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scteiul365-my.sharepoint.com/personal/jjdc_iscte-iul_pt/Documents/LIVROS/LIVROS_PAPERS/"/>
    </mc:Choice>
  </mc:AlternateContent>
  <xr:revisionPtr revIDLastSave="14" documentId="113_{161DD021-B8DC-4C9D-85A3-FE94340032AC}" xr6:coauthVersionLast="36" xr6:coauthVersionMax="36" xr10:uidLastSave="{CFDF14DD-6CDD-4AC8-AF8F-6BC52868C76A}"/>
  <bookViews>
    <workbookView xWindow="-108" yWindow="-108" windowWidth="23256" windowHeight="12576" firstSheet="26" activeTab="35" xr2:uid="{00000000-000D-0000-FFFF-FFFF00000000}"/>
  </bookViews>
  <sheets>
    <sheet name="familia" sheetId="36" r:id="rId1"/>
    <sheet name="pixies" sheetId="2" r:id="rId2"/>
    <sheet name="walkman" sheetId="56" r:id="rId3"/>
    <sheet name="nominal" sheetId="35" r:id="rId4"/>
    <sheet name="ordinal" sheetId="57" r:id="rId5"/>
    <sheet name="Pereira" sheetId="1" r:id="rId6"/>
    <sheet name="SI30_2011" sheetId="3" r:id="rId7"/>
    <sheet name="elppa" sheetId="47" r:id="rId8"/>
    <sheet name="PTstocks" sheetId="4" r:id="rId9"/>
    <sheet name="PTreturns" sheetId="29" r:id="rId10"/>
    <sheet name="gnataf" sheetId="34" r:id="rId11"/>
    <sheet name="GNATAFmensal" sheetId="32" r:id="rId12"/>
    <sheet name="fatang" sheetId="60" r:id="rId13"/>
    <sheet name="Euribor" sheetId="33" r:id="rId14"/>
    <sheet name="Simulação_Vendas" sheetId="6" r:id="rId15"/>
    <sheet name="faturasAmo" sheetId="17" r:id="rId16"/>
    <sheet name="FaturasAIS" sheetId="18" r:id="rId17"/>
    <sheet name="FaturasPPS1" sheetId="19" r:id="rId18"/>
    <sheet name="FaturasPPS2" sheetId="20" r:id="rId19"/>
    <sheet name="FaturasAE" sheetId="21" r:id="rId20"/>
    <sheet name="estimadores" sheetId="28" r:id="rId21"/>
    <sheet name="SIestima" sheetId="24" r:id="rId22"/>
    <sheet name="clientes" sheetId="58" r:id="rId23"/>
    <sheet name="DAPopBernoulli" sheetId="59" r:id="rId24"/>
    <sheet name="DimAmostraPopNormal" sheetId="25" r:id="rId25"/>
    <sheet name="Kolmogorov-Smirnov Lillefors" sheetId="26" r:id="rId26"/>
    <sheet name="Lojistas" sheetId="27" r:id="rId27"/>
    <sheet name="Lojistas1" sheetId="30" r:id="rId28"/>
    <sheet name="psi20sonren2" sheetId="7" r:id="rId29"/>
    <sheet name="Spearman" sheetId="8" r:id="rId30"/>
    <sheet name="eletricidade" sheetId="9" r:id="rId31"/>
    <sheet name="trigoR" sheetId="49" r:id="rId32"/>
    <sheet name="trigo" sheetId="10" r:id="rId33"/>
    <sheet name="obrigaR" sheetId="50" r:id="rId34"/>
    <sheet name="Obrigações" sheetId="11" r:id="rId35"/>
    <sheet name="pibrcapR" sheetId="51" r:id="rId36"/>
    <sheet name="PIB_USA" sheetId="12" r:id="rId37"/>
    <sheet name="consumo" sheetId="53" r:id="rId38"/>
    <sheet name="CobbDouglasR" sheetId="52" r:id="rId39"/>
    <sheet name="CobbDouglas" sheetId="13" r:id="rId40"/>
    <sheet name="carteiraR" sheetId="54" r:id="rId41"/>
    <sheet name="Carteira" sheetId="14" r:id="rId42"/>
    <sheet name="quadraticaR" sheetId="15" r:id="rId43"/>
    <sheet name="Quadrática" sheetId="55" r:id="rId44"/>
    <sheet name="hetero" sheetId="48" r:id="rId45"/>
    <sheet name="heteroscedasticidade" sheetId="16" r:id="rId46"/>
  </sheets>
  <externalReferences>
    <externalReference r:id="rId47"/>
    <externalReference r:id="rId48"/>
  </externalReferences>
  <definedNames>
    <definedName name="_xlnm._FilterDatabase" localSheetId="12" hidden="1">fatang!$A$1:$I$2171</definedName>
    <definedName name="_xlnm._FilterDatabase" localSheetId="10" hidden="1">gnataf!$A$1:$I$2171</definedName>
    <definedName name="netincome">[1]VENDAS!$G$2:$G$61</definedName>
    <definedName name="quarters">[1]VENDAS!$A$2:$A$61</definedName>
    <definedName name="revenue">[1]VENDAS!$F$2:$F$61</definedName>
    <definedName name="years">[1]VENDAS!$B$2:$B$61</definedName>
  </definedNames>
  <calcPr calcId="191029"/>
</workbook>
</file>

<file path=xl/calcChain.xml><?xml version="1.0" encoding="utf-8"?>
<calcChain xmlns="http://schemas.openxmlformats.org/spreadsheetml/2006/main">
  <c r="B6" i="59" l="1"/>
  <c r="B7" i="59" s="1"/>
  <c r="H7" i="59"/>
  <c r="H9" i="59" s="1"/>
  <c r="B15" i="59"/>
  <c r="B16" i="59" s="1"/>
  <c r="C19" i="59"/>
  <c r="E18" i="59" s="1"/>
  <c r="H11" i="59" l="1"/>
  <c r="H18" i="59" s="1"/>
  <c r="H19" i="59" s="1"/>
  <c r="H21" i="59" s="1"/>
  <c r="H10" i="59"/>
  <c r="H14" i="59" s="1"/>
  <c r="H15" i="59" s="1"/>
  <c r="H17" i="59" s="1"/>
  <c r="E954" i="4" l="1"/>
  <c r="F954" i="4"/>
  <c r="G954" i="4"/>
  <c r="E955" i="4"/>
  <c r="F955" i="4"/>
  <c r="G955" i="4"/>
  <c r="E956" i="4"/>
  <c r="F956" i="4"/>
  <c r="G956" i="4"/>
  <c r="E957" i="4"/>
  <c r="F957" i="4"/>
  <c r="G957" i="4"/>
  <c r="E958" i="4"/>
  <c r="F958" i="4"/>
  <c r="G958" i="4"/>
  <c r="E959" i="4"/>
  <c r="F959" i="4"/>
  <c r="G959" i="4"/>
  <c r="E960" i="4"/>
  <c r="F960" i="4"/>
  <c r="G960" i="4"/>
  <c r="E961" i="4"/>
  <c r="F961" i="4"/>
  <c r="G961" i="4"/>
  <c r="E962" i="4"/>
  <c r="F962" i="4"/>
  <c r="G962" i="4"/>
  <c r="E963" i="4"/>
  <c r="F963" i="4"/>
  <c r="G963" i="4"/>
  <c r="E964" i="4"/>
  <c r="F964" i="4"/>
  <c r="G964" i="4"/>
  <c r="E965" i="4"/>
  <c r="F965" i="4"/>
  <c r="G965" i="4"/>
  <c r="E966" i="4"/>
  <c r="F966" i="4"/>
  <c r="G966" i="4"/>
  <c r="E967" i="4"/>
  <c r="F967" i="4"/>
  <c r="G967" i="4"/>
  <c r="E968" i="4"/>
  <c r="F968" i="4"/>
  <c r="G968" i="4"/>
  <c r="E969" i="4"/>
  <c r="F969" i="4"/>
  <c r="G969" i="4"/>
  <c r="E970" i="4"/>
  <c r="F970" i="4"/>
  <c r="G970" i="4"/>
  <c r="E971" i="4"/>
  <c r="F971" i="4"/>
  <c r="G971" i="4"/>
  <c r="E972" i="4"/>
  <c r="F972" i="4"/>
  <c r="G972" i="4"/>
  <c r="E973" i="4"/>
  <c r="F973" i="4"/>
  <c r="G973" i="4"/>
  <c r="E974" i="4"/>
  <c r="F974" i="4"/>
  <c r="G974" i="4"/>
  <c r="E975" i="4"/>
  <c r="F975" i="4"/>
  <c r="G975" i="4"/>
  <c r="E976" i="4"/>
  <c r="F976" i="4"/>
  <c r="G976" i="4"/>
  <c r="E977" i="4"/>
  <c r="F977" i="4"/>
  <c r="G977" i="4"/>
  <c r="E978" i="4"/>
  <c r="F978" i="4"/>
  <c r="G978" i="4"/>
  <c r="E979" i="4"/>
  <c r="F979" i="4"/>
  <c r="G979" i="4"/>
  <c r="E980" i="4"/>
  <c r="F980" i="4"/>
  <c r="G980" i="4"/>
  <c r="E981" i="4"/>
  <c r="F981" i="4"/>
  <c r="G981" i="4"/>
  <c r="E982" i="4"/>
  <c r="F982" i="4"/>
  <c r="G982" i="4"/>
  <c r="E983" i="4"/>
  <c r="F983" i="4"/>
  <c r="G983" i="4"/>
  <c r="E984" i="4"/>
  <c r="F984" i="4"/>
  <c r="G984" i="4"/>
  <c r="E985" i="4"/>
  <c r="F985" i="4"/>
  <c r="G985" i="4"/>
  <c r="E986" i="4"/>
  <c r="F986" i="4"/>
  <c r="G986" i="4"/>
  <c r="E987" i="4"/>
  <c r="F987" i="4"/>
  <c r="G987" i="4"/>
  <c r="E988" i="4"/>
  <c r="F988" i="4"/>
  <c r="G988" i="4"/>
  <c r="E989" i="4"/>
  <c r="F989" i="4"/>
  <c r="G989" i="4"/>
  <c r="E990" i="4"/>
  <c r="F990" i="4"/>
  <c r="G990" i="4"/>
  <c r="E991" i="4"/>
  <c r="F991" i="4"/>
  <c r="G991" i="4"/>
  <c r="E992" i="4"/>
  <c r="F992" i="4"/>
  <c r="G992" i="4"/>
  <c r="E993" i="4"/>
  <c r="F993" i="4"/>
  <c r="G993" i="4"/>
  <c r="E994" i="4"/>
  <c r="F994" i="4"/>
  <c r="G994" i="4"/>
  <c r="E995" i="4"/>
  <c r="F995" i="4"/>
  <c r="G995" i="4"/>
  <c r="E996" i="4"/>
  <c r="F996" i="4"/>
  <c r="G996" i="4"/>
  <c r="E997" i="4"/>
  <c r="F997" i="4"/>
  <c r="G997" i="4"/>
  <c r="E998" i="4"/>
  <c r="F998" i="4"/>
  <c r="G998" i="4"/>
  <c r="E999" i="4"/>
  <c r="F999" i="4"/>
  <c r="G999" i="4"/>
  <c r="E1000" i="4"/>
  <c r="F1000" i="4"/>
  <c r="G1000" i="4"/>
  <c r="E1001" i="4"/>
  <c r="F1001" i="4"/>
  <c r="G1001" i="4"/>
  <c r="E1002" i="4"/>
  <c r="F1002" i="4"/>
  <c r="G1002" i="4"/>
  <c r="E1003" i="4"/>
  <c r="F1003" i="4"/>
  <c r="G1003" i="4"/>
  <c r="E1004" i="4"/>
  <c r="F1004" i="4"/>
  <c r="G1004" i="4"/>
  <c r="E1005" i="4"/>
  <c r="F1005" i="4"/>
  <c r="G1005" i="4"/>
  <c r="E1006" i="4"/>
  <c r="F1006" i="4"/>
  <c r="G1006" i="4"/>
  <c r="E1007" i="4"/>
  <c r="F1007" i="4"/>
  <c r="G1007" i="4"/>
  <c r="E1008" i="4"/>
  <c r="F1008" i="4"/>
  <c r="G1008" i="4"/>
  <c r="E1009" i="4"/>
  <c r="F1009" i="4"/>
  <c r="G1009" i="4"/>
  <c r="E1010" i="4"/>
  <c r="F1010" i="4"/>
  <c r="G1010" i="4"/>
  <c r="E1011" i="4"/>
  <c r="F1011" i="4"/>
  <c r="G1011" i="4"/>
  <c r="E1012" i="4"/>
  <c r="F1012" i="4"/>
  <c r="G1012" i="4"/>
  <c r="E1013" i="4"/>
  <c r="F1013" i="4"/>
  <c r="G1013" i="4"/>
  <c r="E1014" i="4"/>
  <c r="F1014" i="4"/>
  <c r="G1014" i="4"/>
  <c r="E1015" i="4"/>
  <c r="F1015" i="4"/>
  <c r="G1015" i="4"/>
  <c r="E1016" i="4"/>
  <c r="F1016" i="4"/>
  <c r="G1016" i="4"/>
  <c r="E1017" i="4"/>
  <c r="F1017" i="4"/>
  <c r="G1017" i="4"/>
  <c r="E1018" i="4"/>
  <c r="F1018" i="4"/>
  <c r="G1018" i="4"/>
  <c r="E1019" i="4"/>
  <c r="F1019" i="4"/>
  <c r="G1019" i="4"/>
  <c r="E1020" i="4"/>
  <c r="F1020" i="4"/>
  <c r="G1020" i="4"/>
  <c r="E1021" i="4"/>
  <c r="F1021" i="4"/>
  <c r="G1021" i="4"/>
  <c r="E1022" i="4"/>
  <c r="F1022" i="4"/>
  <c r="G1022" i="4"/>
  <c r="E1023" i="4"/>
  <c r="F1023" i="4"/>
  <c r="G1023" i="4"/>
  <c r="E1024" i="4"/>
  <c r="F1024" i="4"/>
  <c r="G1024" i="4"/>
  <c r="E1025" i="4"/>
  <c r="F1025" i="4"/>
  <c r="G1025" i="4"/>
  <c r="E1026" i="4"/>
  <c r="F1026" i="4"/>
  <c r="G1026" i="4"/>
  <c r="E1027" i="4"/>
  <c r="F1027" i="4"/>
  <c r="G1027" i="4"/>
  <c r="E1028" i="4"/>
  <c r="F1028" i="4"/>
  <c r="G1028" i="4"/>
  <c r="E1029" i="4"/>
  <c r="F1029" i="4"/>
  <c r="G1029" i="4"/>
  <c r="E1030" i="4"/>
  <c r="F1030" i="4"/>
  <c r="G1030" i="4"/>
  <c r="E1031" i="4"/>
  <c r="F1031" i="4"/>
  <c r="G1031" i="4"/>
  <c r="E1032" i="4"/>
  <c r="F1032" i="4"/>
  <c r="G1032" i="4"/>
  <c r="E1033" i="4"/>
  <c r="F1033" i="4"/>
  <c r="G1033" i="4"/>
  <c r="E1034" i="4"/>
  <c r="F1034" i="4"/>
  <c r="G1034" i="4"/>
  <c r="E1035" i="4"/>
  <c r="F1035" i="4"/>
  <c r="G1035" i="4"/>
  <c r="E1036" i="4"/>
  <c r="F1036" i="4"/>
  <c r="G1036" i="4"/>
  <c r="E1037" i="4"/>
  <c r="F1037" i="4"/>
  <c r="G1037" i="4"/>
  <c r="E1038" i="4"/>
  <c r="F1038" i="4"/>
  <c r="G1038" i="4"/>
  <c r="E1039" i="4"/>
  <c r="F1039" i="4"/>
  <c r="G1039" i="4"/>
  <c r="E1040" i="4"/>
  <c r="F1040" i="4"/>
  <c r="G1040" i="4"/>
  <c r="E1041" i="4"/>
  <c r="F1041" i="4"/>
  <c r="G1041" i="4"/>
  <c r="E1042" i="4"/>
  <c r="F1042" i="4"/>
  <c r="G1042" i="4"/>
  <c r="E1043" i="4"/>
  <c r="F1043" i="4"/>
  <c r="G1043" i="4"/>
  <c r="E1044" i="4"/>
  <c r="F1044" i="4"/>
  <c r="G1044" i="4"/>
  <c r="E1045" i="4"/>
  <c r="F1045" i="4"/>
  <c r="G1045" i="4"/>
  <c r="E1046" i="4"/>
  <c r="F1046" i="4"/>
  <c r="G1046" i="4"/>
  <c r="E1047" i="4"/>
  <c r="F1047" i="4"/>
  <c r="G1047" i="4"/>
  <c r="E1048" i="4"/>
  <c r="F1048" i="4"/>
  <c r="G1048" i="4"/>
  <c r="E1049" i="4"/>
  <c r="F1049" i="4"/>
  <c r="G1049" i="4"/>
  <c r="E1050" i="4"/>
  <c r="F1050" i="4"/>
  <c r="G1050" i="4"/>
  <c r="E1051" i="4"/>
  <c r="F1051" i="4"/>
  <c r="G1051" i="4"/>
  <c r="E1052" i="4"/>
  <c r="F1052" i="4"/>
  <c r="G1052" i="4"/>
  <c r="E1053" i="4"/>
  <c r="F1053" i="4"/>
  <c r="G1053" i="4"/>
  <c r="E1054" i="4"/>
  <c r="F1054" i="4"/>
  <c r="G1054" i="4"/>
  <c r="E1055" i="4"/>
  <c r="F1055" i="4"/>
  <c r="G1055" i="4"/>
  <c r="E1056" i="4"/>
  <c r="F1056" i="4"/>
  <c r="G1056" i="4"/>
  <c r="E1057" i="4"/>
  <c r="F1057" i="4"/>
  <c r="G1057" i="4"/>
  <c r="E1058" i="4"/>
  <c r="F1058" i="4"/>
  <c r="G1058" i="4"/>
  <c r="E1059" i="4"/>
  <c r="F1059" i="4"/>
  <c r="G1059" i="4"/>
  <c r="E1060" i="4"/>
  <c r="F1060" i="4"/>
  <c r="G1060" i="4"/>
  <c r="E1061" i="4"/>
  <c r="F1061" i="4"/>
  <c r="G1061" i="4"/>
  <c r="E1062" i="4"/>
  <c r="F1062" i="4"/>
  <c r="G1062" i="4"/>
  <c r="E1063" i="4"/>
  <c r="F1063" i="4"/>
  <c r="G1063" i="4"/>
  <c r="E1064" i="4"/>
  <c r="F1064" i="4"/>
  <c r="G1064" i="4"/>
  <c r="E1065" i="4"/>
  <c r="F1065" i="4"/>
  <c r="G1065" i="4"/>
  <c r="E1066" i="4"/>
  <c r="F1066" i="4"/>
  <c r="G1066" i="4"/>
  <c r="E1067" i="4"/>
  <c r="F1067" i="4"/>
  <c r="G1067" i="4"/>
  <c r="E1068" i="4"/>
  <c r="F1068" i="4"/>
  <c r="G1068" i="4"/>
  <c r="E1069" i="4"/>
  <c r="F1069" i="4"/>
  <c r="G1069" i="4"/>
  <c r="E1070" i="4"/>
  <c r="F1070" i="4"/>
  <c r="G1070" i="4"/>
  <c r="E1071" i="4"/>
  <c r="F1071" i="4"/>
  <c r="G1071" i="4"/>
  <c r="E1072" i="4"/>
  <c r="F1072" i="4"/>
  <c r="G1072" i="4"/>
  <c r="E1073" i="4"/>
  <c r="F1073" i="4"/>
  <c r="G1073" i="4"/>
  <c r="E1074" i="4"/>
  <c r="F1074" i="4"/>
  <c r="G1074" i="4"/>
  <c r="E1075" i="4"/>
  <c r="F1075" i="4"/>
  <c r="G1075" i="4"/>
  <c r="E1076" i="4"/>
  <c r="F1076" i="4"/>
  <c r="G1076" i="4"/>
  <c r="E1077" i="4"/>
  <c r="F1077" i="4"/>
  <c r="G1077" i="4"/>
  <c r="E1078" i="4"/>
  <c r="F1078" i="4"/>
  <c r="G1078" i="4"/>
  <c r="E1079" i="4"/>
  <c r="F1079" i="4"/>
  <c r="G1079" i="4"/>
  <c r="E1080" i="4"/>
  <c r="F1080" i="4"/>
  <c r="G1080" i="4"/>
  <c r="E1081" i="4"/>
  <c r="F1081" i="4"/>
  <c r="G1081" i="4"/>
  <c r="E1082" i="4"/>
  <c r="F1082" i="4"/>
  <c r="G1082" i="4"/>
  <c r="E1083" i="4"/>
  <c r="F1083" i="4"/>
  <c r="G1083" i="4"/>
  <c r="E1084" i="4"/>
  <c r="F1084" i="4"/>
  <c r="G1084" i="4"/>
  <c r="E1085" i="4"/>
  <c r="F1085" i="4"/>
  <c r="G1085" i="4"/>
  <c r="E1086" i="4"/>
  <c r="F1086" i="4"/>
  <c r="G1086" i="4"/>
  <c r="E1087" i="4"/>
  <c r="F1087" i="4"/>
  <c r="G1087" i="4"/>
  <c r="E1088" i="4"/>
  <c r="F1088" i="4"/>
  <c r="G1088" i="4"/>
  <c r="E1089" i="4"/>
  <c r="F1089" i="4"/>
  <c r="G1089" i="4"/>
  <c r="E1090" i="4"/>
  <c r="F1090" i="4"/>
  <c r="G1090" i="4"/>
  <c r="E1091" i="4"/>
  <c r="F1091" i="4"/>
  <c r="G1091" i="4"/>
  <c r="E1092" i="4"/>
  <c r="F1092" i="4"/>
  <c r="G1092" i="4"/>
  <c r="E1093" i="4"/>
  <c r="F1093" i="4"/>
  <c r="G1093" i="4"/>
  <c r="E1094" i="4"/>
  <c r="F1094" i="4"/>
  <c r="G1094" i="4"/>
  <c r="E1095" i="4"/>
  <c r="F1095" i="4"/>
  <c r="G1095" i="4"/>
  <c r="E1096" i="4"/>
  <c r="F1096" i="4"/>
  <c r="G1096" i="4"/>
  <c r="E1097" i="4"/>
  <c r="F1097" i="4"/>
  <c r="G1097" i="4"/>
  <c r="E1098" i="4"/>
  <c r="F1098" i="4"/>
  <c r="G1098" i="4"/>
  <c r="E1099" i="4"/>
  <c r="F1099" i="4"/>
  <c r="G1099" i="4"/>
  <c r="E1100" i="4"/>
  <c r="F1100" i="4"/>
  <c r="G1100" i="4"/>
  <c r="E1101" i="4"/>
  <c r="F1101" i="4"/>
  <c r="G1101" i="4"/>
  <c r="E1102" i="4"/>
  <c r="F1102" i="4"/>
  <c r="G1102" i="4"/>
  <c r="E1103" i="4"/>
  <c r="F1103" i="4"/>
  <c r="G1103" i="4"/>
  <c r="E1104" i="4"/>
  <c r="F1104" i="4"/>
  <c r="G1104" i="4"/>
  <c r="E1105" i="4"/>
  <c r="F1105" i="4"/>
  <c r="G1105" i="4"/>
  <c r="E1106" i="4"/>
  <c r="F1106" i="4"/>
  <c r="G1106" i="4"/>
  <c r="E1107" i="4"/>
  <c r="F1107" i="4"/>
  <c r="G1107" i="4"/>
  <c r="E1108" i="4"/>
  <c r="F1108" i="4"/>
  <c r="G1108" i="4"/>
  <c r="E1109" i="4"/>
  <c r="F1109" i="4"/>
  <c r="G1109" i="4"/>
  <c r="E1110" i="4"/>
  <c r="F1110" i="4"/>
  <c r="G1110" i="4"/>
  <c r="E1111" i="4"/>
  <c r="F1111" i="4"/>
  <c r="G1111" i="4"/>
  <c r="E1112" i="4"/>
  <c r="F1112" i="4"/>
  <c r="G1112" i="4"/>
  <c r="E1113" i="4"/>
  <c r="F1113" i="4"/>
  <c r="G1113" i="4"/>
  <c r="E1114" i="4"/>
  <c r="F1114" i="4"/>
  <c r="G1114" i="4"/>
  <c r="E1115" i="4"/>
  <c r="F1115" i="4"/>
  <c r="G1115" i="4"/>
  <c r="E1116" i="4"/>
  <c r="F1116" i="4"/>
  <c r="G1116" i="4"/>
  <c r="E1117" i="4"/>
  <c r="F1117" i="4"/>
  <c r="G1117" i="4"/>
  <c r="E1118" i="4"/>
  <c r="F1118" i="4"/>
  <c r="G1118" i="4"/>
  <c r="E1119" i="4"/>
  <c r="F1119" i="4"/>
  <c r="G1119" i="4"/>
  <c r="E1120" i="4"/>
  <c r="F1120" i="4"/>
  <c r="G1120" i="4"/>
  <c r="E1121" i="4"/>
  <c r="F1121" i="4"/>
  <c r="G1121" i="4"/>
  <c r="E1122" i="4"/>
  <c r="F1122" i="4"/>
  <c r="G1122" i="4"/>
  <c r="E1123" i="4"/>
  <c r="F1123" i="4"/>
  <c r="G1123" i="4"/>
  <c r="E1124" i="4"/>
  <c r="F1124" i="4"/>
  <c r="G1124" i="4"/>
  <c r="E1125" i="4"/>
  <c r="F1125" i="4"/>
  <c r="G1125" i="4"/>
  <c r="E1126" i="4"/>
  <c r="F1126" i="4"/>
  <c r="G1126" i="4"/>
  <c r="E1127" i="4"/>
  <c r="F1127" i="4"/>
  <c r="G1127" i="4"/>
  <c r="E1128" i="4"/>
  <c r="F1128" i="4"/>
  <c r="G1128" i="4"/>
  <c r="E1129" i="4"/>
  <c r="F1129" i="4"/>
  <c r="G1129" i="4"/>
  <c r="E1130" i="4"/>
  <c r="F1130" i="4"/>
  <c r="G1130" i="4"/>
  <c r="E1131" i="4"/>
  <c r="F1131" i="4"/>
  <c r="G1131" i="4"/>
  <c r="E1132" i="4"/>
  <c r="F1132" i="4"/>
  <c r="G1132" i="4"/>
  <c r="E1133" i="4"/>
  <c r="F1133" i="4"/>
  <c r="G1133" i="4"/>
  <c r="E1134" i="4"/>
  <c r="F1134" i="4"/>
  <c r="G1134" i="4"/>
  <c r="E1135" i="4"/>
  <c r="F1135" i="4"/>
  <c r="G1135" i="4"/>
  <c r="E1136" i="4"/>
  <c r="F1136" i="4"/>
  <c r="G1136" i="4"/>
  <c r="E1137" i="4"/>
  <c r="F1137" i="4"/>
  <c r="G1137" i="4"/>
  <c r="E1138" i="4"/>
  <c r="F1138" i="4"/>
  <c r="G1138" i="4"/>
  <c r="E1139" i="4"/>
  <c r="F1139" i="4"/>
  <c r="G1139" i="4"/>
  <c r="E1140" i="4"/>
  <c r="F1140" i="4"/>
  <c r="G1140" i="4"/>
  <c r="E1141" i="4"/>
  <c r="F1141" i="4"/>
  <c r="G1141" i="4"/>
  <c r="E1142" i="4"/>
  <c r="F1142" i="4"/>
  <c r="G1142" i="4"/>
  <c r="E1143" i="4"/>
  <c r="F1143" i="4"/>
  <c r="G1143" i="4"/>
  <c r="E1144" i="4"/>
  <c r="F1144" i="4"/>
  <c r="G1144" i="4"/>
  <c r="E1145" i="4"/>
  <c r="F1145" i="4"/>
  <c r="G1145" i="4"/>
  <c r="E1146" i="4"/>
  <c r="F1146" i="4"/>
  <c r="G1146" i="4"/>
  <c r="E1147" i="4"/>
  <c r="F1147" i="4"/>
  <c r="G1147" i="4"/>
  <c r="E1148" i="4"/>
  <c r="F1148" i="4"/>
  <c r="G1148" i="4"/>
  <c r="E1149" i="4"/>
  <c r="F1149" i="4"/>
  <c r="G1149" i="4"/>
  <c r="E1150" i="4"/>
  <c r="F1150" i="4"/>
  <c r="G1150" i="4"/>
  <c r="E1151" i="4"/>
  <c r="F1151" i="4"/>
  <c r="G1151" i="4"/>
  <c r="E1152" i="4"/>
  <c r="F1152" i="4"/>
  <c r="G1152" i="4"/>
  <c r="E1153" i="4"/>
  <c r="F1153" i="4"/>
  <c r="G1153" i="4"/>
  <c r="E1154" i="4"/>
  <c r="F1154" i="4"/>
  <c r="G1154" i="4"/>
  <c r="E1155" i="4"/>
  <c r="F1155" i="4"/>
  <c r="G1155" i="4"/>
  <c r="E1156" i="4"/>
  <c r="F1156" i="4"/>
  <c r="G1156" i="4"/>
  <c r="E1157" i="4"/>
  <c r="F1157" i="4"/>
  <c r="G1157" i="4"/>
  <c r="E1158" i="4"/>
  <c r="F1158" i="4"/>
  <c r="G1158" i="4"/>
  <c r="E1159" i="4"/>
  <c r="F1159" i="4"/>
  <c r="G1159" i="4"/>
  <c r="E1160" i="4"/>
  <c r="F1160" i="4"/>
  <c r="G1160" i="4"/>
  <c r="E1161" i="4"/>
  <c r="F1161" i="4"/>
  <c r="G1161" i="4"/>
  <c r="E1162" i="4"/>
  <c r="F1162" i="4"/>
  <c r="G1162" i="4"/>
  <c r="E1163" i="4"/>
  <c r="F1163" i="4"/>
  <c r="G1163" i="4"/>
  <c r="E1164" i="4"/>
  <c r="F1164" i="4"/>
  <c r="G1164" i="4"/>
  <c r="E1165" i="4"/>
  <c r="F1165" i="4"/>
  <c r="G1165" i="4"/>
  <c r="E1166" i="4"/>
  <c r="F1166" i="4"/>
  <c r="G1166" i="4"/>
  <c r="E1167" i="4"/>
  <c r="F1167" i="4"/>
  <c r="G1167" i="4"/>
  <c r="E1168" i="4"/>
  <c r="F1168" i="4"/>
  <c r="G1168" i="4"/>
  <c r="E1169" i="4"/>
  <c r="F1169" i="4"/>
  <c r="G1169" i="4"/>
  <c r="E1170" i="4"/>
  <c r="F1170" i="4"/>
  <c r="G1170" i="4"/>
  <c r="E1171" i="4"/>
  <c r="F1171" i="4"/>
  <c r="G1171" i="4"/>
  <c r="E1172" i="4"/>
  <c r="F1172" i="4"/>
  <c r="G1172" i="4"/>
  <c r="E1173" i="4"/>
  <c r="F1173" i="4"/>
  <c r="G1173" i="4"/>
  <c r="E1174" i="4"/>
  <c r="F1174" i="4"/>
  <c r="G1174" i="4"/>
  <c r="E1175" i="4"/>
  <c r="F1175" i="4"/>
  <c r="G1175" i="4"/>
  <c r="E1176" i="4"/>
  <c r="F1176" i="4"/>
  <c r="G1176" i="4"/>
  <c r="E1177" i="4"/>
  <c r="F1177" i="4"/>
  <c r="G1177" i="4"/>
  <c r="E1178" i="4"/>
  <c r="F1178" i="4"/>
  <c r="G1178" i="4"/>
  <c r="E1179" i="4"/>
  <c r="F1179" i="4"/>
  <c r="G1179" i="4"/>
  <c r="E1180" i="4"/>
  <c r="F1180" i="4"/>
  <c r="G1180" i="4"/>
  <c r="E1181" i="4"/>
  <c r="F1181" i="4"/>
  <c r="G1181" i="4"/>
  <c r="E1182" i="4"/>
  <c r="F1182" i="4"/>
  <c r="G1182" i="4"/>
  <c r="E1183" i="4"/>
  <c r="F1183" i="4"/>
  <c r="G1183" i="4"/>
  <c r="E1184" i="4"/>
  <c r="F1184" i="4"/>
  <c r="G1184" i="4"/>
  <c r="E1185" i="4"/>
  <c r="F1185" i="4"/>
  <c r="G1185" i="4"/>
  <c r="E1186" i="4"/>
  <c r="F1186" i="4"/>
  <c r="G1186" i="4"/>
  <c r="E1187" i="4"/>
  <c r="F1187" i="4"/>
  <c r="G1187" i="4"/>
  <c r="E1188" i="4"/>
  <c r="F1188" i="4"/>
  <c r="G1188" i="4"/>
  <c r="E1189" i="4"/>
  <c r="F1189" i="4"/>
  <c r="G1189" i="4"/>
  <c r="E1190" i="4"/>
  <c r="F1190" i="4"/>
  <c r="G1190" i="4"/>
  <c r="E1191" i="4"/>
  <c r="F1191" i="4"/>
  <c r="G1191" i="4"/>
  <c r="E1192" i="4"/>
  <c r="F1192" i="4"/>
  <c r="G1192" i="4"/>
  <c r="E1193" i="4"/>
  <c r="F1193" i="4"/>
  <c r="G1193" i="4"/>
  <c r="E1194" i="4"/>
  <c r="F1194" i="4"/>
  <c r="G1194" i="4"/>
  <c r="E1195" i="4"/>
  <c r="F1195" i="4"/>
  <c r="G1195" i="4"/>
  <c r="E1196" i="4"/>
  <c r="F1196" i="4"/>
  <c r="G1196" i="4"/>
  <c r="E1197" i="4"/>
  <c r="F1197" i="4"/>
  <c r="G1197" i="4"/>
  <c r="E1198" i="4"/>
  <c r="F1198" i="4"/>
  <c r="G1198" i="4"/>
  <c r="E1199" i="4"/>
  <c r="F1199" i="4"/>
  <c r="G1199" i="4"/>
  <c r="E1200" i="4"/>
  <c r="F1200" i="4"/>
  <c r="G1200" i="4"/>
  <c r="E1201" i="4"/>
  <c r="F1201" i="4"/>
  <c r="G1201" i="4"/>
  <c r="E1202" i="4"/>
  <c r="F1202" i="4"/>
  <c r="G1202" i="4"/>
  <c r="E1203" i="4"/>
  <c r="F1203" i="4"/>
  <c r="G1203" i="4"/>
  <c r="E1204" i="4"/>
  <c r="F1204" i="4"/>
  <c r="G1204" i="4"/>
  <c r="E1205" i="4"/>
  <c r="F1205" i="4"/>
  <c r="G1205" i="4"/>
  <c r="E1206" i="4"/>
  <c r="F1206" i="4"/>
  <c r="G1206" i="4"/>
  <c r="E1207" i="4"/>
  <c r="F1207" i="4"/>
  <c r="G1207" i="4"/>
  <c r="E1208" i="4"/>
  <c r="F1208" i="4"/>
  <c r="G1208" i="4"/>
  <c r="E1209" i="4"/>
  <c r="F1209" i="4"/>
  <c r="G1209" i="4"/>
  <c r="E1210" i="4"/>
  <c r="F1210" i="4"/>
  <c r="G1210" i="4"/>
  <c r="E1211" i="4"/>
  <c r="F1211" i="4"/>
  <c r="G1211" i="4"/>
  <c r="E1212" i="4"/>
  <c r="F1212" i="4"/>
  <c r="G1212" i="4"/>
  <c r="E1213" i="4"/>
  <c r="F1213" i="4"/>
  <c r="G1213" i="4"/>
  <c r="E1214" i="4"/>
  <c r="F1214" i="4"/>
  <c r="G1214" i="4"/>
  <c r="E1215" i="4"/>
  <c r="F1215" i="4"/>
  <c r="G1215" i="4"/>
  <c r="E1216" i="4"/>
  <c r="F1216" i="4"/>
  <c r="G1216" i="4"/>
  <c r="E1217" i="4"/>
  <c r="F1217" i="4"/>
  <c r="G1217" i="4"/>
  <c r="E1218" i="4"/>
  <c r="F1218" i="4"/>
  <c r="G1218" i="4"/>
  <c r="E1219" i="4"/>
  <c r="F1219" i="4"/>
  <c r="G1219" i="4"/>
  <c r="E1220" i="4"/>
  <c r="F1220" i="4"/>
  <c r="G1220" i="4"/>
  <c r="E1221" i="4"/>
  <c r="F1221" i="4"/>
  <c r="G1221" i="4"/>
  <c r="E1222" i="4"/>
  <c r="F1222" i="4"/>
  <c r="G1222" i="4"/>
  <c r="E1223" i="4"/>
  <c r="F1223" i="4"/>
  <c r="G1223" i="4"/>
  <c r="E1224" i="4"/>
  <c r="F1224" i="4"/>
  <c r="G1224" i="4"/>
  <c r="E1225" i="4"/>
  <c r="F1225" i="4"/>
  <c r="G1225" i="4"/>
  <c r="E1226" i="4"/>
  <c r="F1226" i="4"/>
  <c r="G1226" i="4"/>
  <c r="E1227" i="4"/>
  <c r="F1227" i="4"/>
  <c r="G1227" i="4"/>
  <c r="E1228" i="4"/>
  <c r="F1228" i="4"/>
  <c r="G1228" i="4"/>
  <c r="E1229" i="4"/>
  <c r="F1229" i="4"/>
  <c r="G1229" i="4"/>
  <c r="E1230" i="4"/>
  <c r="F1230" i="4"/>
  <c r="G1230" i="4"/>
  <c r="E1231" i="4"/>
  <c r="F1231" i="4"/>
  <c r="G1231" i="4"/>
  <c r="E1232" i="4"/>
  <c r="F1232" i="4"/>
  <c r="G1232" i="4"/>
  <c r="E1233" i="4"/>
  <c r="F1233" i="4"/>
  <c r="G1233" i="4"/>
  <c r="E1234" i="4"/>
  <c r="F1234" i="4"/>
  <c r="G1234" i="4"/>
  <c r="E1235" i="4"/>
  <c r="F1235" i="4"/>
  <c r="G1235" i="4"/>
  <c r="E1236" i="4"/>
  <c r="F1236" i="4"/>
  <c r="G1236" i="4"/>
  <c r="E1237" i="4"/>
  <c r="F1237" i="4"/>
  <c r="G1237" i="4"/>
  <c r="E1238" i="4"/>
  <c r="F1238" i="4"/>
  <c r="G1238" i="4"/>
  <c r="E1239" i="4"/>
  <c r="F1239" i="4"/>
  <c r="G1239" i="4"/>
  <c r="E1240" i="4"/>
  <c r="F1240" i="4"/>
  <c r="G1240" i="4"/>
  <c r="E1241" i="4"/>
  <c r="F1241" i="4"/>
  <c r="G1241" i="4"/>
  <c r="E1242" i="4"/>
  <c r="F1242" i="4"/>
  <c r="G1242" i="4"/>
  <c r="E1243" i="4"/>
  <c r="F1243" i="4"/>
  <c r="G1243" i="4"/>
  <c r="E1244" i="4"/>
  <c r="F1244" i="4"/>
  <c r="G1244" i="4"/>
  <c r="E1245" i="4"/>
  <c r="F1245" i="4"/>
  <c r="G1245" i="4"/>
  <c r="E1246" i="4"/>
  <c r="F1246" i="4"/>
  <c r="G1246" i="4"/>
  <c r="E1247" i="4"/>
  <c r="F1247" i="4"/>
  <c r="G1247" i="4"/>
  <c r="E1248" i="4"/>
  <c r="F1248" i="4"/>
  <c r="G1248" i="4"/>
  <c r="E1249" i="4"/>
  <c r="F1249" i="4"/>
  <c r="G1249" i="4"/>
  <c r="E1250" i="4"/>
  <c r="F1250" i="4"/>
  <c r="G1250" i="4"/>
  <c r="E1251" i="4"/>
  <c r="F1251" i="4"/>
  <c r="G1251" i="4"/>
  <c r="E1252" i="4"/>
  <c r="F1252" i="4"/>
  <c r="G1252" i="4"/>
  <c r="E1253" i="4"/>
  <c r="F1253" i="4"/>
  <c r="G1253" i="4"/>
  <c r="E1254" i="4"/>
  <c r="F1254" i="4"/>
  <c r="G1254" i="4"/>
  <c r="E1255" i="4"/>
  <c r="F1255" i="4"/>
  <c r="G1255" i="4"/>
  <c r="E1256" i="4"/>
  <c r="F1256" i="4"/>
  <c r="G1256" i="4"/>
  <c r="E1257" i="4"/>
  <c r="F1257" i="4"/>
  <c r="G1257" i="4"/>
  <c r="E1258" i="4"/>
  <c r="F1258" i="4"/>
  <c r="G1258" i="4"/>
  <c r="E1259" i="4"/>
  <c r="F1259" i="4"/>
  <c r="G1259" i="4"/>
  <c r="E1260" i="4"/>
  <c r="F1260" i="4"/>
  <c r="G1260" i="4"/>
  <c r="E1261" i="4"/>
  <c r="F1261" i="4"/>
  <c r="G1261" i="4"/>
  <c r="E1262" i="4"/>
  <c r="F1262" i="4"/>
  <c r="G1262" i="4"/>
  <c r="E1263" i="4"/>
  <c r="F1263" i="4"/>
  <c r="G1263" i="4"/>
  <c r="E1264" i="4"/>
  <c r="F1264" i="4"/>
  <c r="G1264" i="4"/>
  <c r="E1265" i="4"/>
  <c r="F1265" i="4"/>
  <c r="G1265" i="4"/>
  <c r="E1266" i="4"/>
  <c r="F1266" i="4"/>
  <c r="G1266" i="4"/>
  <c r="E1267" i="4"/>
  <c r="F1267" i="4"/>
  <c r="G1267" i="4"/>
  <c r="E1268" i="4"/>
  <c r="F1268" i="4"/>
  <c r="G1268" i="4"/>
  <c r="E1269" i="4"/>
  <c r="F1269" i="4"/>
  <c r="G1269" i="4"/>
  <c r="E1270" i="4"/>
  <c r="F1270" i="4"/>
  <c r="G1270" i="4"/>
  <c r="E1271" i="4"/>
  <c r="F1271" i="4"/>
  <c r="G1271" i="4"/>
  <c r="E1272" i="4"/>
  <c r="F1272" i="4"/>
  <c r="G1272" i="4"/>
  <c r="E1273" i="4"/>
  <c r="F1273" i="4"/>
  <c r="G1273" i="4"/>
  <c r="E1274" i="4"/>
  <c r="F1274" i="4"/>
  <c r="G1274" i="4"/>
  <c r="E1275" i="4"/>
  <c r="F1275" i="4"/>
  <c r="G1275" i="4"/>
  <c r="E1276" i="4"/>
  <c r="F1276" i="4"/>
  <c r="G1276" i="4"/>
  <c r="E1277" i="4"/>
  <c r="F1277" i="4"/>
  <c r="G1277" i="4"/>
  <c r="E1278" i="4"/>
  <c r="F1278" i="4"/>
  <c r="G1278" i="4"/>
  <c r="E1279" i="4"/>
  <c r="F1279" i="4"/>
  <c r="G1279" i="4"/>
  <c r="E1280" i="4"/>
  <c r="F1280" i="4"/>
  <c r="G1280" i="4"/>
  <c r="E1281" i="4"/>
  <c r="F1281" i="4"/>
  <c r="G1281" i="4"/>
  <c r="E1282" i="4"/>
  <c r="F1282" i="4"/>
  <c r="G1282" i="4"/>
  <c r="E1283" i="4"/>
  <c r="F1283" i="4"/>
  <c r="G1283" i="4"/>
  <c r="E1284" i="4"/>
  <c r="F1284" i="4"/>
  <c r="G1284" i="4"/>
  <c r="E1285" i="4"/>
  <c r="F1285" i="4"/>
  <c r="G1285" i="4"/>
  <c r="E1286" i="4"/>
  <c r="F1286" i="4"/>
  <c r="G1286" i="4"/>
  <c r="E1287" i="4"/>
  <c r="F1287" i="4"/>
  <c r="G1287" i="4"/>
  <c r="E1288" i="4"/>
  <c r="F1288" i="4"/>
  <c r="G1288" i="4"/>
  <c r="E1289" i="4"/>
  <c r="F1289" i="4"/>
  <c r="G1289" i="4"/>
  <c r="E1290" i="4"/>
  <c r="F1290" i="4"/>
  <c r="G1290" i="4"/>
  <c r="E1291" i="4"/>
  <c r="F1291" i="4"/>
  <c r="G1291" i="4"/>
  <c r="E1292" i="4"/>
  <c r="F1292" i="4"/>
  <c r="G1292" i="4"/>
  <c r="E1293" i="4"/>
  <c r="F1293" i="4"/>
  <c r="G1293" i="4"/>
  <c r="E1294" i="4"/>
  <c r="F1294" i="4"/>
  <c r="G1294" i="4"/>
  <c r="E1295" i="4"/>
  <c r="F1295" i="4"/>
  <c r="G1295" i="4"/>
  <c r="E1296" i="4"/>
  <c r="F1296" i="4"/>
  <c r="G1296" i="4"/>
  <c r="E1297" i="4"/>
  <c r="F1297" i="4"/>
  <c r="G1297" i="4"/>
  <c r="E1298" i="4"/>
  <c r="F1298" i="4"/>
  <c r="G1298" i="4"/>
  <c r="E1299" i="4"/>
  <c r="F1299" i="4"/>
  <c r="G1299" i="4"/>
  <c r="E1300" i="4"/>
  <c r="F1300" i="4"/>
  <c r="G1300" i="4"/>
  <c r="E1301" i="4"/>
  <c r="F1301" i="4"/>
  <c r="G1301" i="4"/>
  <c r="E1302" i="4"/>
  <c r="F1302" i="4"/>
  <c r="G1302" i="4"/>
  <c r="E1303" i="4"/>
  <c r="F1303" i="4"/>
  <c r="G1303" i="4"/>
  <c r="E1304" i="4"/>
  <c r="F1304" i="4"/>
  <c r="G1304" i="4"/>
  <c r="E1305" i="4"/>
  <c r="F1305" i="4"/>
  <c r="G1305" i="4"/>
  <c r="E1306" i="4"/>
  <c r="F1306" i="4"/>
  <c r="G1306" i="4"/>
  <c r="E1307" i="4"/>
  <c r="F1307" i="4"/>
  <c r="G1307" i="4"/>
  <c r="E1308" i="4"/>
  <c r="F1308" i="4"/>
  <c r="G1308" i="4"/>
  <c r="E1309" i="4"/>
  <c r="F1309" i="4"/>
  <c r="G1309" i="4"/>
  <c r="E1310" i="4"/>
  <c r="F1310" i="4"/>
  <c r="G1310" i="4"/>
  <c r="E1311" i="4"/>
  <c r="F1311" i="4"/>
  <c r="G1311" i="4"/>
  <c r="E1312" i="4"/>
  <c r="F1312" i="4"/>
  <c r="G1312" i="4"/>
  <c r="E1313" i="4"/>
  <c r="F1313" i="4"/>
  <c r="G1313" i="4"/>
  <c r="E1314" i="4"/>
  <c r="F1314" i="4"/>
  <c r="G1314" i="4"/>
  <c r="E1315" i="4"/>
  <c r="F1315" i="4"/>
  <c r="G1315" i="4"/>
  <c r="E1316" i="4"/>
  <c r="F1316" i="4"/>
  <c r="G1316" i="4"/>
  <c r="E1317" i="4"/>
  <c r="F1317" i="4"/>
  <c r="G1317" i="4"/>
  <c r="E1318" i="4"/>
  <c r="F1318" i="4"/>
  <c r="G1318" i="4"/>
  <c r="E1319" i="4"/>
  <c r="F1319" i="4"/>
  <c r="G1319" i="4"/>
  <c r="E1320" i="4"/>
  <c r="F1320" i="4"/>
  <c r="G1320" i="4"/>
  <c r="E1321" i="4"/>
  <c r="F1321" i="4"/>
  <c r="G1321" i="4"/>
  <c r="E1322" i="4"/>
  <c r="F1322" i="4"/>
  <c r="G1322" i="4"/>
  <c r="E1323" i="4"/>
  <c r="F1323" i="4"/>
  <c r="G1323" i="4"/>
  <c r="E1324" i="4"/>
  <c r="F1324" i="4"/>
  <c r="G1324" i="4"/>
  <c r="E1325" i="4"/>
  <c r="F1325" i="4"/>
  <c r="G1325" i="4"/>
  <c r="E1326" i="4"/>
  <c r="F1326" i="4"/>
  <c r="G1326" i="4"/>
  <c r="E1327" i="4"/>
  <c r="F1327" i="4"/>
  <c r="G1327" i="4"/>
  <c r="E1328" i="4"/>
  <c r="F1328" i="4"/>
  <c r="G1328" i="4"/>
  <c r="E1329" i="4"/>
  <c r="F1329" i="4"/>
  <c r="G1329" i="4"/>
  <c r="E1330" i="4"/>
  <c r="F1330" i="4"/>
  <c r="G1330" i="4"/>
  <c r="E1331" i="4"/>
  <c r="F1331" i="4"/>
  <c r="G1331" i="4"/>
  <c r="E1332" i="4"/>
  <c r="F1332" i="4"/>
  <c r="G1332" i="4"/>
  <c r="E1333" i="4"/>
  <c r="F1333" i="4"/>
  <c r="G1333" i="4"/>
  <c r="E1334" i="4"/>
  <c r="F1334" i="4"/>
  <c r="G1334" i="4"/>
  <c r="E1335" i="4"/>
  <c r="F1335" i="4"/>
  <c r="G1335" i="4"/>
  <c r="E1336" i="4"/>
  <c r="F1336" i="4"/>
  <c r="G1336" i="4"/>
  <c r="E1337" i="4"/>
  <c r="F1337" i="4"/>
  <c r="G1337" i="4"/>
  <c r="E1338" i="4"/>
  <c r="F1338" i="4"/>
  <c r="G1338" i="4"/>
  <c r="E1339" i="4"/>
  <c r="F1339" i="4"/>
  <c r="G1339" i="4"/>
  <c r="E1340" i="4"/>
  <c r="F1340" i="4"/>
  <c r="G1340" i="4"/>
  <c r="E1341" i="4"/>
  <c r="F1341" i="4"/>
  <c r="G1341" i="4"/>
  <c r="E1342" i="4"/>
  <c r="F1342" i="4"/>
  <c r="G1342" i="4"/>
  <c r="E1343" i="4"/>
  <c r="F1343" i="4"/>
  <c r="G1343" i="4"/>
  <c r="E1344" i="4"/>
  <c r="F1344" i="4"/>
  <c r="G1344" i="4"/>
  <c r="E1345" i="4"/>
  <c r="F1345" i="4"/>
  <c r="G1345" i="4"/>
  <c r="E1346" i="4"/>
  <c r="F1346" i="4"/>
  <c r="G1346" i="4"/>
  <c r="E1347" i="4"/>
  <c r="F1347" i="4"/>
  <c r="G1347" i="4"/>
  <c r="E1348" i="4"/>
  <c r="F1348" i="4"/>
  <c r="G1348" i="4"/>
  <c r="E1349" i="4"/>
  <c r="F1349" i="4"/>
  <c r="G1349" i="4"/>
  <c r="E1350" i="4"/>
  <c r="F1350" i="4"/>
  <c r="G1350" i="4"/>
  <c r="E1351" i="4"/>
  <c r="F1351" i="4"/>
  <c r="G1351" i="4"/>
  <c r="E1352" i="4"/>
  <c r="F1352" i="4"/>
  <c r="G1352" i="4"/>
  <c r="E1353" i="4"/>
  <c r="F1353" i="4"/>
  <c r="G1353" i="4"/>
  <c r="E1354" i="4"/>
  <c r="F1354" i="4"/>
  <c r="G1354" i="4"/>
  <c r="E1355" i="4"/>
  <c r="F1355" i="4"/>
  <c r="G1355" i="4"/>
  <c r="E1356" i="4"/>
  <c r="F1356" i="4"/>
  <c r="G1356" i="4"/>
  <c r="E1357" i="4"/>
  <c r="F1357" i="4"/>
  <c r="G1357" i="4"/>
  <c r="E1358" i="4"/>
  <c r="F1358" i="4"/>
  <c r="G1358" i="4"/>
  <c r="E1359" i="4"/>
  <c r="F1359" i="4"/>
  <c r="G1359" i="4"/>
  <c r="E1360" i="4"/>
  <c r="F1360" i="4"/>
  <c r="G1360" i="4"/>
  <c r="E1361" i="4"/>
  <c r="F1361" i="4"/>
  <c r="G1361" i="4"/>
  <c r="E1362" i="4"/>
  <c r="F1362" i="4"/>
  <c r="G1362" i="4"/>
  <c r="E1363" i="4"/>
  <c r="F1363" i="4"/>
  <c r="G1363" i="4"/>
  <c r="E1364" i="4"/>
  <c r="F1364" i="4"/>
  <c r="G1364" i="4"/>
  <c r="E1365" i="4"/>
  <c r="F1365" i="4"/>
  <c r="G1365" i="4"/>
  <c r="E1366" i="4"/>
  <c r="F1366" i="4"/>
  <c r="G1366" i="4"/>
  <c r="E1367" i="4"/>
  <c r="F1367" i="4"/>
  <c r="G1367" i="4"/>
  <c r="E1368" i="4"/>
  <c r="F1368" i="4"/>
  <c r="G1368" i="4"/>
  <c r="E1369" i="4"/>
  <c r="F1369" i="4"/>
  <c r="G1369" i="4"/>
  <c r="E1370" i="4"/>
  <c r="F1370" i="4"/>
  <c r="G1370" i="4"/>
  <c r="E1371" i="4"/>
  <c r="F1371" i="4"/>
  <c r="G1371" i="4"/>
  <c r="E1372" i="4"/>
  <c r="F1372" i="4"/>
  <c r="G1372" i="4"/>
  <c r="E1373" i="4"/>
  <c r="F1373" i="4"/>
  <c r="G1373" i="4"/>
  <c r="E1374" i="4"/>
  <c r="F1374" i="4"/>
  <c r="G1374" i="4"/>
  <c r="E1375" i="4"/>
  <c r="F1375" i="4"/>
  <c r="G1375" i="4"/>
  <c r="E1376" i="4"/>
  <c r="F1376" i="4"/>
  <c r="G1376" i="4"/>
  <c r="E1377" i="4"/>
  <c r="F1377" i="4"/>
  <c r="G1377" i="4"/>
  <c r="E1378" i="4"/>
  <c r="F1378" i="4"/>
  <c r="G1378" i="4"/>
  <c r="E1379" i="4"/>
  <c r="F1379" i="4"/>
  <c r="G1379" i="4"/>
  <c r="E1380" i="4"/>
  <c r="F1380" i="4"/>
  <c r="G1380" i="4"/>
  <c r="E1381" i="4"/>
  <c r="F1381" i="4"/>
  <c r="G1381" i="4"/>
  <c r="E1382" i="4"/>
  <c r="F1382" i="4"/>
  <c r="G1382" i="4"/>
  <c r="E1383" i="4"/>
  <c r="F1383" i="4"/>
  <c r="G1383" i="4"/>
  <c r="E1384" i="4"/>
  <c r="F1384" i="4"/>
  <c r="G1384" i="4"/>
  <c r="E1385" i="4"/>
  <c r="F1385" i="4"/>
  <c r="G1385" i="4"/>
  <c r="E1386" i="4"/>
  <c r="F1386" i="4"/>
  <c r="G1386" i="4"/>
  <c r="E1387" i="4"/>
  <c r="F1387" i="4"/>
  <c r="G1387" i="4"/>
  <c r="E1388" i="4"/>
  <c r="F1388" i="4"/>
  <c r="G1388" i="4"/>
  <c r="E1389" i="4"/>
  <c r="F1389" i="4"/>
  <c r="G1389" i="4"/>
  <c r="E1390" i="4"/>
  <c r="F1390" i="4"/>
  <c r="G1390" i="4"/>
  <c r="E1391" i="4"/>
  <c r="F1391" i="4"/>
  <c r="G1391" i="4"/>
  <c r="E1392" i="4"/>
  <c r="F1392" i="4"/>
  <c r="G1392" i="4"/>
  <c r="E1393" i="4"/>
  <c r="F1393" i="4"/>
  <c r="G1393" i="4"/>
  <c r="E1394" i="4"/>
  <c r="F1394" i="4"/>
  <c r="G1394" i="4"/>
  <c r="E1395" i="4"/>
  <c r="F1395" i="4"/>
  <c r="G1395" i="4"/>
  <c r="E1396" i="4"/>
  <c r="F1396" i="4"/>
  <c r="G1396" i="4"/>
  <c r="E1397" i="4"/>
  <c r="F1397" i="4"/>
  <c r="G1397" i="4"/>
  <c r="E1398" i="4"/>
  <c r="F1398" i="4"/>
  <c r="G1398" i="4"/>
  <c r="E1399" i="4"/>
  <c r="F1399" i="4"/>
  <c r="G1399" i="4"/>
  <c r="E1400" i="4"/>
  <c r="F1400" i="4"/>
  <c r="G1400" i="4"/>
  <c r="E1401" i="4"/>
  <c r="F1401" i="4"/>
  <c r="G1401" i="4"/>
  <c r="E1402" i="4"/>
  <c r="F1402" i="4"/>
  <c r="G1402" i="4"/>
  <c r="E1403" i="4"/>
  <c r="F1403" i="4"/>
  <c r="G1403" i="4"/>
  <c r="E1404" i="4"/>
  <c r="F1404" i="4"/>
  <c r="G1404" i="4"/>
  <c r="E1405" i="4"/>
  <c r="F1405" i="4"/>
  <c r="G1405" i="4"/>
  <c r="E1406" i="4"/>
  <c r="F1406" i="4"/>
  <c r="G1406" i="4"/>
  <c r="E1407" i="4"/>
  <c r="F1407" i="4"/>
  <c r="G1407" i="4"/>
  <c r="E1408" i="4"/>
  <c r="F1408" i="4"/>
  <c r="G1408" i="4"/>
  <c r="E1409" i="4"/>
  <c r="F1409" i="4"/>
  <c r="G1409" i="4"/>
  <c r="E1410" i="4"/>
  <c r="F1410" i="4"/>
  <c r="G1410" i="4"/>
  <c r="E1411" i="4"/>
  <c r="F1411" i="4"/>
  <c r="G1411" i="4"/>
  <c r="E1412" i="4"/>
  <c r="F1412" i="4"/>
  <c r="G1412" i="4"/>
  <c r="E1413" i="4"/>
  <c r="F1413" i="4"/>
  <c r="G1413" i="4"/>
  <c r="E1414" i="4"/>
  <c r="F1414" i="4"/>
  <c r="G1414" i="4"/>
  <c r="E1415" i="4"/>
  <c r="F1415" i="4"/>
  <c r="G1415" i="4"/>
  <c r="E1416" i="4"/>
  <c r="F1416" i="4"/>
  <c r="G1416" i="4"/>
  <c r="E1417" i="4"/>
  <c r="F1417" i="4"/>
  <c r="G1417" i="4"/>
  <c r="E1418" i="4"/>
  <c r="F1418" i="4"/>
  <c r="G1418" i="4"/>
  <c r="E1419" i="4"/>
  <c r="F1419" i="4"/>
  <c r="G1419" i="4"/>
  <c r="E1420" i="4"/>
  <c r="F1420" i="4"/>
  <c r="G1420" i="4"/>
  <c r="E1421" i="4"/>
  <c r="F1421" i="4"/>
  <c r="G1421" i="4"/>
  <c r="E1422" i="4"/>
  <c r="F1422" i="4"/>
  <c r="G1422" i="4"/>
  <c r="E1423" i="4"/>
  <c r="F1423" i="4"/>
  <c r="G1423" i="4"/>
  <c r="E1424" i="4"/>
  <c r="F1424" i="4"/>
  <c r="G1424" i="4"/>
  <c r="E1425" i="4"/>
  <c r="F1425" i="4"/>
  <c r="G1425" i="4"/>
  <c r="E1426" i="4"/>
  <c r="F1426" i="4"/>
  <c r="G1426" i="4"/>
  <c r="E1427" i="4"/>
  <c r="F1427" i="4"/>
  <c r="G1427" i="4"/>
  <c r="E1428" i="4"/>
  <c r="F1428" i="4"/>
  <c r="G1428" i="4"/>
  <c r="E1429" i="4"/>
  <c r="F1429" i="4"/>
  <c r="G1429" i="4"/>
  <c r="E1430" i="4"/>
  <c r="F1430" i="4"/>
  <c r="G1430" i="4"/>
  <c r="E1431" i="4"/>
  <c r="F1431" i="4"/>
  <c r="G1431" i="4"/>
  <c r="E1432" i="4"/>
  <c r="F1432" i="4"/>
  <c r="G1432" i="4"/>
  <c r="E1433" i="4"/>
  <c r="F1433" i="4"/>
  <c r="G1433" i="4"/>
  <c r="B101" i="55" l="1"/>
  <c r="B100" i="55"/>
  <c r="B99" i="55"/>
  <c r="B98" i="55"/>
  <c r="B97" i="55"/>
  <c r="B96" i="55"/>
  <c r="B95" i="55"/>
  <c r="B94" i="55"/>
  <c r="B93" i="55"/>
  <c r="B92" i="55"/>
  <c r="B91" i="55"/>
  <c r="B90" i="55"/>
  <c r="B89" i="55"/>
  <c r="B88" i="55"/>
  <c r="B87" i="55"/>
  <c r="B86" i="55"/>
  <c r="B85" i="55"/>
  <c r="B84" i="55"/>
  <c r="B83" i="55"/>
  <c r="B82" i="55"/>
  <c r="B81" i="55"/>
  <c r="B80" i="55"/>
  <c r="B79" i="55"/>
  <c r="B78" i="55"/>
  <c r="B77" i="55"/>
  <c r="B76" i="55"/>
  <c r="B75" i="55"/>
  <c r="B74" i="55"/>
  <c r="B73" i="55"/>
  <c r="B72" i="55"/>
  <c r="B71" i="55"/>
  <c r="B70" i="55"/>
  <c r="B69" i="55"/>
  <c r="B68" i="55"/>
  <c r="B67" i="55"/>
  <c r="B66" i="55"/>
  <c r="B65" i="55"/>
  <c r="B64" i="55"/>
  <c r="B63" i="55"/>
  <c r="B62" i="55"/>
  <c r="B61" i="55"/>
  <c r="B60" i="55"/>
  <c r="B59" i="55"/>
  <c r="B58" i="55"/>
  <c r="B57" i="55"/>
  <c r="B56" i="55"/>
  <c r="B55" i="55"/>
  <c r="B54" i="55"/>
  <c r="B53" i="55"/>
  <c r="B52" i="55"/>
  <c r="B51" i="55"/>
  <c r="B50" i="55"/>
  <c r="B49" i="55"/>
  <c r="B48" i="55"/>
  <c r="B47" i="55"/>
  <c r="B46" i="55"/>
  <c r="B45" i="55"/>
  <c r="B44" i="55"/>
  <c r="L43" i="55"/>
  <c r="B43" i="55"/>
  <c r="B42" i="55"/>
  <c r="B41" i="55"/>
  <c r="F40" i="55"/>
  <c r="B40" i="55"/>
  <c r="L39" i="55"/>
  <c r="F39" i="55"/>
  <c r="L47" i="55" s="1"/>
  <c r="B39" i="55"/>
  <c r="O38" i="55"/>
  <c r="K48" i="55" s="1"/>
  <c r="F38" i="55"/>
  <c r="L49" i="55" s="1"/>
  <c r="B38" i="55"/>
  <c r="B37" i="55"/>
  <c r="B36" i="55"/>
  <c r="B35" i="55"/>
  <c r="B34" i="55"/>
  <c r="B33" i="55"/>
  <c r="B32" i="55"/>
  <c r="B31" i="55"/>
  <c r="B30" i="55"/>
  <c r="B29" i="55"/>
  <c r="B28" i="55"/>
  <c r="B27" i="55"/>
  <c r="B26" i="55"/>
  <c r="B25" i="55"/>
  <c r="B24" i="55"/>
  <c r="B23" i="55"/>
  <c r="B22" i="55"/>
  <c r="B21" i="55"/>
  <c r="B20" i="55"/>
  <c r="B19" i="55"/>
  <c r="B18" i="55"/>
  <c r="B17" i="55"/>
  <c r="B16" i="55"/>
  <c r="B15" i="55"/>
  <c r="B14" i="55"/>
  <c r="B13" i="55"/>
  <c r="B12" i="55"/>
  <c r="B11" i="55"/>
  <c r="B10" i="55"/>
  <c r="B9" i="55"/>
  <c r="B8" i="55"/>
  <c r="B7" i="55"/>
  <c r="B6" i="55"/>
  <c r="B5" i="55"/>
  <c r="B4" i="55"/>
  <c r="B3" i="55"/>
  <c r="B2" i="55"/>
  <c r="M43" i="55" l="1"/>
  <c r="L41" i="55"/>
  <c r="M41" i="55" s="1"/>
  <c r="L50" i="55"/>
  <c r="M50" i="55" s="1"/>
  <c r="L44" i="55"/>
  <c r="M44" i="55" s="1"/>
  <c r="L48" i="55"/>
  <c r="M48" i="55" s="1"/>
  <c r="L42" i="55"/>
  <c r="H40" i="55"/>
  <c r="L51" i="55"/>
  <c r="L40" i="55"/>
  <c r="M40" i="55" s="1"/>
  <c r="L46" i="55"/>
  <c r="M47" i="55" s="1"/>
  <c r="B83" i="12"/>
  <c r="D76" i="12"/>
  <c r="M42" i="55" l="1"/>
  <c r="M51" i="55"/>
  <c r="M49" i="55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E513" i="4" l="1"/>
  <c r="F513" i="4"/>
  <c r="G513" i="4"/>
  <c r="E514" i="4"/>
  <c r="F514" i="4"/>
  <c r="G514" i="4"/>
  <c r="E515" i="4"/>
  <c r="F515" i="4"/>
  <c r="G515" i="4"/>
  <c r="E516" i="4"/>
  <c r="F516" i="4"/>
  <c r="G516" i="4"/>
  <c r="E517" i="4"/>
  <c r="F517" i="4"/>
  <c r="G517" i="4"/>
  <c r="E518" i="4"/>
  <c r="F518" i="4"/>
  <c r="G518" i="4"/>
  <c r="E519" i="4"/>
  <c r="F519" i="4"/>
  <c r="G519" i="4"/>
  <c r="E520" i="4"/>
  <c r="F520" i="4"/>
  <c r="G520" i="4"/>
  <c r="E521" i="4"/>
  <c r="F521" i="4"/>
  <c r="G521" i="4"/>
  <c r="E522" i="4"/>
  <c r="F522" i="4"/>
  <c r="G522" i="4"/>
  <c r="E523" i="4"/>
  <c r="F523" i="4"/>
  <c r="G523" i="4"/>
  <c r="E524" i="4"/>
  <c r="F524" i="4"/>
  <c r="G524" i="4"/>
  <c r="E525" i="4"/>
  <c r="F525" i="4"/>
  <c r="G525" i="4"/>
  <c r="E526" i="4"/>
  <c r="F526" i="4"/>
  <c r="G526" i="4"/>
  <c r="E527" i="4"/>
  <c r="F527" i="4"/>
  <c r="G527" i="4"/>
  <c r="E528" i="4"/>
  <c r="F528" i="4"/>
  <c r="G528" i="4"/>
  <c r="E529" i="4"/>
  <c r="F529" i="4"/>
  <c r="G529" i="4"/>
  <c r="E530" i="4"/>
  <c r="F530" i="4"/>
  <c r="G530" i="4"/>
  <c r="E531" i="4"/>
  <c r="F531" i="4"/>
  <c r="G531" i="4"/>
  <c r="E532" i="4"/>
  <c r="F532" i="4"/>
  <c r="G532" i="4"/>
  <c r="E533" i="4"/>
  <c r="F533" i="4"/>
  <c r="G533" i="4"/>
  <c r="E534" i="4"/>
  <c r="F534" i="4"/>
  <c r="G534" i="4"/>
  <c r="E535" i="4"/>
  <c r="F535" i="4"/>
  <c r="G535" i="4"/>
  <c r="E536" i="4"/>
  <c r="F536" i="4"/>
  <c r="G536" i="4"/>
  <c r="E537" i="4"/>
  <c r="F537" i="4"/>
  <c r="G537" i="4"/>
  <c r="E538" i="4"/>
  <c r="F538" i="4"/>
  <c r="G538" i="4"/>
  <c r="E539" i="4"/>
  <c r="F539" i="4"/>
  <c r="G539" i="4"/>
  <c r="E540" i="4"/>
  <c r="F540" i="4"/>
  <c r="G540" i="4"/>
  <c r="E541" i="4"/>
  <c r="F541" i="4"/>
  <c r="G541" i="4"/>
  <c r="E542" i="4"/>
  <c r="F542" i="4"/>
  <c r="G542" i="4"/>
  <c r="E543" i="4"/>
  <c r="F543" i="4"/>
  <c r="G543" i="4"/>
  <c r="E544" i="4"/>
  <c r="F544" i="4"/>
  <c r="G544" i="4"/>
  <c r="E545" i="4"/>
  <c r="F545" i="4"/>
  <c r="G545" i="4"/>
  <c r="E546" i="4"/>
  <c r="F546" i="4"/>
  <c r="G546" i="4"/>
  <c r="E547" i="4"/>
  <c r="F547" i="4"/>
  <c r="G547" i="4"/>
  <c r="E548" i="4"/>
  <c r="F548" i="4"/>
  <c r="G548" i="4"/>
  <c r="E549" i="4"/>
  <c r="F549" i="4"/>
  <c r="G549" i="4"/>
  <c r="E550" i="4"/>
  <c r="F550" i="4"/>
  <c r="G550" i="4"/>
  <c r="E551" i="4"/>
  <c r="F551" i="4"/>
  <c r="G551" i="4"/>
  <c r="E552" i="4"/>
  <c r="F552" i="4"/>
  <c r="G552" i="4"/>
  <c r="E553" i="4"/>
  <c r="F553" i="4"/>
  <c r="G553" i="4"/>
  <c r="E554" i="4"/>
  <c r="F554" i="4"/>
  <c r="G554" i="4"/>
  <c r="E555" i="4"/>
  <c r="F555" i="4"/>
  <c r="G555" i="4"/>
  <c r="E556" i="4"/>
  <c r="F556" i="4"/>
  <c r="G556" i="4"/>
  <c r="E557" i="4"/>
  <c r="F557" i="4"/>
  <c r="G557" i="4"/>
  <c r="E558" i="4"/>
  <c r="F558" i="4"/>
  <c r="G558" i="4"/>
  <c r="E559" i="4"/>
  <c r="F559" i="4"/>
  <c r="G559" i="4"/>
  <c r="E560" i="4"/>
  <c r="F560" i="4"/>
  <c r="G560" i="4"/>
  <c r="E561" i="4"/>
  <c r="F561" i="4"/>
  <c r="G561" i="4"/>
  <c r="E562" i="4"/>
  <c r="F562" i="4"/>
  <c r="G562" i="4"/>
  <c r="E563" i="4"/>
  <c r="F563" i="4"/>
  <c r="G563" i="4"/>
  <c r="E564" i="4"/>
  <c r="F564" i="4"/>
  <c r="G564" i="4"/>
  <c r="E565" i="4"/>
  <c r="F565" i="4"/>
  <c r="G565" i="4"/>
  <c r="E566" i="4"/>
  <c r="F566" i="4"/>
  <c r="G566" i="4"/>
  <c r="E567" i="4"/>
  <c r="F567" i="4"/>
  <c r="G567" i="4"/>
  <c r="E568" i="4"/>
  <c r="F568" i="4"/>
  <c r="G568" i="4"/>
  <c r="E569" i="4"/>
  <c r="F569" i="4"/>
  <c r="G569" i="4"/>
  <c r="E570" i="4"/>
  <c r="F570" i="4"/>
  <c r="G570" i="4"/>
  <c r="E571" i="4"/>
  <c r="F571" i="4"/>
  <c r="G571" i="4"/>
  <c r="E572" i="4"/>
  <c r="F572" i="4"/>
  <c r="G572" i="4"/>
  <c r="E573" i="4"/>
  <c r="F573" i="4"/>
  <c r="G573" i="4"/>
  <c r="E574" i="4"/>
  <c r="F574" i="4"/>
  <c r="G574" i="4"/>
  <c r="E575" i="4"/>
  <c r="F575" i="4"/>
  <c r="G575" i="4"/>
  <c r="E576" i="4"/>
  <c r="F576" i="4"/>
  <c r="G576" i="4"/>
  <c r="E577" i="4"/>
  <c r="F577" i="4"/>
  <c r="G577" i="4"/>
  <c r="E578" i="4"/>
  <c r="F578" i="4"/>
  <c r="G578" i="4"/>
  <c r="E579" i="4"/>
  <c r="F579" i="4"/>
  <c r="G579" i="4"/>
  <c r="E580" i="4"/>
  <c r="F580" i="4"/>
  <c r="G580" i="4"/>
  <c r="E581" i="4"/>
  <c r="F581" i="4"/>
  <c r="G581" i="4"/>
  <c r="E582" i="4"/>
  <c r="F582" i="4"/>
  <c r="G582" i="4"/>
  <c r="E583" i="4"/>
  <c r="F583" i="4"/>
  <c r="G583" i="4"/>
  <c r="E584" i="4"/>
  <c r="F584" i="4"/>
  <c r="G584" i="4"/>
  <c r="E585" i="4"/>
  <c r="F585" i="4"/>
  <c r="G585" i="4"/>
  <c r="E586" i="4"/>
  <c r="F586" i="4"/>
  <c r="G586" i="4"/>
  <c r="E587" i="4"/>
  <c r="F587" i="4"/>
  <c r="G587" i="4"/>
  <c r="E588" i="4"/>
  <c r="F588" i="4"/>
  <c r="G588" i="4"/>
  <c r="E589" i="4"/>
  <c r="F589" i="4"/>
  <c r="G589" i="4"/>
  <c r="E590" i="4"/>
  <c r="F590" i="4"/>
  <c r="G590" i="4"/>
  <c r="E591" i="4"/>
  <c r="F591" i="4"/>
  <c r="G591" i="4"/>
  <c r="E592" i="4"/>
  <c r="F592" i="4"/>
  <c r="G592" i="4"/>
  <c r="E593" i="4"/>
  <c r="F593" i="4"/>
  <c r="G593" i="4"/>
  <c r="E594" i="4"/>
  <c r="F594" i="4"/>
  <c r="G594" i="4"/>
  <c r="E595" i="4"/>
  <c r="F595" i="4"/>
  <c r="G595" i="4"/>
  <c r="E596" i="4"/>
  <c r="F596" i="4"/>
  <c r="G596" i="4"/>
  <c r="E597" i="4"/>
  <c r="F597" i="4"/>
  <c r="G597" i="4"/>
  <c r="E598" i="4"/>
  <c r="F598" i="4"/>
  <c r="G598" i="4"/>
  <c r="E599" i="4"/>
  <c r="F599" i="4"/>
  <c r="G599" i="4"/>
  <c r="E600" i="4"/>
  <c r="F600" i="4"/>
  <c r="G600" i="4"/>
  <c r="E601" i="4"/>
  <c r="F601" i="4"/>
  <c r="G601" i="4"/>
  <c r="E602" i="4"/>
  <c r="F602" i="4"/>
  <c r="G602" i="4"/>
  <c r="E603" i="4"/>
  <c r="F603" i="4"/>
  <c r="G603" i="4"/>
  <c r="E604" i="4"/>
  <c r="F604" i="4"/>
  <c r="G604" i="4"/>
  <c r="E605" i="4"/>
  <c r="F605" i="4"/>
  <c r="G605" i="4"/>
  <c r="E606" i="4"/>
  <c r="F606" i="4"/>
  <c r="G606" i="4"/>
  <c r="E607" i="4"/>
  <c r="F607" i="4"/>
  <c r="G607" i="4"/>
  <c r="E608" i="4"/>
  <c r="F608" i="4"/>
  <c r="G608" i="4"/>
  <c r="E609" i="4"/>
  <c r="F609" i="4"/>
  <c r="G609" i="4"/>
  <c r="E610" i="4"/>
  <c r="F610" i="4"/>
  <c r="G610" i="4"/>
  <c r="E611" i="4"/>
  <c r="F611" i="4"/>
  <c r="G611" i="4"/>
  <c r="E612" i="4"/>
  <c r="F612" i="4"/>
  <c r="G612" i="4"/>
  <c r="E613" i="4"/>
  <c r="F613" i="4"/>
  <c r="G613" i="4"/>
  <c r="E614" i="4"/>
  <c r="F614" i="4"/>
  <c r="G614" i="4"/>
  <c r="E615" i="4"/>
  <c r="F615" i="4"/>
  <c r="G615" i="4"/>
  <c r="E616" i="4"/>
  <c r="F616" i="4"/>
  <c r="G616" i="4"/>
  <c r="E617" i="4"/>
  <c r="F617" i="4"/>
  <c r="G617" i="4"/>
  <c r="E618" i="4"/>
  <c r="F618" i="4"/>
  <c r="G618" i="4"/>
  <c r="E619" i="4"/>
  <c r="F619" i="4"/>
  <c r="G619" i="4"/>
  <c r="E620" i="4"/>
  <c r="F620" i="4"/>
  <c r="G620" i="4"/>
  <c r="E621" i="4"/>
  <c r="F621" i="4"/>
  <c r="G621" i="4"/>
  <c r="E622" i="4"/>
  <c r="F622" i="4"/>
  <c r="G622" i="4"/>
  <c r="E623" i="4"/>
  <c r="F623" i="4"/>
  <c r="G623" i="4"/>
  <c r="E624" i="4"/>
  <c r="F624" i="4"/>
  <c r="G624" i="4"/>
  <c r="E625" i="4"/>
  <c r="F625" i="4"/>
  <c r="G625" i="4"/>
  <c r="E626" i="4"/>
  <c r="F626" i="4"/>
  <c r="G626" i="4"/>
  <c r="E627" i="4"/>
  <c r="F627" i="4"/>
  <c r="G627" i="4"/>
  <c r="E628" i="4"/>
  <c r="F628" i="4"/>
  <c r="G628" i="4"/>
  <c r="E629" i="4"/>
  <c r="F629" i="4"/>
  <c r="G629" i="4"/>
  <c r="E630" i="4"/>
  <c r="F630" i="4"/>
  <c r="G630" i="4"/>
  <c r="E631" i="4"/>
  <c r="F631" i="4"/>
  <c r="G631" i="4"/>
  <c r="E632" i="4"/>
  <c r="F632" i="4"/>
  <c r="G632" i="4"/>
  <c r="E633" i="4"/>
  <c r="F633" i="4"/>
  <c r="G633" i="4"/>
  <c r="E634" i="4"/>
  <c r="F634" i="4"/>
  <c r="G634" i="4"/>
  <c r="E635" i="4"/>
  <c r="F635" i="4"/>
  <c r="G635" i="4"/>
  <c r="E636" i="4"/>
  <c r="F636" i="4"/>
  <c r="G636" i="4"/>
  <c r="E637" i="4"/>
  <c r="F637" i="4"/>
  <c r="G637" i="4"/>
  <c r="E638" i="4"/>
  <c r="F638" i="4"/>
  <c r="G638" i="4"/>
  <c r="E639" i="4"/>
  <c r="F639" i="4"/>
  <c r="G639" i="4"/>
  <c r="E640" i="4"/>
  <c r="F640" i="4"/>
  <c r="G640" i="4"/>
  <c r="E641" i="4"/>
  <c r="F641" i="4"/>
  <c r="G641" i="4"/>
  <c r="E642" i="4"/>
  <c r="F642" i="4"/>
  <c r="G642" i="4"/>
  <c r="E643" i="4"/>
  <c r="F643" i="4"/>
  <c r="G643" i="4"/>
  <c r="E644" i="4"/>
  <c r="F644" i="4"/>
  <c r="G644" i="4"/>
  <c r="E645" i="4"/>
  <c r="F645" i="4"/>
  <c r="G645" i="4"/>
  <c r="E646" i="4"/>
  <c r="F646" i="4"/>
  <c r="G646" i="4"/>
  <c r="E647" i="4"/>
  <c r="F647" i="4"/>
  <c r="G647" i="4"/>
  <c r="E648" i="4"/>
  <c r="F648" i="4"/>
  <c r="G648" i="4"/>
  <c r="E649" i="4"/>
  <c r="F649" i="4"/>
  <c r="G649" i="4"/>
  <c r="E650" i="4"/>
  <c r="F650" i="4"/>
  <c r="G650" i="4"/>
  <c r="E651" i="4"/>
  <c r="F651" i="4"/>
  <c r="G651" i="4"/>
  <c r="E652" i="4"/>
  <c r="F652" i="4"/>
  <c r="G652" i="4"/>
  <c r="E653" i="4"/>
  <c r="F653" i="4"/>
  <c r="G653" i="4"/>
  <c r="E654" i="4"/>
  <c r="F654" i="4"/>
  <c r="G654" i="4"/>
  <c r="E655" i="4"/>
  <c r="F655" i="4"/>
  <c r="G655" i="4"/>
  <c r="E656" i="4"/>
  <c r="F656" i="4"/>
  <c r="G656" i="4"/>
  <c r="E657" i="4"/>
  <c r="F657" i="4"/>
  <c r="G657" i="4"/>
  <c r="E658" i="4"/>
  <c r="F658" i="4"/>
  <c r="G658" i="4"/>
  <c r="E659" i="4"/>
  <c r="F659" i="4"/>
  <c r="G659" i="4"/>
  <c r="E660" i="4"/>
  <c r="F660" i="4"/>
  <c r="G660" i="4"/>
  <c r="E661" i="4"/>
  <c r="F661" i="4"/>
  <c r="G661" i="4"/>
  <c r="E662" i="4"/>
  <c r="F662" i="4"/>
  <c r="G662" i="4"/>
  <c r="E663" i="4"/>
  <c r="F663" i="4"/>
  <c r="G663" i="4"/>
  <c r="E664" i="4"/>
  <c r="F664" i="4"/>
  <c r="G664" i="4"/>
  <c r="E665" i="4"/>
  <c r="F665" i="4"/>
  <c r="G665" i="4"/>
  <c r="E666" i="4"/>
  <c r="F666" i="4"/>
  <c r="G666" i="4"/>
  <c r="E667" i="4"/>
  <c r="F667" i="4"/>
  <c r="G667" i="4"/>
  <c r="E668" i="4"/>
  <c r="F668" i="4"/>
  <c r="G668" i="4"/>
  <c r="E669" i="4"/>
  <c r="F669" i="4"/>
  <c r="G669" i="4"/>
  <c r="E670" i="4"/>
  <c r="F670" i="4"/>
  <c r="G670" i="4"/>
  <c r="E671" i="4"/>
  <c r="F671" i="4"/>
  <c r="G671" i="4"/>
  <c r="E672" i="4"/>
  <c r="F672" i="4"/>
  <c r="G672" i="4"/>
  <c r="E673" i="4"/>
  <c r="F673" i="4"/>
  <c r="G673" i="4"/>
  <c r="E674" i="4"/>
  <c r="F674" i="4"/>
  <c r="G674" i="4"/>
  <c r="E675" i="4"/>
  <c r="F675" i="4"/>
  <c r="G675" i="4"/>
  <c r="E676" i="4"/>
  <c r="F676" i="4"/>
  <c r="G676" i="4"/>
  <c r="E677" i="4"/>
  <c r="F677" i="4"/>
  <c r="G677" i="4"/>
  <c r="E678" i="4"/>
  <c r="F678" i="4"/>
  <c r="G678" i="4"/>
  <c r="E679" i="4"/>
  <c r="F679" i="4"/>
  <c r="G679" i="4"/>
  <c r="E680" i="4"/>
  <c r="F680" i="4"/>
  <c r="G680" i="4"/>
  <c r="E681" i="4"/>
  <c r="F681" i="4"/>
  <c r="G681" i="4"/>
  <c r="E682" i="4"/>
  <c r="F682" i="4"/>
  <c r="G682" i="4"/>
  <c r="E683" i="4"/>
  <c r="F683" i="4"/>
  <c r="G683" i="4"/>
  <c r="E684" i="4"/>
  <c r="F684" i="4"/>
  <c r="G684" i="4"/>
  <c r="E685" i="4"/>
  <c r="F685" i="4"/>
  <c r="G685" i="4"/>
  <c r="E686" i="4"/>
  <c r="F686" i="4"/>
  <c r="G686" i="4"/>
  <c r="E687" i="4"/>
  <c r="F687" i="4"/>
  <c r="G687" i="4"/>
  <c r="E688" i="4"/>
  <c r="F688" i="4"/>
  <c r="G688" i="4"/>
  <c r="E689" i="4"/>
  <c r="F689" i="4"/>
  <c r="G689" i="4"/>
  <c r="E690" i="4"/>
  <c r="F690" i="4"/>
  <c r="G690" i="4"/>
  <c r="E691" i="4"/>
  <c r="F691" i="4"/>
  <c r="G691" i="4"/>
  <c r="E692" i="4"/>
  <c r="F692" i="4"/>
  <c r="G692" i="4"/>
  <c r="E693" i="4"/>
  <c r="F693" i="4"/>
  <c r="G693" i="4"/>
  <c r="E694" i="4"/>
  <c r="F694" i="4"/>
  <c r="G694" i="4"/>
  <c r="E695" i="4"/>
  <c r="F695" i="4"/>
  <c r="G695" i="4"/>
  <c r="E696" i="4"/>
  <c r="F696" i="4"/>
  <c r="G696" i="4"/>
  <c r="E697" i="4"/>
  <c r="F697" i="4"/>
  <c r="G697" i="4"/>
  <c r="E698" i="4"/>
  <c r="F698" i="4"/>
  <c r="G698" i="4"/>
  <c r="E699" i="4"/>
  <c r="F699" i="4"/>
  <c r="G699" i="4"/>
  <c r="E700" i="4"/>
  <c r="F700" i="4"/>
  <c r="G700" i="4"/>
  <c r="E701" i="4"/>
  <c r="F701" i="4"/>
  <c r="G701" i="4"/>
  <c r="E702" i="4"/>
  <c r="F702" i="4"/>
  <c r="G702" i="4"/>
  <c r="E703" i="4"/>
  <c r="F703" i="4"/>
  <c r="G703" i="4"/>
  <c r="E704" i="4"/>
  <c r="F704" i="4"/>
  <c r="G704" i="4"/>
  <c r="E705" i="4"/>
  <c r="F705" i="4"/>
  <c r="G705" i="4"/>
  <c r="E706" i="4"/>
  <c r="F706" i="4"/>
  <c r="G706" i="4"/>
  <c r="E707" i="4"/>
  <c r="F707" i="4"/>
  <c r="G707" i="4"/>
  <c r="E708" i="4"/>
  <c r="F708" i="4"/>
  <c r="G708" i="4"/>
  <c r="E709" i="4"/>
  <c r="F709" i="4"/>
  <c r="G709" i="4"/>
  <c r="E710" i="4"/>
  <c r="F710" i="4"/>
  <c r="G710" i="4"/>
  <c r="E711" i="4"/>
  <c r="F711" i="4"/>
  <c r="G711" i="4"/>
  <c r="E712" i="4"/>
  <c r="F712" i="4"/>
  <c r="G712" i="4"/>
  <c r="E713" i="4"/>
  <c r="F713" i="4"/>
  <c r="G713" i="4"/>
  <c r="E714" i="4"/>
  <c r="F714" i="4"/>
  <c r="G714" i="4"/>
  <c r="E715" i="4"/>
  <c r="F715" i="4"/>
  <c r="G715" i="4"/>
  <c r="E716" i="4"/>
  <c r="F716" i="4"/>
  <c r="G716" i="4"/>
  <c r="E717" i="4"/>
  <c r="F717" i="4"/>
  <c r="G717" i="4"/>
  <c r="E718" i="4"/>
  <c r="F718" i="4"/>
  <c r="G718" i="4"/>
  <c r="E719" i="4"/>
  <c r="F719" i="4"/>
  <c r="G719" i="4"/>
  <c r="E720" i="4"/>
  <c r="F720" i="4"/>
  <c r="G720" i="4"/>
  <c r="E721" i="4"/>
  <c r="F721" i="4"/>
  <c r="G721" i="4"/>
  <c r="E722" i="4"/>
  <c r="F722" i="4"/>
  <c r="G722" i="4"/>
  <c r="E723" i="4"/>
  <c r="F723" i="4"/>
  <c r="G723" i="4"/>
  <c r="E724" i="4"/>
  <c r="F724" i="4"/>
  <c r="G724" i="4"/>
  <c r="E725" i="4"/>
  <c r="F725" i="4"/>
  <c r="G725" i="4"/>
  <c r="E726" i="4"/>
  <c r="F726" i="4"/>
  <c r="G726" i="4"/>
  <c r="E727" i="4"/>
  <c r="F727" i="4"/>
  <c r="G727" i="4"/>
  <c r="E728" i="4"/>
  <c r="F728" i="4"/>
  <c r="G728" i="4"/>
  <c r="E729" i="4"/>
  <c r="F729" i="4"/>
  <c r="G729" i="4"/>
  <c r="E730" i="4"/>
  <c r="F730" i="4"/>
  <c r="G730" i="4"/>
  <c r="E731" i="4"/>
  <c r="F731" i="4"/>
  <c r="G731" i="4"/>
  <c r="E732" i="4"/>
  <c r="F732" i="4"/>
  <c r="G732" i="4"/>
  <c r="E733" i="4"/>
  <c r="F733" i="4"/>
  <c r="G733" i="4"/>
  <c r="E734" i="4"/>
  <c r="F734" i="4"/>
  <c r="G734" i="4"/>
  <c r="E735" i="4"/>
  <c r="F735" i="4"/>
  <c r="G735" i="4"/>
  <c r="E736" i="4"/>
  <c r="F736" i="4"/>
  <c r="G736" i="4"/>
  <c r="E737" i="4"/>
  <c r="F737" i="4"/>
  <c r="G737" i="4"/>
  <c r="E738" i="4"/>
  <c r="F738" i="4"/>
  <c r="G738" i="4"/>
  <c r="E739" i="4"/>
  <c r="F739" i="4"/>
  <c r="G739" i="4"/>
  <c r="E740" i="4"/>
  <c r="F740" i="4"/>
  <c r="G740" i="4"/>
  <c r="E741" i="4"/>
  <c r="F741" i="4"/>
  <c r="G741" i="4"/>
  <c r="E742" i="4"/>
  <c r="F742" i="4"/>
  <c r="G742" i="4"/>
  <c r="E743" i="4"/>
  <c r="F743" i="4"/>
  <c r="G743" i="4"/>
  <c r="E744" i="4"/>
  <c r="F744" i="4"/>
  <c r="G744" i="4"/>
  <c r="E745" i="4"/>
  <c r="F745" i="4"/>
  <c r="G745" i="4"/>
  <c r="E746" i="4"/>
  <c r="F746" i="4"/>
  <c r="G746" i="4"/>
  <c r="E747" i="4"/>
  <c r="F747" i="4"/>
  <c r="G747" i="4"/>
  <c r="E748" i="4"/>
  <c r="F748" i="4"/>
  <c r="G748" i="4"/>
  <c r="E749" i="4"/>
  <c r="F749" i="4"/>
  <c r="G749" i="4"/>
  <c r="E750" i="4"/>
  <c r="F750" i="4"/>
  <c r="G750" i="4"/>
  <c r="E751" i="4"/>
  <c r="F751" i="4"/>
  <c r="G751" i="4"/>
  <c r="E752" i="4"/>
  <c r="F752" i="4"/>
  <c r="G752" i="4"/>
  <c r="E753" i="4"/>
  <c r="F753" i="4"/>
  <c r="G753" i="4"/>
  <c r="E754" i="4"/>
  <c r="F754" i="4"/>
  <c r="G754" i="4"/>
  <c r="E755" i="4"/>
  <c r="F755" i="4"/>
  <c r="G755" i="4"/>
  <c r="E756" i="4"/>
  <c r="F756" i="4"/>
  <c r="G756" i="4"/>
  <c r="E757" i="4"/>
  <c r="F757" i="4"/>
  <c r="G757" i="4"/>
  <c r="E758" i="4"/>
  <c r="F758" i="4"/>
  <c r="G758" i="4"/>
  <c r="E759" i="4"/>
  <c r="F759" i="4"/>
  <c r="G759" i="4"/>
  <c r="E760" i="4"/>
  <c r="F760" i="4"/>
  <c r="G760" i="4"/>
  <c r="E761" i="4"/>
  <c r="F761" i="4"/>
  <c r="G761" i="4"/>
  <c r="E762" i="4"/>
  <c r="F762" i="4"/>
  <c r="G762" i="4"/>
  <c r="E763" i="4"/>
  <c r="F763" i="4"/>
  <c r="G763" i="4"/>
  <c r="E764" i="4"/>
  <c r="F764" i="4"/>
  <c r="G764" i="4"/>
  <c r="E765" i="4"/>
  <c r="F765" i="4"/>
  <c r="G765" i="4"/>
  <c r="E766" i="4"/>
  <c r="F766" i="4"/>
  <c r="G766" i="4"/>
  <c r="E767" i="4"/>
  <c r="F767" i="4"/>
  <c r="G767" i="4"/>
  <c r="E768" i="4"/>
  <c r="F768" i="4"/>
  <c r="G768" i="4"/>
  <c r="E769" i="4"/>
  <c r="F769" i="4"/>
  <c r="G769" i="4"/>
  <c r="E770" i="4"/>
  <c r="F770" i="4"/>
  <c r="G770" i="4"/>
  <c r="E771" i="4"/>
  <c r="F771" i="4"/>
  <c r="G771" i="4"/>
  <c r="E772" i="4"/>
  <c r="F772" i="4"/>
  <c r="G772" i="4"/>
  <c r="E773" i="4"/>
  <c r="F773" i="4"/>
  <c r="G773" i="4"/>
  <c r="E774" i="4"/>
  <c r="F774" i="4"/>
  <c r="G774" i="4"/>
  <c r="E775" i="4"/>
  <c r="F775" i="4"/>
  <c r="G775" i="4"/>
  <c r="E776" i="4"/>
  <c r="F776" i="4"/>
  <c r="G776" i="4"/>
  <c r="E777" i="4"/>
  <c r="F777" i="4"/>
  <c r="G777" i="4"/>
  <c r="E778" i="4"/>
  <c r="F778" i="4"/>
  <c r="G778" i="4"/>
  <c r="E779" i="4"/>
  <c r="F779" i="4"/>
  <c r="G779" i="4"/>
  <c r="E780" i="4"/>
  <c r="F780" i="4"/>
  <c r="G780" i="4"/>
  <c r="E781" i="4"/>
  <c r="F781" i="4"/>
  <c r="G781" i="4"/>
  <c r="E782" i="4"/>
  <c r="F782" i="4"/>
  <c r="G782" i="4"/>
  <c r="E783" i="4"/>
  <c r="F783" i="4"/>
  <c r="G783" i="4"/>
  <c r="E784" i="4"/>
  <c r="F784" i="4"/>
  <c r="G784" i="4"/>
  <c r="E785" i="4"/>
  <c r="F785" i="4"/>
  <c r="G785" i="4"/>
  <c r="E786" i="4"/>
  <c r="F786" i="4"/>
  <c r="G786" i="4"/>
  <c r="E787" i="4"/>
  <c r="F787" i="4"/>
  <c r="G787" i="4"/>
  <c r="E788" i="4"/>
  <c r="F788" i="4"/>
  <c r="G788" i="4"/>
  <c r="E789" i="4"/>
  <c r="F789" i="4"/>
  <c r="G789" i="4"/>
  <c r="E790" i="4"/>
  <c r="F790" i="4"/>
  <c r="G790" i="4"/>
  <c r="E791" i="4"/>
  <c r="F791" i="4"/>
  <c r="G791" i="4"/>
  <c r="E792" i="4"/>
  <c r="F792" i="4"/>
  <c r="G792" i="4"/>
  <c r="E793" i="4"/>
  <c r="F793" i="4"/>
  <c r="G793" i="4"/>
  <c r="E794" i="4"/>
  <c r="F794" i="4"/>
  <c r="G794" i="4"/>
  <c r="E795" i="4"/>
  <c r="F795" i="4"/>
  <c r="G795" i="4"/>
  <c r="E796" i="4"/>
  <c r="F796" i="4"/>
  <c r="G796" i="4"/>
  <c r="E797" i="4"/>
  <c r="F797" i="4"/>
  <c r="G797" i="4"/>
  <c r="E798" i="4"/>
  <c r="F798" i="4"/>
  <c r="G798" i="4"/>
  <c r="E799" i="4"/>
  <c r="F799" i="4"/>
  <c r="G799" i="4"/>
  <c r="E800" i="4"/>
  <c r="F800" i="4"/>
  <c r="G800" i="4"/>
  <c r="E801" i="4"/>
  <c r="F801" i="4"/>
  <c r="G801" i="4"/>
  <c r="E802" i="4"/>
  <c r="F802" i="4"/>
  <c r="G802" i="4"/>
  <c r="E803" i="4"/>
  <c r="F803" i="4"/>
  <c r="G803" i="4"/>
  <c r="E804" i="4"/>
  <c r="F804" i="4"/>
  <c r="G804" i="4"/>
  <c r="E805" i="4"/>
  <c r="F805" i="4"/>
  <c r="G805" i="4"/>
  <c r="E806" i="4"/>
  <c r="F806" i="4"/>
  <c r="G806" i="4"/>
  <c r="E807" i="4"/>
  <c r="F807" i="4"/>
  <c r="G807" i="4"/>
  <c r="E808" i="4"/>
  <c r="F808" i="4"/>
  <c r="G808" i="4"/>
  <c r="E809" i="4"/>
  <c r="F809" i="4"/>
  <c r="G809" i="4"/>
  <c r="E810" i="4"/>
  <c r="F810" i="4"/>
  <c r="G810" i="4"/>
  <c r="E811" i="4"/>
  <c r="F811" i="4"/>
  <c r="G811" i="4"/>
  <c r="E812" i="4"/>
  <c r="F812" i="4"/>
  <c r="G812" i="4"/>
  <c r="E813" i="4"/>
  <c r="F813" i="4"/>
  <c r="G813" i="4"/>
  <c r="E814" i="4"/>
  <c r="F814" i="4"/>
  <c r="G814" i="4"/>
  <c r="E815" i="4"/>
  <c r="F815" i="4"/>
  <c r="G815" i="4"/>
  <c r="E816" i="4"/>
  <c r="F816" i="4"/>
  <c r="G816" i="4"/>
  <c r="E817" i="4"/>
  <c r="F817" i="4"/>
  <c r="G817" i="4"/>
  <c r="E818" i="4"/>
  <c r="F818" i="4"/>
  <c r="G818" i="4"/>
  <c r="E819" i="4"/>
  <c r="F819" i="4"/>
  <c r="G819" i="4"/>
  <c r="E820" i="4"/>
  <c r="F820" i="4"/>
  <c r="G820" i="4"/>
  <c r="E821" i="4"/>
  <c r="F821" i="4"/>
  <c r="G821" i="4"/>
  <c r="E822" i="4"/>
  <c r="F822" i="4"/>
  <c r="G822" i="4"/>
  <c r="E823" i="4"/>
  <c r="F823" i="4"/>
  <c r="G823" i="4"/>
  <c r="E824" i="4"/>
  <c r="F824" i="4"/>
  <c r="G824" i="4"/>
  <c r="E825" i="4"/>
  <c r="F825" i="4"/>
  <c r="G825" i="4"/>
  <c r="E826" i="4"/>
  <c r="F826" i="4"/>
  <c r="G826" i="4"/>
  <c r="E827" i="4"/>
  <c r="F827" i="4"/>
  <c r="G827" i="4"/>
  <c r="E828" i="4"/>
  <c r="F828" i="4"/>
  <c r="G828" i="4"/>
  <c r="E829" i="4"/>
  <c r="F829" i="4"/>
  <c r="G829" i="4"/>
  <c r="E830" i="4"/>
  <c r="F830" i="4"/>
  <c r="G830" i="4"/>
  <c r="E831" i="4"/>
  <c r="F831" i="4"/>
  <c r="G831" i="4"/>
  <c r="E832" i="4"/>
  <c r="F832" i="4"/>
  <c r="G832" i="4"/>
  <c r="E833" i="4"/>
  <c r="F833" i="4"/>
  <c r="G833" i="4"/>
  <c r="E834" i="4"/>
  <c r="F834" i="4"/>
  <c r="G834" i="4"/>
  <c r="E835" i="4"/>
  <c r="F835" i="4"/>
  <c r="G835" i="4"/>
  <c r="E836" i="4"/>
  <c r="F836" i="4"/>
  <c r="G836" i="4"/>
  <c r="E837" i="4"/>
  <c r="F837" i="4"/>
  <c r="G837" i="4"/>
  <c r="E838" i="4"/>
  <c r="F838" i="4"/>
  <c r="G838" i="4"/>
  <c r="E839" i="4"/>
  <c r="F839" i="4"/>
  <c r="G839" i="4"/>
  <c r="E840" i="4"/>
  <c r="F840" i="4"/>
  <c r="G840" i="4"/>
  <c r="E841" i="4"/>
  <c r="F841" i="4"/>
  <c r="G841" i="4"/>
  <c r="E842" i="4"/>
  <c r="F842" i="4"/>
  <c r="G842" i="4"/>
  <c r="E843" i="4"/>
  <c r="F843" i="4"/>
  <c r="G843" i="4"/>
  <c r="E844" i="4"/>
  <c r="F844" i="4"/>
  <c r="G844" i="4"/>
  <c r="E845" i="4"/>
  <c r="F845" i="4"/>
  <c r="G845" i="4"/>
  <c r="E846" i="4"/>
  <c r="F846" i="4"/>
  <c r="G846" i="4"/>
  <c r="E847" i="4"/>
  <c r="F847" i="4"/>
  <c r="G847" i="4"/>
  <c r="E848" i="4"/>
  <c r="F848" i="4"/>
  <c r="G848" i="4"/>
  <c r="E849" i="4"/>
  <c r="F849" i="4"/>
  <c r="G849" i="4"/>
  <c r="E850" i="4"/>
  <c r="F850" i="4"/>
  <c r="G850" i="4"/>
  <c r="E851" i="4"/>
  <c r="F851" i="4"/>
  <c r="G851" i="4"/>
  <c r="E852" i="4"/>
  <c r="F852" i="4"/>
  <c r="G852" i="4"/>
  <c r="E853" i="4"/>
  <c r="F853" i="4"/>
  <c r="G853" i="4"/>
  <c r="E854" i="4"/>
  <c r="F854" i="4"/>
  <c r="G854" i="4"/>
  <c r="E855" i="4"/>
  <c r="F855" i="4"/>
  <c r="G855" i="4"/>
  <c r="E856" i="4"/>
  <c r="F856" i="4"/>
  <c r="G856" i="4"/>
  <c r="E857" i="4"/>
  <c r="F857" i="4"/>
  <c r="G857" i="4"/>
  <c r="E858" i="4"/>
  <c r="F858" i="4"/>
  <c r="G858" i="4"/>
  <c r="E859" i="4"/>
  <c r="F859" i="4"/>
  <c r="G859" i="4"/>
  <c r="E860" i="4"/>
  <c r="F860" i="4"/>
  <c r="G860" i="4"/>
  <c r="E861" i="4"/>
  <c r="F861" i="4"/>
  <c r="G861" i="4"/>
  <c r="E862" i="4"/>
  <c r="F862" i="4"/>
  <c r="G862" i="4"/>
  <c r="E863" i="4"/>
  <c r="F863" i="4"/>
  <c r="G863" i="4"/>
  <c r="E864" i="4"/>
  <c r="F864" i="4"/>
  <c r="G864" i="4"/>
  <c r="E865" i="4"/>
  <c r="F865" i="4"/>
  <c r="G865" i="4"/>
  <c r="E866" i="4"/>
  <c r="F866" i="4"/>
  <c r="G866" i="4"/>
  <c r="E867" i="4"/>
  <c r="F867" i="4"/>
  <c r="G867" i="4"/>
  <c r="E868" i="4"/>
  <c r="F868" i="4"/>
  <c r="G868" i="4"/>
  <c r="E869" i="4"/>
  <c r="F869" i="4"/>
  <c r="G869" i="4"/>
  <c r="E870" i="4"/>
  <c r="F870" i="4"/>
  <c r="G870" i="4"/>
  <c r="E871" i="4"/>
  <c r="F871" i="4"/>
  <c r="G871" i="4"/>
  <c r="E872" i="4"/>
  <c r="F872" i="4"/>
  <c r="G872" i="4"/>
  <c r="E873" i="4"/>
  <c r="F873" i="4"/>
  <c r="G873" i="4"/>
  <c r="E874" i="4"/>
  <c r="F874" i="4"/>
  <c r="G874" i="4"/>
  <c r="E875" i="4"/>
  <c r="F875" i="4"/>
  <c r="G875" i="4"/>
  <c r="E876" i="4"/>
  <c r="F876" i="4"/>
  <c r="G876" i="4"/>
  <c r="E877" i="4"/>
  <c r="F877" i="4"/>
  <c r="G877" i="4"/>
  <c r="E878" i="4"/>
  <c r="F878" i="4"/>
  <c r="G878" i="4"/>
  <c r="E879" i="4"/>
  <c r="F879" i="4"/>
  <c r="G879" i="4"/>
  <c r="E880" i="4"/>
  <c r="F880" i="4"/>
  <c r="G880" i="4"/>
  <c r="E881" i="4"/>
  <c r="F881" i="4"/>
  <c r="G881" i="4"/>
  <c r="E882" i="4"/>
  <c r="F882" i="4"/>
  <c r="G882" i="4"/>
  <c r="E883" i="4"/>
  <c r="F883" i="4"/>
  <c r="G883" i="4"/>
  <c r="E884" i="4"/>
  <c r="F884" i="4"/>
  <c r="G884" i="4"/>
  <c r="E885" i="4"/>
  <c r="F885" i="4"/>
  <c r="G885" i="4"/>
  <c r="E886" i="4"/>
  <c r="F886" i="4"/>
  <c r="G886" i="4"/>
  <c r="E887" i="4"/>
  <c r="F887" i="4"/>
  <c r="G887" i="4"/>
  <c r="E888" i="4"/>
  <c r="F888" i="4"/>
  <c r="G888" i="4"/>
  <c r="E889" i="4"/>
  <c r="F889" i="4"/>
  <c r="G889" i="4"/>
  <c r="E890" i="4"/>
  <c r="F890" i="4"/>
  <c r="G890" i="4"/>
  <c r="E891" i="4"/>
  <c r="F891" i="4"/>
  <c r="G891" i="4"/>
  <c r="E892" i="4"/>
  <c r="F892" i="4"/>
  <c r="G892" i="4"/>
  <c r="E893" i="4"/>
  <c r="F893" i="4"/>
  <c r="G893" i="4"/>
  <c r="E894" i="4"/>
  <c r="F894" i="4"/>
  <c r="G894" i="4"/>
  <c r="E895" i="4"/>
  <c r="F895" i="4"/>
  <c r="G895" i="4"/>
  <c r="E896" i="4"/>
  <c r="F896" i="4"/>
  <c r="G896" i="4"/>
  <c r="E897" i="4"/>
  <c r="F897" i="4"/>
  <c r="G897" i="4"/>
  <c r="E898" i="4"/>
  <c r="F898" i="4"/>
  <c r="G898" i="4"/>
  <c r="E899" i="4"/>
  <c r="F899" i="4"/>
  <c r="G899" i="4"/>
  <c r="E900" i="4"/>
  <c r="F900" i="4"/>
  <c r="G900" i="4"/>
  <c r="E901" i="4"/>
  <c r="F901" i="4"/>
  <c r="G901" i="4"/>
  <c r="E902" i="4"/>
  <c r="F902" i="4"/>
  <c r="G902" i="4"/>
  <c r="E903" i="4"/>
  <c r="F903" i="4"/>
  <c r="G903" i="4"/>
  <c r="E904" i="4"/>
  <c r="F904" i="4"/>
  <c r="G904" i="4"/>
  <c r="E905" i="4"/>
  <c r="F905" i="4"/>
  <c r="G905" i="4"/>
  <c r="E906" i="4"/>
  <c r="F906" i="4"/>
  <c r="G906" i="4"/>
  <c r="E907" i="4"/>
  <c r="F907" i="4"/>
  <c r="G907" i="4"/>
  <c r="E908" i="4"/>
  <c r="F908" i="4"/>
  <c r="G908" i="4"/>
  <c r="E909" i="4"/>
  <c r="F909" i="4"/>
  <c r="G909" i="4"/>
  <c r="E910" i="4"/>
  <c r="F910" i="4"/>
  <c r="G910" i="4"/>
  <c r="E911" i="4"/>
  <c r="F911" i="4"/>
  <c r="G911" i="4"/>
  <c r="E912" i="4"/>
  <c r="F912" i="4"/>
  <c r="G912" i="4"/>
  <c r="E913" i="4"/>
  <c r="F913" i="4"/>
  <c r="G913" i="4"/>
  <c r="E914" i="4"/>
  <c r="F914" i="4"/>
  <c r="G914" i="4"/>
  <c r="E915" i="4"/>
  <c r="F915" i="4"/>
  <c r="G915" i="4"/>
  <c r="E916" i="4"/>
  <c r="F916" i="4"/>
  <c r="G916" i="4"/>
  <c r="E917" i="4"/>
  <c r="F917" i="4"/>
  <c r="G917" i="4"/>
  <c r="E918" i="4"/>
  <c r="F918" i="4"/>
  <c r="G918" i="4"/>
  <c r="E919" i="4"/>
  <c r="F919" i="4"/>
  <c r="G919" i="4"/>
  <c r="E920" i="4"/>
  <c r="F920" i="4"/>
  <c r="G920" i="4"/>
  <c r="E921" i="4"/>
  <c r="F921" i="4"/>
  <c r="G921" i="4"/>
  <c r="E922" i="4"/>
  <c r="F922" i="4"/>
  <c r="G922" i="4"/>
  <c r="E923" i="4"/>
  <c r="F923" i="4"/>
  <c r="G923" i="4"/>
  <c r="E924" i="4"/>
  <c r="F924" i="4"/>
  <c r="G924" i="4"/>
  <c r="E925" i="4"/>
  <c r="F925" i="4"/>
  <c r="G925" i="4"/>
  <c r="E926" i="4"/>
  <c r="F926" i="4"/>
  <c r="G926" i="4"/>
  <c r="E927" i="4"/>
  <c r="F927" i="4"/>
  <c r="G927" i="4"/>
  <c r="E928" i="4"/>
  <c r="F928" i="4"/>
  <c r="G928" i="4"/>
  <c r="E929" i="4"/>
  <c r="F929" i="4"/>
  <c r="G929" i="4"/>
  <c r="E930" i="4"/>
  <c r="F930" i="4"/>
  <c r="G930" i="4"/>
  <c r="E931" i="4"/>
  <c r="F931" i="4"/>
  <c r="G931" i="4"/>
  <c r="E932" i="4"/>
  <c r="F932" i="4"/>
  <c r="G932" i="4"/>
  <c r="E933" i="4"/>
  <c r="F933" i="4"/>
  <c r="G933" i="4"/>
  <c r="E934" i="4"/>
  <c r="F934" i="4"/>
  <c r="G934" i="4"/>
  <c r="E935" i="4"/>
  <c r="F935" i="4"/>
  <c r="G935" i="4"/>
  <c r="E936" i="4"/>
  <c r="F936" i="4"/>
  <c r="G936" i="4"/>
  <c r="E937" i="4"/>
  <c r="F937" i="4"/>
  <c r="G937" i="4"/>
  <c r="E938" i="4"/>
  <c r="F938" i="4"/>
  <c r="G938" i="4"/>
  <c r="E939" i="4"/>
  <c r="F939" i="4"/>
  <c r="G939" i="4"/>
  <c r="E940" i="4"/>
  <c r="F940" i="4"/>
  <c r="G940" i="4"/>
  <c r="E941" i="4"/>
  <c r="F941" i="4"/>
  <c r="G941" i="4"/>
  <c r="E942" i="4"/>
  <c r="F942" i="4"/>
  <c r="G942" i="4"/>
  <c r="E943" i="4"/>
  <c r="F943" i="4"/>
  <c r="G943" i="4"/>
  <c r="E944" i="4"/>
  <c r="F944" i="4"/>
  <c r="G944" i="4"/>
  <c r="E945" i="4"/>
  <c r="F945" i="4"/>
  <c r="G945" i="4"/>
  <c r="E946" i="4"/>
  <c r="F946" i="4"/>
  <c r="G946" i="4"/>
  <c r="E947" i="4"/>
  <c r="F947" i="4"/>
  <c r="G947" i="4"/>
  <c r="E948" i="4"/>
  <c r="F948" i="4"/>
  <c r="G948" i="4"/>
  <c r="E949" i="4"/>
  <c r="F949" i="4"/>
  <c r="G949" i="4"/>
  <c r="E950" i="4"/>
  <c r="F950" i="4"/>
  <c r="G950" i="4"/>
  <c r="E951" i="4"/>
  <c r="F951" i="4"/>
  <c r="G951" i="4"/>
  <c r="E952" i="4"/>
  <c r="F952" i="4"/>
  <c r="G952" i="4"/>
  <c r="E953" i="4"/>
  <c r="F953" i="4"/>
  <c r="G953" i="4"/>
  <c r="U15" i="7" l="1"/>
  <c r="U20" i="7" s="1"/>
  <c r="T15" i="7"/>
  <c r="T20" i="7" s="1"/>
  <c r="T14" i="7"/>
  <c r="T19" i="7" s="1"/>
  <c r="G512" i="7" l="1"/>
  <c r="F512" i="7"/>
  <c r="E512" i="7"/>
  <c r="G511" i="7"/>
  <c r="F511" i="7"/>
  <c r="E511" i="7"/>
  <c r="G510" i="7"/>
  <c r="F510" i="7"/>
  <c r="E510" i="7"/>
  <c r="G509" i="7"/>
  <c r="F509" i="7"/>
  <c r="E509" i="7"/>
  <c r="G508" i="7"/>
  <c r="F508" i="7"/>
  <c r="E508" i="7"/>
  <c r="G507" i="7"/>
  <c r="F507" i="7"/>
  <c r="E507" i="7"/>
  <c r="G506" i="7"/>
  <c r="F506" i="7"/>
  <c r="E506" i="7"/>
  <c r="G505" i="7"/>
  <c r="F505" i="7"/>
  <c r="E505" i="7"/>
  <c r="G504" i="7"/>
  <c r="F504" i="7"/>
  <c r="E504" i="7"/>
  <c r="G503" i="7"/>
  <c r="F503" i="7"/>
  <c r="E503" i="7"/>
  <c r="G502" i="7"/>
  <c r="F502" i="7"/>
  <c r="E502" i="7"/>
  <c r="G501" i="7"/>
  <c r="F501" i="7"/>
  <c r="E501" i="7"/>
  <c r="G500" i="7"/>
  <c r="F500" i="7"/>
  <c r="E500" i="7"/>
  <c r="G499" i="7"/>
  <c r="F499" i="7"/>
  <c r="E499" i="7"/>
  <c r="G498" i="7"/>
  <c r="F498" i="7"/>
  <c r="E498" i="7"/>
  <c r="G497" i="7"/>
  <c r="F497" i="7"/>
  <c r="E497" i="7"/>
  <c r="G496" i="7"/>
  <c r="F496" i="7"/>
  <c r="E496" i="7"/>
  <c r="G495" i="7"/>
  <c r="F495" i="7"/>
  <c r="E495" i="7"/>
  <c r="G494" i="7"/>
  <c r="F494" i="7"/>
  <c r="E494" i="7"/>
  <c r="G493" i="7"/>
  <c r="F493" i="7"/>
  <c r="E493" i="7"/>
  <c r="G492" i="7"/>
  <c r="F492" i="7"/>
  <c r="E492" i="7"/>
  <c r="G491" i="7"/>
  <c r="F491" i="7"/>
  <c r="E491" i="7"/>
  <c r="G490" i="7"/>
  <c r="F490" i="7"/>
  <c r="E490" i="7"/>
  <c r="G489" i="7"/>
  <c r="F489" i="7"/>
  <c r="E489" i="7"/>
  <c r="G488" i="7"/>
  <c r="F488" i="7"/>
  <c r="E488" i="7"/>
  <c r="G487" i="7"/>
  <c r="F487" i="7"/>
  <c r="E487" i="7"/>
  <c r="G486" i="7"/>
  <c r="F486" i="7"/>
  <c r="E486" i="7"/>
  <c r="G485" i="7"/>
  <c r="F485" i="7"/>
  <c r="E485" i="7"/>
  <c r="G484" i="7"/>
  <c r="F484" i="7"/>
  <c r="E484" i="7"/>
  <c r="G483" i="7"/>
  <c r="F483" i="7"/>
  <c r="E483" i="7"/>
  <c r="G482" i="7"/>
  <c r="F482" i="7"/>
  <c r="E482" i="7"/>
  <c r="G481" i="7"/>
  <c r="F481" i="7"/>
  <c r="E481" i="7"/>
  <c r="G480" i="7"/>
  <c r="F480" i="7"/>
  <c r="E480" i="7"/>
  <c r="G479" i="7"/>
  <c r="F479" i="7"/>
  <c r="E479" i="7"/>
  <c r="G478" i="7"/>
  <c r="F478" i="7"/>
  <c r="E478" i="7"/>
  <c r="G477" i="7"/>
  <c r="F477" i="7"/>
  <c r="E477" i="7"/>
  <c r="G476" i="7"/>
  <c r="F476" i="7"/>
  <c r="E476" i="7"/>
  <c r="G475" i="7"/>
  <c r="F475" i="7"/>
  <c r="E475" i="7"/>
  <c r="G474" i="7"/>
  <c r="F474" i="7"/>
  <c r="E474" i="7"/>
  <c r="G473" i="7"/>
  <c r="F473" i="7"/>
  <c r="E473" i="7"/>
  <c r="G472" i="7"/>
  <c r="F472" i="7"/>
  <c r="E472" i="7"/>
  <c r="G471" i="7"/>
  <c r="F471" i="7"/>
  <c r="E471" i="7"/>
  <c r="G470" i="7"/>
  <c r="F470" i="7"/>
  <c r="E470" i="7"/>
  <c r="G469" i="7"/>
  <c r="F469" i="7"/>
  <c r="E469" i="7"/>
  <c r="G468" i="7"/>
  <c r="F468" i="7"/>
  <c r="E468" i="7"/>
  <c r="G467" i="7"/>
  <c r="F467" i="7"/>
  <c r="E467" i="7"/>
  <c r="G466" i="7"/>
  <c r="F466" i="7"/>
  <c r="E466" i="7"/>
  <c r="G465" i="7"/>
  <c r="F465" i="7"/>
  <c r="E465" i="7"/>
  <c r="G464" i="7"/>
  <c r="F464" i="7"/>
  <c r="E464" i="7"/>
  <c r="G463" i="7"/>
  <c r="F463" i="7"/>
  <c r="E463" i="7"/>
  <c r="G462" i="7"/>
  <c r="F462" i="7"/>
  <c r="E462" i="7"/>
  <c r="G461" i="7"/>
  <c r="F461" i="7"/>
  <c r="E461" i="7"/>
  <c r="G460" i="7"/>
  <c r="F460" i="7"/>
  <c r="E460" i="7"/>
  <c r="G459" i="7"/>
  <c r="F459" i="7"/>
  <c r="E459" i="7"/>
  <c r="G458" i="7"/>
  <c r="F458" i="7"/>
  <c r="E458" i="7"/>
  <c r="G457" i="7"/>
  <c r="F457" i="7"/>
  <c r="E457" i="7"/>
  <c r="G456" i="7"/>
  <c r="F456" i="7"/>
  <c r="E456" i="7"/>
  <c r="G455" i="7"/>
  <c r="F455" i="7"/>
  <c r="E455" i="7"/>
  <c r="G454" i="7"/>
  <c r="F454" i="7"/>
  <c r="E454" i="7"/>
  <c r="G453" i="7"/>
  <c r="F453" i="7"/>
  <c r="E453" i="7"/>
  <c r="G452" i="7"/>
  <c r="F452" i="7"/>
  <c r="E452" i="7"/>
  <c r="G451" i="7"/>
  <c r="F451" i="7"/>
  <c r="E451" i="7"/>
  <c r="G450" i="7"/>
  <c r="F450" i="7"/>
  <c r="E450" i="7"/>
  <c r="G449" i="7"/>
  <c r="F449" i="7"/>
  <c r="E449" i="7"/>
  <c r="G448" i="7"/>
  <c r="F448" i="7"/>
  <c r="E448" i="7"/>
  <c r="G447" i="7"/>
  <c r="F447" i="7"/>
  <c r="E447" i="7"/>
  <c r="G446" i="7"/>
  <c r="F446" i="7"/>
  <c r="E446" i="7"/>
  <c r="G445" i="7"/>
  <c r="F445" i="7"/>
  <c r="E445" i="7"/>
  <c r="G444" i="7"/>
  <c r="F444" i="7"/>
  <c r="E444" i="7"/>
  <c r="G443" i="7"/>
  <c r="F443" i="7"/>
  <c r="E443" i="7"/>
  <c r="G442" i="7"/>
  <c r="F442" i="7"/>
  <c r="E442" i="7"/>
  <c r="G441" i="7"/>
  <c r="F441" i="7"/>
  <c r="E441" i="7"/>
  <c r="G440" i="7"/>
  <c r="F440" i="7"/>
  <c r="E440" i="7"/>
  <c r="G439" i="7"/>
  <c r="F439" i="7"/>
  <c r="E439" i="7"/>
  <c r="G438" i="7"/>
  <c r="F438" i="7"/>
  <c r="E438" i="7"/>
  <c r="G437" i="7"/>
  <c r="F437" i="7"/>
  <c r="E437" i="7"/>
  <c r="G436" i="7"/>
  <c r="F436" i="7"/>
  <c r="E436" i="7"/>
  <c r="G435" i="7"/>
  <c r="F435" i="7"/>
  <c r="E435" i="7"/>
  <c r="G434" i="7"/>
  <c r="F434" i="7"/>
  <c r="E434" i="7"/>
  <c r="G433" i="7"/>
  <c r="F433" i="7"/>
  <c r="E433" i="7"/>
  <c r="G432" i="7"/>
  <c r="F432" i="7"/>
  <c r="E432" i="7"/>
  <c r="G431" i="7"/>
  <c r="F431" i="7"/>
  <c r="E431" i="7"/>
  <c r="G430" i="7"/>
  <c r="F430" i="7"/>
  <c r="E430" i="7"/>
  <c r="G429" i="7"/>
  <c r="F429" i="7"/>
  <c r="E429" i="7"/>
  <c r="G428" i="7"/>
  <c r="F428" i="7"/>
  <c r="E428" i="7"/>
  <c r="G427" i="7"/>
  <c r="F427" i="7"/>
  <c r="E427" i="7"/>
  <c r="G426" i="7"/>
  <c r="F426" i="7"/>
  <c r="E426" i="7"/>
  <c r="G425" i="7"/>
  <c r="F425" i="7"/>
  <c r="E425" i="7"/>
  <c r="G424" i="7"/>
  <c r="F424" i="7"/>
  <c r="E424" i="7"/>
  <c r="G423" i="7"/>
  <c r="F423" i="7"/>
  <c r="E423" i="7"/>
  <c r="G422" i="7"/>
  <c r="F422" i="7"/>
  <c r="E422" i="7"/>
  <c r="G421" i="7"/>
  <c r="F421" i="7"/>
  <c r="E421" i="7"/>
  <c r="G420" i="7"/>
  <c r="F420" i="7"/>
  <c r="E420" i="7"/>
  <c r="G419" i="7"/>
  <c r="F419" i="7"/>
  <c r="E419" i="7"/>
  <c r="G418" i="7"/>
  <c r="F418" i="7"/>
  <c r="E418" i="7"/>
  <c r="G417" i="7"/>
  <c r="F417" i="7"/>
  <c r="E417" i="7"/>
  <c r="G416" i="7"/>
  <c r="F416" i="7"/>
  <c r="E416" i="7"/>
  <c r="G415" i="7"/>
  <c r="F415" i="7"/>
  <c r="E415" i="7"/>
  <c r="G414" i="7"/>
  <c r="F414" i="7"/>
  <c r="E414" i="7"/>
  <c r="G413" i="7"/>
  <c r="F413" i="7"/>
  <c r="E413" i="7"/>
  <c r="G412" i="7"/>
  <c r="F412" i="7"/>
  <c r="E412" i="7"/>
  <c r="G411" i="7"/>
  <c r="F411" i="7"/>
  <c r="E411" i="7"/>
  <c r="G410" i="7"/>
  <c r="F410" i="7"/>
  <c r="E410" i="7"/>
  <c r="G409" i="7"/>
  <c r="F409" i="7"/>
  <c r="E409" i="7"/>
  <c r="G408" i="7"/>
  <c r="F408" i="7"/>
  <c r="E408" i="7"/>
  <c r="G407" i="7"/>
  <c r="F407" i="7"/>
  <c r="E407" i="7"/>
  <c r="G406" i="7"/>
  <c r="F406" i="7"/>
  <c r="E406" i="7"/>
  <c r="G405" i="7"/>
  <c r="F405" i="7"/>
  <c r="E405" i="7"/>
  <c r="G404" i="7"/>
  <c r="F404" i="7"/>
  <c r="E404" i="7"/>
  <c r="G403" i="7"/>
  <c r="F403" i="7"/>
  <c r="E403" i="7"/>
  <c r="G402" i="7"/>
  <c r="F402" i="7"/>
  <c r="E402" i="7"/>
  <c r="G401" i="7"/>
  <c r="F401" i="7"/>
  <c r="E401" i="7"/>
  <c r="G400" i="7"/>
  <c r="F400" i="7"/>
  <c r="E400" i="7"/>
  <c r="G399" i="7"/>
  <c r="F399" i="7"/>
  <c r="E399" i="7"/>
  <c r="G398" i="7"/>
  <c r="F398" i="7"/>
  <c r="E398" i="7"/>
  <c r="G397" i="7"/>
  <c r="F397" i="7"/>
  <c r="E397" i="7"/>
  <c r="G396" i="7"/>
  <c r="F396" i="7"/>
  <c r="E396" i="7"/>
  <c r="G395" i="7"/>
  <c r="F395" i="7"/>
  <c r="E395" i="7"/>
  <c r="G394" i="7"/>
  <c r="F394" i="7"/>
  <c r="E394" i="7"/>
  <c r="G393" i="7"/>
  <c r="F393" i="7"/>
  <c r="E393" i="7"/>
  <c r="G392" i="7"/>
  <c r="F392" i="7"/>
  <c r="E392" i="7"/>
  <c r="G391" i="7"/>
  <c r="F391" i="7"/>
  <c r="E391" i="7"/>
  <c r="G390" i="7"/>
  <c r="F390" i="7"/>
  <c r="E390" i="7"/>
  <c r="G389" i="7"/>
  <c r="F389" i="7"/>
  <c r="E389" i="7"/>
  <c r="G388" i="7"/>
  <c r="F388" i="7"/>
  <c r="E388" i="7"/>
  <c r="G387" i="7"/>
  <c r="F387" i="7"/>
  <c r="E387" i="7"/>
  <c r="G386" i="7"/>
  <c r="F386" i="7"/>
  <c r="E386" i="7"/>
  <c r="G385" i="7"/>
  <c r="F385" i="7"/>
  <c r="E385" i="7"/>
  <c r="G384" i="7"/>
  <c r="F384" i="7"/>
  <c r="E384" i="7"/>
  <c r="G383" i="7"/>
  <c r="F383" i="7"/>
  <c r="E383" i="7"/>
  <c r="G382" i="7"/>
  <c r="F382" i="7"/>
  <c r="E382" i="7"/>
  <c r="G381" i="7"/>
  <c r="F381" i="7"/>
  <c r="E381" i="7"/>
  <c r="G380" i="7"/>
  <c r="F380" i="7"/>
  <c r="E380" i="7"/>
  <c r="G379" i="7"/>
  <c r="F379" i="7"/>
  <c r="E379" i="7"/>
  <c r="G378" i="7"/>
  <c r="F378" i="7"/>
  <c r="E378" i="7"/>
  <c r="G377" i="7"/>
  <c r="F377" i="7"/>
  <c r="E377" i="7"/>
  <c r="G376" i="7"/>
  <c r="F376" i="7"/>
  <c r="E376" i="7"/>
  <c r="G375" i="7"/>
  <c r="F375" i="7"/>
  <c r="E375" i="7"/>
  <c r="G374" i="7"/>
  <c r="F374" i="7"/>
  <c r="E374" i="7"/>
  <c r="G373" i="7"/>
  <c r="F373" i="7"/>
  <c r="E373" i="7"/>
  <c r="G372" i="7"/>
  <c r="F372" i="7"/>
  <c r="E372" i="7"/>
  <c r="G371" i="7"/>
  <c r="F371" i="7"/>
  <c r="E371" i="7"/>
  <c r="G370" i="7"/>
  <c r="F370" i="7"/>
  <c r="E370" i="7"/>
  <c r="G369" i="7"/>
  <c r="F369" i="7"/>
  <c r="E369" i="7"/>
  <c r="G368" i="7"/>
  <c r="F368" i="7"/>
  <c r="E368" i="7"/>
  <c r="G367" i="7"/>
  <c r="F367" i="7"/>
  <c r="E367" i="7"/>
  <c r="G366" i="7"/>
  <c r="F366" i="7"/>
  <c r="E366" i="7"/>
  <c r="G365" i="7"/>
  <c r="F365" i="7"/>
  <c r="E365" i="7"/>
  <c r="G364" i="7"/>
  <c r="F364" i="7"/>
  <c r="E364" i="7"/>
  <c r="G363" i="7"/>
  <c r="F363" i="7"/>
  <c r="E363" i="7"/>
  <c r="G362" i="7"/>
  <c r="F362" i="7"/>
  <c r="E362" i="7"/>
  <c r="G361" i="7"/>
  <c r="F361" i="7"/>
  <c r="E361" i="7"/>
  <c r="G360" i="7"/>
  <c r="F360" i="7"/>
  <c r="E360" i="7"/>
  <c r="G359" i="7"/>
  <c r="F359" i="7"/>
  <c r="E359" i="7"/>
  <c r="G358" i="7"/>
  <c r="F358" i="7"/>
  <c r="E358" i="7"/>
  <c r="G357" i="7"/>
  <c r="F357" i="7"/>
  <c r="E357" i="7"/>
  <c r="G356" i="7"/>
  <c r="F356" i="7"/>
  <c r="E356" i="7"/>
  <c r="G355" i="7"/>
  <c r="F355" i="7"/>
  <c r="E355" i="7"/>
  <c r="G354" i="7"/>
  <c r="F354" i="7"/>
  <c r="E354" i="7"/>
  <c r="G353" i="7"/>
  <c r="F353" i="7"/>
  <c r="E353" i="7"/>
  <c r="G352" i="7"/>
  <c r="F352" i="7"/>
  <c r="E352" i="7"/>
  <c r="G351" i="7"/>
  <c r="F351" i="7"/>
  <c r="E351" i="7"/>
  <c r="G350" i="7"/>
  <c r="F350" i="7"/>
  <c r="E350" i="7"/>
  <c r="G349" i="7"/>
  <c r="F349" i="7"/>
  <c r="E349" i="7"/>
  <c r="G348" i="7"/>
  <c r="F348" i="7"/>
  <c r="E348" i="7"/>
  <c r="G347" i="7"/>
  <c r="F347" i="7"/>
  <c r="E347" i="7"/>
  <c r="G346" i="7"/>
  <c r="F346" i="7"/>
  <c r="E346" i="7"/>
  <c r="G345" i="7"/>
  <c r="F345" i="7"/>
  <c r="E345" i="7"/>
  <c r="G344" i="7"/>
  <c r="F344" i="7"/>
  <c r="E344" i="7"/>
  <c r="G343" i="7"/>
  <c r="F343" i="7"/>
  <c r="E343" i="7"/>
  <c r="G342" i="7"/>
  <c r="F342" i="7"/>
  <c r="E342" i="7"/>
  <c r="G341" i="7"/>
  <c r="F341" i="7"/>
  <c r="E341" i="7"/>
  <c r="G340" i="7"/>
  <c r="F340" i="7"/>
  <c r="E340" i="7"/>
  <c r="G339" i="7"/>
  <c r="F339" i="7"/>
  <c r="E339" i="7"/>
  <c r="G338" i="7"/>
  <c r="F338" i="7"/>
  <c r="E338" i="7"/>
  <c r="G337" i="7"/>
  <c r="F337" i="7"/>
  <c r="E337" i="7"/>
  <c r="G336" i="7"/>
  <c r="F336" i="7"/>
  <c r="E336" i="7"/>
  <c r="G335" i="7"/>
  <c r="F335" i="7"/>
  <c r="E335" i="7"/>
  <c r="G334" i="7"/>
  <c r="F334" i="7"/>
  <c r="E334" i="7"/>
  <c r="G333" i="7"/>
  <c r="F333" i="7"/>
  <c r="E333" i="7"/>
  <c r="G332" i="7"/>
  <c r="F332" i="7"/>
  <c r="E332" i="7"/>
  <c r="G331" i="7"/>
  <c r="F331" i="7"/>
  <c r="E331" i="7"/>
  <c r="G330" i="7"/>
  <c r="F330" i="7"/>
  <c r="E330" i="7"/>
  <c r="G329" i="7"/>
  <c r="F329" i="7"/>
  <c r="E329" i="7"/>
  <c r="G328" i="7"/>
  <c r="F328" i="7"/>
  <c r="E328" i="7"/>
  <c r="G327" i="7"/>
  <c r="F327" i="7"/>
  <c r="E327" i="7"/>
  <c r="G326" i="7"/>
  <c r="F326" i="7"/>
  <c r="E326" i="7"/>
  <c r="G325" i="7"/>
  <c r="F325" i="7"/>
  <c r="E325" i="7"/>
  <c r="G324" i="7"/>
  <c r="F324" i="7"/>
  <c r="E324" i="7"/>
  <c r="G323" i="7"/>
  <c r="F323" i="7"/>
  <c r="E323" i="7"/>
  <c r="G322" i="7"/>
  <c r="F322" i="7"/>
  <c r="E322" i="7"/>
  <c r="G321" i="7"/>
  <c r="F321" i="7"/>
  <c r="E321" i="7"/>
  <c r="G320" i="7"/>
  <c r="F320" i="7"/>
  <c r="E320" i="7"/>
  <c r="G319" i="7"/>
  <c r="F319" i="7"/>
  <c r="E319" i="7"/>
  <c r="G318" i="7"/>
  <c r="F318" i="7"/>
  <c r="E318" i="7"/>
  <c r="G317" i="7"/>
  <c r="F317" i="7"/>
  <c r="E317" i="7"/>
  <c r="G316" i="7"/>
  <c r="F316" i="7"/>
  <c r="E316" i="7"/>
  <c r="G315" i="7"/>
  <c r="F315" i="7"/>
  <c r="E315" i="7"/>
  <c r="G314" i="7"/>
  <c r="F314" i="7"/>
  <c r="E314" i="7"/>
  <c r="G313" i="7"/>
  <c r="F313" i="7"/>
  <c r="E313" i="7"/>
  <c r="G312" i="7"/>
  <c r="F312" i="7"/>
  <c r="E312" i="7"/>
  <c r="G311" i="7"/>
  <c r="F311" i="7"/>
  <c r="E311" i="7"/>
  <c r="G310" i="7"/>
  <c r="F310" i="7"/>
  <c r="E310" i="7"/>
  <c r="G309" i="7"/>
  <c r="F309" i="7"/>
  <c r="E309" i="7"/>
  <c r="G308" i="7"/>
  <c r="F308" i="7"/>
  <c r="E308" i="7"/>
  <c r="G307" i="7"/>
  <c r="F307" i="7"/>
  <c r="E307" i="7"/>
  <c r="G306" i="7"/>
  <c r="F306" i="7"/>
  <c r="E306" i="7"/>
  <c r="G305" i="7"/>
  <c r="F305" i="7"/>
  <c r="E305" i="7"/>
  <c r="G304" i="7"/>
  <c r="F304" i="7"/>
  <c r="E304" i="7"/>
  <c r="G303" i="7"/>
  <c r="F303" i="7"/>
  <c r="E303" i="7"/>
  <c r="G302" i="7"/>
  <c r="F302" i="7"/>
  <c r="E302" i="7"/>
  <c r="G301" i="7"/>
  <c r="F301" i="7"/>
  <c r="E301" i="7"/>
  <c r="G300" i="7"/>
  <c r="F300" i="7"/>
  <c r="E300" i="7"/>
  <c r="G299" i="7"/>
  <c r="F299" i="7"/>
  <c r="E299" i="7"/>
  <c r="G298" i="7"/>
  <c r="F298" i="7"/>
  <c r="E298" i="7"/>
  <c r="G297" i="7"/>
  <c r="F297" i="7"/>
  <c r="E297" i="7"/>
  <c r="G296" i="7"/>
  <c r="F296" i="7"/>
  <c r="E296" i="7"/>
  <c r="G295" i="7"/>
  <c r="F295" i="7"/>
  <c r="E295" i="7"/>
  <c r="G294" i="7"/>
  <c r="F294" i="7"/>
  <c r="E294" i="7"/>
  <c r="G293" i="7"/>
  <c r="F293" i="7"/>
  <c r="E293" i="7"/>
  <c r="G292" i="7"/>
  <c r="F292" i="7"/>
  <c r="E292" i="7"/>
  <c r="G291" i="7"/>
  <c r="F291" i="7"/>
  <c r="E291" i="7"/>
  <c r="G290" i="7"/>
  <c r="F290" i="7"/>
  <c r="E290" i="7"/>
  <c r="G289" i="7"/>
  <c r="F289" i="7"/>
  <c r="E289" i="7"/>
  <c r="G288" i="7"/>
  <c r="F288" i="7"/>
  <c r="E288" i="7"/>
  <c r="G287" i="7"/>
  <c r="F287" i="7"/>
  <c r="E287" i="7"/>
  <c r="G286" i="7"/>
  <c r="F286" i="7"/>
  <c r="E286" i="7"/>
  <c r="G285" i="7"/>
  <c r="F285" i="7"/>
  <c r="E285" i="7"/>
  <c r="G284" i="7"/>
  <c r="F284" i="7"/>
  <c r="E284" i="7"/>
  <c r="G283" i="7"/>
  <c r="F283" i="7"/>
  <c r="E283" i="7"/>
  <c r="G282" i="7"/>
  <c r="F282" i="7"/>
  <c r="E282" i="7"/>
  <c r="G281" i="7"/>
  <c r="F281" i="7"/>
  <c r="E281" i="7"/>
  <c r="G280" i="7"/>
  <c r="F280" i="7"/>
  <c r="E280" i="7"/>
  <c r="G279" i="7"/>
  <c r="F279" i="7"/>
  <c r="E279" i="7"/>
  <c r="G278" i="7"/>
  <c r="F278" i="7"/>
  <c r="E278" i="7"/>
  <c r="G277" i="7"/>
  <c r="F277" i="7"/>
  <c r="E277" i="7"/>
  <c r="G276" i="7"/>
  <c r="F276" i="7"/>
  <c r="E276" i="7"/>
  <c r="G275" i="7"/>
  <c r="F275" i="7"/>
  <c r="E275" i="7"/>
  <c r="G274" i="7"/>
  <c r="F274" i="7"/>
  <c r="E274" i="7"/>
  <c r="G273" i="7"/>
  <c r="F273" i="7"/>
  <c r="E273" i="7"/>
  <c r="G272" i="7"/>
  <c r="F272" i="7"/>
  <c r="E272" i="7"/>
  <c r="G271" i="7"/>
  <c r="F271" i="7"/>
  <c r="E271" i="7"/>
  <c r="G270" i="7"/>
  <c r="F270" i="7"/>
  <c r="E270" i="7"/>
  <c r="G269" i="7"/>
  <c r="F269" i="7"/>
  <c r="E269" i="7"/>
  <c r="G268" i="7"/>
  <c r="F268" i="7"/>
  <c r="E268" i="7"/>
  <c r="G267" i="7"/>
  <c r="F267" i="7"/>
  <c r="E267" i="7"/>
  <c r="G266" i="7"/>
  <c r="F266" i="7"/>
  <c r="E266" i="7"/>
  <c r="G265" i="7"/>
  <c r="F265" i="7"/>
  <c r="E265" i="7"/>
  <c r="G264" i="7"/>
  <c r="F264" i="7"/>
  <c r="E264" i="7"/>
  <c r="G263" i="7"/>
  <c r="F263" i="7"/>
  <c r="E263" i="7"/>
  <c r="G262" i="7"/>
  <c r="F262" i="7"/>
  <c r="E262" i="7"/>
  <c r="G261" i="7"/>
  <c r="F261" i="7"/>
  <c r="E261" i="7"/>
  <c r="G260" i="7"/>
  <c r="F260" i="7"/>
  <c r="E260" i="7"/>
  <c r="G259" i="7"/>
  <c r="F259" i="7"/>
  <c r="E259" i="7"/>
  <c r="G258" i="7"/>
  <c r="F258" i="7"/>
  <c r="E258" i="7"/>
  <c r="G257" i="7"/>
  <c r="F257" i="7"/>
  <c r="E257" i="7"/>
  <c r="G256" i="7"/>
  <c r="F256" i="7"/>
  <c r="E256" i="7"/>
  <c r="G255" i="7"/>
  <c r="F255" i="7"/>
  <c r="E255" i="7"/>
  <c r="G254" i="7"/>
  <c r="F254" i="7"/>
  <c r="E254" i="7"/>
  <c r="G253" i="7"/>
  <c r="F253" i="7"/>
  <c r="E253" i="7"/>
  <c r="G252" i="7"/>
  <c r="F252" i="7"/>
  <c r="E252" i="7"/>
  <c r="G251" i="7"/>
  <c r="F251" i="7"/>
  <c r="E251" i="7"/>
  <c r="G250" i="7"/>
  <c r="F250" i="7"/>
  <c r="E250" i="7"/>
  <c r="G249" i="7"/>
  <c r="F249" i="7"/>
  <c r="E249" i="7"/>
  <c r="G248" i="7"/>
  <c r="F248" i="7"/>
  <c r="E248" i="7"/>
  <c r="G247" i="7"/>
  <c r="F247" i="7"/>
  <c r="E247" i="7"/>
  <c r="G246" i="7"/>
  <c r="F246" i="7"/>
  <c r="E246" i="7"/>
  <c r="G245" i="7"/>
  <c r="F245" i="7"/>
  <c r="E245" i="7"/>
  <c r="G244" i="7"/>
  <c r="F244" i="7"/>
  <c r="E244" i="7"/>
  <c r="G243" i="7"/>
  <c r="F243" i="7"/>
  <c r="E243" i="7"/>
  <c r="G242" i="7"/>
  <c r="F242" i="7"/>
  <c r="E242" i="7"/>
  <c r="G241" i="7"/>
  <c r="F241" i="7"/>
  <c r="E241" i="7"/>
  <c r="G240" i="7"/>
  <c r="F240" i="7"/>
  <c r="E240" i="7"/>
  <c r="G239" i="7"/>
  <c r="F239" i="7"/>
  <c r="E239" i="7"/>
  <c r="G238" i="7"/>
  <c r="F238" i="7"/>
  <c r="E238" i="7"/>
  <c r="G237" i="7"/>
  <c r="F237" i="7"/>
  <c r="E237" i="7"/>
  <c r="G236" i="7"/>
  <c r="F236" i="7"/>
  <c r="E236" i="7"/>
  <c r="G235" i="7"/>
  <c r="F235" i="7"/>
  <c r="E235" i="7"/>
  <c r="G234" i="7"/>
  <c r="F234" i="7"/>
  <c r="E234" i="7"/>
  <c r="G233" i="7"/>
  <c r="F233" i="7"/>
  <c r="E233" i="7"/>
  <c r="G232" i="7"/>
  <c r="F232" i="7"/>
  <c r="E232" i="7"/>
  <c r="G231" i="7"/>
  <c r="F231" i="7"/>
  <c r="E231" i="7"/>
  <c r="G230" i="7"/>
  <c r="F230" i="7"/>
  <c r="E230" i="7"/>
  <c r="G229" i="7"/>
  <c r="F229" i="7"/>
  <c r="E229" i="7"/>
  <c r="G228" i="7"/>
  <c r="F228" i="7"/>
  <c r="E228" i="7"/>
  <c r="G227" i="7"/>
  <c r="F227" i="7"/>
  <c r="E227" i="7"/>
  <c r="G226" i="7"/>
  <c r="F226" i="7"/>
  <c r="E226" i="7"/>
  <c r="G225" i="7"/>
  <c r="F225" i="7"/>
  <c r="E225" i="7"/>
  <c r="G224" i="7"/>
  <c r="F224" i="7"/>
  <c r="E224" i="7"/>
  <c r="G223" i="7"/>
  <c r="F223" i="7"/>
  <c r="E223" i="7"/>
  <c r="G222" i="7"/>
  <c r="F222" i="7"/>
  <c r="E222" i="7"/>
  <c r="G221" i="7"/>
  <c r="F221" i="7"/>
  <c r="E221" i="7"/>
  <c r="G220" i="7"/>
  <c r="F220" i="7"/>
  <c r="E220" i="7"/>
  <c r="G219" i="7"/>
  <c r="F219" i="7"/>
  <c r="E219" i="7"/>
  <c r="G218" i="7"/>
  <c r="F218" i="7"/>
  <c r="E218" i="7"/>
  <c r="G217" i="7"/>
  <c r="F217" i="7"/>
  <c r="E217" i="7"/>
  <c r="G216" i="7"/>
  <c r="F216" i="7"/>
  <c r="E216" i="7"/>
  <c r="G215" i="7"/>
  <c r="F215" i="7"/>
  <c r="E215" i="7"/>
  <c r="G214" i="7"/>
  <c r="F214" i="7"/>
  <c r="E214" i="7"/>
  <c r="G213" i="7"/>
  <c r="F213" i="7"/>
  <c r="E213" i="7"/>
  <c r="G212" i="7"/>
  <c r="F212" i="7"/>
  <c r="E212" i="7"/>
  <c r="G211" i="7"/>
  <c r="F211" i="7"/>
  <c r="E211" i="7"/>
  <c r="G210" i="7"/>
  <c r="F210" i="7"/>
  <c r="E210" i="7"/>
  <c r="G209" i="7"/>
  <c r="F209" i="7"/>
  <c r="E209" i="7"/>
  <c r="G208" i="7"/>
  <c r="F208" i="7"/>
  <c r="E208" i="7"/>
  <c r="G207" i="7"/>
  <c r="F207" i="7"/>
  <c r="E207" i="7"/>
  <c r="G206" i="7"/>
  <c r="F206" i="7"/>
  <c r="E206" i="7"/>
  <c r="G205" i="7"/>
  <c r="F205" i="7"/>
  <c r="E205" i="7"/>
  <c r="G204" i="7"/>
  <c r="F204" i="7"/>
  <c r="E204" i="7"/>
  <c r="G203" i="7"/>
  <c r="F203" i="7"/>
  <c r="E203" i="7"/>
  <c r="G202" i="7"/>
  <c r="F202" i="7"/>
  <c r="E202" i="7"/>
  <c r="G201" i="7"/>
  <c r="F201" i="7"/>
  <c r="E201" i="7"/>
  <c r="G200" i="7"/>
  <c r="F200" i="7"/>
  <c r="E200" i="7"/>
  <c r="G199" i="7"/>
  <c r="F199" i="7"/>
  <c r="E199" i="7"/>
  <c r="G198" i="7"/>
  <c r="F198" i="7"/>
  <c r="E198" i="7"/>
  <c r="G197" i="7"/>
  <c r="F197" i="7"/>
  <c r="E197" i="7"/>
  <c r="G196" i="7"/>
  <c r="F196" i="7"/>
  <c r="E196" i="7"/>
  <c r="G195" i="7"/>
  <c r="F195" i="7"/>
  <c r="E195" i="7"/>
  <c r="G194" i="7"/>
  <c r="F194" i="7"/>
  <c r="E194" i="7"/>
  <c r="G193" i="7"/>
  <c r="F193" i="7"/>
  <c r="E193" i="7"/>
  <c r="G192" i="7"/>
  <c r="F192" i="7"/>
  <c r="E192" i="7"/>
  <c r="G191" i="7"/>
  <c r="F191" i="7"/>
  <c r="E191" i="7"/>
  <c r="G190" i="7"/>
  <c r="F190" i="7"/>
  <c r="E190" i="7"/>
  <c r="G189" i="7"/>
  <c r="F189" i="7"/>
  <c r="E189" i="7"/>
  <c r="G188" i="7"/>
  <c r="F188" i="7"/>
  <c r="E188" i="7"/>
  <c r="G187" i="7"/>
  <c r="F187" i="7"/>
  <c r="E187" i="7"/>
  <c r="G186" i="7"/>
  <c r="F186" i="7"/>
  <c r="E186" i="7"/>
  <c r="G185" i="7"/>
  <c r="F185" i="7"/>
  <c r="E185" i="7"/>
  <c r="G184" i="7"/>
  <c r="F184" i="7"/>
  <c r="E184" i="7"/>
  <c r="G183" i="7"/>
  <c r="F183" i="7"/>
  <c r="E183" i="7"/>
  <c r="G182" i="7"/>
  <c r="F182" i="7"/>
  <c r="E182" i="7"/>
  <c r="G181" i="7"/>
  <c r="F181" i="7"/>
  <c r="E181" i="7"/>
  <c r="G180" i="7"/>
  <c r="F180" i="7"/>
  <c r="E180" i="7"/>
  <c r="G179" i="7"/>
  <c r="F179" i="7"/>
  <c r="E179" i="7"/>
  <c r="G178" i="7"/>
  <c r="F178" i="7"/>
  <c r="E178" i="7"/>
  <c r="G177" i="7"/>
  <c r="F177" i="7"/>
  <c r="E177" i="7"/>
  <c r="G176" i="7"/>
  <c r="F176" i="7"/>
  <c r="E176" i="7"/>
  <c r="G175" i="7"/>
  <c r="F175" i="7"/>
  <c r="E175" i="7"/>
  <c r="G174" i="7"/>
  <c r="F174" i="7"/>
  <c r="E174" i="7"/>
  <c r="G173" i="7"/>
  <c r="F173" i="7"/>
  <c r="E173" i="7"/>
  <c r="G172" i="7"/>
  <c r="F172" i="7"/>
  <c r="E172" i="7"/>
  <c r="G171" i="7"/>
  <c r="F171" i="7"/>
  <c r="E171" i="7"/>
  <c r="G170" i="7"/>
  <c r="F170" i="7"/>
  <c r="E170" i="7"/>
  <c r="G169" i="7"/>
  <c r="F169" i="7"/>
  <c r="E169" i="7"/>
  <c r="G168" i="7"/>
  <c r="F168" i="7"/>
  <c r="E168" i="7"/>
  <c r="G167" i="7"/>
  <c r="F167" i="7"/>
  <c r="E167" i="7"/>
  <c r="G166" i="7"/>
  <c r="F166" i="7"/>
  <c r="E166" i="7"/>
  <c r="G165" i="7"/>
  <c r="F165" i="7"/>
  <c r="E165" i="7"/>
  <c r="G164" i="7"/>
  <c r="F164" i="7"/>
  <c r="E164" i="7"/>
  <c r="G163" i="7"/>
  <c r="F163" i="7"/>
  <c r="E163" i="7"/>
  <c r="G162" i="7"/>
  <c r="F162" i="7"/>
  <c r="E162" i="7"/>
  <c r="G161" i="7"/>
  <c r="F161" i="7"/>
  <c r="E161" i="7"/>
  <c r="G160" i="7"/>
  <c r="F160" i="7"/>
  <c r="E160" i="7"/>
  <c r="G159" i="7"/>
  <c r="F159" i="7"/>
  <c r="E159" i="7"/>
  <c r="G158" i="7"/>
  <c r="F158" i="7"/>
  <c r="E158" i="7"/>
  <c r="G157" i="7"/>
  <c r="F157" i="7"/>
  <c r="E157" i="7"/>
  <c r="G156" i="7"/>
  <c r="F156" i="7"/>
  <c r="E156" i="7"/>
  <c r="G155" i="7"/>
  <c r="F155" i="7"/>
  <c r="E155" i="7"/>
  <c r="G154" i="7"/>
  <c r="F154" i="7"/>
  <c r="E154" i="7"/>
  <c r="G153" i="7"/>
  <c r="F153" i="7"/>
  <c r="E153" i="7"/>
  <c r="G152" i="7"/>
  <c r="F152" i="7"/>
  <c r="E152" i="7"/>
  <c r="G151" i="7"/>
  <c r="F151" i="7"/>
  <c r="E151" i="7"/>
  <c r="G150" i="7"/>
  <c r="F150" i="7"/>
  <c r="E150" i="7"/>
  <c r="G149" i="7"/>
  <c r="F149" i="7"/>
  <c r="E149" i="7"/>
  <c r="G148" i="7"/>
  <c r="F148" i="7"/>
  <c r="E148" i="7"/>
  <c r="G147" i="7"/>
  <c r="F147" i="7"/>
  <c r="E147" i="7"/>
  <c r="G146" i="7"/>
  <c r="F146" i="7"/>
  <c r="E146" i="7"/>
  <c r="G145" i="7"/>
  <c r="F145" i="7"/>
  <c r="E145" i="7"/>
  <c r="G144" i="7"/>
  <c r="F144" i="7"/>
  <c r="E144" i="7"/>
  <c r="G143" i="7"/>
  <c r="F143" i="7"/>
  <c r="E143" i="7"/>
  <c r="G142" i="7"/>
  <c r="F142" i="7"/>
  <c r="E142" i="7"/>
  <c r="G141" i="7"/>
  <c r="F141" i="7"/>
  <c r="E141" i="7"/>
  <c r="G140" i="7"/>
  <c r="F140" i="7"/>
  <c r="E140" i="7"/>
  <c r="G139" i="7"/>
  <c r="F139" i="7"/>
  <c r="E139" i="7"/>
  <c r="G138" i="7"/>
  <c r="F138" i="7"/>
  <c r="E138" i="7"/>
  <c r="G137" i="7"/>
  <c r="F137" i="7"/>
  <c r="E137" i="7"/>
  <c r="G136" i="7"/>
  <c r="F136" i="7"/>
  <c r="E136" i="7"/>
  <c r="G135" i="7"/>
  <c r="F135" i="7"/>
  <c r="E135" i="7"/>
  <c r="G134" i="7"/>
  <c r="F134" i="7"/>
  <c r="E134" i="7"/>
  <c r="G133" i="7"/>
  <c r="F133" i="7"/>
  <c r="E133" i="7"/>
  <c r="G132" i="7"/>
  <c r="F132" i="7"/>
  <c r="E132" i="7"/>
  <c r="G131" i="7"/>
  <c r="F131" i="7"/>
  <c r="E131" i="7"/>
  <c r="G130" i="7"/>
  <c r="F130" i="7"/>
  <c r="E130" i="7"/>
  <c r="G129" i="7"/>
  <c r="F129" i="7"/>
  <c r="E129" i="7"/>
  <c r="G128" i="7"/>
  <c r="F128" i="7"/>
  <c r="E128" i="7"/>
  <c r="G127" i="7"/>
  <c r="F127" i="7"/>
  <c r="E127" i="7"/>
  <c r="G126" i="7"/>
  <c r="F126" i="7"/>
  <c r="E126" i="7"/>
  <c r="G125" i="7"/>
  <c r="F125" i="7"/>
  <c r="E125" i="7"/>
  <c r="G124" i="7"/>
  <c r="F124" i="7"/>
  <c r="E124" i="7"/>
  <c r="G123" i="7"/>
  <c r="F123" i="7"/>
  <c r="E123" i="7"/>
  <c r="G122" i="7"/>
  <c r="F122" i="7"/>
  <c r="E122" i="7"/>
  <c r="G121" i="7"/>
  <c r="F121" i="7"/>
  <c r="E121" i="7"/>
  <c r="G120" i="7"/>
  <c r="F120" i="7"/>
  <c r="E120" i="7"/>
  <c r="G119" i="7"/>
  <c r="F119" i="7"/>
  <c r="E119" i="7"/>
  <c r="G118" i="7"/>
  <c r="F118" i="7"/>
  <c r="E118" i="7"/>
  <c r="G117" i="7"/>
  <c r="F117" i="7"/>
  <c r="E117" i="7"/>
  <c r="G116" i="7"/>
  <c r="F116" i="7"/>
  <c r="E116" i="7"/>
  <c r="G115" i="7"/>
  <c r="F115" i="7"/>
  <c r="E115" i="7"/>
  <c r="G114" i="7"/>
  <c r="F114" i="7"/>
  <c r="E114" i="7"/>
  <c r="G113" i="7"/>
  <c r="F113" i="7"/>
  <c r="E113" i="7"/>
  <c r="G112" i="7"/>
  <c r="F112" i="7"/>
  <c r="E112" i="7"/>
  <c r="G111" i="7"/>
  <c r="F111" i="7"/>
  <c r="E111" i="7"/>
  <c r="G110" i="7"/>
  <c r="F110" i="7"/>
  <c r="E110" i="7"/>
  <c r="G109" i="7"/>
  <c r="F109" i="7"/>
  <c r="E109" i="7"/>
  <c r="G108" i="7"/>
  <c r="F108" i="7"/>
  <c r="E108" i="7"/>
  <c r="G107" i="7"/>
  <c r="F107" i="7"/>
  <c r="E107" i="7"/>
  <c r="G106" i="7"/>
  <c r="F106" i="7"/>
  <c r="E106" i="7"/>
  <c r="G105" i="7"/>
  <c r="F105" i="7"/>
  <c r="E105" i="7"/>
  <c r="G104" i="7"/>
  <c r="F104" i="7"/>
  <c r="E104" i="7"/>
  <c r="G103" i="7"/>
  <c r="F103" i="7"/>
  <c r="E103" i="7"/>
  <c r="G102" i="7"/>
  <c r="F102" i="7"/>
  <c r="E102" i="7"/>
  <c r="G101" i="7"/>
  <c r="F101" i="7"/>
  <c r="E101" i="7"/>
  <c r="G100" i="7"/>
  <c r="F100" i="7"/>
  <c r="E100" i="7"/>
  <c r="G99" i="7"/>
  <c r="F99" i="7"/>
  <c r="E99" i="7"/>
  <c r="G98" i="7"/>
  <c r="F98" i="7"/>
  <c r="E98" i="7"/>
  <c r="G97" i="7"/>
  <c r="F97" i="7"/>
  <c r="E97" i="7"/>
  <c r="G96" i="7"/>
  <c r="F96" i="7"/>
  <c r="E96" i="7"/>
  <c r="G95" i="7"/>
  <c r="F95" i="7"/>
  <c r="E95" i="7"/>
  <c r="G94" i="7"/>
  <c r="F94" i="7"/>
  <c r="E94" i="7"/>
  <c r="G93" i="7"/>
  <c r="F93" i="7"/>
  <c r="E93" i="7"/>
  <c r="G92" i="7"/>
  <c r="F92" i="7"/>
  <c r="E92" i="7"/>
  <c r="G91" i="7"/>
  <c r="F91" i="7"/>
  <c r="E91" i="7"/>
  <c r="G90" i="7"/>
  <c r="F90" i="7"/>
  <c r="E90" i="7"/>
  <c r="G89" i="7"/>
  <c r="F89" i="7"/>
  <c r="E89" i="7"/>
  <c r="G88" i="7"/>
  <c r="F88" i="7"/>
  <c r="E88" i="7"/>
  <c r="G87" i="7"/>
  <c r="F87" i="7"/>
  <c r="E87" i="7"/>
  <c r="G86" i="7"/>
  <c r="F86" i="7"/>
  <c r="E86" i="7"/>
  <c r="G85" i="7"/>
  <c r="F85" i="7"/>
  <c r="E85" i="7"/>
  <c r="G84" i="7"/>
  <c r="F84" i="7"/>
  <c r="E84" i="7"/>
  <c r="G83" i="7"/>
  <c r="F83" i="7"/>
  <c r="E83" i="7"/>
  <c r="G82" i="7"/>
  <c r="F82" i="7"/>
  <c r="E82" i="7"/>
  <c r="G81" i="7"/>
  <c r="F81" i="7"/>
  <c r="E81" i="7"/>
  <c r="G80" i="7"/>
  <c r="F80" i="7"/>
  <c r="E80" i="7"/>
  <c r="G79" i="7"/>
  <c r="F79" i="7"/>
  <c r="E79" i="7"/>
  <c r="G78" i="7"/>
  <c r="F78" i="7"/>
  <c r="E78" i="7"/>
  <c r="G77" i="7"/>
  <c r="F77" i="7"/>
  <c r="E77" i="7"/>
  <c r="G76" i="7"/>
  <c r="F76" i="7"/>
  <c r="E76" i="7"/>
  <c r="G75" i="7"/>
  <c r="F75" i="7"/>
  <c r="E75" i="7"/>
  <c r="G74" i="7"/>
  <c r="F74" i="7"/>
  <c r="E74" i="7"/>
  <c r="G73" i="7"/>
  <c r="F73" i="7"/>
  <c r="E73" i="7"/>
  <c r="G72" i="7"/>
  <c r="F72" i="7"/>
  <c r="E72" i="7"/>
  <c r="G71" i="7"/>
  <c r="F71" i="7"/>
  <c r="E71" i="7"/>
  <c r="G70" i="7"/>
  <c r="F70" i="7"/>
  <c r="E70" i="7"/>
  <c r="G69" i="7"/>
  <c r="F69" i="7"/>
  <c r="E69" i="7"/>
  <c r="G68" i="7"/>
  <c r="F68" i="7"/>
  <c r="E68" i="7"/>
  <c r="G67" i="7"/>
  <c r="F67" i="7"/>
  <c r="E67" i="7"/>
  <c r="G66" i="7"/>
  <c r="F66" i="7"/>
  <c r="E66" i="7"/>
  <c r="G65" i="7"/>
  <c r="F65" i="7"/>
  <c r="E65" i="7"/>
  <c r="G64" i="7"/>
  <c r="F64" i="7"/>
  <c r="E64" i="7"/>
  <c r="G63" i="7"/>
  <c r="F63" i="7"/>
  <c r="E63" i="7"/>
  <c r="G62" i="7"/>
  <c r="F62" i="7"/>
  <c r="E62" i="7"/>
  <c r="G61" i="7"/>
  <c r="F61" i="7"/>
  <c r="E61" i="7"/>
  <c r="G60" i="7"/>
  <c r="F60" i="7"/>
  <c r="E60" i="7"/>
  <c r="G59" i="7"/>
  <c r="F59" i="7"/>
  <c r="E59" i="7"/>
  <c r="G58" i="7"/>
  <c r="F58" i="7"/>
  <c r="E58" i="7"/>
  <c r="G57" i="7"/>
  <c r="F57" i="7"/>
  <c r="E57" i="7"/>
  <c r="G56" i="7"/>
  <c r="F56" i="7"/>
  <c r="E56" i="7"/>
  <c r="G55" i="7"/>
  <c r="F55" i="7"/>
  <c r="E55" i="7"/>
  <c r="G54" i="7"/>
  <c r="F54" i="7"/>
  <c r="E54" i="7"/>
  <c r="G53" i="7"/>
  <c r="F53" i="7"/>
  <c r="E53" i="7"/>
  <c r="G52" i="7"/>
  <c r="F52" i="7"/>
  <c r="E52" i="7"/>
  <c r="G51" i="7"/>
  <c r="F51" i="7"/>
  <c r="E51" i="7"/>
  <c r="G50" i="7"/>
  <c r="F50" i="7"/>
  <c r="E50" i="7"/>
  <c r="G49" i="7"/>
  <c r="F49" i="7"/>
  <c r="E49" i="7"/>
  <c r="G48" i="7"/>
  <c r="F48" i="7"/>
  <c r="E48" i="7"/>
  <c r="G47" i="7"/>
  <c r="F47" i="7"/>
  <c r="E47" i="7"/>
  <c r="G46" i="7"/>
  <c r="F46" i="7"/>
  <c r="E46" i="7"/>
  <c r="G45" i="7"/>
  <c r="F45" i="7"/>
  <c r="E45" i="7"/>
  <c r="G44" i="7"/>
  <c r="F44" i="7"/>
  <c r="E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F39" i="7"/>
  <c r="E39" i="7"/>
  <c r="G38" i="7"/>
  <c r="F38" i="7"/>
  <c r="E38" i="7"/>
  <c r="G37" i="7"/>
  <c r="F37" i="7"/>
  <c r="E37" i="7"/>
  <c r="G36" i="7"/>
  <c r="F36" i="7"/>
  <c r="E36" i="7"/>
  <c r="G35" i="7"/>
  <c r="F35" i="7"/>
  <c r="E35" i="7"/>
  <c r="G34" i="7"/>
  <c r="F34" i="7"/>
  <c r="E34" i="7"/>
  <c r="G33" i="7"/>
  <c r="F33" i="7"/>
  <c r="E33" i="7"/>
  <c r="G32" i="7"/>
  <c r="F32" i="7"/>
  <c r="E32" i="7"/>
  <c r="G31" i="7"/>
  <c r="F31" i="7"/>
  <c r="E31" i="7"/>
  <c r="G30" i="7"/>
  <c r="F30" i="7"/>
  <c r="E30" i="7"/>
  <c r="G29" i="7"/>
  <c r="F29" i="7"/>
  <c r="E29" i="7"/>
  <c r="G28" i="7"/>
  <c r="F28" i="7"/>
  <c r="E28" i="7"/>
  <c r="G27" i="7"/>
  <c r="F27" i="7"/>
  <c r="E27" i="7"/>
  <c r="G26" i="7"/>
  <c r="F26" i="7"/>
  <c r="E26" i="7"/>
  <c r="G25" i="7"/>
  <c r="F25" i="7"/>
  <c r="E25" i="7"/>
  <c r="G24" i="7"/>
  <c r="F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G19" i="7"/>
  <c r="F19" i="7"/>
  <c r="E19" i="7"/>
  <c r="G18" i="7"/>
  <c r="F18" i="7"/>
  <c r="E18" i="7"/>
  <c r="G17" i="7"/>
  <c r="F17" i="7"/>
  <c r="E17" i="7"/>
  <c r="G16" i="7"/>
  <c r="F16" i="7"/>
  <c r="E16" i="7"/>
  <c r="G15" i="7"/>
  <c r="F15" i="7"/>
  <c r="E15" i="7"/>
  <c r="G14" i="7"/>
  <c r="F14" i="7"/>
  <c r="E14" i="7"/>
  <c r="G13" i="7"/>
  <c r="F13" i="7"/>
  <c r="E13" i="7"/>
  <c r="G12" i="7"/>
  <c r="F12" i="7"/>
  <c r="E12" i="7"/>
  <c r="G11" i="7"/>
  <c r="F11" i="7"/>
  <c r="E11" i="7"/>
  <c r="G10" i="7"/>
  <c r="F10" i="7"/>
  <c r="E10" i="7"/>
  <c r="G9" i="7"/>
  <c r="F9" i="7"/>
  <c r="E9" i="7"/>
  <c r="G8" i="7"/>
  <c r="F8" i="7"/>
  <c r="E8" i="7"/>
  <c r="G7" i="7"/>
  <c r="F7" i="7"/>
  <c r="E7" i="7"/>
  <c r="G6" i="7"/>
  <c r="F6" i="7"/>
  <c r="E6" i="7"/>
  <c r="G5" i="7"/>
  <c r="F5" i="7"/>
  <c r="E5" i="7"/>
  <c r="G4" i="7"/>
  <c r="F4" i="7"/>
  <c r="E4" i="7"/>
  <c r="G3" i="7"/>
  <c r="V4" i="7" s="1"/>
  <c r="F3" i="7"/>
  <c r="E3" i="7"/>
  <c r="T2" i="7" l="1"/>
  <c r="U3" i="7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2" i="12"/>
  <c r="BE3" i="4" l="1"/>
  <c r="BE2" i="4"/>
  <c r="F51" i="26"/>
  <c r="E51" i="26"/>
  <c r="D51" i="26"/>
  <c r="C51" i="26"/>
  <c r="B51" i="26"/>
  <c r="BA27" i="4" l="1"/>
  <c r="BA259" i="4"/>
  <c r="BA497" i="4"/>
  <c r="BA443" i="4"/>
  <c r="BA379" i="4"/>
  <c r="BA315" i="4"/>
  <c r="BA251" i="4"/>
  <c r="BA187" i="4"/>
  <c r="BA123" i="4"/>
  <c r="BA59" i="4"/>
  <c r="BA131" i="4"/>
  <c r="BA171" i="4"/>
  <c r="BA387" i="4"/>
  <c r="BA67" i="4"/>
  <c r="BA371" i="4"/>
  <c r="BA115" i="4"/>
  <c r="BA427" i="4"/>
  <c r="BA227" i="4"/>
  <c r="BA163" i="4"/>
  <c r="BA99" i="4"/>
  <c r="BA35" i="4"/>
  <c r="BA499" i="4"/>
  <c r="BA323" i="4"/>
  <c r="BA491" i="4"/>
  <c r="BA243" i="4"/>
  <c r="BA51" i="4"/>
  <c r="BA475" i="4"/>
  <c r="BA155" i="4"/>
  <c r="BA91" i="4"/>
  <c r="BA4" i="4"/>
  <c r="BA12" i="4"/>
  <c r="BA20" i="4"/>
  <c r="BA28" i="4"/>
  <c r="BA36" i="4"/>
  <c r="BA44" i="4"/>
  <c r="BA52" i="4"/>
  <c r="BA60" i="4"/>
  <c r="BA68" i="4"/>
  <c r="BA76" i="4"/>
  <c r="BA84" i="4"/>
  <c r="BA92" i="4"/>
  <c r="BA100" i="4"/>
  <c r="BA108" i="4"/>
  <c r="BA116" i="4"/>
  <c r="BA124" i="4"/>
  <c r="BA132" i="4"/>
  <c r="BA140" i="4"/>
  <c r="BA148" i="4"/>
  <c r="BA156" i="4"/>
  <c r="BA164" i="4"/>
  <c r="BA172" i="4"/>
  <c r="BA180" i="4"/>
  <c r="BA188" i="4"/>
  <c r="BA196" i="4"/>
  <c r="BA204" i="4"/>
  <c r="BA212" i="4"/>
  <c r="BA220" i="4"/>
  <c r="BA228" i="4"/>
  <c r="BA236" i="4"/>
  <c r="BA244" i="4"/>
  <c r="BA252" i="4"/>
  <c r="BA260" i="4"/>
  <c r="BA268" i="4"/>
  <c r="BA276" i="4"/>
  <c r="BA284" i="4"/>
  <c r="BA292" i="4"/>
  <c r="BA300" i="4"/>
  <c r="BA308" i="4"/>
  <c r="BA316" i="4"/>
  <c r="BA324" i="4"/>
  <c r="BA332" i="4"/>
  <c r="BA340" i="4"/>
  <c r="BA348" i="4"/>
  <c r="BA356" i="4"/>
  <c r="BA364" i="4"/>
  <c r="BA372" i="4"/>
  <c r="BA380" i="4"/>
  <c r="BA388" i="4"/>
  <c r="BA396" i="4"/>
  <c r="BA404" i="4"/>
  <c r="BA412" i="4"/>
  <c r="BA420" i="4"/>
  <c r="BA428" i="4"/>
  <c r="BA436" i="4"/>
  <c r="BA444" i="4"/>
  <c r="BA452" i="4"/>
  <c r="BA460" i="4"/>
  <c r="BA468" i="4"/>
  <c r="BA476" i="4"/>
  <c r="BA484" i="4"/>
  <c r="BA492" i="4"/>
  <c r="BA500" i="4"/>
  <c r="BA508" i="4"/>
  <c r="BA41" i="4"/>
  <c r="BA129" i="4"/>
  <c r="BA193" i="4"/>
  <c r="BA217" i="4"/>
  <c r="BA257" i="4"/>
  <c r="BA297" i="4"/>
  <c r="BA329" i="4"/>
  <c r="BA369" i="4"/>
  <c r="BA401" i="4"/>
  <c r="BA433" i="4"/>
  <c r="BA473" i="4"/>
  <c r="BA5" i="4"/>
  <c r="BA13" i="4"/>
  <c r="BA21" i="4"/>
  <c r="BA29" i="4"/>
  <c r="BA37" i="4"/>
  <c r="BA45" i="4"/>
  <c r="BA53" i="4"/>
  <c r="BA61" i="4"/>
  <c r="BA69" i="4"/>
  <c r="BA77" i="4"/>
  <c r="BA85" i="4"/>
  <c r="BA93" i="4"/>
  <c r="BA101" i="4"/>
  <c r="BA109" i="4"/>
  <c r="BA117" i="4"/>
  <c r="BA125" i="4"/>
  <c r="BA133" i="4"/>
  <c r="BA141" i="4"/>
  <c r="BA149" i="4"/>
  <c r="BA157" i="4"/>
  <c r="BA165" i="4"/>
  <c r="BA173" i="4"/>
  <c r="BA181" i="4"/>
  <c r="BA189" i="4"/>
  <c r="BA197" i="4"/>
  <c r="BA205" i="4"/>
  <c r="BA213" i="4"/>
  <c r="BA221" i="4"/>
  <c r="BA229" i="4"/>
  <c r="BA237" i="4"/>
  <c r="BA245" i="4"/>
  <c r="BA253" i="4"/>
  <c r="BA261" i="4"/>
  <c r="BA269" i="4"/>
  <c r="BA277" i="4"/>
  <c r="BA285" i="4"/>
  <c r="BA293" i="4"/>
  <c r="BA301" i="4"/>
  <c r="BA309" i="4"/>
  <c r="BA317" i="4"/>
  <c r="BA325" i="4"/>
  <c r="BA333" i="4"/>
  <c r="BA341" i="4"/>
  <c r="BA349" i="4"/>
  <c r="BA357" i="4"/>
  <c r="BA365" i="4"/>
  <c r="BA373" i="4"/>
  <c r="BA381" i="4"/>
  <c r="BA389" i="4"/>
  <c r="BA397" i="4"/>
  <c r="BA405" i="4"/>
  <c r="BA413" i="4"/>
  <c r="BA421" i="4"/>
  <c r="BA429" i="4"/>
  <c r="BA437" i="4"/>
  <c r="BA445" i="4"/>
  <c r="BA453" i="4"/>
  <c r="BA461" i="4"/>
  <c r="BA469" i="4"/>
  <c r="BA477" i="4"/>
  <c r="BA485" i="4"/>
  <c r="BA493" i="4"/>
  <c r="BA501" i="4"/>
  <c r="BA509" i="4"/>
  <c r="BA33" i="4"/>
  <c r="BA137" i="4"/>
  <c r="BA185" i="4"/>
  <c r="BA209" i="4"/>
  <c r="BA241" i="4"/>
  <c r="BA265" i="4"/>
  <c r="BA289" i="4"/>
  <c r="BA313" i="4"/>
  <c r="BA345" i="4"/>
  <c r="BA385" i="4"/>
  <c r="BA409" i="4"/>
  <c r="BA441" i="4"/>
  <c r="BA465" i="4"/>
  <c r="BA6" i="4"/>
  <c r="BA14" i="4"/>
  <c r="BA22" i="4"/>
  <c r="BA30" i="4"/>
  <c r="BA38" i="4"/>
  <c r="BA46" i="4"/>
  <c r="BA54" i="4"/>
  <c r="BA62" i="4"/>
  <c r="BA70" i="4"/>
  <c r="BA78" i="4"/>
  <c r="BA86" i="4"/>
  <c r="BA94" i="4"/>
  <c r="BA102" i="4"/>
  <c r="BA110" i="4"/>
  <c r="BA118" i="4"/>
  <c r="BA126" i="4"/>
  <c r="BA134" i="4"/>
  <c r="BA142" i="4"/>
  <c r="BA150" i="4"/>
  <c r="BA158" i="4"/>
  <c r="BA166" i="4"/>
  <c r="BA174" i="4"/>
  <c r="BA182" i="4"/>
  <c r="BA190" i="4"/>
  <c r="BA198" i="4"/>
  <c r="BA206" i="4"/>
  <c r="BA214" i="4"/>
  <c r="BA222" i="4"/>
  <c r="BA230" i="4"/>
  <c r="BA238" i="4"/>
  <c r="BA246" i="4"/>
  <c r="BA254" i="4"/>
  <c r="BA262" i="4"/>
  <c r="BA270" i="4"/>
  <c r="BA278" i="4"/>
  <c r="BA286" i="4"/>
  <c r="BA294" i="4"/>
  <c r="BA302" i="4"/>
  <c r="BA310" i="4"/>
  <c r="BA318" i="4"/>
  <c r="BA326" i="4"/>
  <c r="BA334" i="4"/>
  <c r="BA342" i="4"/>
  <c r="BA350" i="4"/>
  <c r="BA358" i="4"/>
  <c r="BA366" i="4"/>
  <c r="BA374" i="4"/>
  <c r="BA382" i="4"/>
  <c r="BA390" i="4"/>
  <c r="BA398" i="4"/>
  <c r="BA406" i="4"/>
  <c r="BA414" i="4"/>
  <c r="BA422" i="4"/>
  <c r="BA430" i="4"/>
  <c r="BA438" i="4"/>
  <c r="BA446" i="4"/>
  <c r="BA454" i="4"/>
  <c r="BA462" i="4"/>
  <c r="BA470" i="4"/>
  <c r="BA478" i="4"/>
  <c r="BA486" i="4"/>
  <c r="BA494" i="4"/>
  <c r="BA502" i="4"/>
  <c r="BA510" i="4"/>
  <c r="BA25" i="4"/>
  <c r="BA49" i="4"/>
  <c r="BA57" i="4"/>
  <c r="BA65" i="4"/>
  <c r="BA73" i="4"/>
  <c r="BA81" i="4"/>
  <c r="BA89" i="4"/>
  <c r="BA97" i="4"/>
  <c r="BA105" i="4"/>
  <c r="BA113" i="4"/>
  <c r="BA121" i="4"/>
  <c r="BA145" i="4"/>
  <c r="BA161" i="4"/>
  <c r="BA177" i="4"/>
  <c r="BA201" i="4"/>
  <c r="BA233" i="4"/>
  <c r="BA273" i="4"/>
  <c r="BA321" i="4"/>
  <c r="BA361" i="4"/>
  <c r="BA393" i="4"/>
  <c r="BA449" i="4"/>
  <c r="BA7" i="4"/>
  <c r="BA15" i="4"/>
  <c r="BA23" i="4"/>
  <c r="BA31" i="4"/>
  <c r="BA39" i="4"/>
  <c r="BA47" i="4"/>
  <c r="BA55" i="4"/>
  <c r="BA63" i="4"/>
  <c r="BA71" i="4"/>
  <c r="BA79" i="4"/>
  <c r="BA87" i="4"/>
  <c r="BA95" i="4"/>
  <c r="BA103" i="4"/>
  <c r="BA111" i="4"/>
  <c r="BA119" i="4"/>
  <c r="BA127" i="4"/>
  <c r="BA135" i="4"/>
  <c r="BA143" i="4"/>
  <c r="BA151" i="4"/>
  <c r="BA159" i="4"/>
  <c r="BA167" i="4"/>
  <c r="BA175" i="4"/>
  <c r="BA183" i="4"/>
  <c r="BA191" i="4"/>
  <c r="BA199" i="4"/>
  <c r="BA207" i="4"/>
  <c r="BA215" i="4"/>
  <c r="BA223" i="4"/>
  <c r="BA231" i="4"/>
  <c r="BA239" i="4"/>
  <c r="BA247" i="4"/>
  <c r="BA255" i="4"/>
  <c r="BA263" i="4"/>
  <c r="BA271" i="4"/>
  <c r="BA279" i="4"/>
  <c r="BA287" i="4"/>
  <c r="BA295" i="4"/>
  <c r="BA303" i="4"/>
  <c r="BA311" i="4"/>
  <c r="BA319" i="4"/>
  <c r="BA327" i="4"/>
  <c r="BA335" i="4"/>
  <c r="BA343" i="4"/>
  <c r="BA351" i="4"/>
  <c r="BA359" i="4"/>
  <c r="BA367" i="4"/>
  <c r="BA375" i="4"/>
  <c r="BA383" i="4"/>
  <c r="BA391" i="4"/>
  <c r="BA399" i="4"/>
  <c r="BA407" i="4"/>
  <c r="BA415" i="4"/>
  <c r="BA423" i="4"/>
  <c r="BA431" i="4"/>
  <c r="BA439" i="4"/>
  <c r="BA447" i="4"/>
  <c r="BA455" i="4"/>
  <c r="BA463" i="4"/>
  <c r="BA471" i="4"/>
  <c r="BA479" i="4"/>
  <c r="BA487" i="4"/>
  <c r="BA495" i="4"/>
  <c r="BA503" i="4"/>
  <c r="BA511" i="4"/>
  <c r="BA17" i="4"/>
  <c r="BA169" i="4"/>
  <c r="BA249" i="4"/>
  <c r="BA305" i="4"/>
  <c r="BA353" i="4"/>
  <c r="BA425" i="4"/>
  <c r="BA481" i="4"/>
  <c r="BA8" i="4"/>
  <c r="BA16" i="4"/>
  <c r="BA24" i="4"/>
  <c r="BA32" i="4"/>
  <c r="BA40" i="4"/>
  <c r="BA48" i="4"/>
  <c r="BA56" i="4"/>
  <c r="BA64" i="4"/>
  <c r="BA72" i="4"/>
  <c r="BA80" i="4"/>
  <c r="BA88" i="4"/>
  <c r="BA96" i="4"/>
  <c r="BA104" i="4"/>
  <c r="BA112" i="4"/>
  <c r="BA120" i="4"/>
  <c r="BA128" i="4"/>
  <c r="BA136" i="4"/>
  <c r="BA144" i="4"/>
  <c r="BA152" i="4"/>
  <c r="BA160" i="4"/>
  <c r="BA168" i="4"/>
  <c r="BA176" i="4"/>
  <c r="BA184" i="4"/>
  <c r="BA192" i="4"/>
  <c r="BA200" i="4"/>
  <c r="BA208" i="4"/>
  <c r="BA216" i="4"/>
  <c r="BA224" i="4"/>
  <c r="BA232" i="4"/>
  <c r="BA240" i="4"/>
  <c r="BA248" i="4"/>
  <c r="BA256" i="4"/>
  <c r="BA264" i="4"/>
  <c r="BA272" i="4"/>
  <c r="BA280" i="4"/>
  <c r="BA288" i="4"/>
  <c r="BA296" i="4"/>
  <c r="BA304" i="4"/>
  <c r="BA312" i="4"/>
  <c r="BA320" i="4"/>
  <c r="BA328" i="4"/>
  <c r="BA336" i="4"/>
  <c r="BA344" i="4"/>
  <c r="BA352" i="4"/>
  <c r="BA360" i="4"/>
  <c r="BA368" i="4"/>
  <c r="BA376" i="4"/>
  <c r="BA384" i="4"/>
  <c r="BA392" i="4"/>
  <c r="BA400" i="4"/>
  <c r="BA408" i="4"/>
  <c r="BA416" i="4"/>
  <c r="BA424" i="4"/>
  <c r="BA432" i="4"/>
  <c r="BA440" i="4"/>
  <c r="BA448" i="4"/>
  <c r="BA456" i="4"/>
  <c r="BA464" i="4"/>
  <c r="BA472" i="4"/>
  <c r="BA480" i="4"/>
  <c r="BA488" i="4"/>
  <c r="BA496" i="4"/>
  <c r="BA504" i="4"/>
  <c r="BA512" i="4"/>
  <c r="BA9" i="4"/>
  <c r="BA153" i="4"/>
  <c r="BA225" i="4"/>
  <c r="BA281" i="4"/>
  <c r="BA337" i="4"/>
  <c r="BA377" i="4"/>
  <c r="BA417" i="4"/>
  <c r="BA457" i="4"/>
  <c r="BA10" i="4"/>
  <c r="BA18" i="4"/>
  <c r="BA26" i="4"/>
  <c r="BA34" i="4"/>
  <c r="BA42" i="4"/>
  <c r="BA50" i="4"/>
  <c r="BA58" i="4"/>
  <c r="BA66" i="4"/>
  <c r="BA74" i="4"/>
  <c r="BA82" i="4"/>
  <c r="BA90" i="4"/>
  <c r="BA98" i="4"/>
  <c r="BA106" i="4"/>
  <c r="BA114" i="4"/>
  <c r="BA122" i="4"/>
  <c r="BA130" i="4"/>
  <c r="BA138" i="4"/>
  <c r="BA146" i="4"/>
  <c r="BA154" i="4"/>
  <c r="BA162" i="4"/>
  <c r="BA170" i="4"/>
  <c r="BA178" i="4"/>
  <c r="BA186" i="4"/>
  <c r="BA194" i="4"/>
  <c r="BA202" i="4"/>
  <c r="BA210" i="4"/>
  <c r="BA218" i="4"/>
  <c r="BA226" i="4"/>
  <c r="BA234" i="4"/>
  <c r="BA242" i="4"/>
  <c r="BA250" i="4"/>
  <c r="BA258" i="4"/>
  <c r="BA266" i="4"/>
  <c r="BA274" i="4"/>
  <c r="BA282" i="4"/>
  <c r="BA290" i="4"/>
  <c r="BA298" i="4"/>
  <c r="BA306" i="4"/>
  <c r="BA314" i="4"/>
  <c r="BA322" i="4"/>
  <c r="BA330" i="4"/>
  <c r="BA338" i="4"/>
  <c r="BA346" i="4"/>
  <c r="BA354" i="4"/>
  <c r="BA362" i="4"/>
  <c r="BA370" i="4"/>
  <c r="BA378" i="4"/>
  <c r="BA386" i="4"/>
  <c r="BA394" i="4"/>
  <c r="BA402" i="4"/>
  <c r="BA410" i="4"/>
  <c r="BA418" i="4"/>
  <c r="BA426" i="4"/>
  <c r="BA434" i="4"/>
  <c r="BA442" i="4"/>
  <c r="BA450" i="4"/>
  <c r="BA458" i="4"/>
  <c r="BA466" i="4"/>
  <c r="BA474" i="4"/>
  <c r="BA482" i="4"/>
  <c r="BA490" i="4"/>
  <c r="BA498" i="4"/>
  <c r="BA506" i="4"/>
  <c r="BA363" i="4"/>
  <c r="BA235" i="4"/>
  <c r="BA107" i="4"/>
  <c r="BA483" i="4"/>
  <c r="BA419" i="4"/>
  <c r="BA3" i="4"/>
  <c r="BA347" i="4"/>
  <c r="BA219" i="4"/>
  <c r="BA507" i="4"/>
  <c r="BA467" i="4"/>
  <c r="BA403" i="4"/>
  <c r="BA339" i="4"/>
  <c r="BA275" i="4"/>
  <c r="BA211" i="4"/>
  <c r="BA147" i="4"/>
  <c r="BA83" i="4"/>
  <c r="BA19" i="4"/>
  <c r="BA451" i="4"/>
  <c r="BA195" i="4"/>
  <c r="BA435" i="4"/>
  <c r="BA307" i="4"/>
  <c r="BA179" i="4"/>
  <c r="BA489" i="4"/>
  <c r="BA299" i="4"/>
  <c r="BA43" i="4"/>
  <c r="BA355" i="4"/>
  <c r="BA291" i="4"/>
  <c r="BA411" i="4"/>
  <c r="BA283" i="4"/>
  <c r="BA505" i="4"/>
  <c r="BA459" i="4"/>
  <c r="BA395" i="4"/>
  <c r="BA331" i="4"/>
  <c r="BA267" i="4"/>
  <c r="BA203" i="4"/>
  <c r="BA139" i="4"/>
  <c r="BA75" i="4"/>
  <c r="BA11" i="4"/>
  <c r="B17" i="25"/>
  <c r="B16" i="25"/>
  <c r="B7" i="25"/>
  <c r="B6" i="25"/>
  <c r="B8" i="25" s="1"/>
  <c r="K4" i="25"/>
  <c r="K3" i="25"/>
  <c r="E201" i="24"/>
  <c r="F200" i="24"/>
  <c r="E200" i="24"/>
  <c r="F199" i="24"/>
  <c r="E199" i="24"/>
  <c r="F198" i="24"/>
  <c r="E198" i="24"/>
  <c r="E197" i="24"/>
  <c r="F196" i="24"/>
  <c r="E196" i="24"/>
  <c r="F195" i="24"/>
  <c r="E195" i="24"/>
  <c r="F194" i="24"/>
  <c r="E194" i="24"/>
  <c r="E193" i="24"/>
  <c r="F192" i="24"/>
  <c r="E192" i="24"/>
  <c r="F191" i="24"/>
  <c r="E191" i="24"/>
  <c r="F190" i="24"/>
  <c r="E190" i="24"/>
  <c r="F189" i="24"/>
  <c r="E189" i="24"/>
  <c r="F188" i="24"/>
  <c r="E188" i="24"/>
  <c r="E187" i="24"/>
  <c r="F186" i="24"/>
  <c r="E186" i="24"/>
  <c r="F185" i="24"/>
  <c r="E185" i="24"/>
  <c r="F184" i="24"/>
  <c r="E184" i="24"/>
  <c r="E183" i="24"/>
  <c r="F182" i="24"/>
  <c r="E182" i="24"/>
  <c r="E181" i="24"/>
  <c r="E180" i="24"/>
  <c r="F179" i="24"/>
  <c r="E179" i="24"/>
  <c r="F178" i="24"/>
  <c r="E178" i="24"/>
  <c r="F177" i="24"/>
  <c r="E177" i="24"/>
  <c r="F176" i="24"/>
  <c r="E176" i="24"/>
  <c r="F175" i="24"/>
  <c r="E175" i="24"/>
  <c r="F174" i="24"/>
  <c r="E174" i="24"/>
  <c r="F173" i="24"/>
  <c r="E173" i="24"/>
  <c r="F172" i="24"/>
  <c r="E172" i="24"/>
  <c r="F171" i="24"/>
  <c r="E171" i="24"/>
  <c r="F170" i="24"/>
  <c r="E170" i="24"/>
  <c r="F169" i="24"/>
  <c r="E169" i="24"/>
  <c r="F168" i="24"/>
  <c r="E168" i="24"/>
  <c r="F167" i="24"/>
  <c r="E167" i="24"/>
  <c r="F166" i="24"/>
  <c r="E166" i="24"/>
  <c r="F165" i="24"/>
  <c r="E165" i="24"/>
  <c r="E164" i="24"/>
  <c r="E163" i="24"/>
  <c r="F162" i="24"/>
  <c r="E162" i="24"/>
  <c r="F161" i="24"/>
  <c r="E161" i="24"/>
  <c r="F160" i="24"/>
  <c r="E160" i="24"/>
  <c r="E159" i="24"/>
  <c r="F158" i="24"/>
  <c r="E158" i="24"/>
  <c r="F157" i="24"/>
  <c r="E157" i="24"/>
  <c r="F156" i="24"/>
  <c r="E156" i="24"/>
  <c r="F155" i="24"/>
  <c r="E155" i="24"/>
  <c r="F154" i="24"/>
  <c r="E154" i="24"/>
  <c r="E153" i="24"/>
  <c r="F152" i="24"/>
  <c r="E152" i="24"/>
  <c r="F151" i="24"/>
  <c r="E151" i="24"/>
  <c r="F150" i="24"/>
  <c r="E150" i="24"/>
  <c r="E149" i="24"/>
  <c r="F148" i="24"/>
  <c r="E148" i="24"/>
  <c r="F147" i="24"/>
  <c r="E147" i="24"/>
  <c r="F146" i="24"/>
  <c r="E146" i="24"/>
  <c r="F145" i="24"/>
  <c r="E145" i="24"/>
  <c r="E144" i="24"/>
  <c r="F143" i="24"/>
  <c r="E143" i="24"/>
  <c r="F142" i="24"/>
  <c r="E142" i="24"/>
  <c r="F141" i="24"/>
  <c r="E141" i="24"/>
  <c r="F140" i="24"/>
  <c r="E140" i="24"/>
  <c r="E139" i="24"/>
  <c r="F138" i="24"/>
  <c r="E138" i="24"/>
  <c r="F137" i="24"/>
  <c r="E137" i="24"/>
  <c r="E136" i="24"/>
  <c r="E135" i="24"/>
  <c r="E134" i="24"/>
  <c r="F133" i="24"/>
  <c r="E133" i="24"/>
  <c r="F132" i="24"/>
  <c r="E132" i="24"/>
  <c r="F131" i="24"/>
  <c r="E131" i="24"/>
  <c r="F130" i="24"/>
  <c r="E130" i="24"/>
  <c r="F129" i="24"/>
  <c r="E129" i="24"/>
  <c r="F128" i="24"/>
  <c r="E128" i="24"/>
  <c r="F127" i="24"/>
  <c r="E127" i="24"/>
  <c r="E126" i="24"/>
  <c r="E125" i="24"/>
  <c r="F124" i="24"/>
  <c r="E124" i="24"/>
  <c r="F123" i="24"/>
  <c r="E123" i="24"/>
  <c r="F122" i="24"/>
  <c r="E122" i="24"/>
  <c r="F121" i="24"/>
  <c r="E121" i="24"/>
  <c r="F120" i="24"/>
  <c r="E120" i="24"/>
  <c r="F119" i="24"/>
  <c r="E119" i="24"/>
  <c r="F118" i="24"/>
  <c r="E118" i="24"/>
  <c r="F117" i="24"/>
  <c r="E117" i="24"/>
  <c r="E116" i="24"/>
  <c r="E115" i="24"/>
  <c r="E114" i="24"/>
  <c r="F113" i="24"/>
  <c r="E113" i="24"/>
  <c r="F112" i="24"/>
  <c r="E112" i="24"/>
  <c r="E111" i="24"/>
  <c r="E110" i="24"/>
  <c r="F109" i="24"/>
  <c r="E109" i="24"/>
  <c r="E108" i="24"/>
  <c r="F107" i="24"/>
  <c r="E107" i="24"/>
  <c r="F106" i="24"/>
  <c r="E106" i="24"/>
  <c r="F105" i="24"/>
  <c r="E105" i="24"/>
  <c r="F104" i="24"/>
  <c r="E104" i="24"/>
  <c r="F103" i="24"/>
  <c r="E103" i="24"/>
  <c r="E102" i="24"/>
  <c r="F101" i="24"/>
  <c r="E101" i="24"/>
  <c r="F100" i="24"/>
  <c r="E100" i="24"/>
  <c r="F99" i="24"/>
  <c r="E99" i="24"/>
  <c r="F98" i="24"/>
  <c r="E98" i="24"/>
  <c r="F97" i="24"/>
  <c r="E97" i="24"/>
  <c r="F96" i="24"/>
  <c r="E96" i="24"/>
  <c r="F95" i="24"/>
  <c r="E95" i="24"/>
  <c r="F94" i="24"/>
  <c r="E94" i="24"/>
  <c r="F93" i="24"/>
  <c r="E93" i="24"/>
  <c r="F92" i="24"/>
  <c r="E92" i="24"/>
  <c r="E91" i="24"/>
  <c r="F90" i="24"/>
  <c r="E90" i="24"/>
  <c r="F89" i="24"/>
  <c r="E89" i="24"/>
  <c r="E88" i="24"/>
  <c r="F87" i="24"/>
  <c r="E87" i="24"/>
  <c r="F86" i="24"/>
  <c r="E86" i="24"/>
  <c r="F85" i="24"/>
  <c r="E85" i="24"/>
  <c r="F84" i="24"/>
  <c r="E84" i="24"/>
  <c r="F83" i="24"/>
  <c r="E83" i="24"/>
  <c r="F82" i="24"/>
  <c r="E82" i="24"/>
  <c r="F81" i="24"/>
  <c r="E81" i="24"/>
  <c r="F80" i="24"/>
  <c r="E80" i="24"/>
  <c r="F79" i="24"/>
  <c r="E79" i="24"/>
  <c r="F78" i="24"/>
  <c r="E78" i="24"/>
  <c r="F77" i="24"/>
  <c r="E77" i="24"/>
  <c r="F76" i="24"/>
  <c r="E76" i="24"/>
  <c r="F75" i="24"/>
  <c r="E75" i="24"/>
  <c r="E74" i="24"/>
  <c r="E73" i="24"/>
  <c r="E72" i="24"/>
  <c r="E71" i="24"/>
  <c r="E70" i="24"/>
  <c r="F69" i="24"/>
  <c r="E69" i="24"/>
  <c r="E68" i="24"/>
  <c r="F67" i="24"/>
  <c r="E67" i="24"/>
  <c r="F66" i="24"/>
  <c r="E66" i="24"/>
  <c r="F65" i="24"/>
  <c r="E65" i="24"/>
  <c r="F64" i="24"/>
  <c r="E64" i="24"/>
  <c r="E63" i="24"/>
  <c r="F62" i="24"/>
  <c r="E62" i="24"/>
  <c r="F61" i="24"/>
  <c r="E61" i="24"/>
  <c r="F60" i="24"/>
  <c r="E60" i="24"/>
  <c r="F59" i="24"/>
  <c r="E59" i="24"/>
  <c r="F58" i="24"/>
  <c r="E58" i="24"/>
  <c r="F57" i="24"/>
  <c r="E57" i="24"/>
  <c r="E56" i="24"/>
  <c r="F55" i="24"/>
  <c r="E55" i="24"/>
  <c r="E54" i="24"/>
  <c r="E53" i="24"/>
  <c r="E52" i="24"/>
  <c r="F51" i="24"/>
  <c r="E51" i="24"/>
  <c r="F50" i="24"/>
  <c r="E50" i="24"/>
  <c r="F49" i="24"/>
  <c r="E49" i="24"/>
  <c r="F48" i="24"/>
  <c r="E48" i="24"/>
  <c r="E47" i="24"/>
  <c r="F46" i="24"/>
  <c r="E46" i="24"/>
  <c r="E45" i="24"/>
  <c r="F44" i="24"/>
  <c r="E44" i="24"/>
  <c r="F43" i="24"/>
  <c r="E43" i="24"/>
  <c r="F42" i="24"/>
  <c r="E42" i="24"/>
  <c r="F41" i="24"/>
  <c r="E41" i="24"/>
  <c r="F40" i="24"/>
  <c r="E40" i="24"/>
  <c r="F39" i="24"/>
  <c r="E39" i="24"/>
  <c r="F38" i="24"/>
  <c r="E38" i="24"/>
  <c r="F37" i="24"/>
  <c r="E37" i="24"/>
  <c r="F36" i="24"/>
  <c r="E36" i="24"/>
  <c r="E35" i="24"/>
  <c r="F34" i="24"/>
  <c r="E34" i="24"/>
  <c r="E33" i="24"/>
  <c r="F32" i="24"/>
  <c r="E32" i="24"/>
  <c r="F31" i="24"/>
  <c r="E31" i="24"/>
  <c r="F30" i="24"/>
  <c r="E30" i="24"/>
  <c r="F29" i="24"/>
  <c r="E29" i="24"/>
  <c r="F28" i="24"/>
  <c r="E28" i="24"/>
  <c r="F27" i="24"/>
  <c r="E27" i="24"/>
  <c r="F26" i="24"/>
  <c r="E26" i="24"/>
  <c r="F25" i="24"/>
  <c r="E25" i="24"/>
  <c r="F24" i="24"/>
  <c r="E24" i="24"/>
  <c r="F23" i="24"/>
  <c r="E23" i="24"/>
  <c r="F22" i="24"/>
  <c r="E22" i="24"/>
  <c r="F21" i="24"/>
  <c r="E21" i="24"/>
  <c r="E20" i="24"/>
  <c r="F19" i="24"/>
  <c r="E19" i="24"/>
  <c r="F18" i="24"/>
  <c r="E18" i="24"/>
  <c r="E17" i="24"/>
  <c r="F16" i="24"/>
  <c r="E16" i="24"/>
  <c r="F15" i="24"/>
  <c r="E15" i="24"/>
  <c r="F14" i="24"/>
  <c r="E14" i="24"/>
  <c r="F13" i="24"/>
  <c r="E13" i="24"/>
  <c r="F12" i="24"/>
  <c r="E12" i="24"/>
  <c r="F11" i="24"/>
  <c r="E11" i="24"/>
  <c r="F10" i="24"/>
  <c r="E10" i="24"/>
  <c r="E9" i="24"/>
  <c r="E8" i="24"/>
  <c r="F7" i="24"/>
  <c r="E7" i="24"/>
  <c r="F6" i="24"/>
  <c r="E6" i="24"/>
  <c r="F5" i="24"/>
  <c r="E5" i="24"/>
  <c r="F4" i="24"/>
  <c r="E4" i="24"/>
  <c r="F3" i="24"/>
  <c r="E3" i="24"/>
  <c r="F2" i="24"/>
  <c r="E2" i="24"/>
  <c r="A124" i="21"/>
  <c r="D124" i="20"/>
  <c r="A124" i="20"/>
  <c r="I5" i="20"/>
  <c r="E2" i="20" s="1"/>
  <c r="A124" i="19"/>
  <c r="A124" i="18"/>
  <c r="A124" i="17"/>
  <c r="BA28" i="16"/>
  <c r="BA30" i="16"/>
  <c r="BA32" i="16"/>
  <c r="BA38" i="16"/>
  <c r="BA41" i="16"/>
  <c r="BA44" i="16"/>
  <c r="BA46" i="16"/>
  <c r="BA54" i="16"/>
  <c r="BA57" i="16"/>
  <c r="BA60" i="16"/>
  <c r="BA27" i="16"/>
  <c r="AY60" i="16"/>
  <c r="AY59" i="16"/>
  <c r="AY58" i="16"/>
  <c r="AY57" i="16"/>
  <c r="AY56" i="16"/>
  <c r="AY55" i="16"/>
  <c r="AY54" i="16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61" i="16"/>
  <c r="AY26" i="16"/>
  <c r="AY62" i="16" s="1"/>
  <c r="AZ28" i="16"/>
  <c r="AZ29" i="16"/>
  <c r="BA29" i="16" s="1"/>
  <c r="AZ30" i="16"/>
  <c r="AZ31" i="16"/>
  <c r="BA31" i="16" s="1"/>
  <c r="AZ32" i="16"/>
  <c r="AZ33" i="16"/>
  <c r="BA33" i="16" s="1"/>
  <c r="AZ34" i="16"/>
  <c r="BA34" i="16" s="1"/>
  <c r="AZ35" i="16"/>
  <c r="BA35" i="16" s="1"/>
  <c r="AZ36" i="16"/>
  <c r="BA36" i="16" s="1"/>
  <c r="AZ37" i="16"/>
  <c r="BA37" i="16" s="1"/>
  <c r="AZ38" i="16"/>
  <c r="AZ39" i="16"/>
  <c r="BA39" i="16" s="1"/>
  <c r="AZ40" i="16"/>
  <c r="BA40" i="16" s="1"/>
  <c r="AZ41" i="16"/>
  <c r="AZ42" i="16"/>
  <c r="BA42" i="16" s="1"/>
  <c r="AZ43" i="16"/>
  <c r="BA43" i="16" s="1"/>
  <c r="AZ44" i="16"/>
  <c r="AZ45" i="16"/>
  <c r="BA45" i="16" s="1"/>
  <c r="AZ46" i="16"/>
  <c r="AZ47" i="16"/>
  <c r="BA47" i="16" s="1"/>
  <c r="AZ48" i="16"/>
  <c r="BA48" i="16" s="1"/>
  <c r="AZ49" i="16"/>
  <c r="BA49" i="16" s="1"/>
  <c r="AZ50" i="16"/>
  <c r="BA50" i="16" s="1"/>
  <c r="AZ51" i="16"/>
  <c r="BA51" i="16" s="1"/>
  <c r="AZ52" i="16"/>
  <c r="BA52" i="16" s="1"/>
  <c r="AZ53" i="16"/>
  <c r="BA53" i="16" s="1"/>
  <c r="AZ54" i="16"/>
  <c r="AZ55" i="16"/>
  <c r="BA55" i="16" s="1"/>
  <c r="AZ56" i="16"/>
  <c r="BA56" i="16" s="1"/>
  <c r="AZ57" i="16"/>
  <c r="AZ58" i="16"/>
  <c r="BA58" i="16" s="1"/>
  <c r="AZ59" i="16"/>
  <c r="BA59" i="16" s="1"/>
  <c r="AZ60" i="16"/>
  <c r="AZ61" i="16"/>
  <c r="BA61" i="16" s="1"/>
  <c r="AZ27" i="16"/>
  <c r="BJ5" i="16"/>
  <c r="BJ6" i="16" s="1"/>
  <c r="AT3" i="16"/>
  <c r="AT4" i="16"/>
  <c r="AT5" i="16"/>
  <c r="AT6" i="16"/>
  <c r="AT7" i="16"/>
  <c r="AT8" i="16"/>
  <c r="AT9" i="16"/>
  <c r="AT10" i="16"/>
  <c r="AT11" i="16"/>
  <c r="AT12" i="16"/>
  <c r="AT13" i="16"/>
  <c r="AT14" i="16"/>
  <c r="AT15" i="16"/>
  <c r="AT16" i="16"/>
  <c r="AT17" i="16"/>
  <c r="AT18" i="16"/>
  <c r="AT19" i="16"/>
  <c r="AT20" i="16"/>
  <c r="AT21" i="16"/>
  <c r="AT22" i="16"/>
  <c r="AT23" i="16"/>
  <c r="AT24" i="16"/>
  <c r="AT25" i="16"/>
  <c r="AT26" i="16"/>
  <c r="AT27" i="16"/>
  <c r="AT28" i="16"/>
  <c r="AT29" i="16"/>
  <c r="AT30" i="16"/>
  <c r="AT31" i="16"/>
  <c r="AT32" i="16"/>
  <c r="AT33" i="16"/>
  <c r="AT34" i="16"/>
  <c r="AT35" i="16"/>
  <c r="AT36" i="16"/>
  <c r="AT37" i="16"/>
  <c r="AT2" i="16"/>
  <c r="AN3" i="16"/>
  <c r="AN4" i="16"/>
  <c r="AN5" i="16"/>
  <c r="AN6" i="16"/>
  <c r="AN7" i="16"/>
  <c r="AN8" i="16"/>
  <c r="AN9" i="16"/>
  <c r="AN10" i="16"/>
  <c r="AN11" i="16"/>
  <c r="AN12" i="16"/>
  <c r="AN13" i="16"/>
  <c r="AN14" i="16"/>
  <c r="AN15" i="16"/>
  <c r="AN16" i="16"/>
  <c r="AN17" i="16"/>
  <c r="AN18" i="16"/>
  <c r="AN19" i="16"/>
  <c r="AN20" i="16"/>
  <c r="AN21" i="16"/>
  <c r="AN22" i="16"/>
  <c r="AN23" i="16"/>
  <c r="AN24" i="16"/>
  <c r="AN25" i="16"/>
  <c r="AN26" i="16"/>
  <c r="AN27" i="16"/>
  <c r="AN28" i="16"/>
  <c r="AN29" i="16"/>
  <c r="AN30" i="16"/>
  <c r="AN31" i="16"/>
  <c r="AN32" i="16"/>
  <c r="AN33" i="16"/>
  <c r="AN34" i="16"/>
  <c r="AN35" i="16"/>
  <c r="AN36" i="16"/>
  <c r="AN37" i="16"/>
  <c r="AN2" i="16"/>
  <c r="AS37" i="16"/>
  <c r="AR37" i="16"/>
  <c r="AQ37" i="16"/>
  <c r="AS36" i="16"/>
  <c r="AR36" i="16"/>
  <c r="AQ36" i="16"/>
  <c r="AS35" i="16"/>
  <c r="AR35" i="16"/>
  <c r="AQ35" i="16"/>
  <c r="AS34" i="16"/>
  <c r="AR34" i="16"/>
  <c r="AQ34" i="16"/>
  <c r="AS33" i="16"/>
  <c r="AR33" i="16"/>
  <c r="AQ33" i="16"/>
  <c r="AS32" i="16"/>
  <c r="AR32" i="16"/>
  <c r="AQ32" i="16"/>
  <c r="AS31" i="16"/>
  <c r="AR31" i="16"/>
  <c r="AQ31" i="16"/>
  <c r="AS30" i="16"/>
  <c r="AR30" i="16"/>
  <c r="AQ30" i="16"/>
  <c r="AS29" i="16"/>
  <c r="AR29" i="16"/>
  <c r="AQ29" i="16"/>
  <c r="AS28" i="16"/>
  <c r="AR28" i="16"/>
  <c r="AQ28" i="16"/>
  <c r="AS27" i="16"/>
  <c r="AR27" i="16"/>
  <c r="AQ27" i="16"/>
  <c r="AS26" i="16"/>
  <c r="AR26" i="16"/>
  <c r="AQ26" i="16"/>
  <c r="AS25" i="16"/>
  <c r="AR25" i="16"/>
  <c r="AQ25" i="16"/>
  <c r="AS24" i="16"/>
  <c r="AR24" i="16"/>
  <c r="AQ24" i="16"/>
  <c r="AS23" i="16"/>
  <c r="AR23" i="16"/>
  <c r="AQ23" i="16"/>
  <c r="AS22" i="16"/>
  <c r="AR22" i="16"/>
  <c r="AQ22" i="16"/>
  <c r="AS21" i="16"/>
  <c r="AR21" i="16"/>
  <c r="AQ21" i="16"/>
  <c r="AS20" i="16"/>
  <c r="AR20" i="16"/>
  <c r="AQ20" i="16"/>
  <c r="AS19" i="16"/>
  <c r="AR19" i="16"/>
  <c r="AQ19" i="16"/>
  <c r="AS18" i="16"/>
  <c r="AR18" i="16"/>
  <c r="AQ18" i="16"/>
  <c r="AS17" i="16"/>
  <c r="AR17" i="16"/>
  <c r="AQ17" i="16"/>
  <c r="AS16" i="16"/>
  <c r="AR16" i="16"/>
  <c r="AQ16" i="16"/>
  <c r="AS15" i="16"/>
  <c r="AR15" i="16"/>
  <c r="AQ15" i="16"/>
  <c r="AS14" i="16"/>
  <c r="AR14" i="16"/>
  <c r="AQ14" i="16"/>
  <c r="AS13" i="16"/>
  <c r="AR13" i="16"/>
  <c r="AQ13" i="16"/>
  <c r="AS12" i="16"/>
  <c r="AR12" i="16"/>
  <c r="AQ12" i="16"/>
  <c r="AS11" i="16"/>
  <c r="AR11" i="16"/>
  <c r="AQ11" i="16"/>
  <c r="AS10" i="16"/>
  <c r="AR10" i="16"/>
  <c r="AQ10" i="16"/>
  <c r="AS9" i="16"/>
  <c r="AR9" i="16"/>
  <c r="AQ9" i="16"/>
  <c r="AS8" i="16"/>
  <c r="AR8" i="16"/>
  <c r="AQ8" i="16"/>
  <c r="AS7" i="16"/>
  <c r="AR7" i="16"/>
  <c r="AQ7" i="16"/>
  <c r="AS6" i="16"/>
  <c r="AR6" i="16"/>
  <c r="AQ6" i="16"/>
  <c r="AS5" i="16"/>
  <c r="AR5" i="16"/>
  <c r="AQ5" i="16"/>
  <c r="AS4" i="16"/>
  <c r="AR4" i="16"/>
  <c r="AQ4" i="16"/>
  <c r="AS3" i="16"/>
  <c r="AR3" i="16"/>
  <c r="AQ3" i="16"/>
  <c r="AS2" i="16"/>
  <c r="AR2" i="16"/>
  <c r="AQ2" i="16"/>
  <c r="AG5" i="16"/>
  <c r="AG4" i="16"/>
  <c r="AG6" i="16"/>
  <c r="I3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2" i="16"/>
  <c r="H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2" i="16"/>
  <c r="E3" i="16"/>
  <c r="F3" i="16"/>
  <c r="G3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G2" i="16"/>
  <c r="F2" i="16"/>
  <c r="E2" i="16"/>
  <c r="F101" i="13"/>
  <c r="E101" i="13"/>
  <c r="D101" i="13"/>
  <c r="F100" i="13"/>
  <c r="E100" i="13"/>
  <c r="D100" i="13"/>
  <c r="F99" i="13"/>
  <c r="E99" i="13"/>
  <c r="D99" i="13"/>
  <c r="F98" i="13"/>
  <c r="E98" i="13"/>
  <c r="D98" i="13"/>
  <c r="F97" i="13"/>
  <c r="E97" i="13"/>
  <c r="D97" i="13"/>
  <c r="F96" i="13"/>
  <c r="E96" i="13"/>
  <c r="D96" i="13"/>
  <c r="F95" i="13"/>
  <c r="E95" i="13"/>
  <c r="D95" i="13"/>
  <c r="F94" i="13"/>
  <c r="E94" i="13"/>
  <c r="D94" i="13"/>
  <c r="F93" i="13"/>
  <c r="E93" i="13"/>
  <c r="D93" i="13"/>
  <c r="F92" i="13"/>
  <c r="E92" i="13"/>
  <c r="D92" i="13"/>
  <c r="F91" i="13"/>
  <c r="E91" i="13"/>
  <c r="D91" i="13"/>
  <c r="F90" i="13"/>
  <c r="E90" i="13"/>
  <c r="D90" i="13"/>
  <c r="F89" i="13"/>
  <c r="E89" i="13"/>
  <c r="D89" i="13"/>
  <c r="F88" i="13"/>
  <c r="E88" i="13"/>
  <c r="D88" i="13"/>
  <c r="F87" i="13"/>
  <c r="E87" i="13"/>
  <c r="D87" i="13"/>
  <c r="F86" i="13"/>
  <c r="E86" i="13"/>
  <c r="D86" i="13"/>
  <c r="F85" i="13"/>
  <c r="E85" i="13"/>
  <c r="D85" i="13"/>
  <c r="F84" i="13"/>
  <c r="E84" i="13"/>
  <c r="D84" i="13"/>
  <c r="F83" i="13"/>
  <c r="E83" i="13"/>
  <c r="D83" i="13"/>
  <c r="F82" i="13"/>
  <c r="E82" i="13"/>
  <c r="D82" i="13"/>
  <c r="F81" i="13"/>
  <c r="E81" i="13"/>
  <c r="D81" i="13"/>
  <c r="F80" i="13"/>
  <c r="E80" i="13"/>
  <c r="D80" i="13"/>
  <c r="F79" i="13"/>
  <c r="E79" i="13"/>
  <c r="D79" i="13"/>
  <c r="F78" i="13"/>
  <c r="E78" i="13"/>
  <c r="D78" i="13"/>
  <c r="F77" i="13"/>
  <c r="E77" i="13"/>
  <c r="D77" i="13"/>
  <c r="F76" i="13"/>
  <c r="E76" i="13"/>
  <c r="D76" i="13"/>
  <c r="F75" i="13"/>
  <c r="E75" i="13"/>
  <c r="D75" i="13"/>
  <c r="F74" i="13"/>
  <c r="E74" i="13"/>
  <c r="D74" i="13"/>
  <c r="F73" i="13"/>
  <c r="E73" i="13"/>
  <c r="D73" i="13"/>
  <c r="F72" i="13"/>
  <c r="E72" i="13"/>
  <c r="D72" i="13"/>
  <c r="F71" i="13"/>
  <c r="E71" i="13"/>
  <c r="D71" i="13"/>
  <c r="F70" i="13"/>
  <c r="E70" i="13"/>
  <c r="D70" i="13"/>
  <c r="F69" i="13"/>
  <c r="E69" i="13"/>
  <c r="D69" i="13"/>
  <c r="F68" i="13"/>
  <c r="E68" i="13"/>
  <c r="D68" i="13"/>
  <c r="F67" i="13"/>
  <c r="E67" i="13"/>
  <c r="D67" i="13"/>
  <c r="F66" i="13"/>
  <c r="E66" i="13"/>
  <c r="D66" i="13"/>
  <c r="F65" i="13"/>
  <c r="E65" i="13"/>
  <c r="D65" i="13"/>
  <c r="F64" i="13"/>
  <c r="E64" i="13"/>
  <c r="D64" i="13"/>
  <c r="F63" i="13"/>
  <c r="E63" i="13"/>
  <c r="D63" i="13"/>
  <c r="F62" i="13"/>
  <c r="E62" i="13"/>
  <c r="D62" i="13"/>
  <c r="F61" i="13"/>
  <c r="E61" i="13"/>
  <c r="D61" i="13"/>
  <c r="F60" i="13"/>
  <c r="E60" i="13"/>
  <c r="D60" i="13"/>
  <c r="F59" i="13"/>
  <c r="E59" i="13"/>
  <c r="D59" i="13"/>
  <c r="F58" i="13"/>
  <c r="E58" i="13"/>
  <c r="D58" i="13"/>
  <c r="F57" i="13"/>
  <c r="E57" i="13"/>
  <c r="D57" i="13"/>
  <c r="F56" i="13"/>
  <c r="E56" i="13"/>
  <c r="D56" i="13"/>
  <c r="F55" i="13"/>
  <c r="E55" i="13"/>
  <c r="D55" i="13"/>
  <c r="F54" i="13"/>
  <c r="E54" i="13"/>
  <c r="D54" i="13"/>
  <c r="F53" i="13"/>
  <c r="E53" i="13"/>
  <c r="D53" i="13"/>
  <c r="F52" i="13"/>
  <c r="E52" i="13"/>
  <c r="D52" i="13"/>
  <c r="F51" i="13"/>
  <c r="E51" i="13"/>
  <c r="D51" i="13"/>
  <c r="F50" i="13"/>
  <c r="E50" i="13"/>
  <c r="D50" i="13"/>
  <c r="F49" i="13"/>
  <c r="E49" i="13"/>
  <c r="D49" i="13"/>
  <c r="F48" i="13"/>
  <c r="E48" i="13"/>
  <c r="D48" i="13"/>
  <c r="F47" i="13"/>
  <c r="E47" i="13"/>
  <c r="D47" i="13"/>
  <c r="F46" i="13"/>
  <c r="E46" i="13"/>
  <c r="D46" i="13"/>
  <c r="F45" i="13"/>
  <c r="E45" i="13"/>
  <c r="D45" i="13"/>
  <c r="F44" i="13"/>
  <c r="E44" i="13"/>
  <c r="D44" i="13"/>
  <c r="F43" i="13"/>
  <c r="E43" i="13"/>
  <c r="D43" i="13"/>
  <c r="F42" i="13"/>
  <c r="E42" i="13"/>
  <c r="D42" i="13"/>
  <c r="F41" i="13"/>
  <c r="E41" i="13"/>
  <c r="D41" i="13"/>
  <c r="F40" i="13"/>
  <c r="E40" i="13"/>
  <c r="D40" i="13"/>
  <c r="F39" i="13"/>
  <c r="E39" i="13"/>
  <c r="D39" i="13"/>
  <c r="F38" i="13"/>
  <c r="E38" i="13"/>
  <c r="D38" i="13"/>
  <c r="F37" i="13"/>
  <c r="E37" i="13"/>
  <c r="D37" i="13"/>
  <c r="F36" i="13"/>
  <c r="E36" i="13"/>
  <c r="D36" i="13"/>
  <c r="F35" i="13"/>
  <c r="E35" i="13"/>
  <c r="D35" i="13"/>
  <c r="F34" i="13"/>
  <c r="E34" i="13"/>
  <c r="D34" i="13"/>
  <c r="F33" i="13"/>
  <c r="E33" i="13"/>
  <c r="D33" i="13"/>
  <c r="F32" i="13"/>
  <c r="E32" i="13"/>
  <c r="D32" i="13"/>
  <c r="F31" i="13"/>
  <c r="E31" i="13"/>
  <c r="D31" i="13"/>
  <c r="F30" i="13"/>
  <c r="E30" i="13"/>
  <c r="D30" i="13"/>
  <c r="F29" i="13"/>
  <c r="E29" i="13"/>
  <c r="D29" i="13"/>
  <c r="F28" i="13"/>
  <c r="E28" i="13"/>
  <c r="D28" i="13"/>
  <c r="F27" i="13"/>
  <c r="E27" i="13"/>
  <c r="D27" i="13"/>
  <c r="F26" i="13"/>
  <c r="E26" i="13"/>
  <c r="D26" i="13"/>
  <c r="F25" i="13"/>
  <c r="E25" i="13"/>
  <c r="D25" i="13"/>
  <c r="F24" i="13"/>
  <c r="E24" i="13"/>
  <c r="D24" i="13"/>
  <c r="F23" i="13"/>
  <c r="E23" i="13"/>
  <c r="D23" i="13"/>
  <c r="F22" i="13"/>
  <c r="E22" i="13"/>
  <c r="D22" i="13"/>
  <c r="L21" i="13"/>
  <c r="F21" i="13"/>
  <c r="E21" i="13"/>
  <c r="D21" i="13"/>
  <c r="F20" i="13"/>
  <c r="E20" i="13"/>
  <c r="D20" i="13"/>
  <c r="F19" i="13"/>
  <c r="E19" i="13"/>
  <c r="D19" i="13"/>
  <c r="F18" i="13"/>
  <c r="E18" i="13"/>
  <c r="D18" i="13"/>
  <c r="F17" i="13"/>
  <c r="E17" i="13"/>
  <c r="D17" i="13"/>
  <c r="F16" i="13"/>
  <c r="E16" i="13"/>
  <c r="D16" i="13"/>
  <c r="F15" i="13"/>
  <c r="E15" i="13"/>
  <c r="D15" i="13"/>
  <c r="F14" i="13"/>
  <c r="E14" i="13"/>
  <c r="D14" i="13"/>
  <c r="F13" i="13"/>
  <c r="E13" i="13"/>
  <c r="D13" i="13"/>
  <c r="F12" i="13"/>
  <c r="E12" i="13"/>
  <c r="D12" i="13"/>
  <c r="F11" i="13"/>
  <c r="E11" i="13"/>
  <c r="D11" i="13"/>
  <c r="F10" i="13"/>
  <c r="E10" i="13"/>
  <c r="D10" i="13"/>
  <c r="F9" i="13"/>
  <c r="E9" i="13"/>
  <c r="D9" i="13"/>
  <c r="F8" i="13"/>
  <c r="E8" i="13"/>
  <c r="D8" i="13"/>
  <c r="F7" i="13"/>
  <c r="E7" i="13"/>
  <c r="D7" i="13"/>
  <c r="F6" i="13"/>
  <c r="E6" i="13"/>
  <c r="D6" i="13"/>
  <c r="F5" i="13"/>
  <c r="E5" i="13"/>
  <c r="D5" i="13"/>
  <c r="F4" i="13"/>
  <c r="E4" i="13"/>
  <c r="D4" i="13"/>
  <c r="L3" i="13"/>
  <c r="K3" i="13"/>
  <c r="J3" i="13"/>
  <c r="I3" i="13"/>
  <c r="F3" i="13"/>
  <c r="E3" i="13"/>
  <c r="D3" i="13"/>
  <c r="F2" i="13"/>
  <c r="E2" i="13"/>
  <c r="D2" i="13"/>
  <c r="F17" i="12"/>
  <c r="E4" i="12"/>
  <c r="B15" i="11"/>
  <c r="B14" i="11"/>
  <c r="B13" i="11"/>
  <c r="B12" i="11"/>
  <c r="B11" i="11"/>
  <c r="B10" i="11"/>
  <c r="B9" i="11"/>
  <c r="B8" i="11"/>
  <c r="B7" i="11"/>
  <c r="B6" i="11"/>
  <c r="B5" i="11"/>
  <c r="B4" i="11"/>
  <c r="B3" i="11"/>
  <c r="B2" i="11"/>
  <c r="P21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C2" i="10"/>
  <c r="F9" i="8"/>
  <c r="G9" i="8" s="1"/>
  <c r="E13" i="8"/>
  <c r="E12" i="8"/>
  <c r="E11" i="8"/>
  <c r="E10" i="8"/>
  <c r="E9" i="8"/>
  <c r="E8" i="8"/>
  <c r="E7" i="8"/>
  <c r="E6" i="8"/>
  <c r="E5" i="8"/>
  <c r="E4" i="8"/>
  <c r="E3" i="8"/>
  <c r="E2" i="8"/>
  <c r="D3" i="8"/>
  <c r="D4" i="8"/>
  <c r="F4" i="8" s="1"/>
  <c r="G4" i="8" s="1"/>
  <c r="D5" i="8"/>
  <c r="D6" i="8"/>
  <c r="F6" i="8" s="1"/>
  <c r="G6" i="8" s="1"/>
  <c r="D7" i="8"/>
  <c r="D8" i="8"/>
  <c r="D9" i="8"/>
  <c r="D10" i="8"/>
  <c r="F10" i="8" s="1"/>
  <c r="G10" i="8" s="1"/>
  <c r="D11" i="8"/>
  <c r="D12" i="8"/>
  <c r="F12" i="8" s="1"/>
  <c r="G12" i="8" s="1"/>
  <c r="D13" i="8"/>
  <c r="D2" i="8"/>
  <c r="AZ4" i="4"/>
  <c r="BB4" i="4" s="1"/>
  <c r="AZ5" i="4"/>
  <c r="BB5" i="4" s="1"/>
  <c r="AZ6" i="4"/>
  <c r="BB6" i="4" s="1"/>
  <c r="AZ7" i="4"/>
  <c r="BB7" i="4" s="1"/>
  <c r="AZ8" i="4"/>
  <c r="BB8" i="4" s="1"/>
  <c r="AZ9" i="4"/>
  <c r="BB9" i="4" s="1"/>
  <c r="AZ10" i="4"/>
  <c r="BB10" i="4" s="1"/>
  <c r="AZ11" i="4"/>
  <c r="BB11" i="4" s="1"/>
  <c r="AZ12" i="4"/>
  <c r="AZ13" i="4"/>
  <c r="BB13" i="4" s="1"/>
  <c r="AZ14" i="4"/>
  <c r="AZ15" i="4"/>
  <c r="BB15" i="4" s="1"/>
  <c r="AZ16" i="4"/>
  <c r="BB16" i="4" s="1"/>
  <c r="AZ17" i="4"/>
  <c r="BB17" i="4" s="1"/>
  <c r="AZ18" i="4"/>
  <c r="BB18" i="4" s="1"/>
  <c r="AZ19" i="4"/>
  <c r="BB19" i="4" s="1"/>
  <c r="AZ20" i="4"/>
  <c r="AZ21" i="4"/>
  <c r="BB21" i="4" s="1"/>
  <c r="AZ22" i="4"/>
  <c r="AZ23" i="4"/>
  <c r="AZ24" i="4"/>
  <c r="BB24" i="4" s="1"/>
  <c r="AZ25" i="4"/>
  <c r="BB25" i="4" s="1"/>
  <c r="AZ26" i="4"/>
  <c r="BB26" i="4" s="1"/>
  <c r="AZ27" i="4"/>
  <c r="BB27" i="4" s="1"/>
  <c r="AZ28" i="4"/>
  <c r="BB28" i="4" s="1"/>
  <c r="AZ29" i="4"/>
  <c r="BB29" i="4" s="1"/>
  <c r="AZ30" i="4"/>
  <c r="BB30" i="4" s="1"/>
  <c r="AZ31" i="4"/>
  <c r="BB31" i="4" s="1"/>
  <c r="AZ32" i="4"/>
  <c r="BB32" i="4" s="1"/>
  <c r="AZ33" i="4"/>
  <c r="BB33" i="4" s="1"/>
  <c r="AZ34" i="4"/>
  <c r="AZ35" i="4"/>
  <c r="BB35" i="4" s="1"/>
  <c r="AZ36" i="4"/>
  <c r="BB36" i="4" s="1"/>
  <c r="AZ37" i="4"/>
  <c r="AZ38" i="4"/>
  <c r="BB38" i="4" s="1"/>
  <c r="AZ39" i="4"/>
  <c r="AZ40" i="4"/>
  <c r="BB40" i="4" s="1"/>
  <c r="AZ41" i="4"/>
  <c r="BB41" i="4" s="1"/>
  <c r="AZ42" i="4"/>
  <c r="BB42" i="4" s="1"/>
  <c r="AZ43" i="4"/>
  <c r="BB43" i="4" s="1"/>
  <c r="AZ44" i="4"/>
  <c r="BB44" i="4" s="1"/>
  <c r="AZ45" i="4"/>
  <c r="BB45" i="4" s="1"/>
  <c r="AZ46" i="4"/>
  <c r="BB46" i="4" s="1"/>
  <c r="AZ47" i="4"/>
  <c r="AZ48" i="4"/>
  <c r="AZ49" i="4"/>
  <c r="AZ50" i="4"/>
  <c r="AZ51" i="4"/>
  <c r="BB51" i="4" s="1"/>
  <c r="AZ52" i="4"/>
  <c r="BB52" i="4" s="1"/>
  <c r="AZ53" i="4"/>
  <c r="AZ54" i="4"/>
  <c r="BB54" i="4" s="1"/>
  <c r="AZ55" i="4"/>
  <c r="BB55" i="4" s="1"/>
  <c r="AZ56" i="4"/>
  <c r="AZ57" i="4"/>
  <c r="AZ58" i="4"/>
  <c r="AZ59" i="4"/>
  <c r="BB59" i="4" s="1"/>
  <c r="AZ60" i="4"/>
  <c r="AZ61" i="4"/>
  <c r="AZ62" i="4"/>
  <c r="AZ63" i="4"/>
  <c r="BB63" i="4" s="1"/>
  <c r="AZ64" i="4"/>
  <c r="BB64" i="4" s="1"/>
  <c r="AZ65" i="4"/>
  <c r="BB65" i="4" s="1"/>
  <c r="AZ66" i="4"/>
  <c r="BB66" i="4" s="1"/>
  <c r="AZ67" i="4"/>
  <c r="BB67" i="4" s="1"/>
  <c r="AZ68" i="4"/>
  <c r="BB68" i="4" s="1"/>
  <c r="AZ69" i="4"/>
  <c r="BB69" i="4" s="1"/>
  <c r="AZ70" i="4"/>
  <c r="BB70" i="4" s="1"/>
  <c r="AZ71" i="4"/>
  <c r="BB71" i="4" s="1"/>
  <c r="AZ72" i="4"/>
  <c r="BB72" i="4" s="1"/>
  <c r="AZ73" i="4"/>
  <c r="BB73" i="4" s="1"/>
  <c r="AZ74" i="4"/>
  <c r="BB74" i="4" s="1"/>
  <c r="AZ75" i="4"/>
  <c r="BB75" i="4" s="1"/>
  <c r="AZ76" i="4"/>
  <c r="AZ77" i="4"/>
  <c r="BB77" i="4" s="1"/>
  <c r="AZ78" i="4"/>
  <c r="AZ79" i="4"/>
  <c r="BB79" i="4" s="1"/>
  <c r="AZ80" i="4"/>
  <c r="BB80" i="4" s="1"/>
  <c r="AZ81" i="4"/>
  <c r="BB81" i="4" s="1"/>
  <c r="AZ82" i="4"/>
  <c r="BB82" i="4" s="1"/>
  <c r="AZ83" i="4"/>
  <c r="AZ84" i="4"/>
  <c r="AZ85" i="4"/>
  <c r="BB85" i="4" s="1"/>
  <c r="AZ86" i="4"/>
  <c r="AZ87" i="4"/>
  <c r="AZ88" i="4"/>
  <c r="BB88" i="4" s="1"/>
  <c r="AZ89" i="4"/>
  <c r="BB89" i="4" s="1"/>
  <c r="AZ90" i="4"/>
  <c r="BB90" i="4" s="1"/>
  <c r="AZ91" i="4"/>
  <c r="BB91" i="4" s="1"/>
  <c r="AZ92" i="4"/>
  <c r="BB92" i="4" s="1"/>
  <c r="AZ93" i="4"/>
  <c r="BB93" i="4" s="1"/>
  <c r="AZ94" i="4"/>
  <c r="BB94" i="4" s="1"/>
  <c r="AZ95" i="4"/>
  <c r="BB95" i="4" s="1"/>
  <c r="AZ96" i="4"/>
  <c r="BB96" i="4" s="1"/>
  <c r="AZ97" i="4"/>
  <c r="AZ98" i="4"/>
  <c r="AZ99" i="4"/>
  <c r="BB99" i="4" s="1"/>
  <c r="AZ100" i="4"/>
  <c r="BB100" i="4" s="1"/>
  <c r="AZ101" i="4"/>
  <c r="AZ102" i="4"/>
  <c r="BB102" i="4" s="1"/>
  <c r="AZ103" i="4"/>
  <c r="AZ104" i="4"/>
  <c r="BB104" i="4" s="1"/>
  <c r="AZ105" i="4"/>
  <c r="BB105" i="4" s="1"/>
  <c r="AZ106" i="4"/>
  <c r="BB106" i="4" s="1"/>
  <c r="AZ107" i="4"/>
  <c r="BB107" i="4" s="1"/>
  <c r="AZ108" i="4"/>
  <c r="BB108" i="4" s="1"/>
  <c r="AZ109" i="4"/>
  <c r="BB109" i="4" s="1"/>
  <c r="AZ110" i="4"/>
  <c r="BB110" i="4" s="1"/>
  <c r="AZ111" i="4"/>
  <c r="AZ112" i="4"/>
  <c r="AZ113" i="4"/>
  <c r="AZ114" i="4"/>
  <c r="AZ115" i="4"/>
  <c r="AZ116" i="4"/>
  <c r="BB116" i="4" s="1"/>
  <c r="AZ117" i="4"/>
  <c r="AZ118" i="4"/>
  <c r="BB118" i="4" s="1"/>
  <c r="AZ119" i="4"/>
  <c r="BB119" i="4" s="1"/>
  <c r="AZ120" i="4"/>
  <c r="AZ121" i="4"/>
  <c r="AZ122" i="4"/>
  <c r="AZ123" i="4"/>
  <c r="BB123" i="4" s="1"/>
  <c r="AZ124" i="4"/>
  <c r="AZ125" i="4"/>
  <c r="AZ126" i="4"/>
  <c r="AZ127" i="4"/>
  <c r="BB127" i="4" s="1"/>
  <c r="AZ128" i="4"/>
  <c r="BB128" i="4" s="1"/>
  <c r="AZ129" i="4"/>
  <c r="AZ130" i="4"/>
  <c r="BB130" i="4" s="1"/>
  <c r="AZ131" i="4"/>
  <c r="BB131" i="4" s="1"/>
  <c r="AZ132" i="4"/>
  <c r="BB132" i="4" s="1"/>
  <c r="AZ133" i="4"/>
  <c r="BB133" i="4" s="1"/>
  <c r="AZ134" i="4"/>
  <c r="BB134" i="4" s="1"/>
  <c r="AZ135" i="4"/>
  <c r="BB135" i="4" s="1"/>
  <c r="AZ136" i="4"/>
  <c r="BB136" i="4" s="1"/>
  <c r="AZ137" i="4"/>
  <c r="BB137" i="4" s="1"/>
  <c r="AZ138" i="4"/>
  <c r="BB138" i="4" s="1"/>
  <c r="AZ139" i="4"/>
  <c r="BB139" i="4" s="1"/>
  <c r="AZ140" i="4"/>
  <c r="AZ141" i="4"/>
  <c r="BB141" i="4" s="1"/>
  <c r="AZ142" i="4"/>
  <c r="AZ143" i="4"/>
  <c r="BB143" i="4" s="1"/>
  <c r="AZ144" i="4"/>
  <c r="BB144" i="4" s="1"/>
  <c r="AZ145" i="4"/>
  <c r="BB145" i="4" s="1"/>
  <c r="AZ146" i="4"/>
  <c r="BB146" i="4" s="1"/>
  <c r="AZ147" i="4"/>
  <c r="AZ148" i="4"/>
  <c r="AZ149" i="4"/>
  <c r="BB149" i="4" s="1"/>
  <c r="AZ150" i="4"/>
  <c r="AZ151" i="4"/>
  <c r="AZ152" i="4"/>
  <c r="BB152" i="4" s="1"/>
  <c r="AZ153" i="4"/>
  <c r="BB153" i="4" s="1"/>
  <c r="AZ154" i="4"/>
  <c r="BB154" i="4" s="1"/>
  <c r="AZ155" i="4"/>
  <c r="BB155" i="4" s="1"/>
  <c r="AZ156" i="4"/>
  <c r="BB156" i="4" s="1"/>
  <c r="AZ157" i="4"/>
  <c r="BB157" i="4" s="1"/>
  <c r="AZ158" i="4"/>
  <c r="BB158" i="4" s="1"/>
  <c r="AZ159" i="4"/>
  <c r="BB159" i="4" s="1"/>
  <c r="AZ160" i="4"/>
  <c r="BB160" i="4" s="1"/>
  <c r="AZ161" i="4"/>
  <c r="BB161" i="4" s="1"/>
  <c r="AZ162" i="4"/>
  <c r="AZ163" i="4"/>
  <c r="BB163" i="4" s="1"/>
  <c r="AZ164" i="4"/>
  <c r="BB164" i="4" s="1"/>
  <c r="AZ165" i="4"/>
  <c r="AZ166" i="4"/>
  <c r="BB166" i="4" s="1"/>
  <c r="AZ167" i="4"/>
  <c r="AZ168" i="4"/>
  <c r="BB168" i="4" s="1"/>
  <c r="AZ169" i="4"/>
  <c r="BB169" i="4" s="1"/>
  <c r="AZ170" i="4"/>
  <c r="BB170" i="4" s="1"/>
  <c r="AZ171" i="4"/>
  <c r="BB171" i="4" s="1"/>
  <c r="AZ172" i="4"/>
  <c r="BB172" i="4" s="1"/>
  <c r="AZ173" i="4"/>
  <c r="BB173" i="4" s="1"/>
  <c r="AZ174" i="4"/>
  <c r="BB174" i="4" s="1"/>
  <c r="AZ175" i="4"/>
  <c r="AZ176" i="4"/>
  <c r="AZ177" i="4"/>
  <c r="BB177" i="4" s="1"/>
  <c r="AZ178" i="4"/>
  <c r="AZ179" i="4"/>
  <c r="BB179" i="4" s="1"/>
  <c r="AZ180" i="4"/>
  <c r="BB180" i="4" s="1"/>
  <c r="AZ181" i="4"/>
  <c r="AZ182" i="4"/>
  <c r="BB182" i="4" s="1"/>
  <c r="AZ183" i="4"/>
  <c r="BB183" i="4" s="1"/>
  <c r="AZ184" i="4"/>
  <c r="AZ185" i="4"/>
  <c r="BB185" i="4" s="1"/>
  <c r="AZ186" i="4"/>
  <c r="AZ187" i="4"/>
  <c r="AZ188" i="4"/>
  <c r="AZ189" i="4"/>
  <c r="AZ190" i="4"/>
  <c r="AZ191" i="4"/>
  <c r="BB191" i="4" s="1"/>
  <c r="AZ192" i="4"/>
  <c r="BB192" i="4" s="1"/>
  <c r="AZ193" i="4"/>
  <c r="AZ194" i="4"/>
  <c r="BB194" i="4" s="1"/>
  <c r="AZ195" i="4"/>
  <c r="BB195" i="4" s="1"/>
  <c r="AZ196" i="4"/>
  <c r="BB196" i="4" s="1"/>
  <c r="AZ197" i="4"/>
  <c r="BB197" i="4" s="1"/>
  <c r="AZ198" i="4"/>
  <c r="BB198" i="4" s="1"/>
  <c r="AZ199" i="4"/>
  <c r="BB199" i="4" s="1"/>
  <c r="AZ200" i="4"/>
  <c r="BB200" i="4" s="1"/>
  <c r="AZ201" i="4"/>
  <c r="BB201" i="4" s="1"/>
  <c r="AZ202" i="4"/>
  <c r="BB202" i="4" s="1"/>
  <c r="AZ203" i="4"/>
  <c r="BB203" i="4" s="1"/>
  <c r="AZ204" i="4"/>
  <c r="AZ205" i="4"/>
  <c r="BB205" i="4" s="1"/>
  <c r="AZ206" i="4"/>
  <c r="AZ207" i="4"/>
  <c r="BB207" i="4" s="1"/>
  <c r="AZ208" i="4"/>
  <c r="BB208" i="4" s="1"/>
  <c r="AZ209" i="4"/>
  <c r="BB209" i="4" s="1"/>
  <c r="AZ210" i="4"/>
  <c r="BB210" i="4" s="1"/>
  <c r="AZ211" i="4"/>
  <c r="BB211" i="4" s="1"/>
  <c r="AZ212" i="4"/>
  <c r="AZ213" i="4"/>
  <c r="BB213" i="4" s="1"/>
  <c r="AZ214" i="4"/>
  <c r="AZ215" i="4"/>
  <c r="AZ216" i="4"/>
  <c r="BB216" i="4" s="1"/>
  <c r="AZ217" i="4"/>
  <c r="BB217" i="4" s="1"/>
  <c r="AZ218" i="4"/>
  <c r="BB218" i="4" s="1"/>
  <c r="AZ219" i="4"/>
  <c r="AZ220" i="4"/>
  <c r="BB220" i="4" s="1"/>
  <c r="AZ221" i="4"/>
  <c r="BB221" i="4" s="1"/>
  <c r="AZ222" i="4"/>
  <c r="BB222" i="4" s="1"/>
  <c r="AZ223" i="4"/>
  <c r="BB223" i="4" s="1"/>
  <c r="AZ224" i="4"/>
  <c r="BB224" i="4" s="1"/>
  <c r="AZ225" i="4"/>
  <c r="BB225" i="4" s="1"/>
  <c r="AZ226" i="4"/>
  <c r="AZ227" i="4"/>
  <c r="BB227" i="4" s="1"/>
  <c r="AZ228" i="4"/>
  <c r="BB228" i="4" s="1"/>
  <c r="AZ229" i="4"/>
  <c r="AZ230" i="4"/>
  <c r="BB230" i="4" s="1"/>
  <c r="AZ231" i="4"/>
  <c r="AZ232" i="4"/>
  <c r="BB232" i="4" s="1"/>
  <c r="AZ233" i="4"/>
  <c r="AZ234" i="4"/>
  <c r="BB234" i="4" s="1"/>
  <c r="AZ235" i="4"/>
  <c r="BB235" i="4" s="1"/>
  <c r="AZ236" i="4"/>
  <c r="BB236" i="4" s="1"/>
  <c r="AZ237" i="4"/>
  <c r="BB237" i="4" s="1"/>
  <c r="AZ238" i="4"/>
  <c r="BB238" i="4" s="1"/>
  <c r="AZ239" i="4"/>
  <c r="AZ240" i="4"/>
  <c r="AZ241" i="4"/>
  <c r="BB241" i="4" s="1"/>
  <c r="AZ242" i="4"/>
  <c r="AZ243" i="4"/>
  <c r="BB243" i="4" s="1"/>
  <c r="AZ244" i="4"/>
  <c r="BB244" i="4" s="1"/>
  <c r="AZ245" i="4"/>
  <c r="AZ246" i="4"/>
  <c r="BB246" i="4" s="1"/>
  <c r="AZ247" i="4"/>
  <c r="BB247" i="4" s="1"/>
  <c r="AZ248" i="4"/>
  <c r="AZ249" i="4"/>
  <c r="AZ250" i="4"/>
  <c r="AZ251" i="4"/>
  <c r="AZ252" i="4"/>
  <c r="AZ253" i="4"/>
  <c r="AZ254" i="4"/>
  <c r="AZ255" i="4"/>
  <c r="BB255" i="4" s="1"/>
  <c r="AZ256" i="4"/>
  <c r="BB256" i="4" s="1"/>
  <c r="AZ257" i="4"/>
  <c r="BB257" i="4" s="1"/>
  <c r="AZ258" i="4"/>
  <c r="BB258" i="4" s="1"/>
  <c r="AZ259" i="4"/>
  <c r="BB259" i="4" s="1"/>
  <c r="AZ260" i="4"/>
  <c r="BB260" i="4" s="1"/>
  <c r="AZ261" i="4"/>
  <c r="BB261" i="4" s="1"/>
  <c r="AZ262" i="4"/>
  <c r="BB262" i="4" s="1"/>
  <c r="AZ263" i="4"/>
  <c r="BB263" i="4" s="1"/>
  <c r="AZ264" i="4"/>
  <c r="BB264" i="4" s="1"/>
  <c r="AZ265" i="4"/>
  <c r="BB265" i="4" s="1"/>
  <c r="AZ266" i="4"/>
  <c r="BB266" i="4" s="1"/>
  <c r="AZ267" i="4"/>
  <c r="BB267" i="4" s="1"/>
  <c r="AZ268" i="4"/>
  <c r="AZ269" i="4"/>
  <c r="BB269" i="4" s="1"/>
  <c r="AZ270" i="4"/>
  <c r="AZ271" i="4"/>
  <c r="BB271" i="4" s="1"/>
  <c r="AZ272" i="4"/>
  <c r="BB272" i="4" s="1"/>
  <c r="AZ273" i="4"/>
  <c r="BB273" i="4" s="1"/>
  <c r="AZ274" i="4"/>
  <c r="BB274" i="4" s="1"/>
  <c r="AZ275" i="4"/>
  <c r="BB275" i="4" s="1"/>
  <c r="AZ276" i="4"/>
  <c r="AZ277" i="4"/>
  <c r="BB277" i="4" s="1"/>
  <c r="AZ278" i="4"/>
  <c r="AZ279" i="4"/>
  <c r="AZ280" i="4"/>
  <c r="BB280" i="4" s="1"/>
  <c r="AZ281" i="4"/>
  <c r="AZ282" i="4"/>
  <c r="BB282" i="4" s="1"/>
  <c r="AZ283" i="4"/>
  <c r="BB283" i="4" s="1"/>
  <c r="AZ284" i="4"/>
  <c r="BB284" i="4" s="1"/>
  <c r="AZ285" i="4"/>
  <c r="BB285" i="4" s="1"/>
  <c r="AZ286" i="4"/>
  <c r="BB286" i="4" s="1"/>
  <c r="AZ287" i="4"/>
  <c r="BB287" i="4" s="1"/>
  <c r="AZ288" i="4"/>
  <c r="BB288" i="4" s="1"/>
  <c r="AZ289" i="4"/>
  <c r="AZ290" i="4"/>
  <c r="AZ291" i="4"/>
  <c r="BB291" i="4" s="1"/>
  <c r="AZ292" i="4"/>
  <c r="BB292" i="4" s="1"/>
  <c r="AZ293" i="4"/>
  <c r="AZ294" i="4"/>
  <c r="BB294" i="4" s="1"/>
  <c r="AZ295" i="4"/>
  <c r="AZ296" i="4"/>
  <c r="BB296" i="4" s="1"/>
  <c r="AZ297" i="4"/>
  <c r="BB297" i="4" s="1"/>
  <c r="AZ298" i="4"/>
  <c r="BB298" i="4" s="1"/>
  <c r="AZ299" i="4"/>
  <c r="AZ300" i="4"/>
  <c r="BB300" i="4" s="1"/>
  <c r="AZ301" i="4"/>
  <c r="BB301" i="4" s="1"/>
  <c r="AZ302" i="4"/>
  <c r="BB302" i="4" s="1"/>
  <c r="AZ303" i="4"/>
  <c r="AZ304" i="4"/>
  <c r="AZ305" i="4"/>
  <c r="BB305" i="4" s="1"/>
  <c r="AZ306" i="4"/>
  <c r="AZ307" i="4"/>
  <c r="BB307" i="4" s="1"/>
  <c r="AZ308" i="4"/>
  <c r="BB308" i="4" s="1"/>
  <c r="AZ309" i="4"/>
  <c r="AZ310" i="4"/>
  <c r="BB310" i="4" s="1"/>
  <c r="AZ311" i="4"/>
  <c r="BB311" i="4" s="1"/>
  <c r="AZ312" i="4"/>
  <c r="AZ313" i="4"/>
  <c r="AZ314" i="4"/>
  <c r="AZ315" i="4"/>
  <c r="BB315" i="4" s="1"/>
  <c r="AZ316" i="4"/>
  <c r="AZ317" i="4"/>
  <c r="AZ318" i="4"/>
  <c r="AZ319" i="4"/>
  <c r="BB319" i="4" s="1"/>
  <c r="AZ320" i="4"/>
  <c r="BB320" i="4" s="1"/>
  <c r="AZ321" i="4"/>
  <c r="AZ322" i="4"/>
  <c r="BB322" i="4" s="1"/>
  <c r="AZ323" i="4"/>
  <c r="AZ324" i="4"/>
  <c r="BB324" i="4" s="1"/>
  <c r="AZ325" i="4"/>
  <c r="BB325" i="4" s="1"/>
  <c r="AZ326" i="4"/>
  <c r="BB326" i="4" s="1"/>
  <c r="AZ327" i="4"/>
  <c r="BB327" i="4" s="1"/>
  <c r="AZ328" i="4"/>
  <c r="BB328" i="4" s="1"/>
  <c r="AZ329" i="4"/>
  <c r="BB329" i="4" s="1"/>
  <c r="AZ330" i="4"/>
  <c r="BB330" i="4" s="1"/>
  <c r="AZ331" i="4"/>
  <c r="BB331" i="4" s="1"/>
  <c r="AZ332" i="4"/>
  <c r="AZ333" i="4"/>
  <c r="BB333" i="4" s="1"/>
  <c r="AZ334" i="4"/>
  <c r="AZ335" i="4"/>
  <c r="BB335" i="4" s="1"/>
  <c r="AZ336" i="4"/>
  <c r="BB336" i="4" s="1"/>
  <c r="AZ337" i="4"/>
  <c r="BB337" i="4" s="1"/>
  <c r="AZ338" i="4"/>
  <c r="BB338" i="4" s="1"/>
  <c r="AZ339" i="4"/>
  <c r="BB339" i="4" s="1"/>
  <c r="AZ340" i="4"/>
  <c r="AZ341" i="4"/>
  <c r="BB341" i="4" s="1"/>
  <c r="AZ342" i="4"/>
  <c r="AZ343" i="4"/>
  <c r="AZ344" i="4"/>
  <c r="BB344" i="4" s="1"/>
  <c r="AZ345" i="4"/>
  <c r="BB345" i="4" s="1"/>
  <c r="AZ346" i="4"/>
  <c r="BB346" i="4" s="1"/>
  <c r="AZ347" i="4"/>
  <c r="AZ348" i="4"/>
  <c r="BB348" i="4" s="1"/>
  <c r="AZ349" i="4"/>
  <c r="BB349" i="4" s="1"/>
  <c r="AZ350" i="4"/>
  <c r="BB350" i="4" s="1"/>
  <c r="AZ351" i="4"/>
  <c r="BB351" i="4" s="1"/>
  <c r="AZ352" i="4"/>
  <c r="BB352" i="4" s="1"/>
  <c r="AZ353" i="4"/>
  <c r="AZ354" i="4"/>
  <c r="AZ355" i="4"/>
  <c r="BB355" i="4" s="1"/>
  <c r="AZ356" i="4"/>
  <c r="BB356" i="4" s="1"/>
  <c r="AZ357" i="4"/>
  <c r="BB357" i="4" s="1"/>
  <c r="AZ358" i="4"/>
  <c r="BB358" i="4" s="1"/>
  <c r="AZ359" i="4"/>
  <c r="AZ360" i="4"/>
  <c r="BB360" i="4" s="1"/>
  <c r="AZ361" i="4"/>
  <c r="AZ362" i="4"/>
  <c r="BB362" i="4" s="1"/>
  <c r="AZ363" i="4"/>
  <c r="BB363" i="4" s="1"/>
  <c r="AZ364" i="4"/>
  <c r="BB364" i="4" s="1"/>
  <c r="AZ365" i="4"/>
  <c r="BB365" i="4" s="1"/>
  <c r="AZ366" i="4"/>
  <c r="BB366" i="4" s="1"/>
  <c r="AZ367" i="4"/>
  <c r="AZ368" i="4"/>
  <c r="AZ369" i="4"/>
  <c r="AZ370" i="4"/>
  <c r="AZ371" i="4"/>
  <c r="AZ372" i="4"/>
  <c r="BB372" i="4" s="1"/>
  <c r="AZ373" i="4"/>
  <c r="AZ374" i="4"/>
  <c r="BB374" i="4" s="1"/>
  <c r="AZ375" i="4"/>
  <c r="BB375" i="4" s="1"/>
  <c r="AZ376" i="4"/>
  <c r="AZ377" i="4"/>
  <c r="AZ378" i="4"/>
  <c r="AZ379" i="4"/>
  <c r="BB379" i="4" s="1"/>
  <c r="AZ380" i="4"/>
  <c r="AZ381" i="4"/>
  <c r="AZ382" i="4"/>
  <c r="AZ383" i="4"/>
  <c r="BB383" i="4" s="1"/>
  <c r="AZ384" i="4"/>
  <c r="BB384" i="4" s="1"/>
  <c r="AZ385" i="4"/>
  <c r="BB385" i="4" s="1"/>
  <c r="AZ386" i="4"/>
  <c r="BB386" i="4" s="1"/>
  <c r="AZ387" i="4"/>
  <c r="BB387" i="4" s="1"/>
  <c r="AZ388" i="4"/>
  <c r="BB388" i="4" s="1"/>
  <c r="AZ389" i="4"/>
  <c r="BB389" i="4" s="1"/>
  <c r="AZ390" i="4"/>
  <c r="BB390" i="4" s="1"/>
  <c r="AZ391" i="4"/>
  <c r="BB391" i="4" s="1"/>
  <c r="AZ392" i="4"/>
  <c r="BB392" i="4" s="1"/>
  <c r="AZ393" i="4"/>
  <c r="BB393" i="4" s="1"/>
  <c r="AZ394" i="4"/>
  <c r="BB394" i="4" s="1"/>
  <c r="AZ395" i="4"/>
  <c r="AZ396" i="4"/>
  <c r="AZ397" i="4"/>
  <c r="BB397" i="4" s="1"/>
  <c r="AZ398" i="4"/>
  <c r="AZ399" i="4"/>
  <c r="BB399" i="4" s="1"/>
  <c r="AZ400" i="4"/>
  <c r="BB400" i="4" s="1"/>
  <c r="AZ401" i="4"/>
  <c r="BB401" i="4" s="1"/>
  <c r="AZ402" i="4"/>
  <c r="BB402" i="4" s="1"/>
  <c r="AZ403" i="4"/>
  <c r="BB403" i="4" s="1"/>
  <c r="AZ404" i="4"/>
  <c r="AZ405" i="4"/>
  <c r="BB405" i="4" s="1"/>
  <c r="AZ406" i="4"/>
  <c r="AZ407" i="4"/>
  <c r="AZ408" i="4"/>
  <c r="BB408" i="4" s="1"/>
  <c r="AZ409" i="4"/>
  <c r="BB409" i="4" s="1"/>
  <c r="AZ410" i="4"/>
  <c r="BB410" i="4" s="1"/>
  <c r="AZ411" i="4"/>
  <c r="BB411" i="4" s="1"/>
  <c r="AZ412" i="4"/>
  <c r="BB412" i="4" s="1"/>
  <c r="AZ413" i="4"/>
  <c r="BB413" i="4" s="1"/>
  <c r="AZ414" i="4"/>
  <c r="BB414" i="4" s="1"/>
  <c r="AZ415" i="4"/>
  <c r="BB415" i="4" s="1"/>
  <c r="AZ416" i="4"/>
  <c r="BB416" i="4" s="1"/>
  <c r="AZ417" i="4"/>
  <c r="AZ418" i="4"/>
  <c r="AZ419" i="4"/>
  <c r="BB419" i="4" s="1"/>
  <c r="AZ420" i="4"/>
  <c r="BB420" i="4" s="1"/>
  <c r="AZ421" i="4"/>
  <c r="AZ422" i="4"/>
  <c r="BB422" i="4" s="1"/>
  <c r="AZ423" i="4"/>
  <c r="AZ424" i="4"/>
  <c r="BB424" i="4" s="1"/>
  <c r="AZ425" i="4"/>
  <c r="AZ426" i="4"/>
  <c r="BB426" i="4" s="1"/>
  <c r="AZ427" i="4"/>
  <c r="BB427" i="4" s="1"/>
  <c r="AZ428" i="4"/>
  <c r="BB428" i="4" s="1"/>
  <c r="AZ429" i="4"/>
  <c r="BB429" i="4" s="1"/>
  <c r="AZ430" i="4"/>
  <c r="BB430" i="4" s="1"/>
  <c r="AZ431" i="4"/>
  <c r="AZ432" i="4"/>
  <c r="AZ433" i="4"/>
  <c r="AZ434" i="4"/>
  <c r="AZ435" i="4"/>
  <c r="BB435" i="4" s="1"/>
  <c r="AZ436" i="4"/>
  <c r="BB436" i="4" s="1"/>
  <c r="AZ437" i="4"/>
  <c r="AZ438" i="4"/>
  <c r="BB438" i="4" s="1"/>
  <c r="AZ439" i="4"/>
  <c r="BB439" i="4" s="1"/>
  <c r="AZ440" i="4"/>
  <c r="AZ441" i="4"/>
  <c r="BB441" i="4" s="1"/>
  <c r="AZ442" i="4"/>
  <c r="AZ443" i="4"/>
  <c r="BB443" i="4" s="1"/>
  <c r="AZ444" i="4"/>
  <c r="AZ445" i="4"/>
  <c r="AZ446" i="4"/>
  <c r="AZ447" i="4"/>
  <c r="BB447" i="4" s="1"/>
  <c r="AZ448" i="4"/>
  <c r="BB448" i="4" s="1"/>
  <c r="AZ449" i="4"/>
  <c r="BB449" i="4" s="1"/>
  <c r="AZ450" i="4"/>
  <c r="BB450" i="4" s="1"/>
  <c r="AZ451" i="4"/>
  <c r="BB451" i="4" s="1"/>
  <c r="AZ452" i="4"/>
  <c r="BB452" i="4" s="1"/>
  <c r="AZ453" i="4"/>
  <c r="BB453" i="4" s="1"/>
  <c r="AZ454" i="4"/>
  <c r="BB454" i="4" s="1"/>
  <c r="AZ455" i="4"/>
  <c r="BB455" i="4" s="1"/>
  <c r="AZ456" i="4"/>
  <c r="BB456" i="4" s="1"/>
  <c r="AZ457" i="4"/>
  <c r="BB457" i="4" s="1"/>
  <c r="AZ458" i="4"/>
  <c r="BB458" i="4" s="1"/>
  <c r="AZ459" i="4"/>
  <c r="AZ460" i="4"/>
  <c r="AZ461" i="4"/>
  <c r="BB461" i="4" s="1"/>
  <c r="AZ462" i="4"/>
  <c r="AZ463" i="4"/>
  <c r="BB463" i="4" s="1"/>
  <c r="AZ464" i="4"/>
  <c r="BB464" i="4" s="1"/>
  <c r="AZ465" i="4"/>
  <c r="AZ466" i="4"/>
  <c r="BB466" i="4" s="1"/>
  <c r="AZ467" i="4"/>
  <c r="BB467" i="4" s="1"/>
  <c r="AZ468" i="4"/>
  <c r="AZ469" i="4"/>
  <c r="BB469" i="4" s="1"/>
  <c r="AZ470" i="4"/>
  <c r="AZ471" i="4"/>
  <c r="AZ472" i="4"/>
  <c r="BB472" i="4" s="1"/>
  <c r="AZ473" i="4"/>
  <c r="AZ474" i="4"/>
  <c r="BB474" i="4" s="1"/>
  <c r="AZ475" i="4"/>
  <c r="BB475" i="4" s="1"/>
  <c r="AZ476" i="4"/>
  <c r="BB476" i="4" s="1"/>
  <c r="AZ477" i="4"/>
  <c r="BB477" i="4" s="1"/>
  <c r="AZ478" i="4"/>
  <c r="BB478" i="4" s="1"/>
  <c r="AZ479" i="4"/>
  <c r="BB479" i="4" s="1"/>
  <c r="AZ480" i="4"/>
  <c r="BB480" i="4" s="1"/>
  <c r="AZ481" i="4"/>
  <c r="BB481" i="4" s="1"/>
  <c r="AZ482" i="4"/>
  <c r="AZ483" i="4"/>
  <c r="BB483" i="4" s="1"/>
  <c r="AZ484" i="4"/>
  <c r="BB484" i="4" s="1"/>
  <c r="AZ485" i="4"/>
  <c r="AZ486" i="4"/>
  <c r="BB486" i="4" s="1"/>
  <c r="AZ487" i="4"/>
  <c r="AZ488" i="4"/>
  <c r="BB488" i="4" s="1"/>
  <c r="AZ489" i="4"/>
  <c r="AZ490" i="4"/>
  <c r="BB490" i="4" s="1"/>
  <c r="AZ491" i="4"/>
  <c r="AZ492" i="4"/>
  <c r="BB492" i="4" s="1"/>
  <c r="AZ493" i="4"/>
  <c r="BB493" i="4" s="1"/>
  <c r="AZ494" i="4"/>
  <c r="BB494" i="4" s="1"/>
  <c r="AZ495" i="4"/>
  <c r="AZ496" i="4"/>
  <c r="AZ497" i="4"/>
  <c r="BB497" i="4" s="1"/>
  <c r="AZ498" i="4"/>
  <c r="AZ499" i="4"/>
  <c r="BB499" i="4" s="1"/>
  <c r="AZ500" i="4"/>
  <c r="BB500" i="4" s="1"/>
  <c r="AZ501" i="4"/>
  <c r="AZ502" i="4"/>
  <c r="BB502" i="4" s="1"/>
  <c r="AZ503" i="4"/>
  <c r="BB503" i="4" s="1"/>
  <c r="AZ504" i="4"/>
  <c r="AZ505" i="4"/>
  <c r="BB505" i="4" s="1"/>
  <c r="AZ506" i="4"/>
  <c r="AZ507" i="4"/>
  <c r="BB507" i="4" s="1"/>
  <c r="AZ508" i="4"/>
  <c r="AZ509" i="4"/>
  <c r="AZ510" i="4"/>
  <c r="AZ511" i="4"/>
  <c r="BB511" i="4" s="1"/>
  <c r="AZ512" i="4"/>
  <c r="BB512" i="4" s="1"/>
  <c r="AZ3" i="4"/>
  <c r="BB3" i="4" s="1"/>
  <c r="BP1018" i="6"/>
  <c r="BO1018" i="6"/>
  <c r="BP1017" i="6"/>
  <c r="BO1017" i="6"/>
  <c r="BP1016" i="6"/>
  <c r="BO1016" i="6"/>
  <c r="BQ1016" i="6" s="1"/>
  <c r="BP1015" i="6"/>
  <c r="BO1015" i="6"/>
  <c r="BR1015" i="6" s="1"/>
  <c r="BP1014" i="6"/>
  <c r="BO1014" i="6"/>
  <c r="BQ1014" i="6" s="1"/>
  <c r="BP1013" i="6"/>
  <c r="BO1013" i="6"/>
  <c r="BR1013" i="6" s="1"/>
  <c r="BP1012" i="6"/>
  <c r="BO1012" i="6"/>
  <c r="BP1011" i="6"/>
  <c r="BO1011" i="6"/>
  <c r="BR1011" i="6" s="1"/>
  <c r="BP1010" i="6"/>
  <c r="BO1010" i="6"/>
  <c r="BR1010" i="6" s="1"/>
  <c r="BP1009" i="6"/>
  <c r="BO1009" i="6"/>
  <c r="BQ1009" i="6" s="1"/>
  <c r="BP1008" i="6"/>
  <c r="BO1008" i="6"/>
  <c r="BQ1008" i="6" s="1"/>
  <c r="BP1007" i="6"/>
  <c r="BO1007" i="6"/>
  <c r="BQ1007" i="6" s="1"/>
  <c r="BP1006" i="6"/>
  <c r="BO1006" i="6"/>
  <c r="BR1006" i="6" s="1"/>
  <c r="BP1005" i="6"/>
  <c r="BO1005" i="6"/>
  <c r="BP1004" i="6"/>
  <c r="BO1004" i="6"/>
  <c r="BQ1004" i="6" s="1"/>
  <c r="BP1003" i="6"/>
  <c r="BO1003" i="6"/>
  <c r="BR1003" i="6" s="1"/>
  <c r="BP1002" i="6"/>
  <c r="BO1002" i="6"/>
  <c r="BP1001" i="6"/>
  <c r="BO1001" i="6"/>
  <c r="BP1000" i="6"/>
  <c r="BO1000" i="6"/>
  <c r="BQ1000" i="6" s="1"/>
  <c r="BP999" i="6"/>
  <c r="BO999" i="6"/>
  <c r="BQ999" i="6" s="1"/>
  <c r="BP998" i="6"/>
  <c r="BO998" i="6"/>
  <c r="BR998" i="6" s="1"/>
  <c r="BP997" i="6"/>
  <c r="BO997" i="6"/>
  <c r="BQ997" i="6" s="1"/>
  <c r="BP996" i="6"/>
  <c r="BO996" i="6"/>
  <c r="BQ996" i="6" s="1"/>
  <c r="BP995" i="6"/>
  <c r="BO995" i="6"/>
  <c r="BR995" i="6" s="1"/>
  <c r="BP994" i="6"/>
  <c r="BO994" i="6"/>
  <c r="BR994" i="6" s="1"/>
  <c r="BP993" i="6"/>
  <c r="BO993" i="6"/>
  <c r="BR993" i="6" s="1"/>
  <c r="BP992" i="6"/>
  <c r="BO992" i="6"/>
  <c r="BP991" i="6"/>
  <c r="BO991" i="6"/>
  <c r="BR991" i="6" s="1"/>
  <c r="BP990" i="6"/>
  <c r="BO990" i="6"/>
  <c r="BP989" i="6"/>
  <c r="BO989" i="6"/>
  <c r="BR989" i="6" s="1"/>
  <c r="BP988" i="6"/>
  <c r="BO988" i="6"/>
  <c r="BP987" i="6"/>
  <c r="BO987" i="6"/>
  <c r="BQ987" i="6" s="1"/>
  <c r="BP986" i="6"/>
  <c r="BO986" i="6"/>
  <c r="BQ986" i="6" s="1"/>
  <c r="BP985" i="6"/>
  <c r="BO985" i="6"/>
  <c r="BR985" i="6" s="1"/>
  <c r="BP984" i="6"/>
  <c r="BO984" i="6"/>
  <c r="BQ984" i="6" s="1"/>
  <c r="BP983" i="6"/>
  <c r="BO983" i="6"/>
  <c r="BP982" i="6"/>
  <c r="BO982" i="6"/>
  <c r="BR982" i="6" s="1"/>
  <c r="BP981" i="6"/>
  <c r="BO981" i="6"/>
  <c r="BR981" i="6" s="1"/>
  <c r="BP980" i="6"/>
  <c r="BO980" i="6"/>
  <c r="BR980" i="6" s="1"/>
  <c r="BP979" i="6"/>
  <c r="BO979" i="6"/>
  <c r="BP978" i="6"/>
  <c r="BO978" i="6"/>
  <c r="BQ978" i="6" s="1"/>
  <c r="BP977" i="6"/>
  <c r="BO977" i="6"/>
  <c r="BR977" i="6" s="1"/>
  <c r="BP976" i="6"/>
  <c r="BO976" i="6"/>
  <c r="BR976" i="6" s="1"/>
  <c r="BP975" i="6"/>
  <c r="BO975" i="6"/>
  <c r="BP974" i="6"/>
  <c r="BO974" i="6"/>
  <c r="BR974" i="6" s="1"/>
  <c r="BP973" i="6"/>
  <c r="BO973" i="6"/>
  <c r="BQ973" i="6" s="1"/>
  <c r="BP972" i="6"/>
  <c r="BO972" i="6"/>
  <c r="BP971" i="6"/>
  <c r="BO971" i="6"/>
  <c r="BQ971" i="6" s="1"/>
  <c r="BP970" i="6"/>
  <c r="BO970" i="6"/>
  <c r="BR970" i="6" s="1"/>
  <c r="BP969" i="6"/>
  <c r="BO969" i="6"/>
  <c r="BR969" i="6" s="1"/>
  <c r="BP968" i="6"/>
  <c r="BO968" i="6"/>
  <c r="BP967" i="6"/>
  <c r="BO967" i="6"/>
  <c r="BP966" i="6"/>
  <c r="BO966" i="6"/>
  <c r="BP965" i="6"/>
  <c r="BO965" i="6"/>
  <c r="BR965" i="6" s="1"/>
  <c r="BP964" i="6"/>
  <c r="BO964" i="6"/>
  <c r="BQ964" i="6" s="1"/>
  <c r="BP963" i="6"/>
  <c r="BO963" i="6"/>
  <c r="BR963" i="6" s="1"/>
  <c r="BP962" i="6"/>
  <c r="BO962" i="6"/>
  <c r="BR962" i="6" s="1"/>
  <c r="BP961" i="6"/>
  <c r="BO961" i="6"/>
  <c r="BR961" i="6" s="1"/>
  <c r="BP960" i="6"/>
  <c r="BO960" i="6"/>
  <c r="BR960" i="6" s="1"/>
  <c r="BP959" i="6"/>
  <c r="BO959" i="6"/>
  <c r="BP958" i="6"/>
  <c r="BO958" i="6"/>
  <c r="BP957" i="6"/>
  <c r="BO957" i="6"/>
  <c r="BQ957" i="6" s="1"/>
  <c r="BP956" i="6"/>
  <c r="BO956" i="6"/>
  <c r="BR956" i="6" s="1"/>
  <c r="BP955" i="6"/>
  <c r="BO955" i="6"/>
  <c r="BR955" i="6" s="1"/>
  <c r="BP954" i="6"/>
  <c r="BO954" i="6"/>
  <c r="BQ954" i="6" s="1"/>
  <c r="BP953" i="6"/>
  <c r="BO953" i="6"/>
  <c r="BQ953" i="6" s="1"/>
  <c r="BP952" i="6"/>
  <c r="BO952" i="6"/>
  <c r="BR952" i="6" s="1"/>
  <c r="BP951" i="6"/>
  <c r="BO951" i="6"/>
  <c r="BP950" i="6"/>
  <c r="BO950" i="6"/>
  <c r="BR950" i="6" s="1"/>
  <c r="BP949" i="6"/>
  <c r="BO949" i="6"/>
  <c r="BP948" i="6"/>
  <c r="BO948" i="6"/>
  <c r="BQ948" i="6" s="1"/>
  <c r="BP947" i="6"/>
  <c r="BO947" i="6"/>
  <c r="BP946" i="6"/>
  <c r="BO946" i="6"/>
  <c r="BP945" i="6"/>
  <c r="BO945" i="6"/>
  <c r="BQ945" i="6" s="1"/>
  <c r="BP944" i="6"/>
  <c r="BO944" i="6"/>
  <c r="BQ944" i="6" s="1"/>
  <c r="BP943" i="6"/>
  <c r="BO943" i="6"/>
  <c r="BR943" i="6" s="1"/>
  <c r="BP942" i="6"/>
  <c r="BO942" i="6"/>
  <c r="BP941" i="6"/>
  <c r="BO941" i="6"/>
  <c r="BR941" i="6" s="1"/>
  <c r="BP940" i="6"/>
  <c r="BO940" i="6"/>
  <c r="BQ940" i="6" s="1"/>
  <c r="BP939" i="6"/>
  <c r="BO939" i="6"/>
  <c r="BR939" i="6" s="1"/>
  <c r="BP938" i="6"/>
  <c r="BO938" i="6"/>
  <c r="BQ938" i="6" s="1"/>
  <c r="BP937" i="6"/>
  <c r="BO937" i="6"/>
  <c r="BQ937" i="6" s="1"/>
  <c r="BP936" i="6"/>
  <c r="BO936" i="6"/>
  <c r="BR936" i="6" s="1"/>
  <c r="BP935" i="6"/>
  <c r="BO935" i="6"/>
  <c r="BQ935" i="6" s="1"/>
  <c r="BP934" i="6"/>
  <c r="BO934" i="6"/>
  <c r="BQ934" i="6" s="1"/>
  <c r="BP933" i="6"/>
  <c r="BO933" i="6"/>
  <c r="BP932" i="6"/>
  <c r="BO932" i="6"/>
  <c r="BP931" i="6"/>
  <c r="BO931" i="6"/>
  <c r="BR931" i="6" s="1"/>
  <c r="BP930" i="6"/>
  <c r="BO930" i="6"/>
  <c r="BR930" i="6" s="1"/>
  <c r="BP929" i="6"/>
  <c r="BO929" i="6"/>
  <c r="BP928" i="6"/>
  <c r="BO928" i="6"/>
  <c r="BQ928" i="6" s="1"/>
  <c r="BP927" i="6"/>
  <c r="BO927" i="6"/>
  <c r="BQ927" i="6" s="1"/>
  <c r="BP926" i="6"/>
  <c r="BO926" i="6"/>
  <c r="BQ926" i="6" s="1"/>
  <c r="BP925" i="6"/>
  <c r="BO925" i="6"/>
  <c r="BQ925" i="6" s="1"/>
  <c r="BP924" i="6"/>
  <c r="BO924" i="6"/>
  <c r="BP923" i="6"/>
  <c r="BO923" i="6"/>
  <c r="BQ923" i="6" s="1"/>
  <c r="BP922" i="6"/>
  <c r="BO922" i="6"/>
  <c r="BQ922" i="6" s="1"/>
  <c r="BP921" i="6"/>
  <c r="BO921" i="6"/>
  <c r="BQ921" i="6" s="1"/>
  <c r="BP920" i="6"/>
  <c r="BO920" i="6"/>
  <c r="BP919" i="6"/>
  <c r="BO919" i="6"/>
  <c r="BP918" i="6"/>
  <c r="BO918" i="6"/>
  <c r="BP917" i="6"/>
  <c r="BO917" i="6"/>
  <c r="BQ917" i="6" s="1"/>
  <c r="BP916" i="6"/>
  <c r="BO916" i="6"/>
  <c r="BR916" i="6" s="1"/>
  <c r="BP915" i="6"/>
  <c r="BO915" i="6"/>
  <c r="BR915" i="6" s="1"/>
  <c r="BP914" i="6"/>
  <c r="BO914" i="6"/>
  <c r="BP913" i="6"/>
  <c r="BO913" i="6"/>
  <c r="BQ913" i="6" s="1"/>
  <c r="BP912" i="6"/>
  <c r="BO912" i="6"/>
  <c r="BQ912" i="6" s="1"/>
  <c r="BP911" i="6"/>
  <c r="BO911" i="6"/>
  <c r="BP910" i="6"/>
  <c r="BO910" i="6"/>
  <c r="BR910" i="6" s="1"/>
  <c r="BP909" i="6"/>
  <c r="BO909" i="6"/>
  <c r="BP908" i="6"/>
  <c r="BO908" i="6"/>
  <c r="BR908" i="6" s="1"/>
  <c r="BP907" i="6"/>
  <c r="BO907" i="6"/>
  <c r="BP906" i="6"/>
  <c r="BO906" i="6"/>
  <c r="BR906" i="6" s="1"/>
  <c r="BP905" i="6"/>
  <c r="BO905" i="6"/>
  <c r="BQ905" i="6" s="1"/>
  <c r="BP904" i="6"/>
  <c r="BO904" i="6"/>
  <c r="BP903" i="6"/>
  <c r="BO903" i="6"/>
  <c r="BP902" i="6"/>
  <c r="BO902" i="6"/>
  <c r="BQ902" i="6" s="1"/>
  <c r="BP901" i="6"/>
  <c r="BO901" i="6"/>
  <c r="BQ901" i="6" s="1"/>
  <c r="BP900" i="6"/>
  <c r="BO900" i="6"/>
  <c r="BQ900" i="6" s="1"/>
  <c r="BP899" i="6"/>
  <c r="BO899" i="6"/>
  <c r="BR899" i="6" s="1"/>
  <c r="BP898" i="6"/>
  <c r="BO898" i="6"/>
  <c r="BR898" i="6" s="1"/>
  <c r="BP897" i="6"/>
  <c r="BO897" i="6"/>
  <c r="BP896" i="6"/>
  <c r="BO896" i="6"/>
  <c r="BQ896" i="6" s="1"/>
  <c r="BP895" i="6"/>
  <c r="BO895" i="6"/>
  <c r="BR895" i="6" s="1"/>
  <c r="BP894" i="6"/>
  <c r="BO894" i="6"/>
  <c r="BR894" i="6" s="1"/>
  <c r="BP893" i="6"/>
  <c r="BO893" i="6"/>
  <c r="BR893" i="6" s="1"/>
  <c r="BP892" i="6"/>
  <c r="BO892" i="6"/>
  <c r="BP891" i="6"/>
  <c r="BO891" i="6"/>
  <c r="BR891" i="6" s="1"/>
  <c r="BP890" i="6"/>
  <c r="BO890" i="6"/>
  <c r="BQ890" i="6" s="1"/>
  <c r="BP889" i="6"/>
  <c r="BO889" i="6"/>
  <c r="BR889" i="6" s="1"/>
  <c r="BP888" i="6"/>
  <c r="BO888" i="6"/>
  <c r="BR888" i="6" s="1"/>
  <c r="BP887" i="6"/>
  <c r="BO887" i="6"/>
  <c r="BQ887" i="6" s="1"/>
  <c r="BP886" i="6"/>
  <c r="BO886" i="6"/>
  <c r="BQ886" i="6" s="1"/>
  <c r="BP885" i="6"/>
  <c r="BO885" i="6"/>
  <c r="BR885" i="6" s="1"/>
  <c r="BP884" i="6"/>
  <c r="BO884" i="6"/>
  <c r="BR884" i="6" s="1"/>
  <c r="BP883" i="6"/>
  <c r="BO883" i="6"/>
  <c r="BR883" i="6" s="1"/>
  <c r="BP882" i="6"/>
  <c r="BO882" i="6"/>
  <c r="BR882" i="6" s="1"/>
  <c r="BP881" i="6"/>
  <c r="BO881" i="6"/>
  <c r="BP880" i="6"/>
  <c r="BO880" i="6"/>
  <c r="BP879" i="6"/>
  <c r="BO879" i="6"/>
  <c r="BR879" i="6" s="1"/>
  <c r="BP878" i="6"/>
  <c r="BO878" i="6"/>
  <c r="BP877" i="6"/>
  <c r="BO877" i="6"/>
  <c r="BQ877" i="6" s="1"/>
  <c r="BP876" i="6"/>
  <c r="BO876" i="6"/>
  <c r="BP875" i="6"/>
  <c r="BO875" i="6"/>
  <c r="BR875" i="6" s="1"/>
  <c r="BP874" i="6"/>
  <c r="BO874" i="6"/>
  <c r="BP873" i="6"/>
  <c r="BO873" i="6"/>
  <c r="BR873" i="6" s="1"/>
  <c r="BP872" i="6"/>
  <c r="BO872" i="6"/>
  <c r="BP871" i="6"/>
  <c r="BO871" i="6"/>
  <c r="BQ871" i="6" s="1"/>
  <c r="BP870" i="6"/>
  <c r="BO870" i="6"/>
  <c r="BP869" i="6"/>
  <c r="BO869" i="6"/>
  <c r="BR869" i="6" s="1"/>
  <c r="BP868" i="6"/>
  <c r="BO868" i="6"/>
  <c r="BR868" i="6" s="1"/>
  <c r="BP867" i="6"/>
  <c r="BO867" i="6"/>
  <c r="BR867" i="6" s="1"/>
  <c r="BP866" i="6"/>
  <c r="BO866" i="6"/>
  <c r="BQ866" i="6" s="1"/>
  <c r="BP865" i="6"/>
  <c r="BO865" i="6"/>
  <c r="BQ865" i="6" s="1"/>
  <c r="BP864" i="6"/>
  <c r="BO864" i="6"/>
  <c r="BP863" i="6"/>
  <c r="BO863" i="6"/>
  <c r="BQ863" i="6" s="1"/>
  <c r="BP862" i="6"/>
  <c r="BO862" i="6"/>
  <c r="BQ862" i="6" s="1"/>
  <c r="BP861" i="6"/>
  <c r="BO861" i="6"/>
  <c r="BQ861" i="6" s="1"/>
  <c r="BP860" i="6"/>
  <c r="BO860" i="6"/>
  <c r="BR860" i="6" s="1"/>
  <c r="BP859" i="6"/>
  <c r="BO859" i="6"/>
  <c r="BP858" i="6"/>
  <c r="BO858" i="6"/>
  <c r="BQ858" i="6" s="1"/>
  <c r="BP857" i="6"/>
  <c r="BO857" i="6"/>
  <c r="BQ857" i="6" s="1"/>
  <c r="BP856" i="6"/>
  <c r="BO856" i="6"/>
  <c r="BR856" i="6" s="1"/>
  <c r="BP855" i="6"/>
  <c r="BO855" i="6"/>
  <c r="BR855" i="6" s="1"/>
  <c r="BP854" i="6"/>
  <c r="BO854" i="6"/>
  <c r="BP853" i="6"/>
  <c r="BO853" i="6"/>
  <c r="BR853" i="6" s="1"/>
  <c r="BP852" i="6"/>
  <c r="BO852" i="6"/>
  <c r="BP851" i="6"/>
  <c r="BO851" i="6"/>
  <c r="BR851" i="6" s="1"/>
  <c r="BP850" i="6"/>
  <c r="BO850" i="6"/>
  <c r="BP849" i="6"/>
  <c r="BO849" i="6"/>
  <c r="BR849" i="6" s="1"/>
  <c r="BP848" i="6"/>
  <c r="BO848" i="6"/>
  <c r="BQ848" i="6" s="1"/>
  <c r="BP847" i="6"/>
  <c r="BO847" i="6"/>
  <c r="BR847" i="6" s="1"/>
  <c r="BP846" i="6"/>
  <c r="BO846" i="6"/>
  <c r="BQ846" i="6" s="1"/>
  <c r="BP845" i="6"/>
  <c r="BO845" i="6"/>
  <c r="BQ845" i="6" s="1"/>
  <c r="BP844" i="6"/>
  <c r="BO844" i="6"/>
  <c r="BQ844" i="6" s="1"/>
  <c r="BP843" i="6"/>
  <c r="BO843" i="6"/>
  <c r="BR843" i="6" s="1"/>
  <c r="BP842" i="6"/>
  <c r="BO842" i="6"/>
  <c r="BR842" i="6" s="1"/>
  <c r="BP841" i="6"/>
  <c r="BO841" i="6"/>
  <c r="BQ841" i="6" s="1"/>
  <c r="BP840" i="6"/>
  <c r="BO840" i="6"/>
  <c r="BQ840" i="6" s="1"/>
  <c r="BP839" i="6"/>
  <c r="BO839" i="6"/>
  <c r="BR839" i="6" s="1"/>
  <c r="BP838" i="6"/>
  <c r="BO838" i="6"/>
  <c r="BR838" i="6" s="1"/>
  <c r="BP837" i="6"/>
  <c r="BO837" i="6"/>
  <c r="BR837" i="6" s="1"/>
  <c r="BP836" i="6"/>
  <c r="BO836" i="6"/>
  <c r="BR836" i="6" s="1"/>
  <c r="BP835" i="6"/>
  <c r="BO835" i="6"/>
  <c r="BP834" i="6"/>
  <c r="BO834" i="6"/>
  <c r="BQ834" i="6" s="1"/>
  <c r="BP833" i="6"/>
  <c r="BO833" i="6"/>
  <c r="BR833" i="6" s="1"/>
  <c r="BP832" i="6"/>
  <c r="BO832" i="6"/>
  <c r="BP831" i="6"/>
  <c r="BO831" i="6"/>
  <c r="BR831" i="6" s="1"/>
  <c r="BP830" i="6"/>
  <c r="BO830" i="6"/>
  <c r="BR830" i="6" s="1"/>
  <c r="BP829" i="6"/>
  <c r="BO829" i="6"/>
  <c r="BQ829" i="6" s="1"/>
  <c r="BP828" i="6"/>
  <c r="BO828" i="6"/>
  <c r="BR828" i="6" s="1"/>
  <c r="BP827" i="6"/>
  <c r="BO827" i="6"/>
  <c r="BQ827" i="6" s="1"/>
  <c r="BP826" i="6"/>
  <c r="BO826" i="6"/>
  <c r="BP825" i="6"/>
  <c r="BO825" i="6"/>
  <c r="BP824" i="6"/>
  <c r="BO824" i="6"/>
  <c r="BR824" i="6" s="1"/>
  <c r="BP823" i="6"/>
  <c r="BO823" i="6"/>
  <c r="BP822" i="6"/>
  <c r="BO822" i="6"/>
  <c r="BQ822" i="6" s="1"/>
  <c r="BP821" i="6"/>
  <c r="BO821" i="6"/>
  <c r="BR821" i="6" s="1"/>
  <c r="BP820" i="6"/>
  <c r="BO820" i="6"/>
  <c r="BR820" i="6" s="1"/>
  <c r="BP819" i="6"/>
  <c r="BO819" i="6"/>
  <c r="BQ819" i="6" s="1"/>
  <c r="BP818" i="6"/>
  <c r="BO818" i="6"/>
  <c r="BP817" i="6"/>
  <c r="BO817" i="6"/>
  <c r="BP816" i="6"/>
  <c r="BO816" i="6"/>
  <c r="BP815" i="6"/>
  <c r="BO815" i="6"/>
  <c r="BR815" i="6" s="1"/>
  <c r="BP814" i="6"/>
  <c r="BO814" i="6"/>
  <c r="BQ814" i="6" s="1"/>
  <c r="BP813" i="6"/>
  <c r="BO813" i="6"/>
  <c r="BR813" i="6" s="1"/>
  <c r="BP812" i="6"/>
  <c r="BO812" i="6"/>
  <c r="BQ812" i="6" s="1"/>
  <c r="BP811" i="6"/>
  <c r="BO811" i="6"/>
  <c r="BQ811" i="6" s="1"/>
  <c r="BP810" i="6"/>
  <c r="BO810" i="6"/>
  <c r="BR810" i="6" s="1"/>
  <c r="BP809" i="6"/>
  <c r="BO809" i="6"/>
  <c r="BP808" i="6"/>
  <c r="BO808" i="6"/>
  <c r="BR808" i="6" s="1"/>
  <c r="BP807" i="6"/>
  <c r="BO807" i="6"/>
  <c r="BQ807" i="6" s="1"/>
  <c r="BP806" i="6"/>
  <c r="BO806" i="6"/>
  <c r="BR806" i="6" s="1"/>
  <c r="BP805" i="6"/>
  <c r="BO805" i="6"/>
  <c r="BR805" i="6" s="1"/>
  <c r="BP804" i="6"/>
  <c r="BO804" i="6"/>
  <c r="BP803" i="6"/>
  <c r="BO803" i="6"/>
  <c r="BR803" i="6" s="1"/>
  <c r="BP802" i="6"/>
  <c r="BO802" i="6"/>
  <c r="BR802" i="6" s="1"/>
  <c r="BP801" i="6"/>
  <c r="BO801" i="6"/>
  <c r="BQ801" i="6" s="1"/>
  <c r="BP800" i="6"/>
  <c r="BO800" i="6"/>
  <c r="BQ800" i="6" s="1"/>
  <c r="BP799" i="6"/>
  <c r="BO799" i="6"/>
  <c r="BQ799" i="6" s="1"/>
  <c r="BP798" i="6"/>
  <c r="BO798" i="6"/>
  <c r="BP797" i="6"/>
  <c r="BO797" i="6"/>
  <c r="BQ797" i="6" s="1"/>
  <c r="BP796" i="6"/>
  <c r="BO796" i="6"/>
  <c r="BQ796" i="6" s="1"/>
  <c r="BP795" i="6"/>
  <c r="BO795" i="6"/>
  <c r="BR795" i="6" s="1"/>
  <c r="BP794" i="6"/>
  <c r="BO794" i="6"/>
  <c r="BQ794" i="6" s="1"/>
  <c r="BP793" i="6"/>
  <c r="BO793" i="6"/>
  <c r="BR793" i="6" s="1"/>
  <c r="BP792" i="6"/>
  <c r="BO792" i="6"/>
  <c r="BQ792" i="6" s="1"/>
  <c r="BP791" i="6"/>
  <c r="BO791" i="6"/>
  <c r="BP790" i="6"/>
  <c r="BO790" i="6"/>
  <c r="BP789" i="6"/>
  <c r="BO789" i="6"/>
  <c r="BR789" i="6" s="1"/>
  <c r="BP788" i="6"/>
  <c r="BO788" i="6"/>
  <c r="BP787" i="6"/>
  <c r="BO787" i="6"/>
  <c r="BQ787" i="6" s="1"/>
  <c r="BP786" i="6"/>
  <c r="BO786" i="6"/>
  <c r="BP785" i="6"/>
  <c r="BO785" i="6"/>
  <c r="BR785" i="6" s="1"/>
  <c r="BP784" i="6"/>
  <c r="BO784" i="6"/>
  <c r="BQ784" i="6" s="1"/>
  <c r="BP783" i="6"/>
  <c r="BO783" i="6"/>
  <c r="BQ783" i="6" s="1"/>
  <c r="BP782" i="6"/>
  <c r="BO782" i="6"/>
  <c r="BP781" i="6"/>
  <c r="BO781" i="6"/>
  <c r="BP780" i="6"/>
  <c r="BO780" i="6"/>
  <c r="BQ780" i="6" s="1"/>
  <c r="BP779" i="6"/>
  <c r="BO779" i="6"/>
  <c r="BQ779" i="6" s="1"/>
  <c r="BP778" i="6"/>
  <c r="BO778" i="6"/>
  <c r="BR778" i="6" s="1"/>
  <c r="BP777" i="6"/>
  <c r="BO777" i="6"/>
  <c r="BR777" i="6" s="1"/>
  <c r="BP776" i="6"/>
  <c r="BO776" i="6"/>
  <c r="BR776" i="6" s="1"/>
  <c r="BP775" i="6"/>
  <c r="BO775" i="6"/>
  <c r="BQ775" i="6" s="1"/>
  <c r="BP774" i="6"/>
  <c r="BO774" i="6"/>
  <c r="BR774" i="6" s="1"/>
  <c r="BP773" i="6"/>
  <c r="BO773" i="6"/>
  <c r="BR773" i="6" s="1"/>
  <c r="BP772" i="6"/>
  <c r="BO772" i="6"/>
  <c r="BR772" i="6" s="1"/>
  <c r="BP771" i="6"/>
  <c r="BO771" i="6"/>
  <c r="BR771" i="6" s="1"/>
  <c r="BP770" i="6"/>
  <c r="BO770" i="6"/>
  <c r="BP769" i="6"/>
  <c r="BO769" i="6"/>
  <c r="BR769" i="6" s="1"/>
  <c r="BP768" i="6"/>
  <c r="BO768" i="6"/>
  <c r="BR768" i="6" s="1"/>
  <c r="BP767" i="6"/>
  <c r="BO767" i="6"/>
  <c r="BP766" i="6"/>
  <c r="BO766" i="6"/>
  <c r="BQ766" i="6" s="1"/>
  <c r="BP765" i="6"/>
  <c r="BO765" i="6"/>
  <c r="BP764" i="6"/>
  <c r="BO764" i="6"/>
  <c r="BP763" i="6"/>
  <c r="BO763" i="6"/>
  <c r="BR763" i="6" s="1"/>
  <c r="BP762" i="6"/>
  <c r="BO762" i="6"/>
  <c r="BQ762" i="6" s="1"/>
  <c r="BP761" i="6"/>
  <c r="BO761" i="6"/>
  <c r="BP760" i="6"/>
  <c r="BO760" i="6"/>
  <c r="BR760" i="6" s="1"/>
  <c r="BP759" i="6"/>
  <c r="BO759" i="6"/>
  <c r="BR759" i="6" s="1"/>
  <c r="BP758" i="6"/>
  <c r="BO758" i="6"/>
  <c r="BP757" i="6"/>
  <c r="BO757" i="6"/>
  <c r="BR757" i="6" s="1"/>
  <c r="BP756" i="6"/>
  <c r="BO756" i="6"/>
  <c r="BP755" i="6"/>
  <c r="BO755" i="6"/>
  <c r="BP754" i="6"/>
  <c r="BO754" i="6"/>
  <c r="BQ754" i="6" s="1"/>
  <c r="BP753" i="6"/>
  <c r="BO753" i="6"/>
  <c r="BP752" i="6"/>
  <c r="BO752" i="6"/>
  <c r="BP751" i="6"/>
  <c r="BO751" i="6"/>
  <c r="BP750" i="6"/>
  <c r="BO750" i="6"/>
  <c r="BP749" i="6"/>
  <c r="BO749" i="6"/>
  <c r="BR749" i="6" s="1"/>
  <c r="BP748" i="6"/>
  <c r="BO748" i="6"/>
  <c r="BP747" i="6"/>
  <c r="BO747" i="6"/>
  <c r="BQ747" i="6" s="1"/>
  <c r="BP746" i="6"/>
  <c r="BO746" i="6"/>
  <c r="BR746" i="6" s="1"/>
  <c r="BP745" i="6"/>
  <c r="BO745" i="6"/>
  <c r="BR745" i="6" s="1"/>
  <c r="BP744" i="6"/>
  <c r="BO744" i="6"/>
  <c r="BR744" i="6" s="1"/>
  <c r="BP743" i="6"/>
  <c r="BO743" i="6"/>
  <c r="BR743" i="6" s="1"/>
  <c r="BP742" i="6"/>
  <c r="BO742" i="6"/>
  <c r="BP741" i="6"/>
  <c r="BO741" i="6"/>
  <c r="BR741" i="6" s="1"/>
  <c r="BP740" i="6"/>
  <c r="BO740" i="6"/>
  <c r="BQ740" i="6" s="1"/>
  <c r="BP739" i="6"/>
  <c r="BO739" i="6"/>
  <c r="BQ739" i="6" s="1"/>
  <c r="BP738" i="6"/>
  <c r="BO738" i="6"/>
  <c r="BQ738" i="6" s="1"/>
  <c r="BP737" i="6"/>
  <c r="BO737" i="6"/>
  <c r="BQ737" i="6" s="1"/>
  <c r="BP736" i="6"/>
  <c r="BO736" i="6"/>
  <c r="BQ736" i="6" s="1"/>
  <c r="BP735" i="6"/>
  <c r="BO735" i="6"/>
  <c r="BQ735" i="6" s="1"/>
  <c r="BP734" i="6"/>
  <c r="BO734" i="6"/>
  <c r="BR734" i="6" s="1"/>
  <c r="BP733" i="6"/>
  <c r="BO733" i="6"/>
  <c r="BQ733" i="6" s="1"/>
  <c r="BP732" i="6"/>
  <c r="BO732" i="6"/>
  <c r="BQ732" i="6" s="1"/>
  <c r="BP731" i="6"/>
  <c r="BO731" i="6"/>
  <c r="BQ731" i="6" s="1"/>
  <c r="BP730" i="6"/>
  <c r="BO730" i="6"/>
  <c r="BQ730" i="6" s="1"/>
  <c r="BP729" i="6"/>
  <c r="BO729" i="6"/>
  <c r="BR729" i="6" s="1"/>
  <c r="BP728" i="6"/>
  <c r="BO728" i="6"/>
  <c r="BP727" i="6"/>
  <c r="BO727" i="6"/>
  <c r="BQ727" i="6" s="1"/>
  <c r="BP726" i="6"/>
  <c r="BO726" i="6"/>
  <c r="BQ726" i="6" s="1"/>
  <c r="BP725" i="6"/>
  <c r="BO725" i="6"/>
  <c r="BR725" i="6" s="1"/>
  <c r="BP724" i="6"/>
  <c r="BO724" i="6"/>
  <c r="BP723" i="6"/>
  <c r="BO723" i="6"/>
  <c r="BR723" i="6" s="1"/>
  <c r="BP722" i="6"/>
  <c r="BO722" i="6"/>
  <c r="BQ722" i="6" s="1"/>
  <c r="BP721" i="6"/>
  <c r="BO721" i="6"/>
  <c r="BR721" i="6" s="1"/>
  <c r="BP720" i="6"/>
  <c r="BO720" i="6"/>
  <c r="BP719" i="6"/>
  <c r="BO719" i="6"/>
  <c r="BQ719" i="6" s="1"/>
  <c r="BP718" i="6"/>
  <c r="BO718" i="6"/>
  <c r="BQ718" i="6" s="1"/>
  <c r="BP717" i="6"/>
  <c r="BO717" i="6"/>
  <c r="BR717" i="6" s="1"/>
  <c r="BP716" i="6"/>
  <c r="BO716" i="6"/>
  <c r="BR716" i="6" s="1"/>
  <c r="BP715" i="6"/>
  <c r="BO715" i="6"/>
  <c r="BR715" i="6" s="1"/>
  <c r="BP714" i="6"/>
  <c r="BO714" i="6"/>
  <c r="BQ714" i="6" s="1"/>
  <c r="BP713" i="6"/>
  <c r="BO713" i="6"/>
  <c r="BR713" i="6" s="1"/>
  <c r="BP712" i="6"/>
  <c r="BO712" i="6"/>
  <c r="BR712" i="6" s="1"/>
  <c r="BP711" i="6"/>
  <c r="BO711" i="6"/>
  <c r="BP710" i="6"/>
  <c r="BO710" i="6"/>
  <c r="BR710" i="6" s="1"/>
  <c r="BP709" i="6"/>
  <c r="BO709" i="6"/>
  <c r="BR709" i="6" s="1"/>
  <c r="BP708" i="6"/>
  <c r="BO708" i="6"/>
  <c r="BR708" i="6" s="1"/>
  <c r="BP707" i="6"/>
  <c r="BO707" i="6"/>
  <c r="BQ707" i="6" s="1"/>
  <c r="BP706" i="6"/>
  <c r="BO706" i="6"/>
  <c r="BR706" i="6" s="1"/>
  <c r="BP705" i="6"/>
  <c r="BO705" i="6"/>
  <c r="BQ705" i="6" s="1"/>
  <c r="BP704" i="6"/>
  <c r="BO704" i="6"/>
  <c r="BR704" i="6" s="1"/>
  <c r="BP703" i="6"/>
  <c r="BO703" i="6"/>
  <c r="BQ703" i="6" s="1"/>
  <c r="BP702" i="6"/>
  <c r="BO702" i="6"/>
  <c r="BP701" i="6"/>
  <c r="BO701" i="6"/>
  <c r="BP700" i="6"/>
  <c r="BO700" i="6"/>
  <c r="BP699" i="6"/>
  <c r="BO699" i="6"/>
  <c r="BR699" i="6" s="1"/>
  <c r="BP698" i="6"/>
  <c r="BO698" i="6"/>
  <c r="BP697" i="6"/>
  <c r="BO697" i="6"/>
  <c r="BQ697" i="6" s="1"/>
  <c r="BP696" i="6"/>
  <c r="BO696" i="6"/>
  <c r="BR696" i="6" s="1"/>
  <c r="BP695" i="6"/>
  <c r="BO695" i="6"/>
  <c r="BQ695" i="6" s="1"/>
  <c r="BP694" i="6"/>
  <c r="BO694" i="6"/>
  <c r="BR694" i="6" s="1"/>
  <c r="BP693" i="6"/>
  <c r="BO693" i="6"/>
  <c r="BP692" i="6"/>
  <c r="BO692" i="6"/>
  <c r="BP691" i="6"/>
  <c r="BO691" i="6"/>
  <c r="BP690" i="6"/>
  <c r="BO690" i="6"/>
  <c r="BQ690" i="6" s="1"/>
  <c r="BP689" i="6"/>
  <c r="BO689" i="6"/>
  <c r="BR689" i="6" s="1"/>
  <c r="BP688" i="6"/>
  <c r="BO688" i="6"/>
  <c r="BP687" i="6"/>
  <c r="BO687" i="6"/>
  <c r="BQ687" i="6" s="1"/>
  <c r="BP686" i="6"/>
  <c r="BO686" i="6"/>
  <c r="BR686" i="6" s="1"/>
  <c r="BP685" i="6"/>
  <c r="BO685" i="6"/>
  <c r="BQ685" i="6" s="1"/>
  <c r="BP684" i="6"/>
  <c r="BO684" i="6"/>
  <c r="BR684" i="6" s="1"/>
  <c r="BP683" i="6"/>
  <c r="BO683" i="6"/>
  <c r="BP682" i="6"/>
  <c r="BO682" i="6"/>
  <c r="BQ682" i="6" s="1"/>
  <c r="BP681" i="6"/>
  <c r="BO681" i="6"/>
  <c r="BP680" i="6"/>
  <c r="BO680" i="6"/>
  <c r="BR680" i="6" s="1"/>
  <c r="BP679" i="6"/>
  <c r="BO679" i="6"/>
  <c r="BP678" i="6"/>
  <c r="BO678" i="6"/>
  <c r="BR678" i="6" s="1"/>
  <c r="BP677" i="6"/>
  <c r="BO677" i="6"/>
  <c r="BP676" i="6"/>
  <c r="BO676" i="6"/>
  <c r="BR676" i="6" s="1"/>
  <c r="BP675" i="6"/>
  <c r="BO675" i="6"/>
  <c r="BP674" i="6"/>
  <c r="BO674" i="6"/>
  <c r="BQ674" i="6" s="1"/>
  <c r="BP673" i="6"/>
  <c r="BO673" i="6"/>
  <c r="BP672" i="6"/>
  <c r="BO672" i="6"/>
  <c r="BR672" i="6" s="1"/>
  <c r="BP671" i="6"/>
  <c r="BO671" i="6"/>
  <c r="BP670" i="6"/>
  <c r="BO670" i="6"/>
  <c r="BQ670" i="6" s="1"/>
  <c r="BP669" i="6"/>
  <c r="BO669" i="6"/>
  <c r="BP668" i="6"/>
  <c r="BO668" i="6"/>
  <c r="BQ668" i="6" s="1"/>
  <c r="BP667" i="6"/>
  <c r="BO667" i="6"/>
  <c r="BR667" i="6" s="1"/>
  <c r="BP666" i="6"/>
  <c r="BO666" i="6"/>
  <c r="BP665" i="6"/>
  <c r="BO665" i="6"/>
  <c r="BR665" i="6" s="1"/>
  <c r="BP664" i="6"/>
  <c r="BO664" i="6"/>
  <c r="BQ664" i="6" s="1"/>
  <c r="BP663" i="6"/>
  <c r="BO663" i="6"/>
  <c r="BP662" i="6"/>
  <c r="BO662" i="6"/>
  <c r="BP661" i="6"/>
  <c r="BO661" i="6"/>
  <c r="BP660" i="6"/>
  <c r="BO660" i="6"/>
  <c r="BP659" i="6"/>
  <c r="BO659" i="6"/>
  <c r="BP658" i="6"/>
  <c r="BO658" i="6"/>
  <c r="BP657" i="6"/>
  <c r="BO657" i="6"/>
  <c r="BP656" i="6"/>
  <c r="BO656" i="6"/>
  <c r="BR656" i="6" s="1"/>
  <c r="BP655" i="6"/>
  <c r="BO655" i="6"/>
  <c r="BP654" i="6"/>
  <c r="BO654" i="6"/>
  <c r="BP653" i="6"/>
  <c r="BO653" i="6"/>
  <c r="BP652" i="6"/>
  <c r="BO652" i="6"/>
  <c r="BP651" i="6"/>
  <c r="BO651" i="6"/>
  <c r="BP650" i="6"/>
  <c r="BO650" i="6"/>
  <c r="BQ650" i="6" s="1"/>
  <c r="BP649" i="6"/>
  <c r="BO649" i="6"/>
  <c r="BP648" i="6"/>
  <c r="BO648" i="6"/>
  <c r="BR648" i="6" s="1"/>
  <c r="BP647" i="6"/>
  <c r="BO647" i="6"/>
  <c r="BQ647" i="6" s="1"/>
  <c r="BP646" i="6"/>
  <c r="BO646" i="6"/>
  <c r="BQ646" i="6" s="1"/>
  <c r="BP645" i="6"/>
  <c r="BO645" i="6"/>
  <c r="BP644" i="6"/>
  <c r="BO644" i="6"/>
  <c r="BR644" i="6" s="1"/>
  <c r="BP643" i="6"/>
  <c r="BO643" i="6"/>
  <c r="BP642" i="6"/>
  <c r="BO642" i="6"/>
  <c r="BP641" i="6"/>
  <c r="BO641" i="6"/>
  <c r="BP640" i="6"/>
  <c r="BO640" i="6"/>
  <c r="BQ640" i="6" s="1"/>
  <c r="BP639" i="6"/>
  <c r="BO639" i="6"/>
  <c r="BP638" i="6"/>
  <c r="BO638" i="6"/>
  <c r="BP637" i="6"/>
  <c r="BO637" i="6"/>
  <c r="BP636" i="6"/>
  <c r="BO636" i="6"/>
  <c r="BR636" i="6" s="1"/>
  <c r="BP635" i="6"/>
  <c r="BO635" i="6"/>
  <c r="BP634" i="6"/>
  <c r="BO634" i="6"/>
  <c r="BR634" i="6" s="1"/>
  <c r="BP633" i="6"/>
  <c r="BO633" i="6"/>
  <c r="BP632" i="6"/>
  <c r="BO632" i="6"/>
  <c r="BR632" i="6" s="1"/>
  <c r="BP631" i="6"/>
  <c r="BO631" i="6"/>
  <c r="BP630" i="6"/>
  <c r="BO630" i="6"/>
  <c r="BP629" i="6"/>
  <c r="BO629" i="6"/>
  <c r="BP628" i="6"/>
  <c r="BO628" i="6"/>
  <c r="BQ628" i="6" s="1"/>
  <c r="BP627" i="6"/>
  <c r="BO627" i="6"/>
  <c r="BP626" i="6"/>
  <c r="BO626" i="6"/>
  <c r="BQ626" i="6" s="1"/>
  <c r="BP625" i="6"/>
  <c r="BO625" i="6"/>
  <c r="BP624" i="6"/>
  <c r="BO624" i="6"/>
  <c r="BR624" i="6" s="1"/>
  <c r="BP623" i="6"/>
  <c r="BO623" i="6"/>
  <c r="BP622" i="6"/>
  <c r="BO622" i="6"/>
  <c r="BP621" i="6"/>
  <c r="BO621" i="6"/>
  <c r="BP620" i="6"/>
  <c r="BO620" i="6"/>
  <c r="BP619" i="6"/>
  <c r="BO619" i="6"/>
  <c r="BR619" i="6" s="1"/>
  <c r="BP618" i="6"/>
  <c r="BO618" i="6"/>
  <c r="BP617" i="6"/>
  <c r="BO617" i="6"/>
  <c r="BP616" i="6"/>
  <c r="BO616" i="6"/>
  <c r="BQ616" i="6" s="1"/>
  <c r="BP615" i="6"/>
  <c r="BO615" i="6"/>
  <c r="BP614" i="6"/>
  <c r="BO614" i="6"/>
  <c r="BQ614" i="6" s="1"/>
  <c r="BP613" i="6"/>
  <c r="BO613" i="6"/>
  <c r="BP612" i="6"/>
  <c r="BO612" i="6"/>
  <c r="BP611" i="6"/>
  <c r="BO611" i="6"/>
  <c r="BP610" i="6"/>
  <c r="BO610" i="6"/>
  <c r="BP609" i="6"/>
  <c r="BO609" i="6"/>
  <c r="BP608" i="6"/>
  <c r="BO608" i="6"/>
  <c r="BR608" i="6" s="1"/>
  <c r="BP607" i="6"/>
  <c r="BO607" i="6"/>
  <c r="BP606" i="6"/>
  <c r="BO606" i="6"/>
  <c r="BQ606" i="6" s="1"/>
  <c r="BP605" i="6"/>
  <c r="BO605" i="6"/>
  <c r="BP604" i="6"/>
  <c r="BO604" i="6"/>
  <c r="BR604" i="6" s="1"/>
  <c r="BP603" i="6"/>
  <c r="BO603" i="6"/>
  <c r="BP602" i="6"/>
  <c r="BO602" i="6"/>
  <c r="BP601" i="6"/>
  <c r="BO601" i="6"/>
  <c r="BP600" i="6"/>
  <c r="BO600" i="6"/>
  <c r="BP599" i="6"/>
  <c r="BO599" i="6"/>
  <c r="BR599" i="6" s="1"/>
  <c r="BP598" i="6"/>
  <c r="BO598" i="6"/>
  <c r="BQ598" i="6" s="1"/>
  <c r="BP597" i="6"/>
  <c r="BO597" i="6"/>
  <c r="BP596" i="6"/>
  <c r="BO596" i="6"/>
  <c r="BP595" i="6"/>
  <c r="BO595" i="6"/>
  <c r="BP594" i="6"/>
  <c r="BO594" i="6"/>
  <c r="BQ594" i="6" s="1"/>
  <c r="BP593" i="6"/>
  <c r="BO593" i="6"/>
  <c r="BQ593" i="6" s="1"/>
  <c r="BP592" i="6"/>
  <c r="BO592" i="6"/>
  <c r="BQ592" i="6" s="1"/>
  <c r="BP591" i="6"/>
  <c r="BO591" i="6"/>
  <c r="BP590" i="6"/>
  <c r="BO590" i="6"/>
  <c r="BR590" i="6" s="1"/>
  <c r="BP589" i="6"/>
  <c r="BO589" i="6"/>
  <c r="BP588" i="6"/>
  <c r="BO588" i="6"/>
  <c r="BR588" i="6" s="1"/>
  <c r="BP587" i="6"/>
  <c r="BO587" i="6"/>
  <c r="BP586" i="6"/>
  <c r="BO586" i="6"/>
  <c r="BR586" i="6" s="1"/>
  <c r="BP585" i="6"/>
  <c r="BO585" i="6"/>
  <c r="BP584" i="6"/>
  <c r="BO584" i="6"/>
  <c r="BP583" i="6"/>
  <c r="BO583" i="6"/>
  <c r="BR583" i="6" s="1"/>
  <c r="BP582" i="6"/>
  <c r="BO582" i="6"/>
  <c r="BP581" i="6"/>
  <c r="BO581" i="6"/>
  <c r="BP580" i="6"/>
  <c r="BO580" i="6"/>
  <c r="BQ580" i="6" s="1"/>
  <c r="BP579" i="6"/>
  <c r="BO579" i="6"/>
  <c r="BP578" i="6"/>
  <c r="BO578" i="6"/>
  <c r="BP577" i="6"/>
  <c r="BO577" i="6"/>
  <c r="BQ577" i="6" s="1"/>
  <c r="BP576" i="6"/>
  <c r="BO576" i="6"/>
  <c r="BP575" i="6"/>
  <c r="BO575" i="6"/>
  <c r="BQ575" i="6" s="1"/>
  <c r="BP574" i="6"/>
  <c r="BO574" i="6"/>
  <c r="BP573" i="6"/>
  <c r="BO573" i="6"/>
  <c r="BP572" i="6"/>
  <c r="BO572" i="6"/>
  <c r="BP571" i="6"/>
  <c r="BO571" i="6"/>
  <c r="BP570" i="6"/>
  <c r="BO570" i="6"/>
  <c r="BR570" i="6" s="1"/>
  <c r="BP569" i="6"/>
  <c r="BO569" i="6"/>
  <c r="BP568" i="6"/>
  <c r="BO568" i="6"/>
  <c r="BP567" i="6"/>
  <c r="BO567" i="6"/>
  <c r="BP566" i="6"/>
  <c r="BO566" i="6"/>
  <c r="BP565" i="6"/>
  <c r="BO565" i="6"/>
  <c r="BP564" i="6"/>
  <c r="BO564" i="6"/>
  <c r="BP563" i="6"/>
  <c r="BO563" i="6"/>
  <c r="BP562" i="6"/>
  <c r="BO562" i="6"/>
  <c r="BP561" i="6"/>
  <c r="BO561" i="6"/>
  <c r="BP560" i="6"/>
  <c r="BO560" i="6"/>
  <c r="BR560" i="6" s="1"/>
  <c r="BP559" i="6"/>
  <c r="BO559" i="6"/>
  <c r="BP558" i="6"/>
  <c r="BO558" i="6"/>
  <c r="BQ558" i="6" s="1"/>
  <c r="BP557" i="6"/>
  <c r="BO557" i="6"/>
  <c r="BP556" i="6"/>
  <c r="BO556" i="6"/>
  <c r="BR556" i="6" s="1"/>
  <c r="BP555" i="6"/>
  <c r="BO555" i="6"/>
  <c r="BP554" i="6"/>
  <c r="BO554" i="6"/>
  <c r="BQ554" i="6" s="1"/>
  <c r="BP553" i="6"/>
  <c r="BO553" i="6"/>
  <c r="BR553" i="6" s="1"/>
  <c r="BP552" i="6"/>
  <c r="BO552" i="6"/>
  <c r="BP551" i="6"/>
  <c r="BO551" i="6"/>
  <c r="BP550" i="6"/>
  <c r="BO550" i="6"/>
  <c r="BQ550" i="6" s="1"/>
  <c r="BP549" i="6"/>
  <c r="BO549" i="6"/>
  <c r="BP548" i="6"/>
  <c r="BO548" i="6"/>
  <c r="BQ548" i="6" s="1"/>
  <c r="BP547" i="6"/>
  <c r="BO547" i="6"/>
  <c r="BR547" i="6" s="1"/>
  <c r="BP546" i="6"/>
  <c r="BO546" i="6"/>
  <c r="BQ546" i="6" s="1"/>
  <c r="BP545" i="6"/>
  <c r="BO545" i="6"/>
  <c r="BP544" i="6"/>
  <c r="BO544" i="6"/>
  <c r="BQ544" i="6" s="1"/>
  <c r="BP543" i="6"/>
  <c r="BO543" i="6"/>
  <c r="BP542" i="6"/>
  <c r="BO542" i="6"/>
  <c r="BR542" i="6" s="1"/>
  <c r="BP541" i="6"/>
  <c r="BO541" i="6"/>
  <c r="BP540" i="6"/>
  <c r="BO540" i="6"/>
  <c r="BQ540" i="6" s="1"/>
  <c r="BP539" i="6"/>
  <c r="BO539" i="6"/>
  <c r="BP538" i="6"/>
  <c r="BO538" i="6"/>
  <c r="BP537" i="6"/>
  <c r="BO537" i="6"/>
  <c r="BP536" i="6"/>
  <c r="BO536" i="6"/>
  <c r="BQ536" i="6" s="1"/>
  <c r="BP535" i="6"/>
  <c r="BO535" i="6"/>
  <c r="BQ535" i="6" s="1"/>
  <c r="BP534" i="6"/>
  <c r="BO534" i="6"/>
  <c r="BP533" i="6"/>
  <c r="BO533" i="6"/>
  <c r="BP532" i="6"/>
  <c r="BO532" i="6"/>
  <c r="BQ532" i="6" s="1"/>
  <c r="BP531" i="6"/>
  <c r="BO531" i="6"/>
  <c r="BP530" i="6"/>
  <c r="BO530" i="6"/>
  <c r="BP529" i="6"/>
  <c r="BO529" i="6"/>
  <c r="BP528" i="6"/>
  <c r="BO528" i="6"/>
  <c r="BR528" i="6" s="1"/>
  <c r="BP527" i="6"/>
  <c r="BO527" i="6"/>
  <c r="BQ527" i="6" s="1"/>
  <c r="BP526" i="6"/>
  <c r="BO526" i="6"/>
  <c r="BQ526" i="6" s="1"/>
  <c r="BP525" i="6"/>
  <c r="BO525" i="6"/>
  <c r="BP524" i="6"/>
  <c r="BO524" i="6"/>
  <c r="BP523" i="6"/>
  <c r="BO523" i="6"/>
  <c r="BP522" i="6"/>
  <c r="BO522" i="6"/>
  <c r="BP521" i="6"/>
  <c r="BO521" i="6"/>
  <c r="BP520" i="6"/>
  <c r="BO520" i="6"/>
  <c r="BR520" i="6" s="1"/>
  <c r="BP519" i="6"/>
  <c r="BO519" i="6"/>
  <c r="BR519" i="6" s="1"/>
  <c r="BP518" i="6"/>
  <c r="BO518" i="6"/>
  <c r="BP517" i="6"/>
  <c r="BO517" i="6"/>
  <c r="BP516" i="6"/>
  <c r="BO516" i="6"/>
  <c r="BR516" i="6" s="1"/>
  <c r="BP515" i="6"/>
  <c r="BO515" i="6"/>
  <c r="BR515" i="6" s="1"/>
  <c r="BP514" i="6"/>
  <c r="BO514" i="6"/>
  <c r="BQ514" i="6" s="1"/>
  <c r="BP513" i="6"/>
  <c r="BO513" i="6"/>
  <c r="BP512" i="6"/>
  <c r="BO512" i="6"/>
  <c r="BQ512" i="6" s="1"/>
  <c r="BP511" i="6"/>
  <c r="BO511" i="6"/>
  <c r="BP510" i="6"/>
  <c r="BO510" i="6"/>
  <c r="BQ510" i="6" s="1"/>
  <c r="BP509" i="6"/>
  <c r="BO509" i="6"/>
  <c r="BP508" i="6"/>
  <c r="BO508" i="6"/>
  <c r="BQ508" i="6" s="1"/>
  <c r="BP507" i="6"/>
  <c r="BO507" i="6"/>
  <c r="BP506" i="6"/>
  <c r="BO506" i="6"/>
  <c r="BQ506" i="6" s="1"/>
  <c r="BP505" i="6"/>
  <c r="BO505" i="6"/>
  <c r="BP504" i="6"/>
  <c r="BO504" i="6"/>
  <c r="BR504" i="6" s="1"/>
  <c r="BP503" i="6"/>
  <c r="BO503" i="6"/>
  <c r="BP502" i="6"/>
  <c r="BO502" i="6"/>
  <c r="BR502" i="6" s="1"/>
  <c r="BP501" i="6"/>
  <c r="BO501" i="6"/>
  <c r="BP500" i="6"/>
  <c r="BO500" i="6"/>
  <c r="BP499" i="6"/>
  <c r="BO499" i="6"/>
  <c r="BP498" i="6"/>
  <c r="BO498" i="6"/>
  <c r="BQ498" i="6" s="1"/>
  <c r="BP497" i="6"/>
  <c r="BO497" i="6"/>
  <c r="BP496" i="6"/>
  <c r="BO496" i="6"/>
  <c r="BP495" i="6"/>
  <c r="BO495" i="6"/>
  <c r="BR495" i="6" s="1"/>
  <c r="BP494" i="6"/>
  <c r="BO494" i="6"/>
  <c r="BQ494" i="6" s="1"/>
  <c r="BP493" i="6"/>
  <c r="BO493" i="6"/>
  <c r="BP492" i="6"/>
  <c r="BO492" i="6"/>
  <c r="BP491" i="6"/>
  <c r="BO491" i="6"/>
  <c r="BP490" i="6"/>
  <c r="BO490" i="6"/>
  <c r="BP489" i="6"/>
  <c r="BO489" i="6"/>
  <c r="BP488" i="6"/>
  <c r="BO488" i="6"/>
  <c r="BR488" i="6" s="1"/>
  <c r="BP487" i="6"/>
  <c r="BO487" i="6"/>
  <c r="BP486" i="6"/>
  <c r="BO486" i="6"/>
  <c r="BR486" i="6" s="1"/>
  <c r="BP485" i="6"/>
  <c r="BO485" i="6"/>
  <c r="BP484" i="6"/>
  <c r="BO484" i="6"/>
  <c r="BQ484" i="6" s="1"/>
  <c r="BP483" i="6"/>
  <c r="BO483" i="6"/>
  <c r="BP482" i="6"/>
  <c r="BO482" i="6"/>
  <c r="BQ482" i="6" s="1"/>
  <c r="BP481" i="6"/>
  <c r="BO481" i="6"/>
  <c r="BP480" i="6"/>
  <c r="BO480" i="6"/>
  <c r="BP479" i="6"/>
  <c r="BO479" i="6"/>
  <c r="BR479" i="6" s="1"/>
  <c r="BP478" i="6"/>
  <c r="BO478" i="6"/>
  <c r="BQ478" i="6" s="1"/>
  <c r="BP477" i="6"/>
  <c r="BO477" i="6"/>
  <c r="BP476" i="6"/>
  <c r="BO476" i="6"/>
  <c r="BQ476" i="6" s="1"/>
  <c r="BP475" i="6"/>
  <c r="BO475" i="6"/>
  <c r="BQ475" i="6" s="1"/>
  <c r="BP474" i="6"/>
  <c r="BO474" i="6"/>
  <c r="BP473" i="6"/>
  <c r="BO473" i="6"/>
  <c r="BP472" i="6"/>
  <c r="BO472" i="6"/>
  <c r="BP471" i="6"/>
  <c r="BO471" i="6"/>
  <c r="BP470" i="6"/>
  <c r="BO470" i="6"/>
  <c r="BR470" i="6" s="1"/>
  <c r="BP469" i="6"/>
  <c r="BO469" i="6"/>
  <c r="BP468" i="6"/>
  <c r="BO468" i="6"/>
  <c r="BQ468" i="6" s="1"/>
  <c r="BP467" i="6"/>
  <c r="BO467" i="6"/>
  <c r="BP466" i="6"/>
  <c r="BO466" i="6"/>
  <c r="BR466" i="6" s="1"/>
  <c r="BP465" i="6"/>
  <c r="BO465" i="6"/>
  <c r="BP464" i="6"/>
  <c r="BO464" i="6"/>
  <c r="BP463" i="6"/>
  <c r="BO463" i="6"/>
  <c r="BP462" i="6"/>
  <c r="BO462" i="6"/>
  <c r="BQ462" i="6" s="1"/>
  <c r="BP461" i="6"/>
  <c r="BO461" i="6"/>
  <c r="BP460" i="6"/>
  <c r="BO460" i="6"/>
  <c r="BR460" i="6" s="1"/>
  <c r="BP459" i="6"/>
  <c r="BO459" i="6"/>
  <c r="BP458" i="6"/>
  <c r="BO458" i="6"/>
  <c r="BP457" i="6"/>
  <c r="BO457" i="6"/>
  <c r="BP456" i="6"/>
  <c r="BO456" i="6"/>
  <c r="BQ456" i="6" s="1"/>
  <c r="BP455" i="6"/>
  <c r="BO455" i="6"/>
  <c r="BP454" i="6"/>
  <c r="BO454" i="6"/>
  <c r="BQ454" i="6" s="1"/>
  <c r="BP453" i="6"/>
  <c r="BO453" i="6"/>
  <c r="BP452" i="6"/>
  <c r="BO452" i="6"/>
  <c r="BQ452" i="6" s="1"/>
  <c r="BP451" i="6"/>
  <c r="BO451" i="6"/>
  <c r="BQ451" i="6" s="1"/>
  <c r="BP450" i="6"/>
  <c r="BO450" i="6"/>
  <c r="BQ450" i="6" s="1"/>
  <c r="BP449" i="6"/>
  <c r="BO449" i="6"/>
  <c r="BP448" i="6"/>
  <c r="BO448" i="6"/>
  <c r="BP447" i="6"/>
  <c r="BO447" i="6"/>
  <c r="BQ447" i="6" s="1"/>
  <c r="BP446" i="6"/>
  <c r="BO446" i="6"/>
  <c r="BQ446" i="6" s="1"/>
  <c r="BP445" i="6"/>
  <c r="BO445" i="6"/>
  <c r="BP444" i="6"/>
  <c r="BO444" i="6"/>
  <c r="BP443" i="6"/>
  <c r="BO443" i="6"/>
  <c r="BP442" i="6"/>
  <c r="BO442" i="6"/>
  <c r="BP441" i="6"/>
  <c r="BO441" i="6"/>
  <c r="BP440" i="6"/>
  <c r="BO440" i="6"/>
  <c r="BP439" i="6"/>
  <c r="BO439" i="6"/>
  <c r="BP438" i="6"/>
  <c r="BO438" i="6"/>
  <c r="BP437" i="6"/>
  <c r="BO437" i="6"/>
  <c r="BP436" i="6"/>
  <c r="BO436" i="6"/>
  <c r="BP435" i="6"/>
  <c r="BO435" i="6"/>
  <c r="BP434" i="6"/>
  <c r="BO434" i="6"/>
  <c r="BR434" i="6" s="1"/>
  <c r="BP433" i="6"/>
  <c r="BO433" i="6"/>
  <c r="BP432" i="6"/>
  <c r="BO432" i="6"/>
  <c r="BP431" i="6"/>
  <c r="BO431" i="6"/>
  <c r="BP430" i="6"/>
  <c r="BO430" i="6"/>
  <c r="BQ430" i="6" s="1"/>
  <c r="BP429" i="6"/>
  <c r="BO429" i="6"/>
  <c r="BP428" i="6"/>
  <c r="BO428" i="6"/>
  <c r="BQ428" i="6" s="1"/>
  <c r="BP427" i="6"/>
  <c r="BO427" i="6"/>
  <c r="BR427" i="6" s="1"/>
  <c r="BP426" i="6"/>
  <c r="BO426" i="6"/>
  <c r="BQ426" i="6" s="1"/>
  <c r="BP425" i="6"/>
  <c r="BO425" i="6"/>
  <c r="BR425" i="6" s="1"/>
  <c r="BP424" i="6"/>
  <c r="BO424" i="6"/>
  <c r="BQ424" i="6" s="1"/>
  <c r="BP423" i="6"/>
  <c r="BO423" i="6"/>
  <c r="BP422" i="6"/>
  <c r="BO422" i="6"/>
  <c r="BR422" i="6" s="1"/>
  <c r="BP421" i="6"/>
  <c r="BO421" i="6"/>
  <c r="BP420" i="6"/>
  <c r="BO420" i="6"/>
  <c r="BR420" i="6" s="1"/>
  <c r="BP419" i="6"/>
  <c r="BO419" i="6"/>
  <c r="BP418" i="6"/>
  <c r="BO418" i="6"/>
  <c r="BP417" i="6"/>
  <c r="BO417" i="6"/>
  <c r="BP416" i="6"/>
  <c r="BO416" i="6"/>
  <c r="BP415" i="6"/>
  <c r="BO415" i="6"/>
  <c r="BP414" i="6"/>
  <c r="BO414" i="6"/>
  <c r="BP413" i="6"/>
  <c r="BO413" i="6"/>
  <c r="BP412" i="6"/>
  <c r="BO412" i="6"/>
  <c r="BQ412" i="6" s="1"/>
  <c r="BP411" i="6"/>
  <c r="BO411" i="6"/>
  <c r="BP410" i="6"/>
  <c r="BO410" i="6"/>
  <c r="BR410" i="6" s="1"/>
  <c r="BP409" i="6"/>
  <c r="BO409" i="6"/>
  <c r="BP408" i="6"/>
  <c r="BO408" i="6"/>
  <c r="BR408" i="6" s="1"/>
  <c r="BP407" i="6"/>
  <c r="BO407" i="6"/>
  <c r="BP406" i="6"/>
  <c r="BO406" i="6"/>
  <c r="BQ406" i="6" s="1"/>
  <c r="BP405" i="6"/>
  <c r="BO405" i="6"/>
  <c r="BP404" i="6"/>
  <c r="BO404" i="6"/>
  <c r="BP403" i="6"/>
  <c r="BO403" i="6"/>
  <c r="BP402" i="6"/>
  <c r="BO402" i="6"/>
  <c r="BQ402" i="6" s="1"/>
  <c r="BP401" i="6"/>
  <c r="BO401" i="6"/>
  <c r="BR401" i="6" s="1"/>
  <c r="BP400" i="6"/>
  <c r="BO400" i="6"/>
  <c r="BQ400" i="6" s="1"/>
  <c r="BP399" i="6"/>
  <c r="BO399" i="6"/>
  <c r="BP398" i="6"/>
  <c r="BO398" i="6"/>
  <c r="BP397" i="6"/>
  <c r="BO397" i="6"/>
  <c r="BP396" i="6"/>
  <c r="BO396" i="6"/>
  <c r="BR396" i="6" s="1"/>
  <c r="BP395" i="6"/>
  <c r="BO395" i="6"/>
  <c r="BR395" i="6" s="1"/>
  <c r="BP394" i="6"/>
  <c r="BO394" i="6"/>
  <c r="BR394" i="6" s="1"/>
  <c r="BP393" i="6"/>
  <c r="BO393" i="6"/>
  <c r="BQ393" i="6" s="1"/>
  <c r="BP392" i="6"/>
  <c r="BO392" i="6"/>
  <c r="BQ392" i="6" s="1"/>
  <c r="BP391" i="6"/>
  <c r="BO391" i="6"/>
  <c r="BP390" i="6"/>
  <c r="BO390" i="6"/>
  <c r="BR390" i="6" s="1"/>
  <c r="BP389" i="6"/>
  <c r="BO389" i="6"/>
  <c r="BP388" i="6"/>
  <c r="BO388" i="6"/>
  <c r="BP387" i="6"/>
  <c r="BO387" i="6"/>
  <c r="BP386" i="6"/>
  <c r="BO386" i="6"/>
  <c r="BP385" i="6"/>
  <c r="BO385" i="6"/>
  <c r="BP384" i="6"/>
  <c r="BO384" i="6"/>
  <c r="BQ384" i="6" s="1"/>
  <c r="BP383" i="6"/>
  <c r="BO383" i="6"/>
  <c r="BP382" i="6"/>
  <c r="BO382" i="6"/>
  <c r="BP381" i="6"/>
  <c r="BO381" i="6"/>
  <c r="BP380" i="6"/>
  <c r="BO380" i="6"/>
  <c r="BQ380" i="6" s="1"/>
  <c r="BP379" i="6"/>
  <c r="BO379" i="6"/>
  <c r="BP378" i="6"/>
  <c r="BO378" i="6"/>
  <c r="BQ378" i="6" s="1"/>
  <c r="BP377" i="6"/>
  <c r="BO377" i="6"/>
  <c r="BP376" i="6"/>
  <c r="BO376" i="6"/>
  <c r="BP375" i="6"/>
  <c r="BO375" i="6"/>
  <c r="BP374" i="6"/>
  <c r="BO374" i="6"/>
  <c r="BR374" i="6" s="1"/>
  <c r="BP373" i="6"/>
  <c r="BO373" i="6"/>
  <c r="BP372" i="6"/>
  <c r="BO372" i="6"/>
  <c r="BQ372" i="6" s="1"/>
  <c r="BP371" i="6"/>
  <c r="BO371" i="6"/>
  <c r="BP370" i="6"/>
  <c r="BO370" i="6"/>
  <c r="BP369" i="6"/>
  <c r="BO369" i="6"/>
  <c r="BP368" i="6"/>
  <c r="BO368" i="6"/>
  <c r="BR368" i="6" s="1"/>
  <c r="BP367" i="6"/>
  <c r="BO367" i="6"/>
  <c r="BP366" i="6"/>
  <c r="BO366" i="6"/>
  <c r="BR366" i="6" s="1"/>
  <c r="BP365" i="6"/>
  <c r="BO365" i="6"/>
  <c r="BP364" i="6"/>
  <c r="BO364" i="6"/>
  <c r="BP363" i="6"/>
  <c r="BO363" i="6"/>
  <c r="BR363" i="6" s="1"/>
  <c r="BP362" i="6"/>
  <c r="BO362" i="6"/>
  <c r="BP361" i="6"/>
  <c r="BO361" i="6"/>
  <c r="BP360" i="6"/>
  <c r="BO360" i="6"/>
  <c r="BP359" i="6"/>
  <c r="BO359" i="6"/>
  <c r="BP358" i="6"/>
  <c r="BO358" i="6"/>
  <c r="BP357" i="6"/>
  <c r="BO357" i="6"/>
  <c r="BP356" i="6"/>
  <c r="BO356" i="6"/>
  <c r="BP355" i="6"/>
  <c r="BO355" i="6"/>
  <c r="BP354" i="6"/>
  <c r="BO354" i="6"/>
  <c r="BQ354" i="6" s="1"/>
  <c r="BP353" i="6"/>
  <c r="BO353" i="6"/>
  <c r="BP352" i="6"/>
  <c r="BO352" i="6"/>
  <c r="BP351" i="6"/>
  <c r="BO351" i="6"/>
  <c r="BP350" i="6"/>
  <c r="BO350" i="6"/>
  <c r="BQ350" i="6" s="1"/>
  <c r="BP349" i="6"/>
  <c r="BO349" i="6"/>
  <c r="BR349" i="6" s="1"/>
  <c r="BP348" i="6"/>
  <c r="BO348" i="6"/>
  <c r="BP347" i="6"/>
  <c r="BO347" i="6"/>
  <c r="BP346" i="6"/>
  <c r="BO346" i="6"/>
  <c r="BP345" i="6"/>
  <c r="BO345" i="6"/>
  <c r="BP344" i="6"/>
  <c r="BO344" i="6"/>
  <c r="BR344" i="6" s="1"/>
  <c r="BP343" i="6"/>
  <c r="BO343" i="6"/>
  <c r="BP342" i="6"/>
  <c r="BO342" i="6"/>
  <c r="BP341" i="6"/>
  <c r="BO341" i="6"/>
  <c r="BP340" i="6"/>
  <c r="BO340" i="6"/>
  <c r="BQ340" i="6" s="1"/>
  <c r="BP339" i="6"/>
  <c r="BO339" i="6"/>
  <c r="BP338" i="6"/>
  <c r="BO338" i="6"/>
  <c r="BQ338" i="6" s="1"/>
  <c r="BP337" i="6"/>
  <c r="BO337" i="6"/>
  <c r="BP336" i="6"/>
  <c r="BO336" i="6"/>
  <c r="BP335" i="6"/>
  <c r="BO335" i="6"/>
  <c r="BP334" i="6"/>
  <c r="BO334" i="6"/>
  <c r="BP333" i="6"/>
  <c r="BO333" i="6"/>
  <c r="BQ333" i="6" s="1"/>
  <c r="BP332" i="6"/>
  <c r="BO332" i="6"/>
  <c r="BP331" i="6"/>
  <c r="BO331" i="6"/>
  <c r="BP330" i="6"/>
  <c r="BO330" i="6"/>
  <c r="BP329" i="6"/>
  <c r="BO329" i="6"/>
  <c r="BP328" i="6"/>
  <c r="BO328" i="6"/>
  <c r="BQ328" i="6" s="1"/>
  <c r="BP327" i="6"/>
  <c r="BO327" i="6"/>
  <c r="BQ327" i="6" s="1"/>
  <c r="BP326" i="6"/>
  <c r="BO326" i="6"/>
  <c r="BP325" i="6"/>
  <c r="BO325" i="6"/>
  <c r="BP324" i="6"/>
  <c r="BO324" i="6"/>
  <c r="BR324" i="6" s="1"/>
  <c r="BP323" i="6"/>
  <c r="BO323" i="6"/>
  <c r="BP322" i="6"/>
  <c r="BO322" i="6"/>
  <c r="BR322" i="6" s="1"/>
  <c r="BP321" i="6"/>
  <c r="BO321" i="6"/>
  <c r="BP320" i="6"/>
  <c r="BO320" i="6"/>
  <c r="BP319" i="6"/>
  <c r="BO319" i="6"/>
  <c r="BP318" i="6"/>
  <c r="BO318" i="6"/>
  <c r="BP317" i="6"/>
  <c r="BO317" i="6"/>
  <c r="BR317" i="6" s="1"/>
  <c r="BP316" i="6"/>
  <c r="BO316" i="6"/>
  <c r="BR316" i="6" s="1"/>
  <c r="BP315" i="6"/>
  <c r="BO315" i="6"/>
  <c r="BP314" i="6"/>
  <c r="BO314" i="6"/>
  <c r="BQ314" i="6" s="1"/>
  <c r="BP313" i="6"/>
  <c r="BO313" i="6"/>
  <c r="BP312" i="6"/>
  <c r="BO312" i="6"/>
  <c r="BP311" i="6"/>
  <c r="BO311" i="6"/>
  <c r="BP310" i="6"/>
  <c r="BO310" i="6"/>
  <c r="BP309" i="6"/>
  <c r="BO309" i="6"/>
  <c r="BP308" i="6"/>
  <c r="BO308" i="6"/>
  <c r="BQ308" i="6" s="1"/>
  <c r="BP307" i="6"/>
  <c r="BO307" i="6"/>
  <c r="BP306" i="6"/>
  <c r="BO306" i="6"/>
  <c r="BP305" i="6"/>
  <c r="BO305" i="6"/>
  <c r="BP304" i="6"/>
  <c r="BO304" i="6"/>
  <c r="BP303" i="6"/>
  <c r="BO303" i="6"/>
  <c r="BP302" i="6"/>
  <c r="BO302" i="6"/>
  <c r="BP301" i="6"/>
  <c r="BO301" i="6"/>
  <c r="BP300" i="6"/>
  <c r="BO300" i="6"/>
  <c r="BP299" i="6"/>
  <c r="BO299" i="6"/>
  <c r="BP298" i="6"/>
  <c r="BO298" i="6"/>
  <c r="BP297" i="6"/>
  <c r="BO297" i="6"/>
  <c r="BP296" i="6"/>
  <c r="BO296" i="6"/>
  <c r="BP295" i="6"/>
  <c r="BO295" i="6"/>
  <c r="BP294" i="6"/>
  <c r="BO294" i="6"/>
  <c r="BQ294" i="6" s="1"/>
  <c r="BP293" i="6"/>
  <c r="BO293" i="6"/>
  <c r="BR293" i="6" s="1"/>
  <c r="BP292" i="6"/>
  <c r="BO292" i="6"/>
  <c r="BP291" i="6"/>
  <c r="BO291" i="6"/>
  <c r="BP290" i="6"/>
  <c r="BO290" i="6"/>
  <c r="BR290" i="6" s="1"/>
  <c r="BP289" i="6"/>
  <c r="BO289" i="6"/>
  <c r="BP288" i="6"/>
  <c r="BO288" i="6"/>
  <c r="BP287" i="6"/>
  <c r="BO287" i="6"/>
  <c r="BP286" i="6"/>
  <c r="BO286" i="6"/>
  <c r="BP285" i="6"/>
  <c r="BO285" i="6"/>
  <c r="BP284" i="6"/>
  <c r="BO284" i="6"/>
  <c r="BQ284" i="6" s="1"/>
  <c r="BP283" i="6"/>
  <c r="BO283" i="6"/>
  <c r="BP282" i="6"/>
  <c r="BO282" i="6"/>
  <c r="BQ282" i="6" s="1"/>
  <c r="BP281" i="6"/>
  <c r="BO281" i="6"/>
  <c r="BP280" i="6"/>
  <c r="BO280" i="6"/>
  <c r="BQ280" i="6" s="1"/>
  <c r="BP279" i="6"/>
  <c r="BO279" i="6"/>
  <c r="BQ279" i="6" s="1"/>
  <c r="BP278" i="6"/>
  <c r="BO278" i="6"/>
  <c r="BQ278" i="6" s="1"/>
  <c r="BP277" i="6"/>
  <c r="BO277" i="6"/>
  <c r="BP276" i="6"/>
  <c r="BO276" i="6"/>
  <c r="BR276" i="6" s="1"/>
  <c r="BP275" i="6"/>
  <c r="BO275" i="6"/>
  <c r="BP274" i="6"/>
  <c r="BO274" i="6"/>
  <c r="BQ274" i="6" s="1"/>
  <c r="BP273" i="6"/>
  <c r="BO273" i="6"/>
  <c r="BR273" i="6" s="1"/>
  <c r="BP272" i="6"/>
  <c r="BO272" i="6"/>
  <c r="BR272" i="6" s="1"/>
  <c r="BP271" i="6"/>
  <c r="BO271" i="6"/>
  <c r="BP270" i="6"/>
  <c r="BO270" i="6"/>
  <c r="BR270" i="6" s="1"/>
  <c r="BP269" i="6"/>
  <c r="BO269" i="6"/>
  <c r="BP268" i="6"/>
  <c r="BO268" i="6"/>
  <c r="BQ268" i="6" s="1"/>
  <c r="BP267" i="6"/>
  <c r="BO267" i="6"/>
  <c r="BP266" i="6"/>
  <c r="BO266" i="6"/>
  <c r="BR266" i="6" s="1"/>
  <c r="BP265" i="6"/>
  <c r="BO265" i="6"/>
  <c r="BP264" i="6"/>
  <c r="BO264" i="6"/>
  <c r="BQ264" i="6" s="1"/>
  <c r="BP263" i="6"/>
  <c r="BO263" i="6"/>
  <c r="BP262" i="6"/>
  <c r="BO262" i="6"/>
  <c r="BR262" i="6" s="1"/>
  <c r="BP261" i="6"/>
  <c r="BO261" i="6"/>
  <c r="BP260" i="6"/>
  <c r="BO260" i="6"/>
  <c r="BR260" i="6" s="1"/>
  <c r="BP259" i="6"/>
  <c r="BO259" i="6"/>
  <c r="BP258" i="6"/>
  <c r="BO258" i="6"/>
  <c r="BR258" i="6" s="1"/>
  <c r="BP257" i="6"/>
  <c r="BO257" i="6"/>
  <c r="BP256" i="6"/>
  <c r="BO256" i="6"/>
  <c r="BQ256" i="6" s="1"/>
  <c r="BP255" i="6"/>
  <c r="BO255" i="6"/>
  <c r="BP254" i="6"/>
  <c r="BO254" i="6"/>
  <c r="BQ254" i="6" s="1"/>
  <c r="BP253" i="6"/>
  <c r="BO253" i="6"/>
  <c r="BP252" i="6"/>
  <c r="BO252" i="6"/>
  <c r="BR252" i="6" s="1"/>
  <c r="BP251" i="6"/>
  <c r="BO251" i="6"/>
  <c r="BP250" i="6"/>
  <c r="BO250" i="6"/>
  <c r="BP249" i="6"/>
  <c r="BO249" i="6"/>
  <c r="BP248" i="6"/>
  <c r="BO248" i="6"/>
  <c r="BQ248" i="6" s="1"/>
  <c r="BP247" i="6"/>
  <c r="BO247" i="6"/>
  <c r="BR247" i="6" s="1"/>
  <c r="BP246" i="6"/>
  <c r="BO246" i="6"/>
  <c r="BQ246" i="6" s="1"/>
  <c r="BP245" i="6"/>
  <c r="BO245" i="6"/>
  <c r="BQ245" i="6" s="1"/>
  <c r="BP244" i="6"/>
  <c r="BO244" i="6"/>
  <c r="BP243" i="6"/>
  <c r="BO243" i="6"/>
  <c r="BQ243" i="6" s="1"/>
  <c r="BP242" i="6"/>
  <c r="BO242" i="6"/>
  <c r="BR242" i="6" s="1"/>
  <c r="BP241" i="6"/>
  <c r="BO241" i="6"/>
  <c r="BP240" i="6"/>
  <c r="BO240" i="6"/>
  <c r="BQ240" i="6" s="1"/>
  <c r="BP239" i="6"/>
  <c r="BO239" i="6"/>
  <c r="BQ239" i="6" s="1"/>
  <c r="BP238" i="6"/>
  <c r="BO238" i="6"/>
  <c r="BP237" i="6"/>
  <c r="BO237" i="6"/>
  <c r="BP236" i="6"/>
  <c r="BO236" i="6"/>
  <c r="BP235" i="6"/>
  <c r="BO235" i="6"/>
  <c r="BP234" i="6"/>
  <c r="BO234" i="6"/>
  <c r="BP233" i="6"/>
  <c r="BO233" i="6"/>
  <c r="BP232" i="6"/>
  <c r="BO232" i="6"/>
  <c r="BP231" i="6"/>
  <c r="BO231" i="6"/>
  <c r="BP230" i="6"/>
  <c r="BO230" i="6"/>
  <c r="BQ230" i="6" s="1"/>
  <c r="BP229" i="6"/>
  <c r="BO229" i="6"/>
  <c r="BP228" i="6"/>
  <c r="BO228" i="6"/>
  <c r="BR228" i="6" s="1"/>
  <c r="BP227" i="6"/>
  <c r="BO227" i="6"/>
  <c r="BP226" i="6"/>
  <c r="BO226" i="6"/>
  <c r="BQ226" i="6" s="1"/>
  <c r="BP225" i="6"/>
  <c r="BO225" i="6"/>
  <c r="BP224" i="6"/>
  <c r="BO224" i="6"/>
  <c r="BP223" i="6"/>
  <c r="BO223" i="6"/>
  <c r="BP222" i="6"/>
  <c r="BO222" i="6"/>
  <c r="BR222" i="6" s="1"/>
  <c r="BP221" i="6"/>
  <c r="BO221" i="6"/>
  <c r="BP220" i="6"/>
  <c r="BO220" i="6"/>
  <c r="BQ220" i="6" s="1"/>
  <c r="BP219" i="6"/>
  <c r="BO219" i="6"/>
  <c r="BP218" i="6"/>
  <c r="BO218" i="6"/>
  <c r="BP217" i="6"/>
  <c r="BO217" i="6"/>
  <c r="BP216" i="6"/>
  <c r="BO216" i="6"/>
  <c r="BQ216" i="6" s="1"/>
  <c r="BP215" i="6"/>
  <c r="BO215" i="6"/>
  <c r="BQ215" i="6" s="1"/>
  <c r="BP214" i="6"/>
  <c r="BO214" i="6"/>
  <c r="BR214" i="6" s="1"/>
  <c r="BP213" i="6"/>
  <c r="BO213" i="6"/>
  <c r="BP212" i="6"/>
  <c r="BO212" i="6"/>
  <c r="BQ212" i="6" s="1"/>
  <c r="BP211" i="6"/>
  <c r="BO211" i="6"/>
  <c r="BP210" i="6"/>
  <c r="BO210" i="6"/>
  <c r="BQ210" i="6" s="1"/>
  <c r="BP209" i="6"/>
  <c r="BO209" i="6"/>
  <c r="BP208" i="6"/>
  <c r="BO208" i="6"/>
  <c r="BR208" i="6" s="1"/>
  <c r="BP207" i="6"/>
  <c r="BO207" i="6"/>
  <c r="BP206" i="6"/>
  <c r="BO206" i="6"/>
  <c r="BQ206" i="6" s="1"/>
  <c r="BP205" i="6"/>
  <c r="BO205" i="6"/>
  <c r="BP204" i="6"/>
  <c r="BO204" i="6"/>
  <c r="BP203" i="6"/>
  <c r="BO203" i="6"/>
  <c r="BP202" i="6"/>
  <c r="BO202" i="6"/>
  <c r="BQ202" i="6" s="1"/>
  <c r="BP201" i="6"/>
  <c r="BO201" i="6"/>
  <c r="BP200" i="6"/>
  <c r="BO200" i="6"/>
  <c r="BQ200" i="6" s="1"/>
  <c r="BP199" i="6"/>
  <c r="BO199" i="6"/>
  <c r="BP198" i="6"/>
  <c r="BO198" i="6"/>
  <c r="BP197" i="6"/>
  <c r="BO197" i="6"/>
  <c r="BP196" i="6"/>
  <c r="BO196" i="6"/>
  <c r="BR196" i="6" s="1"/>
  <c r="BP195" i="6"/>
  <c r="BO195" i="6"/>
  <c r="BP194" i="6"/>
  <c r="BO194" i="6"/>
  <c r="BQ194" i="6" s="1"/>
  <c r="BP193" i="6"/>
  <c r="BO193" i="6"/>
  <c r="BP192" i="6"/>
  <c r="BO192" i="6"/>
  <c r="BP191" i="6"/>
  <c r="BO191" i="6"/>
  <c r="BP190" i="6"/>
  <c r="BO190" i="6"/>
  <c r="BP189" i="6"/>
  <c r="BO189" i="6"/>
  <c r="BP188" i="6"/>
  <c r="BO188" i="6"/>
  <c r="BR188" i="6" s="1"/>
  <c r="BP187" i="6"/>
  <c r="BO187" i="6"/>
  <c r="BP186" i="6"/>
  <c r="BO186" i="6"/>
  <c r="BP185" i="6"/>
  <c r="BO185" i="6"/>
  <c r="BP184" i="6"/>
  <c r="BO184" i="6"/>
  <c r="BR184" i="6" s="1"/>
  <c r="BP183" i="6"/>
  <c r="BO183" i="6"/>
  <c r="BR183" i="6" s="1"/>
  <c r="BP182" i="6"/>
  <c r="BO182" i="6"/>
  <c r="BP181" i="6"/>
  <c r="BO181" i="6"/>
  <c r="BP180" i="6"/>
  <c r="BO180" i="6"/>
  <c r="BR180" i="6" s="1"/>
  <c r="BP179" i="6"/>
  <c r="BO179" i="6"/>
  <c r="BP178" i="6"/>
  <c r="BO178" i="6"/>
  <c r="BQ178" i="6" s="1"/>
  <c r="BP177" i="6"/>
  <c r="BO177" i="6"/>
  <c r="BP176" i="6"/>
  <c r="BO176" i="6"/>
  <c r="BR176" i="6" s="1"/>
  <c r="BP175" i="6"/>
  <c r="BO175" i="6"/>
  <c r="BP174" i="6"/>
  <c r="BO174" i="6"/>
  <c r="BQ174" i="6" s="1"/>
  <c r="BP173" i="6"/>
  <c r="BO173" i="6"/>
  <c r="BQ173" i="6" s="1"/>
  <c r="BP172" i="6"/>
  <c r="BO172" i="6"/>
  <c r="BP171" i="6"/>
  <c r="BO171" i="6"/>
  <c r="BP170" i="6"/>
  <c r="BO170" i="6"/>
  <c r="BP169" i="6"/>
  <c r="BO169" i="6"/>
  <c r="BP168" i="6"/>
  <c r="BO168" i="6"/>
  <c r="BQ168" i="6" s="1"/>
  <c r="BP167" i="6"/>
  <c r="BO167" i="6"/>
  <c r="BP166" i="6"/>
  <c r="BO166" i="6"/>
  <c r="BQ166" i="6" s="1"/>
  <c r="BP165" i="6"/>
  <c r="BO165" i="6"/>
  <c r="BP164" i="6"/>
  <c r="BO164" i="6"/>
  <c r="BP163" i="6"/>
  <c r="BO163" i="6"/>
  <c r="BQ163" i="6" s="1"/>
  <c r="BP162" i="6"/>
  <c r="BO162" i="6"/>
  <c r="BR162" i="6" s="1"/>
  <c r="BP161" i="6"/>
  <c r="BO161" i="6"/>
  <c r="BP160" i="6"/>
  <c r="BO160" i="6"/>
  <c r="BR160" i="6" s="1"/>
  <c r="BP159" i="6"/>
  <c r="BO159" i="6"/>
  <c r="BQ159" i="6" s="1"/>
  <c r="BP158" i="6"/>
  <c r="BO158" i="6"/>
  <c r="BQ158" i="6" s="1"/>
  <c r="BP157" i="6"/>
  <c r="BO157" i="6"/>
  <c r="BP156" i="6"/>
  <c r="BO156" i="6"/>
  <c r="BR156" i="6" s="1"/>
  <c r="BP155" i="6"/>
  <c r="BO155" i="6"/>
  <c r="BP154" i="6"/>
  <c r="BO154" i="6"/>
  <c r="BQ154" i="6" s="1"/>
  <c r="BP153" i="6"/>
  <c r="BO153" i="6"/>
  <c r="BP152" i="6"/>
  <c r="BO152" i="6"/>
  <c r="BR152" i="6" s="1"/>
  <c r="BP151" i="6"/>
  <c r="BO151" i="6"/>
  <c r="BP150" i="6"/>
  <c r="BO150" i="6"/>
  <c r="BQ150" i="6" s="1"/>
  <c r="BP149" i="6"/>
  <c r="BO149" i="6"/>
  <c r="BP148" i="6"/>
  <c r="BO148" i="6"/>
  <c r="BR148" i="6" s="1"/>
  <c r="BP147" i="6"/>
  <c r="BO147" i="6"/>
  <c r="BP146" i="6"/>
  <c r="BO146" i="6"/>
  <c r="BP145" i="6"/>
  <c r="BO145" i="6"/>
  <c r="BP144" i="6"/>
  <c r="BO144" i="6"/>
  <c r="BR144" i="6" s="1"/>
  <c r="BP143" i="6"/>
  <c r="BO143" i="6"/>
  <c r="BQ143" i="6" s="1"/>
  <c r="BP142" i="6"/>
  <c r="BO142" i="6"/>
  <c r="BQ142" i="6" s="1"/>
  <c r="BP141" i="6"/>
  <c r="BO141" i="6"/>
  <c r="BP140" i="6"/>
  <c r="BO140" i="6"/>
  <c r="BQ140" i="6" s="1"/>
  <c r="BP139" i="6"/>
  <c r="BO139" i="6"/>
  <c r="BP138" i="6"/>
  <c r="BO138" i="6"/>
  <c r="BQ138" i="6" s="1"/>
  <c r="BP137" i="6"/>
  <c r="BO137" i="6"/>
  <c r="BP136" i="6"/>
  <c r="BO136" i="6"/>
  <c r="BR136" i="6" s="1"/>
  <c r="BP135" i="6"/>
  <c r="BO135" i="6"/>
  <c r="BP134" i="6"/>
  <c r="BO134" i="6"/>
  <c r="BP133" i="6"/>
  <c r="BO133" i="6"/>
  <c r="BP132" i="6"/>
  <c r="BO132" i="6"/>
  <c r="BR132" i="6" s="1"/>
  <c r="BP131" i="6"/>
  <c r="BO131" i="6"/>
  <c r="BP130" i="6"/>
  <c r="BO130" i="6"/>
  <c r="BQ130" i="6" s="1"/>
  <c r="BP129" i="6"/>
  <c r="BO129" i="6"/>
  <c r="BP128" i="6"/>
  <c r="BO128" i="6"/>
  <c r="BP127" i="6"/>
  <c r="BO127" i="6"/>
  <c r="BP126" i="6"/>
  <c r="BO126" i="6"/>
  <c r="BQ126" i="6" s="1"/>
  <c r="BP125" i="6"/>
  <c r="BO125" i="6"/>
  <c r="BP124" i="6"/>
  <c r="BO124" i="6"/>
  <c r="BP123" i="6"/>
  <c r="BO123" i="6"/>
  <c r="BP122" i="6"/>
  <c r="BO122" i="6"/>
  <c r="BP121" i="6"/>
  <c r="BO121" i="6"/>
  <c r="BP120" i="6"/>
  <c r="BO120" i="6"/>
  <c r="BP119" i="6"/>
  <c r="BO119" i="6"/>
  <c r="BS15" i="6"/>
  <c r="BO20" i="6"/>
  <c r="BO21" i="6"/>
  <c r="BQ21" i="6" s="1"/>
  <c r="BO22" i="6"/>
  <c r="BO23" i="6"/>
  <c r="BQ23" i="6" s="1"/>
  <c r="BO24" i="6"/>
  <c r="BO25" i="6"/>
  <c r="BQ25" i="6" s="1"/>
  <c r="BO26" i="6"/>
  <c r="BO27" i="6"/>
  <c r="BQ27" i="6" s="1"/>
  <c r="BO28" i="6"/>
  <c r="BO29" i="6"/>
  <c r="BQ29" i="6" s="1"/>
  <c r="BO30" i="6"/>
  <c r="BO31" i="6"/>
  <c r="BQ31" i="6" s="1"/>
  <c r="BO32" i="6"/>
  <c r="BO33" i="6"/>
  <c r="BQ33" i="6" s="1"/>
  <c r="BO34" i="6"/>
  <c r="BO35" i="6"/>
  <c r="BQ35" i="6" s="1"/>
  <c r="BO36" i="6"/>
  <c r="BO37" i="6"/>
  <c r="BQ37" i="6" s="1"/>
  <c r="BO38" i="6"/>
  <c r="BQ38" i="6" s="1"/>
  <c r="BO39" i="6"/>
  <c r="BQ39" i="6" s="1"/>
  <c r="BO40" i="6"/>
  <c r="BO41" i="6"/>
  <c r="BR41" i="6" s="1"/>
  <c r="BO42" i="6"/>
  <c r="BO43" i="6"/>
  <c r="BQ43" i="6" s="1"/>
  <c r="BO44" i="6"/>
  <c r="BO45" i="6"/>
  <c r="BQ45" i="6" s="1"/>
  <c r="BO46" i="6"/>
  <c r="BO47" i="6"/>
  <c r="BQ47" i="6" s="1"/>
  <c r="BO48" i="6"/>
  <c r="BQ48" i="6" s="1"/>
  <c r="BO49" i="6"/>
  <c r="BQ49" i="6" s="1"/>
  <c r="BO50" i="6"/>
  <c r="BO51" i="6"/>
  <c r="BO52" i="6"/>
  <c r="BO53" i="6"/>
  <c r="BQ53" i="6" s="1"/>
  <c r="BO54" i="6"/>
  <c r="BQ54" i="6" s="1"/>
  <c r="BO55" i="6"/>
  <c r="BO56" i="6"/>
  <c r="BR56" i="6" s="1"/>
  <c r="BO57" i="6"/>
  <c r="BQ57" i="6" s="1"/>
  <c r="BO58" i="6"/>
  <c r="BQ58" i="6" s="1"/>
  <c r="BO59" i="6"/>
  <c r="BQ59" i="6" s="1"/>
  <c r="BO60" i="6"/>
  <c r="BO61" i="6"/>
  <c r="BQ61" i="6" s="1"/>
  <c r="BO62" i="6"/>
  <c r="BQ62" i="6" s="1"/>
  <c r="BO63" i="6"/>
  <c r="BQ63" i="6" s="1"/>
  <c r="BO64" i="6"/>
  <c r="BO65" i="6"/>
  <c r="BQ65" i="6" s="1"/>
  <c r="BO66" i="6"/>
  <c r="BO67" i="6"/>
  <c r="BO68" i="6"/>
  <c r="BQ68" i="6" s="1"/>
  <c r="BO69" i="6"/>
  <c r="BQ69" i="6" s="1"/>
  <c r="BO70" i="6"/>
  <c r="BO71" i="6"/>
  <c r="BO72" i="6"/>
  <c r="BQ72" i="6" s="1"/>
  <c r="BO73" i="6"/>
  <c r="BQ73" i="6" s="1"/>
  <c r="BO74" i="6"/>
  <c r="BO75" i="6"/>
  <c r="BQ75" i="6" s="1"/>
  <c r="BO76" i="6"/>
  <c r="BO77" i="6"/>
  <c r="BQ77" i="6" s="1"/>
  <c r="BO78" i="6"/>
  <c r="BO79" i="6"/>
  <c r="BQ79" i="6" s="1"/>
  <c r="BO80" i="6"/>
  <c r="BO81" i="6"/>
  <c r="BQ81" i="6" s="1"/>
  <c r="BO82" i="6"/>
  <c r="BR82" i="6" s="1"/>
  <c r="BO83" i="6"/>
  <c r="BQ83" i="6" s="1"/>
  <c r="BO84" i="6"/>
  <c r="BO85" i="6"/>
  <c r="BR85" i="6" s="1"/>
  <c r="BO86" i="6"/>
  <c r="BQ86" i="6" s="1"/>
  <c r="BO87" i="6"/>
  <c r="BO88" i="6"/>
  <c r="BO89" i="6"/>
  <c r="BQ89" i="6" s="1"/>
  <c r="BO90" i="6"/>
  <c r="BO91" i="6"/>
  <c r="BQ91" i="6" s="1"/>
  <c r="BO92" i="6"/>
  <c r="BO93" i="6"/>
  <c r="BR93" i="6" s="1"/>
  <c r="BO94" i="6"/>
  <c r="BO95" i="6"/>
  <c r="BQ95" i="6" s="1"/>
  <c r="BO96" i="6"/>
  <c r="BO97" i="6"/>
  <c r="BQ97" i="6" s="1"/>
  <c r="BO98" i="6"/>
  <c r="BO99" i="6"/>
  <c r="BO100" i="6"/>
  <c r="BO101" i="6"/>
  <c r="BQ101" i="6" s="1"/>
  <c r="BO102" i="6"/>
  <c r="BO103" i="6"/>
  <c r="BQ103" i="6" s="1"/>
  <c r="BO104" i="6"/>
  <c r="BQ104" i="6" s="1"/>
  <c r="BO105" i="6"/>
  <c r="BQ105" i="6" s="1"/>
  <c r="BO106" i="6"/>
  <c r="BR106" i="6" s="1"/>
  <c r="BO107" i="6"/>
  <c r="BQ107" i="6" s="1"/>
  <c r="BO108" i="6"/>
  <c r="BO109" i="6"/>
  <c r="BQ109" i="6" s="1"/>
  <c r="BO110" i="6"/>
  <c r="BO111" i="6"/>
  <c r="BQ111" i="6" s="1"/>
  <c r="BO112" i="6"/>
  <c r="BQ112" i="6" s="1"/>
  <c r="BO113" i="6"/>
  <c r="BR113" i="6" s="1"/>
  <c r="BO114" i="6"/>
  <c r="BO115" i="6"/>
  <c r="BQ115" i="6" s="1"/>
  <c r="BO116" i="6"/>
  <c r="BQ116" i="6" s="1"/>
  <c r="BO117" i="6"/>
  <c r="BQ117" i="6" s="1"/>
  <c r="BO118" i="6"/>
  <c r="BO19" i="6"/>
  <c r="BQ19" i="6" s="1"/>
  <c r="BP20" i="6"/>
  <c r="BP21" i="6"/>
  <c r="BP22" i="6"/>
  <c r="BP23" i="6"/>
  <c r="BP24" i="6"/>
  <c r="BP25" i="6"/>
  <c r="BP26" i="6"/>
  <c r="BP27" i="6"/>
  <c r="BP28" i="6"/>
  <c r="BP29" i="6"/>
  <c r="BP30" i="6"/>
  <c r="BP31" i="6"/>
  <c r="BP32" i="6"/>
  <c r="BP33" i="6"/>
  <c r="BP34" i="6"/>
  <c r="BP35" i="6"/>
  <c r="BP36" i="6"/>
  <c r="BP37" i="6"/>
  <c r="BP38" i="6"/>
  <c r="BP39" i="6"/>
  <c r="BP40" i="6"/>
  <c r="BP41" i="6"/>
  <c r="BP42" i="6"/>
  <c r="BP43" i="6"/>
  <c r="BP44" i="6"/>
  <c r="BP45" i="6"/>
  <c r="BP46" i="6"/>
  <c r="BP47" i="6"/>
  <c r="BP48" i="6"/>
  <c r="BP49" i="6"/>
  <c r="BP50" i="6"/>
  <c r="BP51" i="6"/>
  <c r="BP52" i="6"/>
  <c r="BP53" i="6"/>
  <c r="BP54" i="6"/>
  <c r="BP55" i="6"/>
  <c r="BP56" i="6"/>
  <c r="BP57" i="6"/>
  <c r="BP58" i="6"/>
  <c r="BP59" i="6"/>
  <c r="BP60" i="6"/>
  <c r="BP61" i="6"/>
  <c r="BP62" i="6"/>
  <c r="BP63" i="6"/>
  <c r="BP64" i="6"/>
  <c r="BP65" i="6"/>
  <c r="BP66" i="6"/>
  <c r="BP67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P81" i="6"/>
  <c r="BP82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P97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P111" i="6"/>
  <c r="BP112" i="6"/>
  <c r="BP113" i="6"/>
  <c r="BP114" i="6"/>
  <c r="BP115" i="6"/>
  <c r="BP116" i="6"/>
  <c r="BP117" i="6"/>
  <c r="BP118" i="6"/>
  <c r="BP19" i="6"/>
  <c r="AX10001" i="6"/>
  <c r="AX10000" i="6"/>
  <c r="AX9999" i="6"/>
  <c r="AX9998" i="6"/>
  <c r="AX9997" i="6"/>
  <c r="AX9996" i="6"/>
  <c r="AX9995" i="6"/>
  <c r="AX9994" i="6"/>
  <c r="AX9993" i="6"/>
  <c r="AX9992" i="6"/>
  <c r="AX9991" i="6"/>
  <c r="AX9990" i="6"/>
  <c r="AX9989" i="6"/>
  <c r="AX9988" i="6"/>
  <c r="AX9987" i="6"/>
  <c r="AX9986" i="6"/>
  <c r="AX9985" i="6"/>
  <c r="AX9984" i="6"/>
  <c r="AX9983" i="6"/>
  <c r="AX9982" i="6"/>
  <c r="AX9981" i="6"/>
  <c r="AX9980" i="6"/>
  <c r="AX9979" i="6"/>
  <c r="AX9978" i="6"/>
  <c r="AX9977" i="6"/>
  <c r="AX9976" i="6"/>
  <c r="AX9975" i="6"/>
  <c r="AX9974" i="6"/>
  <c r="AX9973" i="6"/>
  <c r="AX9972" i="6"/>
  <c r="AX9971" i="6"/>
  <c r="AX9970" i="6"/>
  <c r="AX9969" i="6"/>
  <c r="AX9968" i="6"/>
  <c r="AX9967" i="6"/>
  <c r="AX9966" i="6"/>
  <c r="AX9965" i="6"/>
  <c r="AX9964" i="6"/>
  <c r="AX9963" i="6"/>
  <c r="AX9962" i="6"/>
  <c r="AX9961" i="6"/>
  <c r="AX9960" i="6"/>
  <c r="AX9959" i="6"/>
  <c r="AX9958" i="6"/>
  <c r="AX9957" i="6"/>
  <c r="AX9956" i="6"/>
  <c r="AX9955" i="6"/>
  <c r="AX9954" i="6"/>
  <c r="AX9953" i="6"/>
  <c r="AX9952" i="6"/>
  <c r="AX9951" i="6"/>
  <c r="AX9950" i="6"/>
  <c r="AX9949" i="6"/>
  <c r="AX9948" i="6"/>
  <c r="AX9947" i="6"/>
  <c r="AX9946" i="6"/>
  <c r="AX9945" i="6"/>
  <c r="AX9944" i="6"/>
  <c r="AX9943" i="6"/>
  <c r="AX9942" i="6"/>
  <c r="AX9941" i="6"/>
  <c r="AX9940" i="6"/>
  <c r="AX9939" i="6"/>
  <c r="AX9938" i="6"/>
  <c r="AX9937" i="6"/>
  <c r="AX9936" i="6"/>
  <c r="AX9935" i="6"/>
  <c r="AX9934" i="6"/>
  <c r="AX9933" i="6"/>
  <c r="AX9932" i="6"/>
  <c r="AX9931" i="6"/>
  <c r="AX9930" i="6"/>
  <c r="AX9929" i="6"/>
  <c r="AX9928" i="6"/>
  <c r="AX9927" i="6"/>
  <c r="AX9926" i="6"/>
  <c r="AX9925" i="6"/>
  <c r="AX9924" i="6"/>
  <c r="AX9923" i="6"/>
  <c r="AX9922" i="6"/>
  <c r="AX9921" i="6"/>
  <c r="AX9920" i="6"/>
  <c r="AX9919" i="6"/>
  <c r="AX9918" i="6"/>
  <c r="AX9917" i="6"/>
  <c r="AX9916" i="6"/>
  <c r="AX9915" i="6"/>
  <c r="AX9914" i="6"/>
  <c r="AX9913" i="6"/>
  <c r="AX9912" i="6"/>
  <c r="AX9911" i="6"/>
  <c r="AX9910" i="6"/>
  <c r="AX9909" i="6"/>
  <c r="AX9908" i="6"/>
  <c r="AX9907" i="6"/>
  <c r="AX9906" i="6"/>
  <c r="AX9905" i="6"/>
  <c r="AX9904" i="6"/>
  <c r="AX9903" i="6"/>
  <c r="AX9902" i="6"/>
  <c r="AX9901" i="6"/>
  <c r="AX9900" i="6"/>
  <c r="AX9899" i="6"/>
  <c r="AX9898" i="6"/>
  <c r="AX9897" i="6"/>
  <c r="AX9896" i="6"/>
  <c r="AX9895" i="6"/>
  <c r="AX9894" i="6"/>
  <c r="AX9893" i="6"/>
  <c r="AX9892" i="6"/>
  <c r="AX9891" i="6"/>
  <c r="AX9890" i="6"/>
  <c r="AX9889" i="6"/>
  <c r="AX9888" i="6"/>
  <c r="AX9887" i="6"/>
  <c r="AX9886" i="6"/>
  <c r="AX9885" i="6"/>
  <c r="AX9884" i="6"/>
  <c r="AX9883" i="6"/>
  <c r="AX9882" i="6"/>
  <c r="AX9881" i="6"/>
  <c r="AX9880" i="6"/>
  <c r="AX9879" i="6"/>
  <c r="AX9878" i="6"/>
  <c r="AX9877" i="6"/>
  <c r="AX9876" i="6"/>
  <c r="AX9875" i="6"/>
  <c r="AX9874" i="6"/>
  <c r="AX9873" i="6"/>
  <c r="AX9872" i="6"/>
  <c r="AX9871" i="6"/>
  <c r="AX9870" i="6"/>
  <c r="AX9869" i="6"/>
  <c r="AX9868" i="6"/>
  <c r="AX9867" i="6"/>
  <c r="AX9866" i="6"/>
  <c r="AX9865" i="6"/>
  <c r="AX9864" i="6"/>
  <c r="AX9863" i="6"/>
  <c r="AX9862" i="6"/>
  <c r="AX9861" i="6"/>
  <c r="AX9860" i="6"/>
  <c r="AX9859" i="6"/>
  <c r="AX9858" i="6"/>
  <c r="AX9857" i="6"/>
  <c r="AX9856" i="6"/>
  <c r="AX9855" i="6"/>
  <c r="AX9854" i="6"/>
  <c r="AX9853" i="6"/>
  <c r="AX9852" i="6"/>
  <c r="AX9851" i="6"/>
  <c r="AX9850" i="6"/>
  <c r="AX9849" i="6"/>
  <c r="AX9848" i="6"/>
  <c r="AX9847" i="6"/>
  <c r="AX9846" i="6"/>
  <c r="AX9845" i="6"/>
  <c r="AX9844" i="6"/>
  <c r="AX9843" i="6"/>
  <c r="AX9842" i="6"/>
  <c r="AX9841" i="6"/>
  <c r="AX9840" i="6"/>
  <c r="AX9839" i="6"/>
  <c r="AX9838" i="6"/>
  <c r="AX9837" i="6"/>
  <c r="AX9836" i="6"/>
  <c r="AX9835" i="6"/>
  <c r="AX9834" i="6"/>
  <c r="AX9833" i="6"/>
  <c r="AX9832" i="6"/>
  <c r="AX9831" i="6"/>
  <c r="AX9830" i="6"/>
  <c r="AX9829" i="6"/>
  <c r="AX9828" i="6"/>
  <c r="AX9827" i="6"/>
  <c r="AX9826" i="6"/>
  <c r="AX9825" i="6"/>
  <c r="AX9824" i="6"/>
  <c r="AX9823" i="6"/>
  <c r="AX9822" i="6"/>
  <c r="AX9821" i="6"/>
  <c r="AX9820" i="6"/>
  <c r="AX9819" i="6"/>
  <c r="AX9818" i="6"/>
  <c r="AX9817" i="6"/>
  <c r="AX9816" i="6"/>
  <c r="AX9815" i="6"/>
  <c r="AX9814" i="6"/>
  <c r="AX9813" i="6"/>
  <c r="AX9812" i="6"/>
  <c r="AX9811" i="6"/>
  <c r="AX9810" i="6"/>
  <c r="AX9809" i="6"/>
  <c r="AX9808" i="6"/>
  <c r="AX9807" i="6"/>
  <c r="AX9806" i="6"/>
  <c r="AX9805" i="6"/>
  <c r="AX9804" i="6"/>
  <c r="AX9803" i="6"/>
  <c r="AX9802" i="6"/>
  <c r="AX9801" i="6"/>
  <c r="AX9800" i="6"/>
  <c r="AX9799" i="6"/>
  <c r="AX9798" i="6"/>
  <c r="AX9797" i="6"/>
  <c r="AX9796" i="6"/>
  <c r="AX9795" i="6"/>
  <c r="AX9794" i="6"/>
  <c r="AX9793" i="6"/>
  <c r="AX9792" i="6"/>
  <c r="AX9791" i="6"/>
  <c r="AX9790" i="6"/>
  <c r="AX9789" i="6"/>
  <c r="AX9788" i="6"/>
  <c r="AX9787" i="6"/>
  <c r="AX9786" i="6"/>
  <c r="AX9785" i="6"/>
  <c r="AX9784" i="6"/>
  <c r="AX9783" i="6"/>
  <c r="AX9782" i="6"/>
  <c r="AX9781" i="6"/>
  <c r="AX9780" i="6"/>
  <c r="AX9779" i="6"/>
  <c r="AX9778" i="6"/>
  <c r="AX9777" i="6"/>
  <c r="AX9776" i="6"/>
  <c r="AX9775" i="6"/>
  <c r="AX9774" i="6"/>
  <c r="AX9773" i="6"/>
  <c r="AX9772" i="6"/>
  <c r="AX9771" i="6"/>
  <c r="AX9770" i="6"/>
  <c r="AX9769" i="6"/>
  <c r="AX9768" i="6"/>
  <c r="AX9767" i="6"/>
  <c r="AX9766" i="6"/>
  <c r="AX9765" i="6"/>
  <c r="AX9764" i="6"/>
  <c r="AX9763" i="6"/>
  <c r="AX9762" i="6"/>
  <c r="AX9761" i="6"/>
  <c r="AX9760" i="6"/>
  <c r="AX9759" i="6"/>
  <c r="AX9758" i="6"/>
  <c r="AX9757" i="6"/>
  <c r="AX9756" i="6"/>
  <c r="AX9755" i="6"/>
  <c r="AX9754" i="6"/>
  <c r="AX9753" i="6"/>
  <c r="AX9752" i="6"/>
  <c r="AX9751" i="6"/>
  <c r="AX9750" i="6"/>
  <c r="AX9749" i="6"/>
  <c r="AX9748" i="6"/>
  <c r="AX9747" i="6"/>
  <c r="AX9746" i="6"/>
  <c r="AX9745" i="6"/>
  <c r="AX9744" i="6"/>
  <c r="AX9743" i="6"/>
  <c r="AX9742" i="6"/>
  <c r="AX9741" i="6"/>
  <c r="AX9740" i="6"/>
  <c r="AX9739" i="6"/>
  <c r="AX9738" i="6"/>
  <c r="AX9737" i="6"/>
  <c r="AX9736" i="6"/>
  <c r="AX9735" i="6"/>
  <c r="AX9734" i="6"/>
  <c r="AX9733" i="6"/>
  <c r="AX9732" i="6"/>
  <c r="AX9731" i="6"/>
  <c r="AX9730" i="6"/>
  <c r="AX9729" i="6"/>
  <c r="AX9728" i="6"/>
  <c r="AX9727" i="6"/>
  <c r="AX9726" i="6"/>
  <c r="AX9725" i="6"/>
  <c r="AX9724" i="6"/>
  <c r="AX9723" i="6"/>
  <c r="AX9722" i="6"/>
  <c r="AX9721" i="6"/>
  <c r="AX9720" i="6"/>
  <c r="AX9719" i="6"/>
  <c r="AX9718" i="6"/>
  <c r="AX9717" i="6"/>
  <c r="AX9716" i="6"/>
  <c r="AX9715" i="6"/>
  <c r="AX9714" i="6"/>
  <c r="AX9713" i="6"/>
  <c r="AX9712" i="6"/>
  <c r="AX9711" i="6"/>
  <c r="AX9710" i="6"/>
  <c r="AX9709" i="6"/>
  <c r="AX9708" i="6"/>
  <c r="AX9707" i="6"/>
  <c r="AX9706" i="6"/>
  <c r="AX9705" i="6"/>
  <c r="AX9704" i="6"/>
  <c r="AX9703" i="6"/>
  <c r="AX9702" i="6"/>
  <c r="AX9701" i="6"/>
  <c r="AX9700" i="6"/>
  <c r="AX9699" i="6"/>
  <c r="AX9698" i="6"/>
  <c r="AX9697" i="6"/>
  <c r="AX9696" i="6"/>
  <c r="AX9695" i="6"/>
  <c r="AX9694" i="6"/>
  <c r="AX9693" i="6"/>
  <c r="AX9692" i="6"/>
  <c r="AX9691" i="6"/>
  <c r="AX9690" i="6"/>
  <c r="AX9689" i="6"/>
  <c r="AX9688" i="6"/>
  <c r="AX9687" i="6"/>
  <c r="AX9686" i="6"/>
  <c r="AX9685" i="6"/>
  <c r="AX9684" i="6"/>
  <c r="AX9683" i="6"/>
  <c r="AX9682" i="6"/>
  <c r="AX9681" i="6"/>
  <c r="AX9680" i="6"/>
  <c r="AX9679" i="6"/>
  <c r="AX9678" i="6"/>
  <c r="AX9677" i="6"/>
  <c r="AX9676" i="6"/>
  <c r="AX9675" i="6"/>
  <c r="AX9674" i="6"/>
  <c r="AX9673" i="6"/>
  <c r="AX9672" i="6"/>
  <c r="AX9671" i="6"/>
  <c r="AX9670" i="6"/>
  <c r="AX9669" i="6"/>
  <c r="AX9668" i="6"/>
  <c r="AX9667" i="6"/>
  <c r="AX9666" i="6"/>
  <c r="AX9665" i="6"/>
  <c r="AX9664" i="6"/>
  <c r="AX9663" i="6"/>
  <c r="AX9662" i="6"/>
  <c r="AX9661" i="6"/>
  <c r="AX9660" i="6"/>
  <c r="AX9659" i="6"/>
  <c r="AX9658" i="6"/>
  <c r="AX9657" i="6"/>
  <c r="AX9656" i="6"/>
  <c r="AX9655" i="6"/>
  <c r="AX9654" i="6"/>
  <c r="AX9653" i="6"/>
  <c r="AX9652" i="6"/>
  <c r="AX9651" i="6"/>
  <c r="AX9650" i="6"/>
  <c r="AX9649" i="6"/>
  <c r="AX9648" i="6"/>
  <c r="AX9647" i="6"/>
  <c r="AX9646" i="6"/>
  <c r="AX9645" i="6"/>
  <c r="AX9644" i="6"/>
  <c r="AX9643" i="6"/>
  <c r="AX9642" i="6"/>
  <c r="AX9641" i="6"/>
  <c r="AX9640" i="6"/>
  <c r="AX9639" i="6"/>
  <c r="AX9638" i="6"/>
  <c r="AX9637" i="6"/>
  <c r="AX9636" i="6"/>
  <c r="AX9635" i="6"/>
  <c r="AX9634" i="6"/>
  <c r="AX9633" i="6"/>
  <c r="AX9632" i="6"/>
  <c r="AX9631" i="6"/>
  <c r="AX9630" i="6"/>
  <c r="AX9629" i="6"/>
  <c r="AX9628" i="6"/>
  <c r="AX9627" i="6"/>
  <c r="AX9626" i="6"/>
  <c r="AX9625" i="6"/>
  <c r="AX9624" i="6"/>
  <c r="AX9623" i="6"/>
  <c r="AX9622" i="6"/>
  <c r="AX9621" i="6"/>
  <c r="AX9620" i="6"/>
  <c r="AX9619" i="6"/>
  <c r="AX9618" i="6"/>
  <c r="AX9617" i="6"/>
  <c r="AX9616" i="6"/>
  <c r="AX9615" i="6"/>
  <c r="AX9614" i="6"/>
  <c r="AX9613" i="6"/>
  <c r="AX9612" i="6"/>
  <c r="AX9611" i="6"/>
  <c r="AX9610" i="6"/>
  <c r="AX9609" i="6"/>
  <c r="AX9608" i="6"/>
  <c r="AX9607" i="6"/>
  <c r="AX9606" i="6"/>
  <c r="AX9605" i="6"/>
  <c r="AX9604" i="6"/>
  <c r="AX9603" i="6"/>
  <c r="AX9602" i="6"/>
  <c r="AX9601" i="6"/>
  <c r="AX9600" i="6"/>
  <c r="AX9599" i="6"/>
  <c r="AX9598" i="6"/>
  <c r="AX9597" i="6"/>
  <c r="AX9596" i="6"/>
  <c r="AX9595" i="6"/>
  <c r="AX9594" i="6"/>
  <c r="AX9593" i="6"/>
  <c r="AX9592" i="6"/>
  <c r="AX9591" i="6"/>
  <c r="AX9590" i="6"/>
  <c r="AX9589" i="6"/>
  <c r="AX9588" i="6"/>
  <c r="AX9587" i="6"/>
  <c r="AX9586" i="6"/>
  <c r="AX9585" i="6"/>
  <c r="AX9584" i="6"/>
  <c r="AX9583" i="6"/>
  <c r="AX9582" i="6"/>
  <c r="AX9581" i="6"/>
  <c r="AX9580" i="6"/>
  <c r="AX9579" i="6"/>
  <c r="AX9578" i="6"/>
  <c r="AX9577" i="6"/>
  <c r="AX9576" i="6"/>
  <c r="AX9575" i="6"/>
  <c r="AX9574" i="6"/>
  <c r="AX9573" i="6"/>
  <c r="AX9572" i="6"/>
  <c r="AX9571" i="6"/>
  <c r="AX9570" i="6"/>
  <c r="AX9569" i="6"/>
  <c r="AX9568" i="6"/>
  <c r="AX9567" i="6"/>
  <c r="AX9566" i="6"/>
  <c r="AX9565" i="6"/>
  <c r="AX9564" i="6"/>
  <c r="AX9563" i="6"/>
  <c r="AX9562" i="6"/>
  <c r="AX9561" i="6"/>
  <c r="AX9560" i="6"/>
  <c r="AX9559" i="6"/>
  <c r="AX9558" i="6"/>
  <c r="AX9557" i="6"/>
  <c r="AX9556" i="6"/>
  <c r="AX9555" i="6"/>
  <c r="AX9554" i="6"/>
  <c r="AX9553" i="6"/>
  <c r="AX9552" i="6"/>
  <c r="AX9551" i="6"/>
  <c r="AX9550" i="6"/>
  <c r="AX9549" i="6"/>
  <c r="AX9548" i="6"/>
  <c r="AX9547" i="6"/>
  <c r="AX9546" i="6"/>
  <c r="AX9545" i="6"/>
  <c r="AX9544" i="6"/>
  <c r="AX9543" i="6"/>
  <c r="AX9542" i="6"/>
  <c r="AX9541" i="6"/>
  <c r="AX9540" i="6"/>
  <c r="AX9539" i="6"/>
  <c r="AX9538" i="6"/>
  <c r="AX9537" i="6"/>
  <c r="AX9536" i="6"/>
  <c r="AX9535" i="6"/>
  <c r="AX9534" i="6"/>
  <c r="AX9533" i="6"/>
  <c r="AX9532" i="6"/>
  <c r="AX9531" i="6"/>
  <c r="AX9530" i="6"/>
  <c r="AX9529" i="6"/>
  <c r="AX9528" i="6"/>
  <c r="AX9527" i="6"/>
  <c r="AX9526" i="6"/>
  <c r="AX9525" i="6"/>
  <c r="AX9524" i="6"/>
  <c r="AX9523" i="6"/>
  <c r="AX9522" i="6"/>
  <c r="AX9521" i="6"/>
  <c r="AX9520" i="6"/>
  <c r="AX9519" i="6"/>
  <c r="AX9518" i="6"/>
  <c r="AX9517" i="6"/>
  <c r="AX9516" i="6"/>
  <c r="AX9515" i="6"/>
  <c r="AX9514" i="6"/>
  <c r="AX9513" i="6"/>
  <c r="AX9512" i="6"/>
  <c r="AX9511" i="6"/>
  <c r="AX9510" i="6"/>
  <c r="AX9509" i="6"/>
  <c r="AX9508" i="6"/>
  <c r="AX9507" i="6"/>
  <c r="AX9506" i="6"/>
  <c r="AX9505" i="6"/>
  <c r="AX9504" i="6"/>
  <c r="AX9503" i="6"/>
  <c r="AX9502" i="6"/>
  <c r="AX9501" i="6"/>
  <c r="AX9500" i="6"/>
  <c r="AX9499" i="6"/>
  <c r="AX9498" i="6"/>
  <c r="AX9497" i="6"/>
  <c r="AX9496" i="6"/>
  <c r="AX9495" i="6"/>
  <c r="AX9494" i="6"/>
  <c r="AX9493" i="6"/>
  <c r="AX9492" i="6"/>
  <c r="AX9491" i="6"/>
  <c r="AX9490" i="6"/>
  <c r="AX9489" i="6"/>
  <c r="AX9488" i="6"/>
  <c r="AX9487" i="6"/>
  <c r="AX9486" i="6"/>
  <c r="AX9485" i="6"/>
  <c r="AX9484" i="6"/>
  <c r="AX9483" i="6"/>
  <c r="AX9482" i="6"/>
  <c r="AX9481" i="6"/>
  <c r="AX9480" i="6"/>
  <c r="AX9479" i="6"/>
  <c r="AX9478" i="6"/>
  <c r="AX9477" i="6"/>
  <c r="AX9476" i="6"/>
  <c r="AX9475" i="6"/>
  <c r="AX9474" i="6"/>
  <c r="AX9473" i="6"/>
  <c r="AX9472" i="6"/>
  <c r="AX9471" i="6"/>
  <c r="AX9470" i="6"/>
  <c r="AX9469" i="6"/>
  <c r="AX9468" i="6"/>
  <c r="AX9467" i="6"/>
  <c r="AX9466" i="6"/>
  <c r="AX9465" i="6"/>
  <c r="AX9464" i="6"/>
  <c r="AX9463" i="6"/>
  <c r="AX9462" i="6"/>
  <c r="AX9461" i="6"/>
  <c r="AX9460" i="6"/>
  <c r="AX9459" i="6"/>
  <c r="AX9458" i="6"/>
  <c r="AX9457" i="6"/>
  <c r="AX9456" i="6"/>
  <c r="AX9455" i="6"/>
  <c r="AX9454" i="6"/>
  <c r="AX9453" i="6"/>
  <c r="AX9452" i="6"/>
  <c r="AX9451" i="6"/>
  <c r="AX9450" i="6"/>
  <c r="AX9449" i="6"/>
  <c r="AX9448" i="6"/>
  <c r="AX9447" i="6"/>
  <c r="AX9446" i="6"/>
  <c r="AX9445" i="6"/>
  <c r="AX9444" i="6"/>
  <c r="AX9443" i="6"/>
  <c r="AX9442" i="6"/>
  <c r="AX9441" i="6"/>
  <c r="AX9440" i="6"/>
  <c r="AX9439" i="6"/>
  <c r="AX9438" i="6"/>
  <c r="AX9437" i="6"/>
  <c r="AX9436" i="6"/>
  <c r="AX9435" i="6"/>
  <c r="AX9434" i="6"/>
  <c r="AX9433" i="6"/>
  <c r="AX9432" i="6"/>
  <c r="AX9431" i="6"/>
  <c r="AX9430" i="6"/>
  <c r="AX9429" i="6"/>
  <c r="AX9428" i="6"/>
  <c r="AX9427" i="6"/>
  <c r="AX9426" i="6"/>
  <c r="AX9425" i="6"/>
  <c r="AX9424" i="6"/>
  <c r="AX9423" i="6"/>
  <c r="AX9422" i="6"/>
  <c r="AX9421" i="6"/>
  <c r="AX9420" i="6"/>
  <c r="AX9419" i="6"/>
  <c r="AX9418" i="6"/>
  <c r="AX9417" i="6"/>
  <c r="AX9416" i="6"/>
  <c r="AX9415" i="6"/>
  <c r="AX9414" i="6"/>
  <c r="AX9413" i="6"/>
  <c r="AX9412" i="6"/>
  <c r="AX9411" i="6"/>
  <c r="AX9410" i="6"/>
  <c r="AX9409" i="6"/>
  <c r="AX9408" i="6"/>
  <c r="AX9407" i="6"/>
  <c r="AX9406" i="6"/>
  <c r="AX9405" i="6"/>
  <c r="AX9404" i="6"/>
  <c r="AX9403" i="6"/>
  <c r="AX9402" i="6"/>
  <c r="AX9401" i="6"/>
  <c r="AX9400" i="6"/>
  <c r="AX9399" i="6"/>
  <c r="AX9398" i="6"/>
  <c r="AX9397" i="6"/>
  <c r="AX9396" i="6"/>
  <c r="AX9395" i="6"/>
  <c r="AX9394" i="6"/>
  <c r="AX9393" i="6"/>
  <c r="AX9392" i="6"/>
  <c r="AX9391" i="6"/>
  <c r="AX9390" i="6"/>
  <c r="AX9389" i="6"/>
  <c r="AX9388" i="6"/>
  <c r="AX9387" i="6"/>
  <c r="AX9386" i="6"/>
  <c r="AX9385" i="6"/>
  <c r="AX9384" i="6"/>
  <c r="AX9383" i="6"/>
  <c r="AX9382" i="6"/>
  <c r="AX9381" i="6"/>
  <c r="AX9380" i="6"/>
  <c r="AX9379" i="6"/>
  <c r="AX9378" i="6"/>
  <c r="AX9377" i="6"/>
  <c r="AX9376" i="6"/>
  <c r="AX9375" i="6"/>
  <c r="AX9374" i="6"/>
  <c r="AX9373" i="6"/>
  <c r="AX9372" i="6"/>
  <c r="AX9371" i="6"/>
  <c r="AX9370" i="6"/>
  <c r="AX9369" i="6"/>
  <c r="AX9368" i="6"/>
  <c r="AX9367" i="6"/>
  <c r="AX9366" i="6"/>
  <c r="AX9365" i="6"/>
  <c r="AX9364" i="6"/>
  <c r="AX9363" i="6"/>
  <c r="AX9362" i="6"/>
  <c r="AX9361" i="6"/>
  <c r="AX9360" i="6"/>
  <c r="AX9359" i="6"/>
  <c r="AX9358" i="6"/>
  <c r="AX9357" i="6"/>
  <c r="AX9356" i="6"/>
  <c r="AX9355" i="6"/>
  <c r="AX9354" i="6"/>
  <c r="AX9353" i="6"/>
  <c r="AX9352" i="6"/>
  <c r="AX9351" i="6"/>
  <c r="AX9350" i="6"/>
  <c r="AX9349" i="6"/>
  <c r="AX9348" i="6"/>
  <c r="AX9347" i="6"/>
  <c r="AX9346" i="6"/>
  <c r="AX9345" i="6"/>
  <c r="AX9344" i="6"/>
  <c r="AX9343" i="6"/>
  <c r="AX9342" i="6"/>
  <c r="AX9341" i="6"/>
  <c r="AX9340" i="6"/>
  <c r="AX9339" i="6"/>
  <c r="AX9338" i="6"/>
  <c r="AX9337" i="6"/>
  <c r="AX9336" i="6"/>
  <c r="AX9335" i="6"/>
  <c r="AX9334" i="6"/>
  <c r="AX9333" i="6"/>
  <c r="AX9332" i="6"/>
  <c r="AX9331" i="6"/>
  <c r="AX9330" i="6"/>
  <c r="AX9329" i="6"/>
  <c r="AX9328" i="6"/>
  <c r="AX9327" i="6"/>
  <c r="AX9326" i="6"/>
  <c r="AX9325" i="6"/>
  <c r="AX9324" i="6"/>
  <c r="AX9323" i="6"/>
  <c r="AX9322" i="6"/>
  <c r="AX9321" i="6"/>
  <c r="AX9320" i="6"/>
  <c r="AX9319" i="6"/>
  <c r="AX9318" i="6"/>
  <c r="AX9317" i="6"/>
  <c r="AX9316" i="6"/>
  <c r="AX9315" i="6"/>
  <c r="AX9314" i="6"/>
  <c r="AX9313" i="6"/>
  <c r="AX9312" i="6"/>
  <c r="AX9311" i="6"/>
  <c r="AX9310" i="6"/>
  <c r="AX9309" i="6"/>
  <c r="AX9308" i="6"/>
  <c r="AX9307" i="6"/>
  <c r="AX9306" i="6"/>
  <c r="AX9305" i="6"/>
  <c r="AX9304" i="6"/>
  <c r="AX9303" i="6"/>
  <c r="AX9302" i="6"/>
  <c r="AX9301" i="6"/>
  <c r="AX9300" i="6"/>
  <c r="AX9299" i="6"/>
  <c r="AX9298" i="6"/>
  <c r="AX9297" i="6"/>
  <c r="AX9296" i="6"/>
  <c r="AX9295" i="6"/>
  <c r="AX9294" i="6"/>
  <c r="AX9293" i="6"/>
  <c r="AX9292" i="6"/>
  <c r="AX9291" i="6"/>
  <c r="AX9290" i="6"/>
  <c r="AX9289" i="6"/>
  <c r="AX9288" i="6"/>
  <c r="AX9287" i="6"/>
  <c r="AX9286" i="6"/>
  <c r="AX9285" i="6"/>
  <c r="AX9284" i="6"/>
  <c r="AX9283" i="6"/>
  <c r="AX9282" i="6"/>
  <c r="AX9281" i="6"/>
  <c r="AX9280" i="6"/>
  <c r="AX9279" i="6"/>
  <c r="AX9278" i="6"/>
  <c r="AX9277" i="6"/>
  <c r="AX9276" i="6"/>
  <c r="AX9275" i="6"/>
  <c r="AX9274" i="6"/>
  <c r="AX9273" i="6"/>
  <c r="AX9272" i="6"/>
  <c r="AX9271" i="6"/>
  <c r="AX9270" i="6"/>
  <c r="AX9269" i="6"/>
  <c r="AX9268" i="6"/>
  <c r="AX9267" i="6"/>
  <c r="AX9266" i="6"/>
  <c r="AX9265" i="6"/>
  <c r="AX9264" i="6"/>
  <c r="AX9263" i="6"/>
  <c r="AX9262" i="6"/>
  <c r="AX9261" i="6"/>
  <c r="AX9260" i="6"/>
  <c r="AX9259" i="6"/>
  <c r="AX9258" i="6"/>
  <c r="AX9257" i="6"/>
  <c r="AX9256" i="6"/>
  <c r="AX9255" i="6"/>
  <c r="AX9254" i="6"/>
  <c r="AX9253" i="6"/>
  <c r="AX9252" i="6"/>
  <c r="AX9251" i="6"/>
  <c r="AX9250" i="6"/>
  <c r="AX9249" i="6"/>
  <c r="AX9248" i="6"/>
  <c r="AX9247" i="6"/>
  <c r="AX9246" i="6"/>
  <c r="AX9245" i="6"/>
  <c r="AX9244" i="6"/>
  <c r="AX9243" i="6"/>
  <c r="AX9242" i="6"/>
  <c r="AX9241" i="6"/>
  <c r="AX9240" i="6"/>
  <c r="AX9239" i="6"/>
  <c r="AX9238" i="6"/>
  <c r="AX9237" i="6"/>
  <c r="AX9236" i="6"/>
  <c r="AX9235" i="6"/>
  <c r="AX9234" i="6"/>
  <c r="AX9233" i="6"/>
  <c r="AX9232" i="6"/>
  <c r="AX9231" i="6"/>
  <c r="AX9230" i="6"/>
  <c r="AX9229" i="6"/>
  <c r="AX9228" i="6"/>
  <c r="AX9227" i="6"/>
  <c r="AX9226" i="6"/>
  <c r="AX9225" i="6"/>
  <c r="AX9224" i="6"/>
  <c r="AX9223" i="6"/>
  <c r="AX9222" i="6"/>
  <c r="AX9221" i="6"/>
  <c r="AX9220" i="6"/>
  <c r="AX9219" i="6"/>
  <c r="AX9218" i="6"/>
  <c r="AX9217" i="6"/>
  <c r="AX9216" i="6"/>
  <c r="AX9215" i="6"/>
  <c r="AX9214" i="6"/>
  <c r="AX9213" i="6"/>
  <c r="AX9212" i="6"/>
  <c r="AX9211" i="6"/>
  <c r="AX9210" i="6"/>
  <c r="AX9209" i="6"/>
  <c r="AX9208" i="6"/>
  <c r="AX9207" i="6"/>
  <c r="AX9206" i="6"/>
  <c r="AX9205" i="6"/>
  <c r="AX9204" i="6"/>
  <c r="AX9203" i="6"/>
  <c r="AX9202" i="6"/>
  <c r="AX9201" i="6"/>
  <c r="AX9200" i="6"/>
  <c r="AX9199" i="6"/>
  <c r="AX9198" i="6"/>
  <c r="AX9197" i="6"/>
  <c r="AX9196" i="6"/>
  <c r="AX9195" i="6"/>
  <c r="AX9194" i="6"/>
  <c r="AX9193" i="6"/>
  <c r="AX9192" i="6"/>
  <c r="AX9191" i="6"/>
  <c r="AX9190" i="6"/>
  <c r="AX9189" i="6"/>
  <c r="AX9188" i="6"/>
  <c r="AX9187" i="6"/>
  <c r="AX9186" i="6"/>
  <c r="AX9185" i="6"/>
  <c r="AX9184" i="6"/>
  <c r="AX9183" i="6"/>
  <c r="AX9182" i="6"/>
  <c r="AX9181" i="6"/>
  <c r="AX9180" i="6"/>
  <c r="AX9179" i="6"/>
  <c r="AX9178" i="6"/>
  <c r="AX9177" i="6"/>
  <c r="AX9176" i="6"/>
  <c r="AX9175" i="6"/>
  <c r="AX9174" i="6"/>
  <c r="AX9173" i="6"/>
  <c r="AX9172" i="6"/>
  <c r="AX9171" i="6"/>
  <c r="AX9170" i="6"/>
  <c r="AX9169" i="6"/>
  <c r="AX9168" i="6"/>
  <c r="AX9167" i="6"/>
  <c r="AX9166" i="6"/>
  <c r="AX9165" i="6"/>
  <c r="AX9164" i="6"/>
  <c r="AX9163" i="6"/>
  <c r="AX9162" i="6"/>
  <c r="AX9161" i="6"/>
  <c r="AX9160" i="6"/>
  <c r="AX9159" i="6"/>
  <c r="AX9158" i="6"/>
  <c r="AX9157" i="6"/>
  <c r="AX9156" i="6"/>
  <c r="AX9155" i="6"/>
  <c r="AX9154" i="6"/>
  <c r="AX9153" i="6"/>
  <c r="AX9152" i="6"/>
  <c r="AX9151" i="6"/>
  <c r="AX9150" i="6"/>
  <c r="AX9149" i="6"/>
  <c r="AX9148" i="6"/>
  <c r="AX9147" i="6"/>
  <c r="AX9146" i="6"/>
  <c r="AX9145" i="6"/>
  <c r="AX9144" i="6"/>
  <c r="AX9143" i="6"/>
  <c r="AX9142" i="6"/>
  <c r="AX9141" i="6"/>
  <c r="AX9140" i="6"/>
  <c r="AX9139" i="6"/>
  <c r="AX9138" i="6"/>
  <c r="AX9137" i="6"/>
  <c r="AX9136" i="6"/>
  <c r="AX9135" i="6"/>
  <c r="AX9134" i="6"/>
  <c r="AX9133" i="6"/>
  <c r="AX9132" i="6"/>
  <c r="AX9131" i="6"/>
  <c r="AX9130" i="6"/>
  <c r="AX9129" i="6"/>
  <c r="AX9128" i="6"/>
  <c r="AX9127" i="6"/>
  <c r="AX9126" i="6"/>
  <c r="AX9125" i="6"/>
  <c r="AX9124" i="6"/>
  <c r="AX9123" i="6"/>
  <c r="AX9122" i="6"/>
  <c r="AX9121" i="6"/>
  <c r="AX9120" i="6"/>
  <c r="AX9119" i="6"/>
  <c r="AX9118" i="6"/>
  <c r="AX9117" i="6"/>
  <c r="AX9116" i="6"/>
  <c r="AX9115" i="6"/>
  <c r="AX9114" i="6"/>
  <c r="AX9113" i="6"/>
  <c r="AX9112" i="6"/>
  <c r="AX9111" i="6"/>
  <c r="AX9110" i="6"/>
  <c r="AX9109" i="6"/>
  <c r="AX9108" i="6"/>
  <c r="AX9107" i="6"/>
  <c r="AX9106" i="6"/>
  <c r="AX9105" i="6"/>
  <c r="AX9104" i="6"/>
  <c r="AX9103" i="6"/>
  <c r="AX9102" i="6"/>
  <c r="AX9101" i="6"/>
  <c r="AX9100" i="6"/>
  <c r="AX9099" i="6"/>
  <c r="AX9098" i="6"/>
  <c r="AX9097" i="6"/>
  <c r="AX9096" i="6"/>
  <c r="AX9095" i="6"/>
  <c r="AX9094" i="6"/>
  <c r="AX9093" i="6"/>
  <c r="AX9092" i="6"/>
  <c r="AX9091" i="6"/>
  <c r="AX9090" i="6"/>
  <c r="AX9089" i="6"/>
  <c r="AX9088" i="6"/>
  <c r="AX9087" i="6"/>
  <c r="AX9086" i="6"/>
  <c r="AX9085" i="6"/>
  <c r="AX9084" i="6"/>
  <c r="AX9083" i="6"/>
  <c r="AX9082" i="6"/>
  <c r="AX9081" i="6"/>
  <c r="AX9080" i="6"/>
  <c r="AX9079" i="6"/>
  <c r="AX9078" i="6"/>
  <c r="AX9077" i="6"/>
  <c r="AX9076" i="6"/>
  <c r="AX9075" i="6"/>
  <c r="AX9074" i="6"/>
  <c r="AX9073" i="6"/>
  <c r="AX9072" i="6"/>
  <c r="AX9071" i="6"/>
  <c r="AX9070" i="6"/>
  <c r="AX9069" i="6"/>
  <c r="AX9068" i="6"/>
  <c r="AX9067" i="6"/>
  <c r="AX9066" i="6"/>
  <c r="AX9065" i="6"/>
  <c r="AX9064" i="6"/>
  <c r="AX9063" i="6"/>
  <c r="AX9062" i="6"/>
  <c r="AX9061" i="6"/>
  <c r="AX9060" i="6"/>
  <c r="AX9059" i="6"/>
  <c r="AX9058" i="6"/>
  <c r="AX9057" i="6"/>
  <c r="AX9056" i="6"/>
  <c r="AX9055" i="6"/>
  <c r="AX9054" i="6"/>
  <c r="AX9053" i="6"/>
  <c r="AX9052" i="6"/>
  <c r="AX9051" i="6"/>
  <c r="AX9050" i="6"/>
  <c r="AX9049" i="6"/>
  <c r="AX9048" i="6"/>
  <c r="AX9047" i="6"/>
  <c r="AX9046" i="6"/>
  <c r="AX9045" i="6"/>
  <c r="AX9044" i="6"/>
  <c r="AX9043" i="6"/>
  <c r="AX9042" i="6"/>
  <c r="AX9041" i="6"/>
  <c r="AX9040" i="6"/>
  <c r="AX9039" i="6"/>
  <c r="AX9038" i="6"/>
  <c r="AX9037" i="6"/>
  <c r="AX9036" i="6"/>
  <c r="AX9035" i="6"/>
  <c r="AX9034" i="6"/>
  <c r="AX9033" i="6"/>
  <c r="AX9032" i="6"/>
  <c r="AX9031" i="6"/>
  <c r="AX9030" i="6"/>
  <c r="AX9029" i="6"/>
  <c r="AX9028" i="6"/>
  <c r="AX9027" i="6"/>
  <c r="AX9026" i="6"/>
  <c r="AX9025" i="6"/>
  <c r="AX9024" i="6"/>
  <c r="AX9023" i="6"/>
  <c r="AX9022" i="6"/>
  <c r="AX9021" i="6"/>
  <c r="AX9020" i="6"/>
  <c r="AX9019" i="6"/>
  <c r="AX9018" i="6"/>
  <c r="AX9017" i="6"/>
  <c r="AX9016" i="6"/>
  <c r="AX9015" i="6"/>
  <c r="AX9014" i="6"/>
  <c r="AX9013" i="6"/>
  <c r="AX9012" i="6"/>
  <c r="AX9011" i="6"/>
  <c r="AX9010" i="6"/>
  <c r="AX9009" i="6"/>
  <c r="AX9008" i="6"/>
  <c r="AX9007" i="6"/>
  <c r="AX9006" i="6"/>
  <c r="AX9005" i="6"/>
  <c r="AX9004" i="6"/>
  <c r="AX9003" i="6"/>
  <c r="AX9002" i="6"/>
  <c r="AX9001" i="6"/>
  <c r="AX9000" i="6"/>
  <c r="AX8999" i="6"/>
  <c r="AX8998" i="6"/>
  <c r="AX8997" i="6"/>
  <c r="AX8996" i="6"/>
  <c r="AX8995" i="6"/>
  <c r="AX8994" i="6"/>
  <c r="AX8993" i="6"/>
  <c r="AX8992" i="6"/>
  <c r="AX8991" i="6"/>
  <c r="AX8990" i="6"/>
  <c r="AX8989" i="6"/>
  <c r="AX8988" i="6"/>
  <c r="AX8987" i="6"/>
  <c r="AX8986" i="6"/>
  <c r="AX8985" i="6"/>
  <c r="AX8984" i="6"/>
  <c r="AX8983" i="6"/>
  <c r="AX8982" i="6"/>
  <c r="AX8981" i="6"/>
  <c r="AX8980" i="6"/>
  <c r="AX8979" i="6"/>
  <c r="AX8978" i="6"/>
  <c r="AX8977" i="6"/>
  <c r="AX8976" i="6"/>
  <c r="AX8975" i="6"/>
  <c r="AX8974" i="6"/>
  <c r="AX8973" i="6"/>
  <c r="AX8972" i="6"/>
  <c r="AX8971" i="6"/>
  <c r="AX8970" i="6"/>
  <c r="AX8969" i="6"/>
  <c r="AX8968" i="6"/>
  <c r="AX8967" i="6"/>
  <c r="AX8966" i="6"/>
  <c r="AX8965" i="6"/>
  <c r="AX8964" i="6"/>
  <c r="AX8963" i="6"/>
  <c r="AX8962" i="6"/>
  <c r="AX8961" i="6"/>
  <c r="AX8960" i="6"/>
  <c r="AX8959" i="6"/>
  <c r="AX8958" i="6"/>
  <c r="AX8957" i="6"/>
  <c r="AX8956" i="6"/>
  <c r="AX8955" i="6"/>
  <c r="AX8954" i="6"/>
  <c r="AX8953" i="6"/>
  <c r="AX8952" i="6"/>
  <c r="AX8951" i="6"/>
  <c r="AX8950" i="6"/>
  <c r="AX8949" i="6"/>
  <c r="AX8948" i="6"/>
  <c r="AX8947" i="6"/>
  <c r="AX8946" i="6"/>
  <c r="AX8945" i="6"/>
  <c r="AX8944" i="6"/>
  <c r="AX8943" i="6"/>
  <c r="AX8942" i="6"/>
  <c r="AX8941" i="6"/>
  <c r="AX8940" i="6"/>
  <c r="AX8939" i="6"/>
  <c r="AX8938" i="6"/>
  <c r="AX8937" i="6"/>
  <c r="AX8936" i="6"/>
  <c r="AX8935" i="6"/>
  <c r="AX8934" i="6"/>
  <c r="AX8933" i="6"/>
  <c r="AX8932" i="6"/>
  <c r="AX8931" i="6"/>
  <c r="AX8930" i="6"/>
  <c r="AX8929" i="6"/>
  <c r="AX8928" i="6"/>
  <c r="AX8927" i="6"/>
  <c r="AX8926" i="6"/>
  <c r="AX8925" i="6"/>
  <c r="AX8924" i="6"/>
  <c r="AX8923" i="6"/>
  <c r="AX8922" i="6"/>
  <c r="AX8921" i="6"/>
  <c r="AX8920" i="6"/>
  <c r="AX8919" i="6"/>
  <c r="AX8918" i="6"/>
  <c r="AX8917" i="6"/>
  <c r="AX8916" i="6"/>
  <c r="AX8915" i="6"/>
  <c r="AX8914" i="6"/>
  <c r="AX8913" i="6"/>
  <c r="AX8912" i="6"/>
  <c r="AX8911" i="6"/>
  <c r="AX8910" i="6"/>
  <c r="AX8909" i="6"/>
  <c r="AX8908" i="6"/>
  <c r="AX8907" i="6"/>
  <c r="AX8906" i="6"/>
  <c r="AX8905" i="6"/>
  <c r="AX8904" i="6"/>
  <c r="AX8903" i="6"/>
  <c r="AX8902" i="6"/>
  <c r="AX8901" i="6"/>
  <c r="AX8900" i="6"/>
  <c r="AX8899" i="6"/>
  <c r="AX8898" i="6"/>
  <c r="AX8897" i="6"/>
  <c r="AX8896" i="6"/>
  <c r="AX8895" i="6"/>
  <c r="AX8894" i="6"/>
  <c r="AX8893" i="6"/>
  <c r="AX8892" i="6"/>
  <c r="AX8891" i="6"/>
  <c r="AX8890" i="6"/>
  <c r="AX8889" i="6"/>
  <c r="AX8888" i="6"/>
  <c r="AX8887" i="6"/>
  <c r="AX8886" i="6"/>
  <c r="AX8885" i="6"/>
  <c r="AX8884" i="6"/>
  <c r="AX8883" i="6"/>
  <c r="AX8882" i="6"/>
  <c r="AX8881" i="6"/>
  <c r="AX8880" i="6"/>
  <c r="AX8879" i="6"/>
  <c r="AX8878" i="6"/>
  <c r="AX8877" i="6"/>
  <c r="AX8876" i="6"/>
  <c r="AX8875" i="6"/>
  <c r="AX8874" i="6"/>
  <c r="AX8873" i="6"/>
  <c r="AX8872" i="6"/>
  <c r="AX8871" i="6"/>
  <c r="AX8870" i="6"/>
  <c r="AX8869" i="6"/>
  <c r="AX8868" i="6"/>
  <c r="AX8867" i="6"/>
  <c r="AX8866" i="6"/>
  <c r="AX8865" i="6"/>
  <c r="AX8864" i="6"/>
  <c r="AX8863" i="6"/>
  <c r="AX8862" i="6"/>
  <c r="AX8861" i="6"/>
  <c r="AX8860" i="6"/>
  <c r="AX8859" i="6"/>
  <c r="AX8858" i="6"/>
  <c r="AX8857" i="6"/>
  <c r="AX8856" i="6"/>
  <c r="AX8855" i="6"/>
  <c r="AX8854" i="6"/>
  <c r="AX8853" i="6"/>
  <c r="AX8852" i="6"/>
  <c r="AX8851" i="6"/>
  <c r="AX8850" i="6"/>
  <c r="AX8849" i="6"/>
  <c r="AX8848" i="6"/>
  <c r="AX8847" i="6"/>
  <c r="AX8846" i="6"/>
  <c r="AX8845" i="6"/>
  <c r="AX8844" i="6"/>
  <c r="AX8843" i="6"/>
  <c r="AX8842" i="6"/>
  <c r="AX8841" i="6"/>
  <c r="AX8840" i="6"/>
  <c r="AX8839" i="6"/>
  <c r="AX8838" i="6"/>
  <c r="AX8837" i="6"/>
  <c r="AX8836" i="6"/>
  <c r="AX8835" i="6"/>
  <c r="AX8834" i="6"/>
  <c r="AX8833" i="6"/>
  <c r="AX8832" i="6"/>
  <c r="AX8831" i="6"/>
  <c r="AX8830" i="6"/>
  <c r="AX8829" i="6"/>
  <c r="AX8828" i="6"/>
  <c r="AX8827" i="6"/>
  <c r="AX8826" i="6"/>
  <c r="AX8825" i="6"/>
  <c r="AX8824" i="6"/>
  <c r="AX8823" i="6"/>
  <c r="AX8822" i="6"/>
  <c r="AX8821" i="6"/>
  <c r="AX8820" i="6"/>
  <c r="AX8819" i="6"/>
  <c r="AX8818" i="6"/>
  <c r="AX8817" i="6"/>
  <c r="AX8816" i="6"/>
  <c r="AX8815" i="6"/>
  <c r="AX8814" i="6"/>
  <c r="AX8813" i="6"/>
  <c r="AX8812" i="6"/>
  <c r="AX8811" i="6"/>
  <c r="AX8810" i="6"/>
  <c r="AX8809" i="6"/>
  <c r="AX8808" i="6"/>
  <c r="AX8807" i="6"/>
  <c r="AX8806" i="6"/>
  <c r="AX8805" i="6"/>
  <c r="AX8804" i="6"/>
  <c r="AX8803" i="6"/>
  <c r="AX8802" i="6"/>
  <c r="AX8801" i="6"/>
  <c r="AX8800" i="6"/>
  <c r="AX8799" i="6"/>
  <c r="AX8798" i="6"/>
  <c r="AX8797" i="6"/>
  <c r="AX8796" i="6"/>
  <c r="AX8795" i="6"/>
  <c r="AX8794" i="6"/>
  <c r="AX8793" i="6"/>
  <c r="AX8792" i="6"/>
  <c r="AX8791" i="6"/>
  <c r="AX8790" i="6"/>
  <c r="AX8789" i="6"/>
  <c r="AX8788" i="6"/>
  <c r="AX8787" i="6"/>
  <c r="AX8786" i="6"/>
  <c r="AX8785" i="6"/>
  <c r="AX8784" i="6"/>
  <c r="AX8783" i="6"/>
  <c r="AX8782" i="6"/>
  <c r="AX8781" i="6"/>
  <c r="AX8780" i="6"/>
  <c r="AX8779" i="6"/>
  <c r="AX8778" i="6"/>
  <c r="AX8777" i="6"/>
  <c r="AX8776" i="6"/>
  <c r="AX8775" i="6"/>
  <c r="AX8774" i="6"/>
  <c r="AX8773" i="6"/>
  <c r="AX8772" i="6"/>
  <c r="AX8771" i="6"/>
  <c r="AX8770" i="6"/>
  <c r="AX8769" i="6"/>
  <c r="AX8768" i="6"/>
  <c r="AX8767" i="6"/>
  <c r="AX8766" i="6"/>
  <c r="AX8765" i="6"/>
  <c r="AX8764" i="6"/>
  <c r="AX8763" i="6"/>
  <c r="AX8762" i="6"/>
  <c r="AX8761" i="6"/>
  <c r="AX8760" i="6"/>
  <c r="AX8759" i="6"/>
  <c r="AX8758" i="6"/>
  <c r="AX8757" i="6"/>
  <c r="AX8756" i="6"/>
  <c r="AX8755" i="6"/>
  <c r="AX8754" i="6"/>
  <c r="AX8753" i="6"/>
  <c r="AX8752" i="6"/>
  <c r="AX8751" i="6"/>
  <c r="AX8750" i="6"/>
  <c r="AX8749" i="6"/>
  <c r="AX8748" i="6"/>
  <c r="AX8747" i="6"/>
  <c r="AX8746" i="6"/>
  <c r="AX8745" i="6"/>
  <c r="AX8744" i="6"/>
  <c r="AX8743" i="6"/>
  <c r="AX8742" i="6"/>
  <c r="AX8741" i="6"/>
  <c r="AX8740" i="6"/>
  <c r="AX8739" i="6"/>
  <c r="AX8738" i="6"/>
  <c r="AX8737" i="6"/>
  <c r="AX8736" i="6"/>
  <c r="AX8735" i="6"/>
  <c r="AX8734" i="6"/>
  <c r="AX8733" i="6"/>
  <c r="AX8732" i="6"/>
  <c r="AX8731" i="6"/>
  <c r="AX8730" i="6"/>
  <c r="AX8729" i="6"/>
  <c r="AX8728" i="6"/>
  <c r="AX8727" i="6"/>
  <c r="AX8726" i="6"/>
  <c r="AX8725" i="6"/>
  <c r="AX8724" i="6"/>
  <c r="AX8723" i="6"/>
  <c r="AX8722" i="6"/>
  <c r="AX8721" i="6"/>
  <c r="AX8720" i="6"/>
  <c r="AX8719" i="6"/>
  <c r="AX8718" i="6"/>
  <c r="AX8717" i="6"/>
  <c r="AX8716" i="6"/>
  <c r="AX8715" i="6"/>
  <c r="AX8714" i="6"/>
  <c r="AX8713" i="6"/>
  <c r="AX8712" i="6"/>
  <c r="AX8711" i="6"/>
  <c r="AX8710" i="6"/>
  <c r="AX8709" i="6"/>
  <c r="AX8708" i="6"/>
  <c r="AX8707" i="6"/>
  <c r="AX8706" i="6"/>
  <c r="AX8705" i="6"/>
  <c r="AX8704" i="6"/>
  <c r="AX8703" i="6"/>
  <c r="AX8702" i="6"/>
  <c r="AX8701" i="6"/>
  <c r="AX8700" i="6"/>
  <c r="AX8699" i="6"/>
  <c r="AX8698" i="6"/>
  <c r="AX8697" i="6"/>
  <c r="AX8696" i="6"/>
  <c r="AX8695" i="6"/>
  <c r="AX8694" i="6"/>
  <c r="AX8693" i="6"/>
  <c r="AX8692" i="6"/>
  <c r="AX8691" i="6"/>
  <c r="AX8690" i="6"/>
  <c r="AX8689" i="6"/>
  <c r="AX8688" i="6"/>
  <c r="AX8687" i="6"/>
  <c r="AX8686" i="6"/>
  <c r="AX8685" i="6"/>
  <c r="AX8684" i="6"/>
  <c r="AX8683" i="6"/>
  <c r="AX8682" i="6"/>
  <c r="AX8681" i="6"/>
  <c r="AX8680" i="6"/>
  <c r="AX8679" i="6"/>
  <c r="AX8678" i="6"/>
  <c r="AX8677" i="6"/>
  <c r="AX8676" i="6"/>
  <c r="AX8675" i="6"/>
  <c r="AX8674" i="6"/>
  <c r="AX8673" i="6"/>
  <c r="AX8672" i="6"/>
  <c r="AX8671" i="6"/>
  <c r="AX8670" i="6"/>
  <c r="AX8669" i="6"/>
  <c r="AX8668" i="6"/>
  <c r="AX8667" i="6"/>
  <c r="AX8666" i="6"/>
  <c r="AX8665" i="6"/>
  <c r="AX8664" i="6"/>
  <c r="AX8663" i="6"/>
  <c r="AX8662" i="6"/>
  <c r="AX8661" i="6"/>
  <c r="AX8660" i="6"/>
  <c r="AX8659" i="6"/>
  <c r="AX8658" i="6"/>
  <c r="AX8657" i="6"/>
  <c r="AX8656" i="6"/>
  <c r="AX8655" i="6"/>
  <c r="AX8654" i="6"/>
  <c r="AX8653" i="6"/>
  <c r="AX8652" i="6"/>
  <c r="AX8651" i="6"/>
  <c r="AX8650" i="6"/>
  <c r="AX8649" i="6"/>
  <c r="AX8648" i="6"/>
  <c r="AX8647" i="6"/>
  <c r="AX8646" i="6"/>
  <c r="AX8645" i="6"/>
  <c r="AX8644" i="6"/>
  <c r="AX8643" i="6"/>
  <c r="AX8642" i="6"/>
  <c r="AX8641" i="6"/>
  <c r="AX8640" i="6"/>
  <c r="AX8639" i="6"/>
  <c r="AX8638" i="6"/>
  <c r="AX8637" i="6"/>
  <c r="AX8636" i="6"/>
  <c r="AX8635" i="6"/>
  <c r="AX8634" i="6"/>
  <c r="AX8633" i="6"/>
  <c r="AX8632" i="6"/>
  <c r="AX8631" i="6"/>
  <c r="AX8630" i="6"/>
  <c r="AX8629" i="6"/>
  <c r="AX8628" i="6"/>
  <c r="AX8627" i="6"/>
  <c r="AX8626" i="6"/>
  <c r="AX8625" i="6"/>
  <c r="AX8624" i="6"/>
  <c r="AX8623" i="6"/>
  <c r="AX8622" i="6"/>
  <c r="AX8621" i="6"/>
  <c r="AX8620" i="6"/>
  <c r="AX8619" i="6"/>
  <c r="AX8618" i="6"/>
  <c r="AX8617" i="6"/>
  <c r="AX8616" i="6"/>
  <c r="AX8615" i="6"/>
  <c r="AX8614" i="6"/>
  <c r="AX8613" i="6"/>
  <c r="AX8612" i="6"/>
  <c r="AX8611" i="6"/>
  <c r="AX8610" i="6"/>
  <c r="AX8609" i="6"/>
  <c r="AX8608" i="6"/>
  <c r="AX8607" i="6"/>
  <c r="AX8606" i="6"/>
  <c r="AX8605" i="6"/>
  <c r="AX8604" i="6"/>
  <c r="AX8603" i="6"/>
  <c r="AX8602" i="6"/>
  <c r="AX8601" i="6"/>
  <c r="AX8600" i="6"/>
  <c r="AX8599" i="6"/>
  <c r="AX8598" i="6"/>
  <c r="AX8597" i="6"/>
  <c r="AX8596" i="6"/>
  <c r="AX8595" i="6"/>
  <c r="AX8594" i="6"/>
  <c r="AX8593" i="6"/>
  <c r="AX8592" i="6"/>
  <c r="AX8591" i="6"/>
  <c r="AX8590" i="6"/>
  <c r="AX8589" i="6"/>
  <c r="AX8588" i="6"/>
  <c r="AX8587" i="6"/>
  <c r="AX8586" i="6"/>
  <c r="AX8585" i="6"/>
  <c r="AX8584" i="6"/>
  <c r="AX8583" i="6"/>
  <c r="AX8582" i="6"/>
  <c r="AX8581" i="6"/>
  <c r="AX8580" i="6"/>
  <c r="AX8579" i="6"/>
  <c r="AX8578" i="6"/>
  <c r="AX8577" i="6"/>
  <c r="AX8576" i="6"/>
  <c r="AX8575" i="6"/>
  <c r="AX8574" i="6"/>
  <c r="AX8573" i="6"/>
  <c r="AX8572" i="6"/>
  <c r="AX8571" i="6"/>
  <c r="AX8570" i="6"/>
  <c r="AX8569" i="6"/>
  <c r="AX8568" i="6"/>
  <c r="AX8567" i="6"/>
  <c r="AX8566" i="6"/>
  <c r="AX8565" i="6"/>
  <c r="AX8564" i="6"/>
  <c r="AX8563" i="6"/>
  <c r="AX8562" i="6"/>
  <c r="AX8561" i="6"/>
  <c r="AX8560" i="6"/>
  <c r="AX8559" i="6"/>
  <c r="AX8558" i="6"/>
  <c r="AX8557" i="6"/>
  <c r="AX8556" i="6"/>
  <c r="AX8555" i="6"/>
  <c r="AX8554" i="6"/>
  <c r="AX8553" i="6"/>
  <c r="AX8552" i="6"/>
  <c r="AX8551" i="6"/>
  <c r="AX8550" i="6"/>
  <c r="AX8549" i="6"/>
  <c r="AX8548" i="6"/>
  <c r="AX8547" i="6"/>
  <c r="AX8546" i="6"/>
  <c r="AX8545" i="6"/>
  <c r="AX8544" i="6"/>
  <c r="AX8543" i="6"/>
  <c r="AX8542" i="6"/>
  <c r="AX8541" i="6"/>
  <c r="AX8540" i="6"/>
  <c r="AX8539" i="6"/>
  <c r="AX8538" i="6"/>
  <c r="AX8537" i="6"/>
  <c r="AX8536" i="6"/>
  <c r="AX8535" i="6"/>
  <c r="AX8534" i="6"/>
  <c r="AX8533" i="6"/>
  <c r="AX8532" i="6"/>
  <c r="AX8531" i="6"/>
  <c r="AX8530" i="6"/>
  <c r="AX8529" i="6"/>
  <c r="AX8528" i="6"/>
  <c r="AX8527" i="6"/>
  <c r="AX8526" i="6"/>
  <c r="AX8525" i="6"/>
  <c r="AX8524" i="6"/>
  <c r="AX8523" i="6"/>
  <c r="AX8522" i="6"/>
  <c r="AX8521" i="6"/>
  <c r="AX8520" i="6"/>
  <c r="AX8519" i="6"/>
  <c r="AX8518" i="6"/>
  <c r="AX8517" i="6"/>
  <c r="AX8516" i="6"/>
  <c r="AX8515" i="6"/>
  <c r="AX8514" i="6"/>
  <c r="AX8513" i="6"/>
  <c r="AX8512" i="6"/>
  <c r="AX8511" i="6"/>
  <c r="AX8510" i="6"/>
  <c r="AX8509" i="6"/>
  <c r="AX8508" i="6"/>
  <c r="AX8507" i="6"/>
  <c r="AX8506" i="6"/>
  <c r="AX8505" i="6"/>
  <c r="AX8504" i="6"/>
  <c r="AX8503" i="6"/>
  <c r="AX8502" i="6"/>
  <c r="AX8501" i="6"/>
  <c r="AX8500" i="6"/>
  <c r="AX8499" i="6"/>
  <c r="AX8498" i="6"/>
  <c r="AX8497" i="6"/>
  <c r="AX8496" i="6"/>
  <c r="AX8495" i="6"/>
  <c r="AX8494" i="6"/>
  <c r="AX8493" i="6"/>
  <c r="AX8492" i="6"/>
  <c r="AX8491" i="6"/>
  <c r="AX8490" i="6"/>
  <c r="AX8489" i="6"/>
  <c r="AX8488" i="6"/>
  <c r="AX8487" i="6"/>
  <c r="AX8486" i="6"/>
  <c r="AX8485" i="6"/>
  <c r="AX8484" i="6"/>
  <c r="AX8483" i="6"/>
  <c r="AX8482" i="6"/>
  <c r="AX8481" i="6"/>
  <c r="AX8480" i="6"/>
  <c r="AX8479" i="6"/>
  <c r="AX8478" i="6"/>
  <c r="AX8477" i="6"/>
  <c r="AX8476" i="6"/>
  <c r="AX8475" i="6"/>
  <c r="AX8474" i="6"/>
  <c r="AX8473" i="6"/>
  <c r="AX8472" i="6"/>
  <c r="AX8471" i="6"/>
  <c r="AX8470" i="6"/>
  <c r="AX8469" i="6"/>
  <c r="AX8468" i="6"/>
  <c r="AX8467" i="6"/>
  <c r="AX8466" i="6"/>
  <c r="AX8465" i="6"/>
  <c r="AX8464" i="6"/>
  <c r="AX8463" i="6"/>
  <c r="AX8462" i="6"/>
  <c r="AX8461" i="6"/>
  <c r="AX8460" i="6"/>
  <c r="AX8459" i="6"/>
  <c r="AX8458" i="6"/>
  <c r="AX8457" i="6"/>
  <c r="AX8456" i="6"/>
  <c r="AX8455" i="6"/>
  <c r="AX8454" i="6"/>
  <c r="AX8453" i="6"/>
  <c r="AX8452" i="6"/>
  <c r="AX8451" i="6"/>
  <c r="AX8450" i="6"/>
  <c r="AX8449" i="6"/>
  <c r="AX8448" i="6"/>
  <c r="AX8447" i="6"/>
  <c r="AX8446" i="6"/>
  <c r="AX8445" i="6"/>
  <c r="AX8444" i="6"/>
  <c r="AX8443" i="6"/>
  <c r="AX8442" i="6"/>
  <c r="AX8441" i="6"/>
  <c r="AX8440" i="6"/>
  <c r="AX8439" i="6"/>
  <c r="AX8438" i="6"/>
  <c r="AX8437" i="6"/>
  <c r="AX8436" i="6"/>
  <c r="AX8435" i="6"/>
  <c r="AX8434" i="6"/>
  <c r="AX8433" i="6"/>
  <c r="AX8432" i="6"/>
  <c r="AX8431" i="6"/>
  <c r="AX8430" i="6"/>
  <c r="AX8429" i="6"/>
  <c r="AX8428" i="6"/>
  <c r="AX8427" i="6"/>
  <c r="AX8426" i="6"/>
  <c r="AX8425" i="6"/>
  <c r="AX8424" i="6"/>
  <c r="AX8423" i="6"/>
  <c r="AX8422" i="6"/>
  <c r="AX8421" i="6"/>
  <c r="AX8420" i="6"/>
  <c r="AX8419" i="6"/>
  <c r="AX8418" i="6"/>
  <c r="AX8417" i="6"/>
  <c r="AX8416" i="6"/>
  <c r="AX8415" i="6"/>
  <c r="AX8414" i="6"/>
  <c r="AX8413" i="6"/>
  <c r="AX8412" i="6"/>
  <c r="AX8411" i="6"/>
  <c r="AX8410" i="6"/>
  <c r="AX8409" i="6"/>
  <c r="AX8408" i="6"/>
  <c r="AX8407" i="6"/>
  <c r="AX8406" i="6"/>
  <c r="AX8405" i="6"/>
  <c r="AX8404" i="6"/>
  <c r="AX8403" i="6"/>
  <c r="AX8402" i="6"/>
  <c r="AX8401" i="6"/>
  <c r="AX8400" i="6"/>
  <c r="AX8399" i="6"/>
  <c r="AX8398" i="6"/>
  <c r="AX8397" i="6"/>
  <c r="AX8396" i="6"/>
  <c r="AX8395" i="6"/>
  <c r="AX8394" i="6"/>
  <c r="AX8393" i="6"/>
  <c r="AX8392" i="6"/>
  <c r="AX8391" i="6"/>
  <c r="AX8390" i="6"/>
  <c r="AX8389" i="6"/>
  <c r="AX8388" i="6"/>
  <c r="AX8387" i="6"/>
  <c r="AX8386" i="6"/>
  <c r="AX8385" i="6"/>
  <c r="AX8384" i="6"/>
  <c r="AX8383" i="6"/>
  <c r="AX8382" i="6"/>
  <c r="AX8381" i="6"/>
  <c r="AX8380" i="6"/>
  <c r="AX8379" i="6"/>
  <c r="AX8378" i="6"/>
  <c r="AX8377" i="6"/>
  <c r="AX8376" i="6"/>
  <c r="AX8375" i="6"/>
  <c r="AX8374" i="6"/>
  <c r="AX8373" i="6"/>
  <c r="AX8372" i="6"/>
  <c r="AX8371" i="6"/>
  <c r="AX8370" i="6"/>
  <c r="AX8369" i="6"/>
  <c r="AX8368" i="6"/>
  <c r="AX8367" i="6"/>
  <c r="AX8366" i="6"/>
  <c r="AX8365" i="6"/>
  <c r="AX8364" i="6"/>
  <c r="AX8363" i="6"/>
  <c r="AX8362" i="6"/>
  <c r="AX8361" i="6"/>
  <c r="AX8360" i="6"/>
  <c r="AX8359" i="6"/>
  <c r="AX8358" i="6"/>
  <c r="AX8357" i="6"/>
  <c r="AX8356" i="6"/>
  <c r="AX8355" i="6"/>
  <c r="AX8354" i="6"/>
  <c r="AX8353" i="6"/>
  <c r="AX8352" i="6"/>
  <c r="AX8351" i="6"/>
  <c r="AX8350" i="6"/>
  <c r="AX8349" i="6"/>
  <c r="AX8348" i="6"/>
  <c r="AX8347" i="6"/>
  <c r="AX8346" i="6"/>
  <c r="AX8345" i="6"/>
  <c r="AX8344" i="6"/>
  <c r="AX8343" i="6"/>
  <c r="AX8342" i="6"/>
  <c r="AX8341" i="6"/>
  <c r="AX8340" i="6"/>
  <c r="AX8339" i="6"/>
  <c r="AX8338" i="6"/>
  <c r="AX8337" i="6"/>
  <c r="AX8336" i="6"/>
  <c r="AX8335" i="6"/>
  <c r="AX8334" i="6"/>
  <c r="AX8333" i="6"/>
  <c r="AX8332" i="6"/>
  <c r="AX8331" i="6"/>
  <c r="AX8330" i="6"/>
  <c r="AX8329" i="6"/>
  <c r="AX8328" i="6"/>
  <c r="AX8327" i="6"/>
  <c r="AX8326" i="6"/>
  <c r="AX8325" i="6"/>
  <c r="AX8324" i="6"/>
  <c r="AX8323" i="6"/>
  <c r="AX8322" i="6"/>
  <c r="AX8321" i="6"/>
  <c r="AX8320" i="6"/>
  <c r="AX8319" i="6"/>
  <c r="AX8318" i="6"/>
  <c r="AX8317" i="6"/>
  <c r="AX8316" i="6"/>
  <c r="AX8315" i="6"/>
  <c r="AX8314" i="6"/>
  <c r="AX8313" i="6"/>
  <c r="AX8312" i="6"/>
  <c r="AX8311" i="6"/>
  <c r="AX8310" i="6"/>
  <c r="AX8309" i="6"/>
  <c r="AX8308" i="6"/>
  <c r="AX8307" i="6"/>
  <c r="AX8306" i="6"/>
  <c r="AX8305" i="6"/>
  <c r="AX8304" i="6"/>
  <c r="AX8303" i="6"/>
  <c r="AX8302" i="6"/>
  <c r="AX8301" i="6"/>
  <c r="AX8300" i="6"/>
  <c r="AX8299" i="6"/>
  <c r="AX8298" i="6"/>
  <c r="AX8297" i="6"/>
  <c r="AX8296" i="6"/>
  <c r="AX8295" i="6"/>
  <c r="AX8294" i="6"/>
  <c r="AX8293" i="6"/>
  <c r="AX8292" i="6"/>
  <c r="AX8291" i="6"/>
  <c r="AX8290" i="6"/>
  <c r="AX8289" i="6"/>
  <c r="AX8288" i="6"/>
  <c r="AX8287" i="6"/>
  <c r="AX8286" i="6"/>
  <c r="AX8285" i="6"/>
  <c r="AX8284" i="6"/>
  <c r="AX8283" i="6"/>
  <c r="AX8282" i="6"/>
  <c r="AX8281" i="6"/>
  <c r="AX8280" i="6"/>
  <c r="AX8279" i="6"/>
  <c r="AX8278" i="6"/>
  <c r="AX8277" i="6"/>
  <c r="AX8276" i="6"/>
  <c r="AX8275" i="6"/>
  <c r="AX8274" i="6"/>
  <c r="AX8273" i="6"/>
  <c r="AX8272" i="6"/>
  <c r="AX8271" i="6"/>
  <c r="AX8270" i="6"/>
  <c r="AX8269" i="6"/>
  <c r="AX8268" i="6"/>
  <c r="AX8267" i="6"/>
  <c r="AX8266" i="6"/>
  <c r="AX8265" i="6"/>
  <c r="AX8264" i="6"/>
  <c r="AX8263" i="6"/>
  <c r="AX8262" i="6"/>
  <c r="AX8261" i="6"/>
  <c r="AX8260" i="6"/>
  <c r="AX8259" i="6"/>
  <c r="AX8258" i="6"/>
  <c r="AX8257" i="6"/>
  <c r="AX8256" i="6"/>
  <c r="AX8255" i="6"/>
  <c r="AX8254" i="6"/>
  <c r="AX8253" i="6"/>
  <c r="AX8252" i="6"/>
  <c r="AX8251" i="6"/>
  <c r="AX8250" i="6"/>
  <c r="AX8249" i="6"/>
  <c r="AX8248" i="6"/>
  <c r="AX8247" i="6"/>
  <c r="AX8246" i="6"/>
  <c r="AX8245" i="6"/>
  <c r="AX8244" i="6"/>
  <c r="AX8243" i="6"/>
  <c r="AX8242" i="6"/>
  <c r="AX8241" i="6"/>
  <c r="AX8240" i="6"/>
  <c r="AX8239" i="6"/>
  <c r="AX8238" i="6"/>
  <c r="AX8237" i="6"/>
  <c r="AX8236" i="6"/>
  <c r="AX8235" i="6"/>
  <c r="AX8234" i="6"/>
  <c r="AX8233" i="6"/>
  <c r="AX8232" i="6"/>
  <c r="AX8231" i="6"/>
  <c r="AX8230" i="6"/>
  <c r="AX8229" i="6"/>
  <c r="AX8228" i="6"/>
  <c r="AX8227" i="6"/>
  <c r="AX8226" i="6"/>
  <c r="AX8225" i="6"/>
  <c r="AX8224" i="6"/>
  <c r="AX8223" i="6"/>
  <c r="AX8222" i="6"/>
  <c r="AX8221" i="6"/>
  <c r="AX8220" i="6"/>
  <c r="AX8219" i="6"/>
  <c r="AX8218" i="6"/>
  <c r="AX8217" i="6"/>
  <c r="AX8216" i="6"/>
  <c r="AX8215" i="6"/>
  <c r="AX8214" i="6"/>
  <c r="AX8213" i="6"/>
  <c r="AX8212" i="6"/>
  <c r="AX8211" i="6"/>
  <c r="AX8210" i="6"/>
  <c r="AX8209" i="6"/>
  <c r="AX8208" i="6"/>
  <c r="AX8207" i="6"/>
  <c r="AX8206" i="6"/>
  <c r="AX8205" i="6"/>
  <c r="AX8204" i="6"/>
  <c r="AX8203" i="6"/>
  <c r="AX8202" i="6"/>
  <c r="AX8201" i="6"/>
  <c r="AX8200" i="6"/>
  <c r="AX8199" i="6"/>
  <c r="AX8198" i="6"/>
  <c r="AX8197" i="6"/>
  <c r="AX8196" i="6"/>
  <c r="AX8195" i="6"/>
  <c r="AX8194" i="6"/>
  <c r="AX8193" i="6"/>
  <c r="AX8192" i="6"/>
  <c r="AX8191" i="6"/>
  <c r="AX8190" i="6"/>
  <c r="AX8189" i="6"/>
  <c r="AX8188" i="6"/>
  <c r="AX8187" i="6"/>
  <c r="AX8186" i="6"/>
  <c r="AX8185" i="6"/>
  <c r="AX8184" i="6"/>
  <c r="AX8183" i="6"/>
  <c r="AX8182" i="6"/>
  <c r="AX8181" i="6"/>
  <c r="AX8180" i="6"/>
  <c r="AX8179" i="6"/>
  <c r="AX8178" i="6"/>
  <c r="AX8177" i="6"/>
  <c r="AX8176" i="6"/>
  <c r="AX8175" i="6"/>
  <c r="AX8174" i="6"/>
  <c r="AX8173" i="6"/>
  <c r="AX8172" i="6"/>
  <c r="AX8171" i="6"/>
  <c r="AX8170" i="6"/>
  <c r="AX8169" i="6"/>
  <c r="AX8168" i="6"/>
  <c r="AX8167" i="6"/>
  <c r="AX8166" i="6"/>
  <c r="AX8165" i="6"/>
  <c r="AX8164" i="6"/>
  <c r="AX8163" i="6"/>
  <c r="AX8162" i="6"/>
  <c r="AX8161" i="6"/>
  <c r="AX8160" i="6"/>
  <c r="AX8159" i="6"/>
  <c r="AX8158" i="6"/>
  <c r="AX8157" i="6"/>
  <c r="AX8156" i="6"/>
  <c r="AX8155" i="6"/>
  <c r="AX8154" i="6"/>
  <c r="AX8153" i="6"/>
  <c r="AX8152" i="6"/>
  <c r="AX8151" i="6"/>
  <c r="AX8150" i="6"/>
  <c r="AX8149" i="6"/>
  <c r="AX8148" i="6"/>
  <c r="AX8147" i="6"/>
  <c r="AX8146" i="6"/>
  <c r="AX8145" i="6"/>
  <c r="AX8144" i="6"/>
  <c r="AX8143" i="6"/>
  <c r="AX8142" i="6"/>
  <c r="AX8141" i="6"/>
  <c r="AX8140" i="6"/>
  <c r="AX8139" i="6"/>
  <c r="AX8138" i="6"/>
  <c r="AX8137" i="6"/>
  <c r="AX8136" i="6"/>
  <c r="AX8135" i="6"/>
  <c r="AX8134" i="6"/>
  <c r="AX8133" i="6"/>
  <c r="AX8132" i="6"/>
  <c r="AX8131" i="6"/>
  <c r="AX8130" i="6"/>
  <c r="AX8129" i="6"/>
  <c r="AX8128" i="6"/>
  <c r="AX8127" i="6"/>
  <c r="AX8126" i="6"/>
  <c r="AX8125" i="6"/>
  <c r="AX8124" i="6"/>
  <c r="AX8123" i="6"/>
  <c r="AX8122" i="6"/>
  <c r="AX8121" i="6"/>
  <c r="AX8120" i="6"/>
  <c r="AX8119" i="6"/>
  <c r="AX8118" i="6"/>
  <c r="AX8117" i="6"/>
  <c r="AX8116" i="6"/>
  <c r="AX8115" i="6"/>
  <c r="AX8114" i="6"/>
  <c r="AX8113" i="6"/>
  <c r="AX8112" i="6"/>
  <c r="AX8111" i="6"/>
  <c r="AX8110" i="6"/>
  <c r="AX8109" i="6"/>
  <c r="AX8108" i="6"/>
  <c r="AX8107" i="6"/>
  <c r="AX8106" i="6"/>
  <c r="AX8105" i="6"/>
  <c r="AX8104" i="6"/>
  <c r="AX8103" i="6"/>
  <c r="AX8102" i="6"/>
  <c r="AX8101" i="6"/>
  <c r="AX8100" i="6"/>
  <c r="AX8099" i="6"/>
  <c r="AX8098" i="6"/>
  <c r="AX8097" i="6"/>
  <c r="AX8096" i="6"/>
  <c r="AX8095" i="6"/>
  <c r="AX8094" i="6"/>
  <c r="AX8093" i="6"/>
  <c r="AX8092" i="6"/>
  <c r="AX8091" i="6"/>
  <c r="AX8090" i="6"/>
  <c r="AX8089" i="6"/>
  <c r="AX8088" i="6"/>
  <c r="AX8087" i="6"/>
  <c r="AX8086" i="6"/>
  <c r="AX8085" i="6"/>
  <c r="AX8084" i="6"/>
  <c r="AX8083" i="6"/>
  <c r="AX8082" i="6"/>
  <c r="AX8081" i="6"/>
  <c r="AX8080" i="6"/>
  <c r="AX8079" i="6"/>
  <c r="AX8078" i="6"/>
  <c r="AX8077" i="6"/>
  <c r="AX8076" i="6"/>
  <c r="AX8075" i="6"/>
  <c r="AX8074" i="6"/>
  <c r="AX8073" i="6"/>
  <c r="AX8072" i="6"/>
  <c r="AX8071" i="6"/>
  <c r="AX8070" i="6"/>
  <c r="AX8069" i="6"/>
  <c r="AX8068" i="6"/>
  <c r="AX8067" i="6"/>
  <c r="AX8066" i="6"/>
  <c r="AX8065" i="6"/>
  <c r="AX8064" i="6"/>
  <c r="AX8063" i="6"/>
  <c r="AX8062" i="6"/>
  <c r="AX8061" i="6"/>
  <c r="AX8060" i="6"/>
  <c r="AX8059" i="6"/>
  <c r="AX8058" i="6"/>
  <c r="AX8057" i="6"/>
  <c r="AX8056" i="6"/>
  <c r="AX8055" i="6"/>
  <c r="AX8054" i="6"/>
  <c r="AX8053" i="6"/>
  <c r="AX8052" i="6"/>
  <c r="AX8051" i="6"/>
  <c r="AX8050" i="6"/>
  <c r="AX8049" i="6"/>
  <c r="AX8048" i="6"/>
  <c r="AX8047" i="6"/>
  <c r="AX8046" i="6"/>
  <c r="AX8045" i="6"/>
  <c r="AX8044" i="6"/>
  <c r="AX8043" i="6"/>
  <c r="AX8042" i="6"/>
  <c r="AX8041" i="6"/>
  <c r="AX8040" i="6"/>
  <c r="AX8039" i="6"/>
  <c r="AX8038" i="6"/>
  <c r="AX8037" i="6"/>
  <c r="AX8036" i="6"/>
  <c r="AX8035" i="6"/>
  <c r="AX8034" i="6"/>
  <c r="AX8033" i="6"/>
  <c r="AX8032" i="6"/>
  <c r="AX8031" i="6"/>
  <c r="AX8030" i="6"/>
  <c r="AX8029" i="6"/>
  <c r="AX8028" i="6"/>
  <c r="AX8027" i="6"/>
  <c r="AX8026" i="6"/>
  <c r="AX8025" i="6"/>
  <c r="AX8024" i="6"/>
  <c r="AX8023" i="6"/>
  <c r="AX8022" i="6"/>
  <c r="AX8021" i="6"/>
  <c r="AX8020" i="6"/>
  <c r="AX8019" i="6"/>
  <c r="AX8018" i="6"/>
  <c r="AX8017" i="6"/>
  <c r="AX8016" i="6"/>
  <c r="AX8015" i="6"/>
  <c r="AX8014" i="6"/>
  <c r="AX8013" i="6"/>
  <c r="AX8012" i="6"/>
  <c r="AX8011" i="6"/>
  <c r="AX8010" i="6"/>
  <c r="AX8009" i="6"/>
  <c r="AX8008" i="6"/>
  <c r="AX8007" i="6"/>
  <c r="AX8006" i="6"/>
  <c r="AX8005" i="6"/>
  <c r="AX8004" i="6"/>
  <c r="AX8003" i="6"/>
  <c r="AX8002" i="6"/>
  <c r="AX8001" i="6"/>
  <c r="AX8000" i="6"/>
  <c r="AX7999" i="6"/>
  <c r="AX7998" i="6"/>
  <c r="AX7997" i="6"/>
  <c r="AX7996" i="6"/>
  <c r="AX7995" i="6"/>
  <c r="AX7994" i="6"/>
  <c r="AX7993" i="6"/>
  <c r="AX7992" i="6"/>
  <c r="AX7991" i="6"/>
  <c r="AX7990" i="6"/>
  <c r="AX7989" i="6"/>
  <c r="AX7988" i="6"/>
  <c r="AX7987" i="6"/>
  <c r="AX7986" i="6"/>
  <c r="AX7985" i="6"/>
  <c r="AX7984" i="6"/>
  <c r="AX7983" i="6"/>
  <c r="AX7982" i="6"/>
  <c r="AX7981" i="6"/>
  <c r="AX7980" i="6"/>
  <c r="AX7979" i="6"/>
  <c r="AX7978" i="6"/>
  <c r="AX7977" i="6"/>
  <c r="AX7976" i="6"/>
  <c r="AX7975" i="6"/>
  <c r="AX7974" i="6"/>
  <c r="AX7973" i="6"/>
  <c r="AX7972" i="6"/>
  <c r="AX7971" i="6"/>
  <c r="AX7970" i="6"/>
  <c r="AX7969" i="6"/>
  <c r="AX7968" i="6"/>
  <c r="AX7967" i="6"/>
  <c r="AX7966" i="6"/>
  <c r="AX7965" i="6"/>
  <c r="AX7964" i="6"/>
  <c r="AX7963" i="6"/>
  <c r="AX7962" i="6"/>
  <c r="AX7961" i="6"/>
  <c r="AX7960" i="6"/>
  <c r="AX7959" i="6"/>
  <c r="AX7958" i="6"/>
  <c r="AX7957" i="6"/>
  <c r="AX7956" i="6"/>
  <c r="AX7955" i="6"/>
  <c r="AX7954" i="6"/>
  <c r="AX7953" i="6"/>
  <c r="AX7952" i="6"/>
  <c r="AX7951" i="6"/>
  <c r="AX7950" i="6"/>
  <c r="AX7949" i="6"/>
  <c r="AX7948" i="6"/>
  <c r="AX7947" i="6"/>
  <c r="AX7946" i="6"/>
  <c r="AX7945" i="6"/>
  <c r="AX7944" i="6"/>
  <c r="AX7943" i="6"/>
  <c r="AX7942" i="6"/>
  <c r="AX7941" i="6"/>
  <c r="AX7940" i="6"/>
  <c r="AX7939" i="6"/>
  <c r="AX7938" i="6"/>
  <c r="AX7937" i="6"/>
  <c r="AX7936" i="6"/>
  <c r="AX7935" i="6"/>
  <c r="AX7934" i="6"/>
  <c r="AX7933" i="6"/>
  <c r="AX7932" i="6"/>
  <c r="AX7931" i="6"/>
  <c r="AX7930" i="6"/>
  <c r="AX7929" i="6"/>
  <c r="AX7928" i="6"/>
  <c r="AX7927" i="6"/>
  <c r="AX7926" i="6"/>
  <c r="AX7925" i="6"/>
  <c r="AX7924" i="6"/>
  <c r="AX7923" i="6"/>
  <c r="AX7922" i="6"/>
  <c r="AX7921" i="6"/>
  <c r="AX7920" i="6"/>
  <c r="AX7919" i="6"/>
  <c r="AX7918" i="6"/>
  <c r="AX7917" i="6"/>
  <c r="AX7916" i="6"/>
  <c r="AX7915" i="6"/>
  <c r="AX7914" i="6"/>
  <c r="AX7913" i="6"/>
  <c r="AX7912" i="6"/>
  <c r="AX7911" i="6"/>
  <c r="AX7910" i="6"/>
  <c r="AX7909" i="6"/>
  <c r="AX7908" i="6"/>
  <c r="AX7907" i="6"/>
  <c r="AX7906" i="6"/>
  <c r="AX7905" i="6"/>
  <c r="AX7904" i="6"/>
  <c r="AX7903" i="6"/>
  <c r="AX7902" i="6"/>
  <c r="AX7901" i="6"/>
  <c r="AX7900" i="6"/>
  <c r="AX7899" i="6"/>
  <c r="AX7898" i="6"/>
  <c r="AX7897" i="6"/>
  <c r="AX7896" i="6"/>
  <c r="AX7895" i="6"/>
  <c r="AX7894" i="6"/>
  <c r="AX7893" i="6"/>
  <c r="AX7892" i="6"/>
  <c r="AX7891" i="6"/>
  <c r="AX7890" i="6"/>
  <c r="AX7889" i="6"/>
  <c r="AX7888" i="6"/>
  <c r="AX7887" i="6"/>
  <c r="AX7886" i="6"/>
  <c r="AX7885" i="6"/>
  <c r="AX7884" i="6"/>
  <c r="AX7883" i="6"/>
  <c r="AX7882" i="6"/>
  <c r="AX7881" i="6"/>
  <c r="AX7880" i="6"/>
  <c r="AX7879" i="6"/>
  <c r="AX7878" i="6"/>
  <c r="AX7877" i="6"/>
  <c r="AX7876" i="6"/>
  <c r="AX7875" i="6"/>
  <c r="AX7874" i="6"/>
  <c r="AX7873" i="6"/>
  <c r="AX7872" i="6"/>
  <c r="AX7871" i="6"/>
  <c r="AX7870" i="6"/>
  <c r="AX7869" i="6"/>
  <c r="AX7868" i="6"/>
  <c r="AX7867" i="6"/>
  <c r="AX7866" i="6"/>
  <c r="AX7865" i="6"/>
  <c r="AX7864" i="6"/>
  <c r="AX7863" i="6"/>
  <c r="AX7862" i="6"/>
  <c r="AX7861" i="6"/>
  <c r="AX7860" i="6"/>
  <c r="AX7859" i="6"/>
  <c r="AX7858" i="6"/>
  <c r="AX7857" i="6"/>
  <c r="AX7856" i="6"/>
  <c r="AX7855" i="6"/>
  <c r="AX7854" i="6"/>
  <c r="AX7853" i="6"/>
  <c r="AX7852" i="6"/>
  <c r="AX7851" i="6"/>
  <c r="AX7850" i="6"/>
  <c r="AX7849" i="6"/>
  <c r="AX7848" i="6"/>
  <c r="AX7847" i="6"/>
  <c r="AX7846" i="6"/>
  <c r="AX7845" i="6"/>
  <c r="AX7844" i="6"/>
  <c r="AX7843" i="6"/>
  <c r="AX7842" i="6"/>
  <c r="AX7841" i="6"/>
  <c r="AX7840" i="6"/>
  <c r="AX7839" i="6"/>
  <c r="AX7838" i="6"/>
  <c r="AX7837" i="6"/>
  <c r="AX7836" i="6"/>
  <c r="AX7835" i="6"/>
  <c r="AX7834" i="6"/>
  <c r="AX7833" i="6"/>
  <c r="AX7832" i="6"/>
  <c r="AX7831" i="6"/>
  <c r="AX7830" i="6"/>
  <c r="AX7829" i="6"/>
  <c r="AX7828" i="6"/>
  <c r="AX7827" i="6"/>
  <c r="AX7826" i="6"/>
  <c r="AX7825" i="6"/>
  <c r="AX7824" i="6"/>
  <c r="AX7823" i="6"/>
  <c r="AX7822" i="6"/>
  <c r="AX7821" i="6"/>
  <c r="AX7820" i="6"/>
  <c r="AX7819" i="6"/>
  <c r="AX7818" i="6"/>
  <c r="AX7817" i="6"/>
  <c r="AX7816" i="6"/>
  <c r="AX7815" i="6"/>
  <c r="AX7814" i="6"/>
  <c r="AX7813" i="6"/>
  <c r="AX7812" i="6"/>
  <c r="AX7811" i="6"/>
  <c r="AX7810" i="6"/>
  <c r="AX7809" i="6"/>
  <c r="AX7808" i="6"/>
  <c r="AX7807" i="6"/>
  <c r="AX7806" i="6"/>
  <c r="AX7805" i="6"/>
  <c r="AX7804" i="6"/>
  <c r="AX7803" i="6"/>
  <c r="AX7802" i="6"/>
  <c r="AX7801" i="6"/>
  <c r="AX7800" i="6"/>
  <c r="AX7799" i="6"/>
  <c r="AX7798" i="6"/>
  <c r="AX7797" i="6"/>
  <c r="AX7796" i="6"/>
  <c r="AX7795" i="6"/>
  <c r="AX7794" i="6"/>
  <c r="AX7793" i="6"/>
  <c r="AX7792" i="6"/>
  <c r="AX7791" i="6"/>
  <c r="AX7790" i="6"/>
  <c r="AX7789" i="6"/>
  <c r="AX7788" i="6"/>
  <c r="AX7787" i="6"/>
  <c r="AX7786" i="6"/>
  <c r="AX7785" i="6"/>
  <c r="AX7784" i="6"/>
  <c r="AX7783" i="6"/>
  <c r="AX7782" i="6"/>
  <c r="AX7781" i="6"/>
  <c r="AX7780" i="6"/>
  <c r="AX7779" i="6"/>
  <c r="AX7778" i="6"/>
  <c r="AX7777" i="6"/>
  <c r="AX7776" i="6"/>
  <c r="AX7775" i="6"/>
  <c r="AX7774" i="6"/>
  <c r="AX7773" i="6"/>
  <c r="AX7772" i="6"/>
  <c r="AX7771" i="6"/>
  <c r="AX7770" i="6"/>
  <c r="AX7769" i="6"/>
  <c r="AX7768" i="6"/>
  <c r="AX7767" i="6"/>
  <c r="AX7766" i="6"/>
  <c r="AX7765" i="6"/>
  <c r="AX7764" i="6"/>
  <c r="AX7763" i="6"/>
  <c r="AX7762" i="6"/>
  <c r="AX7761" i="6"/>
  <c r="AX7760" i="6"/>
  <c r="AX7759" i="6"/>
  <c r="AX7758" i="6"/>
  <c r="AX7757" i="6"/>
  <c r="AX7756" i="6"/>
  <c r="AX7755" i="6"/>
  <c r="AX7754" i="6"/>
  <c r="AX7753" i="6"/>
  <c r="AX7752" i="6"/>
  <c r="AX7751" i="6"/>
  <c r="AX7750" i="6"/>
  <c r="AX7749" i="6"/>
  <c r="AX7748" i="6"/>
  <c r="AX7747" i="6"/>
  <c r="AX7746" i="6"/>
  <c r="AX7745" i="6"/>
  <c r="AX7744" i="6"/>
  <c r="AX7743" i="6"/>
  <c r="AX7742" i="6"/>
  <c r="AX7741" i="6"/>
  <c r="AX7740" i="6"/>
  <c r="AX7739" i="6"/>
  <c r="AX7738" i="6"/>
  <c r="AX7737" i="6"/>
  <c r="AX7736" i="6"/>
  <c r="AX7735" i="6"/>
  <c r="AX7734" i="6"/>
  <c r="AX7733" i="6"/>
  <c r="AX7732" i="6"/>
  <c r="AX7731" i="6"/>
  <c r="AX7730" i="6"/>
  <c r="AX7729" i="6"/>
  <c r="AX7728" i="6"/>
  <c r="AX7727" i="6"/>
  <c r="AX7726" i="6"/>
  <c r="AX7725" i="6"/>
  <c r="AX7724" i="6"/>
  <c r="AX7723" i="6"/>
  <c r="AX7722" i="6"/>
  <c r="AX7721" i="6"/>
  <c r="AX7720" i="6"/>
  <c r="AX7719" i="6"/>
  <c r="AX7718" i="6"/>
  <c r="AX7717" i="6"/>
  <c r="AX7716" i="6"/>
  <c r="AX7715" i="6"/>
  <c r="AX7714" i="6"/>
  <c r="AX7713" i="6"/>
  <c r="AX7712" i="6"/>
  <c r="AX7711" i="6"/>
  <c r="AX7710" i="6"/>
  <c r="AX7709" i="6"/>
  <c r="AX7708" i="6"/>
  <c r="AX7707" i="6"/>
  <c r="AX7706" i="6"/>
  <c r="AX7705" i="6"/>
  <c r="AX7704" i="6"/>
  <c r="AX7703" i="6"/>
  <c r="AX7702" i="6"/>
  <c r="AX7701" i="6"/>
  <c r="AX7700" i="6"/>
  <c r="AX7699" i="6"/>
  <c r="AX7698" i="6"/>
  <c r="AX7697" i="6"/>
  <c r="AX7696" i="6"/>
  <c r="AX7695" i="6"/>
  <c r="AX7694" i="6"/>
  <c r="AX7693" i="6"/>
  <c r="AX7692" i="6"/>
  <c r="AX7691" i="6"/>
  <c r="AX7690" i="6"/>
  <c r="AX7689" i="6"/>
  <c r="AX7688" i="6"/>
  <c r="AX7687" i="6"/>
  <c r="AX7686" i="6"/>
  <c r="AX7685" i="6"/>
  <c r="AX7684" i="6"/>
  <c r="AX7683" i="6"/>
  <c r="AX7682" i="6"/>
  <c r="AX7681" i="6"/>
  <c r="AX7680" i="6"/>
  <c r="AX7679" i="6"/>
  <c r="AX7678" i="6"/>
  <c r="AX7677" i="6"/>
  <c r="AX7676" i="6"/>
  <c r="AX7675" i="6"/>
  <c r="AX7674" i="6"/>
  <c r="AX7673" i="6"/>
  <c r="AX7672" i="6"/>
  <c r="AX7671" i="6"/>
  <c r="AX7670" i="6"/>
  <c r="AX7669" i="6"/>
  <c r="AX7668" i="6"/>
  <c r="AX7667" i="6"/>
  <c r="AX7666" i="6"/>
  <c r="AX7665" i="6"/>
  <c r="AX7664" i="6"/>
  <c r="AX7663" i="6"/>
  <c r="AX7662" i="6"/>
  <c r="AX7661" i="6"/>
  <c r="AX7660" i="6"/>
  <c r="AX7659" i="6"/>
  <c r="AX7658" i="6"/>
  <c r="AX7657" i="6"/>
  <c r="AX7656" i="6"/>
  <c r="AX7655" i="6"/>
  <c r="AX7654" i="6"/>
  <c r="AX7653" i="6"/>
  <c r="AX7652" i="6"/>
  <c r="AX7651" i="6"/>
  <c r="AX7650" i="6"/>
  <c r="AX7649" i="6"/>
  <c r="AX7648" i="6"/>
  <c r="AX7647" i="6"/>
  <c r="AX7646" i="6"/>
  <c r="AX7645" i="6"/>
  <c r="AX7644" i="6"/>
  <c r="AX7643" i="6"/>
  <c r="AX7642" i="6"/>
  <c r="AX7641" i="6"/>
  <c r="AX7640" i="6"/>
  <c r="AX7639" i="6"/>
  <c r="AX7638" i="6"/>
  <c r="AX7637" i="6"/>
  <c r="AX7636" i="6"/>
  <c r="AX7635" i="6"/>
  <c r="AX7634" i="6"/>
  <c r="AX7633" i="6"/>
  <c r="AX7632" i="6"/>
  <c r="AX7631" i="6"/>
  <c r="AX7630" i="6"/>
  <c r="AX7629" i="6"/>
  <c r="AX7628" i="6"/>
  <c r="AX7627" i="6"/>
  <c r="AX7626" i="6"/>
  <c r="AX7625" i="6"/>
  <c r="AX7624" i="6"/>
  <c r="AX7623" i="6"/>
  <c r="AX7622" i="6"/>
  <c r="AX7621" i="6"/>
  <c r="AX7620" i="6"/>
  <c r="AX7619" i="6"/>
  <c r="AX7618" i="6"/>
  <c r="AX7617" i="6"/>
  <c r="AX7616" i="6"/>
  <c r="AX7615" i="6"/>
  <c r="AX7614" i="6"/>
  <c r="AX7613" i="6"/>
  <c r="AX7612" i="6"/>
  <c r="AX7611" i="6"/>
  <c r="AX7610" i="6"/>
  <c r="AX7609" i="6"/>
  <c r="AX7608" i="6"/>
  <c r="AX7607" i="6"/>
  <c r="AX7606" i="6"/>
  <c r="AX7605" i="6"/>
  <c r="AX7604" i="6"/>
  <c r="AX7603" i="6"/>
  <c r="AX7602" i="6"/>
  <c r="AX7601" i="6"/>
  <c r="AX7600" i="6"/>
  <c r="AX7599" i="6"/>
  <c r="AX7598" i="6"/>
  <c r="AX7597" i="6"/>
  <c r="AX7596" i="6"/>
  <c r="AX7595" i="6"/>
  <c r="AX7594" i="6"/>
  <c r="AX7593" i="6"/>
  <c r="AX7592" i="6"/>
  <c r="AX7591" i="6"/>
  <c r="AX7590" i="6"/>
  <c r="AX7589" i="6"/>
  <c r="AX7588" i="6"/>
  <c r="AX7587" i="6"/>
  <c r="AX7586" i="6"/>
  <c r="AX7585" i="6"/>
  <c r="AX7584" i="6"/>
  <c r="AX7583" i="6"/>
  <c r="AX7582" i="6"/>
  <c r="AX7581" i="6"/>
  <c r="AX7580" i="6"/>
  <c r="AX7579" i="6"/>
  <c r="AX7578" i="6"/>
  <c r="AX7577" i="6"/>
  <c r="AX7576" i="6"/>
  <c r="AX7575" i="6"/>
  <c r="AX7574" i="6"/>
  <c r="AX7573" i="6"/>
  <c r="AX7572" i="6"/>
  <c r="AX7571" i="6"/>
  <c r="AX7570" i="6"/>
  <c r="AX7569" i="6"/>
  <c r="AX7568" i="6"/>
  <c r="AX7567" i="6"/>
  <c r="AX7566" i="6"/>
  <c r="AX7565" i="6"/>
  <c r="AX7564" i="6"/>
  <c r="AX7563" i="6"/>
  <c r="AX7562" i="6"/>
  <c r="AX7561" i="6"/>
  <c r="AX7560" i="6"/>
  <c r="AX7559" i="6"/>
  <c r="AX7558" i="6"/>
  <c r="AX7557" i="6"/>
  <c r="AX7556" i="6"/>
  <c r="AX7555" i="6"/>
  <c r="AX7554" i="6"/>
  <c r="AX7553" i="6"/>
  <c r="AX7552" i="6"/>
  <c r="AX7551" i="6"/>
  <c r="AX7550" i="6"/>
  <c r="AX7549" i="6"/>
  <c r="AX7548" i="6"/>
  <c r="AX7547" i="6"/>
  <c r="AX7546" i="6"/>
  <c r="AX7545" i="6"/>
  <c r="AX7544" i="6"/>
  <c r="AX7543" i="6"/>
  <c r="AX7542" i="6"/>
  <c r="AX7541" i="6"/>
  <c r="AX7540" i="6"/>
  <c r="AX7539" i="6"/>
  <c r="AX7538" i="6"/>
  <c r="AX7537" i="6"/>
  <c r="AX7536" i="6"/>
  <c r="AX7535" i="6"/>
  <c r="AX7534" i="6"/>
  <c r="AX7533" i="6"/>
  <c r="AX7532" i="6"/>
  <c r="AX7531" i="6"/>
  <c r="AX7530" i="6"/>
  <c r="AX7529" i="6"/>
  <c r="AX7528" i="6"/>
  <c r="AX7527" i="6"/>
  <c r="AX7526" i="6"/>
  <c r="AX7525" i="6"/>
  <c r="AX7524" i="6"/>
  <c r="AX7523" i="6"/>
  <c r="AX7522" i="6"/>
  <c r="AX7521" i="6"/>
  <c r="AX7520" i="6"/>
  <c r="AX7519" i="6"/>
  <c r="AX7518" i="6"/>
  <c r="AX7517" i="6"/>
  <c r="AX7516" i="6"/>
  <c r="AX7515" i="6"/>
  <c r="AX7514" i="6"/>
  <c r="AX7513" i="6"/>
  <c r="AX7512" i="6"/>
  <c r="AX7511" i="6"/>
  <c r="AX7510" i="6"/>
  <c r="AX7509" i="6"/>
  <c r="AX7508" i="6"/>
  <c r="AX7507" i="6"/>
  <c r="AX7506" i="6"/>
  <c r="AX7505" i="6"/>
  <c r="AX7504" i="6"/>
  <c r="AX7503" i="6"/>
  <c r="AX7502" i="6"/>
  <c r="AX7501" i="6"/>
  <c r="AX7500" i="6"/>
  <c r="AX7499" i="6"/>
  <c r="AX7498" i="6"/>
  <c r="AX7497" i="6"/>
  <c r="AX7496" i="6"/>
  <c r="AX7495" i="6"/>
  <c r="AX7494" i="6"/>
  <c r="AX7493" i="6"/>
  <c r="AX7492" i="6"/>
  <c r="AX7491" i="6"/>
  <c r="AX7490" i="6"/>
  <c r="AX7489" i="6"/>
  <c r="AX7488" i="6"/>
  <c r="AX7487" i="6"/>
  <c r="AX7486" i="6"/>
  <c r="AX7485" i="6"/>
  <c r="AX7484" i="6"/>
  <c r="AX7483" i="6"/>
  <c r="AX7482" i="6"/>
  <c r="AX7481" i="6"/>
  <c r="AX7480" i="6"/>
  <c r="AX7479" i="6"/>
  <c r="AX7478" i="6"/>
  <c r="AX7477" i="6"/>
  <c r="AX7476" i="6"/>
  <c r="AX7475" i="6"/>
  <c r="AX7474" i="6"/>
  <c r="AX7473" i="6"/>
  <c r="AX7472" i="6"/>
  <c r="AX7471" i="6"/>
  <c r="AX7470" i="6"/>
  <c r="AX7469" i="6"/>
  <c r="AX7468" i="6"/>
  <c r="AX7467" i="6"/>
  <c r="AX7466" i="6"/>
  <c r="AX7465" i="6"/>
  <c r="AX7464" i="6"/>
  <c r="AX7463" i="6"/>
  <c r="AX7462" i="6"/>
  <c r="AX7461" i="6"/>
  <c r="AX7460" i="6"/>
  <c r="AX7459" i="6"/>
  <c r="AX7458" i="6"/>
  <c r="AX7457" i="6"/>
  <c r="AX7456" i="6"/>
  <c r="AX7455" i="6"/>
  <c r="AX7454" i="6"/>
  <c r="AX7453" i="6"/>
  <c r="AX7452" i="6"/>
  <c r="AX7451" i="6"/>
  <c r="AX7450" i="6"/>
  <c r="AX7449" i="6"/>
  <c r="AX7448" i="6"/>
  <c r="AX7447" i="6"/>
  <c r="AX7446" i="6"/>
  <c r="AX7445" i="6"/>
  <c r="AX7444" i="6"/>
  <c r="AX7443" i="6"/>
  <c r="AX7442" i="6"/>
  <c r="AX7441" i="6"/>
  <c r="AX7440" i="6"/>
  <c r="AX7439" i="6"/>
  <c r="AX7438" i="6"/>
  <c r="AX7437" i="6"/>
  <c r="AX7436" i="6"/>
  <c r="AX7435" i="6"/>
  <c r="AX7434" i="6"/>
  <c r="AX7433" i="6"/>
  <c r="AX7432" i="6"/>
  <c r="AX7431" i="6"/>
  <c r="AX7430" i="6"/>
  <c r="AX7429" i="6"/>
  <c r="AX7428" i="6"/>
  <c r="AX7427" i="6"/>
  <c r="AX7426" i="6"/>
  <c r="AX7425" i="6"/>
  <c r="AX7424" i="6"/>
  <c r="AX7423" i="6"/>
  <c r="AX7422" i="6"/>
  <c r="AX7421" i="6"/>
  <c r="AX7420" i="6"/>
  <c r="AX7419" i="6"/>
  <c r="AX7418" i="6"/>
  <c r="AX7417" i="6"/>
  <c r="AX7416" i="6"/>
  <c r="AX7415" i="6"/>
  <c r="AX7414" i="6"/>
  <c r="AX7413" i="6"/>
  <c r="AX7412" i="6"/>
  <c r="AX7411" i="6"/>
  <c r="AX7410" i="6"/>
  <c r="AX7409" i="6"/>
  <c r="AX7408" i="6"/>
  <c r="AX7407" i="6"/>
  <c r="AX7406" i="6"/>
  <c r="AX7405" i="6"/>
  <c r="AX7404" i="6"/>
  <c r="AX7403" i="6"/>
  <c r="AX7402" i="6"/>
  <c r="AX7401" i="6"/>
  <c r="AX7400" i="6"/>
  <c r="AX7399" i="6"/>
  <c r="AX7398" i="6"/>
  <c r="AX7397" i="6"/>
  <c r="AX7396" i="6"/>
  <c r="AX7395" i="6"/>
  <c r="AX7394" i="6"/>
  <c r="AX7393" i="6"/>
  <c r="AX7392" i="6"/>
  <c r="AX7391" i="6"/>
  <c r="AX7390" i="6"/>
  <c r="AX7389" i="6"/>
  <c r="AX7388" i="6"/>
  <c r="AX7387" i="6"/>
  <c r="AX7386" i="6"/>
  <c r="AX7385" i="6"/>
  <c r="AX7384" i="6"/>
  <c r="AX7383" i="6"/>
  <c r="AX7382" i="6"/>
  <c r="AX7381" i="6"/>
  <c r="AX7380" i="6"/>
  <c r="AX7379" i="6"/>
  <c r="AX7378" i="6"/>
  <c r="AX7377" i="6"/>
  <c r="AX7376" i="6"/>
  <c r="AX7375" i="6"/>
  <c r="AX7374" i="6"/>
  <c r="AX7373" i="6"/>
  <c r="AX7372" i="6"/>
  <c r="AX7371" i="6"/>
  <c r="AX7370" i="6"/>
  <c r="AX7369" i="6"/>
  <c r="AX7368" i="6"/>
  <c r="AX7367" i="6"/>
  <c r="AX7366" i="6"/>
  <c r="AX7365" i="6"/>
  <c r="AX7364" i="6"/>
  <c r="AX7363" i="6"/>
  <c r="AX7362" i="6"/>
  <c r="AX7361" i="6"/>
  <c r="AX7360" i="6"/>
  <c r="AX7359" i="6"/>
  <c r="AX7358" i="6"/>
  <c r="AX7357" i="6"/>
  <c r="AX7356" i="6"/>
  <c r="AX7355" i="6"/>
  <c r="AX7354" i="6"/>
  <c r="AX7353" i="6"/>
  <c r="AX7352" i="6"/>
  <c r="AX7351" i="6"/>
  <c r="AX7350" i="6"/>
  <c r="AX7349" i="6"/>
  <c r="AX7348" i="6"/>
  <c r="AX7347" i="6"/>
  <c r="AX7346" i="6"/>
  <c r="AX7345" i="6"/>
  <c r="AX7344" i="6"/>
  <c r="AX7343" i="6"/>
  <c r="AX7342" i="6"/>
  <c r="AX7341" i="6"/>
  <c r="AX7340" i="6"/>
  <c r="AX7339" i="6"/>
  <c r="AX7338" i="6"/>
  <c r="AX7337" i="6"/>
  <c r="AX7336" i="6"/>
  <c r="AX7335" i="6"/>
  <c r="AX7334" i="6"/>
  <c r="AX7333" i="6"/>
  <c r="AX7332" i="6"/>
  <c r="AX7331" i="6"/>
  <c r="AX7330" i="6"/>
  <c r="AX7329" i="6"/>
  <c r="AX7328" i="6"/>
  <c r="AX7327" i="6"/>
  <c r="AX7326" i="6"/>
  <c r="AX7325" i="6"/>
  <c r="AX7324" i="6"/>
  <c r="AX7323" i="6"/>
  <c r="AX7322" i="6"/>
  <c r="AX7321" i="6"/>
  <c r="AX7320" i="6"/>
  <c r="AX7319" i="6"/>
  <c r="AX7318" i="6"/>
  <c r="AX7317" i="6"/>
  <c r="AX7316" i="6"/>
  <c r="AX7315" i="6"/>
  <c r="AX7314" i="6"/>
  <c r="AX7313" i="6"/>
  <c r="AX7312" i="6"/>
  <c r="AX7311" i="6"/>
  <c r="AX7310" i="6"/>
  <c r="AX7309" i="6"/>
  <c r="AX7308" i="6"/>
  <c r="AX7307" i="6"/>
  <c r="AX7306" i="6"/>
  <c r="AX7305" i="6"/>
  <c r="AX7304" i="6"/>
  <c r="AX7303" i="6"/>
  <c r="AX7302" i="6"/>
  <c r="AX7301" i="6"/>
  <c r="AX7300" i="6"/>
  <c r="AX7299" i="6"/>
  <c r="AX7298" i="6"/>
  <c r="AX7297" i="6"/>
  <c r="AX7296" i="6"/>
  <c r="AX7295" i="6"/>
  <c r="AX7294" i="6"/>
  <c r="AX7293" i="6"/>
  <c r="AX7292" i="6"/>
  <c r="AX7291" i="6"/>
  <c r="AX7290" i="6"/>
  <c r="AX7289" i="6"/>
  <c r="AX7288" i="6"/>
  <c r="AX7287" i="6"/>
  <c r="AX7286" i="6"/>
  <c r="AX7285" i="6"/>
  <c r="AX7284" i="6"/>
  <c r="AX7283" i="6"/>
  <c r="AX7282" i="6"/>
  <c r="AX7281" i="6"/>
  <c r="AX7280" i="6"/>
  <c r="AX7279" i="6"/>
  <c r="AX7278" i="6"/>
  <c r="AX7277" i="6"/>
  <c r="AX7276" i="6"/>
  <c r="AX7275" i="6"/>
  <c r="AX7274" i="6"/>
  <c r="AX7273" i="6"/>
  <c r="AX7272" i="6"/>
  <c r="AX7271" i="6"/>
  <c r="AX7270" i="6"/>
  <c r="AX7269" i="6"/>
  <c r="AX7268" i="6"/>
  <c r="AX7267" i="6"/>
  <c r="AX7266" i="6"/>
  <c r="AX7265" i="6"/>
  <c r="AX7264" i="6"/>
  <c r="AX7263" i="6"/>
  <c r="AX7262" i="6"/>
  <c r="AX7261" i="6"/>
  <c r="AX7260" i="6"/>
  <c r="AX7259" i="6"/>
  <c r="AX7258" i="6"/>
  <c r="AX7257" i="6"/>
  <c r="AX7256" i="6"/>
  <c r="AX7255" i="6"/>
  <c r="AX7254" i="6"/>
  <c r="AX7253" i="6"/>
  <c r="AX7252" i="6"/>
  <c r="AX7251" i="6"/>
  <c r="AX7250" i="6"/>
  <c r="AX7249" i="6"/>
  <c r="AX7248" i="6"/>
  <c r="AX7247" i="6"/>
  <c r="AX7246" i="6"/>
  <c r="AX7245" i="6"/>
  <c r="AX7244" i="6"/>
  <c r="AX7243" i="6"/>
  <c r="AX7242" i="6"/>
  <c r="AX7241" i="6"/>
  <c r="AX7240" i="6"/>
  <c r="AX7239" i="6"/>
  <c r="AX7238" i="6"/>
  <c r="AX7237" i="6"/>
  <c r="AX7236" i="6"/>
  <c r="AX7235" i="6"/>
  <c r="AX7234" i="6"/>
  <c r="AX7233" i="6"/>
  <c r="AX7232" i="6"/>
  <c r="AX7231" i="6"/>
  <c r="AX7230" i="6"/>
  <c r="AX7229" i="6"/>
  <c r="AX7228" i="6"/>
  <c r="AX7227" i="6"/>
  <c r="AX7226" i="6"/>
  <c r="AX7225" i="6"/>
  <c r="AX7224" i="6"/>
  <c r="AX7223" i="6"/>
  <c r="AX7222" i="6"/>
  <c r="AX7221" i="6"/>
  <c r="AX7220" i="6"/>
  <c r="AX7219" i="6"/>
  <c r="AX7218" i="6"/>
  <c r="AX7217" i="6"/>
  <c r="AX7216" i="6"/>
  <c r="AX7215" i="6"/>
  <c r="AX7214" i="6"/>
  <c r="AX7213" i="6"/>
  <c r="AX7212" i="6"/>
  <c r="AX7211" i="6"/>
  <c r="AX7210" i="6"/>
  <c r="AX7209" i="6"/>
  <c r="AX7208" i="6"/>
  <c r="AX7207" i="6"/>
  <c r="AX7206" i="6"/>
  <c r="AX7205" i="6"/>
  <c r="AX7204" i="6"/>
  <c r="AX7203" i="6"/>
  <c r="AX7202" i="6"/>
  <c r="AX7201" i="6"/>
  <c r="AX7200" i="6"/>
  <c r="AX7199" i="6"/>
  <c r="AX7198" i="6"/>
  <c r="AX7197" i="6"/>
  <c r="AX7196" i="6"/>
  <c r="AX7195" i="6"/>
  <c r="AX7194" i="6"/>
  <c r="AX7193" i="6"/>
  <c r="AX7192" i="6"/>
  <c r="AX7191" i="6"/>
  <c r="AX7190" i="6"/>
  <c r="AX7189" i="6"/>
  <c r="AX7188" i="6"/>
  <c r="AX7187" i="6"/>
  <c r="AX7186" i="6"/>
  <c r="AX7185" i="6"/>
  <c r="AX7184" i="6"/>
  <c r="AX7183" i="6"/>
  <c r="AX7182" i="6"/>
  <c r="AX7181" i="6"/>
  <c r="AX7180" i="6"/>
  <c r="AX7179" i="6"/>
  <c r="AX7178" i="6"/>
  <c r="AX7177" i="6"/>
  <c r="AX7176" i="6"/>
  <c r="AX7175" i="6"/>
  <c r="AX7174" i="6"/>
  <c r="AX7173" i="6"/>
  <c r="AX7172" i="6"/>
  <c r="AX7171" i="6"/>
  <c r="AX7170" i="6"/>
  <c r="AX7169" i="6"/>
  <c r="AX7168" i="6"/>
  <c r="AX7167" i="6"/>
  <c r="AX7166" i="6"/>
  <c r="AX7165" i="6"/>
  <c r="AX7164" i="6"/>
  <c r="AX7163" i="6"/>
  <c r="AX7162" i="6"/>
  <c r="AX7161" i="6"/>
  <c r="AX7160" i="6"/>
  <c r="AX7159" i="6"/>
  <c r="AX7158" i="6"/>
  <c r="AX7157" i="6"/>
  <c r="AX7156" i="6"/>
  <c r="AX7155" i="6"/>
  <c r="AX7154" i="6"/>
  <c r="AX7153" i="6"/>
  <c r="AX7152" i="6"/>
  <c r="AX7151" i="6"/>
  <c r="AX7150" i="6"/>
  <c r="AX7149" i="6"/>
  <c r="AX7148" i="6"/>
  <c r="AX7147" i="6"/>
  <c r="AX7146" i="6"/>
  <c r="AX7145" i="6"/>
  <c r="AX7144" i="6"/>
  <c r="AX7143" i="6"/>
  <c r="AX7142" i="6"/>
  <c r="AX7141" i="6"/>
  <c r="AX7140" i="6"/>
  <c r="AX7139" i="6"/>
  <c r="AX7138" i="6"/>
  <c r="AX7137" i="6"/>
  <c r="AX7136" i="6"/>
  <c r="AX7135" i="6"/>
  <c r="AX7134" i="6"/>
  <c r="AX7133" i="6"/>
  <c r="AX7132" i="6"/>
  <c r="AX7131" i="6"/>
  <c r="AX7130" i="6"/>
  <c r="AX7129" i="6"/>
  <c r="AX7128" i="6"/>
  <c r="AX7127" i="6"/>
  <c r="AX7126" i="6"/>
  <c r="AX7125" i="6"/>
  <c r="AX7124" i="6"/>
  <c r="AX7123" i="6"/>
  <c r="AX7122" i="6"/>
  <c r="AX7121" i="6"/>
  <c r="AX7120" i="6"/>
  <c r="AX7119" i="6"/>
  <c r="AX7118" i="6"/>
  <c r="AX7117" i="6"/>
  <c r="AX7116" i="6"/>
  <c r="AX7115" i="6"/>
  <c r="AX7114" i="6"/>
  <c r="AX7113" i="6"/>
  <c r="AX7112" i="6"/>
  <c r="AX7111" i="6"/>
  <c r="AX7110" i="6"/>
  <c r="AX7109" i="6"/>
  <c r="AX7108" i="6"/>
  <c r="AX7107" i="6"/>
  <c r="AX7106" i="6"/>
  <c r="AX7105" i="6"/>
  <c r="AX7104" i="6"/>
  <c r="AX7103" i="6"/>
  <c r="AX7102" i="6"/>
  <c r="AX7101" i="6"/>
  <c r="AX7100" i="6"/>
  <c r="AX7099" i="6"/>
  <c r="AX7098" i="6"/>
  <c r="AX7097" i="6"/>
  <c r="AX7096" i="6"/>
  <c r="AX7095" i="6"/>
  <c r="AX7094" i="6"/>
  <c r="AX7093" i="6"/>
  <c r="AX7092" i="6"/>
  <c r="AX7091" i="6"/>
  <c r="AX7090" i="6"/>
  <c r="AX7089" i="6"/>
  <c r="AX7088" i="6"/>
  <c r="AX7087" i="6"/>
  <c r="AX7086" i="6"/>
  <c r="AX7085" i="6"/>
  <c r="AX7084" i="6"/>
  <c r="AX7083" i="6"/>
  <c r="AX7082" i="6"/>
  <c r="AX7081" i="6"/>
  <c r="AX7080" i="6"/>
  <c r="AX7079" i="6"/>
  <c r="AX7078" i="6"/>
  <c r="AX7077" i="6"/>
  <c r="AX7076" i="6"/>
  <c r="AX7075" i="6"/>
  <c r="AX7074" i="6"/>
  <c r="AX7073" i="6"/>
  <c r="AX7072" i="6"/>
  <c r="AX7071" i="6"/>
  <c r="AX7070" i="6"/>
  <c r="AX7069" i="6"/>
  <c r="AX7068" i="6"/>
  <c r="AX7067" i="6"/>
  <c r="AX7066" i="6"/>
  <c r="AX7065" i="6"/>
  <c r="AX7064" i="6"/>
  <c r="AX7063" i="6"/>
  <c r="AX7062" i="6"/>
  <c r="AX7061" i="6"/>
  <c r="AX7060" i="6"/>
  <c r="AX7059" i="6"/>
  <c r="AX7058" i="6"/>
  <c r="AX7057" i="6"/>
  <c r="AX7056" i="6"/>
  <c r="AX7055" i="6"/>
  <c r="AX7054" i="6"/>
  <c r="AX7053" i="6"/>
  <c r="AX7052" i="6"/>
  <c r="AX7051" i="6"/>
  <c r="AX7050" i="6"/>
  <c r="AX7049" i="6"/>
  <c r="AX7048" i="6"/>
  <c r="AX7047" i="6"/>
  <c r="AX7046" i="6"/>
  <c r="AX7045" i="6"/>
  <c r="AX7044" i="6"/>
  <c r="AX7043" i="6"/>
  <c r="AX7042" i="6"/>
  <c r="AX7041" i="6"/>
  <c r="AX7040" i="6"/>
  <c r="AX7039" i="6"/>
  <c r="AX7038" i="6"/>
  <c r="AX7037" i="6"/>
  <c r="AX7036" i="6"/>
  <c r="AX7035" i="6"/>
  <c r="AX7034" i="6"/>
  <c r="AX7033" i="6"/>
  <c r="AX7032" i="6"/>
  <c r="AX7031" i="6"/>
  <c r="AX7030" i="6"/>
  <c r="AX7029" i="6"/>
  <c r="AX7028" i="6"/>
  <c r="AX7027" i="6"/>
  <c r="AX7026" i="6"/>
  <c r="AX7025" i="6"/>
  <c r="AX7024" i="6"/>
  <c r="AX7023" i="6"/>
  <c r="AX7022" i="6"/>
  <c r="AX7021" i="6"/>
  <c r="AX7020" i="6"/>
  <c r="AX7019" i="6"/>
  <c r="AX7018" i="6"/>
  <c r="AX7017" i="6"/>
  <c r="AX7016" i="6"/>
  <c r="AX7015" i="6"/>
  <c r="AX7014" i="6"/>
  <c r="AX7013" i="6"/>
  <c r="AX7012" i="6"/>
  <c r="AX7011" i="6"/>
  <c r="AX7010" i="6"/>
  <c r="AX7009" i="6"/>
  <c r="AX7008" i="6"/>
  <c r="AX7007" i="6"/>
  <c r="AX7006" i="6"/>
  <c r="AX7005" i="6"/>
  <c r="AX7004" i="6"/>
  <c r="AX7003" i="6"/>
  <c r="AX7002" i="6"/>
  <c r="AX7001" i="6"/>
  <c r="AX7000" i="6"/>
  <c r="AX6999" i="6"/>
  <c r="AX6998" i="6"/>
  <c r="AX6997" i="6"/>
  <c r="AX6996" i="6"/>
  <c r="AX6995" i="6"/>
  <c r="AX6994" i="6"/>
  <c r="AX6993" i="6"/>
  <c r="AX6992" i="6"/>
  <c r="AX6991" i="6"/>
  <c r="AX6990" i="6"/>
  <c r="AX6989" i="6"/>
  <c r="AX6988" i="6"/>
  <c r="AX6987" i="6"/>
  <c r="AX6986" i="6"/>
  <c r="AX6985" i="6"/>
  <c r="AX6984" i="6"/>
  <c r="AX6983" i="6"/>
  <c r="AX6982" i="6"/>
  <c r="AX6981" i="6"/>
  <c r="AX6980" i="6"/>
  <c r="AX6979" i="6"/>
  <c r="AX6978" i="6"/>
  <c r="AX6977" i="6"/>
  <c r="AX6976" i="6"/>
  <c r="AX6975" i="6"/>
  <c r="AX6974" i="6"/>
  <c r="AX6973" i="6"/>
  <c r="AX6972" i="6"/>
  <c r="AX6971" i="6"/>
  <c r="AX6970" i="6"/>
  <c r="AX6969" i="6"/>
  <c r="AX6968" i="6"/>
  <c r="AX6967" i="6"/>
  <c r="AX6966" i="6"/>
  <c r="AX6965" i="6"/>
  <c r="AX6964" i="6"/>
  <c r="AX6963" i="6"/>
  <c r="AX6962" i="6"/>
  <c r="AX6961" i="6"/>
  <c r="AX6960" i="6"/>
  <c r="AX6959" i="6"/>
  <c r="AX6958" i="6"/>
  <c r="AX6957" i="6"/>
  <c r="AX6956" i="6"/>
  <c r="AX6955" i="6"/>
  <c r="AX6954" i="6"/>
  <c r="AX6953" i="6"/>
  <c r="AX6952" i="6"/>
  <c r="AX6951" i="6"/>
  <c r="AX6950" i="6"/>
  <c r="AX6949" i="6"/>
  <c r="AX6948" i="6"/>
  <c r="AX6947" i="6"/>
  <c r="AX6946" i="6"/>
  <c r="AX6945" i="6"/>
  <c r="AX6944" i="6"/>
  <c r="AX6943" i="6"/>
  <c r="AX6942" i="6"/>
  <c r="AX6941" i="6"/>
  <c r="AX6940" i="6"/>
  <c r="AX6939" i="6"/>
  <c r="AX6938" i="6"/>
  <c r="AX6937" i="6"/>
  <c r="AX6936" i="6"/>
  <c r="AX6935" i="6"/>
  <c r="AX6934" i="6"/>
  <c r="AX6933" i="6"/>
  <c r="AX6932" i="6"/>
  <c r="AX6931" i="6"/>
  <c r="AX6930" i="6"/>
  <c r="AX6929" i="6"/>
  <c r="AX6928" i="6"/>
  <c r="AX6927" i="6"/>
  <c r="AX6926" i="6"/>
  <c r="AX6925" i="6"/>
  <c r="AX6924" i="6"/>
  <c r="AX6923" i="6"/>
  <c r="AX6922" i="6"/>
  <c r="AX6921" i="6"/>
  <c r="AX6920" i="6"/>
  <c r="AX6919" i="6"/>
  <c r="AX6918" i="6"/>
  <c r="AX6917" i="6"/>
  <c r="AX6916" i="6"/>
  <c r="AX6915" i="6"/>
  <c r="AX6914" i="6"/>
  <c r="AX6913" i="6"/>
  <c r="AX6912" i="6"/>
  <c r="AX6911" i="6"/>
  <c r="AX6910" i="6"/>
  <c r="AX6909" i="6"/>
  <c r="AX6908" i="6"/>
  <c r="AX6907" i="6"/>
  <c r="AX6906" i="6"/>
  <c r="AX6905" i="6"/>
  <c r="AX6904" i="6"/>
  <c r="AX6903" i="6"/>
  <c r="AX6902" i="6"/>
  <c r="AX6901" i="6"/>
  <c r="AX6900" i="6"/>
  <c r="AX6899" i="6"/>
  <c r="AX6898" i="6"/>
  <c r="AX6897" i="6"/>
  <c r="AX6896" i="6"/>
  <c r="AX6895" i="6"/>
  <c r="AX6894" i="6"/>
  <c r="AX6893" i="6"/>
  <c r="AX6892" i="6"/>
  <c r="AX6891" i="6"/>
  <c r="AX6890" i="6"/>
  <c r="AX6889" i="6"/>
  <c r="AX6888" i="6"/>
  <c r="AX6887" i="6"/>
  <c r="AX6886" i="6"/>
  <c r="AX6885" i="6"/>
  <c r="AX6884" i="6"/>
  <c r="AX6883" i="6"/>
  <c r="AX6882" i="6"/>
  <c r="AX6881" i="6"/>
  <c r="AX6880" i="6"/>
  <c r="AX6879" i="6"/>
  <c r="AX6878" i="6"/>
  <c r="AX6877" i="6"/>
  <c r="AX6876" i="6"/>
  <c r="AX6875" i="6"/>
  <c r="AX6874" i="6"/>
  <c r="AX6873" i="6"/>
  <c r="AX6872" i="6"/>
  <c r="AX6871" i="6"/>
  <c r="AX6870" i="6"/>
  <c r="AX6869" i="6"/>
  <c r="AX6868" i="6"/>
  <c r="AX6867" i="6"/>
  <c r="AX6866" i="6"/>
  <c r="AX6865" i="6"/>
  <c r="AX6864" i="6"/>
  <c r="AX6863" i="6"/>
  <c r="AX6862" i="6"/>
  <c r="AX6861" i="6"/>
  <c r="AX6860" i="6"/>
  <c r="AX6859" i="6"/>
  <c r="AX6858" i="6"/>
  <c r="AX6857" i="6"/>
  <c r="AX6856" i="6"/>
  <c r="AX6855" i="6"/>
  <c r="AX6854" i="6"/>
  <c r="AX6853" i="6"/>
  <c r="AX6852" i="6"/>
  <c r="AX6851" i="6"/>
  <c r="AX6850" i="6"/>
  <c r="AX6849" i="6"/>
  <c r="AX6848" i="6"/>
  <c r="AX6847" i="6"/>
  <c r="AX6846" i="6"/>
  <c r="AX6845" i="6"/>
  <c r="AX6844" i="6"/>
  <c r="AX6843" i="6"/>
  <c r="AX6842" i="6"/>
  <c r="AX6841" i="6"/>
  <c r="AX6840" i="6"/>
  <c r="AX6839" i="6"/>
  <c r="AX6838" i="6"/>
  <c r="AX6837" i="6"/>
  <c r="AX6836" i="6"/>
  <c r="AX6835" i="6"/>
  <c r="AX6834" i="6"/>
  <c r="AX6833" i="6"/>
  <c r="AX6832" i="6"/>
  <c r="AX6831" i="6"/>
  <c r="AX6830" i="6"/>
  <c r="AX6829" i="6"/>
  <c r="AX6828" i="6"/>
  <c r="AX6827" i="6"/>
  <c r="AX6826" i="6"/>
  <c r="AX6825" i="6"/>
  <c r="AX6824" i="6"/>
  <c r="AX6823" i="6"/>
  <c r="AX6822" i="6"/>
  <c r="AX6821" i="6"/>
  <c r="AX6820" i="6"/>
  <c r="AX6819" i="6"/>
  <c r="AX6818" i="6"/>
  <c r="AX6817" i="6"/>
  <c r="AX6816" i="6"/>
  <c r="AX6815" i="6"/>
  <c r="AX6814" i="6"/>
  <c r="AX6813" i="6"/>
  <c r="AX6812" i="6"/>
  <c r="AX6811" i="6"/>
  <c r="AX6810" i="6"/>
  <c r="AX6809" i="6"/>
  <c r="AX6808" i="6"/>
  <c r="AX6807" i="6"/>
  <c r="AX6806" i="6"/>
  <c r="AX6805" i="6"/>
  <c r="AX6804" i="6"/>
  <c r="AX6803" i="6"/>
  <c r="AX6802" i="6"/>
  <c r="AX6801" i="6"/>
  <c r="AX6800" i="6"/>
  <c r="AX6799" i="6"/>
  <c r="AX6798" i="6"/>
  <c r="AX6797" i="6"/>
  <c r="AX6796" i="6"/>
  <c r="AX6795" i="6"/>
  <c r="AX6794" i="6"/>
  <c r="AX6793" i="6"/>
  <c r="AX6792" i="6"/>
  <c r="AX6791" i="6"/>
  <c r="AX6790" i="6"/>
  <c r="AX6789" i="6"/>
  <c r="AX6788" i="6"/>
  <c r="AX6787" i="6"/>
  <c r="AX6786" i="6"/>
  <c r="AX6785" i="6"/>
  <c r="AX6784" i="6"/>
  <c r="AX6783" i="6"/>
  <c r="AX6782" i="6"/>
  <c r="AX6781" i="6"/>
  <c r="AX6780" i="6"/>
  <c r="AX6779" i="6"/>
  <c r="AX6778" i="6"/>
  <c r="AX6777" i="6"/>
  <c r="AX6776" i="6"/>
  <c r="AX6775" i="6"/>
  <c r="AX6774" i="6"/>
  <c r="AX6773" i="6"/>
  <c r="AX6772" i="6"/>
  <c r="AX6771" i="6"/>
  <c r="AX6770" i="6"/>
  <c r="AX6769" i="6"/>
  <c r="AX6768" i="6"/>
  <c r="AX6767" i="6"/>
  <c r="AX6766" i="6"/>
  <c r="AX6765" i="6"/>
  <c r="AX6764" i="6"/>
  <c r="AX6763" i="6"/>
  <c r="AX6762" i="6"/>
  <c r="AX6761" i="6"/>
  <c r="AX6760" i="6"/>
  <c r="AX6759" i="6"/>
  <c r="AX6758" i="6"/>
  <c r="AX6757" i="6"/>
  <c r="AX6756" i="6"/>
  <c r="AX6755" i="6"/>
  <c r="AX6754" i="6"/>
  <c r="AX6753" i="6"/>
  <c r="AX6752" i="6"/>
  <c r="AX6751" i="6"/>
  <c r="AX6750" i="6"/>
  <c r="AX6749" i="6"/>
  <c r="AX6748" i="6"/>
  <c r="AX6747" i="6"/>
  <c r="AX6746" i="6"/>
  <c r="AX6745" i="6"/>
  <c r="AX6744" i="6"/>
  <c r="AX6743" i="6"/>
  <c r="AX6742" i="6"/>
  <c r="AX6741" i="6"/>
  <c r="AX6740" i="6"/>
  <c r="AX6739" i="6"/>
  <c r="AX6738" i="6"/>
  <c r="AX6737" i="6"/>
  <c r="AX6736" i="6"/>
  <c r="AX6735" i="6"/>
  <c r="AX6734" i="6"/>
  <c r="AX6733" i="6"/>
  <c r="AX6732" i="6"/>
  <c r="AX6731" i="6"/>
  <c r="AX6730" i="6"/>
  <c r="AX6729" i="6"/>
  <c r="AX6728" i="6"/>
  <c r="AX6727" i="6"/>
  <c r="AX6726" i="6"/>
  <c r="AX6725" i="6"/>
  <c r="AX6724" i="6"/>
  <c r="AX6723" i="6"/>
  <c r="AX6722" i="6"/>
  <c r="AX6721" i="6"/>
  <c r="AX6720" i="6"/>
  <c r="AX6719" i="6"/>
  <c r="AX6718" i="6"/>
  <c r="AX6717" i="6"/>
  <c r="AX6716" i="6"/>
  <c r="AX6715" i="6"/>
  <c r="AX6714" i="6"/>
  <c r="AX6713" i="6"/>
  <c r="AX6712" i="6"/>
  <c r="AX6711" i="6"/>
  <c r="AX6710" i="6"/>
  <c r="AX6709" i="6"/>
  <c r="AX6708" i="6"/>
  <c r="AX6707" i="6"/>
  <c r="AX6706" i="6"/>
  <c r="AX6705" i="6"/>
  <c r="AX6704" i="6"/>
  <c r="AX6703" i="6"/>
  <c r="AX6702" i="6"/>
  <c r="AX6701" i="6"/>
  <c r="AX6700" i="6"/>
  <c r="AX6699" i="6"/>
  <c r="AX6698" i="6"/>
  <c r="AX6697" i="6"/>
  <c r="AX6696" i="6"/>
  <c r="AX6695" i="6"/>
  <c r="AX6694" i="6"/>
  <c r="AX6693" i="6"/>
  <c r="AX6692" i="6"/>
  <c r="AX6691" i="6"/>
  <c r="AX6690" i="6"/>
  <c r="AX6689" i="6"/>
  <c r="AX6688" i="6"/>
  <c r="AX6687" i="6"/>
  <c r="AX6686" i="6"/>
  <c r="AX6685" i="6"/>
  <c r="AX6684" i="6"/>
  <c r="AX6683" i="6"/>
  <c r="AX6682" i="6"/>
  <c r="AX6681" i="6"/>
  <c r="AX6680" i="6"/>
  <c r="AX6679" i="6"/>
  <c r="AX6678" i="6"/>
  <c r="AX6677" i="6"/>
  <c r="AX6676" i="6"/>
  <c r="AX6675" i="6"/>
  <c r="AX6674" i="6"/>
  <c r="AX6673" i="6"/>
  <c r="AX6672" i="6"/>
  <c r="AX6671" i="6"/>
  <c r="AX6670" i="6"/>
  <c r="AX6669" i="6"/>
  <c r="AX6668" i="6"/>
  <c r="AX6667" i="6"/>
  <c r="AX6666" i="6"/>
  <c r="AX6665" i="6"/>
  <c r="AX6664" i="6"/>
  <c r="AX6663" i="6"/>
  <c r="AX6662" i="6"/>
  <c r="AX6661" i="6"/>
  <c r="AX6660" i="6"/>
  <c r="AX6659" i="6"/>
  <c r="AX6658" i="6"/>
  <c r="AX6657" i="6"/>
  <c r="AX6656" i="6"/>
  <c r="AX6655" i="6"/>
  <c r="AX6654" i="6"/>
  <c r="AX6653" i="6"/>
  <c r="AX6652" i="6"/>
  <c r="AX6651" i="6"/>
  <c r="AX6650" i="6"/>
  <c r="AX6649" i="6"/>
  <c r="AX6648" i="6"/>
  <c r="AX6647" i="6"/>
  <c r="AX6646" i="6"/>
  <c r="AX6645" i="6"/>
  <c r="AX6644" i="6"/>
  <c r="AX6643" i="6"/>
  <c r="AX6642" i="6"/>
  <c r="AX6641" i="6"/>
  <c r="AX6640" i="6"/>
  <c r="AX6639" i="6"/>
  <c r="AX6638" i="6"/>
  <c r="AX6637" i="6"/>
  <c r="AX6636" i="6"/>
  <c r="AX6635" i="6"/>
  <c r="AX6634" i="6"/>
  <c r="AX6633" i="6"/>
  <c r="AX6632" i="6"/>
  <c r="AX6631" i="6"/>
  <c r="AX6630" i="6"/>
  <c r="AX6629" i="6"/>
  <c r="AX6628" i="6"/>
  <c r="AX6627" i="6"/>
  <c r="AX6626" i="6"/>
  <c r="AX6625" i="6"/>
  <c r="AX6624" i="6"/>
  <c r="AX6623" i="6"/>
  <c r="AX6622" i="6"/>
  <c r="AX6621" i="6"/>
  <c r="AX6620" i="6"/>
  <c r="AX6619" i="6"/>
  <c r="AX6618" i="6"/>
  <c r="AX6617" i="6"/>
  <c r="AX6616" i="6"/>
  <c r="AX6615" i="6"/>
  <c r="AX6614" i="6"/>
  <c r="AX6613" i="6"/>
  <c r="AX6612" i="6"/>
  <c r="AX6611" i="6"/>
  <c r="AX6610" i="6"/>
  <c r="AX6609" i="6"/>
  <c r="AX6608" i="6"/>
  <c r="AX6607" i="6"/>
  <c r="AX6606" i="6"/>
  <c r="AX6605" i="6"/>
  <c r="AX6604" i="6"/>
  <c r="AX6603" i="6"/>
  <c r="AX6602" i="6"/>
  <c r="AX6601" i="6"/>
  <c r="AX6600" i="6"/>
  <c r="AX6599" i="6"/>
  <c r="AX6598" i="6"/>
  <c r="AX6597" i="6"/>
  <c r="AX6596" i="6"/>
  <c r="AX6595" i="6"/>
  <c r="AX6594" i="6"/>
  <c r="AX6593" i="6"/>
  <c r="AX6592" i="6"/>
  <c r="AX6591" i="6"/>
  <c r="AX6590" i="6"/>
  <c r="AX6589" i="6"/>
  <c r="AX6588" i="6"/>
  <c r="AX6587" i="6"/>
  <c r="AX6586" i="6"/>
  <c r="AX6585" i="6"/>
  <c r="AX6584" i="6"/>
  <c r="AX6583" i="6"/>
  <c r="AX6582" i="6"/>
  <c r="AX6581" i="6"/>
  <c r="AX6580" i="6"/>
  <c r="AX6579" i="6"/>
  <c r="AX6578" i="6"/>
  <c r="AX6577" i="6"/>
  <c r="AX6576" i="6"/>
  <c r="AX6575" i="6"/>
  <c r="AX6574" i="6"/>
  <c r="AX6573" i="6"/>
  <c r="AX6572" i="6"/>
  <c r="AX6571" i="6"/>
  <c r="AX6570" i="6"/>
  <c r="AX6569" i="6"/>
  <c r="AX6568" i="6"/>
  <c r="AX6567" i="6"/>
  <c r="AX6566" i="6"/>
  <c r="AX6565" i="6"/>
  <c r="AX6564" i="6"/>
  <c r="AX6563" i="6"/>
  <c r="AX6562" i="6"/>
  <c r="AX6561" i="6"/>
  <c r="AX6560" i="6"/>
  <c r="AX6559" i="6"/>
  <c r="AX6558" i="6"/>
  <c r="AX6557" i="6"/>
  <c r="AX6556" i="6"/>
  <c r="AX6555" i="6"/>
  <c r="AX6554" i="6"/>
  <c r="AX6553" i="6"/>
  <c r="AX6552" i="6"/>
  <c r="AX6551" i="6"/>
  <c r="AX6550" i="6"/>
  <c r="AX6549" i="6"/>
  <c r="AX6548" i="6"/>
  <c r="AX6547" i="6"/>
  <c r="AX6546" i="6"/>
  <c r="AX6545" i="6"/>
  <c r="AX6544" i="6"/>
  <c r="AX6543" i="6"/>
  <c r="AX6542" i="6"/>
  <c r="AX6541" i="6"/>
  <c r="AX6540" i="6"/>
  <c r="AX6539" i="6"/>
  <c r="AX6538" i="6"/>
  <c r="AX6537" i="6"/>
  <c r="AX6536" i="6"/>
  <c r="AX6535" i="6"/>
  <c r="AX6534" i="6"/>
  <c r="AX6533" i="6"/>
  <c r="AX6532" i="6"/>
  <c r="AX6531" i="6"/>
  <c r="AX6530" i="6"/>
  <c r="AX6529" i="6"/>
  <c r="AX6528" i="6"/>
  <c r="AX6527" i="6"/>
  <c r="AX6526" i="6"/>
  <c r="AX6525" i="6"/>
  <c r="AX6524" i="6"/>
  <c r="AX6523" i="6"/>
  <c r="AX6522" i="6"/>
  <c r="AX6521" i="6"/>
  <c r="AX6520" i="6"/>
  <c r="AX6519" i="6"/>
  <c r="AX6518" i="6"/>
  <c r="AX6517" i="6"/>
  <c r="AX6516" i="6"/>
  <c r="AX6515" i="6"/>
  <c r="AX6514" i="6"/>
  <c r="AX6513" i="6"/>
  <c r="AX6512" i="6"/>
  <c r="AX6511" i="6"/>
  <c r="AX6510" i="6"/>
  <c r="AX6509" i="6"/>
  <c r="AX6508" i="6"/>
  <c r="AX6507" i="6"/>
  <c r="AX6506" i="6"/>
  <c r="AX6505" i="6"/>
  <c r="AX6504" i="6"/>
  <c r="AX6503" i="6"/>
  <c r="AX6502" i="6"/>
  <c r="AX6501" i="6"/>
  <c r="AX6500" i="6"/>
  <c r="AX6499" i="6"/>
  <c r="AX6498" i="6"/>
  <c r="AX6497" i="6"/>
  <c r="AX6496" i="6"/>
  <c r="AX6495" i="6"/>
  <c r="AX6494" i="6"/>
  <c r="AX6493" i="6"/>
  <c r="AX6492" i="6"/>
  <c r="AX6491" i="6"/>
  <c r="AX6490" i="6"/>
  <c r="AX6489" i="6"/>
  <c r="AX6488" i="6"/>
  <c r="AX6487" i="6"/>
  <c r="AX6486" i="6"/>
  <c r="AX6485" i="6"/>
  <c r="AX6484" i="6"/>
  <c r="AX6483" i="6"/>
  <c r="AX6482" i="6"/>
  <c r="AX6481" i="6"/>
  <c r="AX6480" i="6"/>
  <c r="AX6479" i="6"/>
  <c r="AX6478" i="6"/>
  <c r="AX6477" i="6"/>
  <c r="AX6476" i="6"/>
  <c r="AX6475" i="6"/>
  <c r="AX6474" i="6"/>
  <c r="AX6473" i="6"/>
  <c r="AX6472" i="6"/>
  <c r="AX6471" i="6"/>
  <c r="AX6470" i="6"/>
  <c r="AX6469" i="6"/>
  <c r="AX6468" i="6"/>
  <c r="AX6467" i="6"/>
  <c r="AX6466" i="6"/>
  <c r="AX6465" i="6"/>
  <c r="AX6464" i="6"/>
  <c r="AX6463" i="6"/>
  <c r="AX6462" i="6"/>
  <c r="AX6461" i="6"/>
  <c r="AX6460" i="6"/>
  <c r="AX6459" i="6"/>
  <c r="AX6458" i="6"/>
  <c r="AX6457" i="6"/>
  <c r="AX6456" i="6"/>
  <c r="AX6455" i="6"/>
  <c r="AX6454" i="6"/>
  <c r="AX6453" i="6"/>
  <c r="AX6452" i="6"/>
  <c r="AX6451" i="6"/>
  <c r="AX6450" i="6"/>
  <c r="AX6449" i="6"/>
  <c r="AX6448" i="6"/>
  <c r="AX6447" i="6"/>
  <c r="AX6446" i="6"/>
  <c r="AX6445" i="6"/>
  <c r="AX6444" i="6"/>
  <c r="AX6443" i="6"/>
  <c r="AX6442" i="6"/>
  <c r="AX6441" i="6"/>
  <c r="AX6440" i="6"/>
  <c r="AX6439" i="6"/>
  <c r="AX6438" i="6"/>
  <c r="AX6437" i="6"/>
  <c r="AX6436" i="6"/>
  <c r="AX6435" i="6"/>
  <c r="AX6434" i="6"/>
  <c r="AX6433" i="6"/>
  <c r="AX6432" i="6"/>
  <c r="AX6431" i="6"/>
  <c r="AX6430" i="6"/>
  <c r="AX6429" i="6"/>
  <c r="AX6428" i="6"/>
  <c r="AX6427" i="6"/>
  <c r="AX6426" i="6"/>
  <c r="AX6425" i="6"/>
  <c r="AX6424" i="6"/>
  <c r="AX6423" i="6"/>
  <c r="AX6422" i="6"/>
  <c r="AX6421" i="6"/>
  <c r="AX6420" i="6"/>
  <c r="AX6419" i="6"/>
  <c r="AX6418" i="6"/>
  <c r="AX6417" i="6"/>
  <c r="AX6416" i="6"/>
  <c r="AX6415" i="6"/>
  <c r="AX6414" i="6"/>
  <c r="AX6413" i="6"/>
  <c r="AX6412" i="6"/>
  <c r="AX6411" i="6"/>
  <c r="AX6410" i="6"/>
  <c r="AX6409" i="6"/>
  <c r="AX6408" i="6"/>
  <c r="AX6407" i="6"/>
  <c r="AX6406" i="6"/>
  <c r="AX6405" i="6"/>
  <c r="AX6404" i="6"/>
  <c r="AX6403" i="6"/>
  <c r="AX6402" i="6"/>
  <c r="AX6401" i="6"/>
  <c r="AX6400" i="6"/>
  <c r="AX6399" i="6"/>
  <c r="AX6398" i="6"/>
  <c r="AX6397" i="6"/>
  <c r="AX6396" i="6"/>
  <c r="AX6395" i="6"/>
  <c r="AX6394" i="6"/>
  <c r="AX6393" i="6"/>
  <c r="AX6392" i="6"/>
  <c r="AX6391" i="6"/>
  <c r="AX6390" i="6"/>
  <c r="AX6389" i="6"/>
  <c r="AX6388" i="6"/>
  <c r="AX6387" i="6"/>
  <c r="AX6386" i="6"/>
  <c r="AX6385" i="6"/>
  <c r="AX6384" i="6"/>
  <c r="AX6383" i="6"/>
  <c r="AX6382" i="6"/>
  <c r="AX6381" i="6"/>
  <c r="AX6380" i="6"/>
  <c r="AX6379" i="6"/>
  <c r="AX6378" i="6"/>
  <c r="AX6377" i="6"/>
  <c r="AX6376" i="6"/>
  <c r="AX6375" i="6"/>
  <c r="AX6374" i="6"/>
  <c r="AX6373" i="6"/>
  <c r="AX6372" i="6"/>
  <c r="AX6371" i="6"/>
  <c r="AX6370" i="6"/>
  <c r="AX6369" i="6"/>
  <c r="AX6368" i="6"/>
  <c r="AX6367" i="6"/>
  <c r="AX6366" i="6"/>
  <c r="AX6365" i="6"/>
  <c r="AX6364" i="6"/>
  <c r="AX6363" i="6"/>
  <c r="AX6362" i="6"/>
  <c r="AX6361" i="6"/>
  <c r="AX6360" i="6"/>
  <c r="AX6359" i="6"/>
  <c r="AX6358" i="6"/>
  <c r="AX6357" i="6"/>
  <c r="AX6356" i="6"/>
  <c r="AX6355" i="6"/>
  <c r="AX6354" i="6"/>
  <c r="AX6353" i="6"/>
  <c r="AX6352" i="6"/>
  <c r="AX6351" i="6"/>
  <c r="AX6350" i="6"/>
  <c r="AX6349" i="6"/>
  <c r="AX6348" i="6"/>
  <c r="AX6347" i="6"/>
  <c r="AX6346" i="6"/>
  <c r="AX6345" i="6"/>
  <c r="AX6344" i="6"/>
  <c r="AX6343" i="6"/>
  <c r="AX6342" i="6"/>
  <c r="AX6341" i="6"/>
  <c r="AX6340" i="6"/>
  <c r="AX6339" i="6"/>
  <c r="AX6338" i="6"/>
  <c r="AX6337" i="6"/>
  <c r="AX6336" i="6"/>
  <c r="AX6335" i="6"/>
  <c r="AX6334" i="6"/>
  <c r="AX6333" i="6"/>
  <c r="AX6332" i="6"/>
  <c r="AX6331" i="6"/>
  <c r="AX6330" i="6"/>
  <c r="AX6329" i="6"/>
  <c r="AX6328" i="6"/>
  <c r="AX6327" i="6"/>
  <c r="AX6326" i="6"/>
  <c r="AX6325" i="6"/>
  <c r="AX6324" i="6"/>
  <c r="AX6323" i="6"/>
  <c r="AX6322" i="6"/>
  <c r="AX6321" i="6"/>
  <c r="AX6320" i="6"/>
  <c r="AX6319" i="6"/>
  <c r="AX6318" i="6"/>
  <c r="AX6317" i="6"/>
  <c r="AX6316" i="6"/>
  <c r="AX6315" i="6"/>
  <c r="AX6314" i="6"/>
  <c r="AX6313" i="6"/>
  <c r="AX6312" i="6"/>
  <c r="AX6311" i="6"/>
  <c r="AX6310" i="6"/>
  <c r="AX6309" i="6"/>
  <c r="AX6308" i="6"/>
  <c r="AX6307" i="6"/>
  <c r="AX6306" i="6"/>
  <c r="AX6305" i="6"/>
  <c r="AX6304" i="6"/>
  <c r="AX6303" i="6"/>
  <c r="AX6302" i="6"/>
  <c r="AX6301" i="6"/>
  <c r="AX6300" i="6"/>
  <c r="AX6299" i="6"/>
  <c r="AX6298" i="6"/>
  <c r="AX6297" i="6"/>
  <c r="AX6296" i="6"/>
  <c r="AX6295" i="6"/>
  <c r="AX6294" i="6"/>
  <c r="AX6293" i="6"/>
  <c r="AX6292" i="6"/>
  <c r="AX6291" i="6"/>
  <c r="AX6290" i="6"/>
  <c r="AX6289" i="6"/>
  <c r="AX6288" i="6"/>
  <c r="AX6287" i="6"/>
  <c r="AX6286" i="6"/>
  <c r="AX6285" i="6"/>
  <c r="AX6284" i="6"/>
  <c r="AX6283" i="6"/>
  <c r="AX6282" i="6"/>
  <c r="AX6281" i="6"/>
  <c r="AX6280" i="6"/>
  <c r="AX6279" i="6"/>
  <c r="AX6278" i="6"/>
  <c r="AX6277" i="6"/>
  <c r="AX6276" i="6"/>
  <c r="AX6275" i="6"/>
  <c r="AX6274" i="6"/>
  <c r="AX6273" i="6"/>
  <c r="AX6272" i="6"/>
  <c r="AX6271" i="6"/>
  <c r="AX6270" i="6"/>
  <c r="AX6269" i="6"/>
  <c r="AX6268" i="6"/>
  <c r="AX6267" i="6"/>
  <c r="AX6266" i="6"/>
  <c r="AX6265" i="6"/>
  <c r="AX6264" i="6"/>
  <c r="AX6263" i="6"/>
  <c r="AX6262" i="6"/>
  <c r="AX6261" i="6"/>
  <c r="AX6260" i="6"/>
  <c r="AX6259" i="6"/>
  <c r="AX6258" i="6"/>
  <c r="AX6257" i="6"/>
  <c r="AX6256" i="6"/>
  <c r="AX6255" i="6"/>
  <c r="AX6254" i="6"/>
  <c r="AX6253" i="6"/>
  <c r="AX6252" i="6"/>
  <c r="AX6251" i="6"/>
  <c r="AX6250" i="6"/>
  <c r="AX6249" i="6"/>
  <c r="AX6248" i="6"/>
  <c r="AX6247" i="6"/>
  <c r="AX6246" i="6"/>
  <c r="AX6245" i="6"/>
  <c r="AX6244" i="6"/>
  <c r="AX6243" i="6"/>
  <c r="AX6242" i="6"/>
  <c r="AX6241" i="6"/>
  <c r="AX6240" i="6"/>
  <c r="AX6239" i="6"/>
  <c r="AX6238" i="6"/>
  <c r="AX6237" i="6"/>
  <c r="AX6236" i="6"/>
  <c r="AX6235" i="6"/>
  <c r="AX6234" i="6"/>
  <c r="AX6233" i="6"/>
  <c r="AX6232" i="6"/>
  <c r="AX6231" i="6"/>
  <c r="AX6230" i="6"/>
  <c r="AX6229" i="6"/>
  <c r="AX6228" i="6"/>
  <c r="AX6227" i="6"/>
  <c r="AX6226" i="6"/>
  <c r="AX6225" i="6"/>
  <c r="AX6224" i="6"/>
  <c r="AX6223" i="6"/>
  <c r="AX6222" i="6"/>
  <c r="AX6221" i="6"/>
  <c r="AX6220" i="6"/>
  <c r="AX6219" i="6"/>
  <c r="AX6218" i="6"/>
  <c r="AX6217" i="6"/>
  <c r="AX6216" i="6"/>
  <c r="AX6215" i="6"/>
  <c r="AX6214" i="6"/>
  <c r="AX6213" i="6"/>
  <c r="AX6212" i="6"/>
  <c r="AX6211" i="6"/>
  <c r="AX6210" i="6"/>
  <c r="AX6209" i="6"/>
  <c r="AX6208" i="6"/>
  <c r="AX6207" i="6"/>
  <c r="AX6206" i="6"/>
  <c r="AX6205" i="6"/>
  <c r="AX6204" i="6"/>
  <c r="AX6203" i="6"/>
  <c r="AX6202" i="6"/>
  <c r="AX6201" i="6"/>
  <c r="AX6200" i="6"/>
  <c r="AX6199" i="6"/>
  <c r="AX6198" i="6"/>
  <c r="AX6197" i="6"/>
  <c r="AX6196" i="6"/>
  <c r="AX6195" i="6"/>
  <c r="AX6194" i="6"/>
  <c r="AX6193" i="6"/>
  <c r="AX6192" i="6"/>
  <c r="AX6191" i="6"/>
  <c r="AX6190" i="6"/>
  <c r="AX6189" i="6"/>
  <c r="AX6188" i="6"/>
  <c r="AX6187" i="6"/>
  <c r="AX6186" i="6"/>
  <c r="AX6185" i="6"/>
  <c r="AX6184" i="6"/>
  <c r="AX6183" i="6"/>
  <c r="AX6182" i="6"/>
  <c r="AX6181" i="6"/>
  <c r="AX6180" i="6"/>
  <c r="AX6179" i="6"/>
  <c r="AX6178" i="6"/>
  <c r="AX6177" i="6"/>
  <c r="AX6176" i="6"/>
  <c r="AX6175" i="6"/>
  <c r="AX6174" i="6"/>
  <c r="AX6173" i="6"/>
  <c r="AX6172" i="6"/>
  <c r="AX6171" i="6"/>
  <c r="AX6170" i="6"/>
  <c r="AX6169" i="6"/>
  <c r="AX6168" i="6"/>
  <c r="AX6167" i="6"/>
  <c r="AX6166" i="6"/>
  <c r="AX6165" i="6"/>
  <c r="AX6164" i="6"/>
  <c r="AX6163" i="6"/>
  <c r="AX6162" i="6"/>
  <c r="AX6161" i="6"/>
  <c r="AX6160" i="6"/>
  <c r="AX6159" i="6"/>
  <c r="AX6158" i="6"/>
  <c r="AX6157" i="6"/>
  <c r="AX6156" i="6"/>
  <c r="AX6155" i="6"/>
  <c r="AX6154" i="6"/>
  <c r="AX6153" i="6"/>
  <c r="AX6152" i="6"/>
  <c r="AX6151" i="6"/>
  <c r="AX6150" i="6"/>
  <c r="AX6149" i="6"/>
  <c r="AX6148" i="6"/>
  <c r="AX6147" i="6"/>
  <c r="AX6146" i="6"/>
  <c r="AX6145" i="6"/>
  <c r="AX6144" i="6"/>
  <c r="AX6143" i="6"/>
  <c r="AX6142" i="6"/>
  <c r="AX6141" i="6"/>
  <c r="AX6140" i="6"/>
  <c r="AX6139" i="6"/>
  <c r="AX6138" i="6"/>
  <c r="AX6137" i="6"/>
  <c r="AX6136" i="6"/>
  <c r="AX6135" i="6"/>
  <c r="AX6134" i="6"/>
  <c r="AX6133" i="6"/>
  <c r="AX6132" i="6"/>
  <c r="AX6131" i="6"/>
  <c r="AX6130" i="6"/>
  <c r="AX6129" i="6"/>
  <c r="AX6128" i="6"/>
  <c r="AX6127" i="6"/>
  <c r="AX6126" i="6"/>
  <c r="AX6125" i="6"/>
  <c r="AX6124" i="6"/>
  <c r="AX6123" i="6"/>
  <c r="AX6122" i="6"/>
  <c r="AX6121" i="6"/>
  <c r="AX6120" i="6"/>
  <c r="AX6119" i="6"/>
  <c r="AX6118" i="6"/>
  <c r="AX6117" i="6"/>
  <c r="AX6116" i="6"/>
  <c r="AX6115" i="6"/>
  <c r="AX6114" i="6"/>
  <c r="AX6113" i="6"/>
  <c r="AX6112" i="6"/>
  <c r="AX6111" i="6"/>
  <c r="AX6110" i="6"/>
  <c r="AX6109" i="6"/>
  <c r="AX6108" i="6"/>
  <c r="AX6107" i="6"/>
  <c r="AX6106" i="6"/>
  <c r="AX6105" i="6"/>
  <c r="AX6104" i="6"/>
  <c r="AX6103" i="6"/>
  <c r="AX6102" i="6"/>
  <c r="AX6101" i="6"/>
  <c r="AX6100" i="6"/>
  <c r="AX6099" i="6"/>
  <c r="AX6098" i="6"/>
  <c r="AX6097" i="6"/>
  <c r="AX6096" i="6"/>
  <c r="AX6095" i="6"/>
  <c r="AX6094" i="6"/>
  <c r="AX6093" i="6"/>
  <c r="AX6092" i="6"/>
  <c r="AX6091" i="6"/>
  <c r="AX6090" i="6"/>
  <c r="AX6089" i="6"/>
  <c r="AX6088" i="6"/>
  <c r="AX6087" i="6"/>
  <c r="AX6086" i="6"/>
  <c r="AX6085" i="6"/>
  <c r="AX6084" i="6"/>
  <c r="AX6083" i="6"/>
  <c r="AX6082" i="6"/>
  <c r="AX6081" i="6"/>
  <c r="AX6080" i="6"/>
  <c r="AX6079" i="6"/>
  <c r="AX6078" i="6"/>
  <c r="AX6077" i="6"/>
  <c r="AX6076" i="6"/>
  <c r="AX6075" i="6"/>
  <c r="AX6074" i="6"/>
  <c r="AX6073" i="6"/>
  <c r="AX6072" i="6"/>
  <c r="AX6071" i="6"/>
  <c r="AX6070" i="6"/>
  <c r="AX6069" i="6"/>
  <c r="AX6068" i="6"/>
  <c r="AX6067" i="6"/>
  <c r="AX6066" i="6"/>
  <c r="AX6065" i="6"/>
  <c r="AX6064" i="6"/>
  <c r="AX6063" i="6"/>
  <c r="AX6062" i="6"/>
  <c r="AX6061" i="6"/>
  <c r="AX6060" i="6"/>
  <c r="AX6059" i="6"/>
  <c r="AX6058" i="6"/>
  <c r="AX6057" i="6"/>
  <c r="AX6056" i="6"/>
  <c r="AX6055" i="6"/>
  <c r="AX6054" i="6"/>
  <c r="AX6053" i="6"/>
  <c r="AX6052" i="6"/>
  <c r="AX6051" i="6"/>
  <c r="AX6050" i="6"/>
  <c r="AX6049" i="6"/>
  <c r="AX6048" i="6"/>
  <c r="AX6047" i="6"/>
  <c r="AX6046" i="6"/>
  <c r="AX6045" i="6"/>
  <c r="AX6044" i="6"/>
  <c r="AX6043" i="6"/>
  <c r="AX6042" i="6"/>
  <c r="AX6041" i="6"/>
  <c r="AX6040" i="6"/>
  <c r="AX6039" i="6"/>
  <c r="AX6038" i="6"/>
  <c r="AX6037" i="6"/>
  <c r="AX6036" i="6"/>
  <c r="AX6035" i="6"/>
  <c r="AX6034" i="6"/>
  <c r="AX6033" i="6"/>
  <c r="AX6032" i="6"/>
  <c r="AX6031" i="6"/>
  <c r="AX6030" i="6"/>
  <c r="AX6029" i="6"/>
  <c r="AX6028" i="6"/>
  <c r="AX6027" i="6"/>
  <c r="AX6026" i="6"/>
  <c r="AX6025" i="6"/>
  <c r="AX6024" i="6"/>
  <c r="AX6023" i="6"/>
  <c r="AX6022" i="6"/>
  <c r="AX6021" i="6"/>
  <c r="AX6020" i="6"/>
  <c r="AX6019" i="6"/>
  <c r="AX6018" i="6"/>
  <c r="AX6017" i="6"/>
  <c r="AX6016" i="6"/>
  <c r="AX6015" i="6"/>
  <c r="AX6014" i="6"/>
  <c r="AX6013" i="6"/>
  <c r="AX6012" i="6"/>
  <c r="AX6011" i="6"/>
  <c r="AX6010" i="6"/>
  <c r="AX6009" i="6"/>
  <c r="AX6008" i="6"/>
  <c r="AX6007" i="6"/>
  <c r="AX6006" i="6"/>
  <c r="AX6005" i="6"/>
  <c r="AX6004" i="6"/>
  <c r="AX6003" i="6"/>
  <c r="AX6002" i="6"/>
  <c r="AX6001" i="6"/>
  <c r="AX6000" i="6"/>
  <c r="AX5999" i="6"/>
  <c r="AX5998" i="6"/>
  <c r="AX5997" i="6"/>
  <c r="AX5996" i="6"/>
  <c r="AX5995" i="6"/>
  <c r="AX5994" i="6"/>
  <c r="AX5993" i="6"/>
  <c r="AX5992" i="6"/>
  <c r="AX5991" i="6"/>
  <c r="AX5990" i="6"/>
  <c r="AX5989" i="6"/>
  <c r="AX5988" i="6"/>
  <c r="AX5987" i="6"/>
  <c r="AX5986" i="6"/>
  <c r="AX5985" i="6"/>
  <c r="AX5984" i="6"/>
  <c r="AX5983" i="6"/>
  <c r="AX5982" i="6"/>
  <c r="AX5981" i="6"/>
  <c r="AX5980" i="6"/>
  <c r="AX5979" i="6"/>
  <c r="AX5978" i="6"/>
  <c r="AX5977" i="6"/>
  <c r="AX5976" i="6"/>
  <c r="AX5975" i="6"/>
  <c r="AX5974" i="6"/>
  <c r="AX5973" i="6"/>
  <c r="AX5972" i="6"/>
  <c r="AX5971" i="6"/>
  <c r="AX5970" i="6"/>
  <c r="AX5969" i="6"/>
  <c r="AX5968" i="6"/>
  <c r="AX5967" i="6"/>
  <c r="AX5966" i="6"/>
  <c r="AX5965" i="6"/>
  <c r="AX5964" i="6"/>
  <c r="AX5963" i="6"/>
  <c r="AX5962" i="6"/>
  <c r="AX5961" i="6"/>
  <c r="AX5960" i="6"/>
  <c r="AX5959" i="6"/>
  <c r="AX5958" i="6"/>
  <c r="AX5957" i="6"/>
  <c r="AX5956" i="6"/>
  <c r="AX5955" i="6"/>
  <c r="AX5954" i="6"/>
  <c r="AX5953" i="6"/>
  <c r="AX5952" i="6"/>
  <c r="AX5951" i="6"/>
  <c r="AX5950" i="6"/>
  <c r="AX5949" i="6"/>
  <c r="AX5948" i="6"/>
  <c r="AX5947" i="6"/>
  <c r="AX5946" i="6"/>
  <c r="AX5945" i="6"/>
  <c r="AX5944" i="6"/>
  <c r="AX5943" i="6"/>
  <c r="AX5942" i="6"/>
  <c r="AX5941" i="6"/>
  <c r="AX5940" i="6"/>
  <c r="AX5939" i="6"/>
  <c r="AX5938" i="6"/>
  <c r="AX5937" i="6"/>
  <c r="AX5936" i="6"/>
  <c r="AX5935" i="6"/>
  <c r="AX5934" i="6"/>
  <c r="AX5933" i="6"/>
  <c r="AX5932" i="6"/>
  <c r="AX5931" i="6"/>
  <c r="AX5930" i="6"/>
  <c r="AX5929" i="6"/>
  <c r="AX5928" i="6"/>
  <c r="AX5927" i="6"/>
  <c r="AX5926" i="6"/>
  <c r="AX5925" i="6"/>
  <c r="AX5924" i="6"/>
  <c r="AX5923" i="6"/>
  <c r="AX5922" i="6"/>
  <c r="AX5921" i="6"/>
  <c r="AX5920" i="6"/>
  <c r="AX5919" i="6"/>
  <c r="AX5918" i="6"/>
  <c r="AX5917" i="6"/>
  <c r="AX5916" i="6"/>
  <c r="AX5915" i="6"/>
  <c r="AX5914" i="6"/>
  <c r="AX5913" i="6"/>
  <c r="AX5912" i="6"/>
  <c r="AX5911" i="6"/>
  <c r="AX5910" i="6"/>
  <c r="AX5909" i="6"/>
  <c r="AX5908" i="6"/>
  <c r="AX5907" i="6"/>
  <c r="AX5906" i="6"/>
  <c r="AX5905" i="6"/>
  <c r="AX5904" i="6"/>
  <c r="AX5903" i="6"/>
  <c r="AX5902" i="6"/>
  <c r="AX5901" i="6"/>
  <c r="AX5900" i="6"/>
  <c r="AX5899" i="6"/>
  <c r="AX5898" i="6"/>
  <c r="AX5897" i="6"/>
  <c r="AX5896" i="6"/>
  <c r="AX5895" i="6"/>
  <c r="AX5894" i="6"/>
  <c r="AX5893" i="6"/>
  <c r="AX5892" i="6"/>
  <c r="AX5891" i="6"/>
  <c r="AX5890" i="6"/>
  <c r="AX5889" i="6"/>
  <c r="AX5888" i="6"/>
  <c r="AX5887" i="6"/>
  <c r="AX5886" i="6"/>
  <c r="AX5885" i="6"/>
  <c r="AX5884" i="6"/>
  <c r="AX5883" i="6"/>
  <c r="AX5882" i="6"/>
  <c r="AX5881" i="6"/>
  <c r="AX5880" i="6"/>
  <c r="AX5879" i="6"/>
  <c r="AX5878" i="6"/>
  <c r="AX5877" i="6"/>
  <c r="AX5876" i="6"/>
  <c r="AX5875" i="6"/>
  <c r="AX5874" i="6"/>
  <c r="AX5873" i="6"/>
  <c r="AX5872" i="6"/>
  <c r="AX5871" i="6"/>
  <c r="AX5870" i="6"/>
  <c r="AX5869" i="6"/>
  <c r="AX5868" i="6"/>
  <c r="AX5867" i="6"/>
  <c r="AX5866" i="6"/>
  <c r="AX5865" i="6"/>
  <c r="AX5864" i="6"/>
  <c r="AX5863" i="6"/>
  <c r="AX5862" i="6"/>
  <c r="AX5861" i="6"/>
  <c r="AX5860" i="6"/>
  <c r="AX5859" i="6"/>
  <c r="AX5858" i="6"/>
  <c r="AX5857" i="6"/>
  <c r="AX5856" i="6"/>
  <c r="AX5855" i="6"/>
  <c r="AX5854" i="6"/>
  <c r="AX5853" i="6"/>
  <c r="AX5852" i="6"/>
  <c r="AX5851" i="6"/>
  <c r="AX5850" i="6"/>
  <c r="AX5849" i="6"/>
  <c r="AX5848" i="6"/>
  <c r="AX5847" i="6"/>
  <c r="AX5846" i="6"/>
  <c r="AX5845" i="6"/>
  <c r="AX5844" i="6"/>
  <c r="AX5843" i="6"/>
  <c r="AX5842" i="6"/>
  <c r="AX5841" i="6"/>
  <c r="AX5840" i="6"/>
  <c r="AX5839" i="6"/>
  <c r="AX5838" i="6"/>
  <c r="AX5837" i="6"/>
  <c r="AX5836" i="6"/>
  <c r="AX5835" i="6"/>
  <c r="AX5834" i="6"/>
  <c r="AX5833" i="6"/>
  <c r="AX5832" i="6"/>
  <c r="AX5831" i="6"/>
  <c r="AX5830" i="6"/>
  <c r="AX5829" i="6"/>
  <c r="AX5828" i="6"/>
  <c r="AX5827" i="6"/>
  <c r="AX5826" i="6"/>
  <c r="AX5825" i="6"/>
  <c r="AX5824" i="6"/>
  <c r="AX5823" i="6"/>
  <c r="AX5822" i="6"/>
  <c r="AX5821" i="6"/>
  <c r="AX5820" i="6"/>
  <c r="AX5819" i="6"/>
  <c r="AX5818" i="6"/>
  <c r="AX5817" i="6"/>
  <c r="AX5816" i="6"/>
  <c r="AX5815" i="6"/>
  <c r="AX5814" i="6"/>
  <c r="AX5813" i="6"/>
  <c r="AX5812" i="6"/>
  <c r="AX5811" i="6"/>
  <c r="AX5810" i="6"/>
  <c r="AX5809" i="6"/>
  <c r="AX5808" i="6"/>
  <c r="AX5807" i="6"/>
  <c r="AX5806" i="6"/>
  <c r="AX5805" i="6"/>
  <c r="AX5804" i="6"/>
  <c r="AX5803" i="6"/>
  <c r="AX5802" i="6"/>
  <c r="AX5801" i="6"/>
  <c r="AX5800" i="6"/>
  <c r="AX5799" i="6"/>
  <c r="AX5798" i="6"/>
  <c r="AX5797" i="6"/>
  <c r="AX5796" i="6"/>
  <c r="AX5795" i="6"/>
  <c r="AX5794" i="6"/>
  <c r="AX5793" i="6"/>
  <c r="AX5792" i="6"/>
  <c r="AX5791" i="6"/>
  <c r="AX5790" i="6"/>
  <c r="AX5789" i="6"/>
  <c r="AX5788" i="6"/>
  <c r="AX5787" i="6"/>
  <c r="AX5786" i="6"/>
  <c r="AX5785" i="6"/>
  <c r="AX5784" i="6"/>
  <c r="AX5783" i="6"/>
  <c r="AX5782" i="6"/>
  <c r="AX5781" i="6"/>
  <c r="AX5780" i="6"/>
  <c r="AX5779" i="6"/>
  <c r="AX5778" i="6"/>
  <c r="AX5777" i="6"/>
  <c r="AX5776" i="6"/>
  <c r="AX5775" i="6"/>
  <c r="AX5774" i="6"/>
  <c r="AX5773" i="6"/>
  <c r="AX5772" i="6"/>
  <c r="AX5771" i="6"/>
  <c r="AX5770" i="6"/>
  <c r="AX5769" i="6"/>
  <c r="AX5768" i="6"/>
  <c r="AX5767" i="6"/>
  <c r="AX5766" i="6"/>
  <c r="AX5765" i="6"/>
  <c r="AX5764" i="6"/>
  <c r="AX5763" i="6"/>
  <c r="AX5762" i="6"/>
  <c r="AX5761" i="6"/>
  <c r="AX5760" i="6"/>
  <c r="AX5759" i="6"/>
  <c r="AX5758" i="6"/>
  <c r="AX5757" i="6"/>
  <c r="AX5756" i="6"/>
  <c r="AX5755" i="6"/>
  <c r="AX5754" i="6"/>
  <c r="AX5753" i="6"/>
  <c r="AX5752" i="6"/>
  <c r="AX5751" i="6"/>
  <c r="AX5750" i="6"/>
  <c r="AX5749" i="6"/>
  <c r="AX5748" i="6"/>
  <c r="AX5747" i="6"/>
  <c r="AX5746" i="6"/>
  <c r="AX5745" i="6"/>
  <c r="AX5744" i="6"/>
  <c r="AX5743" i="6"/>
  <c r="AX5742" i="6"/>
  <c r="AX5741" i="6"/>
  <c r="AX5740" i="6"/>
  <c r="AX5739" i="6"/>
  <c r="AX5738" i="6"/>
  <c r="AX5737" i="6"/>
  <c r="AX5736" i="6"/>
  <c r="AX5735" i="6"/>
  <c r="AX5734" i="6"/>
  <c r="AX5733" i="6"/>
  <c r="AX5732" i="6"/>
  <c r="AX5731" i="6"/>
  <c r="AX5730" i="6"/>
  <c r="AX5729" i="6"/>
  <c r="AX5728" i="6"/>
  <c r="AX5727" i="6"/>
  <c r="AX5726" i="6"/>
  <c r="AX5725" i="6"/>
  <c r="AX5724" i="6"/>
  <c r="AX5723" i="6"/>
  <c r="AX5722" i="6"/>
  <c r="AX5721" i="6"/>
  <c r="AX5720" i="6"/>
  <c r="AX5719" i="6"/>
  <c r="AX5718" i="6"/>
  <c r="AX5717" i="6"/>
  <c r="AX5716" i="6"/>
  <c r="AX5715" i="6"/>
  <c r="AX5714" i="6"/>
  <c r="AX5713" i="6"/>
  <c r="AX5712" i="6"/>
  <c r="AX5711" i="6"/>
  <c r="AX5710" i="6"/>
  <c r="AX5709" i="6"/>
  <c r="AX5708" i="6"/>
  <c r="AX5707" i="6"/>
  <c r="AX5706" i="6"/>
  <c r="AX5705" i="6"/>
  <c r="AX5704" i="6"/>
  <c r="AX5703" i="6"/>
  <c r="AX5702" i="6"/>
  <c r="AX5701" i="6"/>
  <c r="AX5700" i="6"/>
  <c r="AX5699" i="6"/>
  <c r="AX5698" i="6"/>
  <c r="AX5697" i="6"/>
  <c r="AX5696" i="6"/>
  <c r="AX5695" i="6"/>
  <c r="AX5694" i="6"/>
  <c r="AX5693" i="6"/>
  <c r="AX5692" i="6"/>
  <c r="AX5691" i="6"/>
  <c r="AX5690" i="6"/>
  <c r="AX5689" i="6"/>
  <c r="AX5688" i="6"/>
  <c r="AX5687" i="6"/>
  <c r="AX5686" i="6"/>
  <c r="AX5685" i="6"/>
  <c r="AX5684" i="6"/>
  <c r="AX5683" i="6"/>
  <c r="AX5682" i="6"/>
  <c r="AX5681" i="6"/>
  <c r="AX5680" i="6"/>
  <c r="AX5679" i="6"/>
  <c r="AX5678" i="6"/>
  <c r="AX5677" i="6"/>
  <c r="AX5676" i="6"/>
  <c r="AX5675" i="6"/>
  <c r="AX5674" i="6"/>
  <c r="AX5673" i="6"/>
  <c r="AX5672" i="6"/>
  <c r="AX5671" i="6"/>
  <c r="AX5670" i="6"/>
  <c r="AX5669" i="6"/>
  <c r="AX5668" i="6"/>
  <c r="AX5667" i="6"/>
  <c r="AX5666" i="6"/>
  <c r="AX5665" i="6"/>
  <c r="AX5664" i="6"/>
  <c r="AX5663" i="6"/>
  <c r="AX5662" i="6"/>
  <c r="AX5661" i="6"/>
  <c r="AX5660" i="6"/>
  <c r="AX5659" i="6"/>
  <c r="AX5658" i="6"/>
  <c r="AX5657" i="6"/>
  <c r="AX5656" i="6"/>
  <c r="AX5655" i="6"/>
  <c r="AX5654" i="6"/>
  <c r="AX5653" i="6"/>
  <c r="AX5652" i="6"/>
  <c r="AX5651" i="6"/>
  <c r="AX5650" i="6"/>
  <c r="AX5649" i="6"/>
  <c r="AX5648" i="6"/>
  <c r="AX5647" i="6"/>
  <c r="AX5646" i="6"/>
  <c r="AX5645" i="6"/>
  <c r="AX5644" i="6"/>
  <c r="AX5643" i="6"/>
  <c r="AX5642" i="6"/>
  <c r="AX5641" i="6"/>
  <c r="AX5640" i="6"/>
  <c r="AX5639" i="6"/>
  <c r="AX5638" i="6"/>
  <c r="AX5637" i="6"/>
  <c r="AX5636" i="6"/>
  <c r="AX5635" i="6"/>
  <c r="AX5634" i="6"/>
  <c r="AX5633" i="6"/>
  <c r="AX5632" i="6"/>
  <c r="AX5631" i="6"/>
  <c r="AX5630" i="6"/>
  <c r="AX5629" i="6"/>
  <c r="AX5628" i="6"/>
  <c r="AX5627" i="6"/>
  <c r="AX5626" i="6"/>
  <c r="AX5625" i="6"/>
  <c r="AX5624" i="6"/>
  <c r="AX5623" i="6"/>
  <c r="AX5622" i="6"/>
  <c r="AX5621" i="6"/>
  <c r="AX5620" i="6"/>
  <c r="AX5619" i="6"/>
  <c r="AX5618" i="6"/>
  <c r="AX5617" i="6"/>
  <c r="AX5616" i="6"/>
  <c r="AX5615" i="6"/>
  <c r="AX5614" i="6"/>
  <c r="AX5613" i="6"/>
  <c r="AX5612" i="6"/>
  <c r="AX5611" i="6"/>
  <c r="AX5610" i="6"/>
  <c r="AX5609" i="6"/>
  <c r="AX5608" i="6"/>
  <c r="AX5607" i="6"/>
  <c r="AX5606" i="6"/>
  <c r="AX5605" i="6"/>
  <c r="AX5604" i="6"/>
  <c r="AX5603" i="6"/>
  <c r="AX5602" i="6"/>
  <c r="AX5601" i="6"/>
  <c r="AX5600" i="6"/>
  <c r="AX5599" i="6"/>
  <c r="AX5598" i="6"/>
  <c r="AX5597" i="6"/>
  <c r="AX5596" i="6"/>
  <c r="AX5595" i="6"/>
  <c r="AX5594" i="6"/>
  <c r="AX5593" i="6"/>
  <c r="AX5592" i="6"/>
  <c r="AX5591" i="6"/>
  <c r="AX5590" i="6"/>
  <c r="AX5589" i="6"/>
  <c r="AX5588" i="6"/>
  <c r="AX5587" i="6"/>
  <c r="AX5586" i="6"/>
  <c r="AX5585" i="6"/>
  <c r="AX5584" i="6"/>
  <c r="AX5583" i="6"/>
  <c r="AX5582" i="6"/>
  <c r="AX5581" i="6"/>
  <c r="AX5580" i="6"/>
  <c r="AX5579" i="6"/>
  <c r="AX5578" i="6"/>
  <c r="AX5577" i="6"/>
  <c r="AX5576" i="6"/>
  <c r="AX5575" i="6"/>
  <c r="AX5574" i="6"/>
  <c r="AX5573" i="6"/>
  <c r="AX5572" i="6"/>
  <c r="AX5571" i="6"/>
  <c r="AX5570" i="6"/>
  <c r="AX5569" i="6"/>
  <c r="AX5568" i="6"/>
  <c r="AX5567" i="6"/>
  <c r="AX5566" i="6"/>
  <c r="AX5565" i="6"/>
  <c r="AX5564" i="6"/>
  <c r="AX5563" i="6"/>
  <c r="AX5562" i="6"/>
  <c r="AX5561" i="6"/>
  <c r="AX5560" i="6"/>
  <c r="AX5559" i="6"/>
  <c r="AX5558" i="6"/>
  <c r="AX5557" i="6"/>
  <c r="AX5556" i="6"/>
  <c r="AX5555" i="6"/>
  <c r="AX5554" i="6"/>
  <c r="AX5553" i="6"/>
  <c r="AX5552" i="6"/>
  <c r="AX5551" i="6"/>
  <c r="AX5550" i="6"/>
  <c r="AX5549" i="6"/>
  <c r="AX5548" i="6"/>
  <c r="AX5547" i="6"/>
  <c r="AX5546" i="6"/>
  <c r="AX5545" i="6"/>
  <c r="AX5544" i="6"/>
  <c r="AX5543" i="6"/>
  <c r="AX5542" i="6"/>
  <c r="AX5541" i="6"/>
  <c r="AX5540" i="6"/>
  <c r="AX5539" i="6"/>
  <c r="AX5538" i="6"/>
  <c r="AX5537" i="6"/>
  <c r="AX5536" i="6"/>
  <c r="AX5535" i="6"/>
  <c r="AX5534" i="6"/>
  <c r="AX5533" i="6"/>
  <c r="AX5532" i="6"/>
  <c r="AX5531" i="6"/>
  <c r="AX5530" i="6"/>
  <c r="AX5529" i="6"/>
  <c r="AX5528" i="6"/>
  <c r="AX5527" i="6"/>
  <c r="AX5526" i="6"/>
  <c r="AX5525" i="6"/>
  <c r="AX5524" i="6"/>
  <c r="AX5523" i="6"/>
  <c r="AX5522" i="6"/>
  <c r="AX5521" i="6"/>
  <c r="AX5520" i="6"/>
  <c r="AX5519" i="6"/>
  <c r="AX5518" i="6"/>
  <c r="AX5517" i="6"/>
  <c r="AX5516" i="6"/>
  <c r="AX5515" i="6"/>
  <c r="AX5514" i="6"/>
  <c r="AX5513" i="6"/>
  <c r="AX5512" i="6"/>
  <c r="AX5511" i="6"/>
  <c r="AX5510" i="6"/>
  <c r="AX5509" i="6"/>
  <c r="AX5508" i="6"/>
  <c r="AX5507" i="6"/>
  <c r="AX5506" i="6"/>
  <c r="AX5505" i="6"/>
  <c r="AX5504" i="6"/>
  <c r="AX5503" i="6"/>
  <c r="AX5502" i="6"/>
  <c r="AX5501" i="6"/>
  <c r="AX5500" i="6"/>
  <c r="AX5499" i="6"/>
  <c r="AX5498" i="6"/>
  <c r="AX5497" i="6"/>
  <c r="AX5496" i="6"/>
  <c r="AX5495" i="6"/>
  <c r="AX5494" i="6"/>
  <c r="AX5493" i="6"/>
  <c r="AX5492" i="6"/>
  <c r="AX5491" i="6"/>
  <c r="AX5490" i="6"/>
  <c r="AX5489" i="6"/>
  <c r="AX5488" i="6"/>
  <c r="AX5487" i="6"/>
  <c r="AX5486" i="6"/>
  <c r="AX5485" i="6"/>
  <c r="AX5484" i="6"/>
  <c r="AX5483" i="6"/>
  <c r="AX5482" i="6"/>
  <c r="AX5481" i="6"/>
  <c r="AX5480" i="6"/>
  <c r="AX5479" i="6"/>
  <c r="AX5478" i="6"/>
  <c r="AX5477" i="6"/>
  <c r="AX5476" i="6"/>
  <c r="AX5475" i="6"/>
  <c r="AX5474" i="6"/>
  <c r="AX5473" i="6"/>
  <c r="AX5472" i="6"/>
  <c r="AX5471" i="6"/>
  <c r="AX5470" i="6"/>
  <c r="AX5469" i="6"/>
  <c r="AX5468" i="6"/>
  <c r="AX5467" i="6"/>
  <c r="AX5466" i="6"/>
  <c r="AX5465" i="6"/>
  <c r="AX5464" i="6"/>
  <c r="AX5463" i="6"/>
  <c r="AX5462" i="6"/>
  <c r="AX5461" i="6"/>
  <c r="AX5460" i="6"/>
  <c r="AX5459" i="6"/>
  <c r="AX5458" i="6"/>
  <c r="AX5457" i="6"/>
  <c r="AX5456" i="6"/>
  <c r="AX5455" i="6"/>
  <c r="AX5454" i="6"/>
  <c r="AX5453" i="6"/>
  <c r="AX5452" i="6"/>
  <c r="AX5451" i="6"/>
  <c r="AX5450" i="6"/>
  <c r="AX5449" i="6"/>
  <c r="AX5448" i="6"/>
  <c r="AX5447" i="6"/>
  <c r="AX5446" i="6"/>
  <c r="AX5445" i="6"/>
  <c r="AX5444" i="6"/>
  <c r="AX5443" i="6"/>
  <c r="AX5442" i="6"/>
  <c r="AX5441" i="6"/>
  <c r="AX5440" i="6"/>
  <c r="AX5439" i="6"/>
  <c r="AX5438" i="6"/>
  <c r="AX5437" i="6"/>
  <c r="AX5436" i="6"/>
  <c r="AX5435" i="6"/>
  <c r="AX5434" i="6"/>
  <c r="AX5433" i="6"/>
  <c r="AX5432" i="6"/>
  <c r="AX5431" i="6"/>
  <c r="AX5430" i="6"/>
  <c r="AX5429" i="6"/>
  <c r="AX5428" i="6"/>
  <c r="AX5427" i="6"/>
  <c r="AX5426" i="6"/>
  <c r="AX5425" i="6"/>
  <c r="AX5424" i="6"/>
  <c r="AX5423" i="6"/>
  <c r="AX5422" i="6"/>
  <c r="AX5421" i="6"/>
  <c r="AX5420" i="6"/>
  <c r="AX5419" i="6"/>
  <c r="AX5418" i="6"/>
  <c r="AX5417" i="6"/>
  <c r="AX5416" i="6"/>
  <c r="AX5415" i="6"/>
  <c r="AX5414" i="6"/>
  <c r="AX5413" i="6"/>
  <c r="AX5412" i="6"/>
  <c r="AX5411" i="6"/>
  <c r="AX5410" i="6"/>
  <c r="AX5409" i="6"/>
  <c r="AX5408" i="6"/>
  <c r="AX5407" i="6"/>
  <c r="AX5406" i="6"/>
  <c r="AX5405" i="6"/>
  <c r="AX5404" i="6"/>
  <c r="AX5403" i="6"/>
  <c r="AX5402" i="6"/>
  <c r="AX5401" i="6"/>
  <c r="AX5400" i="6"/>
  <c r="AX5399" i="6"/>
  <c r="AX5398" i="6"/>
  <c r="AX5397" i="6"/>
  <c r="AX5396" i="6"/>
  <c r="AX5395" i="6"/>
  <c r="AX5394" i="6"/>
  <c r="AX5393" i="6"/>
  <c r="AX5392" i="6"/>
  <c r="AX5391" i="6"/>
  <c r="AX5390" i="6"/>
  <c r="AX5389" i="6"/>
  <c r="AX5388" i="6"/>
  <c r="AX5387" i="6"/>
  <c r="AX5386" i="6"/>
  <c r="AX5385" i="6"/>
  <c r="AX5384" i="6"/>
  <c r="AX5383" i="6"/>
  <c r="AX5382" i="6"/>
  <c r="AX5381" i="6"/>
  <c r="AX5380" i="6"/>
  <c r="AX5379" i="6"/>
  <c r="AX5378" i="6"/>
  <c r="AX5377" i="6"/>
  <c r="AX5376" i="6"/>
  <c r="AX5375" i="6"/>
  <c r="AX5374" i="6"/>
  <c r="AX5373" i="6"/>
  <c r="AX5372" i="6"/>
  <c r="AX5371" i="6"/>
  <c r="AX5370" i="6"/>
  <c r="AX5369" i="6"/>
  <c r="AX5368" i="6"/>
  <c r="AX5367" i="6"/>
  <c r="AX5366" i="6"/>
  <c r="AX5365" i="6"/>
  <c r="AX5364" i="6"/>
  <c r="AX5363" i="6"/>
  <c r="AX5362" i="6"/>
  <c r="AX5361" i="6"/>
  <c r="AX5360" i="6"/>
  <c r="AX5359" i="6"/>
  <c r="AX5358" i="6"/>
  <c r="AX5357" i="6"/>
  <c r="AX5356" i="6"/>
  <c r="AX5355" i="6"/>
  <c r="AX5354" i="6"/>
  <c r="AX5353" i="6"/>
  <c r="AX5352" i="6"/>
  <c r="AX5351" i="6"/>
  <c r="AX5350" i="6"/>
  <c r="AX5349" i="6"/>
  <c r="AX5348" i="6"/>
  <c r="AX5347" i="6"/>
  <c r="AX5346" i="6"/>
  <c r="AX5345" i="6"/>
  <c r="AX5344" i="6"/>
  <c r="AX5343" i="6"/>
  <c r="AX5342" i="6"/>
  <c r="AX5341" i="6"/>
  <c r="AX5340" i="6"/>
  <c r="AX5339" i="6"/>
  <c r="AX5338" i="6"/>
  <c r="AX5337" i="6"/>
  <c r="AX5336" i="6"/>
  <c r="AX5335" i="6"/>
  <c r="AX5334" i="6"/>
  <c r="AX5333" i="6"/>
  <c r="AX5332" i="6"/>
  <c r="AX5331" i="6"/>
  <c r="AX5330" i="6"/>
  <c r="AX5329" i="6"/>
  <c r="AX5328" i="6"/>
  <c r="AX5327" i="6"/>
  <c r="AX5326" i="6"/>
  <c r="AX5325" i="6"/>
  <c r="AX5324" i="6"/>
  <c r="AX5323" i="6"/>
  <c r="AX5322" i="6"/>
  <c r="AX5321" i="6"/>
  <c r="AX5320" i="6"/>
  <c r="AX5319" i="6"/>
  <c r="AX5318" i="6"/>
  <c r="AX5317" i="6"/>
  <c r="AX5316" i="6"/>
  <c r="AX5315" i="6"/>
  <c r="AX5314" i="6"/>
  <c r="AX5313" i="6"/>
  <c r="AX5312" i="6"/>
  <c r="AX5311" i="6"/>
  <c r="AX5310" i="6"/>
  <c r="AX5309" i="6"/>
  <c r="AX5308" i="6"/>
  <c r="AX5307" i="6"/>
  <c r="AX5306" i="6"/>
  <c r="AX5305" i="6"/>
  <c r="AX5304" i="6"/>
  <c r="AX5303" i="6"/>
  <c r="AX5302" i="6"/>
  <c r="AX5301" i="6"/>
  <c r="AX5300" i="6"/>
  <c r="AX5299" i="6"/>
  <c r="AX5298" i="6"/>
  <c r="AX5297" i="6"/>
  <c r="AX5296" i="6"/>
  <c r="AX5295" i="6"/>
  <c r="AX5294" i="6"/>
  <c r="AX5293" i="6"/>
  <c r="AX5292" i="6"/>
  <c r="AX5291" i="6"/>
  <c r="AX5290" i="6"/>
  <c r="AX5289" i="6"/>
  <c r="AX5288" i="6"/>
  <c r="AX5287" i="6"/>
  <c r="AX5286" i="6"/>
  <c r="AX5285" i="6"/>
  <c r="AX5284" i="6"/>
  <c r="AX5283" i="6"/>
  <c r="AX5282" i="6"/>
  <c r="AX5281" i="6"/>
  <c r="AX5280" i="6"/>
  <c r="AX5279" i="6"/>
  <c r="AX5278" i="6"/>
  <c r="AX5277" i="6"/>
  <c r="AX5276" i="6"/>
  <c r="AX5275" i="6"/>
  <c r="AX5274" i="6"/>
  <c r="AX5273" i="6"/>
  <c r="AX5272" i="6"/>
  <c r="AX5271" i="6"/>
  <c r="AX5270" i="6"/>
  <c r="AX5269" i="6"/>
  <c r="AX5268" i="6"/>
  <c r="AX5267" i="6"/>
  <c r="AX5266" i="6"/>
  <c r="AX5265" i="6"/>
  <c r="AX5264" i="6"/>
  <c r="AX5263" i="6"/>
  <c r="AX5262" i="6"/>
  <c r="AX5261" i="6"/>
  <c r="AX5260" i="6"/>
  <c r="AX5259" i="6"/>
  <c r="AX5258" i="6"/>
  <c r="AX5257" i="6"/>
  <c r="AX5256" i="6"/>
  <c r="AX5255" i="6"/>
  <c r="AX5254" i="6"/>
  <c r="AX5253" i="6"/>
  <c r="AX5252" i="6"/>
  <c r="AX5251" i="6"/>
  <c r="AX5250" i="6"/>
  <c r="AX5249" i="6"/>
  <c r="AX5248" i="6"/>
  <c r="AX5247" i="6"/>
  <c r="AX5246" i="6"/>
  <c r="AX5245" i="6"/>
  <c r="AX5244" i="6"/>
  <c r="AX5243" i="6"/>
  <c r="AX5242" i="6"/>
  <c r="AX5241" i="6"/>
  <c r="AX5240" i="6"/>
  <c r="AX5239" i="6"/>
  <c r="AX5238" i="6"/>
  <c r="AX5237" i="6"/>
  <c r="AX5236" i="6"/>
  <c r="AX5235" i="6"/>
  <c r="AX5234" i="6"/>
  <c r="AX5233" i="6"/>
  <c r="AX5232" i="6"/>
  <c r="AX5231" i="6"/>
  <c r="AX5230" i="6"/>
  <c r="AX5229" i="6"/>
  <c r="AX5228" i="6"/>
  <c r="AX5227" i="6"/>
  <c r="AX5226" i="6"/>
  <c r="AX5225" i="6"/>
  <c r="AX5224" i="6"/>
  <c r="AX5223" i="6"/>
  <c r="AX5222" i="6"/>
  <c r="AX5221" i="6"/>
  <c r="AX5220" i="6"/>
  <c r="AX5219" i="6"/>
  <c r="AX5218" i="6"/>
  <c r="AX5217" i="6"/>
  <c r="AX5216" i="6"/>
  <c r="AX5215" i="6"/>
  <c r="AX5214" i="6"/>
  <c r="AX5213" i="6"/>
  <c r="AX5212" i="6"/>
  <c r="AX5211" i="6"/>
  <c r="AX5210" i="6"/>
  <c r="AX5209" i="6"/>
  <c r="AX5208" i="6"/>
  <c r="AX5207" i="6"/>
  <c r="AX5206" i="6"/>
  <c r="AX5205" i="6"/>
  <c r="AX5204" i="6"/>
  <c r="AX5203" i="6"/>
  <c r="AX5202" i="6"/>
  <c r="AX5201" i="6"/>
  <c r="AX5200" i="6"/>
  <c r="AX5199" i="6"/>
  <c r="AX5198" i="6"/>
  <c r="AX5197" i="6"/>
  <c r="AX5196" i="6"/>
  <c r="AX5195" i="6"/>
  <c r="AX5194" i="6"/>
  <c r="AX5193" i="6"/>
  <c r="AX5192" i="6"/>
  <c r="AX5191" i="6"/>
  <c r="AX5190" i="6"/>
  <c r="AX5189" i="6"/>
  <c r="AX5188" i="6"/>
  <c r="AX5187" i="6"/>
  <c r="AX5186" i="6"/>
  <c r="AX5185" i="6"/>
  <c r="AX5184" i="6"/>
  <c r="AX5183" i="6"/>
  <c r="AX5182" i="6"/>
  <c r="AX5181" i="6"/>
  <c r="AX5180" i="6"/>
  <c r="AX5179" i="6"/>
  <c r="AX5178" i="6"/>
  <c r="AX5177" i="6"/>
  <c r="AX5176" i="6"/>
  <c r="AX5175" i="6"/>
  <c r="AX5174" i="6"/>
  <c r="AX5173" i="6"/>
  <c r="AX5172" i="6"/>
  <c r="AX5171" i="6"/>
  <c r="AX5170" i="6"/>
  <c r="AX5169" i="6"/>
  <c r="AX5168" i="6"/>
  <c r="AX5167" i="6"/>
  <c r="AX5166" i="6"/>
  <c r="AX5165" i="6"/>
  <c r="AX5164" i="6"/>
  <c r="AX5163" i="6"/>
  <c r="AX5162" i="6"/>
  <c r="AX5161" i="6"/>
  <c r="AX5160" i="6"/>
  <c r="AX5159" i="6"/>
  <c r="AX5158" i="6"/>
  <c r="AX5157" i="6"/>
  <c r="AX5156" i="6"/>
  <c r="AX5155" i="6"/>
  <c r="AX5154" i="6"/>
  <c r="AX5153" i="6"/>
  <c r="AX5152" i="6"/>
  <c r="AX5151" i="6"/>
  <c r="AX5150" i="6"/>
  <c r="AX5149" i="6"/>
  <c r="AX5148" i="6"/>
  <c r="AX5147" i="6"/>
  <c r="AX5146" i="6"/>
  <c r="AX5145" i="6"/>
  <c r="AX5144" i="6"/>
  <c r="AX5143" i="6"/>
  <c r="AX5142" i="6"/>
  <c r="AX5141" i="6"/>
  <c r="AX5140" i="6"/>
  <c r="AX5139" i="6"/>
  <c r="AX5138" i="6"/>
  <c r="AX5137" i="6"/>
  <c r="AX5136" i="6"/>
  <c r="AX5135" i="6"/>
  <c r="AX5134" i="6"/>
  <c r="AX5133" i="6"/>
  <c r="AX5132" i="6"/>
  <c r="AX5131" i="6"/>
  <c r="AX5130" i="6"/>
  <c r="AX5129" i="6"/>
  <c r="AX5128" i="6"/>
  <c r="AX5127" i="6"/>
  <c r="AX5126" i="6"/>
  <c r="AX5125" i="6"/>
  <c r="AX5124" i="6"/>
  <c r="AX5123" i="6"/>
  <c r="AX5122" i="6"/>
  <c r="AX5121" i="6"/>
  <c r="AX5120" i="6"/>
  <c r="AX5119" i="6"/>
  <c r="AX5118" i="6"/>
  <c r="AX5117" i="6"/>
  <c r="AX5116" i="6"/>
  <c r="AX5115" i="6"/>
  <c r="AX5114" i="6"/>
  <c r="AX5113" i="6"/>
  <c r="AX5112" i="6"/>
  <c r="AX5111" i="6"/>
  <c r="AX5110" i="6"/>
  <c r="AX5109" i="6"/>
  <c r="AX5108" i="6"/>
  <c r="AX5107" i="6"/>
  <c r="AX5106" i="6"/>
  <c r="AX5105" i="6"/>
  <c r="AX5104" i="6"/>
  <c r="AX5103" i="6"/>
  <c r="AX5102" i="6"/>
  <c r="AX5101" i="6"/>
  <c r="AX5100" i="6"/>
  <c r="AX5099" i="6"/>
  <c r="AX5098" i="6"/>
  <c r="AX5097" i="6"/>
  <c r="AX5096" i="6"/>
  <c r="AX5095" i="6"/>
  <c r="AX5094" i="6"/>
  <c r="AX5093" i="6"/>
  <c r="AX5092" i="6"/>
  <c r="AX5091" i="6"/>
  <c r="AX5090" i="6"/>
  <c r="AX5089" i="6"/>
  <c r="AX5088" i="6"/>
  <c r="AX5087" i="6"/>
  <c r="AX5086" i="6"/>
  <c r="AX5085" i="6"/>
  <c r="AX5084" i="6"/>
  <c r="AX5083" i="6"/>
  <c r="AX5082" i="6"/>
  <c r="AX5081" i="6"/>
  <c r="AX5080" i="6"/>
  <c r="AX5079" i="6"/>
  <c r="AX5078" i="6"/>
  <c r="AX5077" i="6"/>
  <c r="AX5076" i="6"/>
  <c r="AX5075" i="6"/>
  <c r="AX5074" i="6"/>
  <c r="AX5073" i="6"/>
  <c r="AX5072" i="6"/>
  <c r="AX5071" i="6"/>
  <c r="AX5070" i="6"/>
  <c r="AX5069" i="6"/>
  <c r="AX5068" i="6"/>
  <c r="AX5067" i="6"/>
  <c r="AX5066" i="6"/>
  <c r="AX5065" i="6"/>
  <c r="AX5064" i="6"/>
  <c r="AX5063" i="6"/>
  <c r="AX5062" i="6"/>
  <c r="AX5061" i="6"/>
  <c r="AX5060" i="6"/>
  <c r="AX5059" i="6"/>
  <c r="AX5058" i="6"/>
  <c r="AX5057" i="6"/>
  <c r="AX5056" i="6"/>
  <c r="AX5055" i="6"/>
  <c r="AX5054" i="6"/>
  <c r="AX5053" i="6"/>
  <c r="AX5052" i="6"/>
  <c r="AX5051" i="6"/>
  <c r="AX5050" i="6"/>
  <c r="AX5049" i="6"/>
  <c r="AX5048" i="6"/>
  <c r="AX5047" i="6"/>
  <c r="AX5046" i="6"/>
  <c r="AX5045" i="6"/>
  <c r="AX5044" i="6"/>
  <c r="AX5043" i="6"/>
  <c r="AX5042" i="6"/>
  <c r="AX5041" i="6"/>
  <c r="AX5040" i="6"/>
  <c r="AX5039" i="6"/>
  <c r="AX5038" i="6"/>
  <c r="AX5037" i="6"/>
  <c r="AX5036" i="6"/>
  <c r="AX5035" i="6"/>
  <c r="AX5034" i="6"/>
  <c r="AX5033" i="6"/>
  <c r="AX5032" i="6"/>
  <c r="AX5031" i="6"/>
  <c r="AX5030" i="6"/>
  <c r="AX5029" i="6"/>
  <c r="AX5028" i="6"/>
  <c r="AX5027" i="6"/>
  <c r="AX5026" i="6"/>
  <c r="AX5025" i="6"/>
  <c r="AX5024" i="6"/>
  <c r="AX5023" i="6"/>
  <c r="AX5022" i="6"/>
  <c r="AX5021" i="6"/>
  <c r="AX5020" i="6"/>
  <c r="AX5019" i="6"/>
  <c r="AX5018" i="6"/>
  <c r="AX5017" i="6"/>
  <c r="AX5016" i="6"/>
  <c r="AX5015" i="6"/>
  <c r="AX5014" i="6"/>
  <c r="AX5013" i="6"/>
  <c r="AX5012" i="6"/>
  <c r="AX5011" i="6"/>
  <c r="AX5010" i="6"/>
  <c r="AX5009" i="6"/>
  <c r="AX5008" i="6"/>
  <c r="AX5007" i="6"/>
  <c r="AX5006" i="6"/>
  <c r="AX5005" i="6"/>
  <c r="AX5004" i="6"/>
  <c r="AX5003" i="6"/>
  <c r="AX5002" i="6"/>
  <c r="AX5001" i="6"/>
  <c r="AX5000" i="6"/>
  <c r="AX4999" i="6"/>
  <c r="AX4998" i="6"/>
  <c r="AX4997" i="6"/>
  <c r="AX4996" i="6"/>
  <c r="AX4995" i="6"/>
  <c r="AX4994" i="6"/>
  <c r="AX4993" i="6"/>
  <c r="AX4992" i="6"/>
  <c r="AX4991" i="6"/>
  <c r="AX4990" i="6"/>
  <c r="AX4989" i="6"/>
  <c r="AX4988" i="6"/>
  <c r="AX4987" i="6"/>
  <c r="AX4986" i="6"/>
  <c r="AX4985" i="6"/>
  <c r="AX4984" i="6"/>
  <c r="AX4983" i="6"/>
  <c r="AX4982" i="6"/>
  <c r="AX4981" i="6"/>
  <c r="AX4980" i="6"/>
  <c r="AX4979" i="6"/>
  <c r="AX4978" i="6"/>
  <c r="AX4977" i="6"/>
  <c r="AX4976" i="6"/>
  <c r="AX4975" i="6"/>
  <c r="AX4974" i="6"/>
  <c r="AX4973" i="6"/>
  <c r="AX4972" i="6"/>
  <c r="AX4971" i="6"/>
  <c r="AX4970" i="6"/>
  <c r="AX4969" i="6"/>
  <c r="AX4968" i="6"/>
  <c r="AX4967" i="6"/>
  <c r="AX4966" i="6"/>
  <c r="AX4965" i="6"/>
  <c r="AX4964" i="6"/>
  <c r="AX4963" i="6"/>
  <c r="AX4962" i="6"/>
  <c r="AX4961" i="6"/>
  <c r="AX4960" i="6"/>
  <c r="AX4959" i="6"/>
  <c r="AX4958" i="6"/>
  <c r="AX4957" i="6"/>
  <c r="AX4956" i="6"/>
  <c r="AX4955" i="6"/>
  <c r="AX4954" i="6"/>
  <c r="AX4953" i="6"/>
  <c r="AX4952" i="6"/>
  <c r="AX4951" i="6"/>
  <c r="AX4950" i="6"/>
  <c r="AX4949" i="6"/>
  <c r="AX4948" i="6"/>
  <c r="AX4947" i="6"/>
  <c r="AX4946" i="6"/>
  <c r="AX4945" i="6"/>
  <c r="AX4944" i="6"/>
  <c r="AX4943" i="6"/>
  <c r="AX4942" i="6"/>
  <c r="AX4941" i="6"/>
  <c r="AX4940" i="6"/>
  <c r="AX4939" i="6"/>
  <c r="AX4938" i="6"/>
  <c r="AX4937" i="6"/>
  <c r="AX4936" i="6"/>
  <c r="AX4935" i="6"/>
  <c r="AX4934" i="6"/>
  <c r="AX4933" i="6"/>
  <c r="AX4932" i="6"/>
  <c r="AX4931" i="6"/>
  <c r="AX4930" i="6"/>
  <c r="AX4929" i="6"/>
  <c r="AX4928" i="6"/>
  <c r="AX4927" i="6"/>
  <c r="AX4926" i="6"/>
  <c r="AX4925" i="6"/>
  <c r="AX4924" i="6"/>
  <c r="AX4923" i="6"/>
  <c r="AX4922" i="6"/>
  <c r="AX4921" i="6"/>
  <c r="AX4920" i="6"/>
  <c r="AX4919" i="6"/>
  <c r="AX4918" i="6"/>
  <c r="AX4917" i="6"/>
  <c r="AX4916" i="6"/>
  <c r="AX4915" i="6"/>
  <c r="AX4914" i="6"/>
  <c r="AX4913" i="6"/>
  <c r="AX4912" i="6"/>
  <c r="AX4911" i="6"/>
  <c r="AX4910" i="6"/>
  <c r="AX4909" i="6"/>
  <c r="AX4908" i="6"/>
  <c r="AX4907" i="6"/>
  <c r="AX4906" i="6"/>
  <c r="AX4905" i="6"/>
  <c r="AX4904" i="6"/>
  <c r="AX4903" i="6"/>
  <c r="AX4902" i="6"/>
  <c r="AX4901" i="6"/>
  <c r="AX4900" i="6"/>
  <c r="AX4899" i="6"/>
  <c r="AX4898" i="6"/>
  <c r="AX4897" i="6"/>
  <c r="AX4896" i="6"/>
  <c r="AX4895" i="6"/>
  <c r="AX4894" i="6"/>
  <c r="AX4893" i="6"/>
  <c r="AX4892" i="6"/>
  <c r="AX4891" i="6"/>
  <c r="AX4890" i="6"/>
  <c r="AX4889" i="6"/>
  <c r="AX4888" i="6"/>
  <c r="AX4887" i="6"/>
  <c r="AX4886" i="6"/>
  <c r="AX4885" i="6"/>
  <c r="AX4884" i="6"/>
  <c r="AX4883" i="6"/>
  <c r="AX4882" i="6"/>
  <c r="AX4881" i="6"/>
  <c r="AX4880" i="6"/>
  <c r="AX4879" i="6"/>
  <c r="AX4878" i="6"/>
  <c r="AX4877" i="6"/>
  <c r="AX4876" i="6"/>
  <c r="AX4875" i="6"/>
  <c r="AX4874" i="6"/>
  <c r="AX4873" i="6"/>
  <c r="AX4872" i="6"/>
  <c r="AX4871" i="6"/>
  <c r="AX4870" i="6"/>
  <c r="AX4869" i="6"/>
  <c r="AX4868" i="6"/>
  <c r="AX4867" i="6"/>
  <c r="AX4866" i="6"/>
  <c r="AX4865" i="6"/>
  <c r="AX4864" i="6"/>
  <c r="AX4863" i="6"/>
  <c r="AX4862" i="6"/>
  <c r="AX4861" i="6"/>
  <c r="AX4860" i="6"/>
  <c r="AX4859" i="6"/>
  <c r="AX4858" i="6"/>
  <c r="AX4857" i="6"/>
  <c r="AX4856" i="6"/>
  <c r="AX4855" i="6"/>
  <c r="AX4854" i="6"/>
  <c r="AX4853" i="6"/>
  <c r="AX4852" i="6"/>
  <c r="AX4851" i="6"/>
  <c r="AX4850" i="6"/>
  <c r="AX4849" i="6"/>
  <c r="AX4848" i="6"/>
  <c r="AX4847" i="6"/>
  <c r="AX4846" i="6"/>
  <c r="AX4845" i="6"/>
  <c r="AX4844" i="6"/>
  <c r="AX4843" i="6"/>
  <c r="AX4842" i="6"/>
  <c r="AX4841" i="6"/>
  <c r="AX4840" i="6"/>
  <c r="AX4839" i="6"/>
  <c r="AX4838" i="6"/>
  <c r="AX4837" i="6"/>
  <c r="AX4836" i="6"/>
  <c r="AX4835" i="6"/>
  <c r="AX4834" i="6"/>
  <c r="AX4833" i="6"/>
  <c r="AX4832" i="6"/>
  <c r="AX4831" i="6"/>
  <c r="AX4830" i="6"/>
  <c r="AX4829" i="6"/>
  <c r="AX4828" i="6"/>
  <c r="AX4827" i="6"/>
  <c r="AX4826" i="6"/>
  <c r="AX4825" i="6"/>
  <c r="AX4824" i="6"/>
  <c r="AX4823" i="6"/>
  <c r="AX4822" i="6"/>
  <c r="AX4821" i="6"/>
  <c r="AX4820" i="6"/>
  <c r="AX4819" i="6"/>
  <c r="AX4818" i="6"/>
  <c r="AX4817" i="6"/>
  <c r="AX4816" i="6"/>
  <c r="AX4815" i="6"/>
  <c r="AX4814" i="6"/>
  <c r="AX4813" i="6"/>
  <c r="AX4812" i="6"/>
  <c r="AX4811" i="6"/>
  <c r="AX4810" i="6"/>
  <c r="AX4809" i="6"/>
  <c r="AX4808" i="6"/>
  <c r="AX4807" i="6"/>
  <c r="AX4806" i="6"/>
  <c r="AX4805" i="6"/>
  <c r="AX4804" i="6"/>
  <c r="AX4803" i="6"/>
  <c r="AX4802" i="6"/>
  <c r="AX4801" i="6"/>
  <c r="AX4800" i="6"/>
  <c r="AX4799" i="6"/>
  <c r="AX4798" i="6"/>
  <c r="AX4797" i="6"/>
  <c r="AX4796" i="6"/>
  <c r="AX4795" i="6"/>
  <c r="AX4794" i="6"/>
  <c r="AX4793" i="6"/>
  <c r="AX4792" i="6"/>
  <c r="AX4791" i="6"/>
  <c r="AX4790" i="6"/>
  <c r="AX4789" i="6"/>
  <c r="AX4788" i="6"/>
  <c r="AX4787" i="6"/>
  <c r="AX4786" i="6"/>
  <c r="AX4785" i="6"/>
  <c r="AX4784" i="6"/>
  <c r="AX4783" i="6"/>
  <c r="AX4782" i="6"/>
  <c r="AX4781" i="6"/>
  <c r="AX4780" i="6"/>
  <c r="AX4779" i="6"/>
  <c r="AX4778" i="6"/>
  <c r="AX4777" i="6"/>
  <c r="AX4776" i="6"/>
  <c r="AX4775" i="6"/>
  <c r="AX4774" i="6"/>
  <c r="AX4773" i="6"/>
  <c r="AX4772" i="6"/>
  <c r="AX4771" i="6"/>
  <c r="AX4770" i="6"/>
  <c r="AX4769" i="6"/>
  <c r="AX4768" i="6"/>
  <c r="AX4767" i="6"/>
  <c r="AX4766" i="6"/>
  <c r="AX4765" i="6"/>
  <c r="AX4764" i="6"/>
  <c r="AX4763" i="6"/>
  <c r="AX4762" i="6"/>
  <c r="AX4761" i="6"/>
  <c r="AX4760" i="6"/>
  <c r="AX4759" i="6"/>
  <c r="AX4758" i="6"/>
  <c r="AX4757" i="6"/>
  <c r="AX4756" i="6"/>
  <c r="AX4755" i="6"/>
  <c r="AX4754" i="6"/>
  <c r="AX4753" i="6"/>
  <c r="AX4752" i="6"/>
  <c r="AX4751" i="6"/>
  <c r="AX4750" i="6"/>
  <c r="AX4749" i="6"/>
  <c r="AX4748" i="6"/>
  <c r="AX4747" i="6"/>
  <c r="AX4746" i="6"/>
  <c r="AX4745" i="6"/>
  <c r="AX4744" i="6"/>
  <c r="AX4743" i="6"/>
  <c r="AX4742" i="6"/>
  <c r="AX4741" i="6"/>
  <c r="AX4740" i="6"/>
  <c r="AX4739" i="6"/>
  <c r="AX4738" i="6"/>
  <c r="AX4737" i="6"/>
  <c r="AX4736" i="6"/>
  <c r="AX4735" i="6"/>
  <c r="AX4734" i="6"/>
  <c r="AX4733" i="6"/>
  <c r="AX4732" i="6"/>
  <c r="AX4731" i="6"/>
  <c r="AX4730" i="6"/>
  <c r="AX4729" i="6"/>
  <c r="AX4728" i="6"/>
  <c r="AX4727" i="6"/>
  <c r="AX4726" i="6"/>
  <c r="AX4725" i="6"/>
  <c r="AX4724" i="6"/>
  <c r="AX4723" i="6"/>
  <c r="AX4722" i="6"/>
  <c r="AX4721" i="6"/>
  <c r="AX4720" i="6"/>
  <c r="AX4719" i="6"/>
  <c r="AX4718" i="6"/>
  <c r="AX4717" i="6"/>
  <c r="AX4716" i="6"/>
  <c r="AX4715" i="6"/>
  <c r="AX4714" i="6"/>
  <c r="AX4713" i="6"/>
  <c r="AX4712" i="6"/>
  <c r="AX4711" i="6"/>
  <c r="AX4710" i="6"/>
  <c r="AX4709" i="6"/>
  <c r="AX4708" i="6"/>
  <c r="AX4707" i="6"/>
  <c r="AX4706" i="6"/>
  <c r="AX4705" i="6"/>
  <c r="AX4704" i="6"/>
  <c r="AX4703" i="6"/>
  <c r="AX4702" i="6"/>
  <c r="AX4701" i="6"/>
  <c r="AX4700" i="6"/>
  <c r="AX4699" i="6"/>
  <c r="AX4698" i="6"/>
  <c r="AX4697" i="6"/>
  <c r="AX4696" i="6"/>
  <c r="AX4695" i="6"/>
  <c r="AX4694" i="6"/>
  <c r="AX4693" i="6"/>
  <c r="AX4692" i="6"/>
  <c r="AX4691" i="6"/>
  <c r="AX4690" i="6"/>
  <c r="AX4689" i="6"/>
  <c r="AX4688" i="6"/>
  <c r="AX4687" i="6"/>
  <c r="AX4686" i="6"/>
  <c r="AX4685" i="6"/>
  <c r="AX4684" i="6"/>
  <c r="AX4683" i="6"/>
  <c r="AX4682" i="6"/>
  <c r="AX4681" i="6"/>
  <c r="AX4680" i="6"/>
  <c r="AX4679" i="6"/>
  <c r="AX4678" i="6"/>
  <c r="AX4677" i="6"/>
  <c r="AX4676" i="6"/>
  <c r="AX4675" i="6"/>
  <c r="AX4674" i="6"/>
  <c r="AX4673" i="6"/>
  <c r="AX4672" i="6"/>
  <c r="AX4671" i="6"/>
  <c r="AX4670" i="6"/>
  <c r="AX4669" i="6"/>
  <c r="AX4668" i="6"/>
  <c r="AX4667" i="6"/>
  <c r="AX4666" i="6"/>
  <c r="AX4665" i="6"/>
  <c r="AX4664" i="6"/>
  <c r="AX4663" i="6"/>
  <c r="AX4662" i="6"/>
  <c r="AX4661" i="6"/>
  <c r="AX4660" i="6"/>
  <c r="AX4659" i="6"/>
  <c r="AX4658" i="6"/>
  <c r="AX4657" i="6"/>
  <c r="AX4656" i="6"/>
  <c r="AX4655" i="6"/>
  <c r="AX4654" i="6"/>
  <c r="AX4653" i="6"/>
  <c r="AX4652" i="6"/>
  <c r="AX4651" i="6"/>
  <c r="AX4650" i="6"/>
  <c r="AX4649" i="6"/>
  <c r="AX4648" i="6"/>
  <c r="AX4647" i="6"/>
  <c r="AX4646" i="6"/>
  <c r="AX4645" i="6"/>
  <c r="AX4644" i="6"/>
  <c r="AX4643" i="6"/>
  <c r="AX4642" i="6"/>
  <c r="AX4641" i="6"/>
  <c r="AX4640" i="6"/>
  <c r="AX4639" i="6"/>
  <c r="AX4638" i="6"/>
  <c r="AX4637" i="6"/>
  <c r="AX4636" i="6"/>
  <c r="AX4635" i="6"/>
  <c r="AX4634" i="6"/>
  <c r="AX4633" i="6"/>
  <c r="AX4632" i="6"/>
  <c r="AX4631" i="6"/>
  <c r="AX4630" i="6"/>
  <c r="AX4629" i="6"/>
  <c r="AX4628" i="6"/>
  <c r="AX4627" i="6"/>
  <c r="AX4626" i="6"/>
  <c r="AX4625" i="6"/>
  <c r="AX4624" i="6"/>
  <c r="AX4623" i="6"/>
  <c r="AX4622" i="6"/>
  <c r="AX4621" i="6"/>
  <c r="AX4620" i="6"/>
  <c r="AX4619" i="6"/>
  <c r="AX4618" i="6"/>
  <c r="AX4617" i="6"/>
  <c r="AX4616" i="6"/>
  <c r="AX4615" i="6"/>
  <c r="AX4614" i="6"/>
  <c r="AX4613" i="6"/>
  <c r="AX4612" i="6"/>
  <c r="AX4611" i="6"/>
  <c r="AX4610" i="6"/>
  <c r="AX4609" i="6"/>
  <c r="AX4608" i="6"/>
  <c r="AX4607" i="6"/>
  <c r="AX4606" i="6"/>
  <c r="AX4605" i="6"/>
  <c r="AX4604" i="6"/>
  <c r="AX4603" i="6"/>
  <c r="AX4602" i="6"/>
  <c r="AX4601" i="6"/>
  <c r="AX4600" i="6"/>
  <c r="AX4599" i="6"/>
  <c r="AX4598" i="6"/>
  <c r="AX4597" i="6"/>
  <c r="AX4596" i="6"/>
  <c r="AX4595" i="6"/>
  <c r="AX4594" i="6"/>
  <c r="AX4593" i="6"/>
  <c r="AX4592" i="6"/>
  <c r="AX4591" i="6"/>
  <c r="AX4590" i="6"/>
  <c r="AX4589" i="6"/>
  <c r="AX4588" i="6"/>
  <c r="AX4587" i="6"/>
  <c r="AX4586" i="6"/>
  <c r="AX4585" i="6"/>
  <c r="AX4584" i="6"/>
  <c r="AX4583" i="6"/>
  <c r="AX4582" i="6"/>
  <c r="AX4581" i="6"/>
  <c r="AX4580" i="6"/>
  <c r="AX4579" i="6"/>
  <c r="AX4578" i="6"/>
  <c r="AX4577" i="6"/>
  <c r="AX4576" i="6"/>
  <c r="AX4575" i="6"/>
  <c r="AX4574" i="6"/>
  <c r="AX4573" i="6"/>
  <c r="AX4572" i="6"/>
  <c r="AX4571" i="6"/>
  <c r="AX4570" i="6"/>
  <c r="AX4569" i="6"/>
  <c r="AX4568" i="6"/>
  <c r="AX4567" i="6"/>
  <c r="AX4566" i="6"/>
  <c r="AX4565" i="6"/>
  <c r="AX4564" i="6"/>
  <c r="AX4563" i="6"/>
  <c r="AX4562" i="6"/>
  <c r="AX4561" i="6"/>
  <c r="AX4560" i="6"/>
  <c r="AX4559" i="6"/>
  <c r="AX4558" i="6"/>
  <c r="AX4557" i="6"/>
  <c r="AX4556" i="6"/>
  <c r="AX4555" i="6"/>
  <c r="AX4554" i="6"/>
  <c r="AX4553" i="6"/>
  <c r="AX4552" i="6"/>
  <c r="AX4551" i="6"/>
  <c r="AX4550" i="6"/>
  <c r="AX4549" i="6"/>
  <c r="AX4548" i="6"/>
  <c r="AX4547" i="6"/>
  <c r="AX4546" i="6"/>
  <c r="AX4545" i="6"/>
  <c r="AX4544" i="6"/>
  <c r="AX4543" i="6"/>
  <c r="AX4542" i="6"/>
  <c r="AX4541" i="6"/>
  <c r="AX4540" i="6"/>
  <c r="AX4539" i="6"/>
  <c r="AX4538" i="6"/>
  <c r="AX4537" i="6"/>
  <c r="AX4536" i="6"/>
  <c r="AX4535" i="6"/>
  <c r="AX4534" i="6"/>
  <c r="AX4533" i="6"/>
  <c r="AX4532" i="6"/>
  <c r="AX4531" i="6"/>
  <c r="AX4530" i="6"/>
  <c r="AX4529" i="6"/>
  <c r="AX4528" i="6"/>
  <c r="AX4527" i="6"/>
  <c r="AX4526" i="6"/>
  <c r="AX4525" i="6"/>
  <c r="AX4524" i="6"/>
  <c r="AX4523" i="6"/>
  <c r="AX4522" i="6"/>
  <c r="AX4521" i="6"/>
  <c r="AX4520" i="6"/>
  <c r="AX4519" i="6"/>
  <c r="AX4518" i="6"/>
  <c r="AX4517" i="6"/>
  <c r="AX4516" i="6"/>
  <c r="AX4515" i="6"/>
  <c r="AX4514" i="6"/>
  <c r="AX4513" i="6"/>
  <c r="AX4512" i="6"/>
  <c r="AX4511" i="6"/>
  <c r="AX4510" i="6"/>
  <c r="AX4509" i="6"/>
  <c r="AX4508" i="6"/>
  <c r="AX4507" i="6"/>
  <c r="AX4506" i="6"/>
  <c r="AX4505" i="6"/>
  <c r="AX4504" i="6"/>
  <c r="AX4503" i="6"/>
  <c r="AX4502" i="6"/>
  <c r="AX4501" i="6"/>
  <c r="AX4500" i="6"/>
  <c r="AX4499" i="6"/>
  <c r="AX4498" i="6"/>
  <c r="AX4497" i="6"/>
  <c r="AX4496" i="6"/>
  <c r="AX4495" i="6"/>
  <c r="AX4494" i="6"/>
  <c r="AX4493" i="6"/>
  <c r="AX4492" i="6"/>
  <c r="AX4491" i="6"/>
  <c r="AX4490" i="6"/>
  <c r="AX4489" i="6"/>
  <c r="AX4488" i="6"/>
  <c r="AX4487" i="6"/>
  <c r="AX4486" i="6"/>
  <c r="AX4485" i="6"/>
  <c r="AX4484" i="6"/>
  <c r="AX4483" i="6"/>
  <c r="AX4482" i="6"/>
  <c r="AX4481" i="6"/>
  <c r="AX4480" i="6"/>
  <c r="AX4479" i="6"/>
  <c r="AX4478" i="6"/>
  <c r="AX4477" i="6"/>
  <c r="AX4476" i="6"/>
  <c r="AX4475" i="6"/>
  <c r="AX4474" i="6"/>
  <c r="AX4473" i="6"/>
  <c r="AX4472" i="6"/>
  <c r="AX4471" i="6"/>
  <c r="AX4470" i="6"/>
  <c r="AX4469" i="6"/>
  <c r="AX4468" i="6"/>
  <c r="AX4467" i="6"/>
  <c r="AX4466" i="6"/>
  <c r="AX4465" i="6"/>
  <c r="AX4464" i="6"/>
  <c r="AX4463" i="6"/>
  <c r="AX4462" i="6"/>
  <c r="AX4461" i="6"/>
  <c r="AX4460" i="6"/>
  <c r="AX4459" i="6"/>
  <c r="AX4458" i="6"/>
  <c r="AX4457" i="6"/>
  <c r="AX4456" i="6"/>
  <c r="AX4455" i="6"/>
  <c r="AX4454" i="6"/>
  <c r="AX4453" i="6"/>
  <c r="AX4452" i="6"/>
  <c r="AX4451" i="6"/>
  <c r="AX4450" i="6"/>
  <c r="AX4449" i="6"/>
  <c r="AX4448" i="6"/>
  <c r="AX4447" i="6"/>
  <c r="AX4446" i="6"/>
  <c r="AX4445" i="6"/>
  <c r="AX4444" i="6"/>
  <c r="AX4443" i="6"/>
  <c r="AX4442" i="6"/>
  <c r="AX4441" i="6"/>
  <c r="AX4440" i="6"/>
  <c r="AX4439" i="6"/>
  <c r="AX4438" i="6"/>
  <c r="AX4437" i="6"/>
  <c r="AX4436" i="6"/>
  <c r="AX4435" i="6"/>
  <c r="AX4434" i="6"/>
  <c r="AX4433" i="6"/>
  <c r="AX4432" i="6"/>
  <c r="AX4431" i="6"/>
  <c r="AX4430" i="6"/>
  <c r="AX4429" i="6"/>
  <c r="AX4428" i="6"/>
  <c r="AX4427" i="6"/>
  <c r="AX4426" i="6"/>
  <c r="AX4425" i="6"/>
  <c r="AX4424" i="6"/>
  <c r="AX4423" i="6"/>
  <c r="AX4422" i="6"/>
  <c r="AX4421" i="6"/>
  <c r="AX4420" i="6"/>
  <c r="AX4419" i="6"/>
  <c r="AX4418" i="6"/>
  <c r="AX4417" i="6"/>
  <c r="AX4416" i="6"/>
  <c r="AX4415" i="6"/>
  <c r="AX4414" i="6"/>
  <c r="AX4413" i="6"/>
  <c r="AX4412" i="6"/>
  <c r="AX4411" i="6"/>
  <c r="AX4410" i="6"/>
  <c r="AX4409" i="6"/>
  <c r="AX4408" i="6"/>
  <c r="AX4407" i="6"/>
  <c r="AX4406" i="6"/>
  <c r="AX4405" i="6"/>
  <c r="AX4404" i="6"/>
  <c r="AX4403" i="6"/>
  <c r="AX4402" i="6"/>
  <c r="AX4401" i="6"/>
  <c r="AX4400" i="6"/>
  <c r="AX4399" i="6"/>
  <c r="AX4398" i="6"/>
  <c r="AX4397" i="6"/>
  <c r="AX4396" i="6"/>
  <c r="AX4395" i="6"/>
  <c r="AX4394" i="6"/>
  <c r="AX4393" i="6"/>
  <c r="AX4392" i="6"/>
  <c r="AX4391" i="6"/>
  <c r="AX4390" i="6"/>
  <c r="AX4389" i="6"/>
  <c r="AX4388" i="6"/>
  <c r="AX4387" i="6"/>
  <c r="AX4386" i="6"/>
  <c r="AX4385" i="6"/>
  <c r="AX4384" i="6"/>
  <c r="AX4383" i="6"/>
  <c r="AX4382" i="6"/>
  <c r="AX4381" i="6"/>
  <c r="AX4380" i="6"/>
  <c r="AX4379" i="6"/>
  <c r="AX4378" i="6"/>
  <c r="AX4377" i="6"/>
  <c r="AX4376" i="6"/>
  <c r="AX4375" i="6"/>
  <c r="AX4374" i="6"/>
  <c r="AX4373" i="6"/>
  <c r="AX4372" i="6"/>
  <c r="AX4371" i="6"/>
  <c r="AX4370" i="6"/>
  <c r="AX4369" i="6"/>
  <c r="AX4368" i="6"/>
  <c r="AX4367" i="6"/>
  <c r="AX4366" i="6"/>
  <c r="AX4365" i="6"/>
  <c r="AX4364" i="6"/>
  <c r="AX4363" i="6"/>
  <c r="AX4362" i="6"/>
  <c r="AX4361" i="6"/>
  <c r="AX4360" i="6"/>
  <c r="AX4359" i="6"/>
  <c r="AX4358" i="6"/>
  <c r="AX4357" i="6"/>
  <c r="AX4356" i="6"/>
  <c r="AX4355" i="6"/>
  <c r="AX4354" i="6"/>
  <c r="AX4353" i="6"/>
  <c r="AX4352" i="6"/>
  <c r="AX4351" i="6"/>
  <c r="AX4350" i="6"/>
  <c r="AX4349" i="6"/>
  <c r="AX4348" i="6"/>
  <c r="AX4347" i="6"/>
  <c r="AX4346" i="6"/>
  <c r="AX4345" i="6"/>
  <c r="AX4344" i="6"/>
  <c r="AX4343" i="6"/>
  <c r="AX4342" i="6"/>
  <c r="AX4341" i="6"/>
  <c r="AX4340" i="6"/>
  <c r="AX4339" i="6"/>
  <c r="AX4338" i="6"/>
  <c r="AX4337" i="6"/>
  <c r="AX4336" i="6"/>
  <c r="AX4335" i="6"/>
  <c r="AX4334" i="6"/>
  <c r="AX4333" i="6"/>
  <c r="AX4332" i="6"/>
  <c r="AX4331" i="6"/>
  <c r="AX4330" i="6"/>
  <c r="AX4329" i="6"/>
  <c r="AX4328" i="6"/>
  <c r="AX4327" i="6"/>
  <c r="AX4326" i="6"/>
  <c r="AX4325" i="6"/>
  <c r="AX4324" i="6"/>
  <c r="AX4323" i="6"/>
  <c r="AX4322" i="6"/>
  <c r="AX4321" i="6"/>
  <c r="AX4320" i="6"/>
  <c r="AX4319" i="6"/>
  <c r="AX4318" i="6"/>
  <c r="AX4317" i="6"/>
  <c r="AX4316" i="6"/>
  <c r="AX4315" i="6"/>
  <c r="AX4314" i="6"/>
  <c r="AX4313" i="6"/>
  <c r="AX4312" i="6"/>
  <c r="AX4311" i="6"/>
  <c r="AX4310" i="6"/>
  <c r="AX4309" i="6"/>
  <c r="AX4308" i="6"/>
  <c r="AX4307" i="6"/>
  <c r="AX4306" i="6"/>
  <c r="AX4305" i="6"/>
  <c r="AX4304" i="6"/>
  <c r="AX4303" i="6"/>
  <c r="AX4302" i="6"/>
  <c r="AX4301" i="6"/>
  <c r="AX4300" i="6"/>
  <c r="AX4299" i="6"/>
  <c r="AX4298" i="6"/>
  <c r="AX4297" i="6"/>
  <c r="AX4296" i="6"/>
  <c r="AX4295" i="6"/>
  <c r="AX4294" i="6"/>
  <c r="AX4293" i="6"/>
  <c r="AX4292" i="6"/>
  <c r="AX4291" i="6"/>
  <c r="AX4290" i="6"/>
  <c r="AX4289" i="6"/>
  <c r="AX4288" i="6"/>
  <c r="AX4287" i="6"/>
  <c r="AX4286" i="6"/>
  <c r="AX4285" i="6"/>
  <c r="AX4284" i="6"/>
  <c r="AX4283" i="6"/>
  <c r="AX4282" i="6"/>
  <c r="AX4281" i="6"/>
  <c r="AX4280" i="6"/>
  <c r="AX4279" i="6"/>
  <c r="AX4278" i="6"/>
  <c r="AX4277" i="6"/>
  <c r="AX4276" i="6"/>
  <c r="AX4275" i="6"/>
  <c r="AX4274" i="6"/>
  <c r="AX4273" i="6"/>
  <c r="AX4272" i="6"/>
  <c r="AX4271" i="6"/>
  <c r="AX4270" i="6"/>
  <c r="AX4269" i="6"/>
  <c r="AX4268" i="6"/>
  <c r="AX4267" i="6"/>
  <c r="AX4266" i="6"/>
  <c r="AX4265" i="6"/>
  <c r="AX4264" i="6"/>
  <c r="AX4263" i="6"/>
  <c r="AX4262" i="6"/>
  <c r="AX4261" i="6"/>
  <c r="AX4260" i="6"/>
  <c r="AX4259" i="6"/>
  <c r="AX4258" i="6"/>
  <c r="AX4257" i="6"/>
  <c r="AX4256" i="6"/>
  <c r="AX4255" i="6"/>
  <c r="AX4254" i="6"/>
  <c r="AX4253" i="6"/>
  <c r="AX4252" i="6"/>
  <c r="AX4251" i="6"/>
  <c r="AX4250" i="6"/>
  <c r="AX4249" i="6"/>
  <c r="AX4248" i="6"/>
  <c r="AX4247" i="6"/>
  <c r="AX4246" i="6"/>
  <c r="AX4245" i="6"/>
  <c r="AX4244" i="6"/>
  <c r="AX4243" i="6"/>
  <c r="AX4242" i="6"/>
  <c r="AX4241" i="6"/>
  <c r="AX4240" i="6"/>
  <c r="AX4239" i="6"/>
  <c r="AX4238" i="6"/>
  <c r="AX4237" i="6"/>
  <c r="AX4236" i="6"/>
  <c r="AX4235" i="6"/>
  <c r="AX4234" i="6"/>
  <c r="AX4233" i="6"/>
  <c r="AX4232" i="6"/>
  <c r="AX4231" i="6"/>
  <c r="AX4230" i="6"/>
  <c r="AX4229" i="6"/>
  <c r="AX4228" i="6"/>
  <c r="AX4227" i="6"/>
  <c r="AX4226" i="6"/>
  <c r="AX4225" i="6"/>
  <c r="AX4224" i="6"/>
  <c r="AX4223" i="6"/>
  <c r="AX4222" i="6"/>
  <c r="AX4221" i="6"/>
  <c r="AX4220" i="6"/>
  <c r="AX4219" i="6"/>
  <c r="AX4218" i="6"/>
  <c r="AX4217" i="6"/>
  <c r="AX4216" i="6"/>
  <c r="AX4215" i="6"/>
  <c r="AX4214" i="6"/>
  <c r="AX4213" i="6"/>
  <c r="AX4212" i="6"/>
  <c r="AX4211" i="6"/>
  <c r="AX4210" i="6"/>
  <c r="AX4209" i="6"/>
  <c r="AX4208" i="6"/>
  <c r="AX4207" i="6"/>
  <c r="AX4206" i="6"/>
  <c r="AX4205" i="6"/>
  <c r="AX4204" i="6"/>
  <c r="AX4203" i="6"/>
  <c r="AX4202" i="6"/>
  <c r="AX4201" i="6"/>
  <c r="AX4200" i="6"/>
  <c r="AX4199" i="6"/>
  <c r="AX4198" i="6"/>
  <c r="AX4197" i="6"/>
  <c r="AX4196" i="6"/>
  <c r="AX4195" i="6"/>
  <c r="AX4194" i="6"/>
  <c r="AX4193" i="6"/>
  <c r="AX4192" i="6"/>
  <c r="AX4191" i="6"/>
  <c r="AX4190" i="6"/>
  <c r="AX4189" i="6"/>
  <c r="AX4188" i="6"/>
  <c r="AX4187" i="6"/>
  <c r="AX4186" i="6"/>
  <c r="AX4185" i="6"/>
  <c r="AX4184" i="6"/>
  <c r="AX4183" i="6"/>
  <c r="AX4182" i="6"/>
  <c r="AX4181" i="6"/>
  <c r="AX4180" i="6"/>
  <c r="AX4179" i="6"/>
  <c r="AX4178" i="6"/>
  <c r="AX4177" i="6"/>
  <c r="AX4176" i="6"/>
  <c r="AX4175" i="6"/>
  <c r="AX4174" i="6"/>
  <c r="AX4173" i="6"/>
  <c r="AX4172" i="6"/>
  <c r="AX4171" i="6"/>
  <c r="AX4170" i="6"/>
  <c r="AX4169" i="6"/>
  <c r="AX4168" i="6"/>
  <c r="AX4167" i="6"/>
  <c r="AX4166" i="6"/>
  <c r="AX4165" i="6"/>
  <c r="AX4164" i="6"/>
  <c r="AX4163" i="6"/>
  <c r="AX4162" i="6"/>
  <c r="AX4161" i="6"/>
  <c r="AX4160" i="6"/>
  <c r="AX4159" i="6"/>
  <c r="AX4158" i="6"/>
  <c r="AX4157" i="6"/>
  <c r="AX4156" i="6"/>
  <c r="AX4155" i="6"/>
  <c r="AX4154" i="6"/>
  <c r="AX4153" i="6"/>
  <c r="AX4152" i="6"/>
  <c r="AX4151" i="6"/>
  <c r="AX4150" i="6"/>
  <c r="AX4149" i="6"/>
  <c r="AX4148" i="6"/>
  <c r="AX4147" i="6"/>
  <c r="AX4146" i="6"/>
  <c r="AX4145" i="6"/>
  <c r="AX4144" i="6"/>
  <c r="AX4143" i="6"/>
  <c r="AX4142" i="6"/>
  <c r="AX4141" i="6"/>
  <c r="AX4140" i="6"/>
  <c r="AX4139" i="6"/>
  <c r="AX4138" i="6"/>
  <c r="AX4137" i="6"/>
  <c r="AX4136" i="6"/>
  <c r="AX4135" i="6"/>
  <c r="AX4134" i="6"/>
  <c r="AX4133" i="6"/>
  <c r="AX4132" i="6"/>
  <c r="AX4131" i="6"/>
  <c r="AX4130" i="6"/>
  <c r="AX4129" i="6"/>
  <c r="AX4128" i="6"/>
  <c r="AX4127" i="6"/>
  <c r="AX4126" i="6"/>
  <c r="AX4125" i="6"/>
  <c r="AX4124" i="6"/>
  <c r="AX4123" i="6"/>
  <c r="AX4122" i="6"/>
  <c r="AX4121" i="6"/>
  <c r="AX4120" i="6"/>
  <c r="AX4119" i="6"/>
  <c r="AX4118" i="6"/>
  <c r="AX4117" i="6"/>
  <c r="AX4116" i="6"/>
  <c r="AX4115" i="6"/>
  <c r="AX4114" i="6"/>
  <c r="AX4113" i="6"/>
  <c r="AX4112" i="6"/>
  <c r="AX4111" i="6"/>
  <c r="AX4110" i="6"/>
  <c r="AX4109" i="6"/>
  <c r="AX4108" i="6"/>
  <c r="AX4107" i="6"/>
  <c r="AX4106" i="6"/>
  <c r="AX4105" i="6"/>
  <c r="AX4104" i="6"/>
  <c r="AX4103" i="6"/>
  <c r="AX4102" i="6"/>
  <c r="AX4101" i="6"/>
  <c r="AX4100" i="6"/>
  <c r="AX4099" i="6"/>
  <c r="AX4098" i="6"/>
  <c r="AX4097" i="6"/>
  <c r="AX4096" i="6"/>
  <c r="AX4095" i="6"/>
  <c r="AX4094" i="6"/>
  <c r="AX4093" i="6"/>
  <c r="AX4092" i="6"/>
  <c r="AX4091" i="6"/>
  <c r="AX4090" i="6"/>
  <c r="AX4089" i="6"/>
  <c r="AX4088" i="6"/>
  <c r="AX4087" i="6"/>
  <c r="AX4086" i="6"/>
  <c r="AX4085" i="6"/>
  <c r="AX4084" i="6"/>
  <c r="AX4083" i="6"/>
  <c r="AX4082" i="6"/>
  <c r="AX4081" i="6"/>
  <c r="AX4080" i="6"/>
  <c r="AX4079" i="6"/>
  <c r="AX4078" i="6"/>
  <c r="AX4077" i="6"/>
  <c r="AX4076" i="6"/>
  <c r="AX4075" i="6"/>
  <c r="AX4074" i="6"/>
  <c r="AX4073" i="6"/>
  <c r="AX4072" i="6"/>
  <c r="AX4071" i="6"/>
  <c r="AX4070" i="6"/>
  <c r="AX4069" i="6"/>
  <c r="AX4068" i="6"/>
  <c r="AX4067" i="6"/>
  <c r="AX4066" i="6"/>
  <c r="AX4065" i="6"/>
  <c r="AX4064" i="6"/>
  <c r="AX4063" i="6"/>
  <c r="AX4062" i="6"/>
  <c r="AX4061" i="6"/>
  <c r="AX4060" i="6"/>
  <c r="AX4059" i="6"/>
  <c r="AX4058" i="6"/>
  <c r="AX4057" i="6"/>
  <c r="AX4056" i="6"/>
  <c r="AX4055" i="6"/>
  <c r="AX4054" i="6"/>
  <c r="AX4053" i="6"/>
  <c r="AX4052" i="6"/>
  <c r="AX4051" i="6"/>
  <c r="AX4050" i="6"/>
  <c r="AX4049" i="6"/>
  <c r="AX4048" i="6"/>
  <c r="AX4047" i="6"/>
  <c r="AX4046" i="6"/>
  <c r="AX4045" i="6"/>
  <c r="AX4044" i="6"/>
  <c r="AX4043" i="6"/>
  <c r="AX4042" i="6"/>
  <c r="AX4041" i="6"/>
  <c r="AX4040" i="6"/>
  <c r="AX4039" i="6"/>
  <c r="AX4038" i="6"/>
  <c r="AX4037" i="6"/>
  <c r="AX4036" i="6"/>
  <c r="AX4035" i="6"/>
  <c r="AX4034" i="6"/>
  <c r="AX4033" i="6"/>
  <c r="AX4032" i="6"/>
  <c r="AX4031" i="6"/>
  <c r="AX4030" i="6"/>
  <c r="AX4029" i="6"/>
  <c r="AX4028" i="6"/>
  <c r="AX4027" i="6"/>
  <c r="AX4026" i="6"/>
  <c r="AX4025" i="6"/>
  <c r="AX4024" i="6"/>
  <c r="AX4023" i="6"/>
  <c r="AX4022" i="6"/>
  <c r="AX4021" i="6"/>
  <c r="AX4020" i="6"/>
  <c r="AX4019" i="6"/>
  <c r="AX4018" i="6"/>
  <c r="AX4017" i="6"/>
  <c r="AX4016" i="6"/>
  <c r="AX4015" i="6"/>
  <c r="AX4014" i="6"/>
  <c r="AX4013" i="6"/>
  <c r="AX4012" i="6"/>
  <c r="AX4011" i="6"/>
  <c r="AX4010" i="6"/>
  <c r="AX4009" i="6"/>
  <c r="AX4008" i="6"/>
  <c r="AX4007" i="6"/>
  <c r="AX4006" i="6"/>
  <c r="AX4005" i="6"/>
  <c r="AX4004" i="6"/>
  <c r="AX4003" i="6"/>
  <c r="AX4002" i="6"/>
  <c r="AX4001" i="6"/>
  <c r="AX4000" i="6"/>
  <c r="AX3999" i="6"/>
  <c r="AX3998" i="6"/>
  <c r="AX3997" i="6"/>
  <c r="AX3996" i="6"/>
  <c r="AX3995" i="6"/>
  <c r="AX3994" i="6"/>
  <c r="AX3993" i="6"/>
  <c r="AX3992" i="6"/>
  <c r="AX3991" i="6"/>
  <c r="AX3990" i="6"/>
  <c r="AX3989" i="6"/>
  <c r="AX3988" i="6"/>
  <c r="AX3987" i="6"/>
  <c r="AX3986" i="6"/>
  <c r="AX3985" i="6"/>
  <c r="AX3984" i="6"/>
  <c r="AX3983" i="6"/>
  <c r="AX3982" i="6"/>
  <c r="AX3981" i="6"/>
  <c r="AX3980" i="6"/>
  <c r="AX3979" i="6"/>
  <c r="AX3978" i="6"/>
  <c r="AX3977" i="6"/>
  <c r="AX3976" i="6"/>
  <c r="AX3975" i="6"/>
  <c r="AX3974" i="6"/>
  <c r="AX3973" i="6"/>
  <c r="AX3972" i="6"/>
  <c r="AX3971" i="6"/>
  <c r="AX3970" i="6"/>
  <c r="AX3969" i="6"/>
  <c r="AX3968" i="6"/>
  <c r="AX3967" i="6"/>
  <c r="AX3966" i="6"/>
  <c r="AX3965" i="6"/>
  <c r="AX3964" i="6"/>
  <c r="AX3963" i="6"/>
  <c r="AX3962" i="6"/>
  <c r="AX3961" i="6"/>
  <c r="AX3960" i="6"/>
  <c r="AX3959" i="6"/>
  <c r="AX3958" i="6"/>
  <c r="AX3957" i="6"/>
  <c r="AX3956" i="6"/>
  <c r="AX3955" i="6"/>
  <c r="AX3954" i="6"/>
  <c r="AX3953" i="6"/>
  <c r="AX3952" i="6"/>
  <c r="AX3951" i="6"/>
  <c r="AX3950" i="6"/>
  <c r="AX3949" i="6"/>
  <c r="AX3948" i="6"/>
  <c r="AX3947" i="6"/>
  <c r="AX3946" i="6"/>
  <c r="AX3945" i="6"/>
  <c r="AX3944" i="6"/>
  <c r="AX3943" i="6"/>
  <c r="AX3942" i="6"/>
  <c r="AX3941" i="6"/>
  <c r="AX3940" i="6"/>
  <c r="AX3939" i="6"/>
  <c r="AX3938" i="6"/>
  <c r="AX3937" i="6"/>
  <c r="AX3936" i="6"/>
  <c r="AX3935" i="6"/>
  <c r="AX3934" i="6"/>
  <c r="AX3933" i="6"/>
  <c r="AX3932" i="6"/>
  <c r="AX3931" i="6"/>
  <c r="AX3930" i="6"/>
  <c r="AX3929" i="6"/>
  <c r="AX3928" i="6"/>
  <c r="AX3927" i="6"/>
  <c r="AX3926" i="6"/>
  <c r="AX3925" i="6"/>
  <c r="AX3924" i="6"/>
  <c r="AX3923" i="6"/>
  <c r="AX3922" i="6"/>
  <c r="AX3921" i="6"/>
  <c r="AX3920" i="6"/>
  <c r="AX3919" i="6"/>
  <c r="AX3918" i="6"/>
  <c r="AX3917" i="6"/>
  <c r="AX3916" i="6"/>
  <c r="AX3915" i="6"/>
  <c r="AX3914" i="6"/>
  <c r="AX3913" i="6"/>
  <c r="AX3912" i="6"/>
  <c r="AX3911" i="6"/>
  <c r="AX3910" i="6"/>
  <c r="AX3909" i="6"/>
  <c r="AX3908" i="6"/>
  <c r="AX3907" i="6"/>
  <c r="AX3906" i="6"/>
  <c r="AX3905" i="6"/>
  <c r="AX3904" i="6"/>
  <c r="AX3903" i="6"/>
  <c r="AX3902" i="6"/>
  <c r="AX3901" i="6"/>
  <c r="AX3900" i="6"/>
  <c r="AX3899" i="6"/>
  <c r="AX3898" i="6"/>
  <c r="AX3897" i="6"/>
  <c r="AX3896" i="6"/>
  <c r="AX3895" i="6"/>
  <c r="AX3894" i="6"/>
  <c r="AX3893" i="6"/>
  <c r="AX3892" i="6"/>
  <c r="AX3891" i="6"/>
  <c r="AX3890" i="6"/>
  <c r="AX3889" i="6"/>
  <c r="AX3888" i="6"/>
  <c r="AX3887" i="6"/>
  <c r="AX3886" i="6"/>
  <c r="AX3885" i="6"/>
  <c r="AX3884" i="6"/>
  <c r="AX3883" i="6"/>
  <c r="AX3882" i="6"/>
  <c r="AX3881" i="6"/>
  <c r="AX3880" i="6"/>
  <c r="AX3879" i="6"/>
  <c r="AX3878" i="6"/>
  <c r="AX3877" i="6"/>
  <c r="AX3876" i="6"/>
  <c r="AX3875" i="6"/>
  <c r="AX3874" i="6"/>
  <c r="AX3873" i="6"/>
  <c r="AX3872" i="6"/>
  <c r="AX3871" i="6"/>
  <c r="AX3870" i="6"/>
  <c r="AX3869" i="6"/>
  <c r="AX3868" i="6"/>
  <c r="AX3867" i="6"/>
  <c r="AX3866" i="6"/>
  <c r="AX3865" i="6"/>
  <c r="AX3864" i="6"/>
  <c r="AX3863" i="6"/>
  <c r="AX3862" i="6"/>
  <c r="AX3861" i="6"/>
  <c r="AX3860" i="6"/>
  <c r="AX3859" i="6"/>
  <c r="AX3858" i="6"/>
  <c r="AX3857" i="6"/>
  <c r="AX3856" i="6"/>
  <c r="AX3855" i="6"/>
  <c r="AX3854" i="6"/>
  <c r="AX3853" i="6"/>
  <c r="AX3852" i="6"/>
  <c r="AX3851" i="6"/>
  <c r="AX3850" i="6"/>
  <c r="AX3849" i="6"/>
  <c r="AX3848" i="6"/>
  <c r="AX3847" i="6"/>
  <c r="AX3846" i="6"/>
  <c r="AX3845" i="6"/>
  <c r="AX3844" i="6"/>
  <c r="AX3843" i="6"/>
  <c r="AX3842" i="6"/>
  <c r="AX3841" i="6"/>
  <c r="AX3840" i="6"/>
  <c r="AX3839" i="6"/>
  <c r="AX3838" i="6"/>
  <c r="AX3837" i="6"/>
  <c r="AX3836" i="6"/>
  <c r="AX3835" i="6"/>
  <c r="AX3834" i="6"/>
  <c r="AX3833" i="6"/>
  <c r="AX3832" i="6"/>
  <c r="AX3831" i="6"/>
  <c r="AX3830" i="6"/>
  <c r="AX3829" i="6"/>
  <c r="AX3828" i="6"/>
  <c r="AX3827" i="6"/>
  <c r="AX3826" i="6"/>
  <c r="AX3825" i="6"/>
  <c r="AX3824" i="6"/>
  <c r="AX3823" i="6"/>
  <c r="AX3822" i="6"/>
  <c r="AX3821" i="6"/>
  <c r="AX3820" i="6"/>
  <c r="AX3819" i="6"/>
  <c r="AX3818" i="6"/>
  <c r="AX3817" i="6"/>
  <c r="AX3816" i="6"/>
  <c r="AX3815" i="6"/>
  <c r="AX3814" i="6"/>
  <c r="AX3813" i="6"/>
  <c r="AX3812" i="6"/>
  <c r="AX3811" i="6"/>
  <c r="AX3810" i="6"/>
  <c r="AX3809" i="6"/>
  <c r="AX3808" i="6"/>
  <c r="AX3807" i="6"/>
  <c r="AX3806" i="6"/>
  <c r="AX3805" i="6"/>
  <c r="AX3804" i="6"/>
  <c r="AX3803" i="6"/>
  <c r="AX3802" i="6"/>
  <c r="AX3801" i="6"/>
  <c r="AX3800" i="6"/>
  <c r="AX3799" i="6"/>
  <c r="AX3798" i="6"/>
  <c r="AX3797" i="6"/>
  <c r="AX3796" i="6"/>
  <c r="AX3795" i="6"/>
  <c r="AX3794" i="6"/>
  <c r="AX3793" i="6"/>
  <c r="AX3792" i="6"/>
  <c r="AX3791" i="6"/>
  <c r="AX3790" i="6"/>
  <c r="AX3789" i="6"/>
  <c r="AX3788" i="6"/>
  <c r="AX3787" i="6"/>
  <c r="AX3786" i="6"/>
  <c r="AX3785" i="6"/>
  <c r="AX3784" i="6"/>
  <c r="AX3783" i="6"/>
  <c r="AX3782" i="6"/>
  <c r="AX3781" i="6"/>
  <c r="AX3780" i="6"/>
  <c r="AX3779" i="6"/>
  <c r="AX3778" i="6"/>
  <c r="AX3777" i="6"/>
  <c r="AX3776" i="6"/>
  <c r="AX3775" i="6"/>
  <c r="AX3774" i="6"/>
  <c r="AX3773" i="6"/>
  <c r="AX3772" i="6"/>
  <c r="AX3771" i="6"/>
  <c r="AX3770" i="6"/>
  <c r="AX3769" i="6"/>
  <c r="AX3768" i="6"/>
  <c r="AX3767" i="6"/>
  <c r="AX3766" i="6"/>
  <c r="AX3765" i="6"/>
  <c r="AX3764" i="6"/>
  <c r="AX3763" i="6"/>
  <c r="AX3762" i="6"/>
  <c r="AX3761" i="6"/>
  <c r="AX3760" i="6"/>
  <c r="AX3759" i="6"/>
  <c r="AX3758" i="6"/>
  <c r="AX3757" i="6"/>
  <c r="AX3756" i="6"/>
  <c r="AX3755" i="6"/>
  <c r="AX3754" i="6"/>
  <c r="AX3753" i="6"/>
  <c r="AX3752" i="6"/>
  <c r="AX3751" i="6"/>
  <c r="AX3750" i="6"/>
  <c r="AX3749" i="6"/>
  <c r="AX3748" i="6"/>
  <c r="AX3747" i="6"/>
  <c r="AX3746" i="6"/>
  <c r="AX3745" i="6"/>
  <c r="AX3744" i="6"/>
  <c r="AX3743" i="6"/>
  <c r="AX3742" i="6"/>
  <c r="AX3741" i="6"/>
  <c r="AX3740" i="6"/>
  <c r="AX3739" i="6"/>
  <c r="AX3738" i="6"/>
  <c r="AX3737" i="6"/>
  <c r="AX3736" i="6"/>
  <c r="AX3735" i="6"/>
  <c r="AX3734" i="6"/>
  <c r="AX3733" i="6"/>
  <c r="AX3732" i="6"/>
  <c r="AX3731" i="6"/>
  <c r="AX3730" i="6"/>
  <c r="AX3729" i="6"/>
  <c r="AX3728" i="6"/>
  <c r="AX3727" i="6"/>
  <c r="AX3726" i="6"/>
  <c r="AX3725" i="6"/>
  <c r="AX3724" i="6"/>
  <c r="AX3723" i="6"/>
  <c r="AX3722" i="6"/>
  <c r="AX3721" i="6"/>
  <c r="AX3720" i="6"/>
  <c r="AX3719" i="6"/>
  <c r="AX3718" i="6"/>
  <c r="AX3717" i="6"/>
  <c r="AX3716" i="6"/>
  <c r="AX3715" i="6"/>
  <c r="AX3714" i="6"/>
  <c r="AX3713" i="6"/>
  <c r="AX3712" i="6"/>
  <c r="AX3711" i="6"/>
  <c r="AX3710" i="6"/>
  <c r="AX3709" i="6"/>
  <c r="AX3708" i="6"/>
  <c r="AX3707" i="6"/>
  <c r="AX3706" i="6"/>
  <c r="AX3705" i="6"/>
  <c r="AX3704" i="6"/>
  <c r="AX3703" i="6"/>
  <c r="AX3702" i="6"/>
  <c r="AX3701" i="6"/>
  <c r="AX3700" i="6"/>
  <c r="AX3699" i="6"/>
  <c r="AX3698" i="6"/>
  <c r="AX3697" i="6"/>
  <c r="AX3696" i="6"/>
  <c r="AX3695" i="6"/>
  <c r="AX3694" i="6"/>
  <c r="AX3693" i="6"/>
  <c r="AX3692" i="6"/>
  <c r="AX3691" i="6"/>
  <c r="AX3690" i="6"/>
  <c r="AX3689" i="6"/>
  <c r="AX3688" i="6"/>
  <c r="AX3687" i="6"/>
  <c r="AX3686" i="6"/>
  <c r="AX3685" i="6"/>
  <c r="AX3684" i="6"/>
  <c r="AX3683" i="6"/>
  <c r="AX3682" i="6"/>
  <c r="AX3681" i="6"/>
  <c r="AX3680" i="6"/>
  <c r="AX3679" i="6"/>
  <c r="AX3678" i="6"/>
  <c r="AX3677" i="6"/>
  <c r="AX3676" i="6"/>
  <c r="AX3675" i="6"/>
  <c r="AX3674" i="6"/>
  <c r="AX3673" i="6"/>
  <c r="AX3672" i="6"/>
  <c r="AX3671" i="6"/>
  <c r="AX3670" i="6"/>
  <c r="AX3669" i="6"/>
  <c r="AX3668" i="6"/>
  <c r="AX3667" i="6"/>
  <c r="AX3666" i="6"/>
  <c r="AX3665" i="6"/>
  <c r="AX3664" i="6"/>
  <c r="AX3663" i="6"/>
  <c r="AX3662" i="6"/>
  <c r="AX3661" i="6"/>
  <c r="AX3660" i="6"/>
  <c r="AX3659" i="6"/>
  <c r="AX3658" i="6"/>
  <c r="AX3657" i="6"/>
  <c r="AX3656" i="6"/>
  <c r="AX3655" i="6"/>
  <c r="AX3654" i="6"/>
  <c r="AX3653" i="6"/>
  <c r="AX3652" i="6"/>
  <c r="AX3651" i="6"/>
  <c r="AX3650" i="6"/>
  <c r="AX3649" i="6"/>
  <c r="AX3648" i="6"/>
  <c r="AX3647" i="6"/>
  <c r="AX3646" i="6"/>
  <c r="AX3645" i="6"/>
  <c r="AX3644" i="6"/>
  <c r="AX3643" i="6"/>
  <c r="AX3642" i="6"/>
  <c r="AX3641" i="6"/>
  <c r="AX3640" i="6"/>
  <c r="AX3639" i="6"/>
  <c r="AX3638" i="6"/>
  <c r="AX3637" i="6"/>
  <c r="AX3636" i="6"/>
  <c r="AX3635" i="6"/>
  <c r="AX3634" i="6"/>
  <c r="AX3633" i="6"/>
  <c r="AX3632" i="6"/>
  <c r="AX3631" i="6"/>
  <c r="AX3630" i="6"/>
  <c r="AX3629" i="6"/>
  <c r="AX3628" i="6"/>
  <c r="AX3627" i="6"/>
  <c r="AX3626" i="6"/>
  <c r="AX3625" i="6"/>
  <c r="AX3624" i="6"/>
  <c r="AX3623" i="6"/>
  <c r="AX3622" i="6"/>
  <c r="AX3621" i="6"/>
  <c r="AX3620" i="6"/>
  <c r="AX3619" i="6"/>
  <c r="AX3618" i="6"/>
  <c r="AX3617" i="6"/>
  <c r="AX3616" i="6"/>
  <c r="AX3615" i="6"/>
  <c r="AX3614" i="6"/>
  <c r="AX3613" i="6"/>
  <c r="AX3612" i="6"/>
  <c r="AX3611" i="6"/>
  <c r="AX3610" i="6"/>
  <c r="AX3609" i="6"/>
  <c r="AX3608" i="6"/>
  <c r="AX3607" i="6"/>
  <c r="AX3606" i="6"/>
  <c r="AX3605" i="6"/>
  <c r="AX3604" i="6"/>
  <c r="AX3603" i="6"/>
  <c r="AX3602" i="6"/>
  <c r="AX3601" i="6"/>
  <c r="AX3600" i="6"/>
  <c r="AX3599" i="6"/>
  <c r="AX3598" i="6"/>
  <c r="AX3597" i="6"/>
  <c r="AX3596" i="6"/>
  <c r="AX3595" i="6"/>
  <c r="AX3594" i="6"/>
  <c r="AX3593" i="6"/>
  <c r="AX3592" i="6"/>
  <c r="AX3591" i="6"/>
  <c r="AX3590" i="6"/>
  <c r="AX3589" i="6"/>
  <c r="AX3588" i="6"/>
  <c r="AX3587" i="6"/>
  <c r="AX3586" i="6"/>
  <c r="AX3585" i="6"/>
  <c r="AX3584" i="6"/>
  <c r="AX3583" i="6"/>
  <c r="AX3582" i="6"/>
  <c r="AX3581" i="6"/>
  <c r="AX3580" i="6"/>
  <c r="AX3579" i="6"/>
  <c r="AX3578" i="6"/>
  <c r="AX3577" i="6"/>
  <c r="AX3576" i="6"/>
  <c r="AX3575" i="6"/>
  <c r="AX3574" i="6"/>
  <c r="AX3573" i="6"/>
  <c r="AX3572" i="6"/>
  <c r="AX3571" i="6"/>
  <c r="AX3570" i="6"/>
  <c r="AX3569" i="6"/>
  <c r="AX3568" i="6"/>
  <c r="AX3567" i="6"/>
  <c r="AX3566" i="6"/>
  <c r="AX3565" i="6"/>
  <c r="AX3564" i="6"/>
  <c r="AX3563" i="6"/>
  <c r="AX3562" i="6"/>
  <c r="AX3561" i="6"/>
  <c r="AX3560" i="6"/>
  <c r="AX3559" i="6"/>
  <c r="AX3558" i="6"/>
  <c r="AX3557" i="6"/>
  <c r="AX3556" i="6"/>
  <c r="AX3555" i="6"/>
  <c r="AX3554" i="6"/>
  <c r="AX3553" i="6"/>
  <c r="AX3552" i="6"/>
  <c r="AX3551" i="6"/>
  <c r="AX3550" i="6"/>
  <c r="AX3549" i="6"/>
  <c r="AX3548" i="6"/>
  <c r="AX3547" i="6"/>
  <c r="AX3546" i="6"/>
  <c r="AX3545" i="6"/>
  <c r="AX3544" i="6"/>
  <c r="AX3543" i="6"/>
  <c r="AX3542" i="6"/>
  <c r="AX3541" i="6"/>
  <c r="AX3540" i="6"/>
  <c r="AX3539" i="6"/>
  <c r="AX3538" i="6"/>
  <c r="AX3537" i="6"/>
  <c r="AX3536" i="6"/>
  <c r="AX3535" i="6"/>
  <c r="AX3534" i="6"/>
  <c r="AX3533" i="6"/>
  <c r="AX3532" i="6"/>
  <c r="AX3531" i="6"/>
  <c r="AX3530" i="6"/>
  <c r="AX3529" i="6"/>
  <c r="AX3528" i="6"/>
  <c r="AX3527" i="6"/>
  <c r="AX3526" i="6"/>
  <c r="AX3525" i="6"/>
  <c r="AX3524" i="6"/>
  <c r="AX3523" i="6"/>
  <c r="AX3522" i="6"/>
  <c r="AX3521" i="6"/>
  <c r="AX3520" i="6"/>
  <c r="AX3519" i="6"/>
  <c r="AX3518" i="6"/>
  <c r="AX3517" i="6"/>
  <c r="AX3516" i="6"/>
  <c r="AX3515" i="6"/>
  <c r="AX3514" i="6"/>
  <c r="AX3513" i="6"/>
  <c r="AX3512" i="6"/>
  <c r="AX3511" i="6"/>
  <c r="AX3510" i="6"/>
  <c r="AX3509" i="6"/>
  <c r="AX3508" i="6"/>
  <c r="AX3507" i="6"/>
  <c r="AX3506" i="6"/>
  <c r="AX3505" i="6"/>
  <c r="AX3504" i="6"/>
  <c r="AX3503" i="6"/>
  <c r="AX3502" i="6"/>
  <c r="AX3501" i="6"/>
  <c r="AX3500" i="6"/>
  <c r="AX3499" i="6"/>
  <c r="AX3498" i="6"/>
  <c r="AX3497" i="6"/>
  <c r="AX3496" i="6"/>
  <c r="AX3495" i="6"/>
  <c r="AX3494" i="6"/>
  <c r="AX3493" i="6"/>
  <c r="AX3492" i="6"/>
  <c r="AX3491" i="6"/>
  <c r="AX3490" i="6"/>
  <c r="AX3489" i="6"/>
  <c r="AX3488" i="6"/>
  <c r="AX3487" i="6"/>
  <c r="AX3486" i="6"/>
  <c r="AX3485" i="6"/>
  <c r="AX3484" i="6"/>
  <c r="AX3483" i="6"/>
  <c r="AX3482" i="6"/>
  <c r="AX3481" i="6"/>
  <c r="AX3480" i="6"/>
  <c r="AX3479" i="6"/>
  <c r="AX3478" i="6"/>
  <c r="AX3477" i="6"/>
  <c r="AX3476" i="6"/>
  <c r="AX3475" i="6"/>
  <c r="AX3474" i="6"/>
  <c r="AX3473" i="6"/>
  <c r="AX3472" i="6"/>
  <c r="AX3471" i="6"/>
  <c r="AX3470" i="6"/>
  <c r="AX3469" i="6"/>
  <c r="AX3468" i="6"/>
  <c r="AX3467" i="6"/>
  <c r="AX3466" i="6"/>
  <c r="AX3465" i="6"/>
  <c r="AX3464" i="6"/>
  <c r="AX3463" i="6"/>
  <c r="AX3462" i="6"/>
  <c r="AX3461" i="6"/>
  <c r="AX3460" i="6"/>
  <c r="AX3459" i="6"/>
  <c r="AX3458" i="6"/>
  <c r="AX3457" i="6"/>
  <c r="AX3456" i="6"/>
  <c r="AX3455" i="6"/>
  <c r="AX3454" i="6"/>
  <c r="AX3453" i="6"/>
  <c r="AX3452" i="6"/>
  <c r="AX3451" i="6"/>
  <c r="AX3450" i="6"/>
  <c r="AX3449" i="6"/>
  <c r="AX3448" i="6"/>
  <c r="AX3447" i="6"/>
  <c r="AX3446" i="6"/>
  <c r="AX3445" i="6"/>
  <c r="AX3444" i="6"/>
  <c r="AX3443" i="6"/>
  <c r="AX3442" i="6"/>
  <c r="AX3441" i="6"/>
  <c r="AX3440" i="6"/>
  <c r="AX3439" i="6"/>
  <c r="AX3438" i="6"/>
  <c r="AX3437" i="6"/>
  <c r="AX3436" i="6"/>
  <c r="AX3435" i="6"/>
  <c r="AX3434" i="6"/>
  <c r="AX3433" i="6"/>
  <c r="AX3432" i="6"/>
  <c r="AX3431" i="6"/>
  <c r="AX3430" i="6"/>
  <c r="AX3429" i="6"/>
  <c r="AX3428" i="6"/>
  <c r="AX3427" i="6"/>
  <c r="AX3426" i="6"/>
  <c r="AX3425" i="6"/>
  <c r="AX3424" i="6"/>
  <c r="AX3423" i="6"/>
  <c r="AX3422" i="6"/>
  <c r="AX3421" i="6"/>
  <c r="AX3420" i="6"/>
  <c r="AX3419" i="6"/>
  <c r="AX3418" i="6"/>
  <c r="AX3417" i="6"/>
  <c r="AX3416" i="6"/>
  <c r="AX3415" i="6"/>
  <c r="AX3414" i="6"/>
  <c r="AX3413" i="6"/>
  <c r="AX3412" i="6"/>
  <c r="AX3411" i="6"/>
  <c r="AX3410" i="6"/>
  <c r="AX3409" i="6"/>
  <c r="AX3408" i="6"/>
  <c r="AX3407" i="6"/>
  <c r="AX3406" i="6"/>
  <c r="AX3405" i="6"/>
  <c r="AX3404" i="6"/>
  <c r="AX3403" i="6"/>
  <c r="AX3402" i="6"/>
  <c r="AX3401" i="6"/>
  <c r="AX3400" i="6"/>
  <c r="AX3399" i="6"/>
  <c r="AX3398" i="6"/>
  <c r="AX3397" i="6"/>
  <c r="AX3396" i="6"/>
  <c r="AX3395" i="6"/>
  <c r="AX3394" i="6"/>
  <c r="AX3393" i="6"/>
  <c r="AX3392" i="6"/>
  <c r="AX3391" i="6"/>
  <c r="AX3390" i="6"/>
  <c r="AX3389" i="6"/>
  <c r="AX3388" i="6"/>
  <c r="AX3387" i="6"/>
  <c r="AX3386" i="6"/>
  <c r="AX3385" i="6"/>
  <c r="AX3384" i="6"/>
  <c r="AX3383" i="6"/>
  <c r="AX3382" i="6"/>
  <c r="AX3381" i="6"/>
  <c r="AX3380" i="6"/>
  <c r="AX3379" i="6"/>
  <c r="AX3378" i="6"/>
  <c r="AX3377" i="6"/>
  <c r="AX3376" i="6"/>
  <c r="AX3375" i="6"/>
  <c r="AX3374" i="6"/>
  <c r="AX3373" i="6"/>
  <c r="AX3372" i="6"/>
  <c r="AX3371" i="6"/>
  <c r="AX3370" i="6"/>
  <c r="AX3369" i="6"/>
  <c r="AX3368" i="6"/>
  <c r="AX3367" i="6"/>
  <c r="AX3366" i="6"/>
  <c r="AX3365" i="6"/>
  <c r="AX3364" i="6"/>
  <c r="AX3363" i="6"/>
  <c r="AX3362" i="6"/>
  <c r="AX3361" i="6"/>
  <c r="AX3360" i="6"/>
  <c r="AX3359" i="6"/>
  <c r="AX3358" i="6"/>
  <c r="AX3357" i="6"/>
  <c r="AX3356" i="6"/>
  <c r="AX3355" i="6"/>
  <c r="AX3354" i="6"/>
  <c r="AX3353" i="6"/>
  <c r="AX3352" i="6"/>
  <c r="AX3351" i="6"/>
  <c r="AX3350" i="6"/>
  <c r="AX3349" i="6"/>
  <c r="AX3348" i="6"/>
  <c r="AX3347" i="6"/>
  <c r="AX3346" i="6"/>
  <c r="AX3345" i="6"/>
  <c r="AX3344" i="6"/>
  <c r="AX3343" i="6"/>
  <c r="AX3342" i="6"/>
  <c r="AX3341" i="6"/>
  <c r="AX3340" i="6"/>
  <c r="AX3339" i="6"/>
  <c r="AX3338" i="6"/>
  <c r="AX3337" i="6"/>
  <c r="AX3336" i="6"/>
  <c r="AX3335" i="6"/>
  <c r="AX3334" i="6"/>
  <c r="AX3333" i="6"/>
  <c r="AX3332" i="6"/>
  <c r="AX3331" i="6"/>
  <c r="AX3330" i="6"/>
  <c r="AX3329" i="6"/>
  <c r="AX3328" i="6"/>
  <c r="AX3327" i="6"/>
  <c r="AX3326" i="6"/>
  <c r="AX3325" i="6"/>
  <c r="AX3324" i="6"/>
  <c r="AX3323" i="6"/>
  <c r="AX3322" i="6"/>
  <c r="AX3321" i="6"/>
  <c r="AX3320" i="6"/>
  <c r="AX3319" i="6"/>
  <c r="AX3318" i="6"/>
  <c r="AX3317" i="6"/>
  <c r="AX3316" i="6"/>
  <c r="AX3315" i="6"/>
  <c r="AX3314" i="6"/>
  <c r="AX3313" i="6"/>
  <c r="AX3312" i="6"/>
  <c r="AX3311" i="6"/>
  <c r="AX3310" i="6"/>
  <c r="AX3309" i="6"/>
  <c r="AX3308" i="6"/>
  <c r="AX3307" i="6"/>
  <c r="AX3306" i="6"/>
  <c r="AX3305" i="6"/>
  <c r="AX3304" i="6"/>
  <c r="AX3303" i="6"/>
  <c r="AX3302" i="6"/>
  <c r="AX3301" i="6"/>
  <c r="AX3300" i="6"/>
  <c r="AX3299" i="6"/>
  <c r="AX3298" i="6"/>
  <c r="AX3297" i="6"/>
  <c r="AX3296" i="6"/>
  <c r="AX3295" i="6"/>
  <c r="AX3294" i="6"/>
  <c r="AX3293" i="6"/>
  <c r="AX3292" i="6"/>
  <c r="AX3291" i="6"/>
  <c r="AX3290" i="6"/>
  <c r="AX3289" i="6"/>
  <c r="AX3288" i="6"/>
  <c r="AX3287" i="6"/>
  <c r="AX3286" i="6"/>
  <c r="AX3285" i="6"/>
  <c r="AX3284" i="6"/>
  <c r="AX3283" i="6"/>
  <c r="AX3282" i="6"/>
  <c r="AX3281" i="6"/>
  <c r="AX3280" i="6"/>
  <c r="AX3279" i="6"/>
  <c r="AX3278" i="6"/>
  <c r="AX3277" i="6"/>
  <c r="AX3276" i="6"/>
  <c r="AX3275" i="6"/>
  <c r="AX3274" i="6"/>
  <c r="AX3273" i="6"/>
  <c r="AX3272" i="6"/>
  <c r="AX3271" i="6"/>
  <c r="AX3270" i="6"/>
  <c r="AX3269" i="6"/>
  <c r="AX3268" i="6"/>
  <c r="AX3267" i="6"/>
  <c r="AX3266" i="6"/>
  <c r="AX3265" i="6"/>
  <c r="AX3264" i="6"/>
  <c r="AX3263" i="6"/>
  <c r="AX3262" i="6"/>
  <c r="AX3261" i="6"/>
  <c r="AX3260" i="6"/>
  <c r="AX3259" i="6"/>
  <c r="AX3258" i="6"/>
  <c r="AX3257" i="6"/>
  <c r="AX3256" i="6"/>
  <c r="AX3255" i="6"/>
  <c r="AX3254" i="6"/>
  <c r="AX3253" i="6"/>
  <c r="AX3252" i="6"/>
  <c r="AX3251" i="6"/>
  <c r="AX3250" i="6"/>
  <c r="AX3249" i="6"/>
  <c r="AX3248" i="6"/>
  <c r="AX3247" i="6"/>
  <c r="AX3246" i="6"/>
  <c r="AX3245" i="6"/>
  <c r="AX3244" i="6"/>
  <c r="AX3243" i="6"/>
  <c r="AX3242" i="6"/>
  <c r="AX3241" i="6"/>
  <c r="AX3240" i="6"/>
  <c r="AX3239" i="6"/>
  <c r="AX3238" i="6"/>
  <c r="AX3237" i="6"/>
  <c r="AX3236" i="6"/>
  <c r="AX3235" i="6"/>
  <c r="AX3234" i="6"/>
  <c r="AX3233" i="6"/>
  <c r="AX3232" i="6"/>
  <c r="AX3231" i="6"/>
  <c r="AX3230" i="6"/>
  <c r="AX3229" i="6"/>
  <c r="AX3228" i="6"/>
  <c r="AX3227" i="6"/>
  <c r="AX3226" i="6"/>
  <c r="AX3225" i="6"/>
  <c r="AX3224" i="6"/>
  <c r="AX3223" i="6"/>
  <c r="AX3222" i="6"/>
  <c r="AX3221" i="6"/>
  <c r="AX3220" i="6"/>
  <c r="AX3219" i="6"/>
  <c r="AX3218" i="6"/>
  <c r="AX3217" i="6"/>
  <c r="AX3216" i="6"/>
  <c r="AX3215" i="6"/>
  <c r="AX3214" i="6"/>
  <c r="AX3213" i="6"/>
  <c r="AX3212" i="6"/>
  <c r="AX3211" i="6"/>
  <c r="AX3210" i="6"/>
  <c r="AX3209" i="6"/>
  <c r="AX3208" i="6"/>
  <c r="AX3207" i="6"/>
  <c r="AX3206" i="6"/>
  <c r="AX3205" i="6"/>
  <c r="AX3204" i="6"/>
  <c r="AX3203" i="6"/>
  <c r="AX3202" i="6"/>
  <c r="AX3201" i="6"/>
  <c r="AX3200" i="6"/>
  <c r="AX3199" i="6"/>
  <c r="AX3198" i="6"/>
  <c r="AX3197" i="6"/>
  <c r="AX3196" i="6"/>
  <c r="AX3195" i="6"/>
  <c r="AX3194" i="6"/>
  <c r="AX3193" i="6"/>
  <c r="AX3192" i="6"/>
  <c r="AX3191" i="6"/>
  <c r="AX3190" i="6"/>
  <c r="AX3189" i="6"/>
  <c r="AX3188" i="6"/>
  <c r="AX3187" i="6"/>
  <c r="AX3186" i="6"/>
  <c r="AX3185" i="6"/>
  <c r="AX3184" i="6"/>
  <c r="AX3183" i="6"/>
  <c r="AX3182" i="6"/>
  <c r="AX3181" i="6"/>
  <c r="AX3180" i="6"/>
  <c r="AX3179" i="6"/>
  <c r="AX3178" i="6"/>
  <c r="AX3177" i="6"/>
  <c r="AX3176" i="6"/>
  <c r="AX3175" i="6"/>
  <c r="AX3174" i="6"/>
  <c r="AX3173" i="6"/>
  <c r="AX3172" i="6"/>
  <c r="AX3171" i="6"/>
  <c r="AX3170" i="6"/>
  <c r="AX3169" i="6"/>
  <c r="AX3168" i="6"/>
  <c r="AX3167" i="6"/>
  <c r="AX3166" i="6"/>
  <c r="AX3165" i="6"/>
  <c r="AX3164" i="6"/>
  <c r="AX3163" i="6"/>
  <c r="AX3162" i="6"/>
  <c r="AX3161" i="6"/>
  <c r="AX3160" i="6"/>
  <c r="AX3159" i="6"/>
  <c r="AX3158" i="6"/>
  <c r="AX3157" i="6"/>
  <c r="AX3156" i="6"/>
  <c r="AX3155" i="6"/>
  <c r="AX3154" i="6"/>
  <c r="AX3153" i="6"/>
  <c r="AX3152" i="6"/>
  <c r="AX3151" i="6"/>
  <c r="AX3150" i="6"/>
  <c r="AX3149" i="6"/>
  <c r="AX3148" i="6"/>
  <c r="AX3147" i="6"/>
  <c r="AX3146" i="6"/>
  <c r="AX3145" i="6"/>
  <c r="AX3144" i="6"/>
  <c r="AX3143" i="6"/>
  <c r="AX3142" i="6"/>
  <c r="AX3141" i="6"/>
  <c r="AX3140" i="6"/>
  <c r="AX3139" i="6"/>
  <c r="AX3138" i="6"/>
  <c r="AX3137" i="6"/>
  <c r="AX3136" i="6"/>
  <c r="AX3135" i="6"/>
  <c r="AX3134" i="6"/>
  <c r="AX3133" i="6"/>
  <c r="AX3132" i="6"/>
  <c r="AX3131" i="6"/>
  <c r="AX3130" i="6"/>
  <c r="AX3129" i="6"/>
  <c r="AX3128" i="6"/>
  <c r="AX3127" i="6"/>
  <c r="AX3126" i="6"/>
  <c r="AX3125" i="6"/>
  <c r="AX3124" i="6"/>
  <c r="AX3123" i="6"/>
  <c r="AX3122" i="6"/>
  <c r="AX3121" i="6"/>
  <c r="AX3120" i="6"/>
  <c r="AX3119" i="6"/>
  <c r="AX3118" i="6"/>
  <c r="AX3117" i="6"/>
  <c r="AX3116" i="6"/>
  <c r="AX3115" i="6"/>
  <c r="AX3114" i="6"/>
  <c r="AX3113" i="6"/>
  <c r="AX3112" i="6"/>
  <c r="AX3111" i="6"/>
  <c r="AX3110" i="6"/>
  <c r="AX3109" i="6"/>
  <c r="AX3108" i="6"/>
  <c r="AX3107" i="6"/>
  <c r="AX3106" i="6"/>
  <c r="AX3105" i="6"/>
  <c r="AX3104" i="6"/>
  <c r="AX3103" i="6"/>
  <c r="AX3102" i="6"/>
  <c r="AX3101" i="6"/>
  <c r="AX3100" i="6"/>
  <c r="AX3099" i="6"/>
  <c r="AX3098" i="6"/>
  <c r="AX3097" i="6"/>
  <c r="AX3096" i="6"/>
  <c r="AX3095" i="6"/>
  <c r="AX3094" i="6"/>
  <c r="AX3093" i="6"/>
  <c r="AX3092" i="6"/>
  <c r="AX3091" i="6"/>
  <c r="AX3090" i="6"/>
  <c r="AX3089" i="6"/>
  <c r="AX3088" i="6"/>
  <c r="AX3087" i="6"/>
  <c r="AX3086" i="6"/>
  <c r="AX3085" i="6"/>
  <c r="AX3084" i="6"/>
  <c r="AX3083" i="6"/>
  <c r="AX3082" i="6"/>
  <c r="AX3081" i="6"/>
  <c r="AX3080" i="6"/>
  <c r="AX3079" i="6"/>
  <c r="AX3078" i="6"/>
  <c r="AX3077" i="6"/>
  <c r="AX3076" i="6"/>
  <c r="AX3075" i="6"/>
  <c r="AX3074" i="6"/>
  <c r="AX3073" i="6"/>
  <c r="AX3072" i="6"/>
  <c r="AX3071" i="6"/>
  <c r="AX3070" i="6"/>
  <c r="AX3069" i="6"/>
  <c r="AX3068" i="6"/>
  <c r="AX3067" i="6"/>
  <c r="AX3066" i="6"/>
  <c r="AX3065" i="6"/>
  <c r="AX3064" i="6"/>
  <c r="AX3063" i="6"/>
  <c r="AX3062" i="6"/>
  <c r="AX3061" i="6"/>
  <c r="AX3060" i="6"/>
  <c r="AX3059" i="6"/>
  <c r="AX3058" i="6"/>
  <c r="AX3057" i="6"/>
  <c r="AX3056" i="6"/>
  <c r="AX3055" i="6"/>
  <c r="AX3054" i="6"/>
  <c r="AX3053" i="6"/>
  <c r="AX3052" i="6"/>
  <c r="AX3051" i="6"/>
  <c r="AX3050" i="6"/>
  <c r="AX3049" i="6"/>
  <c r="AX3048" i="6"/>
  <c r="AX3047" i="6"/>
  <c r="AX3046" i="6"/>
  <c r="AX3045" i="6"/>
  <c r="AX3044" i="6"/>
  <c r="AX3043" i="6"/>
  <c r="AX3042" i="6"/>
  <c r="AX3041" i="6"/>
  <c r="AX3040" i="6"/>
  <c r="AX3039" i="6"/>
  <c r="AX3038" i="6"/>
  <c r="AX3037" i="6"/>
  <c r="AX3036" i="6"/>
  <c r="AX3035" i="6"/>
  <c r="AX3034" i="6"/>
  <c r="AX3033" i="6"/>
  <c r="AX3032" i="6"/>
  <c r="AX3031" i="6"/>
  <c r="AX3030" i="6"/>
  <c r="AX3029" i="6"/>
  <c r="AX3028" i="6"/>
  <c r="AX3027" i="6"/>
  <c r="AX3026" i="6"/>
  <c r="AX3025" i="6"/>
  <c r="AX3024" i="6"/>
  <c r="AX3023" i="6"/>
  <c r="AX3022" i="6"/>
  <c r="AX3021" i="6"/>
  <c r="AX3020" i="6"/>
  <c r="AX3019" i="6"/>
  <c r="AX3018" i="6"/>
  <c r="AX3017" i="6"/>
  <c r="AX3016" i="6"/>
  <c r="AX3015" i="6"/>
  <c r="AX3014" i="6"/>
  <c r="AX3013" i="6"/>
  <c r="AX3012" i="6"/>
  <c r="AX3011" i="6"/>
  <c r="AX3010" i="6"/>
  <c r="AX3009" i="6"/>
  <c r="AX3008" i="6"/>
  <c r="AX3007" i="6"/>
  <c r="AX3006" i="6"/>
  <c r="AX3005" i="6"/>
  <c r="AX3004" i="6"/>
  <c r="AX3003" i="6"/>
  <c r="AX3002" i="6"/>
  <c r="AX3001" i="6"/>
  <c r="AX3000" i="6"/>
  <c r="AX2999" i="6"/>
  <c r="AX2998" i="6"/>
  <c r="AX2997" i="6"/>
  <c r="AX2996" i="6"/>
  <c r="AX2995" i="6"/>
  <c r="AX2994" i="6"/>
  <c r="AX2993" i="6"/>
  <c r="AX2992" i="6"/>
  <c r="AX2991" i="6"/>
  <c r="AX2990" i="6"/>
  <c r="AX2989" i="6"/>
  <c r="AX2988" i="6"/>
  <c r="AX2987" i="6"/>
  <c r="AX2986" i="6"/>
  <c r="AX2985" i="6"/>
  <c r="AX2984" i="6"/>
  <c r="AX2983" i="6"/>
  <c r="AX2982" i="6"/>
  <c r="AX2981" i="6"/>
  <c r="AX2980" i="6"/>
  <c r="AX2979" i="6"/>
  <c r="AX2978" i="6"/>
  <c r="AX2977" i="6"/>
  <c r="AX2976" i="6"/>
  <c r="AX2975" i="6"/>
  <c r="AX2974" i="6"/>
  <c r="AX2973" i="6"/>
  <c r="AX2972" i="6"/>
  <c r="AX2971" i="6"/>
  <c r="AX2970" i="6"/>
  <c r="AX2969" i="6"/>
  <c r="AX2968" i="6"/>
  <c r="AX2967" i="6"/>
  <c r="AX2966" i="6"/>
  <c r="AX2965" i="6"/>
  <c r="AX2964" i="6"/>
  <c r="AX2963" i="6"/>
  <c r="AX2962" i="6"/>
  <c r="AX2961" i="6"/>
  <c r="AX2960" i="6"/>
  <c r="AX2959" i="6"/>
  <c r="AX2958" i="6"/>
  <c r="AX2957" i="6"/>
  <c r="AX2956" i="6"/>
  <c r="AX2955" i="6"/>
  <c r="AX2954" i="6"/>
  <c r="AX2953" i="6"/>
  <c r="AX2952" i="6"/>
  <c r="AX2951" i="6"/>
  <c r="AX2950" i="6"/>
  <c r="AX2949" i="6"/>
  <c r="AX2948" i="6"/>
  <c r="AX2947" i="6"/>
  <c r="AX2946" i="6"/>
  <c r="AX2945" i="6"/>
  <c r="AX2944" i="6"/>
  <c r="AX2943" i="6"/>
  <c r="AX2942" i="6"/>
  <c r="AX2941" i="6"/>
  <c r="AX2940" i="6"/>
  <c r="AX2939" i="6"/>
  <c r="AX2938" i="6"/>
  <c r="AX2937" i="6"/>
  <c r="AX2936" i="6"/>
  <c r="AX2935" i="6"/>
  <c r="AX2934" i="6"/>
  <c r="AX2933" i="6"/>
  <c r="AX2932" i="6"/>
  <c r="AX2931" i="6"/>
  <c r="AX2930" i="6"/>
  <c r="AX2929" i="6"/>
  <c r="AX2928" i="6"/>
  <c r="AX2927" i="6"/>
  <c r="AX2926" i="6"/>
  <c r="AX2925" i="6"/>
  <c r="AX2924" i="6"/>
  <c r="AX2923" i="6"/>
  <c r="AX2922" i="6"/>
  <c r="AX2921" i="6"/>
  <c r="AX2920" i="6"/>
  <c r="AX2919" i="6"/>
  <c r="AX2918" i="6"/>
  <c r="AX2917" i="6"/>
  <c r="AX2916" i="6"/>
  <c r="AX2915" i="6"/>
  <c r="AX2914" i="6"/>
  <c r="AX2913" i="6"/>
  <c r="AX2912" i="6"/>
  <c r="AX2911" i="6"/>
  <c r="AX2910" i="6"/>
  <c r="AX2909" i="6"/>
  <c r="AX2908" i="6"/>
  <c r="AX2907" i="6"/>
  <c r="AX2906" i="6"/>
  <c r="AX2905" i="6"/>
  <c r="AX2904" i="6"/>
  <c r="AX2903" i="6"/>
  <c r="AX2902" i="6"/>
  <c r="AX2901" i="6"/>
  <c r="AX2900" i="6"/>
  <c r="AX2899" i="6"/>
  <c r="AX2898" i="6"/>
  <c r="AX2897" i="6"/>
  <c r="AX2896" i="6"/>
  <c r="AX2895" i="6"/>
  <c r="AX2894" i="6"/>
  <c r="AX2893" i="6"/>
  <c r="AX2892" i="6"/>
  <c r="AX2891" i="6"/>
  <c r="AX2890" i="6"/>
  <c r="AX2889" i="6"/>
  <c r="AX2888" i="6"/>
  <c r="AX2887" i="6"/>
  <c r="AX2886" i="6"/>
  <c r="AX2885" i="6"/>
  <c r="AX2884" i="6"/>
  <c r="AX2883" i="6"/>
  <c r="AX2882" i="6"/>
  <c r="AX2881" i="6"/>
  <c r="AX2880" i="6"/>
  <c r="AX2879" i="6"/>
  <c r="AX2878" i="6"/>
  <c r="AX2877" i="6"/>
  <c r="AX2876" i="6"/>
  <c r="AX2875" i="6"/>
  <c r="AX2874" i="6"/>
  <c r="AX2873" i="6"/>
  <c r="AX2872" i="6"/>
  <c r="AX2871" i="6"/>
  <c r="AX2870" i="6"/>
  <c r="AX2869" i="6"/>
  <c r="AX2868" i="6"/>
  <c r="AX2867" i="6"/>
  <c r="AX2866" i="6"/>
  <c r="AX2865" i="6"/>
  <c r="AX2864" i="6"/>
  <c r="AX2863" i="6"/>
  <c r="AX2862" i="6"/>
  <c r="AX2861" i="6"/>
  <c r="AX2860" i="6"/>
  <c r="AX2859" i="6"/>
  <c r="AX2858" i="6"/>
  <c r="AX2857" i="6"/>
  <c r="AX2856" i="6"/>
  <c r="AX2855" i="6"/>
  <c r="AX2854" i="6"/>
  <c r="AX2853" i="6"/>
  <c r="AX2852" i="6"/>
  <c r="AX2851" i="6"/>
  <c r="AX2850" i="6"/>
  <c r="AX2849" i="6"/>
  <c r="AX2848" i="6"/>
  <c r="AX2847" i="6"/>
  <c r="AX2846" i="6"/>
  <c r="AX2845" i="6"/>
  <c r="AX2844" i="6"/>
  <c r="AX2843" i="6"/>
  <c r="AX2842" i="6"/>
  <c r="AX2841" i="6"/>
  <c r="AX2840" i="6"/>
  <c r="AX2839" i="6"/>
  <c r="AX2838" i="6"/>
  <c r="AX2837" i="6"/>
  <c r="AX2836" i="6"/>
  <c r="AX2835" i="6"/>
  <c r="AX2834" i="6"/>
  <c r="AX2833" i="6"/>
  <c r="AX2832" i="6"/>
  <c r="AX2831" i="6"/>
  <c r="AX2830" i="6"/>
  <c r="AX2829" i="6"/>
  <c r="AX2828" i="6"/>
  <c r="AX2827" i="6"/>
  <c r="AX2826" i="6"/>
  <c r="AX2825" i="6"/>
  <c r="AX2824" i="6"/>
  <c r="AX2823" i="6"/>
  <c r="AX2822" i="6"/>
  <c r="AX2821" i="6"/>
  <c r="AX2820" i="6"/>
  <c r="AX2819" i="6"/>
  <c r="AX2818" i="6"/>
  <c r="AX2817" i="6"/>
  <c r="AX2816" i="6"/>
  <c r="AX2815" i="6"/>
  <c r="AX2814" i="6"/>
  <c r="AX2813" i="6"/>
  <c r="AX2812" i="6"/>
  <c r="AX2811" i="6"/>
  <c r="AX2810" i="6"/>
  <c r="AX2809" i="6"/>
  <c r="AX2808" i="6"/>
  <c r="AX2807" i="6"/>
  <c r="AX2806" i="6"/>
  <c r="AX2805" i="6"/>
  <c r="AX2804" i="6"/>
  <c r="AX2803" i="6"/>
  <c r="AX2802" i="6"/>
  <c r="AX2801" i="6"/>
  <c r="AX2800" i="6"/>
  <c r="AX2799" i="6"/>
  <c r="AX2798" i="6"/>
  <c r="AX2797" i="6"/>
  <c r="AX2796" i="6"/>
  <c r="AX2795" i="6"/>
  <c r="AX2794" i="6"/>
  <c r="AX2793" i="6"/>
  <c r="AX2792" i="6"/>
  <c r="AX2791" i="6"/>
  <c r="AX2790" i="6"/>
  <c r="AX2789" i="6"/>
  <c r="AX2788" i="6"/>
  <c r="AX2787" i="6"/>
  <c r="AX2786" i="6"/>
  <c r="AX2785" i="6"/>
  <c r="AX2784" i="6"/>
  <c r="AX2783" i="6"/>
  <c r="AX2782" i="6"/>
  <c r="AX2781" i="6"/>
  <c r="AX2780" i="6"/>
  <c r="AX2779" i="6"/>
  <c r="AX2778" i="6"/>
  <c r="AX2777" i="6"/>
  <c r="AX2776" i="6"/>
  <c r="AX2775" i="6"/>
  <c r="AX2774" i="6"/>
  <c r="AX2773" i="6"/>
  <c r="AX2772" i="6"/>
  <c r="AX2771" i="6"/>
  <c r="AX2770" i="6"/>
  <c r="AX2769" i="6"/>
  <c r="AX2768" i="6"/>
  <c r="AX2767" i="6"/>
  <c r="AX2766" i="6"/>
  <c r="AX2765" i="6"/>
  <c r="AX2764" i="6"/>
  <c r="AX2763" i="6"/>
  <c r="AX2762" i="6"/>
  <c r="AX2761" i="6"/>
  <c r="AX2760" i="6"/>
  <c r="AX2759" i="6"/>
  <c r="AX2758" i="6"/>
  <c r="AX2757" i="6"/>
  <c r="AX2756" i="6"/>
  <c r="AX2755" i="6"/>
  <c r="AX2754" i="6"/>
  <c r="AX2753" i="6"/>
  <c r="AX2752" i="6"/>
  <c r="AX2751" i="6"/>
  <c r="AX2750" i="6"/>
  <c r="AX2749" i="6"/>
  <c r="AX2748" i="6"/>
  <c r="AX2747" i="6"/>
  <c r="AX2746" i="6"/>
  <c r="AX2745" i="6"/>
  <c r="AX2744" i="6"/>
  <c r="AX2743" i="6"/>
  <c r="AX2742" i="6"/>
  <c r="AX2741" i="6"/>
  <c r="AX2740" i="6"/>
  <c r="AX2739" i="6"/>
  <c r="AX2738" i="6"/>
  <c r="AX2737" i="6"/>
  <c r="AX2736" i="6"/>
  <c r="AX2735" i="6"/>
  <c r="AX2734" i="6"/>
  <c r="AX2733" i="6"/>
  <c r="AX2732" i="6"/>
  <c r="AX2731" i="6"/>
  <c r="AX2730" i="6"/>
  <c r="AX2729" i="6"/>
  <c r="AX2728" i="6"/>
  <c r="AX2727" i="6"/>
  <c r="AX2726" i="6"/>
  <c r="AX2725" i="6"/>
  <c r="AX2724" i="6"/>
  <c r="AX2723" i="6"/>
  <c r="AX2722" i="6"/>
  <c r="AX2721" i="6"/>
  <c r="AX2720" i="6"/>
  <c r="AX2719" i="6"/>
  <c r="AX2718" i="6"/>
  <c r="AX2717" i="6"/>
  <c r="AX2716" i="6"/>
  <c r="AX2715" i="6"/>
  <c r="AX2714" i="6"/>
  <c r="AX2713" i="6"/>
  <c r="AX2712" i="6"/>
  <c r="AX2711" i="6"/>
  <c r="AX2710" i="6"/>
  <c r="AX2709" i="6"/>
  <c r="AX2708" i="6"/>
  <c r="AX2707" i="6"/>
  <c r="AX2706" i="6"/>
  <c r="AX2705" i="6"/>
  <c r="AX2704" i="6"/>
  <c r="AX2703" i="6"/>
  <c r="AX2702" i="6"/>
  <c r="AX2701" i="6"/>
  <c r="AX2700" i="6"/>
  <c r="AX2699" i="6"/>
  <c r="AX2698" i="6"/>
  <c r="AX2697" i="6"/>
  <c r="AX2696" i="6"/>
  <c r="AX2695" i="6"/>
  <c r="AX2694" i="6"/>
  <c r="AX2693" i="6"/>
  <c r="AX2692" i="6"/>
  <c r="AX2691" i="6"/>
  <c r="AX2690" i="6"/>
  <c r="AX2689" i="6"/>
  <c r="AX2688" i="6"/>
  <c r="AX2687" i="6"/>
  <c r="AX2686" i="6"/>
  <c r="AX2685" i="6"/>
  <c r="AX2684" i="6"/>
  <c r="AX2683" i="6"/>
  <c r="AX2682" i="6"/>
  <c r="AX2681" i="6"/>
  <c r="AX2680" i="6"/>
  <c r="AX2679" i="6"/>
  <c r="AX2678" i="6"/>
  <c r="AX2677" i="6"/>
  <c r="AX2676" i="6"/>
  <c r="AX2675" i="6"/>
  <c r="AX2674" i="6"/>
  <c r="AX2673" i="6"/>
  <c r="AX2672" i="6"/>
  <c r="AX2671" i="6"/>
  <c r="AX2670" i="6"/>
  <c r="AX2669" i="6"/>
  <c r="AX2668" i="6"/>
  <c r="AX2667" i="6"/>
  <c r="AX2666" i="6"/>
  <c r="AX2665" i="6"/>
  <c r="AX2664" i="6"/>
  <c r="AX2663" i="6"/>
  <c r="AX2662" i="6"/>
  <c r="AX2661" i="6"/>
  <c r="AX2660" i="6"/>
  <c r="AX2659" i="6"/>
  <c r="AX2658" i="6"/>
  <c r="AX2657" i="6"/>
  <c r="AX2656" i="6"/>
  <c r="AX2655" i="6"/>
  <c r="AX2654" i="6"/>
  <c r="AX2653" i="6"/>
  <c r="AX2652" i="6"/>
  <c r="AX2651" i="6"/>
  <c r="AX2650" i="6"/>
  <c r="AX2649" i="6"/>
  <c r="AX2648" i="6"/>
  <c r="AX2647" i="6"/>
  <c r="AX2646" i="6"/>
  <c r="AX2645" i="6"/>
  <c r="AX2644" i="6"/>
  <c r="AX2643" i="6"/>
  <c r="AX2642" i="6"/>
  <c r="AX2641" i="6"/>
  <c r="AX2640" i="6"/>
  <c r="AX2639" i="6"/>
  <c r="AX2638" i="6"/>
  <c r="AX2637" i="6"/>
  <c r="AX2636" i="6"/>
  <c r="AX2635" i="6"/>
  <c r="AX2634" i="6"/>
  <c r="AX2633" i="6"/>
  <c r="AX2632" i="6"/>
  <c r="AX2631" i="6"/>
  <c r="AX2630" i="6"/>
  <c r="AX2629" i="6"/>
  <c r="AX2628" i="6"/>
  <c r="AX2627" i="6"/>
  <c r="AX2626" i="6"/>
  <c r="AX2625" i="6"/>
  <c r="AX2624" i="6"/>
  <c r="AX2623" i="6"/>
  <c r="AX2622" i="6"/>
  <c r="AX2621" i="6"/>
  <c r="AX2620" i="6"/>
  <c r="AX2619" i="6"/>
  <c r="AX2618" i="6"/>
  <c r="AX2617" i="6"/>
  <c r="AX2616" i="6"/>
  <c r="AX2615" i="6"/>
  <c r="AX2614" i="6"/>
  <c r="AX2613" i="6"/>
  <c r="AX2612" i="6"/>
  <c r="AX2611" i="6"/>
  <c r="AX2610" i="6"/>
  <c r="AX2609" i="6"/>
  <c r="AX2608" i="6"/>
  <c r="AX2607" i="6"/>
  <c r="AX2606" i="6"/>
  <c r="AX2605" i="6"/>
  <c r="AX2604" i="6"/>
  <c r="AX2603" i="6"/>
  <c r="AX2602" i="6"/>
  <c r="AX2601" i="6"/>
  <c r="AX2600" i="6"/>
  <c r="AX2599" i="6"/>
  <c r="AX2598" i="6"/>
  <c r="AX2597" i="6"/>
  <c r="AX2596" i="6"/>
  <c r="AX2595" i="6"/>
  <c r="AX2594" i="6"/>
  <c r="AX2593" i="6"/>
  <c r="AX2592" i="6"/>
  <c r="AX2591" i="6"/>
  <c r="AX2590" i="6"/>
  <c r="AX2589" i="6"/>
  <c r="AX2588" i="6"/>
  <c r="AX2587" i="6"/>
  <c r="AX2586" i="6"/>
  <c r="AX2585" i="6"/>
  <c r="AX2584" i="6"/>
  <c r="AX2583" i="6"/>
  <c r="AX2582" i="6"/>
  <c r="AX2581" i="6"/>
  <c r="AX2580" i="6"/>
  <c r="AX2579" i="6"/>
  <c r="AX2578" i="6"/>
  <c r="AX2577" i="6"/>
  <c r="AX2576" i="6"/>
  <c r="AX2575" i="6"/>
  <c r="AX2574" i="6"/>
  <c r="AX2573" i="6"/>
  <c r="AX2572" i="6"/>
  <c r="AX2571" i="6"/>
  <c r="AX2570" i="6"/>
  <c r="AX2569" i="6"/>
  <c r="AX2568" i="6"/>
  <c r="AX2567" i="6"/>
  <c r="AX2566" i="6"/>
  <c r="AX2565" i="6"/>
  <c r="AX2564" i="6"/>
  <c r="AX2563" i="6"/>
  <c r="AX2562" i="6"/>
  <c r="AX2561" i="6"/>
  <c r="AX2560" i="6"/>
  <c r="AX2559" i="6"/>
  <c r="AX2558" i="6"/>
  <c r="AX2557" i="6"/>
  <c r="AX2556" i="6"/>
  <c r="AX2555" i="6"/>
  <c r="AX2554" i="6"/>
  <c r="AX2553" i="6"/>
  <c r="AX2552" i="6"/>
  <c r="AX2551" i="6"/>
  <c r="AX2550" i="6"/>
  <c r="AX2549" i="6"/>
  <c r="AX2548" i="6"/>
  <c r="AX2547" i="6"/>
  <c r="AX2546" i="6"/>
  <c r="AX2545" i="6"/>
  <c r="AX2544" i="6"/>
  <c r="AX2543" i="6"/>
  <c r="AX2542" i="6"/>
  <c r="AX2541" i="6"/>
  <c r="AX2540" i="6"/>
  <c r="AX2539" i="6"/>
  <c r="AX2538" i="6"/>
  <c r="AX2537" i="6"/>
  <c r="AX2536" i="6"/>
  <c r="AX2535" i="6"/>
  <c r="AX2534" i="6"/>
  <c r="AX2533" i="6"/>
  <c r="AX2532" i="6"/>
  <c r="AX2531" i="6"/>
  <c r="AX2530" i="6"/>
  <c r="AX2529" i="6"/>
  <c r="AX2528" i="6"/>
  <c r="AX2527" i="6"/>
  <c r="AX2526" i="6"/>
  <c r="AX2525" i="6"/>
  <c r="AX2524" i="6"/>
  <c r="AX2523" i="6"/>
  <c r="AX2522" i="6"/>
  <c r="AX2521" i="6"/>
  <c r="AX2520" i="6"/>
  <c r="AX2519" i="6"/>
  <c r="AX2518" i="6"/>
  <c r="AX2517" i="6"/>
  <c r="AX2516" i="6"/>
  <c r="AX2515" i="6"/>
  <c r="AX2514" i="6"/>
  <c r="AX2513" i="6"/>
  <c r="AX2512" i="6"/>
  <c r="AX2511" i="6"/>
  <c r="AX2510" i="6"/>
  <c r="AX2509" i="6"/>
  <c r="AX2508" i="6"/>
  <c r="AX2507" i="6"/>
  <c r="AX2506" i="6"/>
  <c r="AX2505" i="6"/>
  <c r="AX2504" i="6"/>
  <c r="AX2503" i="6"/>
  <c r="AX2502" i="6"/>
  <c r="AX2501" i="6"/>
  <c r="AX2500" i="6"/>
  <c r="AX2499" i="6"/>
  <c r="AX2498" i="6"/>
  <c r="AX2497" i="6"/>
  <c r="AX2496" i="6"/>
  <c r="AX2495" i="6"/>
  <c r="AX2494" i="6"/>
  <c r="AX2493" i="6"/>
  <c r="AX2492" i="6"/>
  <c r="AX2491" i="6"/>
  <c r="AX2490" i="6"/>
  <c r="AX2489" i="6"/>
  <c r="AX2488" i="6"/>
  <c r="AX2487" i="6"/>
  <c r="AX2486" i="6"/>
  <c r="AX2485" i="6"/>
  <c r="AX2484" i="6"/>
  <c r="AX2483" i="6"/>
  <c r="AX2482" i="6"/>
  <c r="AX2481" i="6"/>
  <c r="AX2480" i="6"/>
  <c r="AX2479" i="6"/>
  <c r="AX2478" i="6"/>
  <c r="AX2477" i="6"/>
  <c r="AX2476" i="6"/>
  <c r="AX2475" i="6"/>
  <c r="AX2474" i="6"/>
  <c r="AX2473" i="6"/>
  <c r="AX2472" i="6"/>
  <c r="AX2471" i="6"/>
  <c r="AX2470" i="6"/>
  <c r="AX2469" i="6"/>
  <c r="AX2468" i="6"/>
  <c r="AX2467" i="6"/>
  <c r="AX2466" i="6"/>
  <c r="AX2465" i="6"/>
  <c r="AX2464" i="6"/>
  <c r="AX2463" i="6"/>
  <c r="AX2462" i="6"/>
  <c r="AX2461" i="6"/>
  <c r="AX2460" i="6"/>
  <c r="AX2459" i="6"/>
  <c r="AX2458" i="6"/>
  <c r="AX2457" i="6"/>
  <c r="AX2456" i="6"/>
  <c r="AX2455" i="6"/>
  <c r="AX2454" i="6"/>
  <c r="AX2453" i="6"/>
  <c r="AX2452" i="6"/>
  <c r="AX2451" i="6"/>
  <c r="AX2450" i="6"/>
  <c r="AX2449" i="6"/>
  <c r="AX2448" i="6"/>
  <c r="AX2447" i="6"/>
  <c r="AX2446" i="6"/>
  <c r="AX2445" i="6"/>
  <c r="AX2444" i="6"/>
  <c r="AX2443" i="6"/>
  <c r="AX2442" i="6"/>
  <c r="AX2441" i="6"/>
  <c r="AX2440" i="6"/>
  <c r="AX2439" i="6"/>
  <c r="AX2438" i="6"/>
  <c r="AX2437" i="6"/>
  <c r="AX2436" i="6"/>
  <c r="AX2435" i="6"/>
  <c r="AX2434" i="6"/>
  <c r="AX2433" i="6"/>
  <c r="AX2432" i="6"/>
  <c r="AX2431" i="6"/>
  <c r="AX2430" i="6"/>
  <c r="AX2429" i="6"/>
  <c r="AX2428" i="6"/>
  <c r="AX2427" i="6"/>
  <c r="AX2426" i="6"/>
  <c r="AX2425" i="6"/>
  <c r="AX2424" i="6"/>
  <c r="AX2423" i="6"/>
  <c r="AX2422" i="6"/>
  <c r="AX2421" i="6"/>
  <c r="AX2420" i="6"/>
  <c r="AX2419" i="6"/>
  <c r="AX2418" i="6"/>
  <c r="AX2417" i="6"/>
  <c r="AX2416" i="6"/>
  <c r="AX2415" i="6"/>
  <c r="AX2414" i="6"/>
  <c r="AX2413" i="6"/>
  <c r="AX2412" i="6"/>
  <c r="AX2411" i="6"/>
  <c r="AX2410" i="6"/>
  <c r="AX2409" i="6"/>
  <c r="AX2408" i="6"/>
  <c r="AX2407" i="6"/>
  <c r="AX2406" i="6"/>
  <c r="AX2405" i="6"/>
  <c r="AX2404" i="6"/>
  <c r="AX2403" i="6"/>
  <c r="AX2402" i="6"/>
  <c r="AX2401" i="6"/>
  <c r="AX2400" i="6"/>
  <c r="AX2399" i="6"/>
  <c r="AX2398" i="6"/>
  <c r="AX2397" i="6"/>
  <c r="AX2396" i="6"/>
  <c r="AX2395" i="6"/>
  <c r="AX2394" i="6"/>
  <c r="AX2393" i="6"/>
  <c r="AX2392" i="6"/>
  <c r="AX2391" i="6"/>
  <c r="AX2390" i="6"/>
  <c r="AX2389" i="6"/>
  <c r="AX2388" i="6"/>
  <c r="AX2387" i="6"/>
  <c r="AX2386" i="6"/>
  <c r="AX2385" i="6"/>
  <c r="AX2384" i="6"/>
  <c r="AX2383" i="6"/>
  <c r="AX2382" i="6"/>
  <c r="AX2381" i="6"/>
  <c r="AX2380" i="6"/>
  <c r="AX2379" i="6"/>
  <c r="AX2378" i="6"/>
  <c r="AX2377" i="6"/>
  <c r="AX2376" i="6"/>
  <c r="AX2375" i="6"/>
  <c r="AX2374" i="6"/>
  <c r="AX2373" i="6"/>
  <c r="AX2372" i="6"/>
  <c r="AX2371" i="6"/>
  <c r="AX2370" i="6"/>
  <c r="AX2369" i="6"/>
  <c r="AX2368" i="6"/>
  <c r="AX2367" i="6"/>
  <c r="AX2366" i="6"/>
  <c r="AX2365" i="6"/>
  <c r="AX2364" i="6"/>
  <c r="AX2363" i="6"/>
  <c r="AX2362" i="6"/>
  <c r="AX2361" i="6"/>
  <c r="AX2360" i="6"/>
  <c r="AX2359" i="6"/>
  <c r="AX2358" i="6"/>
  <c r="AX2357" i="6"/>
  <c r="AX2356" i="6"/>
  <c r="AX2355" i="6"/>
  <c r="AX2354" i="6"/>
  <c r="AX2353" i="6"/>
  <c r="AX2352" i="6"/>
  <c r="AX2351" i="6"/>
  <c r="AX2350" i="6"/>
  <c r="AX2349" i="6"/>
  <c r="AX2348" i="6"/>
  <c r="AX2347" i="6"/>
  <c r="AX2346" i="6"/>
  <c r="AX2345" i="6"/>
  <c r="AX2344" i="6"/>
  <c r="AX2343" i="6"/>
  <c r="AX2342" i="6"/>
  <c r="AX2341" i="6"/>
  <c r="AX2340" i="6"/>
  <c r="AX2339" i="6"/>
  <c r="AX2338" i="6"/>
  <c r="AX2337" i="6"/>
  <c r="AX2336" i="6"/>
  <c r="AX2335" i="6"/>
  <c r="AX2334" i="6"/>
  <c r="AX2333" i="6"/>
  <c r="AX2332" i="6"/>
  <c r="AX2331" i="6"/>
  <c r="AX2330" i="6"/>
  <c r="AX2329" i="6"/>
  <c r="AX2328" i="6"/>
  <c r="AX2327" i="6"/>
  <c r="AX2326" i="6"/>
  <c r="AX2325" i="6"/>
  <c r="AX2324" i="6"/>
  <c r="AX2323" i="6"/>
  <c r="AX2322" i="6"/>
  <c r="AX2321" i="6"/>
  <c r="AX2320" i="6"/>
  <c r="AX2319" i="6"/>
  <c r="AX2318" i="6"/>
  <c r="AX2317" i="6"/>
  <c r="AX2316" i="6"/>
  <c r="AX2315" i="6"/>
  <c r="AX2314" i="6"/>
  <c r="AX2313" i="6"/>
  <c r="AX2312" i="6"/>
  <c r="AX2311" i="6"/>
  <c r="AX2310" i="6"/>
  <c r="AX2309" i="6"/>
  <c r="AX2308" i="6"/>
  <c r="AX2307" i="6"/>
  <c r="AX2306" i="6"/>
  <c r="AX2305" i="6"/>
  <c r="AX2304" i="6"/>
  <c r="AX2303" i="6"/>
  <c r="AX2302" i="6"/>
  <c r="AX2301" i="6"/>
  <c r="AX2300" i="6"/>
  <c r="AX2299" i="6"/>
  <c r="AX2298" i="6"/>
  <c r="AX2297" i="6"/>
  <c r="AX2296" i="6"/>
  <c r="AX2295" i="6"/>
  <c r="AX2294" i="6"/>
  <c r="AX2293" i="6"/>
  <c r="AX2292" i="6"/>
  <c r="AX2291" i="6"/>
  <c r="AX2290" i="6"/>
  <c r="AX2289" i="6"/>
  <c r="AX2288" i="6"/>
  <c r="AX2287" i="6"/>
  <c r="AX2286" i="6"/>
  <c r="AX2285" i="6"/>
  <c r="AX2284" i="6"/>
  <c r="AX2283" i="6"/>
  <c r="AX2282" i="6"/>
  <c r="AX2281" i="6"/>
  <c r="AX2280" i="6"/>
  <c r="AX2279" i="6"/>
  <c r="AX2278" i="6"/>
  <c r="AX2277" i="6"/>
  <c r="AX2276" i="6"/>
  <c r="AX2275" i="6"/>
  <c r="AX2274" i="6"/>
  <c r="AX2273" i="6"/>
  <c r="AX2272" i="6"/>
  <c r="AX2271" i="6"/>
  <c r="AX2270" i="6"/>
  <c r="AX2269" i="6"/>
  <c r="AX2268" i="6"/>
  <c r="AX2267" i="6"/>
  <c r="AX2266" i="6"/>
  <c r="AX2265" i="6"/>
  <c r="AX2264" i="6"/>
  <c r="AX2263" i="6"/>
  <c r="AX2262" i="6"/>
  <c r="AX2261" i="6"/>
  <c r="AX2260" i="6"/>
  <c r="AX2259" i="6"/>
  <c r="AX2258" i="6"/>
  <c r="AX2257" i="6"/>
  <c r="AX2256" i="6"/>
  <c r="AX2255" i="6"/>
  <c r="AX2254" i="6"/>
  <c r="AX2253" i="6"/>
  <c r="AX2252" i="6"/>
  <c r="AX2251" i="6"/>
  <c r="AX2250" i="6"/>
  <c r="AX2249" i="6"/>
  <c r="AX2248" i="6"/>
  <c r="AX2247" i="6"/>
  <c r="AX2246" i="6"/>
  <c r="AX2245" i="6"/>
  <c r="AX2244" i="6"/>
  <c r="AX2243" i="6"/>
  <c r="AX2242" i="6"/>
  <c r="AX2241" i="6"/>
  <c r="AX2240" i="6"/>
  <c r="AX2239" i="6"/>
  <c r="AX2238" i="6"/>
  <c r="AX2237" i="6"/>
  <c r="AX2236" i="6"/>
  <c r="AX2235" i="6"/>
  <c r="AX2234" i="6"/>
  <c r="AX2233" i="6"/>
  <c r="AX2232" i="6"/>
  <c r="AX2231" i="6"/>
  <c r="AX2230" i="6"/>
  <c r="AX2229" i="6"/>
  <c r="AX2228" i="6"/>
  <c r="AX2227" i="6"/>
  <c r="AX2226" i="6"/>
  <c r="AX2225" i="6"/>
  <c r="AX2224" i="6"/>
  <c r="AX2223" i="6"/>
  <c r="AX2222" i="6"/>
  <c r="AX2221" i="6"/>
  <c r="AX2220" i="6"/>
  <c r="AX2219" i="6"/>
  <c r="AX2218" i="6"/>
  <c r="AX2217" i="6"/>
  <c r="AX2216" i="6"/>
  <c r="AX2215" i="6"/>
  <c r="AX2214" i="6"/>
  <c r="AX2213" i="6"/>
  <c r="AX2212" i="6"/>
  <c r="AX2211" i="6"/>
  <c r="AX2210" i="6"/>
  <c r="AX2209" i="6"/>
  <c r="AX2208" i="6"/>
  <c r="AX2207" i="6"/>
  <c r="AX2206" i="6"/>
  <c r="AX2205" i="6"/>
  <c r="AX2204" i="6"/>
  <c r="AX2203" i="6"/>
  <c r="AX2202" i="6"/>
  <c r="AX2201" i="6"/>
  <c r="AX2200" i="6"/>
  <c r="AX2199" i="6"/>
  <c r="AX2198" i="6"/>
  <c r="AX2197" i="6"/>
  <c r="AX2196" i="6"/>
  <c r="AX2195" i="6"/>
  <c r="AX2194" i="6"/>
  <c r="AX2193" i="6"/>
  <c r="AX2192" i="6"/>
  <c r="AX2191" i="6"/>
  <c r="AX2190" i="6"/>
  <c r="AX2189" i="6"/>
  <c r="AX2188" i="6"/>
  <c r="AX2187" i="6"/>
  <c r="AX2186" i="6"/>
  <c r="AX2185" i="6"/>
  <c r="AX2184" i="6"/>
  <c r="AX2183" i="6"/>
  <c r="AX2182" i="6"/>
  <c r="AX2181" i="6"/>
  <c r="AX2180" i="6"/>
  <c r="AX2179" i="6"/>
  <c r="AX2178" i="6"/>
  <c r="AX2177" i="6"/>
  <c r="AX2176" i="6"/>
  <c r="AX2175" i="6"/>
  <c r="AX2174" i="6"/>
  <c r="AX2173" i="6"/>
  <c r="AX2172" i="6"/>
  <c r="AX2171" i="6"/>
  <c r="AX2170" i="6"/>
  <c r="AX2169" i="6"/>
  <c r="AX2168" i="6"/>
  <c r="AX2167" i="6"/>
  <c r="AX2166" i="6"/>
  <c r="AX2165" i="6"/>
  <c r="AX2164" i="6"/>
  <c r="AX2163" i="6"/>
  <c r="AX2162" i="6"/>
  <c r="AX2161" i="6"/>
  <c r="AX2160" i="6"/>
  <c r="AX2159" i="6"/>
  <c r="AX2158" i="6"/>
  <c r="AX2157" i="6"/>
  <c r="AX2156" i="6"/>
  <c r="AX2155" i="6"/>
  <c r="AX2154" i="6"/>
  <c r="AX2153" i="6"/>
  <c r="AX2152" i="6"/>
  <c r="AX2151" i="6"/>
  <c r="AX2150" i="6"/>
  <c r="AX2149" i="6"/>
  <c r="AX2148" i="6"/>
  <c r="AX2147" i="6"/>
  <c r="AX2146" i="6"/>
  <c r="AX2145" i="6"/>
  <c r="AX2144" i="6"/>
  <c r="AX2143" i="6"/>
  <c r="AX2142" i="6"/>
  <c r="AX2141" i="6"/>
  <c r="AX2140" i="6"/>
  <c r="AX2139" i="6"/>
  <c r="AX2138" i="6"/>
  <c r="AX2137" i="6"/>
  <c r="AX2136" i="6"/>
  <c r="AX2135" i="6"/>
  <c r="AX2134" i="6"/>
  <c r="AX2133" i="6"/>
  <c r="AX2132" i="6"/>
  <c r="AX2131" i="6"/>
  <c r="AX2130" i="6"/>
  <c r="AX2129" i="6"/>
  <c r="AX2128" i="6"/>
  <c r="AX2127" i="6"/>
  <c r="AX2126" i="6"/>
  <c r="AX2125" i="6"/>
  <c r="AX2124" i="6"/>
  <c r="AX2123" i="6"/>
  <c r="AX2122" i="6"/>
  <c r="AX2121" i="6"/>
  <c r="AX2120" i="6"/>
  <c r="AX2119" i="6"/>
  <c r="AX2118" i="6"/>
  <c r="AX2117" i="6"/>
  <c r="AX2116" i="6"/>
  <c r="AX2115" i="6"/>
  <c r="AX2114" i="6"/>
  <c r="AX2113" i="6"/>
  <c r="AX2112" i="6"/>
  <c r="AX2111" i="6"/>
  <c r="AX2110" i="6"/>
  <c r="AX2109" i="6"/>
  <c r="AX2108" i="6"/>
  <c r="AX2107" i="6"/>
  <c r="AX2106" i="6"/>
  <c r="AX2105" i="6"/>
  <c r="AX2104" i="6"/>
  <c r="AX2103" i="6"/>
  <c r="AX2102" i="6"/>
  <c r="AX2101" i="6"/>
  <c r="AX2100" i="6"/>
  <c r="AX2099" i="6"/>
  <c r="AX2098" i="6"/>
  <c r="AX2097" i="6"/>
  <c r="AX2096" i="6"/>
  <c r="AX2095" i="6"/>
  <c r="AX2094" i="6"/>
  <c r="AX2093" i="6"/>
  <c r="AX2092" i="6"/>
  <c r="AX2091" i="6"/>
  <c r="AX2090" i="6"/>
  <c r="AX2089" i="6"/>
  <c r="AX2088" i="6"/>
  <c r="AX2087" i="6"/>
  <c r="AX2086" i="6"/>
  <c r="AX2085" i="6"/>
  <c r="AX2084" i="6"/>
  <c r="AX2083" i="6"/>
  <c r="AX2082" i="6"/>
  <c r="AX2081" i="6"/>
  <c r="AX2080" i="6"/>
  <c r="AX2079" i="6"/>
  <c r="AX2078" i="6"/>
  <c r="AX2077" i="6"/>
  <c r="AX2076" i="6"/>
  <c r="AX2075" i="6"/>
  <c r="AX2074" i="6"/>
  <c r="AX2073" i="6"/>
  <c r="AX2072" i="6"/>
  <c r="AX2071" i="6"/>
  <c r="AX2070" i="6"/>
  <c r="AX2069" i="6"/>
  <c r="AX2068" i="6"/>
  <c r="AX2067" i="6"/>
  <c r="AX2066" i="6"/>
  <c r="AX2065" i="6"/>
  <c r="AX2064" i="6"/>
  <c r="AX2063" i="6"/>
  <c r="AX2062" i="6"/>
  <c r="AX2061" i="6"/>
  <c r="AX2060" i="6"/>
  <c r="AX2059" i="6"/>
  <c r="AX2058" i="6"/>
  <c r="AX2057" i="6"/>
  <c r="AX2056" i="6"/>
  <c r="AX2055" i="6"/>
  <c r="AX2054" i="6"/>
  <c r="AX2053" i="6"/>
  <c r="AX2052" i="6"/>
  <c r="AX2051" i="6"/>
  <c r="AX2050" i="6"/>
  <c r="AX2049" i="6"/>
  <c r="AX2048" i="6"/>
  <c r="AX2047" i="6"/>
  <c r="AX2046" i="6"/>
  <c r="AX2045" i="6"/>
  <c r="AX2044" i="6"/>
  <c r="AX2043" i="6"/>
  <c r="AX2042" i="6"/>
  <c r="AX2041" i="6"/>
  <c r="AX2040" i="6"/>
  <c r="AX2039" i="6"/>
  <c r="AX2038" i="6"/>
  <c r="AX2037" i="6"/>
  <c r="AX2036" i="6"/>
  <c r="AX2035" i="6"/>
  <c r="AX2034" i="6"/>
  <c r="AX2033" i="6"/>
  <c r="AX2032" i="6"/>
  <c r="AX2031" i="6"/>
  <c r="AX2030" i="6"/>
  <c r="AX2029" i="6"/>
  <c r="AX2028" i="6"/>
  <c r="AX2027" i="6"/>
  <c r="AX2026" i="6"/>
  <c r="AX2025" i="6"/>
  <c r="AX2024" i="6"/>
  <c r="AX2023" i="6"/>
  <c r="AX2022" i="6"/>
  <c r="AX2021" i="6"/>
  <c r="AX2020" i="6"/>
  <c r="AX2019" i="6"/>
  <c r="AX2018" i="6"/>
  <c r="AX2017" i="6"/>
  <c r="AX2016" i="6"/>
  <c r="AX2015" i="6"/>
  <c r="AX2014" i="6"/>
  <c r="AX2013" i="6"/>
  <c r="AX2012" i="6"/>
  <c r="AX2011" i="6"/>
  <c r="AX2010" i="6"/>
  <c r="AX2009" i="6"/>
  <c r="AX2008" i="6"/>
  <c r="AX2007" i="6"/>
  <c r="AX2006" i="6"/>
  <c r="AX2005" i="6"/>
  <c r="AX2004" i="6"/>
  <c r="AX2003" i="6"/>
  <c r="AX2002" i="6"/>
  <c r="AX2001" i="6"/>
  <c r="AX2000" i="6"/>
  <c r="AX1999" i="6"/>
  <c r="AX1998" i="6"/>
  <c r="AX1997" i="6"/>
  <c r="AX1996" i="6"/>
  <c r="AX1995" i="6"/>
  <c r="AX1994" i="6"/>
  <c r="AX1993" i="6"/>
  <c r="AX1992" i="6"/>
  <c r="AX1991" i="6"/>
  <c r="AX1990" i="6"/>
  <c r="AX1989" i="6"/>
  <c r="AX1988" i="6"/>
  <c r="AX1987" i="6"/>
  <c r="AX1986" i="6"/>
  <c r="AX1985" i="6"/>
  <c r="AX1984" i="6"/>
  <c r="AX1983" i="6"/>
  <c r="AX1982" i="6"/>
  <c r="AX1981" i="6"/>
  <c r="AX1980" i="6"/>
  <c r="AX1979" i="6"/>
  <c r="AX1978" i="6"/>
  <c r="AX1977" i="6"/>
  <c r="AX1976" i="6"/>
  <c r="AX1975" i="6"/>
  <c r="AX1974" i="6"/>
  <c r="AX1973" i="6"/>
  <c r="AX1972" i="6"/>
  <c r="AX1971" i="6"/>
  <c r="AX1970" i="6"/>
  <c r="AX1969" i="6"/>
  <c r="AX1968" i="6"/>
  <c r="AX1967" i="6"/>
  <c r="AX1966" i="6"/>
  <c r="AX1965" i="6"/>
  <c r="AX1964" i="6"/>
  <c r="AX1963" i="6"/>
  <c r="AX1962" i="6"/>
  <c r="AX1961" i="6"/>
  <c r="AX1960" i="6"/>
  <c r="AX1959" i="6"/>
  <c r="AX1958" i="6"/>
  <c r="AX1957" i="6"/>
  <c r="AX1956" i="6"/>
  <c r="AX1955" i="6"/>
  <c r="AX1954" i="6"/>
  <c r="AX1953" i="6"/>
  <c r="AX1952" i="6"/>
  <c r="AX1951" i="6"/>
  <c r="AX1950" i="6"/>
  <c r="AX1949" i="6"/>
  <c r="AX1948" i="6"/>
  <c r="AX1947" i="6"/>
  <c r="AX1946" i="6"/>
  <c r="AX1945" i="6"/>
  <c r="AX1944" i="6"/>
  <c r="AX1943" i="6"/>
  <c r="AX1942" i="6"/>
  <c r="AX1941" i="6"/>
  <c r="AX1940" i="6"/>
  <c r="AX1939" i="6"/>
  <c r="AX1938" i="6"/>
  <c r="AX1937" i="6"/>
  <c r="AX1936" i="6"/>
  <c r="AX1935" i="6"/>
  <c r="AX1934" i="6"/>
  <c r="AX1933" i="6"/>
  <c r="AX1932" i="6"/>
  <c r="AX1931" i="6"/>
  <c r="AX1930" i="6"/>
  <c r="AX1929" i="6"/>
  <c r="AX1928" i="6"/>
  <c r="AX1927" i="6"/>
  <c r="AX1926" i="6"/>
  <c r="AX1925" i="6"/>
  <c r="AX1924" i="6"/>
  <c r="AX1923" i="6"/>
  <c r="AX1922" i="6"/>
  <c r="AX1921" i="6"/>
  <c r="AX1920" i="6"/>
  <c r="AX1919" i="6"/>
  <c r="AX1918" i="6"/>
  <c r="AX1917" i="6"/>
  <c r="AX1916" i="6"/>
  <c r="AX1915" i="6"/>
  <c r="AX1914" i="6"/>
  <c r="AX1913" i="6"/>
  <c r="AX1912" i="6"/>
  <c r="AX1911" i="6"/>
  <c r="AX1910" i="6"/>
  <c r="AX1909" i="6"/>
  <c r="AX1908" i="6"/>
  <c r="AX1907" i="6"/>
  <c r="AX1906" i="6"/>
  <c r="AX1905" i="6"/>
  <c r="AX1904" i="6"/>
  <c r="AX1903" i="6"/>
  <c r="AX1902" i="6"/>
  <c r="AX1901" i="6"/>
  <c r="AX1900" i="6"/>
  <c r="AX1899" i="6"/>
  <c r="AX1898" i="6"/>
  <c r="AX1897" i="6"/>
  <c r="AX1896" i="6"/>
  <c r="AX1895" i="6"/>
  <c r="AX1894" i="6"/>
  <c r="AX1893" i="6"/>
  <c r="AX1892" i="6"/>
  <c r="AX1891" i="6"/>
  <c r="AX1890" i="6"/>
  <c r="AX1889" i="6"/>
  <c r="AX1888" i="6"/>
  <c r="AX1887" i="6"/>
  <c r="AX1886" i="6"/>
  <c r="AX1885" i="6"/>
  <c r="AX1884" i="6"/>
  <c r="AX1883" i="6"/>
  <c r="AX1882" i="6"/>
  <c r="AX1881" i="6"/>
  <c r="AX1880" i="6"/>
  <c r="AX1879" i="6"/>
  <c r="AX1878" i="6"/>
  <c r="AX1877" i="6"/>
  <c r="AX1876" i="6"/>
  <c r="AX1875" i="6"/>
  <c r="AX1874" i="6"/>
  <c r="AX1873" i="6"/>
  <c r="AX1872" i="6"/>
  <c r="AX1871" i="6"/>
  <c r="AX1870" i="6"/>
  <c r="AX1869" i="6"/>
  <c r="AX1868" i="6"/>
  <c r="AX1867" i="6"/>
  <c r="AX1866" i="6"/>
  <c r="AX1865" i="6"/>
  <c r="AX1864" i="6"/>
  <c r="AX1863" i="6"/>
  <c r="AX1862" i="6"/>
  <c r="AX1861" i="6"/>
  <c r="AX1860" i="6"/>
  <c r="AX1859" i="6"/>
  <c r="AX1858" i="6"/>
  <c r="AX1857" i="6"/>
  <c r="AX1856" i="6"/>
  <c r="AX1855" i="6"/>
  <c r="AX1854" i="6"/>
  <c r="AX1853" i="6"/>
  <c r="AX1852" i="6"/>
  <c r="AX1851" i="6"/>
  <c r="AX1850" i="6"/>
  <c r="AX1849" i="6"/>
  <c r="AX1848" i="6"/>
  <c r="AX1847" i="6"/>
  <c r="AX1846" i="6"/>
  <c r="AX1845" i="6"/>
  <c r="AX1844" i="6"/>
  <c r="AX1843" i="6"/>
  <c r="AX1842" i="6"/>
  <c r="AX1841" i="6"/>
  <c r="AX1840" i="6"/>
  <c r="AX1839" i="6"/>
  <c r="AX1838" i="6"/>
  <c r="AX1837" i="6"/>
  <c r="AX1836" i="6"/>
  <c r="AX1835" i="6"/>
  <c r="AX1834" i="6"/>
  <c r="AX1833" i="6"/>
  <c r="AX1832" i="6"/>
  <c r="AX1831" i="6"/>
  <c r="AX1830" i="6"/>
  <c r="AX1829" i="6"/>
  <c r="AX1828" i="6"/>
  <c r="AX1827" i="6"/>
  <c r="AX1826" i="6"/>
  <c r="AX1825" i="6"/>
  <c r="AX1824" i="6"/>
  <c r="AX1823" i="6"/>
  <c r="AX1822" i="6"/>
  <c r="AX1821" i="6"/>
  <c r="AX1820" i="6"/>
  <c r="AX1819" i="6"/>
  <c r="AX1818" i="6"/>
  <c r="AX1817" i="6"/>
  <c r="AX1816" i="6"/>
  <c r="AX1815" i="6"/>
  <c r="AX1814" i="6"/>
  <c r="AX1813" i="6"/>
  <c r="AX1812" i="6"/>
  <c r="AX1811" i="6"/>
  <c r="AX1810" i="6"/>
  <c r="AX1809" i="6"/>
  <c r="AX1808" i="6"/>
  <c r="AX1807" i="6"/>
  <c r="AX1806" i="6"/>
  <c r="AX1805" i="6"/>
  <c r="AX1804" i="6"/>
  <c r="AX1803" i="6"/>
  <c r="AX1802" i="6"/>
  <c r="AX1801" i="6"/>
  <c r="AX1800" i="6"/>
  <c r="AX1799" i="6"/>
  <c r="AX1798" i="6"/>
  <c r="AX1797" i="6"/>
  <c r="AX1796" i="6"/>
  <c r="AX1795" i="6"/>
  <c r="AX1794" i="6"/>
  <c r="AX1793" i="6"/>
  <c r="AX1792" i="6"/>
  <c r="AX1791" i="6"/>
  <c r="AX1790" i="6"/>
  <c r="AX1789" i="6"/>
  <c r="AX1788" i="6"/>
  <c r="AX1787" i="6"/>
  <c r="AX1786" i="6"/>
  <c r="AX1785" i="6"/>
  <c r="AX1784" i="6"/>
  <c r="AX1783" i="6"/>
  <c r="AX1782" i="6"/>
  <c r="AX1781" i="6"/>
  <c r="AX1780" i="6"/>
  <c r="AX1779" i="6"/>
  <c r="AX1778" i="6"/>
  <c r="AX1777" i="6"/>
  <c r="AX1776" i="6"/>
  <c r="AX1775" i="6"/>
  <c r="AX1774" i="6"/>
  <c r="AX1773" i="6"/>
  <c r="AX1772" i="6"/>
  <c r="AX1771" i="6"/>
  <c r="AX1770" i="6"/>
  <c r="AX1769" i="6"/>
  <c r="AX1768" i="6"/>
  <c r="AX1767" i="6"/>
  <c r="AX1766" i="6"/>
  <c r="AX1765" i="6"/>
  <c r="AX1764" i="6"/>
  <c r="AX1763" i="6"/>
  <c r="AX1762" i="6"/>
  <c r="AX1761" i="6"/>
  <c r="AX1760" i="6"/>
  <c r="AX1759" i="6"/>
  <c r="AX1758" i="6"/>
  <c r="AX1757" i="6"/>
  <c r="AX1756" i="6"/>
  <c r="AX1755" i="6"/>
  <c r="AX1754" i="6"/>
  <c r="AX1753" i="6"/>
  <c r="AX1752" i="6"/>
  <c r="AX1751" i="6"/>
  <c r="AX1750" i="6"/>
  <c r="AX1749" i="6"/>
  <c r="AX1748" i="6"/>
  <c r="AX1747" i="6"/>
  <c r="AX1746" i="6"/>
  <c r="AX1745" i="6"/>
  <c r="AX1744" i="6"/>
  <c r="AX1743" i="6"/>
  <c r="AX1742" i="6"/>
  <c r="AX1741" i="6"/>
  <c r="AX1740" i="6"/>
  <c r="AX1739" i="6"/>
  <c r="AX1738" i="6"/>
  <c r="AX1737" i="6"/>
  <c r="AX1736" i="6"/>
  <c r="AX1735" i="6"/>
  <c r="AX1734" i="6"/>
  <c r="AX1733" i="6"/>
  <c r="AX1732" i="6"/>
  <c r="AX1731" i="6"/>
  <c r="AX1730" i="6"/>
  <c r="AX1729" i="6"/>
  <c r="AX1728" i="6"/>
  <c r="AX1727" i="6"/>
  <c r="AX1726" i="6"/>
  <c r="AX1725" i="6"/>
  <c r="AX1724" i="6"/>
  <c r="AX1723" i="6"/>
  <c r="AX1722" i="6"/>
  <c r="AX1721" i="6"/>
  <c r="AX1720" i="6"/>
  <c r="AX1719" i="6"/>
  <c r="AX1718" i="6"/>
  <c r="AX1717" i="6"/>
  <c r="AX1716" i="6"/>
  <c r="AX1715" i="6"/>
  <c r="AX1714" i="6"/>
  <c r="AX1713" i="6"/>
  <c r="AX1712" i="6"/>
  <c r="AX1711" i="6"/>
  <c r="AX1710" i="6"/>
  <c r="AX1709" i="6"/>
  <c r="AX1708" i="6"/>
  <c r="AX1707" i="6"/>
  <c r="AX1706" i="6"/>
  <c r="AX1705" i="6"/>
  <c r="AX1704" i="6"/>
  <c r="AX1703" i="6"/>
  <c r="AX1702" i="6"/>
  <c r="AX1701" i="6"/>
  <c r="AX1700" i="6"/>
  <c r="AX1699" i="6"/>
  <c r="AX1698" i="6"/>
  <c r="AX1697" i="6"/>
  <c r="AX1696" i="6"/>
  <c r="AX1695" i="6"/>
  <c r="AX1694" i="6"/>
  <c r="AX1693" i="6"/>
  <c r="AX1692" i="6"/>
  <c r="AX1691" i="6"/>
  <c r="AX1690" i="6"/>
  <c r="AX1689" i="6"/>
  <c r="AX1688" i="6"/>
  <c r="AX1687" i="6"/>
  <c r="AX1686" i="6"/>
  <c r="AX1685" i="6"/>
  <c r="AX1684" i="6"/>
  <c r="AX1683" i="6"/>
  <c r="AX1682" i="6"/>
  <c r="AX1681" i="6"/>
  <c r="AX1680" i="6"/>
  <c r="AX1679" i="6"/>
  <c r="AX1678" i="6"/>
  <c r="AX1677" i="6"/>
  <c r="AX1676" i="6"/>
  <c r="AX1675" i="6"/>
  <c r="AX1674" i="6"/>
  <c r="AX1673" i="6"/>
  <c r="AX1672" i="6"/>
  <c r="AX1671" i="6"/>
  <c r="AX1670" i="6"/>
  <c r="AX1669" i="6"/>
  <c r="AX1668" i="6"/>
  <c r="AX1667" i="6"/>
  <c r="AX1666" i="6"/>
  <c r="AX1665" i="6"/>
  <c r="AX1664" i="6"/>
  <c r="AX1663" i="6"/>
  <c r="AX1662" i="6"/>
  <c r="AX1661" i="6"/>
  <c r="AX1660" i="6"/>
  <c r="AX1659" i="6"/>
  <c r="AX1658" i="6"/>
  <c r="AX1657" i="6"/>
  <c r="AX1656" i="6"/>
  <c r="AX1655" i="6"/>
  <c r="AX1654" i="6"/>
  <c r="AX1653" i="6"/>
  <c r="AX1652" i="6"/>
  <c r="AX1651" i="6"/>
  <c r="AX1650" i="6"/>
  <c r="AX1649" i="6"/>
  <c r="AX1648" i="6"/>
  <c r="AX1647" i="6"/>
  <c r="AX1646" i="6"/>
  <c r="AX1645" i="6"/>
  <c r="AX1644" i="6"/>
  <c r="AX1643" i="6"/>
  <c r="AX1642" i="6"/>
  <c r="AX1641" i="6"/>
  <c r="AX1640" i="6"/>
  <c r="AX1639" i="6"/>
  <c r="AX1638" i="6"/>
  <c r="AX1637" i="6"/>
  <c r="AX1636" i="6"/>
  <c r="AX1635" i="6"/>
  <c r="AX1634" i="6"/>
  <c r="AX1633" i="6"/>
  <c r="AX1632" i="6"/>
  <c r="AX1631" i="6"/>
  <c r="AX1630" i="6"/>
  <c r="AX1629" i="6"/>
  <c r="AX1628" i="6"/>
  <c r="AX1627" i="6"/>
  <c r="AX1626" i="6"/>
  <c r="AX1625" i="6"/>
  <c r="AX1624" i="6"/>
  <c r="AX1623" i="6"/>
  <c r="AX1622" i="6"/>
  <c r="AX1621" i="6"/>
  <c r="AX1620" i="6"/>
  <c r="AX1619" i="6"/>
  <c r="AX1618" i="6"/>
  <c r="AX1617" i="6"/>
  <c r="AX1616" i="6"/>
  <c r="AX1615" i="6"/>
  <c r="AX1614" i="6"/>
  <c r="AX1613" i="6"/>
  <c r="AX1612" i="6"/>
  <c r="AX1611" i="6"/>
  <c r="AX1610" i="6"/>
  <c r="AX1609" i="6"/>
  <c r="AX1608" i="6"/>
  <c r="AX1607" i="6"/>
  <c r="AX1606" i="6"/>
  <c r="AX1605" i="6"/>
  <c r="AX1604" i="6"/>
  <c r="AX1603" i="6"/>
  <c r="AX1602" i="6"/>
  <c r="AX1601" i="6"/>
  <c r="AX1600" i="6"/>
  <c r="AX1599" i="6"/>
  <c r="AX1598" i="6"/>
  <c r="AX1597" i="6"/>
  <c r="AX1596" i="6"/>
  <c r="AX1595" i="6"/>
  <c r="AX1594" i="6"/>
  <c r="AX1593" i="6"/>
  <c r="AX1592" i="6"/>
  <c r="AX1591" i="6"/>
  <c r="AX1590" i="6"/>
  <c r="AX1589" i="6"/>
  <c r="AX1588" i="6"/>
  <c r="AX1587" i="6"/>
  <c r="AX1586" i="6"/>
  <c r="AX1585" i="6"/>
  <c r="AX1584" i="6"/>
  <c r="AX1583" i="6"/>
  <c r="AX1582" i="6"/>
  <c r="AX1581" i="6"/>
  <c r="AX1580" i="6"/>
  <c r="AX1579" i="6"/>
  <c r="AX1578" i="6"/>
  <c r="AX1577" i="6"/>
  <c r="AX1576" i="6"/>
  <c r="AX1575" i="6"/>
  <c r="AX1574" i="6"/>
  <c r="AX1573" i="6"/>
  <c r="AX1572" i="6"/>
  <c r="AX1571" i="6"/>
  <c r="AX1570" i="6"/>
  <c r="AX1569" i="6"/>
  <c r="AX1568" i="6"/>
  <c r="AX1567" i="6"/>
  <c r="AX1566" i="6"/>
  <c r="AX1565" i="6"/>
  <c r="AX1564" i="6"/>
  <c r="AX1563" i="6"/>
  <c r="AX1562" i="6"/>
  <c r="AX1561" i="6"/>
  <c r="AX1560" i="6"/>
  <c r="AX1559" i="6"/>
  <c r="AX1558" i="6"/>
  <c r="AX1557" i="6"/>
  <c r="AX1556" i="6"/>
  <c r="AX1555" i="6"/>
  <c r="AX1554" i="6"/>
  <c r="AX1553" i="6"/>
  <c r="AX1552" i="6"/>
  <c r="AX1551" i="6"/>
  <c r="AX1550" i="6"/>
  <c r="AX1549" i="6"/>
  <c r="AX1548" i="6"/>
  <c r="AX1547" i="6"/>
  <c r="AX1546" i="6"/>
  <c r="AX1545" i="6"/>
  <c r="AX1544" i="6"/>
  <c r="AX1543" i="6"/>
  <c r="AX1542" i="6"/>
  <c r="AX1541" i="6"/>
  <c r="AX1540" i="6"/>
  <c r="AX1539" i="6"/>
  <c r="AX1538" i="6"/>
  <c r="AX1537" i="6"/>
  <c r="AX1536" i="6"/>
  <c r="AX1535" i="6"/>
  <c r="AX1534" i="6"/>
  <c r="AX1533" i="6"/>
  <c r="AX1532" i="6"/>
  <c r="AX1531" i="6"/>
  <c r="AX1530" i="6"/>
  <c r="AX1529" i="6"/>
  <c r="AX1528" i="6"/>
  <c r="AX1527" i="6"/>
  <c r="AX1526" i="6"/>
  <c r="AX1525" i="6"/>
  <c r="AX1524" i="6"/>
  <c r="AX1523" i="6"/>
  <c r="AX1522" i="6"/>
  <c r="AX1521" i="6"/>
  <c r="AX1520" i="6"/>
  <c r="AX1519" i="6"/>
  <c r="AX1518" i="6"/>
  <c r="AX1517" i="6"/>
  <c r="AX1516" i="6"/>
  <c r="AX1515" i="6"/>
  <c r="AX1514" i="6"/>
  <c r="AX1513" i="6"/>
  <c r="AX1512" i="6"/>
  <c r="AX1511" i="6"/>
  <c r="AX1510" i="6"/>
  <c r="AX1509" i="6"/>
  <c r="AX1508" i="6"/>
  <c r="AX1507" i="6"/>
  <c r="AX1506" i="6"/>
  <c r="AX1505" i="6"/>
  <c r="AX1504" i="6"/>
  <c r="AX1503" i="6"/>
  <c r="AX1502" i="6"/>
  <c r="AX1501" i="6"/>
  <c r="AX1500" i="6"/>
  <c r="AX1499" i="6"/>
  <c r="AX1498" i="6"/>
  <c r="AX1497" i="6"/>
  <c r="AX1496" i="6"/>
  <c r="AX1495" i="6"/>
  <c r="AX1494" i="6"/>
  <c r="AX1493" i="6"/>
  <c r="AX1492" i="6"/>
  <c r="AX1491" i="6"/>
  <c r="AX1490" i="6"/>
  <c r="AX1489" i="6"/>
  <c r="AX1488" i="6"/>
  <c r="AX1487" i="6"/>
  <c r="AX1486" i="6"/>
  <c r="AX1485" i="6"/>
  <c r="AX1484" i="6"/>
  <c r="AX1483" i="6"/>
  <c r="AX1482" i="6"/>
  <c r="AX1481" i="6"/>
  <c r="AX1480" i="6"/>
  <c r="AX1479" i="6"/>
  <c r="AX1478" i="6"/>
  <c r="AX1477" i="6"/>
  <c r="AX1476" i="6"/>
  <c r="AX1475" i="6"/>
  <c r="AX1474" i="6"/>
  <c r="AX1473" i="6"/>
  <c r="AX1472" i="6"/>
  <c r="AX1471" i="6"/>
  <c r="AX1470" i="6"/>
  <c r="AX1469" i="6"/>
  <c r="AX1468" i="6"/>
  <c r="AX1467" i="6"/>
  <c r="AX1466" i="6"/>
  <c r="AX1465" i="6"/>
  <c r="AX1464" i="6"/>
  <c r="AX1463" i="6"/>
  <c r="AX1462" i="6"/>
  <c r="AX1461" i="6"/>
  <c r="AX1460" i="6"/>
  <c r="AX1459" i="6"/>
  <c r="AX1458" i="6"/>
  <c r="AX1457" i="6"/>
  <c r="AX1456" i="6"/>
  <c r="AX1455" i="6"/>
  <c r="AX1454" i="6"/>
  <c r="AX1453" i="6"/>
  <c r="AX1452" i="6"/>
  <c r="AX1451" i="6"/>
  <c r="AX1450" i="6"/>
  <c r="AX1449" i="6"/>
  <c r="AX1448" i="6"/>
  <c r="AX1447" i="6"/>
  <c r="AX1446" i="6"/>
  <c r="AX1445" i="6"/>
  <c r="AX1444" i="6"/>
  <c r="AX1443" i="6"/>
  <c r="AX1442" i="6"/>
  <c r="AX1441" i="6"/>
  <c r="AX1440" i="6"/>
  <c r="AX1439" i="6"/>
  <c r="AX1438" i="6"/>
  <c r="AX1437" i="6"/>
  <c r="AX1436" i="6"/>
  <c r="AX1435" i="6"/>
  <c r="AX1434" i="6"/>
  <c r="AX1433" i="6"/>
  <c r="AX1432" i="6"/>
  <c r="AX1431" i="6"/>
  <c r="AX1430" i="6"/>
  <c r="AX1429" i="6"/>
  <c r="AX1428" i="6"/>
  <c r="AX1427" i="6"/>
  <c r="AX1426" i="6"/>
  <c r="AX1425" i="6"/>
  <c r="AX1424" i="6"/>
  <c r="AX1423" i="6"/>
  <c r="AX1422" i="6"/>
  <c r="AX1421" i="6"/>
  <c r="AX1420" i="6"/>
  <c r="AX1419" i="6"/>
  <c r="AX1418" i="6"/>
  <c r="AX1417" i="6"/>
  <c r="AX1416" i="6"/>
  <c r="AX1415" i="6"/>
  <c r="AX1414" i="6"/>
  <c r="AX1413" i="6"/>
  <c r="AX1412" i="6"/>
  <c r="AX1411" i="6"/>
  <c r="AX1410" i="6"/>
  <c r="AX1409" i="6"/>
  <c r="AX1408" i="6"/>
  <c r="AX1407" i="6"/>
  <c r="AX1406" i="6"/>
  <c r="AX1405" i="6"/>
  <c r="AX1404" i="6"/>
  <c r="AX1403" i="6"/>
  <c r="AX1402" i="6"/>
  <c r="AX1401" i="6"/>
  <c r="AX1400" i="6"/>
  <c r="AX1399" i="6"/>
  <c r="AX1398" i="6"/>
  <c r="AX1397" i="6"/>
  <c r="AX1396" i="6"/>
  <c r="AX1395" i="6"/>
  <c r="AX1394" i="6"/>
  <c r="AX1393" i="6"/>
  <c r="AX1392" i="6"/>
  <c r="AX1391" i="6"/>
  <c r="AX1390" i="6"/>
  <c r="AX1389" i="6"/>
  <c r="AX1388" i="6"/>
  <c r="AX1387" i="6"/>
  <c r="AX1386" i="6"/>
  <c r="AX1385" i="6"/>
  <c r="AX1384" i="6"/>
  <c r="AX1383" i="6"/>
  <c r="AX1382" i="6"/>
  <c r="AX1381" i="6"/>
  <c r="AX1380" i="6"/>
  <c r="AX1379" i="6"/>
  <c r="AX1378" i="6"/>
  <c r="AX1377" i="6"/>
  <c r="AX1376" i="6"/>
  <c r="AX1375" i="6"/>
  <c r="AX1374" i="6"/>
  <c r="AX1373" i="6"/>
  <c r="AX1372" i="6"/>
  <c r="AX1371" i="6"/>
  <c r="AX1370" i="6"/>
  <c r="AX1369" i="6"/>
  <c r="AX1368" i="6"/>
  <c r="AX1367" i="6"/>
  <c r="AX1366" i="6"/>
  <c r="AX1365" i="6"/>
  <c r="AX1364" i="6"/>
  <c r="AX1363" i="6"/>
  <c r="AX1362" i="6"/>
  <c r="AX1361" i="6"/>
  <c r="AX1360" i="6"/>
  <c r="AX1359" i="6"/>
  <c r="AX1358" i="6"/>
  <c r="AX1357" i="6"/>
  <c r="AX1356" i="6"/>
  <c r="AX1355" i="6"/>
  <c r="AX1354" i="6"/>
  <c r="AX1353" i="6"/>
  <c r="AX1352" i="6"/>
  <c r="AX1351" i="6"/>
  <c r="AX1350" i="6"/>
  <c r="AX1349" i="6"/>
  <c r="AX1348" i="6"/>
  <c r="AX1347" i="6"/>
  <c r="AX1346" i="6"/>
  <c r="AX1345" i="6"/>
  <c r="AX1344" i="6"/>
  <c r="AX1343" i="6"/>
  <c r="AX1342" i="6"/>
  <c r="AX1341" i="6"/>
  <c r="AX1340" i="6"/>
  <c r="AX1339" i="6"/>
  <c r="AX1338" i="6"/>
  <c r="AX1337" i="6"/>
  <c r="AX1336" i="6"/>
  <c r="AX1335" i="6"/>
  <c r="AX1334" i="6"/>
  <c r="AX1333" i="6"/>
  <c r="AX1332" i="6"/>
  <c r="AX1331" i="6"/>
  <c r="AX1330" i="6"/>
  <c r="AX1329" i="6"/>
  <c r="AX1328" i="6"/>
  <c r="AX1327" i="6"/>
  <c r="AX1326" i="6"/>
  <c r="AX1325" i="6"/>
  <c r="AX1324" i="6"/>
  <c r="AX1323" i="6"/>
  <c r="AX1322" i="6"/>
  <c r="AX1321" i="6"/>
  <c r="AX1320" i="6"/>
  <c r="AX1319" i="6"/>
  <c r="AX1318" i="6"/>
  <c r="AX1317" i="6"/>
  <c r="AX1316" i="6"/>
  <c r="AX1315" i="6"/>
  <c r="AX1314" i="6"/>
  <c r="AX1313" i="6"/>
  <c r="AX1312" i="6"/>
  <c r="AX1311" i="6"/>
  <c r="AX1310" i="6"/>
  <c r="AX1309" i="6"/>
  <c r="AX1308" i="6"/>
  <c r="AX1307" i="6"/>
  <c r="AX1306" i="6"/>
  <c r="AX1305" i="6"/>
  <c r="AX1304" i="6"/>
  <c r="AX1303" i="6"/>
  <c r="AX1302" i="6"/>
  <c r="AX1301" i="6"/>
  <c r="AX1300" i="6"/>
  <c r="AX1299" i="6"/>
  <c r="AX1298" i="6"/>
  <c r="AX1297" i="6"/>
  <c r="AX1296" i="6"/>
  <c r="AX1295" i="6"/>
  <c r="AX1294" i="6"/>
  <c r="AX1293" i="6"/>
  <c r="AX1292" i="6"/>
  <c r="AX1291" i="6"/>
  <c r="AX1290" i="6"/>
  <c r="AX1289" i="6"/>
  <c r="AX1288" i="6"/>
  <c r="AX1287" i="6"/>
  <c r="AX1286" i="6"/>
  <c r="AX1285" i="6"/>
  <c r="AX1284" i="6"/>
  <c r="AX1283" i="6"/>
  <c r="AX1282" i="6"/>
  <c r="AX1281" i="6"/>
  <c r="AX1280" i="6"/>
  <c r="AX1279" i="6"/>
  <c r="AX1278" i="6"/>
  <c r="AX1277" i="6"/>
  <c r="AX1276" i="6"/>
  <c r="AX1275" i="6"/>
  <c r="AX1274" i="6"/>
  <c r="AX1273" i="6"/>
  <c r="AX1272" i="6"/>
  <c r="AX1271" i="6"/>
  <c r="AX1270" i="6"/>
  <c r="AX1269" i="6"/>
  <c r="AX1268" i="6"/>
  <c r="AX1267" i="6"/>
  <c r="AX1266" i="6"/>
  <c r="AX1265" i="6"/>
  <c r="AX1264" i="6"/>
  <c r="AX1263" i="6"/>
  <c r="AX1262" i="6"/>
  <c r="AX1261" i="6"/>
  <c r="AX1260" i="6"/>
  <c r="AX1259" i="6"/>
  <c r="AX1258" i="6"/>
  <c r="AX1257" i="6"/>
  <c r="AX1256" i="6"/>
  <c r="AX1255" i="6"/>
  <c r="AX1254" i="6"/>
  <c r="AX1253" i="6"/>
  <c r="AX1252" i="6"/>
  <c r="AX1251" i="6"/>
  <c r="AX1250" i="6"/>
  <c r="AX1249" i="6"/>
  <c r="AX1248" i="6"/>
  <c r="AX1247" i="6"/>
  <c r="AX1246" i="6"/>
  <c r="AX1245" i="6"/>
  <c r="AX1244" i="6"/>
  <c r="AX1243" i="6"/>
  <c r="AX1242" i="6"/>
  <c r="AX1241" i="6"/>
  <c r="AX1240" i="6"/>
  <c r="AX1239" i="6"/>
  <c r="AX1238" i="6"/>
  <c r="AX1237" i="6"/>
  <c r="AX1236" i="6"/>
  <c r="AX1235" i="6"/>
  <c r="AX1234" i="6"/>
  <c r="AX1233" i="6"/>
  <c r="AX1232" i="6"/>
  <c r="AX1231" i="6"/>
  <c r="AX1230" i="6"/>
  <c r="AX1229" i="6"/>
  <c r="AX1228" i="6"/>
  <c r="AX1227" i="6"/>
  <c r="AX1226" i="6"/>
  <c r="AX1225" i="6"/>
  <c r="AX1224" i="6"/>
  <c r="AX1223" i="6"/>
  <c r="AX1222" i="6"/>
  <c r="AX1221" i="6"/>
  <c r="AX1220" i="6"/>
  <c r="AX1219" i="6"/>
  <c r="AX1218" i="6"/>
  <c r="AX1217" i="6"/>
  <c r="AX1216" i="6"/>
  <c r="AX1215" i="6"/>
  <c r="AX1214" i="6"/>
  <c r="AX1213" i="6"/>
  <c r="AX1212" i="6"/>
  <c r="AX1211" i="6"/>
  <c r="AX1210" i="6"/>
  <c r="AX1209" i="6"/>
  <c r="AX1208" i="6"/>
  <c r="AX1207" i="6"/>
  <c r="AX1206" i="6"/>
  <c r="AX1205" i="6"/>
  <c r="AX1204" i="6"/>
  <c r="AX1203" i="6"/>
  <c r="AX1202" i="6"/>
  <c r="AX1201" i="6"/>
  <c r="AX1200" i="6"/>
  <c r="AX1199" i="6"/>
  <c r="AX1198" i="6"/>
  <c r="AX1197" i="6"/>
  <c r="AX1196" i="6"/>
  <c r="AX1195" i="6"/>
  <c r="AX1194" i="6"/>
  <c r="AX1193" i="6"/>
  <c r="AX1192" i="6"/>
  <c r="AX1191" i="6"/>
  <c r="AX1190" i="6"/>
  <c r="AX1189" i="6"/>
  <c r="AX1188" i="6"/>
  <c r="AX1187" i="6"/>
  <c r="AX1186" i="6"/>
  <c r="AX1185" i="6"/>
  <c r="AX1184" i="6"/>
  <c r="AX1183" i="6"/>
  <c r="AX1182" i="6"/>
  <c r="AX1181" i="6"/>
  <c r="AX1180" i="6"/>
  <c r="AX1179" i="6"/>
  <c r="AX1178" i="6"/>
  <c r="AX1177" i="6"/>
  <c r="AX1176" i="6"/>
  <c r="AX1175" i="6"/>
  <c r="AX1174" i="6"/>
  <c r="AX1173" i="6"/>
  <c r="AX1172" i="6"/>
  <c r="AX1171" i="6"/>
  <c r="AX1170" i="6"/>
  <c r="AX1169" i="6"/>
  <c r="AX1168" i="6"/>
  <c r="AX1167" i="6"/>
  <c r="AX1166" i="6"/>
  <c r="AX1165" i="6"/>
  <c r="AX1164" i="6"/>
  <c r="AX1163" i="6"/>
  <c r="AX1162" i="6"/>
  <c r="AX1161" i="6"/>
  <c r="AX1160" i="6"/>
  <c r="AX1159" i="6"/>
  <c r="AX1158" i="6"/>
  <c r="AX1157" i="6"/>
  <c r="AX1156" i="6"/>
  <c r="AX1155" i="6"/>
  <c r="AX1154" i="6"/>
  <c r="AX1153" i="6"/>
  <c r="AX1152" i="6"/>
  <c r="AX1151" i="6"/>
  <c r="AX1150" i="6"/>
  <c r="AX1149" i="6"/>
  <c r="AX1148" i="6"/>
  <c r="AX1147" i="6"/>
  <c r="AX1146" i="6"/>
  <c r="AX1145" i="6"/>
  <c r="AX1144" i="6"/>
  <c r="AX1143" i="6"/>
  <c r="AX1142" i="6"/>
  <c r="AX1141" i="6"/>
  <c r="AX1140" i="6"/>
  <c r="AX1139" i="6"/>
  <c r="AX1138" i="6"/>
  <c r="AX1137" i="6"/>
  <c r="AX1136" i="6"/>
  <c r="AX1135" i="6"/>
  <c r="AX1134" i="6"/>
  <c r="AX1133" i="6"/>
  <c r="AX1132" i="6"/>
  <c r="AX1131" i="6"/>
  <c r="AX1130" i="6"/>
  <c r="AX1129" i="6"/>
  <c r="AX1128" i="6"/>
  <c r="AX1127" i="6"/>
  <c r="AX1126" i="6"/>
  <c r="AX1125" i="6"/>
  <c r="AX1124" i="6"/>
  <c r="AX1123" i="6"/>
  <c r="AX1122" i="6"/>
  <c r="AX1121" i="6"/>
  <c r="AX1120" i="6"/>
  <c r="AX1119" i="6"/>
  <c r="AX1118" i="6"/>
  <c r="AX1117" i="6"/>
  <c r="AX1116" i="6"/>
  <c r="AX1115" i="6"/>
  <c r="AX1114" i="6"/>
  <c r="AX1113" i="6"/>
  <c r="AX1112" i="6"/>
  <c r="AX1111" i="6"/>
  <c r="AX1110" i="6"/>
  <c r="AX1109" i="6"/>
  <c r="AX1108" i="6"/>
  <c r="AX1107" i="6"/>
  <c r="AX1106" i="6"/>
  <c r="AX1105" i="6"/>
  <c r="AX1104" i="6"/>
  <c r="AX1103" i="6"/>
  <c r="AX1102" i="6"/>
  <c r="AX1101" i="6"/>
  <c r="AX1100" i="6"/>
  <c r="AX1099" i="6"/>
  <c r="AX1098" i="6"/>
  <c r="AX1097" i="6"/>
  <c r="AX1096" i="6"/>
  <c r="AX1095" i="6"/>
  <c r="AX1094" i="6"/>
  <c r="AX1093" i="6"/>
  <c r="AX1092" i="6"/>
  <c r="AX1091" i="6"/>
  <c r="AX1090" i="6"/>
  <c r="AX1089" i="6"/>
  <c r="AX1088" i="6"/>
  <c r="AX1087" i="6"/>
  <c r="AX1086" i="6"/>
  <c r="AX1085" i="6"/>
  <c r="AX1084" i="6"/>
  <c r="AX1083" i="6"/>
  <c r="AX1082" i="6"/>
  <c r="AX1081" i="6"/>
  <c r="AX1080" i="6"/>
  <c r="AX1079" i="6"/>
  <c r="AX1078" i="6"/>
  <c r="AX1077" i="6"/>
  <c r="AX1076" i="6"/>
  <c r="AX1075" i="6"/>
  <c r="AX1074" i="6"/>
  <c r="AX1073" i="6"/>
  <c r="AX1072" i="6"/>
  <c r="AX1071" i="6"/>
  <c r="AX1070" i="6"/>
  <c r="AX1069" i="6"/>
  <c r="AX1068" i="6"/>
  <c r="AX1067" i="6"/>
  <c r="AX1066" i="6"/>
  <c r="AX1065" i="6"/>
  <c r="AX1064" i="6"/>
  <c r="AX1063" i="6"/>
  <c r="AX1062" i="6"/>
  <c r="AX1061" i="6"/>
  <c r="AX1060" i="6"/>
  <c r="AX1059" i="6"/>
  <c r="AX1058" i="6"/>
  <c r="AX1057" i="6"/>
  <c r="AX1056" i="6"/>
  <c r="AX1055" i="6"/>
  <c r="AX1054" i="6"/>
  <c r="AX1053" i="6"/>
  <c r="AX1052" i="6"/>
  <c r="AX1051" i="6"/>
  <c r="AX1050" i="6"/>
  <c r="AX1049" i="6"/>
  <c r="AX1048" i="6"/>
  <c r="AX1047" i="6"/>
  <c r="AX1046" i="6"/>
  <c r="AX1045" i="6"/>
  <c r="AX1044" i="6"/>
  <c r="AX1043" i="6"/>
  <c r="AX1042" i="6"/>
  <c r="AX1041" i="6"/>
  <c r="AX1040" i="6"/>
  <c r="AX1039" i="6"/>
  <c r="AX1038" i="6"/>
  <c r="AX1037" i="6"/>
  <c r="AX1036" i="6"/>
  <c r="AX1035" i="6"/>
  <c r="AX1034" i="6"/>
  <c r="AX1033" i="6"/>
  <c r="AX1032" i="6"/>
  <c r="AX1031" i="6"/>
  <c r="AX1030" i="6"/>
  <c r="AX1029" i="6"/>
  <c r="AX1028" i="6"/>
  <c r="AX1027" i="6"/>
  <c r="AX1026" i="6"/>
  <c r="AX1025" i="6"/>
  <c r="AX1024" i="6"/>
  <c r="AX1023" i="6"/>
  <c r="AX1022" i="6"/>
  <c r="AX1021" i="6"/>
  <c r="AX1020" i="6"/>
  <c r="AX1019" i="6"/>
  <c r="AX1018" i="6"/>
  <c r="AX1017" i="6"/>
  <c r="AX1016" i="6"/>
  <c r="AX1015" i="6"/>
  <c r="AX1014" i="6"/>
  <c r="AX1013" i="6"/>
  <c r="AX1012" i="6"/>
  <c r="AX1011" i="6"/>
  <c r="AX1010" i="6"/>
  <c r="AX1009" i="6"/>
  <c r="AX1008" i="6"/>
  <c r="AX1007" i="6"/>
  <c r="AX1006" i="6"/>
  <c r="AX1005" i="6"/>
  <c r="AX1004" i="6"/>
  <c r="AX1003" i="6"/>
  <c r="AX1002" i="6"/>
  <c r="AX1001" i="6"/>
  <c r="AX1000" i="6"/>
  <c r="AX999" i="6"/>
  <c r="AX998" i="6"/>
  <c r="AX997" i="6"/>
  <c r="AX996" i="6"/>
  <c r="AX995" i="6"/>
  <c r="AX994" i="6"/>
  <c r="AX993" i="6"/>
  <c r="AX992" i="6"/>
  <c r="AX991" i="6"/>
  <c r="AX990" i="6"/>
  <c r="AX989" i="6"/>
  <c r="AX988" i="6"/>
  <c r="AX987" i="6"/>
  <c r="AX986" i="6"/>
  <c r="AX985" i="6"/>
  <c r="AX984" i="6"/>
  <c r="AX983" i="6"/>
  <c r="AX982" i="6"/>
  <c r="AX981" i="6"/>
  <c r="AX980" i="6"/>
  <c r="AX979" i="6"/>
  <c r="AX978" i="6"/>
  <c r="AX977" i="6"/>
  <c r="AX976" i="6"/>
  <c r="AX975" i="6"/>
  <c r="AX974" i="6"/>
  <c r="AX973" i="6"/>
  <c r="AX972" i="6"/>
  <c r="AX971" i="6"/>
  <c r="AX970" i="6"/>
  <c r="AX969" i="6"/>
  <c r="AX968" i="6"/>
  <c r="AX967" i="6"/>
  <c r="AX966" i="6"/>
  <c r="AX965" i="6"/>
  <c r="AX964" i="6"/>
  <c r="AX963" i="6"/>
  <c r="AX962" i="6"/>
  <c r="AX961" i="6"/>
  <c r="AX960" i="6"/>
  <c r="AX959" i="6"/>
  <c r="AX958" i="6"/>
  <c r="AX957" i="6"/>
  <c r="AX956" i="6"/>
  <c r="AX955" i="6"/>
  <c r="AX954" i="6"/>
  <c r="AX953" i="6"/>
  <c r="AX952" i="6"/>
  <c r="AX951" i="6"/>
  <c r="AX950" i="6"/>
  <c r="AX949" i="6"/>
  <c r="AX948" i="6"/>
  <c r="AX947" i="6"/>
  <c r="AX946" i="6"/>
  <c r="AX945" i="6"/>
  <c r="AX944" i="6"/>
  <c r="AX943" i="6"/>
  <c r="AX942" i="6"/>
  <c r="AX941" i="6"/>
  <c r="AX940" i="6"/>
  <c r="AX939" i="6"/>
  <c r="AX938" i="6"/>
  <c r="AX937" i="6"/>
  <c r="AX936" i="6"/>
  <c r="AX935" i="6"/>
  <c r="AX934" i="6"/>
  <c r="AX933" i="6"/>
  <c r="AX932" i="6"/>
  <c r="AX931" i="6"/>
  <c r="AX930" i="6"/>
  <c r="AX929" i="6"/>
  <c r="AX928" i="6"/>
  <c r="AX927" i="6"/>
  <c r="AX926" i="6"/>
  <c r="AX925" i="6"/>
  <c r="AX924" i="6"/>
  <c r="AX923" i="6"/>
  <c r="AX922" i="6"/>
  <c r="AX921" i="6"/>
  <c r="AX920" i="6"/>
  <c r="AX919" i="6"/>
  <c r="AX918" i="6"/>
  <c r="AX917" i="6"/>
  <c r="AX916" i="6"/>
  <c r="AX915" i="6"/>
  <c r="AX914" i="6"/>
  <c r="AX913" i="6"/>
  <c r="AX912" i="6"/>
  <c r="AX911" i="6"/>
  <c r="AX910" i="6"/>
  <c r="AX909" i="6"/>
  <c r="AX908" i="6"/>
  <c r="AX907" i="6"/>
  <c r="AX906" i="6"/>
  <c r="AX905" i="6"/>
  <c r="AX904" i="6"/>
  <c r="AX903" i="6"/>
  <c r="AX902" i="6"/>
  <c r="AX901" i="6"/>
  <c r="AX900" i="6"/>
  <c r="AX899" i="6"/>
  <c r="AX898" i="6"/>
  <c r="AX897" i="6"/>
  <c r="AX896" i="6"/>
  <c r="AX895" i="6"/>
  <c r="AX894" i="6"/>
  <c r="AX893" i="6"/>
  <c r="AX892" i="6"/>
  <c r="AX891" i="6"/>
  <c r="AX890" i="6"/>
  <c r="AX889" i="6"/>
  <c r="AX888" i="6"/>
  <c r="AX887" i="6"/>
  <c r="AX886" i="6"/>
  <c r="AX885" i="6"/>
  <c r="AX884" i="6"/>
  <c r="AX883" i="6"/>
  <c r="AX882" i="6"/>
  <c r="AX881" i="6"/>
  <c r="AX880" i="6"/>
  <c r="AX879" i="6"/>
  <c r="AX878" i="6"/>
  <c r="AX877" i="6"/>
  <c r="AX876" i="6"/>
  <c r="AX875" i="6"/>
  <c r="AX874" i="6"/>
  <c r="AX873" i="6"/>
  <c r="AX872" i="6"/>
  <c r="AX871" i="6"/>
  <c r="AX870" i="6"/>
  <c r="AX869" i="6"/>
  <c r="AX868" i="6"/>
  <c r="AX867" i="6"/>
  <c r="AX866" i="6"/>
  <c r="AX865" i="6"/>
  <c r="AX864" i="6"/>
  <c r="AX863" i="6"/>
  <c r="AX862" i="6"/>
  <c r="AX861" i="6"/>
  <c r="AX860" i="6"/>
  <c r="AX859" i="6"/>
  <c r="AX858" i="6"/>
  <c r="AX857" i="6"/>
  <c r="AX856" i="6"/>
  <c r="AX855" i="6"/>
  <c r="AX854" i="6"/>
  <c r="AX853" i="6"/>
  <c r="AX852" i="6"/>
  <c r="AX851" i="6"/>
  <c r="AX850" i="6"/>
  <c r="AX849" i="6"/>
  <c r="AX848" i="6"/>
  <c r="AX847" i="6"/>
  <c r="AX846" i="6"/>
  <c r="AX845" i="6"/>
  <c r="AX844" i="6"/>
  <c r="AX843" i="6"/>
  <c r="AX842" i="6"/>
  <c r="AX841" i="6"/>
  <c r="AX840" i="6"/>
  <c r="AX839" i="6"/>
  <c r="AX838" i="6"/>
  <c r="AX837" i="6"/>
  <c r="AX836" i="6"/>
  <c r="AX835" i="6"/>
  <c r="AX834" i="6"/>
  <c r="AX833" i="6"/>
  <c r="AX832" i="6"/>
  <c r="AX831" i="6"/>
  <c r="AX830" i="6"/>
  <c r="AX829" i="6"/>
  <c r="AX828" i="6"/>
  <c r="AX827" i="6"/>
  <c r="AX826" i="6"/>
  <c r="AX825" i="6"/>
  <c r="AX824" i="6"/>
  <c r="AX823" i="6"/>
  <c r="AX822" i="6"/>
  <c r="AX821" i="6"/>
  <c r="AX820" i="6"/>
  <c r="AX819" i="6"/>
  <c r="AX818" i="6"/>
  <c r="AX817" i="6"/>
  <c r="AX816" i="6"/>
  <c r="AX815" i="6"/>
  <c r="AX814" i="6"/>
  <c r="AX813" i="6"/>
  <c r="AX812" i="6"/>
  <c r="AX811" i="6"/>
  <c r="AX810" i="6"/>
  <c r="AX809" i="6"/>
  <c r="AX808" i="6"/>
  <c r="AX807" i="6"/>
  <c r="AX806" i="6"/>
  <c r="AX805" i="6"/>
  <c r="AX804" i="6"/>
  <c r="AX803" i="6"/>
  <c r="AX802" i="6"/>
  <c r="AX801" i="6"/>
  <c r="AX800" i="6"/>
  <c r="AX799" i="6"/>
  <c r="AX798" i="6"/>
  <c r="AX797" i="6"/>
  <c r="AX796" i="6"/>
  <c r="AX795" i="6"/>
  <c r="AX794" i="6"/>
  <c r="AX793" i="6"/>
  <c r="AX792" i="6"/>
  <c r="AX791" i="6"/>
  <c r="AX790" i="6"/>
  <c r="AX789" i="6"/>
  <c r="AX788" i="6"/>
  <c r="AX787" i="6"/>
  <c r="AX786" i="6"/>
  <c r="AX785" i="6"/>
  <c r="AX784" i="6"/>
  <c r="AX783" i="6"/>
  <c r="AX782" i="6"/>
  <c r="AX781" i="6"/>
  <c r="AX780" i="6"/>
  <c r="AX779" i="6"/>
  <c r="AX778" i="6"/>
  <c r="AX777" i="6"/>
  <c r="AX776" i="6"/>
  <c r="AX775" i="6"/>
  <c r="AX774" i="6"/>
  <c r="AX773" i="6"/>
  <c r="AX772" i="6"/>
  <c r="AX771" i="6"/>
  <c r="AX770" i="6"/>
  <c r="AX769" i="6"/>
  <c r="AX768" i="6"/>
  <c r="AX767" i="6"/>
  <c r="AX766" i="6"/>
  <c r="AX765" i="6"/>
  <c r="AX764" i="6"/>
  <c r="AX763" i="6"/>
  <c r="AX762" i="6"/>
  <c r="AX761" i="6"/>
  <c r="AX760" i="6"/>
  <c r="AX759" i="6"/>
  <c r="AX758" i="6"/>
  <c r="AX757" i="6"/>
  <c r="AX756" i="6"/>
  <c r="AX755" i="6"/>
  <c r="AX754" i="6"/>
  <c r="AX753" i="6"/>
  <c r="AX752" i="6"/>
  <c r="AX751" i="6"/>
  <c r="AX750" i="6"/>
  <c r="AX749" i="6"/>
  <c r="AX748" i="6"/>
  <c r="AX747" i="6"/>
  <c r="AX746" i="6"/>
  <c r="AX745" i="6"/>
  <c r="AX744" i="6"/>
  <c r="AX743" i="6"/>
  <c r="AX742" i="6"/>
  <c r="AX741" i="6"/>
  <c r="AX740" i="6"/>
  <c r="AX739" i="6"/>
  <c r="AX738" i="6"/>
  <c r="AX737" i="6"/>
  <c r="AX736" i="6"/>
  <c r="AX735" i="6"/>
  <c r="AX734" i="6"/>
  <c r="AX733" i="6"/>
  <c r="AX732" i="6"/>
  <c r="AX731" i="6"/>
  <c r="AX730" i="6"/>
  <c r="AX729" i="6"/>
  <c r="AX728" i="6"/>
  <c r="AX727" i="6"/>
  <c r="AX726" i="6"/>
  <c r="AX725" i="6"/>
  <c r="AX724" i="6"/>
  <c r="AX723" i="6"/>
  <c r="AX722" i="6"/>
  <c r="AX721" i="6"/>
  <c r="AX720" i="6"/>
  <c r="AX719" i="6"/>
  <c r="AX718" i="6"/>
  <c r="AX717" i="6"/>
  <c r="AX716" i="6"/>
  <c r="AX715" i="6"/>
  <c r="AX714" i="6"/>
  <c r="AX713" i="6"/>
  <c r="AX712" i="6"/>
  <c r="AX711" i="6"/>
  <c r="AX710" i="6"/>
  <c r="AX709" i="6"/>
  <c r="AX708" i="6"/>
  <c r="AX707" i="6"/>
  <c r="AX706" i="6"/>
  <c r="AX705" i="6"/>
  <c r="AX704" i="6"/>
  <c r="AX703" i="6"/>
  <c r="AX702" i="6"/>
  <c r="AX701" i="6"/>
  <c r="AX700" i="6"/>
  <c r="AX699" i="6"/>
  <c r="AX698" i="6"/>
  <c r="AX697" i="6"/>
  <c r="AX696" i="6"/>
  <c r="AX695" i="6"/>
  <c r="AX694" i="6"/>
  <c r="AX693" i="6"/>
  <c r="AX692" i="6"/>
  <c r="AX691" i="6"/>
  <c r="AX690" i="6"/>
  <c r="AX689" i="6"/>
  <c r="AX688" i="6"/>
  <c r="AX687" i="6"/>
  <c r="AX686" i="6"/>
  <c r="AX685" i="6"/>
  <c r="AX684" i="6"/>
  <c r="AX683" i="6"/>
  <c r="AX682" i="6"/>
  <c r="AX681" i="6"/>
  <c r="AX680" i="6"/>
  <c r="AX679" i="6"/>
  <c r="AX678" i="6"/>
  <c r="AX677" i="6"/>
  <c r="AX676" i="6"/>
  <c r="AX675" i="6"/>
  <c r="AX674" i="6"/>
  <c r="AX673" i="6"/>
  <c r="AX672" i="6"/>
  <c r="AX671" i="6"/>
  <c r="AX670" i="6"/>
  <c r="AX669" i="6"/>
  <c r="AX668" i="6"/>
  <c r="AX667" i="6"/>
  <c r="AX666" i="6"/>
  <c r="AX665" i="6"/>
  <c r="AX664" i="6"/>
  <c r="AX663" i="6"/>
  <c r="AX662" i="6"/>
  <c r="AX661" i="6"/>
  <c r="AX660" i="6"/>
  <c r="AX659" i="6"/>
  <c r="AX658" i="6"/>
  <c r="AX657" i="6"/>
  <c r="AX656" i="6"/>
  <c r="AX655" i="6"/>
  <c r="AX654" i="6"/>
  <c r="AX653" i="6"/>
  <c r="AX652" i="6"/>
  <c r="AX651" i="6"/>
  <c r="AX650" i="6"/>
  <c r="AX649" i="6"/>
  <c r="AX648" i="6"/>
  <c r="AX647" i="6"/>
  <c r="AX646" i="6"/>
  <c r="AX645" i="6"/>
  <c r="AX644" i="6"/>
  <c r="AX643" i="6"/>
  <c r="AX642" i="6"/>
  <c r="AX641" i="6"/>
  <c r="AX640" i="6"/>
  <c r="AX639" i="6"/>
  <c r="AX638" i="6"/>
  <c r="AX637" i="6"/>
  <c r="AX636" i="6"/>
  <c r="AX635" i="6"/>
  <c r="AX634" i="6"/>
  <c r="AX633" i="6"/>
  <c r="AX632" i="6"/>
  <c r="AX631" i="6"/>
  <c r="AX630" i="6"/>
  <c r="AX629" i="6"/>
  <c r="AX628" i="6"/>
  <c r="AX627" i="6"/>
  <c r="AX626" i="6"/>
  <c r="AX625" i="6"/>
  <c r="AX624" i="6"/>
  <c r="AX623" i="6"/>
  <c r="AX622" i="6"/>
  <c r="AX621" i="6"/>
  <c r="AX620" i="6"/>
  <c r="AX619" i="6"/>
  <c r="AX618" i="6"/>
  <c r="AX617" i="6"/>
  <c r="AX616" i="6"/>
  <c r="AX615" i="6"/>
  <c r="AX614" i="6"/>
  <c r="AX613" i="6"/>
  <c r="AX612" i="6"/>
  <c r="AX611" i="6"/>
  <c r="AX610" i="6"/>
  <c r="AX609" i="6"/>
  <c r="AX608" i="6"/>
  <c r="AX607" i="6"/>
  <c r="AX606" i="6"/>
  <c r="AX605" i="6"/>
  <c r="AX604" i="6"/>
  <c r="AX603" i="6"/>
  <c r="AX602" i="6"/>
  <c r="AX601" i="6"/>
  <c r="AX600" i="6"/>
  <c r="AX599" i="6"/>
  <c r="AX598" i="6"/>
  <c r="AX597" i="6"/>
  <c r="AX596" i="6"/>
  <c r="AX595" i="6"/>
  <c r="AX594" i="6"/>
  <c r="AX593" i="6"/>
  <c r="AX592" i="6"/>
  <c r="AX591" i="6"/>
  <c r="AX590" i="6"/>
  <c r="AX589" i="6"/>
  <c r="AX588" i="6"/>
  <c r="AX587" i="6"/>
  <c r="AX586" i="6"/>
  <c r="AX585" i="6"/>
  <c r="AX584" i="6"/>
  <c r="AX583" i="6"/>
  <c r="AX582" i="6"/>
  <c r="AX581" i="6"/>
  <c r="AX580" i="6"/>
  <c r="AX579" i="6"/>
  <c r="AX578" i="6"/>
  <c r="AX577" i="6"/>
  <c r="AX576" i="6"/>
  <c r="AX575" i="6"/>
  <c r="AX574" i="6"/>
  <c r="AX573" i="6"/>
  <c r="AX572" i="6"/>
  <c r="AX571" i="6"/>
  <c r="AX570" i="6"/>
  <c r="AX569" i="6"/>
  <c r="AX568" i="6"/>
  <c r="AX567" i="6"/>
  <c r="AX566" i="6"/>
  <c r="AX565" i="6"/>
  <c r="AX564" i="6"/>
  <c r="AX563" i="6"/>
  <c r="AX562" i="6"/>
  <c r="AX561" i="6"/>
  <c r="AX560" i="6"/>
  <c r="AX559" i="6"/>
  <c r="AX558" i="6"/>
  <c r="AX557" i="6"/>
  <c r="AX556" i="6"/>
  <c r="AX555" i="6"/>
  <c r="AX554" i="6"/>
  <c r="AX553" i="6"/>
  <c r="AX552" i="6"/>
  <c r="AX551" i="6"/>
  <c r="AX550" i="6"/>
  <c r="AX549" i="6"/>
  <c r="AX548" i="6"/>
  <c r="AX547" i="6"/>
  <c r="AX546" i="6"/>
  <c r="AX545" i="6"/>
  <c r="AX544" i="6"/>
  <c r="AX543" i="6"/>
  <c r="AX542" i="6"/>
  <c r="AX541" i="6"/>
  <c r="AX540" i="6"/>
  <c r="AX539" i="6"/>
  <c r="AX538" i="6"/>
  <c r="AX537" i="6"/>
  <c r="AX536" i="6"/>
  <c r="AX535" i="6"/>
  <c r="AX534" i="6"/>
  <c r="AX533" i="6"/>
  <c r="AX532" i="6"/>
  <c r="AX531" i="6"/>
  <c r="AX530" i="6"/>
  <c r="AX529" i="6"/>
  <c r="AX528" i="6"/>
  <c r="AX527" i="6"/>
  <c r="AX526" i="6"/>
  <c r="AX525" i="6"/>
  <c r="AX524" i="6"/>
  <c r="AX523" i="6"/>
  <c r="AX522" i="6"/>
  <c r="AX521" i="6"/>
  <c r="AX520" i="6"/>
  <c r="AX519" i="6"/>
  <c r="AX518" i="6"/>
  <c r="AX517" i="6"/>
  <c r="AX516" i="6"/>
  <c r="AX515" i="6"/>
  <c r="AX514" i="6"/>
  <c r="AX513" i="6"/>
  <c r="AX512" i="6"/>
  <c r="AX511" i="6"/>
  <c r="AX510" i="6"/>
  <c r="AX509" i="6"/>
  <c r="AX508" i="6"/>
  <c r="AX507" i="6"/>
  <c r="AX506" i="6"/>
  <c r="AX505" i="6"/>
  <c r="AX504" i="6"/>
  <c r="AX503" i="6"/>
  <c r="AX502" i="6"/>
  <c r="AX501" i="6"/>
  <c r="AX500" i="6"/>
  <c r="AX499" i="6"/>
  <c r="AX498" i="6"/>
  <c r="AX497" i="6"/>
  <c r="AX496" i="6"/>
  <c r="AX495" i="6"/>
  <c r="AX494" i="6"/>
  <c r="AX493" i="6"/>
  <c r="AX492" i="6"/>
  <c r="AX491" i="6"/>
  <c r="AX490" i="6"/>
  <c r="AX489" i="6"/>
  <c r="AX488" i="6"/>
  <c r="AX487" i="6"/>
  <c r="AX486" i="6"/>
  <c r="AX485" i="6"/>
  <c r="AX484" i="6"/>
  <c r="AX483" i="6"/>
  <c r="AX482" i="6"/>
  <c r="AX481" i="6"/>
  <c r="AX480" i="6"/>
  <c r="AX479" i="6"/>
  <c r="AX478" i="6"/>
  <c r="AX477" i="6"/>
  <c r="AX476" i="6"/>
  <c r="AX475" i="6"/>
  <c r="AX474" i="6"/>
  <c r="AX473" i="6"/>
  <c r="AX472" i="6"/>
  <c r="AX471" i="6"/>
  <c r="AX470" i="6"/>
  <c r="AX469" i="6"/>
  <c r="AX468" i="6"/>
  <c r="AX467" i="6"/>
  <c r="AX466" i="6"/>
  <c r="AX465" i="6"/>
  <c r="AX464" i="6"/>
  <c r="AX463" i="6"/>
  <c r="AX462" i="6"/>
  <c r="AX461" i="6"/>
  <c r="AX460" i="6"/>
  <c r="AX459" i="6"/>
  <c r="AX458" i="6"/>
  <c r="AX457" i="6"/>
  <c r="AX456" i="6"/>
  <c r="AX455" i="6"/>
  <c r="AX454" i="6"/>
  <c r="AX453" i="6"/>
  <c r="AX452" i="6"/>
  <c r="AX451" i="6"/>
  <c r="AX450" i="6"/>
  <c r="AX449" i="6"/>
  <c r="AX448" i="6"/>
  <c r="AX447" i="6"/>
  <c r="AX446" i="6"/>
  <c r="AX445" i="6"/>
  <c r="AX444" i="6"/>
  <c r="AX443" i="6"/>
  <c r="AX442" i="6"/>
  <c r="AX441" i="6"/>
  <c r="AX440" i="6"/>
  <c r="AX439" i="6"/>
  <c r="AX438" i="6"/>
  <c r="AX437" i="6"/>
  <c r="AX436" i="6"/>
  <c r="AX435" i="6"/>
  <c r="AX434" i="6"/>
  <c r="AX433" i="6"/>
  <c r="AX432" i="6"/>
  <c r="AX431" i="6"/>
  <c r="AX430" i="6"/>
  <c r="AX429" i="6"/>
  <c r="AX428" i="6"/>
  <c r="AX427" i="6"/>
  <c r="AX426" i="6"/>
  <c r="AX425" i="6"/>
  <c r="AX424" i="6"/>
  <c r="AX423" i="6"/>
  <c r="AX422" i="6"/>
  <c r="AX421" i="6"/>
  <c r="AX420" i="6"/>
  <c r="AX419" i="6"/>
  <c r="AX418" i="6"/>
  <c r="AX417" i="6"/>
  <c r="AX416" i="6"/>
  <c r="AX415" i="6"/>
  <c r="AX414" i="6"/>
  <c r="AX413" i="6"/>
  <c r="AX412" i="6"/>
  <c r="AX411" i="6"/>
  <c r="AX410" i="6"/>
  <c r="AX409" i="6"/>
  <c r="AX408" i="6"/>
  <c r="AX407" i="6"/>
  <c r="AX406" i="6"/>
  <c r="AX405" i="6"/>
  <c r="AX404" i="6"/>
  <c r="AX403" i="6"/>
  <c r="AX402" i="6"/>
  <c r="AX401" i="6"/>
  <c r="AX400" i="6"/>
  <c r="AX399" i="6"/>
  <c r="AX398" i="6"/>
  <c r="AX397" i="6"/>
  <c r="AX396" i="6"/>
  <c r="AX395" i="6"/>
  <c r="AX394" i="6"/>
  <c r="AX393" i="6"/>
  <c r="AX392" i="6"/>
  <c r="AX391" i="6"/>
  <c r="AX390" i="6"/>
  <c r="AX389" i="6"/>
  <c r="AX388" i="6"/>
  <c r="AX387" i="6"/>
  <c r="AX386" i="6"/>
  <c r="AX385" i="6"/>
  <c r="AX384" i="6"/>
  <c r="AX383" i="6"/>
  <c r="AX382" i="6"/>
  <c r="AX381" i="6"/>
  <c r="AX380" i="6"/>
  <c r="AX379" i="6"/>
  <c r="AX378" i="6"/>
  <c r="AX377" i="6"/>
  <c r="AX376" i="6"/>
  <c r="AX375" i="6"/>
  <c r="AX374" i="6"/>
  <c r="AX373" i="6"/>
  <c r="AX372" i="6"/>
  <c r="AX371" i="6"/>
  <c r="AX370" i="6"/>
  <c r="AX369" i="6"/>
  <c r="AX368" i="6"/>
  <c r="AX367" i="6"/>
  <c r="AX366" i="6"/>
  <c r="AX365" i="6"/>
  <c r="AX364" i="6"/>
  <c r="AX363" i="6"/>
  <c r="AX362" i="6"/>
  <c r="AX361" i="6"/>
  <c r="AX360" i="6"/>
  <c r="AX359" i="6"/>
  <c r="AX358" i="6"/>
  <c r="AX357" i="6"/>
  <c r="AX356" i="6"/>
  <c r="AX355" i="6"/>
  <c r="AX354" i="6"/>
  <c r="AX353" i="6"/>
  <c r="AX352" i="6"/>
  <c r="AX351" i="6"/>
  <c r="AX350" i="6"/>
  <c r="AX349" i="6"/>
  <c r="AX348" i="6"/>
  <c r="AX347" i="6"/>
  <c r="AX346" i="6"/>
  <c r="AX345" i="6"/>
  <c r="AX344" i="6"/>
  <c r="AX343" i="6"/>
  <c r="AX342" i="6"/>
  <c r="AX341" i="6"/>
  <c r="AX340" i="6"/>
  <c r="AX339" i="6"/>
  <c r="AX338" i="6"/>
  <c r="AX337" i="6"/>
  <c r="AX336" i="6"/>
  <c r="AX335" i="6"/>
  <c r="AX334" i="6"/>
  <c r="AX333" i="6"/>
  <c r="AX332" i="6"/>
  <c r="AX331" i="6"/>
  <c r="AX330" i="6"/>
  <c r="AX329" i="6"/>
  <c r="AX328" i="6"/>
  <c r="AX327" i="6"/>
  <c r="AX326" i="6"/>
  <c r="AX325" i="6"/>
  <c r="AX324" i="6"/>
  <c r="AX323" i="6"/>
  <c r="AX322" i="6"/>
  <c r="AX321" i="6"/>
  <c r="AX320" i="6"/>
  <c r="AX319" i="6"/>
  <c r="AX318" i="6"/>
  <c r="AX317" i="6"/>
  <c r="AX316" i="6"/>
  <c r="AX315" i="6"/>
  <c r="AX314" i="6"/>
  <c r="AX313" i="6"/>
  <c r="AX312" i="6"/>
  <c r="AX311" i="6"/>
  <c r="AX310" i="6"/>
  <c r="AX309" i="6"/>
  <c r="AX308" i="6"/>
  <c r="AX307" i="6"/>
  <c r="AX306" i="6"/>
  <c r="AX305" i="6"/>
  <c r="AX304" i="6"/>
  <c r="AX303" i="6"/>
  <c r="AX302" i="6"/>
  <c r="AX301" i="6"/>
  <c r="AX300" i="6"/>
  <c r="AX299" i="6"/>
  <c r="AX298" i="6"/>
  <c r="AX297" i="6"/>
  <c r="AX296" i="6"/>
  <c r="AX295" i="6"/>
  <c r="AX294" i="6"/>
  <c r="AX293" i="6"/>
  <c r="AX292" i="6"/>
  <c r="AX291" i="6"/>
  <c r="AX290" i="6"/>
  <c r="AX289" i="6"/>
  <c r="AX288" i="6"/>
  <c r="AX287" i="6"/>
  <c r="AX286" i="6"/>
  <c r="AX285" i="6"/>
  <c r="AX284" i="6"/>
  <c r="AX283" i="6"/>
  <c r="AX282" i="6"/>
  <c r="AX281" i="6"/>
  <c r="AX280" i="6"/>
  <c r="AX279" i="6"/>
  <c r="AX278" i="6"/>
  <c r="AX277" i="6"/>
  <c r="AX276" i="6"/>
  <c r="AX275" i="6"/>
  <c r="AX274" i="6"/>
  <c r="AX273" i="6"/>
  <c r="AX272" i="6"/>
  <c r="AX271" i="6"/>
  <c r="AX270" i="6"/>
  <c r="AX269" i="6"/>
  <c r="AX268" i="6"/>
  <c r="AX267" i="6"/>
  <c r="AX266" i="6"/>
  <c r="AX265" i="6"/>
  <c r="AX264" i="6"/>
  <c r="AX263" i="6"/>
  <c r="AX262" i="6"/>
  <c r="AX261" i="6"/>
  <c r="AX260" i="6"/>
  <c r="AX259" i="6"/>
  <c r="AX258" i="6"/>
  <c r="AX257" i="6"/>
  <c r="AX256" i="6"/>
  <c r="AX255" i="6"/>
  <c r="AX254" i="6"/>
  <c r="AX253" i="6"/>
  <c r="AX252" i="6"/>
  <c r="AX251" i="6"/>
  <c r="AX250" i="6"/>
  <c r="AX249" i="6"/>
  <c r="AX248" i="6"/>
  <c r="AX247" i="6"/>
  <c r="AX246" i="6"/>
  <c r="AX245" i="6"/>
  <c r="AX244" i="6"/>
  <c r="AX243" i="6"/>
  <c r="AX242" i="6"/>
  <c r="AX241" i="6"/>
  <c r="AX240" i="6"/>
  <c r="AX239" i="6"/>
  <c r="AX238" i="6"/>
  <c r="AX237" i="6"/>
  <c r="AX236" i="6"/>
  <c r="AX235" i="6"/>
  <c r="AX234" i="6"/>
  <c r="AX233" i="6"/>
  <c r="AX232" i="6"/>
  <c r="AX231" i="6"/>
  <c r="AX230" i="6"/>
  <c r="AX229" i="6"/>
  <c r="AX228" i="6"/>
  <c r="AX227" i="6"/>
  <c r="AX226" i="6"/>
  <c r="AX225" i="6"/>
  <c r="AX224" i="6"/>
  <c r="AX223" i="6"/>
  <c r="AX222" i="6"/>
  <c r="AX221" i="6"/>
  <c r="AX220" i="6"/>
  <c r="AX219" i="6"/>
  <c r="AX218" i="6"/>
  <c r="AX217" i="6"/>
  <c r="AX216" i="6"/>
  <c r="AX215" i="6"/>
  <c r="AX214" i="6"/>
  <c r="AX213" i="6"/>
  <c r="AX212" i="6"/>
  <c r="AX211" i="6"/>
  <c r="AX210" i="6"/>
  <c r="AX209" i="6"/>
  <c r="AX208" i="6"/>
  <c r="AX207" i="6"/>
  <c r="AX206" i="6"/>
  <c r="AX205" i="6"/>
  <c r="AX204" i="6"/>
  <c r="AX203" i="6"/>
  <c r="AX202" i="6"/>
  <c r="AX201" i="6"/>
  <c r="AX200" i="6"/>
  <c r="AX199" i="6"/>
  <c r="AX198" i="6"/>
  <c r="AX197" i="6"/>
  <c r="AX196" i="6"/>
  <c r="AX195" i="6"/>
  <c r="AX194" i="6"/>
  <c r="AX193" i="6"/>
  <c r="AX192" i="6"/>
  <c r="AX191" i="6"/>
  <c r="AX190" i="6"/>
  <c r="AX189" i="6"/>
  <c r="AX188" i="6"/>
  <c r="AX187" i="6"/>
  <c r="AX186" i="6"/>
  <c r="AX185" i="6"/>
  <c r="AX184" i="6"/>
  <c r="AX183" i="6"/>
  <c r="AX182" i="6"/>
  <c r="AX181" i="6"/>
  <c r="AX180" i="6"/>
  <c r="AX179" i="6"/>
  <c r="AX178" i="6"/>
  <c r="AX177" i="6"/>
  <c r="AX176" i="6"/>
  <c r="AX175" i="6"/>
  <c r="AX174" i="6"/>
  <c r="AX173" i="6"/>
  <c r="AX172" i="6"/>
  <c r="AX171" i="6"/>
  <c r="AX170" i="6"/>
  <c r="AX169" i="6"/>
  <c r="AX168" i="6"/>
  <c r="AX167" i="6"/>
  <c r="AX166" i="6"/>
  <c r="AX165" i="6"/>
  <c r="AX164" i="6"/>
  <c r="AX163" i="6"/>
  <c r="AX162" i="6"/>
  <c r="AX161" i="6"/>
  <c r="AX160" i="6"/>
  <c r="AX159" i="6"/>
  <c r="AX158" i="6"/>
  <c r="AX157" i="6"/>
  <c r="AX156" i="6"/>
  <c r="AX155" i="6"/>
  <c r="AX154" i="6"/>
  <c r="AX153" i="6"/>
  <c r="AX152" i="6"/>
  <c r="AX151" i="6"/>
  <c r="AX150" i="6"/>
  <c r="AX149" i="6"/>
  <c r="AX148" i="6"/>
  <c r="AX147" i="6"/>
  <c r="AX146" i="6"/>
  <c r="AX145" i="6"/>
  <c r="AX144" i="6"/>
  <c r="AX143" i="6"/>
  <c r="AX142" i="6"/>
  <c r="AX141" i="6"/>
  <c r="AX140" i="6"/>
  <c r="AX139" i="6"/>
  <c r="AX138" i="6"/>
  <c r="AX137" i="6"/>
  <c r="AX136" i="6"/>
  <c r="AX135" i="6"/>
  <c r="AX134" i="6"/>
  <c r="AX133" i="6"/>
  <c r="AX132" i="6"/>
  <c r="AX131" i="6"/>
  <c r="AX130" i="6"/>
  <c r="AX129" i="6"/>
  <c r="AX128" i="6"/>
  <c r="AX127" i="6"/>
  <c r="AX126" i="6"/>
  <c r="AX125" i="6"/>
  <c r="AX124" i="6"/>
  <c r="AX123" i="6"/>
  <c r="AX122" i="6"/>
  <c r="AX121" i="6"/>
  <c r="AX120" i="6"/>
  <c r="AX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3" i="6"/>
  <c r="AX2" i="6"/>
  <c r="AO9" i="6"/>
  <c r="AO8" i="6"/>
  <c r="AI10001" i="6"/>
  <c r="AI10000" i="6"/>
  <c r="AI9999" i="6"/>
  <c r="AI9998" i="6"/>
  <c r="AI9997" i="6"/>
  <c r="AI9996" i="6"/>
  <c r="AI9995" i="6"/>
  <c r="AI9994" i="6"/>
  <c r="AI9993" i="6"/>
  <c r="AI9992" i="6"/>
  <c r="AI9991" i="6"/>
  <c r="AI9990" i="6"/>
  <c r="AI9989" i="6"/>
  <c r="AI9988" i="6"/>
  <c r="AI9987" i="6"/>
  <c r="AI9986" i="6"/>
  <c r="AI9985" i="6"/>
  <c r="AI9984" i="6"/>
  <c r="AI9983" i="6"/>
  <c r="AI9982" i="6"/>
  <c r="AI9981" i="6"/>
  <c r="AI9980" i="6"/>
  <c r="AI9979" i="6"/>
  <c r="AI9978" i="6"/>
  <c r="AI9977" i="6"/>
  <c r="AI9976" i="6"/>
  <c r="AI9975" i="6"/>
  <c r="AI9974" i="6"/>
  <c r="AI9973" i="6"/>
  <c r="AI9972" i="6"/>
  <c r="AI9971" i="6"/>
  <c r="AI9970" i="6"/>
  <c r="AI9969" i="6"/>
  <c r="AI9968" i="6"/>
  <c r="AI9967" i="6"/>
  <c r="AI9966" i="6"/>
  <c r="AI9965" i="6"/>
  <c r="AI9964" i="6"/>
  <c r="AI9963" i="6"/>
  <c r="AI9962" i="6"/>
  <c r="AI9961" i="6"/>
  <c r="AI9960" i="6"/>
  <c r="AI9959" i="6"/>
  <c r="AI9958" i="6"/>
  <c r="AI9957" i="6"/>
  <c r="AI9956" i="6"/>
  <c r="AI9955" i="6"/>
  <c r="AI9954" i="6"/>
  <c r="AI9953" i="6"/>
  <c r="AI9952" i="6"/>
  <c r="AI9951" i="6"/>
  <c r="AI9950" i="6"/>
  <c r="AI9949" i="6"/>
  <c r="AI9948" i="6"/>
  <c r="AI9947" i="6"/>
  <c r="AI9946" i="6"/>
  <c r="AI9945" i="6"/>
  <c r="AI9944" i="6"/>
  <c r="AI9943" i="6"/>
  <c r="AI9942" i="6"/>
  <c r="AI9941" i="6"/>
  <c r="AI9940" i="6"/>
  <c r="AI9939" i="6"/>
  <c r="AI9938" i="6"/>
  <c r="AI9937" i="6"/>
  <c r="AI9936" i="6"/>
  <c r="AI9935" i="6"/>
  <c r="AI9934" i="6"/>
  <c r="AI9933" i="6"/>
  <c r="AI9932" i="6"/>
  <c r="AI9931" i="6"/>
  <c r="AI9930" i="6"/>
  <c r="AI9929" i="6"/>
  <c r="AI9928" i="6"/>
  <c r="AI9927" i="6"/>
  <c r="AI9926" i="6"/>
  <c r="AI9925" i="6"/>
  <c r="AI9924" i="6"/>
  <c r="AI9923" i="6"/>
  <c r="AI9922" i="6"/>
  <c r="AI9921" i="6"/>
  <c r="AI9920" i="6"/>
  <c r="AI9919" i="6"/>
  <c r="AI9918" i="6"/>
  <c r="AI9917" i="6"/>
  <c r="AI9916" i="6"/>
  <c r="AI9915" i="6"/>
  <c r="AI9914" i="6"/>
  <c r="AI9913" i="6"/>
  <c r="AI9912" i="6"/>
  <c r="AI9911" i="6"/>
  <c r="AI9910" i="6"/>
  <c r="AI9909" i="6"/>
  <c r="AI9908" i="6"/>
  <c r="AI9907" i="6"/>
  <c r="AI9906" i="6"/>
  <c r="AI9905" i="6"/>
  <c r="AI9904" i="6"/>
  <c r="AI9903" i="6"/>
  <c r="AI9902" i="6"/>
  <c r="AI9901" i="6"/>
  <c r="AI9900" i="6"/>
  <c r="AI9899" i="6"/>
  <c r="AI9898" i="6"/>
  <c r="AI9897" i="6"/>
  <c r="AI9896" i="6"/>
  <c r="AI9895" i="6"/>
  <c r="AI9894" i="6"/>
  <c r="AI9893" i="6"/>
  <c r="AI9892" i="6"/>
  <c r="AI9891" i="6"/>
  <c r="AI9890" i="6"/>
  <c r="AI9889" i="6"/>
  <c r="AI9888" i="6"/>
  <c r="AI9887" i="6"/>
  <c r="AI9886" i="6"/>
  <c r="AI9885" i="6"/>
  <c r="AI9884" i="6"/>
  <c r="AI9883" i="6"/>
  <c r="AI9882" i="6"/>
  <c r="AI9881" i="6"/>
  <c r="AI9880" i="6"/>
  <c r="AI9879" i="6"/>
  <c r="AI9878" i="6"/>
  <c r="AI9877" i="6"/>
  <c r="AI9876" i="6"/>
  <c r="AI9875" i="6"/>
  <c r="AI9874" i="6"/>
  <c r="AI9873" i="6"/>
  <c r="AI9872" i="6"/>
  <c r="AI9871" i="6"/>
  <c r="AI9870" i="6"/>
  <c r="AI9869" i="6"/>
  <c r="AI9868" i="6"/>
  <c r="AI9867" i="6"/>
  <c r="AI9866" i="6"/>
  <c r="AI9865" i="6"/>
  <c r="AI9864" i="6"/>
  <c r="AI9863" i="6"/>
  <c r="AI9862" i="6"/>
  <c r="AI9861" i="6"/>
  <c r="AI9860" i="6"/>
  <c r="AI9859" i="6"/>
  <c r="AI9858" i="6"/>
  <c r="AI9857" i="6"/>
  <c r="AI9856" i="6"/>
  <c r="AI9855" i="6"/>
  <c r="AI9854" i="6"/>
  <c r="AI9853" i="6"/>
  <c r="AI9852" i="6"/>
  <c r="AI9851" i="6"/>
  <c r="AI9850" i="6"/>
  <c r="AI9849" i="6"/>
  <c r="AI9848" i="6"/>
  <c r="AI9847" i="6"/>
  <c r="AI9846" i="6"/>
  <c r="AI9845" i="6"/>
  <c r="AI9844" i="6"/>
  <c r="AI9843" i="6"/>
  <c r="AI9842" i="6"/>
  <c r="AI9841" i="6"/>
  <c r="AI9840" i="6"/>
  <c r="AI9839" i="6"/>
  <c r="AI9838" i="6"/>
  <c r="AI9837" i="6"/>
  <c r="AI9836" i="6"/>
  <c r="AI9835" i="6"/>
  <c r="AI9834" i="6"/>
  <c r="AI9833" i="6"/>
  <c r="AI9832" i="6"/>
  <c r="AI9831" i="6"/>
  <c r="AI9830" i="6"/>
  <c r="AI9829" i="6"/>
  <c r="AI9828" i="6"/>
  <c r="AI9827" i="6"/>
  <c r="AI9826" i="6"/>
  <c r="AI9825" i="6"/>
  <c r="AI9824" i="6"/>
  <c r="AI9823" i="6"/>
  <c r="AI9822" i="6"/>
  <c r="AI9821" i="6"/>
  <c r="AI9820" i="6"/>
  <c r="AI9819" i="6"/>
  <c r="AI9818" i="6"/>
  <c r="AI9817" i="6"/>
  <c r="AI9816" i="6"/>
  <c r="AI9815" i="6"/>
  <c r="AI9814" i="6"/>
  <c r="AI9813" i="6"/>
  <c r="AI9812" i="6"/>
  <c r="AI9811" i="6"/>
  <c r="AI9810" i="6"/>
  <c r="AI9809" i="6"/>
  <c r="AI9808" i="6"/>
  <c r="AI9807" i="6"/>
  <c r="AI9806" i="6"/>
  <c r="AI9805" i="6"/>
  <c r="AI9804" i="6"/>
  <c r="AI9803" i="6"/>
  <c r="AI9802" i="6"/>
  <c r="AI9801" i="6"/>
  <c r="AI9800" i="6"/>
  <c r="AI9799" i="6"/>
  <c r="AI9798" i="6"/>
  <c r="AI9797" i="6"/>
  <c r="AI9796" i="6"/>
  <c r="AI9795" i="6"/>
  <c r="AI9794" i="6"/>
  <c r="AI9793" i="6"/>
  <c r="AI9792" i="6"/>
  <c r="AI9791" i="6"/>
  <c r="AI9790" i="6"/>
  <c r="AI9789" i="6"/>
  <c r="AI9788" i="6"/>
  <c r="AI9787" i="6"/>
  <c r="AI9786" i="6"/>
  <c r="AI9785" i="6"/>
  <c r="AI9784" i="6"/>
  <c r="AI9783" i="6"/>
  <c r="AI9782" i="6"/>
  <c r="AI9781" i="6"/>
  <c r="AI9780" i="6"/>
  <c r="AI9779" i="6"/>
  <c r="AI9778" i="6"/>
  <c r="AI9777" i="6"/>
  <c r="AI9776" i="6"/>
  <c r="AI9775" i="6"/>
  <c r="AI9774" i="6"/>
  <c r="AI9773" i="6"/>
  <c r="AI9772" i="6"/>
  <c r="AI9771" i="6"/>
  <c r="AI9770" i="6"/>
  <c r="AI9769" i="6"/>
  <c r="AI9768" i="6"/>
  <c r="AI9767" i="6"/>
  <c r="AI9766" i="6"/>
  <c r="AI9765" i="6"/>
  <c r="AI9764" i="6"/>
  <c r="AI9763" i="6"/>
  <c r="AI9762" i="6"/>
  <c r="AI9761" i="6"/>
  <c r="AI9760" i="6"/>
  <c r="AI9759" i="6"/>
  <c r="AI9758" i="6"/>
  <c r="AI9757" i="6"/>
  <c r="AI9756" i="6"/>
  <c r="AI9755" i="6"/>
  <c r="AI9754" i="6"/>
  <c r="AI9753" i="6"/>
  <c r="AI9752" i="6"/>
  <c r="AI9751" i="6"/>
  <c r="AI9750" i="6"/>
  <c r="AI9749" i="6"/>
  <c r="AI9748" i="6"/>
  <c r="AI9747" i="6"/>
  <c r="AI9746" i="6"/>
  <c r="AI9745" i="6"/>
  <c r="AI9744" i="6"/>
  <c r="AI9743" i="6"/>
  <c r="AI9742" i="6"/>
  <c r="AI9741" i="6"/>
  <c r="AI9740" i="6"/>
  <c r="AI9739" i="6"/>
  <c r="AI9738" i="6"/>
  <c r="AI9737" i="6"/>
  <c r="AI9736" i="6"/>
  <c r="AI9735" i="6"/>
  <c r="AI9734" i="6"/>
  <c r="AI9733" i="6"/>
  <c r="AI9732" i="6"/>
  <c r="AI9731" i="6"/>
  <c r="AI9730" i="6"/>
  <c r="AI9729" i="6"/>
  <c r="AI9728" i="6"/>
  <c r="AI9727" i="6"/>
  <c r="AI9726" i="6"/>
  <c r="AI9725" i="6"/>
  <c r="AI9724" i="6"/>
  <c r="AI9723" i="6"/>
  <c r="AI9722" i="6"/>
  <c r="AI9721" i="6"/>
  <c r="AI9720" i="6"/>
  <c r="AI9719" i="6"/>
  <c r="AI9718" i="6"/>
  <c r="AI9717" i="6"/>
  <c r="AI9716" i="6"/>
  <c r="AI9715" i="6"/>
  <c r="AI9714" i="6"/>
  <c r="AI9713" i="6"/>
  <c r="AI9712" i="6"/>
  <c r="AI9711" i="6"/>
  <c r="AI9710" i="6"/>
  <c r="AI9709" i="6"/>
  <c r="AI9708" i="6"/>
  <c r="AI9707" i="6"/>
  <c r="AI9706" i="6"/>
  <c r="AI9705" i="6"/>
  <c r="AI9704" i="6"/>
  <c r="AI9703" i="6"/>
  <c r="AI9702" i="6"/>
  <c r="AI9701" i="6"/>
  <c r="AI9700" i="6"/>
  <c r="AI9699" i="6"/>
  <c r="AI9698" i="6"/>
  <c r="AI9697" i="6"/>
  <c r="AI9696" i="6"/>
  <c r="AI9695" i="6"/>
  <c r="AI9694" i="6"/>
  <c r="AI9693" i="6"/>
  <c r="AI9692" i="6"/>
  <c r="AI9691" i="6"/>
  <c r="AI9690" i="6"/>
  <c r="AI9689" i="6"/>
  <c r="AI9688" i="6"/>
  <c r="AI9687" i="6"/>
  <c r="AI9686" i="6"/>
  <c r="AI9685" i="6"/>
  <c r="AI9684" i="6"/>
  <c r="AI9683" i="6"/>
  <c r="AI9682" i="6"/>
  <c r="AI9681" i="6"/>
  <c r="AI9680" i="6"/>
  <c r="AI9679" i="6"/>
  <c r="AI9678" i="6"/>
  <c r="AI9677" i="6"/>
  <c r="AI9676" i="6"/>
  <c r="AI9675" i="6"/>
  <c r="AI9674" i="6"/>
  <c r="AI9673" i="6"/>
  <c r="AI9672" i="6"/>
  <c r="AI9671" i="6"/>
  <c r="AI9670" i="6"/>
  <c r="AI9669" i="6"/>
  <c r="AI9668" i="6"/>
  <c r="AI9667" i="6"/>
  <c r="AI9666" i="6"/>
  <c r="AI9665" i="6"/>
  <c r="AI9664" i="6"/>
  <c r="AI9663" i="6"/>
  <c r="AI9662" i="6"/>
  <c r="AI9661" i="6"/>
  <c r="AI9660" i="6"/>
  <c r="AI9659" i="6"/>
  <c r="AI9658" i="6"/>
  <c r="AI9657" i="6"/>
  <c r="AI9656" i="6"/>
  <c r="AI9655" i="6"/>
  <c r="AI9654" i="6"/>
  <c r="AI9653" i="6"/>
  <c r="AI9652" i="6"/>
  <c r="AI9651" i="6"/>
  <c r="AI9650" i="6"/>
  <c r="AI9649" i="6"/>
  <c r="AI9648" i="6"/>
  <c r="AI9647" i="6"/>
  <c r="AI9646" i="6"/>
  <c r="AI9645" i="6"/>
  <c r="AI9644" i="6"/>
  <c r="AI9643" i="6"/>
  <c r="AI9642" i="6"/>
  <c r="AI9641" i="6"/>
  <c r="AI9640" i="6"/>
  <c r="AI9639" i="6"/>
  <c r="AI9638" i="6"/>
  <c r="AI9637" i="6"/>
  <c r="AI9636" i="6"/>
  <c r="AI9635" i="6"/>
  <c r="AI9634" i="6"/>
  <c r="AI9633" i="6"/>
  <c r="AI9632" i="6"/>
  <c r="AI9631" i="6"/>
  <c r="AI9630" i="6"/>
  <c r="AI9629" i="6"/>
  <c r="AI9628" i="6"/>
  <c r="AI9627" i="6"/>
  <c r="AI9626" i="6"/>
  <c r="AI9625" i="6"/>
  <c r="AI9624" i="6"/>
  <c r="AI9623" i="6"/>
  <c r="AI9622" i="6"/>
  <c r="AI9621" i="6"/>
  <c r="AI9620" i="6"/>
  <c r="AI9619" i="6"/>
  <c r="AI9618" i="6"/>
  <c r="AI9617" i="6"/>
  <c r="AI9616" i="6"/>
  <c r="AI9615" i="6"/>
  <c r="AI9614" i="6"/>
  <c r="AI9613" i="6"/>
  <c r="AI9612" i="6"/>
  <c r="AI9611" i="6"/>
  <c r="AI9610" i="6"/>
  <c r="AI9609" i="6"/>
  <c r="AI9608" i="6"/>
  <c r="AI9607" i="6"/>
  <c r="AI9606" i="6"/>
  <c r="AI9605" i="6"/>
  <c r="AI9604" i="6"/>
  <c r="AI9603" i="6"/>
  <c r="AI9602" i="6"/>
  <c r="AI9601" i="6"/>
  <c r="AI9600" i="6"/>
  <c r="AI9599" i="6"/>
  <c r="AI9598" i="6"/>
  <c r="AI9597" i="6"/>
  <c r="AI9596" i="6"/>
  <c r="AI9595" i="6"/>
  <c r="AI9594" i="6"/>
  <c r="AI9593" i="6"/>
  <c r="AI9592" i="6"/>
  <c r="AI9591" i="6"/>
  <c r="AI9590" i="6"/>
  <c r="AI9589" i="6"/>
  <c r="AI9588" i="6"/>
  <c r="AI9587" i="6"/>
  <c r="AI9586" i="6"/>
  <c r="AI9585" i="6"/>
  <c r="AI9584" i="6"/>
  <c r="AI9583" i="6"/>
  <c r="AI9582" i="6"/>
  <c r="AI9581" i="6"/>
  <c r="AI9580" i="6"/>
  <c r="AI9579" i="6"/>
  <c r="AI9578" i="6"/>
  <c r="AI9577" i="6"/>
  <c r="AI9576" i="6"/>
  <c r="AI9575" i="6"/>
  <c r="AI9574" i="6"/>
  <c r="AI9573" i="6"/>
  <c r="AI9572" i="6"/>
  <c r="AI9571" i="6"/>
  <c r="AI9570" i="6"/>
  <c r="AI9569" i="6"/>
  <c r="AI9568" i="6"/>
  <c r="AI9567" i="6"/>
  <c r="AI9566" i="6"/>
  <c r="AI9565" i="6"/>
  <c r="AI9564" i="6"/>
  <c r="AI9563" i="6"/>
  <c r="AI9562" i="6"/>
  <c r="AI9561" i="6"/>
  <c r="AI9560" i="6"/>
  <c r="AI9559" i="6"/>
  <c r="AI9558" i="6"/>
  <c r="AI9557" i="6"/>
  <c r="AI9556" i="6"/>
  <c r="AI9555" i="6"/>
  <c r="AI9554" i="6"/>
  <c r="AI9553" i="6"/>
  <c r="AI9552" i="6"/>
  <c r="AI9551" i="6"/>
  <c r="AI9550" i="6"/>
  <c r="AI9549" i="6"/>
  <c r="AI9548" i="6"/>
  <c r="AI9547" i="6"/>
  <c r="AI9546" i="6"/>
  <c r="AI9545" i="6"/>
  <c r="AI9544" i="6"/>
  <c r="AI9543" i="6"/>
  <c r="AI9542" i="6"/>
  <c r="AI9541" i="6"/>
  <c r="AI9540" i="6"/>
  <c r="AI9539" i="6"/>
  <c r="AI9538" i="6"/>
  <c r="AI9537" i="6"/>
  <c r="AI9536" i="6"/>
  <c r="AI9535" i="6"/>
  <c r="AI9534" i="6"/>
  <c r="AI9533" i="6"/>
  <c r="AI9532" i="6"/>
  <c r="AI9531" i="6"/>
  <c r="AI9530" i="6"/>
  <c r="AI9529" i="6"/>
  <c r="AI9528" i="6"/>
  <c r="AI9527" i="6"/>
  <c r="AI9526" i="6"/>
  <c r="AI9525" i="6"/>
  <c r="AI9524" i="6"/>
  <c r="AI9523" i="6"/>
  <c r="AI9522" i="6"/>
  <c r="AI9521" i="6"/>
  <c r="AI9520" i="6"/>
  <c r="AI9519" i="6"/>
  <c r="AI9518" i="6"/>
  <c r="AI9517" i="6"/>
  <c r="AI9516" i="6"/>
  <c r="AI9515" i="6"/>
  <c r="AI9514" i="6"/>
  <c r="AI9513" i="6"/>
  <c r="AI9512" i="6"/>
  <c r="AI9511" i="6"/>
  <c r="AI9510" i="6"/>
  <c r="AI9509" i="6"/>
  <c r="AI9508" i="6"/>
  <c r="AI9507" i="6"/>
  <c r="AI9506" i="6"/>
  <c r="AI9505" i="6"/>
  <c r="AI9504" i="6"/>
  <c r="AI9503" i="6"/>
  <c r="AI9502" i="6"/>
  <c r="AI9501" i="6"/>
  <c r="AI9500" i="6"/>
  <c r="AI9499" i="6"/>
  <c r="AI9498" i="6"/>
  <c r="AI9497" i="6"/>
  <c r="AI9496" i="6"/>
  <c r="AI9495" i="6"/>
  <c r="AI9494" i="6"/>
  <c r="AI9493" i="6"/>
  <c r="AI9492" i="6"/>
  <c r="AI9491" i="6"/>
  <c r="AI9490" i="6"/>
  <c r="AI9489" i="6"/>
  <c r="AI9488" i="6"/>
  <c r="AI9487" i="6"/>
  <c r="AI9486" i="6"/>
  <c r="AI9485" i="6"/>
  <c r="AI9484" i="6"/>
  <c r="AI9483" i="6"/>
  <c r="AI9482" i="6"/>
  <c r="AI9481" i="6"/>
  <c r="AI9480" i="6"/>
  <c r="AI9479" i="6"/>
  <c r="AI9478" i="6"/>
  <c r="AI9477" i="6"/>
  <c r="AI9476" i="6"/>
  <c r="AI9475" i="6"/>
  <c r="AI9474" i="6"/>
  <c r="AI9473" i="6"/>
  <c r="AI9472" i="6"/>
  <c r="AI9471" i="6"/>
  <c r="AI9470" i="6"/>
  <c r="AI9469" i="6"/>
  <c r="AI9468" i="6"/>
  <c r="AI9467" i="6"/>
  <c r="AI9466" i="6"/>
  <c r="AI9465" i="6"/>
  <c r="AI9464" i="6"/>
  <c r="AI9463" i="6"/>
  <c r="AI9462" i="6"/>
  <c r="AI9461" i="6"/>
  <c r="AI9460" i="6"/>
  <c r="AI9459" i="6"/>
  <c r="AI9458" i="6"/>
  <c r="AI9457" i="6"/>
  <c r="AI9456" i="6"/>
  <c r="AI9455" i="6"/>
  <c r="AI9454" i="6"/>
  <c r="AI9453" i="6"/>
  <c r="AI9452" i="6"/>
  <c r="AI9451" i="6"/>
  <c r="AI9450" i="6"/>
  <c r="AI9449" i="6"/>
  <c r="AI9448" i="6"/>
  <c r="AI9447" i="6"/>
  <c r="AI9446" i="6"/>
  <c r="AI9445" i="6"/>
  <c r="AI9444" i="6"/>
  <c r="AI9443" i="6"/>
  <c r="AI9442" i="6"/>
  <c r="AI9441" i="6"/>
  <c r="AI9440" i="6"/>
  <c r="AI9439" i="6"/>
  <c r="AI9438" i="6"/>
  <c r="AI9437" i="6"/>
  <c r="AI9436" i="6"/>
  <c r="AI9435" i="6"/>
  <c r="AI9434" i="6"/>
  <c r="AI9433" i="6"/>
  <c r="AI9432" i="6"/>
  <c r="AI9431" i="6"/>
  <c r="AI9430" i="6"/>
  <c r="AI9429" i="6"/>
  <c r="AI9428" i="6"/>
  <c r="AI9427" i="6"/>
  <c r="AI9426" i="6"/>
  <c r="AI9425" i="6"/>
  <c r="AI9424" i="6"/>
  <c r="AI9423" i="6"/>
  <c r="AI9422" i="6"/>
  <c r="AI9421" i="6"/>
  <c r="AI9420" i="6"/>
  <c r="AI9419" i="6"/>
  <c r="AI9418" i="6"/>
  <c r="AI9417" i="6"/>
  <c r="AI9416" i="6"/>
  <c r="AI9415" i="6"/>
  <c r="AI9414" i="6"/>
  <c r="AI9413" i="6"/>
  <c r="AI9412" i="6"/>
  <c r="AI9411" i="6"/>
  <c r="AI9410" i="6"/>
  <c r="AI9409" i="6"/>
  <c r="AI9408" i="6"/>
  <c r="AI9407" i="6"/>
  <c r="AI9406" i="6"/>
  <c r="AI9405" i="6"/>
  <c r="AI9404" i="6"/>
  <c r="AI9403" i="6"/>
  <c r="AI9402" i="6"/>
  <c r="AI9401" i="6"/>
  <c r="AI9400" i="6"/>
  <c r="AI9399" i="6"/>
  <c r="AI9398" i="6"/>
  <c r="AI9397" i="6"/>
  <c r="AI9396" i="6"/>
  <c r="AI9395" i="6"/>
  <c r="AI9394" i="6"/>
  <c r="AI9393" i="6"/>
  <c r="AI9392" i="6"/>
  <c r="AI9391" i="6"/>
  <c r="AI9390" i="6"/>
  <c r="AI9389" i="6"/>
  <c r="AI9388" i="6"/>
  <c r="AI9387" i="6"/>
  <c r="AI9386" i="6"/>
  <c r="AI9385" i="6"/>
  <c r="AI9384" i="6"/>
  <c r="AI9383" i="6"/>
  <c r="AI9382" i="6"/>
  <c r="AI9381" i="6"/>
  <c r="AI9380" i="6"/>
  <c r="AI9379" i="6"/>
  <c r="AI9378" i="6"/>
  <c r="AI9377" i="6"/>
  <c r="AI9376" i="6"/>
  <c r="AI9375" i="6"/>
  <c r="AI9374" i="6"/>
  <c r="AI9373" i="6"/>
  <c r="AI9372" i="6"/>
  <c r="AI9371" i="6"/>
  <c r="AI9370" i="6"/>
  <c r="AI9369" i="6"/>
  <c r="AI9368" i="6"/>
  <c r="AI9367" i="6"/>
  <c r="AI9366" i="6"/>
  <c r="AI9365" i="6"/>
  <c r="AI9364" i="6"/>
  <c r="AI9363" i="6"/>
  <c r="AI9362" i="6"/>
  <c r="AI9361" i="6"/>
  <c r="AI9360" i="6"/>
  <c r="AI9359" i="6"/>
  <c r="AI9358" i="6"/>
  <c r="AI9357" i="6"/>
  <c r="AI9356" i="6"/>
  <c r="AI9355" i="6"/>
  <c r="AI9354" i="6"/>
  <c r="AI9353" i="6"/>
  <c r="AI9352" i="6"/>
  <c r="AI9351" i="6"/>
  <c r="AI9350" i="6"/>
  <c r="AI9349" i="6"/>
  <c r="AI9348" i="6"/>
  <c r="AI9347" i="6"/>
  <c r="AI9346" i="6"/>
  <c r="AI9345" i="6"/>
  <c r="AI9344" i="6"/>
  <c r="AI9343" i="6"/>
  <c r="AI9342" i="6"/>
  <c r="AI9341" i="6"/>
  <c r="AI9340" i="6"/>
  <c r="AI9339" i="6"/>
  <c r="AI9338" i="6"/>
  <c r="AI9337" i="6"/>
  <c r="AI9336" i="6"/>
  <c r="AI9335" i="6"/>
  <c r="AI9334" i="6"/>
  <c r="AI9333" i="6"/>
  <c r="AI9332" i="6"/>
  <c r="AI9331" i="6"/>
  <c r="AI9330" i="6"/>
  <c r="AI9329" i="6"/>
  <c r="AI9328" i="6"/>
  <c r="AI9327" i="6"/>
  <c r="AI9326" i="6"/>
  <c r="AI9325" i="6"/>
  <c r="AI9324" i="6"/>
  <c r="AI9323" i="6"/>
  <c r="AI9322" i="6"/>
  <c r="AI9321" i="6"/>
  <c r="AI9320" i="6"/>
  <c r="AI9319" i="6"/>
  <c r="AI9318" i="6"/>
  <c r="AI9317" i="6"/>
  <c r="AI9316" i="6"/>
  <c r="AI9315" i="6"/>
  <c r="AI9314" i="6"/>
  <c r="AI9313" i="6"/>
  <c r="AI9312" i="6"/>
  <c r="AI9311" i="6"/>
  <c r="AI9310" i="6"/>
  <c r="AI9309" i="6"/>
  <c r="AI9308" i="6"/>
  <c r="AI9307" i="6"/>
  <c r="AI9306" i="6"/>
  <c r="AI9305" i="6"/>
  <c r="AI9304" i="6"/>
  <c r="AI9303" i="6"/>
  <c r="AI9302" i="6"/>
  <c r="AI9301" i="6"/>
  <c r="AI9300" i="6"/>
  <c r="AI9299" i="6"/>
  <c r="AI9298" i="6"/>
  <c r="AI9297" i="6"/>
  <c r="AI9296" i="6"/>
  <c r="AI9295" i="6"/>
  <c r="AI9294" i="6"/>
  <c r="AI9293" i="6"/>
  <c r="AI9292" i="6"/>
  <c r="AI9291" i="6"/>
  <c r="AI9290" i="6"/>
  <c r="AI9289" i="6"/>
  <c r="AI9288" i="6"/>
  <c r="AI9287" i="6"/>
  <c r="AI9286" i="6"/>
  <c r="AI9285" i="6"/>
  <c r="AI9284" i="6"/>
  <c r="AI9283" i="6"/>
  <c r="AI9282" i="6"/>
  <c r="AI9281" i="6"/>
  <c r="AI9280" i="6"/>
  <c r="AI9279" i="6"/>
  <c r="AI9278" i="6"/>
  <c r="AI9277" i="6"/>
  <c r="AI9276" i="6"/>
  <c r="AI9275" i="6"/>
  <c r="AI9274" i="6"/>
  <c r="AI9273" i="6"/>
  <c r="AI9272" i="6"/>
  <c r="AI9271" i="6"/>
  <c r="AI9270" i="6"/>
  <c r="AI9269" i="6"/>
  <c r="AI9268" i="6"/>
  <c r="AI9267" i="6"/>
  <c r="AI9266" i="6"/>
  <c r="AI9265" i="6"/>
  <c r="AI9264" i="6"/>
  <c r="AI9263" i="6"/>
  <c r="AI9262" i="6"/>
  <c r="AI9261" i="6"/>
  <c r="AI9260" i="6"/>
  <c r="AI9259" i="6"/>
  <c r="AI9258" i="6"/>
  <c r="AI9257" i="6"/>
  <c r="AI9256" i="6"/>
  <c r="AI9255" i="6"/>
  <c r="AI9254" i="6"/>
  <c r="AI9253" i="6"/>
  <c r="AI9252" i="6"/>
  <c r="AI9251" i="6"/>
  <c r="AI9250" i="6"/>
  <c r="AI9249" i="6"/>
  <c r="AI9248" i="6"/>
  <c r="AI9247" i="6"/>
  <c r="AI9246" i="6"/>
  <c r="AI9245" i="6"/>
  <c r="AI9244" i="6"/>
  <c r="AI9243" i="6"/>
  <c r="AI9242" i="6"/>
  <c r="AI9241" i="6"/>
  <c r="AI9240" i="6"/>
  <c r="AI9239" i="6"/>
  <c r="AI9238" i="6"/>
  <c r="AI9237" i="6"/>
  <c r="AI9236" i="6"/>
  <c r="AI9235" i="6"/>
  <c r="AI9234" i="6"/>
  <c r="AI9233" i="6"/>
  <c r="AI9232" i="6"/>
  <c r="AI9231" i="6"/>
  <c r="AI9230" i="6"/>
  <c r="AI9229" i="6"/>
  <c r="AI9228" i="6"/>
  <c r="AI9227" i="6"/>
  <c r="AI9226" i="6"/>
  <c r="AI9225" i="6"/>
  <c r="AI9224" i="6"/>
  <c r="AI9223" i="6"/>
  <c r="AI9222" i="6"/>
  <c r="AI9221" i="6"/>
  <c r="AI9220" i="6"/>
  <c r="AI9219" i="6"/>
  <c r="AI9218" i="6"/>
  <c r="AI9217" i="6"/>
  <c r="AI9216" i="6"/>
  <c r="AI9215" i="6"/>
  <c r="AI9214" i="6"/>
  <c r="AI9213" i="6"/>
  <c r="AI9212" i="6"/>
  <c r="AI9211" i="6"/>
  <c r="AI9210" i="6"/>
  <c r="AI9209" i="6"/>
  <c r="AI9208" i="6"/>
  <c r="AI9207" i="6"/>
  <c r="AI9206" i="6"/>
  <c r="AI9205" i="6"/>
  <c r="AI9204" i="6"/>
  <c r="AI9203" i="6"/>
  <c r="AI9202" i="6"/>
  <c r="AI9201" i="6"/>
  <c r="AI9200" i="6"/>
  <c r="AI9199" i="6"/>
  <c r="AI9198" i="6"/>
  <c r="AI9197" i="6"/>
  <c r="AI9196" i="6"/>
  <c r="AI9195" i="6"/>
  <c r="AI9194" i="6"/>
  <c r="AI9193" i="6"/>
  <c r="AI9192" i="6"/>
  <c r="AI9191" i="6"/>
  <c r="AI9190" i="6"/>
  <c r="AI9189" i="6"/>
  <c r="AI9188" i="6"/>
  <c r="AI9187" i="6"/>
  <c r="AI9186" i="6"/>
  <c r="AI9185" i="6"/>
  <c r="AI9184" i="6"/>
  <c r="AI9183" i="6"/>
  <c r="AI9182" i="6"/>
  <c r="AI9181" i="6"/>
  <c r="AI9180" i="6"/>
  <c r="AI9179" i="6"/>
  <c r="AI9178" i="6"/>
  <c r="AI9177" i="6"/>
  <c r="AI9176" i="6"/>
  <c r="AI9175" i="6"/>
  <c r="AI9174" i="6"/>
  <c r="AI9173" i="6"/>
  <c r="AI9172" i="6"/>
  <c r="AI9171" i="6"/>
  <c r="AI9170" i="6"/>
  <c r="AI9169" i="6"/>
  <c r="AI9168" i="6"/>
  <c r="AI9167" i="6"/>
  <c r="AI9166" i="6"/>
  <c r="AI9165" i="6"/>
  <c r="AI9164" i="6"/>
  <c r="AI9163" i="6"/>
  <c r="AI9162" i="6"/>
  <c r="AI9161" i="6"/>
  <c r="AI9160" i="6"/>
  <c r="AI9159" i="6"/>
  <c r="AI9158" i="6"/>
  <c r="AI9157" i="6"/>
  <c r="AI9156" i="6"/>
  <c r="AI9155" i="6"/>
  <c r="AI9154" i="6"/>
  <c r="AI9153" i="6"/>
  <c r="AI9152" i="6"/>
  <c r="AI9151" i="6"/>
  <c r="AI9150" i="6"/>
  <c r="AI9149" i="6"/>
  <c r="AI9148" i="6"/>
  <c r="AI9147" i="6"/>
  <c r="AI9146" i="6"/>
  <c r="AI9145" i="6"/>
  <c r="AI9144" i="6"/>
  <c r="AI9143" i="6"/>
  <c r="AI9142" i="6"/>
  <c r="AI9141" i="6"/>
  <c r="AI9140" i="6"/>
  <c r="AI9139" i="6"/>
  <c r="AI9138" i="6"/>
  <c r="AI9137" i="6"/>
  <c r="AI9136" i="6"/>
  <c r="AI9135" i="6"/>
  <c r="AI9134" i="6"/>
  <c r="AI9133" i="6"/>
  <c r="AI9132" i="6"/>
  <c r="AI9131" i="6"/>
  <c r="AI9130" i="6"/>
  <c r="AI9129" i="6"/>
  <c r="AI9128" i="6"/>
  <c r="AI9127" i="6"/>
  <c r="AI9126" i="6"/>
  <c r="AI9125" i="6"/>
  <c r="AI9124" i="6"/>
  <c r="AI9123" i="6"/>
  <c r="AI9122" i="6"/>
  <c r="AI9121" i="6"/>
  <c r="AI9120" i="6"/>
  <c r="AI9119" i="6"/>
  <c r="AI9118" i="6"/>
  <c r="AI9117" i="6"/>
  <c r="AI9116" i="6"/>
  <c r="AI9115" i="6"/>
  <c r="AI9114" i="6"/>
  <c r="AI9113" i="6"/>
  <c r="AI9112" i="6"/>
  <c r="AI9111" i="6"/>
  <c r="AI9110" i="6"/>
  <c r="AI9109" i="6"/>
  <c r="AI9108" i="6"/>
  <c r="AI9107" i="6"/>
  <c r="AI9106" i="6"/>
  <c r="AI9105" i="6"/>
  <c r="AI9104" i="6"/>
  <c r="AI9103" i="6"/>
  <c r="AI9102" i="6"/>
  <c r="AI9101" i="6"/>
  <c r="AI9100" i="6"/>
  <c r="AI9099" i="6"/>
  <c r="AI9098" i="6"/>
  <c r="AI9097" i="6"/>
  <c r="AI9096" i="6"/>
  <c r="AI9095" i="6"/>
  <c r="AI9094" i="6"/>
  <c r="AI9093" i="6"/>
  <c r="AI9092" i="6"/>
  <c r="AI9091" i="6"/>
  <c r="AI9090" i="6"/>
  <c r="AI9089" i="6"/>
  <c r="AI9088" i="6"/>
  <c r="AI9087" i="6"/>
  <c r="AI9086" i="6"/>
  <c r="AI9085" i="6"/>
  <c r="AI9084" i="6"/>
  <c r="AI9083" i="6"/>
  <c r="AI9082" i="6"/>
  <c r="AI9081" i="6"/>
  <c r="AI9080" i="6"/>
  <c r="AI9079" i="6"/>
  <c r="AI9078" i="6"/>
  <c r="AI9077" i="6"/>
  <c r="AI9076" i="6"/>
  <c r="AI9075" i="6"/>
  <c r="AI9074" i="6"/>
  <c r="AI9073" i="6"/>
  <c r="AI9072" i="6"/>
  <c r="AI9071" i="6"/>
  <c r="AI9070" i="6"/>
  <c r="AI9069" i="6"/>
  <c r="AI9068" i="6"/>
  <c r="AI9067" i="6"/>
  <c r="AI9066" i="6"/>
  <c r="AI9065" i="6"/>
  <c r="AI9064" i="6"/>
  <c r="AI9063" i="6"/>
  <c r="AI9062" i="6"/>
  <c r="AI9061" i="6"/>
  <c r="AI9060" i="6"/>
  <c r="AI9059" i="6"/>
  <c r="AI9058" i="6"/>
  <c r="AI9057" i="6"/>
  <c r="AI9056" i="6"/>
  <c r="AI9055" i="6"/>
  <c r="AI9054" i="6"/>
  <c r="AI9053" i="6"/>
  <c r="AI9052" i="6"/>
  <c r="AI9051" i="6"/>
  <c r="AI9050" i="6"/>
  <c r="AI9049" i="6"/>
  <c r="AI9048" i="6"/>
  <c r="AI9047" i="6"/>
  <c r="AI9046" i="6"/>
  <c r="AI9045" i="6"/>
  <c r="AI9044" i="6"/>
  <c r="AI9043" i="6"/>
  <c r="AI9042" i="6"/>
  <c r="AI9041" i="6"/>
  <c r="AI9040" i="6"/>
  <c r="AI9039" i="6"/>
  <c r="AI9038" i="6"/>
  <c r="AI9037" i="6"/>
  <c r="AI9036" i="6"/>
  <c r="AI9035" i="6"/>
  <c r="AI9034" i="6"/>
  <c r="AI9033" i="6"/>
  <c r="AI9032" i="6"/>
  <c r="AI9031" i="6"/>
  <c r="AI9030" i="6"/>
  <c r="AI9029" i="6"/>
  <c r="AI9028" i="6"/>
  <c r="AI9027" i="6"/>
  <c r="AI9026" i="6"/>
  <c r="AI9025" i="6"/>
  <c r="AI9024" i="6"/>
  <c r="AI9023" i="6"/>
  <c r="AI9022" i="6"/>
  <c r="AI9021" i="6"/>
  <c r="AI9020" i="6"/>
  <c r="AI9019" i="6"/>
  <c r="AI9018" i="6"/>
  <c r="AI9017" i="6"/>
  <c r="AI9016" i="6"/>
  <c r="AI9015" i="6"/>
  <c r="AI9014" i="6"/>
  <c r="AI9013" i="6"/>
  <c r="AI9012" i="6"/>
  <c r="AI9011" i="6"/>
  <c r="AI9010" i="6"/>
  <c r="AI9009" i="6"/>
  <c r="AI9008" i="6"/>
  <c r="AI9007" i="6"/>
  <c r="AI9006" i="6"/>
  <c r="AI9005" i="6"/>
  <c r="AI9004" i="6"/>
  <c r="AI9003" i="6"/>
  <c r="AI9002" i="6"/>
  <c r="AI9001" i="6"/>
  <c r="AI9000" i="6"/>
  <c r="AI8999" i="6"/>
  <c r="AI8998" i="6"/>
  <c r="AI8997" i="6"/>
  <c r="AI8996" i="6"/>
  <c r="AI8995" i="6"/>
  <c r="AI8994" i="6"/>
  <c r="AI8993" i="6"/>
  <c r="AI8992" i="6"/>
  <c r="AI8991" i="6"/>
  <c r="AI8990" i="6"/>
  <c r="AI8989" i="6"/>
  <c r="AI8988" i="6"/>
  <c r="AI8987" i="6"/>
  <c r="AI8986" i="6"/>
  <c r="AI8985" i="6"/>
  <c r="AI8984" i="6"/>
  <c r="AI8983" i="6"/>
  <c r="AI8982" i="6"/>
  <c r="AI8981" i="6"/>
  <c r="AI8980" i="6"/>
  <c r="AI8979" i="6"/>
  <c r="AI8978" i="6"/>
  <c r="AI8977" i="6"/>
  <c r="AI8976" i="6"/>
  <c r="AI8975" i="6"/>
  <c r="AI8974" i="6"/>
  <c r="AI8973" i="6"/>
  <c r="AI8972" i="6"/>
  <c r="AI8971" i="6"/>
  <c r="AI8970" i="6"/>
  <c r="AI8969" i="6"/>
  <c r="AI8968" i="6"/>
  <c r="AI8967" i="6"/>
  <c r="AI8966" i="6"/>
  <c r="AI8965" i="6"/>
  <c r="AI8964" i="6"/>
  <c r="AI8963" i="6"/>
  <c r="AI8962" i="6"/>
  <c r="AI8961" i="6"/>
  <c r="AI8960" i="6"/>
  <c r="AI8959" i="6"/>
  <c r="AI8958" i="6"/>
  <c r="AI8957" i="6"/>
  <c r="AI8956" i="6"/>
  <c r="AI8955" i="6"/>
  <c r="AI8954" i="6"/>
  <c r="AI8953" i="6"/>
  <c r="AI8952" i="6"/>
  <c r="AI8951" i="6"/>
  <c r="AI8950" i="6"/>
  <c r="AI8949" i="6"/>
  <c r="AI8948" i="6"/>
  <c r="AI8947" i="6"/>
  <c r="AI8946" i="6"/>
  <c r="AI8945" i="6"/>
  <c r="AI8944" i="6"/>
  <c r="AI8943" i="6"/>
  <c r="AI8942" i="6"/>
  <c r="AI8941" i="6"/>
  <c r="AI8940" i="6"/>
  <c r="AI8939" i="6"/>
  <c r="AI8938" i="6"/>
  <c r="AI8937" i="6"/>
  <c r="AI8936" i="6"/>
  <c r="AI8935" i="6"/>
  <c r="AI8934" i="6"/>
  <c r="AI8933" i="6"/>
  <c r="AI8932" i="6"/>
  <c r="AI8931" i="6"/>
  <c r="AI8930" i="6"/>
  <c r="AI8929" i="6"/>
  <c r="AI8928" i="6"/>
  <c r="AI8927" i="6"/>
  <c r="AI8926" i="6"/>
  <c r="AI8925" i="6"/>
  <c r="AI8924" i="6"/>
  <c r="AI8923" i="6"/>
  <c r="AI8922" i="6"/>
  <c r="AI8921" i="6"/>
  <c r="AI8920" i="6"/>
  <c r="AI8919" i="6"/>
  <c r="AI8918" i="6"/>
  <c r="AI8917" i="6"/>
  <c r="AI8916" i="6"/>
  <c r="AI8915" i="6"/>
  <c r="AI8914" i="6"/>
  <c r="AI8913" i="6"/>
  <c r="AI8912" i="6"/>
  <c r="AI8911" i="6"/>
  <c r="AI8910" i="6"/>
  <c r="AI8909" i="6"/>
  <c r="AI8908" i="6"/>
  <c r="AI8907" i="6"/>
  <c r="AI8906" i="6"/>
  <c r="AI8905" i="6"/>
  <c r="AI8904" i="6"/>
  <c r="AI8903" i="6"/>
  <c r="AI8902" i="6"/>
  <c r="AI8901" i="6"/>
  <c r="AI8900" i="6"/>
  <c r="AI8899" i="6"/>
  <c r="AI8898" i="6"/>
  <c r="AI8897" i="6"/>
  <c r="AI8896" i="6"/>
  <c r="AI8895" i="6"/>
  <c r="AI8894" i="6"/>
  <c r="AI8893" i="6"/>
  <c r="AI8892" i="6"/>
  <c r="AI8891" i="6"/>
  <c r="AI8890" i="6"/>
  <c r="AI8889" i="6"/>
  <c r="AI8888" i="6"/>
  <c r="AI8887" i="6"/>
  <c r="AI8886" i="6"/>
  <c r="AI8885" i="6"/>
  <c r="AI8884" i="6"/>
  <c r="AI8883" i="6"/>
  <c r="AI8882" i="6"/>
  <c r="AI8881" i="6"/>
  <c r="AI8880" i="6"/>
  <c r="AI8879" i="6"/>
  <c r="AI8878" i="6"/>
  <c r="AI8877" i="6"/>
  <c r="AI8876" i="6"/>
  <c r="AI8875" i="6"/>
  <c r="AI8874" i="6"/>
  <c r="AI8873" i="6"/>
  <c r="AI8872" i="6"/>
  <c r="AI8871" i="6"/>
  <c r="AI8870" i="6"/>
  <c r="AI8869" i="6"/>
  <c r="AI8868" i="6"/>
  <c r="AI8867" i="6"/>
  <c r="AI8866" i="6"/>
  <c r="AI8865" i="6"/>
  <c r="AI8864" i="6"/>
  <c r="AI8863" i="6"/>
  <c r="AI8862" i="6"/>
  <c r="AI8861" i="6"/>
  <c r="AI8860" i="6"/>
  <c r="AI8859" i="6"/>
  <c r="AI8858" i="6"/>
  <c r="AI8857" i="6"/>
  <c r="AI8856" i="6"/>
  <c r="AI8855" i="6"/>
  <c r="AI8854" i="6"/>
  <c r="AI8853" i="6"/>
  <c r="AI8852" i="6"/>
  <c r="AI8851" i="6"/>
  <c r="AI8850" i="6"/>
  <c r="AI8849" i="6"/>
  <c r="AI8848" i="6"/>
  <c r="AI8847" i="6"/>
  <c r="AI8846" i="6"/>
  <c r="AI8845" i="6"/>
  <c r="AI8844" i="6"/>
  <c r="AI8843" i="6"/>
  <c r="AI8842" i="6"/>
  <c r="AI8841" i="6"/>
  <c r="AI8840" i="6"/>
  <c r="AI8839" i="6"/>
  <c r="AI8838" i="6"/>
  <c r="AI8837" i="6"/>
  <c r="AI8836" i="6"/>
  <c r="AI8835" i="6"/>
  <c r="AI8834" i="6"/>
  <c r="AI8833" i="6"/>
  <c r="AI8832" i="6"/>
  <c r="AI8831" i="6"/>
  <c r="AI8830" i="6"/>
  <c r="AI8829" i="6"/>
  <c r="AI8828" i="6"/>
  <c r="AI8827" i="6"/>
  <c r="AI8826" i="6"/>
  <c r="AI8825" i="6"/>
  <c r="AI8824" i="6"/>
  <c r="AI8823" i="6"/>
  <c r="AI8822" i="6"/>
  <c r="AI8821" i="6"/>
  <c r="AI8820" i="6"/>
  <c r="AI8819" i="6"/>
  <c r="AI8818" i="6"/>
  <c r="AI8817" i="6"/>
  <c r="AI8816" i="6"/>
  <c r="AI8815" i="6"/>
  <c r="AI8814" i="6"/>
  <c r="AI8813" i="6"/>
  <c r="AI8812" i="6"/>
  <c r="AI8811" i="6"/>
  <c r="AI8810" i="6"/>
  <c r="AI8809" i="6"/>
  <c r="AI8808" i="6"/>
  <c r="AI8807" i="6"/>
  <c r="AI8806" i="6"/>
  <c r="AI8805" i="6"/>
  <c r="AI8804" i="6"/>
  <c r="AI8803" i="6"/>
  <c r="AI8802" i="6"/>
  <c r="AI8801" i="6"/>
  <c r="AI8800" i="6"/>
  <c r="AI8799" i="6"/>
  <c r="AI8798" i="6"/>
  <c r="AI8797" i="6"/>
  <c r="AI8796" i="6"/>
  <c r="AI8795" i="6"/>
  <c r="AI8794" i="6"/>
  <c r="AI8793" i="6"/>
  <c r="AI8792" i="6"/>
  <c r="AI8791" i="6"/>
  <c r="AI8790" i="6"/>
  <c r="AI8789" i="6"/>
  <c r="AI8788" i="6"/>
  <c r="AI8787" i="6"/>
  <c r="AI8786" i="6"/>
  <c r="AI8785" i="6"/>
  <c r="AI8784" i="6"/>
  <c r="AI8783" i="6"/>
  <c r="AI8782" i="6"/>
  <c r="AI8781" i="6"/>
  <c r="AI8780" i="6"/>
  <c r="AI8779" i="6"/>
  <c r="AI8778" i="6"/>
  <c r="AI8777" i="6"/>
  <c r="AI8776" i="6"/>
  <c r="AI8775" i="6"/>
  <c r="AI8774" i="6"/>
  <c r="AI8773" i="6"/>
  <c r="AI8772" i="6"/>
  <c r="AI8771" i="6"/>
  <c r="AI8770" i="6"/>
  <c r="AI8769" i="6"/>
  <c r="AI8768" i="6"/>
  <c r="AI8767" i="6"/>
  <c r="AI8766" i="6"/>
  <c r="AI8765" i="6"/>
  <c r="AI8764" i="6"/>
  <c r="AI8763" i="6"/>
  <c r="AI8762" i="6"/>
  <c r="AI8761" i="6"/>
  <c r="AI8760" i="6"/>
  <c r="AI8759" i="6"/>
  <c r="AI8758" i="6"/>
  <c r="AI8757" i="6"/>
  <c r="AI8756" i="6"/>
  <c r="AI8755" i="6"/>
  <c r="AI8754" i="6"/>
  <c r="AI8753" i="6"/>
  <c r="AI8752" i="6"/>
  <c r="AI8751" i="6"/>
  <c r="AI8750" i="6"/>
  <c r="AI8749" i="6"/>
  <c r="AI8748" i="6"/>
  <c r="AI8747" i="6"/>
  <c r="AI8746" i="6"/>
  <c r="AI8745" i="6"/>
  <c r="AI8744" i="6"/>
  <c r="AI8743" i="6"/>
  <c r="AI8742" i="6"/>
  <c r="AI8741" i="6"/>
  <c r="AI8740" i="6"/>
  <c r="AI8739" i="6"/>
  <c r="AI8738" i="6"/>
  <c r="AI8737" i="6"/>
  <c r="AI8736" i="6"/>
  <c r="AI8735" i="6"/>
  <c r="AI8734" i="6"/>
  <c r="AI8733" i="6"/>
  <c r="AI8732" i="6"/>
  <c r="AI8731" i="6"/>
  <c r="AI8730" i="6"/>
  <c r="AI8729" i="6"/>
  <c r="AI8728" i="6"/>
  <c r="AI8727" i="6"/>
  <c r="AI8726" i="6"/>
  <c r="AI8725" i="6"/>
  <c r="AI8724" i="6"/>
  <c r="AI8723" i="6"/>
  <c r="AI8722" i="6"/>
  <c r="AI8721" i="6"/>
  <c r="AI8720" i="6"/>
  <c r="AI8719" i="6"/>
  <c r="AI8718" i="6"/>
  <c r="AI8717" i="6"/>
  <c r="AI8716" i="6"/>
  <c r="AI8715" i="6"/>
  <c r="AI8714" i="6"/>
  <c r="AI8713" i="6"/>
  <c r="AI8712" i="6"/>
  <c r="AI8711" i="6"/>
  <c r="AI8710" i="6"/>
  <c r="AI8709" i="6"/>
  <c r="AI8708" i="6"/>
  <c r="AI8707" i="6"/>
  <c r="AI8706" i="6"/>
  <c r="AI8705" i="6"/>
  <c r="AI8704" i="6"/>
  <c r="AI8703" i="6"/>
  <c r="AI8702" i="6"/>
  <c r="AI8701" i="6"/>
  <c r="AI8700" i="6"/>
  <c r="AI8699" i="6"/>
  <c r="AI8698" i="6"/>
  <c r="AI8697" i="6"/>
  <c r="AI8696" i="6"/>
  <c r="AI8695" i="6"/>
  <c r="AI8694" i="6"/>
  <c r="AI8693" i="6"/>
  <c r="AI8692" i="6"/>
  <c r="AI8691" i="6"/>
  <c r="AI8690" i="6"/>
  <c r="AI8689" i="6"/>
  <c r="AI8688" i="6"/>
  <c r="AI8687" i="6"/>
  <c r="AI8686" i="6"/>
  <c r="AI8685" i="6"/>
  <c r="AI8684" i="6"/>
  <c r="AI8683" i="6"/>
  <c r="AI8682" i="6"/>
  <c r="AI8681" i="6"/>
  <c r="AI8680" i="6"/>
  <c r="AI8679" i="6"/>
  <c r="AI8678" i="6"/>
  <c r="AI8677" i="6"/>
  <c r="AI8676" i="6"/>
  <c r="AI8675" i="6"/>
  <c r="AI8674" i="6"/>
  <c r="AI8673" i="6"/>
  <c r="AI8672" i="6"/>
  <c r="AI8671" i="6"/>
  <c r="AI8670" i="6"/>
  <c r="AI8669" i="6"/>
  <c r="AI8668" i="6"/>
  <c r="AI8667" i="6"/>
  <c r="AI8666" i="6"/>
  <c r="AI8665" i="6"/>
  <c r="AI8664" i="6"/>
  <c r="AI8663" i="6"/>
  <c r="AI8662" i="6"/>
  <c r="AI8661" i="6"/>
  <c r="AI8660" i="6"/>
  <c r="AI8659" i="6"/>
  <c r="AI8658" i="6"/>
  <c r="AI8657" i="6"/>
  <c r="AI8656" i="6"/>
  <c r="AI8655" i="6"/>
  <c r="AI8654" i="6"/>
  <c r="AI8653" i="6"/>
  <c r="AI8652" i="6"/>
  <c r="AI8651" i="6"/>
  <c r="AI8650" i="6"/>
  <c r="AI8649" i="6"/>
  <c r="AI8648" i="6"/>
  <c r="AI8647" i="6"/>
  <c r="AI8646" i="6"/>
  <c r="AI8645" i="6"/>
  <c r="AI8644" i="6"/>
  <c r="AI8643" i="6"/>
  <c r="AI8642" i="6"/>
  <c r="AI8641" i="6"/>
  <c r="AI8640" i="6"/>
  <c r="AI8639" i="6"/>
  <c r="AI8638" i="6"/>
  <c r="AI8637" i="6"/>
  <c r="AI8636" i="6"/>
  <c r="AI8635" i="6"/>
  <c r="AI8634" i="6"/>
  <c r="AI8633" i="6"/>
  <c r="AI8632" i="6"/>
  <c r="AI8631" i="6"/>
  <c r="AI8630" i="6"/>
  <c r="AI8629" i="6"/>
  <c r="AI8628" i="6"/>
  <c r="AI8627" i="6"/>
  <c r="AI8626" i="6"/>
  <c r="AI8625" i="6"/>
  <c r="AI8624" i="6"/>
  <c r="AI8623" i="6"/>
  <c r="AI8622" i="6"/>
  <c r="AI8621" i="6"/>
  <c r="AI8620" i="6"/>
  <c r="AI8619" i="6"/>
  <c r="AI8618" i="6"/>
  <c r="AI8617" i="6"/>
  <c r="AI8616" i="6"/>
  <c r="AI8615" i="6"/>
  <c r="AI8614" i="6"/>
  <c r="AI8613" i="6"/>
  <c r="AI8612" i="6"/>
  <c r="AI8611" i="6"/>
  <c r="AI8610" i="6"/>
  <c r="AI8609" i="6"/>
  <c r="AI8608" i="6"/>
  <c r="AI8607" i="6"/>
  <c r="AI8606" i="6"/>
  <c r="AI8605" i="6"/>
  <c r="AI8604" i="6"/>
  <c r="AI8603" i="6"/>
  <c r="AI8602" i="6"/>
  <c r="AI8601" i="6"/>
  <c r="AI8600" i="6"/>
  <c r="AI8599" i="6"/>
  <c r="AI8598" i="6"/>
  <c r="AI8597" i="6"/>
  <c r="AI8596" i="6"/>
  <c r="AI8595" i="6"/>
  <c r="AI8594" i="6"/>
  <c r="AI8593" i="6"/>
  <c r="AI8592" i="6"/>
  <c r="AI8591" i="6"/>
  <c r="AI8590" i="6"/>
  <c r="AI8589" i="6"/>
  <c r="AI8588" i="6"/>
  <c r="AI8587" i="6"/>
  <c r="AI8586" i="6"/>
  <c r="AI8585" i="6"/>
  <c r="AI8584" i="6"/>
  <c r="AI8583" i="6"/>
  <c r="AI8582" i="6"/>
  <c r="AI8581" i="6"/>
  <c r="AI8580" i="6"/>
  <c r="AI8579" i="6"/>
  <c r="AI8578" i="6"/>
  <c r="AI8577" i="6"/>
  <c r="AI8576" i="6"/>
  <c r="AI8575" i="6"/>
  <c r="AI8574" i="6"/>
  <c r="AI8573" i="6"/>
  <c r="AI8572" i="6"/>
  <c r="AI8571" i="6"/>
  <c r="AI8570" i="6"/>
  <c r="AI8569" i="6"/>
  <c r="AI8568" i="6"/>
  <c r="AI8567" i="6"/>
  <c r="AI8566" i="6"/>
  <c r="AI8565" i="6"/>
  <c r="AI8564" i="6"/>
  <c r="AI8563" i="6"/>
  <c r="AI8562" i="6"/>
  <c r="AI8561" i="6"/>
  <c r="AI8560" i="6"/>
  <c r="AI8559" i="6"/>
  <c r="AI8558" i="6"/>
  <c r="AI8557" i="6"/>
  <c r="AI8556" i="6"/>
  <c r="AI8555" i="6"/>
  <c r="AI8554" i="6"/>
  <c r="AI8553" i="6"/>
  <c r="AI8552" i="6"/>
  <c r="AI8551" i="6"/>
  <c r="AI8550" i="6"/>
  <c r="AI8549" i="6"/>
  <c r="AI8548" i="6"/>
  <c r="AI8547" i="6"/>
  <c r="AI8546" i="6"/>
  <c r="AI8545" i="6"/>
  <c r="AI8544" i="6"/>
  <c r="AI8543" i="6"/>
  <c r="AI8542" i="6"/>
  <c r="AI8541" i="6"/>
  <c r="AI8540" i="6"/>
  <c r="AI8539" i="6"/>
  <c r="AI8538" i="6"/>
  <c r="AI8537" i="6"/>
  <c r="AI8536" i="6"/>
  <c r="AI8535" i="6"/>
  <c r="AI8534" i="6"/>
  <c r="AI8533" i="6"/>
  <c r="AI8532" i="6"/>
  <c r="AI8531" i="6"/>
  <c r="AI8530" i="6"/>
  <c r="AI8529" i="6"/>
  <c r="AI8528" i="6"/>
  <c r="AI8527" i="6"/>
  <c r="AI8526" i="6"/>
  <c r="AI8525" i="6"/>
  <c r="AI8524" i="6"/>
  <c r="AI8523" i="6"/>
  <c r="AI8522" i="6"/>
  <c r="AI8521" i="6"/>
  <c r="AI8520" i="6"/>
  <c r="AI8519" i="6"/>
  <c r="AI8518" i="6"/>
  <c r="AI8517" i="6"/>
  <c r="AI8516" i="6"/>
  <c r="AI8515" i="6"/>
  <c r="AI8514" i="6"/>
  <c r="AI8513" i="6"/>
  <c r="AI8512" i="6"/>
  <c r="AI8511" i="6"/>
  <c r="AI8510" i="6"/>
  <c r="AI8509" i="6"/>
  <c r="AI8508" i="6"/>
  <c r="AI8507" i="6"/>
  <c r="AI8506" i="6"/>
  <c r="AI8505" i="6"/>
  <c r="AI8504" i="6"/>
  <c r="AI8503" i="6"/>
  <c r="AI8502" i="6"/>
  <c r="AI8501" i="6"/>
  <c r="AI8500" i="6"/>
  <c r="AI8499" i="6"/>
  <c r="AI8498" i="6"/>
  <c r="AI8497" i="6"/>
  <c r="AI8496" i="6"/>
  <c r="AI8495" i="6"/>
  <c r="AI8494" i="6"/>
  <c r="AI8493" i="6"/>
  <c r="AI8492" i="6"/>
  <c r="AI8491" i="6"/>
  <c r="AI8490" i="6"/>
  <c r="AI8489" i="6"/>
  <c r="AI8488" i="6"/>
  <c r="AI8487" i="6"/>
  <c r="AI8486" i="6"/>
  <c r="AI8485" i="6"/>
  <c r="AI8484" i="6"/>
  <c r="AI8483" i="6"/>
  <c r="AI8482" i="6"/>
  <c r="AI8481" i="6"/>
  <c r="AI8480" i="6"/>
  <c r="AI8479" i="6"/>
  <c r="AI8478" i="6"/>
  <c r="AI8477" i="6"/>
  <c r="AI8476" i="6"/>
  <c r="AI8475" i="6"/>
  <c r="AI8474" i="6"/>
  <c r="AI8473" i="6"/>
  <c r="AI8472" i="6"/>
  <c r="AI8471" i="6"/>
  <c r="AI8470" i="6"/>
  <c r="AI8469" i="6"/>
  <c r="AI8468" i="6"/>
  <c r="AI8467" i="6"/>
  <c r="AI8466" i="6"/>
  <c r="AI8465" i="6"/>
  <c r="AI8464" i="6"/>
  <c r="AI8463" i="6"/>
  <c r="AI8462" i="6"/>
  <c r="AI8461" i="6"/>
  <c r="AI8460" i="6"/>
  <c r="AI8459" i="6"/>
  <c r="AI8458" i="6"/>
  <c r="AI8457" i="6"/>
  <c r="AI8456" i="6"/>
  <c r="AI8455" i="6"/>
  <c r="AI8454" i="6"/>
  <c r="AI8453" i="6"/>
  <c r="AI8452" i="6"/>
  <c r="AI8451" i="6"/>
  <c r="AI8450" i="6"/>
  <c r="AI8449" i="6"/>
  <c r="AI8448" i="6"/>
  <c r="AI8447" i="6"/>
  <c r="AI8446" i="6"/>
  <c r="AI8445" i="6"/>
  <c r="AI8444" i="6"/>
  <c r="AI8443" i="6"/>
  <c r="AI8442" i="6"/>
  <c r="AI8441" i="6"/>
  <c r="AI8440" i="6"/>
  <c r="AI8439" i="6"/>
  <c r="AI8438" i="6"/>
  <c r="AI8437" i="6"/>
  <c r="AI8436" i="6"/>
  <c r="AI8435" i="6"/>
  <c r="AI8434" i="6"/>
  <c r="AI8433" i="6"/>
  <c r="AI8432" i="6"/>
  <c r="AI8431" i="6"/>
  <c r="AI8430" i="6"/>
  <c r="AI8429" i="6"/>
  <c r="AI8428" i="6"/>
  <c r="AI8427" i="6"/>
  <c r="AI8426" i="6"/>
  <c r="AI8425" i="6"/>
  <c r="AI8424" i="6"/>
  <c r="AI8423" i="6"/>
  <c r="AI8422" i="6"/>
  <c r="AI8421" i="6"/>
  <c r="AI8420" i="6"/>
  <c r="AI8419" i="6"/>
  <c r="AI8418" i="6"/>
  <c r="AI8417" i="6"/>
  <c r="AI8416" i="6"/>
  <c r="AI8415" i="6"/>
  <c r="AI8414" i="6"/>
  <c r="AI8413" i="6"/>
  <c r="AI8412" i="6"/>
  <c r="AI8411" i="6"/>
  <c r="AI8410" i="6"/>
  <c r="AI8409" i="6"/>
  <c r="AI8408" i="6"/>
  <c r="AI8407" i="6"/>
  <c r="AI8406" i="6"/>
  <c r="AI8405" i="6"/>
  <c r="AI8404" i="6"/>
  <c r="AI8403" i="6"/>
  <c r="AI8402" i="6"/>
  <c r="AI8401" i="6"/>
  <c r="AI8400" i="6"/>
  <c r="AI8399" i="6"/>
  <c r="AI8398" i="6"/>
  <c r="AI8397" i="6"/>
  <c r="AI8396" i="6"/>
  <c r="AI8395" i="6"/>
  <c r="AI8394" i="6"/>
  <c r="AI8393" i="6"/>
  <c r="AI8392" i="6"/>
  <c r="AI8391" i="6"/>
  <c r="AI8390" i="6"/>
  <c r="AI8389" i="6"/>
  <c r="AI8388" i="6"/>
  <c r="AI8387" i="6"/>
  <c r="AI8386" i="6"/>
  <c r="AI8385" i="6"/>
  <c r="AI8384" i="6"/>
  <c r="AI8383" i="6"/>
  <c r="AI8382" i="6"/>
  <c r="AI8381" i="6"/>
  <c r="AI8380" i="6"/>
  <c r="AI8379" i="6"/>
  <c r="AI8378" i="6"/>
  <c r="AI8377" i="6"/>
  <c r="AI8376" i="6"/>
  <c r="AI8375" i="6"/>
  <c r="AI8374" i="6"/>
  <c r="AI8373" i="6"/>
  <c r="AI8372" i="6"/>
  <c r="AI8371" i="6"/>
  <c r="AI8370" i="6"/>
  <c r="AI8369" i="6"/>
  <c r="AI8368" i="6"/>
  <c r="AI8367" i="6"/>
  <c r="AI8366" i="6"/>
  <c r="AI8365" i="6"/>
  <c r="AI8364" i="6"/>
  <c r="AI8363" i="6"/>
  <c r="AI8362" i="6"/>
  <c r="AI8361" i="6"/>
  <c r="AI8360" i="6"/>
  <c r="AI8359" i="6"/>
  <c r="AI8358" i="6"/>
  <c r="AI8357" i="6"/>
  <c r="AI8356" i="6"/>
  <c r="AI8355" i="6"/>
  <c r="AI8354" i="6"/>
  <c r="AI8353" i="6"/>
  <c r="AI8352" i="6"/>
  <c r="AI8351" i="6"/>
  <c r="AI8350" i="6"/>
  <c r="AI8349" i="6"/>
  <c r="AI8348" i="6"/>
  <c r="AI8347" i="6"/>
  <c r="AI8346" i="6"/>
  <c r="AI8345" i="6"/>
  <c r="AI8344" i="6"/>
  <c r="AI8343" i="6"/>
  <c r="AI8342" i="6"/>
  <c r="AI8341" i="6"/>
  <c r="AI8340" i="6"/>
  <c r="AI8339" i="6"/>
  <c r="AI8338" i="6"/>
  <c r="AI8337" i="6"/>
  <c r="AI8336" i="6"/>
  <c r="AI8335" i="6"/>
  <c r="AI8334" i="6"/>
  <c r="AI8333" i="6"/>
  <c r="AI8332" i="6"/>
  <c r="AI8331" i="6"/>
  <c r="AI8330" i="6"/>
  <c r="AI8329" i="6"/>
  <c r="AI8328" i="6"/>
  <c r="AI8327" i="6"/>
  <c r="AI8326" i="6"/>
  <c r="AI8325" i="6"/>
  <c r="AI8324" i="6"/>
  <c r="AI8323" i="6"/>
  <c r="AI8322" i="6"/>
  <c r="AI8321" i="6"/>
  <c r="AI8320" i="6"/>
  <c r="AI8319" i="6"/>
  <c r="AI8318" i="6"/>
  <c r="AI8317" i="6"/>
  <c r="AI8316" i="6"/>
  <c r="AI8315" i="6"/>
  <c r="AI8314" i="6"/>
  <c r="AI8313" i="6"/>
  <c r="AI8312" i="6"/>
  <c r="AI8311" i="6"/>
  <c r="AI8310" i="6"/>
  <c r="AI8309" i="6"/>
  <c r="AI8308" i="6"/>
  <c r="AI8307" i="6"/>
  <c r="AI8306" i="6"/>
  <c r="AI8305" i="6"/>
  <c r="AI8304" i="6"/>
  <c r="AI8303" i="6"/>
  <c r="AI8302" i="6"/>
  <c r="AI8301" i="6"/>
  <c r="AI8300" i="6"/>
  <c r="AI8299" i="6"/>
  <c r="AI8298" i="6"/>
  <c r="AI8297" i="6"/>
  <c r="AI8296" i="6"/>
  <c r="AI8295" i="6"/>
  <c r="AI8294" i="6"/>
  <c r="AI8293" i="6"/>
  <c r="AI8292" i="6"/>
  <c r="AI8291" i="6"/>
  <c r="AI8290" i="6"/>
  <c r="AI8289" i="6"/>
  <c r="AI8288" i="6"/>
  <c r="AI8287" i="6"/>
  <c r="AI8286" i="6"/>
  <c r="AI8285" i="6"/>
  <c r="AI8284" i="6"/>
  <c r="AI8283" i="6"/>
  <c r="AI8282" i="6"/>
  <c r="AI8281" i="6"/>
  <c r="AI8280" i="6"/>
  <c r="AI8279" i="6"/>
  <c r="AI8278" i="6"/>
  <c r="AI8277" i="6"/>
  <c r="AI8276" i="6"/>
  <c r="AI8275" i="6"/>
  <c r="AI8274" i="6"/>
  <c r="AI8273" i="6"/>
  <c r="AI8272" i="6"/>
  <c r="AI8271" i="6"/>
  <c r="AI8270" i="6"/>
  <c r="AI8269" i="6"/>
  <c r="AI8268" i="6"/>
  <c r="AI8267" i="6"/>
  <c r="AI8266" i="6"/>
  <c r="AI8265" i="6"/>
  <c r="AI8264" i="6"/>
  <c r="AI8263" i="6"/>
  <c r="AI8262" i="6"/>
  <c r="AI8261" i="6"/>
  <c r="AI8260" i="6"/>
  <c r="AI8259" i="6"/>
  <c r="AI8258" i="6"/>
  <c r="AI8257" i="6"/>
  <c r="AI8256" i="6"/>
  <c r="AI8255" i="6"/>
  <c r="AI8254" i="6"/>
  <c r="AI8253" i="6"/>
  <c r="AI8252" i="6"/>
  <c r="AI8251" i="6"/>
  <c r="AI8250" i="6"/>
  <c r="AI8249" i="6"/>
  <c r="AI8248" i="6"/>
  <c r="AI8247" i="6"/>
  <c r="AI8246" i="6"/>
  <c r="AI8245" i="6"/>
  <c r="AI8244" i="6"/>
  <c r="AI8243" i="6"/>
  <c r="AI8242" i="6"/>
  <c r="AI8241" i="6"/>
  <c r="AI8240" i="6"/>
  <c r="AI8239" i="6"/>
  <c r="AI8238" i="6"/>
  <c r="AI8237" i="6"/>
  <c r="AI8236" i="6"/>
  <c r="AI8235" i="6"/>
  <c r="AI8234" i="6"/>
  <c r="AI8233" i="6"/>
  <c r="AI8232" i="6"/>
  <c r="AI8231" i="6"/>
  <c r="AI8230" i="6"/>
  <c r="AI8229" i="6"/>
  <c r="AI8228" i="6"/>
  <c r="AI8227" i="6"/>
  <c r="AI8226" i="6"/>
  <c r="AI8225" i="6"/>
  <c r="AI8224" i="6"/>
  <c r="AI8223" i="6"/>
  <c r="AI8222" i="6"/>
  <c r="AI8221" i="6"/>
  <c r="AI8220" i="6"/>
  <c r="AI8219" i="6"/>
  <c r="AI8218" i="6"/>
  <c r="AI8217" i="6"/>
  <c r="AI8216" i="6"/>
  <c r="AI8215" i="6"/>
  <c r="AI8214" i="6"/>
  <c r="AI8213" i="6"/>
  <c r="AI8212" i="6"/>
  <c r="AI8211" i="6"/>
  <c r="AI8210" i="6"/>
  <c r="AI8209" i="6"/>
  <c r="AI8208" i="6"/>
  <c r="AI8207" i="6"/>
  <c r="AI8206" i="6"/>
  <c r="AI8205" i="6"/>
  <c r="AI8204" i="6"/>
  <c r="AI8203" i="6"/>
  <c r="AI8202" i="6"/>
  <c r="AI8201" i="6"/>
  <c r="AI8200" i="6"/>
  <c r="AI8199" i="6"/>
  <c r="AI8198" i="6"/>
  <c r="AI8197" i="6"/>
  <c r="AI8196" i="6"/>
  <c r="AI8195" i="6"/>
  <c r="AI8194" i="6"/>
  <c r="AI8193" i="6"/>
  <c r="AI8192" i="6"/>
  <c r="AI8191" i="6"/>
  <c r="AI8190" i="6"/>
  <c r="AI8189" i="6"/>
  <c r="AI8188" i="6"/>
  <c r="AI8187" i="6"/>
  <c r="AI8186" i="6"/>
  <c r="AI8185" i="6"/>
  <c r="AI8184" i="6"/>
  <c r="AI8183" i="6"/>
  <c r="AI8182" i="6"/>
  <c r="AI8181" i="6"/>
  <c r="AI8180" i="6"/>
  <c r="AI8179" i="6"/>
  <c r="AI8178" i="6"/>
  <c r="AI8177" i="6"/>
  <c r="AI8176" i="6"/>
  <c r="AI8175" i="6"/>
  <c r="AI8174" i="6"/>
  <c r="AI8173" i="6"/>
  <c r="AI8172" i="6"/>
  <c r="AI8171" i="6"/>
  <c r="AI8170" i="6"/>
  <c r="AI8169" i="6"/>
  <c r="AI8168" i="6"/>
  <c r="AI8167" i="6"/>
  <c r="AI8166" i="6"/>
  <c r="AI8165" i="6"/>
  <c r="AI8164" i="6"/>
  <c r="AI8163" i="6"/>
  <c r="AI8162" i="6"/>
  <c r="AI8161" i="6"/>
  <c r="AI8160" i="6"/>
  <c r="AI8159" i="6"/>
  <c r="AI8158" i="6"/>
  <c r="AI8157" i="6"/>
  <c r="AI8156" i="6"/>
  <c r="AI8155" i="6"/>
  <c r="AI8154" i="6"/>
  <c r="AI8153" i="6"/>
  <c r="AI8152" i="6"/>
  <c r="AI8151" i="6"/>
  <c r="AI8150" i="6"/>
  <c r="AI8149" i="6"/>
  <c r="AI8148" i="6"/>
  <c r="AI8147" i="6"/>
  <c r="AI8146" i="6"/>
  <c r="AI8145" i="6"/>
  <c r="AI8144" i="6"/>
  <c r="AI8143" i="6"/>
  <c r="AI8142" i="6"/>
  <c r="AI8141" i="6"/>
  <c r="AI8140" i="6"/>
  <c r="AI8139" i="6"/>
  <c r="AI8138" i="6"/>
  <c r="AI8137" i="6"/>
  <c r="AI8136" i="6"/>
  <c r="AI8135" i="6"/>
  <c r="AI8134" i="6"/>
  <c r="AI8133" i="6"/>
  <c r="AI8132" i="6"/>
  <c r="AI8131" i="6"/>
  <c r="AI8130" i="6"/>
  <c r="AI8129" i="6"/>
  <c r="AI8128" i="6"/>
  <c r="AI8127" i="6"/>
  <c r="AI8126" i="6"/>
  <c r="AI8125" i="6"/>
  <c r="AI8124" i="6"/>
  <c r="AH8124" i="6" s="1"/>
  <c r="AI8123" i="6"/>
  <c r="AI8122" i="6"/>
  <c r="AI8121" i="6"/>
  <c r="AI8120" i="6"/>
  <c r="AI8119" i="6"/>
  <c r="AI8118" i="6"/>
  <c r="AI8117" i="6"/>
  <c r="AI8116" i="6"/>
  <c r="AH8116" i="6" s="1"/>
  <c r="AI8115" i="6"/>
  <c r="AI8114" i="6"/>
  <c r="AI8113" i="6"/>
  <c r="AI8112" i="6"/>
  <c r="AI8111" i="6"/>
  <c r="AI8110" i="6"/>
  <c r="AI8109" i="6"/>
  <c r="AI8108" i="6"/>
  <c r="AH8108" i="6" s="1"/>
  <c r="AI8107" i="6"/>
  <c r="AI8106" i="6"/>
  <c r="AI8105" i="6"/>
  <c r="AI8104" i="6"/>
  <c r="AI8103" i="6"/>
  <c r="AI8102" i="6"/>
  <c r="AI8101" i="6"/>
  <c r="AI8100" i="6"/>
  <c r="AH8100" i="6" s="1"/>
  <c r="AI8099" i="6"/>
  <c r="AI8098" i="6"/>
  <c r="AI8097" i="6"/>
  <c r="AI8096" i="6"/>
  <c r="AI8095" i="6"/>
  <c r="AI8094" i="6"/>
  <c r="AI8093" i="6"/>
  <c r="AI8092" i="6"/>
  <c r="AH8092" i="6" s="1"/>
  <c r="AI8091" i="6"/>
  <c r="AI8090" i="6"/>
  <c r="AI8089" i="6"/>
  <c r="AI8088" i="6"/>
  <c r="AI8087" i="6"/>
  <c r="AI8086" i="6"/>
  <c r="AI8085" i="6"/>
  <c r="AI8084" i="6"/>
  <c r="AH8084" i="6" s="1"/>
  <c r="AI8083" i="6"/>
  <c r="AI8082" i="6"/>
  <c r="AI8081" i="6"/>
  <c r="AI8080" i="6"/>
  <c r="AI8079" i="6"/>
  <c r="AI8078" i="6"/>
  <c r="AI8077" i="6"/>
  <c r="AI8076" i="6"/>
  <c r="AH8076" i="6" s="1"/>
  <c r="AI8075" i="6"/>
  <c r="AI8074" i="6"/>
  <c r="AI8073" i="6"/>
  <c r="AI8072" i="6"/>
  <c r="AI8071" i="6"/>
  <c r="AI8070" i="6"/>
  <c r="AI8069" i="6"/>
  <c r="AI8068" i="6"/>
  <c r="AH8068" i="6" s="1"/>
  <c r="AI8067" i="6"/>
  <c r="AI8066" i="6"/>
  <c r="AI8065" i="6"/>
  <c r="AI8064" i="6"/>
  <c r="AI8063" i="6"/>
  <c r="AI8062" i="6"/>
  <c r="AI8061" i="6"/>
  <c r="AI8060" i="6"/>
  <c r="AH8060" i="6" s="1"/>
  <c r="AI8059" i="6"/>
  <c r="AI8058" i="6"/>
  <c r="AI8057" i="6"/>
  <c r="AI8056" i="6"/>
  <c r="AI8055" i="6"/>
  <c r="AI8054" i="6"/>
  <c r="AI8053" i="6"/>
  <c r="AI8052" i="6"/>
  <c r="AH8052" i="6" s="1"/>
  <c r="AI8051" i="6"/>
  <c r="AI8050" i="6"/>
  <c r="AI8049" i="6"/>
  <c r="AI8048" i="6"/>
  <c r="AI8047" i="6"/>
  <c r="AI8046" i="6"/>
  <c r="AI8045" i="6"/>
  <c r="AI8044" i="6"/>
  <c r="AH8044" i="6" s="1"/>
  <c r="AI8043" i="6"/>
  <c r="AI8042" i="6"/>
  <c r="AI8041" i="6"/>
  <c r="AI8040" i="6"/>
  <c r="AI8039" i="6"/>
  <c r="AI8038" i="6"/>
  <c r="AI8037" i="6"/>
  <c r="AI8036" i="6"/>
  <c r="AH8036" i="6" s="1"/>
  <c r="AI8035" i="6"/>
  <c r="AI8034" i="6"/>
  <c r="AI8033" i="6"/>
  <c r="AI8032" i="6"/>
  <c r="AI8031" i="6"/>
  <c r="AI8030" i="6"/>
  <c r="AI8029" i="6"/>
  <c r="AI8028" i="6"/>
  <c r="AH8028" i="6" s="1"/>
  <c r="AI8027" i="6"/>
  <c r="AI8026" i="6"/>
  <c r="AI8025" i="6"/>
  <c r="AI8024" i="6"/>
  <c r="AI8023" i="6"/>
  <c r="AI8022" i="6"/>
  <c r="AI8021" i="6"/>
  <c r="AI8020" i="6"/>
  <c r="AH8020" i="6" s="1"/>
  <c r="AI8019" i="6"/>
  <c r="AI8018" i="6"/>
  <c r="AI8017" i="6"/>
  <c r="AI8016" i="6"/>
  <c r="AI8015" i="6"/>
  <c r="AI8014" i="6"/>
  <c r="AI8013" i="6"/>
  <c r="AI8012" i="6"/>
  <c r="AH8012" i="6" s="1"/>
  <c r="AI8011" i="6"/>
  <c r="AI8010" i="6"/>
  <c r="AI8009" i="6"/>
  <c r="AI8008" i="6"/>
  <c r="AI8007" i="6"/>
  <c r="AI8006" i="6"/>
  <c r="AI8005" i="6"/>
  <c r="AI8004" i="6"/>
  <c r="AH8004" i="6" s="1"/>
  <c r="AI8003" i="6"/>
  <c r="AI8002" i="6"/>
  <c r="AI8001" i="6"/>
  <c r="AI8000" i="6"/>
  <c r="AI7999" i="6"/>
  <c r="AI7998" i="6"/>
  <c r="AI7997" i="6"/>
  <c r="AI7996" i="6"/>
  <c r="AH7996" i="6" s="1"/>
  <c r="AI7995" i="6"/>
  <c r="AI7994" i="6"/>
  <c r="AI7993" i="6"/>
  <c r="AI7992" i="6"/>
  <c r="AI7991" i="6"/>
  <c r="AI7990" i="6"/>
  <c r="AI7989" i="6"/>
  <c r="AI7988" i="6"/>
  <c r="AH7988" i="6" s="1"/>
  <c r="AI7987" i="6"/>
  <c r="AI7986" i="6"/>
  <c r="AI7985" i="6"/>
  <c r="AI7984" i="6"/>
  <c r="AI7983" i="6"/>
  <c r="AI7982" i="6"/>
  <c r="AI7981" i="6"/>
  <c r="AI7980" i="6"/>
  <c r="AH7980" i="6" s="1"/>
  <c r="AI7979" i="6"/>
  <c r="AI7978" i="6"/>
  <c r="AI7977" i="6"/>
  <c r="AI7976" i="6"/>
  <c r="AI7975" i="6"/>
  <c r="AI7974" i="6"/>
  <c r="AI7973" i="6"/>
  <c r="AI7972" i="6"/>
  <c r="AH7972" i="6" s="1"/>
  <c r="AI7971" i="6"/>
  <c r="AI7970" i="6"/>
  <c r="AI7969" i="6"/>
  <c r="AI7968" i="6"/>
  <c r="AI7967" i="6"/>
  <c r="AI7966" i="6"/>
  <c r="AI7965" i="6"/>
  <c r="AI7964" i="6"/>
  <c r="AH7964" i="6" s="1"/>
  <c r="AI7963" i="6"/>
  <c r="AI7962" i="6"/>
  <c r="AI7961" i="6"/>
  <c r="AI7960" i="6"/>
  <c r="AI7959" i="6"/>
  <c r="AI7958" i="6"/>
  <c r="AI7957" i="6"/>
  <c r="AI7956" i="6"/>
  <c r="AH7956" i="6" s="1"/>
  <c r="AI7955" i="6"/>
  <c r="AI7954" i="6"/>
  <c r="AI7953" i="6"/>
  <c r="AI7952" i="6"/>
  <c r="AI7951" i="6"/>
  <c r="AI7950" i="6"/>
  <c r="AI7949" i="6"/>
  <c r="AI7948" i="6"/>
  <c r="AH7948" i="6" s="1"/>
  <c r="AI7947" i="6"/>
  <c r="AI7946" i="6"/>
  <c r="AI7945" i="6"/>
  <c r="AI7944" i="6"/>
  <c r="AI7943" i="6"/>
  <c r="AI7942" i="6"/>
  <c r="AI7941" i="6"/>
  <c r="AI7940" i="6"/>
  <c r="AH7940" i="6" s="1"/>
  <c r="AI7939" i="6"/>
  <c r="AI7938" i="6"/>
  <c r="AI7937" i="6"/>
  <c r="AI7936" i="6"/>
  <c r="AI7935" i="6"/>
  <c r="AI7934" i="6"/>
  <c r="AI7933" i="6"/>
  <c r="AI7932" i="6"/>
  <c r="AH7932" i="6" s="1"/>
  <c r="AI7931" i="6"/>
  <c r="AI7930" i="6"/>
  <c r="AI7929" i="6"/>
  <c r="AI7928" i="6"/>
  <c r="AI7927" i="6"/>
  <c r="AI7926" i="6"/>
  <c r="AI7925" i="6"/>
  <c r="AI7924" i="6"/>
  <c r="AH7924" i="6" s="1"/>
  <c r="AI7923" i="6"/>
  <c r="AI7922" i="6"/>
  <c r="AI7921" i="6"/>
  <c r="AI7920" i="6"/>
  <c r="AI7919" i="6"/>
  <c r="AI7918" i="6"/>
  <c r="AI7917" i="6"/>
  <c r="AI7916" i="6"/>
  <c r="AH7916" i="6" s="1"/>
  <c r="AI7915" i="6"/>
  <c r="AI7914" i="6"/>
  <c r="AI7913" i="6"/>
  <c r="AI7912" i="6"/>
  <c r="AI7911" i="6"/>
  <c r="AI7910" i="6"/>
  <c r="AI7909" i="6"/>
  <c r="AI7908" i="6"/>
  <c r="AH7908" i="6" s="1"/>
  <c r="AI7907" i="6"/>
  <c r="AI7906" i="6"/>
  <c r="AI7905" i="6"/>
  <c r="AI7904" i="6"/>
  <c r="AI7903" i="6"/>
  <c r="AI7902" i="6"/>
  <c r="AI7901" i="6"/>
  <c r="AI7900" i="6"/>
  <c r="AH7900" i="6" s="1"/>
  <c r="AI7899" i="6"/>
  <c r="AI7898" i="6"/>
  <c r="AI7897" i="6"/>
  <c r="AI7896" i="6"/>
  <c r="AI7895" i="6"/>
  <c r="AI7894" i="6"/>
  <c r="AI7893" i="6"/>
  <c r="AI7892" i="6"/>
  <c r="AH7892" i="6" s="1"/>
  <c r="AI7891" i="6"/>
  <c r="AI7890" i="6"/>
  <c r="AI7889" i="6"/>
  <c r="AI7888" i="6"/>
  <c r="AI7887" i="6"/>
  <c r="AI7886" i="6"/>
  <c r="AI7885" i="6"/>
  <c r="AI7884" i="6"/>
  <c r="AH7884" i="6" s="1"/>
  <c r="AI7883" i="6"/>
  <c r="AI7882" i="6"/>
  <c r="AI7881" i="6"/>
  <c r="AI7880" i="6"/>
  <c r="AI7879" i="6"/>
  <c r="AI7878" i="6"/>
  <c r="AI7877" i="6"/>
  <c r="AI7876" i="6"/>
  <c r="AH7876" i="6" s="1"/>
  <c r="AI7875" i="6"/>
  <c r="AI7874" i="6"/>
  <c r="AI7873" i="6"/>
  <c r="AI7872" i="6"/>
  <c r="AI7871" i="6"/>
  <c r="AI7870" i="6"/>
  <c r="AI7869" i="6"/>
  <c r="AI7868" i="6"/>
  <c r="AH7868" i="6" s="1"/>
  <c r="AI7867" i="6"/>
  <c r="AI7866" i="6"/>
  <c r="AI7865" i="6"/>
  <c r="AI7864" i="6"/>
  <c r="AI7863" i="6"/>
  <c r="AI7862" i="6"/>
  <c r="AI7861" i="6"/>
  <c r="AI7860" i="6"/>
  <c r="AH7860" i="6" s="1"/>
  <c r="AI7859" i="6"/>
  <c r="AI7858" i="6"/>
  <c r="AI7857" i="6"/>
  <c r="AI7856" i="6"/>
  <c r="AI7855" i="6"/>
  <c r="AI7854" i="6"/>
  <c r="AI7853" i="6"/>
  <c r="AI7852" i="6"/>
  <c r="AH7852" i="6" s="1"/>
  <c r="AI7851" i="6"/>
  <c r="AI7850" i="6"/>
  <c r="AI7849" i="6"/>
  <c r="AI7848" i="6"/>
  <c r="AI7847" i="6"/>
  <c r="AI7846" i="6"/>
  <c r="AI7845" i="6"/>
  <c r="AI7844" i="6"/>
  <c r="AH7844" i="6" s="1"/>
  <c r="AI7843" i="6"/>
  <c r="AI7842" i="6"/>
  <c r="AI7841" i="6"/>
  <c r="AI7840" i="6"/>
  <c r="AI7839" i="6"/>
  <c r="AI7838" i="6"/>
  <c r="AI7837" i="6"/>
  <c r="AI7836" i="6"/>
  <c r="AH7836" i="6" s="1"/>
  <c r="AI7835" i="6"/>
  <c r="AI7834" i="6"/>
  <c r="AI7833" i="6"/>
  <c r="AI7832" i="6"/>
  <c r="AI7831" i="6"/>
  <c r="AI7830" i="6"/>
  <c r="AI7829" i="6"/>
  <c r="AI7828" i="6"/>
  <c r="AH7828" i="6" s="1"/>
  <c r="AI7827" i="6"/>
  <c r="AI7826" i="6"/>
  <c r="AI7825" i="6"/>
  <c r="AI7824" i="6"/>
  <c r="AI7823" i="6"/>
  <c r="AI7822" i="6"/>
  <c r="AI7821" i="6"/>
  <c r="AI7820" i="6"/>
  <c r="AH7820" i="6" s="1"/>
  <c r="AI7819" i="6"/>
  <c r="AI7818" i="6"/>
  <c r="AI7817" i="6"/>
  <c r="AI7816" i="6"/>
  <c r="AI7815" i="6"/>
  <c r="AI7814" i="6"/>
  <c r="AI7813" i="6"/>
  <c r="AI7812" i="6"/>
  <c r="AH7812" i="6" s="1"/>
  <c r="AI7811" i="6"/>
  <c r="AI7810" i="6"/>
  <c r="AI7809" i="6"/>
  <c r="AI7808" i="6"/>
  <c r="AI7807" i="6"/>
  <c r="AI7806" i="6"/>
  <c r="AI7805" i="6"/>
  <c r="AI7804" i="6"/>
  <c r="AH7804" i="6" s="1"/>
  <c r="AI7803" i="6"/>
  <c r="AI7802" i="6"/>
  <c r="AI7801" i="6"/>
  <c r="AI7800" i="6"/>
  <c r="AI7799" i="6"/>
  <c r="AI7798" i="6"/>
  <c r="AI7797" i="6"/>
  <c r="AI7796" i="6"/>
  <c r="AH7796" i="6" s="1"/>
  <c r="AI7795" i="6"/>
  <c r="AI7794" i="6"/>
  <c r="AI7793" i="6"/>
  <c r="AI7792" i="6"/>
  <c r="AI7791" i="6"/>
  <c r="AI7790" i="6"/>
  <c r="AI7789" i="6"/>
  <c r="AI7788" i="6"/>
  <c r="AH7788" i="6" s="1"/>
  <c r="AI7787" i="6"/>
  <c r="AI7786" i="6"/>
  <c r="AI7785" i="6"/>
  <c r="AI7784" i="6"/>
  <c r="AI7783" i="6"/>
  <c r="AI7782" i="6"/>
  <c r="AI7781" i="6"/>
  <c r="AI7780" i="6"/>
  <c r="AH7780" i="6" s="1"/>
  <c r="AI7779" i="6"/>
  <c r="AI7778" i="6"/>
  <c r="AI7777" i="6"/>
  <c r="AI7776" i="6"/>
  <c r="AI7775" i="6"/>
  <c r="AI7774" i="6"/>
  <c r="AI7773" i="6"/>
  <c r="AI7772" i="6"/>
  <c r="AH7772" i="6" s="1"/>
  <c r="AI7771" i="6"/>
  <c r="AI7770" i="6"/>
  <c r="AI7769" i="6"/>
  <c r="AI7768" i="6"/>
  <c r="AI7767" i="6"/>
  <c r="AI7766" i="6"/>
  <c r="AI7765" i="6"/>
  <c r="AI7764" i="6"/>
  <c r="AH7764" i="6" s="1"/>
  <c r="AI7763" i="6"/>
  <c r="AI7762" i="6"/>
  <c r="AI7761" i="6"/>
  <c r="AI7760" i="6"/>
  <c r="AI7759" i="6"/>
  <c r="AI7758" i="6"/>
  <c r="AI7757" i="6"/>
  <c r="AI7756" i="6"/>
  <c r="AH7756" i="6" s="1"/>
  <c r="AI7755" i="6"/>
  <c r="AI7754" i="6"/>
  <c r="AI7753" i="6"/>
  <c r="AI7752" i="6"/>
  <c r="AI7751" i="6"/>
  <c r="AI7750" i="6"/>
  <c r="AI7749" i="6"/>
  <c r="AI7748" i="6"/>
  <c r="AH7748" i="6" s="1"/>
  <c r="AI7747" i="6"/>
  <c r="AI7746" i="6"/>
  <c r="AI7745" i="6"/>
  <c r="AI7744" i="6"/>
  <c r="AI7743" i="6"/>
  <c r="AI7742" i="6"/>
  <c r="AI7741" i="6"/>
  <c r="AI7740" i="6"/>
  <c r="AH7740" i="6" s="1"/>
  <c r="AI7739" i="6"/>
  <c r="AI7738" i="6"/>
  <c r="AI7737" i="6"/>
  <c r="AI7736" i="6"/>
  <c r="AI7735" i="6"/>
  <c r="AI7734" i="6"/>
  <c r="AI7733" i="6"/>
  <c r="AI7732" i="6"/>
  <c r="AH7732" i="6" s="1"/>
  <c r="AI7731" i="6"/>
  <c r="AI7730" i="6"/>
  <c r="AI7729" i="6"/>
  <c r="AI7728" i="6"/>
  <c r="AI7727" i="6"/>
  <c r="AI7726" i="6"/>
  <c r="AI7725" i="6"/>
  <c r="AI7724" i="6"/>
  <c r="AH7724" i="6" s="1"/>
  <c r="AI7723" i="6"/>
  <c r="AI7722" i="6"/>
  <c r="AI7721" i="6"/>
  <c r="AI7720" i="6"/>
  <c r="AI7719" i="6"/>
  <c r="AI7718" i="6"/>
  <c r="AI7717" i="6"/>
  <c r="AI7716" i="6"/>
  <c r="AH7716" i="6" s="1"/>
  <c r="AI7715" i="6"/>
  <c r="AI7714" i="6"/>
  <c r="AI7713" i="6"/>
  <c r="AI7712" i="6"/>
  <c r="AI7711" i="6"/>
  <c r="AI7710" i="6"/>
  <c r="AI7709" i="6"/>
  <c r="AI7708" i="6"/>
  <c r="AH7708" i="6" s="1"/>
  <c r="AI7707" i="6"/>
  <c r="AI7706" i="6"/>
  <c r="AI7705" i="6"/>
  <c r="AI7704" i="6"/>
  <c r="AI7703" i="6"/>
  <c r="AI7702" i="6"/>
  <c r="AI7701" i="6"/>
  <c r="AI7700" i="6"/>
  <c r="AH7700" i="6" s="1"/>
  <c r="AI7699" i="6"/>
  <c r="AI7698" i="6"/>
  <c r="AI7697" i="6"/>
  <c r="AI7696" i="6"/>
  <c r="AI7695" i="6"/>
  <c r="AI7694" i="6"/>
  <c r="AI7693" i="6"/>
  <c r="AI7692" i="6"/>
  <c r="AH7692" i="6" s="1"/>
  <c r="AI7691" i="6"/>
  <c r="AI7690" i="6"/>
  <c r="AI7689" i="6"/>
  <c r="AI7688" i="6"/>
  <c r="AI7687" i="6"/>
  <c r="AI7686" i="6"/>
  <c r="AI7685" i="6"/>
  <c r="AI7684" i="6"/>
  <c r="AH7684" i="6" s="1"/>
  <c r="AI7683" i="6"/>
  <c r="AI7682" i="6"/>
  <c r="AI7681" i="6"/>
  <c r="AI7680" i="6"/>
  <c r="AI7679" i="6"/>
  <c r="AI7678" i="6"/>
  <c r="AI7677" i="6"/>
  <c r="AI7676" i="6"/>
  <c r="AH7676" i="6" s="1"/>
  <c r="AI7675" i="6"/>
  <c r="AI7674" i="6"/>
  <c r="AI7673" i="6"/>
  <c r="AI7672" i="6"/>
  <c r="AI7671" i="6"/>
  <c r="AI7670" i="6"/>
  <c r="AI7669" i="6"/>
  <c r="AI7668" i="6"/>
  <c r="AH7668" i="6" s="1"/>
  <c r="AI7667" i="6"/>
  <c r="AI7666" i="6"/>
  <c r="AI7665" i="6"/>
  <c r="AI7664" i="6"/>
  <c r="AI7663" i="6"/>
  <c r="AI7662" i="6"/>
  <c r="AI7661" i="6"/>
  <c r="AI7660" i="6"/>
  <c r="AH7660" i="6" s="1"/>
  <c r="AI7659" i="6"/>
  <c r="AI7658" i="6"/>
  <c r="AI7657" i="6"/>
  <c r="AI7656" i="6"/>
  <c r="AI7655" i="6"/>
  <c r="AI7654" i="6"/>
  <c r="AI7653" i="6"/>
  <c r="AI7652" i="6"/>
  <c r="AH7652" i="6" s="1"/>
  <c r="AI7651" i="6"/>
  <c r="AI7650" i="6"/>
  <c r="AI7649" i="6"/>
  <c r="AI7648" i="6"/>
  <c r="AI7647" i="6"/>
  <c r="AI7646" i="6"/>
  <c r="AI7645" i="6"/>
  <c r="AI7644" i="6"/>
  <c r="AH7644" i="6" s="1"/>
  <c r="AI7643" i="6"/>
  <c r="AI7642" i="6"/>
  <c r="AI7641" i="6"/>
  <c r="AI7640" i="6"/>
  <c r="AI7639" i="6"/>
  <c r="AI7638" i="6"/>
  <c r="AI7637" i="6"/>
  <c r="AI7636" i="6"/>
  <c r="AH7636" i="6" s="1"/>
  <c r="AI7635" i="6"/>
  <c r="AI7634" i="6"/>
  <c r="AI7633" i="6"/>
  <c r="AI7632" i="6"/>
  <c r="AI7631" i="6"/>
  <c r="AI7630" i="6"/>
  <c r="AI7629" i="6"/>
  <c r="AI7628" i="6"/>
  <c r="AH7628" i="6" s="1"/>
  <c r="AI7627" i="6"/>
  <c r="AI7626" i="6"/>
  <c r="AI7625" i="6"/>
  <c r="AI7624" i="6"/>
  <c r="AI7623" i="6"/>
  <c r="AI7622" i="6"/>
  <c r="AI7621" i="6"/>
  <c r="AI7620" i="6"/>
  <c r="AH7620" i="6" s="1"/>
  <c r="AI7619" i="6"/>
  <c r="AI7618" i="6"/>
  <c r="AI7617" i="6"/>
  <c r="AI7616" i="6"/>
  <c r="AI7615" i="6"/>
  <c r="AI7614" i="6"/>
  <c r="AI7613" i="6"/>
  <c r="AI7612" i="6"/>
  <c r="AH7612" i="6" s="1"/>
  <c r="AI7611" i="6"/>
  <c r="AI7610" i="6"/>
  <c r="AI7609" i="6"/>
  <c r="AI7608" i="6"/>
  <c r="AI7607" i="6"/>
  <c r="AI7606" i="6"/>
  <c r="AI7605" i="6"/>
  <c r="AI7604" i="6"/>
  <c r="AH7604" i="6" s="1"/>
  <c r="AI7603" i="6"/>
  <c r="AI7602" i="6"/>
  <c r="AI7601" i="6"/>
  <c r="AI7600" i="6"/>
  <c r="AI7599" i="6"/>
  <c r="AI7598" i="6"/>
  <c r="AI7597" i="6"/>
  <c r="AI7596" i="6"/>
  <c r="AH7596" i="6" s="1"/>
  <c r="AI7595" i="6"/>
  <c r="AI7594" i="6"/>
  <c r="AI7593" i="6"/>
  <c r="AI7592" i="6"/>
  <c r="AI7591" i="6"/>
  <c r="AI7590" i="6"/>
  <c r="AI7589" i="6"/>
  <c r="AI7588" i="6"/>
  <c r="AH7588" i="6" s="1"/>
  <c r="AI7587" i="6"/>
  <c r="AI7586" i="6"/>
  <c r="AI7585" i="6"/>
  <c r="AI7584" i="6"/>
  <c r="AI7583" i="6"/>
  <c r="AI7582" i="6"/>
  <c r="AI7581" i="6"/>
  <c r="AI7580" i="6"/>
  <c r="AH7580" i="6" s="1"/>
  <c r="AI7579" i="6"/>
  <c r="AI7578" i="6"/>
  <c r="AI7577" i="6"/>
  <c r="AI7576" i="6"/>
  <c r="AI7575" i="6"/>
  <c r="AI7574" i="6"/>
  <c r="AI7573" i="6"/>
  <c r="AI7572" i="6"/>
  <c r="AH7572" i="6" s="1"/>
  <c r="AI7571" i="6"/>
  <c r="AI7570" i="6"/>
  <c r="AI7569" i="6"/>
  <c r="AI7568" i="6"/>
  <c r="AI7567" i="6"/>
  <c r="AI7566" i="6"/>
  <c r="AI7565" i="6"/>
  <c r="AI7564" i="6"/>
  <c r="AH7564" i="6" s="1"/>
  <c r="AI7563" i="6"/>
  <c r="AI7562" i="6"/>
  <c r="AI7561" i="6"/>
  <c r="AI7560" i="6"/>
  <c r="AI7559" i="6"/>
  <c r="AI7558" i="6"/>
  <c r="AI7557" i="6"/>
  <c r="AI7556" i="6"/>
  <c r="AH7556" i="6" s="1"/>
  <c r="AI7555" i="6"/>
  <c r="AI7554" i="6"/>
  <c r="AI7553" i="6"/>
  <c r="AI7552" i="6"/>
  <c r="AI7551" i="6"/>
  <c r="AI7550" i="6"/>
  <c r="AI7549" i="6"/>
  <c r="AI7548" i="6"/>
  <c r="AH7548" i="6" s="1"/>
  <c r="AI7547" i="6"/>
  <c r="AI7546" i="6"/>
  <c r="AI7545" i="6"/>
  <c r="AI7544" i="6"/>
  <c r="AI7543" i="6"/>
  <c r="AI7542" i="6"/>
  <c r="AI7541" i="6"/>
  <c r="AI7540" i="6"/>
  <c r="AH7540" i="6" s="1"/>
  <c r="AI7539" i="6"/>
  <c r="AI7538" i="6"/>
  <c r="AI7537" i="6"/>
  <c r="AI7536" i="6"/>
  <c r="AI7535" i="6"/>
  <c r="AI7534" i="6"/>
  <c r="AI7533" i="6"/>
  <c r="AI7532" i="6"/>
  <c r="AH7532" i="6" s="1"/>
  <c r="AI7531" i="6"/>
  <c r="AI7530" i="6"/>
  <c r="AI7529" i="6"/>
  <c r="AI7528" i="6"/>
  <c r="AI7527" i="6"/>
  <c r="AI7526" i="6"/>
  <c r="AI7525" i="6"/>
  <c r="AI7524" i="6"/>
  <c r="AH7524" i="6" s="1"/>
  <c r="AI7523" i="6"/>
  <c r="AI7522" i="6"/>
  <c r="AI7521" i="6"/>
  <c r="AI7520" i="6"/>
  <c r="AI7519" i="6"/>
  <c r="AI7518" i="6"/>
  <c r="AI7517" i="6"/>
  <c r="AI7516" i="6"/>
  <c r="AH7516" i="6" s="1"/>
  <c r="AI7515" i="6"/>
  <c r="AI7514" i="6"/>
  <c r="AI7513" i="6"/>
  <c r="AI7512" i="6"/>
  <c r="AI7511" i="6"/>
  <c r="AI7510" i="6"/>
  <c r="AI7509" i="6"/>
  <c r="AI7508" i="6"/>
  <c r="AH7508" i="6" s="1"/>
  <c r="AI7507" i="6"/>
  <c r="AI7506" i="6"/>
  <c r="AI7505" i="6"/>
  <c r="AI7504" i="6"/>
  <c r="AI7503" i="6"/>
  <c r="AI7502" i="6"/>
  <c r="AI7501" i="6"/>
  <c r="AI7500" i="6"/>
  <c r="AH7500" i="6" s="1"/>
  <c r="AI7499" i="6"/>
  <c r="AI7498" i="6"/>
  <c r="AI7497" i="6"/>
  <c r="AI7496" i="6"/>
  <c r="AI7495" i="6"/>
  <c r="AI7494" i="6"/>
  <c r="AI7493" i="6"/>
  <c r="AI7492" i="6"/>
  <c r="AH7492" i="6" s="1"/>
  <c r="AI7491" i="6"/>
  <c r="AI7490" i="6"/>
  <c r="AI7489" i="6"/>
  <c r="AI7488" i="6"/>
  <c r="AI7487" i="6"/>
  <c r="AI7486" i="6"/>
  <c r="AI7485" i="6"/>
  <c r="AI7484" i="6"/>
  <c r="AH7484" i="6" s="1"/>
  <c r="AI7483" i="6"/>
  <c r="AI7482" i="6"/>
  <c r="AI7481" i="6"/>
  <c r="AI7480" i="6"/>
  <c r="AI7479" i="6"/>
  <c r="AI7478" i="6"/>
  <c r="AI7477" i="6"/>
  <c r="AI7476" i="6"/>
  <c r="AH7476" i="6" s="1"/>
  <c r="AI7475" i="6"/>
  <c r="AI7474" i="6"/>
  <c r="AI7473" i="6"/>
  <c r="AI7472" i="6"/>
  <c r="AI7471" i="6"/>
  <c r="AI7470" i="6"/>
  <c r="AI7469" i="6"/>
  <c r="AI7468" i="6"/>
  <c r="AH7468" i="6" s="1"/>
  <c r="AI7467" i="6"/>
  <c r="AI7466" i="6"/>
  <c r="AI7465" i="6"/>
  <c r="AI7464" i="6"/>
  <c r="AI7463" i="6"/>
  <c r="AI7462" i="6"/>
  <c r="AI7461" i="6"/>
  <c r="AI7460" i="6"/>
  <c r="AH7460" i="6" s="1"/>
  <c r="AI7459" i="6"/>
  <c r="AI7458" i="6"/>
  <c r="AI7457" i="6"/>
  <c r="AI7456" i="6"/>
  <c r="AI7455" i="6"/>
  <c r="AI7454" i="6"/>
  <c r="AI7453" i="6"/>
  <c r="AI7452" i="6"/>
  <c r="AH7452" i="6" s="1"/>
  <c r="AI7451" i="6"/>
  <c r="AI7450" i="6"/>
  <c r="AI7449" i="6"/>
  <c r="AI7448" i="6"/>
  <c r="AI7447" i="6"/>
  <c r="AI7446" i="6"/>
  <c r="AI7445" i="6"/>
  <c r="AI7444" i="6"/>
  <c r="AH7444" i="6" s="1"/>
  <c r="AI7443" i="6"/>
  <c r="AI7442" i="6"/>
  <c r="AI7441" i="6"/>
  <c r="AI7440" i="6"/>
  <c r="AI7439" i="6"/>
  <c r="AI7438" i="6"/>
  <c r="AI7437" i="6"/>
  <c r="AI7436" i="6"/>
  <c r="AH7436" i="6" s="1"/>
  <c r="AI7435" i="6"/>
  <c r="AI7434" i="6"/>
  <c r="AI7433" i="6"/>
  <c r="AI7432" i="6"/>
  <c r="AI7431" i="6"/>
  <c r="AI7430" i="6"/>
  <c r="AI7429" i="6"/>
  <c r="AI7428" i="6"/>
  <c r="AH7428" i="6" s="1"/>
  <c r="AI7427" i="6"/>
  <c r="AI7426" i="6"/>
  <c r="AI7425" i="6"/>
  <c r="AI7424" i="6"/>
  <c r="AI7423" i="6"/>
  <c r="AI7422" i="6"/>
  <c r="AI7421" i="6"/>
  <c r="AI7420" i="6"/>
  <c r="AH7420" i="6" s="1"/>
  <c r="AI7419" i="6"/>
  <c r="AI7418" i="6"/>
  <c r="AI7417" i="6"/>
  <c r="AI7416" i="6"/>
  <c r="AI7415" i="6"/>
  <c r="AI7414" i="6"/>
  <c r="AI7413" i="6"/>
  <c r="AI7412" i="6"/>
  <c r="AH7412" i="6" s="1"/>
  <c r="AI7411" i="6"/>
  <c r="AI7410" i="6"/>
  <c r="AI7409" i="6"/>
  <c r="AI7408" i="6"/>
  <c r="AI7407" i="6"/>
  <c r="AI7406" i="6"/>
  <c r="AI7405" i="6"/>
  <c r="AI7404" i="6"/>
  <c r="AH7404" i="6" s="1"/>
  <c r="AI7403" i="6"/>
  <c r="AI7402" i="6"/>
  <c r="AI7401" i="6"/>
  <c r="AI7400" i="6"/>
  <c r="AI7399" i="6"/>
  <c r="AI7398" i="6"/>
  <c r="AI7397" i="6"/>
  <c r="AI7396" i="6"/>
  <c r="AH7396" i="6" s="1"/>
  <c r="AI7395" i="6"/>
  <c r="AI7394" i="6"/>
  <c r="AI7393" i="6"/>
  <c r="AI7392" i="6"/>
  <c r="AI7391" i="6"/>
  <c r="AI7390" i="6"/>
  <c r="AI7389" i="6"/>
  <c r="AI7388" i="6"/>
  <c r="AH7388" i="6" s="1"/>
  <c r="AI7387" i="6"/>
  <c r="AI7386" i="6"/>
  <c r="AI7385" i="6"/>
  <c r="AI7384" i="6"/>
  <c r="AI7383" i="6"/>
  <c r="AI7382" i="6"/>
  <c r="AI7381" i="6"/>
  <c r="AI7380" i="6"/>
  <c r="AH7380" i="6" s="1"/>
  <c r="AI7379" i="6"/>
  <c r="AI7378" i="6"/>
  <c r="AI7377" i="6"/>
  <c r="AI7376" i="6"/>
  <c r="AI7375" i="6"/>
  <c r="AI7374" i="6"/>
  <c r="AI7373" i="6"/>
  <c r="AI7372" i="6"/>
  <c r="AH7372" i="6" s="1"/>
  <c r="AI7371" i="6"/>
  <c r="AI7370" i="6"/>
  <c r="AI7369" i="6"/>
  <c r="AI7368" i="6"/>
  <c r="AI7367" i="6"/>
  <c r="AI7366" i="6"/>
  <c r="AI7365" i="6"/>
  <c r="AI7364" i="6"/>
  <c r="AH7364" i="6" s="1"/>
  <c r="AI7363" i="6"/>
  <c r="AI7362" i="6"/>
  <c r="AI7361" i="6"/>
  <c r="AI7360" i="6"/>
  <c r="AI7359" i="6"/>
  <c r="AI7358" i="6"/>
  <c r="AI7357" i="6"/>
  <c r="AI7356" i="6"/>
  <c r="AH7356" i="6" s="1"/>
  <c r="AI7355" i="6"/>
  <c r="AI7354" i="6"/>
  <c r="AI7353" i="6"/>
  <c r="AI7352" i="6"/>
  <c r="AI7351" i="6"/>
  <c r="AI7350" i="6"/>
  <c r="AI7349" i="6"/>
  <c r="AI7348" i="6"/>
  <c r="AH7348" i="6" s="1"/>
  <c r="AI7347" i="6"/>
  <c r="AI7346" i="6"/>
  <c r="AI7345" i="6"/>
  <c r="AI7344" i="6"/>
  <c r="AI7343" i="6"/>
  <c r="AI7342" i="6"/>
  <c r="AI7341" i="6"/>
  <c r="AI7340" i="6"/>
  <c r="AH7340" i="6" s="1"/>
  <c r="AI7339" i="6"/>
  <c r="AI7338" i="6"/>
  <c r="AI7337" i="6"/>
  <c r="AI7336" i="6"/>
  <c r="AI7335" i="6"/>
  <c r="AI7334" i="6"/>
  <c r="AI7333" i="6"/>
  <c r="AI7332" i="6"/>
  <c r="AH7332" i="6" s="1"/>
  <c r="AI7331" i="6"/>
  <c r="AI7330" i="6"/>
  <c r="AI7329" i="6"/>
  <c r="AI7328" i="6"/>
  <c r="AI7327" i="6"/>
  <c r="AI7326" i="6"/>
  <c r="AI7325" i="6"/>
  <c r="AI7324" i="6"/>
  <c r="AH7324" i="6" s="1"/>
  <c r="AI7323" i="6"/>
  <c r="AI7322" i="6"/>
  <c r="AI7321" i="6"/>
  <c r="AI7320" i="6"/>
  <c r="AI7319" i="6"/>
  <c r="AI7318" i="6"/>
  <c r="AI7317" i="6"/>
  <c r="AI7316" i="6"/>
  <c r="AH7316" i="6" s="1"/>
  <c r="AI7315" i="6"/>
  <c r="AI7314" i="6"/>
  <c r="AI7313" i="6"/>
  <c r="AI7312" i="6"/>
  <c r="AI7311" i="6"/>
  <c r="AI7310" i="6"/>
  <c r="AI7309" i="6"/>
  <c r="AI7308" i="6"/>
  <c r="AH7308" i="6" s="1"/>
  <c r="AI7307" i="6"/>
  <c r="AI7306" i="6"/>
  <c r="AI7305" i="6"/>
  <c r="AI7304" i="6"/>
  <c r="AI7303" i="6"/>
  <c r="AI7302" i="6"/>
  <c r="AI7301" i="6"/>
  <c r="AI7300" i="6"/>
  <c r="AH7300" i="6" s="1"/>
  <c r="AI7299" i="6"/>
  <c r="AI7298" i="6"/>
  <c r="AI7297" i="6"/>
  <c r="AI7296" i="6"/>
  <c r="AI7295" i="6"/>
  <c r="AI7294" i="6"/>
  <c r="AI7293" i="6"/>
  <c r="AI7292" i="6"/>
  <c r="AH7292" i="6" s="1"/>
  <c r="AI7291" i="6"/>
  <c r="AI7290" i="6"/>
  <c r="AI7289" i="6"/>
  <c r="AI7288" i="6"/>
  <c r="AI7287" i="6"/>
  <c r="AI7286" i="6"/>
  <c r="AI7285" i="6"/>
  <c r="AI7284" i="6"/>
  <c r="AH7284" i="6" s="1"/>
  <c r="AI7283" i="6"/>
  <c r="AI7282" i="6"/>
  <c r="AI7281" i="6"/>
  <c r="AI7280" i="6"/>
  <c r="AI7279" i="6"/>
  <c r="AI7278" i="6"/>
  <c r="AI7277" i="6"/>
  <c r="AI7276" i="6"/>
  <c r="AH7276" i="6" s="1"/>
  <c r="AI7275" i="6"/>
  <c r="AI7274" i="6"/>
  <c r="AI7273" i="6"/>
  <c r="AI7272" i="6"/>
  <c r="AI7271" i="6"/>
  <c r="AI7270" i="6"/>
  <c r="AI7269" i="6"/>
  <c r="AI7268" i="6"/>
  <c r="AH7268" i="6" s="1"/>
  <c r="AI7267" i="6"/>
  <c r="AI7266" i="6"/>
  <c r="AI7265" i="6"/>
  <c r="AI7264" i="6"/>
  <c r="AI7263" i="6"/>
  <c r="AI7262" i="6"/>
  <c r="AI7261" i="6"/>
  <c r="AI7260" i="6"/>
  <c r="AH7260" i="6" s="1"/>
  <c r="AI7259" i="6"/>
  <c r="AI7258" i="6"/>
  <c r="AI7257" i="6"/>
  <c r="AI7256" i="6"/>
  <c r="AI7255" i="6"/>
  <c r="AI7254" i="6"/>
  <c r="AI7253" i="6"/>
  <c r="AI7252" i="6"/>
  <c r="AH7252" i="6" s="1"/>
  <c r="AI7251" i="6"/>
  <c r="AI7250" i="6"/>
  <c r="AI7249" i="6"/>
  <c r="AI7248" i="6"/>
  <c r="AI7247" i="6"/>
  <c r="AI7246" i="6"/>
  <c r="AI7245" i="6"/>
  <c r="AI7244" i="6"/>
  <c r="AH7244" i="6" s="1"/>
  <c r="AI7243" i="6"/>
  <c r="AI7242" i="6"/>
  <c r="AI7241" i="6"/>
  <c r="AI7240" i="6"/>
  <c r="AI7239" i="6"/>
  <c r="AI7238" i="6"/>
  <c r="AI7237" i="6"/>
  <c r="AI7236" i="6"/>
  <c r="AH7236" i="6" s="1"/>
  <c r="AI7235" i="6"/>
  <c r="AI7234" i="6"/>
  <c r="AI7233" i="6"/>
  <c r="AI7232" i="6"/>
  <c r="AI7231" i="6"/>
  <c r="AI7230" i="6"/>
  <c r="AI7229" i="6"/>
  <c r="AI7228" i="6"/>
  <c r="AH7228" i="6" s="1"/>
  <c r="AI7227" i="6"/>
  <c r="AI7226" i="6"/>
  <c r="AI7225" i="6"/>
  <c r="AI7224" i="6"/>
  <c r="AI7223" i="6"/>
  <c r="AI7222" i="6"/>
  <c r="AI7221" i="6"/>
  <c r="AI7220" i="6"/>
  <c r="AH7220" i="6" s="1"/>
  <c r="AI7219" i="6"/>
  <c r="AI7218" i="6"/>
  <c r="AI7217" i="6"/>
  <c r="AI7216" i="6"/>
  <c r="AI7215" i="6"/>
  <c r="AI7214" i="6"/>
  <c r="AI7213" i="6"/>
  <c r="AI7212" i="6"/>
  <c r="AH7212" i="6" s="1"/>
  <c r="AI7211" i="6"/>
  <c r="AI7210" i="6"/>
  <c r="AI7209" i="6"/>
  <c r="AI7208" i="6"/>
  <c r="AI7207" i="6"/>
  <c r="AI7206" i="6"/>
  <c r="AI7205" i="6"/>
  <c r="AI7204" i="6"/>
  <c r="AH7204" i="6" s="1"/>
  <c r="AI7203" i="6"/>
  <c r="AI7202" i="6"/>
  <c r="AI7201" i="6"/>
  <c r="AI7200" i="6"/>
  <c r="AI7199" i="6"/>
  <c r="AI7198" i="6"/>
  <c r="AI7197" i="6"/>
  <c r="AI7196" i="6"/>
  <c r="AH7196" i="6" s="1"/>
  <c r="AI7195" i="6"/>
  <c r="AI7194" i="6"/>
  <c r="AI7193" i="6"/>
  <c r="AI7192" i="6"/>
  <c r="AI7191" i="6"/>
  <c r="AI7190" i="6"/>
  <c r="AI7189" i="6"/>
  <c r="AI7188" i="6"/>
  <c r="AH7188" i="6" s="1"/>
  <c r="AI7187" i="6"/>
  <c r="AI7186" i="6"/>
  <c r="AI7185" i="6"/>
  <c r="AI7184" i="6"/>
  <c r="AI7183" i="6"/>
  <c r="AI7182" i="6"/>
  <c r="AI7181" i="6"/>
  <c r="AI7180" i="6"/>
  <c r="AH7180" i="6" s="1"/>
  <c r="AI7179" i="6"/>
  <c r="AI7178" i="6"/>
  <c r="AI7177" i="6"/>
  <c r="AI7176" i="6"/>
  <c r="AI7175" i="6"/>
  <c r="AI7174" i="6"/>
  <c r="AI7173" i="6"/>
  <c r="AI7172" i="6"/>
  <c r="AH7172" i="6" s="1"/>
  <c r="AI7171" i="6"/>
  <c r="AI7170" i="6"/>
  <c r="AI7169" i="6"/>
  <c r="AI7168" i="6"/>
  <c r="AI7167" i="6"/>
  <c r="AI7166" i="6"/>
  <c r="AI7165" i="6"/>
  <c r="AI7164" i="6"/>
  <c r="AH7164" i="6" s="1"/>
  <c r="AI7163" i="6"/>
  <c r="AI7162" i="6"/>
  <c r="AI7161" i="6"/>
  <c r="AI7160" i="6"/>
  <c r="AI7159" i="6"/>
  <c r="AI7158" i="6"/>
  <c r="AI7157" i="6"/>
  <c r="AI7156" i="6"/>
  <c r="AH7156" i="6" s="1"/>
  <c r="AI7155" i="6"/>
  <c r="AI7154" i="6"/>
  <c r="AI7153" i="6"/>
  <c r="AI7152" i="6"/>
  <c r="AI7151" i="6"/>
  <c r="AI7150" i="6"/>
  <c r="AI7149" i="6"/>
  <c r="AI7148" i="6"/>
  <c r="AH7148" i="6" s="1"/>
  <c r="AI7147" i="6"/>
  <c r="AI7146" i="6"/>
  <c r="AI7145" i="6"/>
  <c r="AI7144" i="6"/>
  <c r="AI7143" i="6"/>
  <c r="AI7142" i="6"/>
  <c r="AI7141" i="6"/>
  <c r="AI7140" i="6"/>
  <c r="AH7140" i="6" s="1"/>
  <c r="AI7139" i="6"/>
  <c r="AI7138" i="6"/>
  <c r="AI7137" i="6"/>
  <c r="AI7136" i="6"/>
  <c r="AI7135" i="6"/>
  <c r="AI7134" i="6"/>
  <c r="AI7133" i="6"/>
  <c r="AI7132" i="6"/>
  <c r="AH7132" i="6" s="1"/>
  <c r="AI7131" i="6"/>
  <c r="AI7130" i="6"/>
  <c r="AI7129" i="6"/>
  <c r="AI7128" i="6"/>
  <c r="AI7127" i="6"/>
  <c r="AI7126" i="6"/>
  <c r="AI7125" i="6"/>
  <c r="AI7124" i="6"/>
  <c r="AH7124" i="6" s="1"/>
  <c r="AI7123" i="6"/>
  <c r="AI7122" i="6"/>
  <c r="AI7121" i="6"/>
  <c r="AI7120" i="6"/>
  <c r="AI7119" i="6"/>
  <c r="AI7118" i="6"/>
  <c r="AI7117" i="6"/>
  <c r="AI7116" i="6"/>
  <c r="AH7116" i="6" s="1"/>
  <c r="AI7115" i="6"/>
  <c r="AI7114" i="6"/>
  <c r="AI7113" i="6"/>
  <c r="AI7112" i="6"/>
  <c r="AI7111" i="6"/>
  <c r="AI7110" i="6"/>
  <c r="AI7109" i="6"/>
  <c r="AI7108" i="6"/>
  <c r="AH7108" i="6" s="1"/>
  <c r="AI7107" i="6"/>
  <c r="AI7106" i="6"/>
  <c r="AI7105" i="6"/>
  <c r="AI7104" i="6"/>
  <c r="AI7103" i="6"/>
  <c r="AI7102" i="6"/>
  <c r="AI7101" i="6"/>
  <c r="AI7100" i="6"/>
  <c r="AH7100" i="6" s="1"/>
  <c r="AI7099" i="6"/>
  <c r="AI7098" i="6"/>
  <c r="AI7097" i="6"/>
  <c r="AI7096" i="6"/>
  <c r="AI7095" i="6"/>
  <c r="AI7094" i="6"/>
  <c r="AI7093" i="6"/>
  <c r="AI7092" i="6"/>
  <c r="AH7092" i="6" s="1"/>
  <c r="AI7091" i="6"/>
  <c r="AI7090" i="6"/>
  <c r="AI7089" i="6"/>
  <c r="AI7088" i="6"/>
  <c r="AI7087" i="6"/>
  <c r="AI7086" i="6"/>
  <c r="AI7085" i="6"/>
  <c r="AI7084" i="6"/>
  <c r="AH7084" i="6" s="1"/>
  <c r="AI7083" i="6"/>
  <c r="AI7082" i="6"/>
  <c r="AI7081" i="6"/>
  <c r="AI7080" i="6"/>
  <c r="AI7079" i="6"/>
  <c r="AI7078" i="6"/>
  <c r="AI7077" i="6"/>
  <c r="AI7076" i="6"/>
  <c r="AH7076" i="6" s="1"/>
  <c r="AI7075" i="6"/>
  <c r="AI7074" i="6"/>
  <c r="AI7073" i="6"/>
  <c r="AI7072" i="6"/>
  <c r="AI7071" i="6"/>
  <c r="AI7070" i="6"/>
  <c r="AI7069" i="6"/>
  <c r="AI7068" i="6"/>
  <c r="AH7068" i="6" s="1"/>
  <c r="AI7067" i="6"/>
  <c r="AI7066" i="6"/>
  <c r="AI7065" i="6"/>
  <c r="AI7064" i="6"/>
  <c r="AI7063" i="6"/>
  <c r="AI7062" i="6"/>
  <c r="AI7061" i="6"/>
  <c r="AI7060" i="6"/>
  <c r="AH7060" i="6" s="1"/>
  <c r="AI7059" i="6"/>
  <c r="AI7058" i="6"/>
  <c r="AI7057" i="6"/>
  <c r="AI7056" i="6"/>
  <c r="AI7055" i="6"/>
  <c r="AI7054" i="6"/>
  <c r="AI7053" i="6"/>
  <c r="AI7052" i="6"/>
  <c r="AH7052" i="6" s="1"/>
  <c r="AI7051" i="6"/>
  <c r="AI7050" i="6"/>
  <c r="AI7049" i="6"/>
  <c r="AI7048" i="6"/>
  <c r="AI7047" i="6"/>
  <c r="AI7046" i="6"/>
  <c r="AI7045" i="6"/>
  <c r="AI7044" i="6"/>
  <c r="AH7044" i="6" s="1"/>
  <c r="AI7043" i="6"/>
  <c r="AI7042" i="6"/>
  <c r="AI7041" i="6"/>
  <c r="AI7040" i="6"/>
  <c r="AI7039" i="6"/>
  <c r="AI7038" i="6"/>
  <c r="AI7037" i="6"/>
  <c r="AI7036" i="6"/>
  <c r="AH7036" i="6" s="1"/>
  <c r="AI7035" i="6"/>
  <c r="AI7034" i="6"/>
  <c r="AI7033" i="6"/>
  <c r="AI7032" i="6"/>
  <c r="AI7031" i="6"/>
  <c r="AI7030" i="6"/>
  <c r="AI7029" i="6"/>
  <c r="AI7028" i="6"/>
  <c r="AH7028" i="6" s="1"/>
  <c r="AI7027" i="6"/>
  <c r="AI7026" i="6"/>
  <c r="AI7025" i="6"/>
  <c r="AI7024" i="6"/>
  <c r="AI7023" i="6"/>
  <c r="AI7022" i="6"/>
  <c r="AI7021" i="6"/>
  <c r="AI7020" i="6"/>
  <c r="AH7020" i="6" s="1"/>
  <c r="AI7019" i="6"/>
  <c r="AI7018" i="6"/>
  <c r="AI7017" i="6"/>
  <c r="AI7016" i="6"/>
  <c r="AI7015" i="6"/>
  <c r="AI7014" i="6"/>
  <c r="AI7013" i="6"/>
  <c r="AI7012" i="6"/>
  <c r="AH7012" i="6" s="1"/>
  <c r="AI7011" i="6"/>
  <c r="AI7010" i="6"/>
  <c r="AI7009" i="6"/>
  <c r="AI7008" i="6"/>
  <c r="AI7007" i="6"/>
  <c r="AI7006" i="6"/>
  <c r="AI7005" i="6"/>
  <c r="AI7004" i="6"/>
  <c r="AH7004" i="6" s="1"/>
  <c r="AI7003" i="6"/>
  <c r="AI7002" i="6"/>
  <c r="AI7001" i="6"/>
  <c r="AI7000" i="6"/>
  <c r="AI6999" i="6"/>
  <c r="AI6998" i="6"/>
  <c r="AI6997" i="6"/>
  <c r="AI6996" i="6"/>
  <c r="AH6996" i="6" s="1"/>
  <c r="AI6995" i="6"/>
  <c r="AI6994" i="6"/>
  <c r="AI6993" i="6"/>
  <c r="AI6992" i="6"/>
  <c r="AI6991" i="6"/>
  <c r="AI6990" i="6"/>
  <c r="AI6989" i="6"/>
  <c r="AI6988" i="6"/>
  <c r="AH6988" i="6" s="1"/>
  <c r="AI6987" i="6"/>
  <c r="AI6986" i="6"/>
  <c r="AI6985" i="6"/>
  <c r="AI6984" i="6"/>
  <c r="AI6983" i="6"/>
  <c r="AI6982" i="6"/>
  <c r="AI6981" i="6"/>
  <c r="AI6980" i="6"/>
  <c r="AH6980" i="6" s="1"/>
  <c r="AI6979" i="6"/>
  <c r="AI6978" i="6"/>
  <c r="AI6977" i="6"/>
  <c r="AI6976" i="6"/>
  <c r="AI6975" i="6"/>
  <c r="AI6974" i="6"/>
  <c r="AI6973" i="6"/>
  <c r="AI6972" i="6"/>
  <c r="AH6972" i="6" s="1"/>
  <c r="AI6971" i="6"/>
  <c r="AI6970" i="6"/>
  <c r="AI6969" i="6"/>
  <c r="AI6968" i="6"/>
  <c r="AI6967" i="6"/>
  <c r="AI6966" i="6"/>
  <c r="AI6965" i="6"/>
  <c r="AI6964" i="6"/>
  <c r="AH6964" i="6" s="1"/>
  <c r="AI6963" i="6"/>
  <c r="AI6962" i="6"/>
  <c r="AI6961" i="6"/>
  <c r="AI6960" i="6"/>
  <c r="AI6959" i="6"/>
  <c r="AI6958" i="6"/>
  <c r="AI6957" i="6"/>
  <c r="AI6956" i="6"/>
  <c r="AH6956" i="6" s="1"/>
  <c r="AI6955" i="6"/>
  <c r="AI6954" i="6"/>
  <c r="AI6953" i="6"/>
  <c r="AI6952" i="6"/>
  <c r="AI6951" i="6"/>
  <c r="AI6950" i="6"/>
  <c r="AI6949" i="6"/>
  <c r="AI6948" i="6"/>
  <c r="AH6948" i="6" s="1"/>
  <c r="AI6947" i="6"/>
  <c r="AI6946" i="6"/>
  <c r="AI6945" i="6"/>
  <c r="AI6944" i="6"/>
  <c r="AI6943" i="6"/>
  <c r="AI6942" i="6"/>
  <c r="AI6941" i="6"/>
  <c r="AI6940" i="6"/>
  <c r="AH6940" i="6" s="1"/>
  <c r="AI6939" i="6"/>
  <c r="AI6938" i="6"/>
  <c r="AI6937" i="6"/>
  <c r="AI6936" i="6"/>
  <c r="AI6935" i="6"/>
  <c r="AI6934" i="6"/>
  <c r="AI6933" i="6"/>
  <c r="AI6932" i="6"/>
  <c r="AH6932" i="6" s="1"/>
  <c r="AI6931" i="6"/>
  <c r="AI6930" i="6"/>
  <c r="AI6929" i="6"/>
  <c r="AI6928" i="6"/>
  <c r="AI6927" i="6"/>
  <c r="AI6926" i="6"/>
  <c r="AI6925" i="6"/>
  <c r="AI6924" i="6"/>
  <c r="AH6924" i="6" s="1"/>
  <c r="AI6923" i="6"/>
  <c r="AI6922" i="6"/>
  <c r="AI6921" i="6"/>
  <c r="AI6920" i="6"/>
  <c r="AI6919" i="6"/>
  <c r="AI6918" i="6"/>
  <c r="AI6917" i="6"/>
  <c r="AI6916" i="6"/>
  <c r="AH6916" i="6" s="1"/>
  <c r="AI6915" i="6"/>
  <c r="AI6914" i="6"/>
  <c r="AI6913" i="6"/>
  <c r="AI6912" i="6"/>
  <c r="AI6911" i="6"/>
  <c r="AI6910" i="6"/>
  <c r="AI6909" i="6"/>
  <c r="AI6908" i="6"/>
  <c r="AH6908" i="6" s="1"/>
  <c r="AI6907" i="6"/>
  <c r="AI6906" i="6"/>
  <c r="AI6905" i="6"/>
  <c r="AI6904" i="6"/>
  <c r="AI6903" i="6"/>
  <c r="AI6902" i="6"/>
  <c r="AI6901" i="6"/>
  <c r="AI6900" i="6"/>
  <c r="AH6900" i="6" s="1"/>
  <c r="AI6899" i="6"/>
  <c r="AI6898" i="6"/>
  <c r="AI6897" i="6"/>
  <c r="AI6896" i="6"/>
  <c r="AI6895" i="6"/>
  <c r="AI6894" i="6"/>
  <c r="AI6893" i="6"/>
  <c r="AI6892" i="6"/>
  <c r="AH6892" i="6" s="1"/>
  <c r="AI6891" i="6"/>
  <c r="AI6890" i="6"/>
  <c r="AI6889" i="6"/>
  <c r="AI6888" i="6"/>
  <c r="AI6887" i="6"/>
  <c r="AI6886" i="6"/>
  <c r="AI6885" i="6"/>
  <c r="AI6884" i="6"/>
  <c r="AH6884" i="6" s="1"/>
  <c r="AI6883" i="6"/>
  <c r="AI6882" i="6"/>
  <c r="AI6881" i="6"/>
  <c r="AI6880" i="6"/>
  <c r="AI6879" i="6"/>
  <c r="AI6878" i="6"/>
  <c r="AI6877" i="6"/>
  <c r="AI6876" i="6"/>
  <c r="AH6876" i="6" s="1"/>
  <c r="AI6875" i="6"/>
  <c r="AI6874" i="6"/>
  <c r="AI6873" i="6"/>
  <c r="AI6872" i="6"/>
  <c r="AI6871" i="6"/>
  <c r="AI6870" i="6"/>
  <c r="AI6869" i="6"/>
  <c r="AI6868" i="6"/>
  <c r="AH6868" i="6" s="1"/>
  <c r="AI6867" i="6"/>
  <c r="AI6866" i="6"/>
  <c r="AI6865" i="6"/>
  <c r="AI6864" i="6"/>
  <c r="AI6863" i="6"/>
  <c r="AI6862" i="6"/>
  <c r="AI6861" i="6"/>
  <c r="AI6860" i="6"/>
  <c r="AH6860" i="6" s="1"/>
  <c r="AI6859" i="6"/>
  <c r="AI6858" i="6"/>
  <c r="AI6857" i="6"/>
  <c r="AI6856" i="6"/>
  <c r="AI6855" i="6"/>
  <c r="AI6854" i="6"/>
  <c r="AI6853" i="6"/>
  <c r="AI6852" i="6"/>
  <c r="AH6852" i="6" s="1"/>
  <c r="AI6851" i="6"/>
  <c r="AI6850" i="6"/>
  <c r="AI6849" i="6"/>
  <c r="AI6848" i="6"/>
  <c r="AI6847" i="6"/>
  <c r="AI6846" i="6"/>
  <c r="AI6845" i="6"/>
  <c r="AI6844" i="6"/>
  <c r="AH6844" i="6" s="1"/>
  <c r="AI6843" i="6"/>
  <c r="AI6842" i="6"/>
  <c r="AI6841" i="6"/>
  <c r="AI6840" i="6"/>
  <c r="AI6839" i="6"/>
  <c r="AI6838" i="6"/>
  <c r="AI6837" i="6"/>
  <c r="AI6836" i="6"/>
  <c r="AH6836" i="6" s="1"/>
  <c r="AI6835" i="6"/>
  <c r="AI6834" i="6"/>
  <c r="AI6833" i="6"/>
  <c r="AI6832" i="6"/>
  <c r="AI6831" i="6"/>
  <c r="AI6830" i="6"/>
  <c r="AI6829" i="6"/>
  <c r="AI6828" i="6"/>
  <c r="AH6828" i="6" s="1"/>
  <c r="AI6827" i="6"/>
  <c r="AI6826" i="6"/>
  <c r="AI6825" i="6"/>
  <c r="AI6824" i="6"/>
  <c r="AI6823" i="6"/>
  <c r="AI6822" i="6"/>
  <c r="AI6821" i="6"/>
  <c r="AI6820" i="6"/>
  <c r="AH6820" i="6" s="1"/>
  <c r="AI6819" i="6"/>
  <c r="AI6818" i="6"/>
  <c r="AI6817" i="6"/>
  <c r="AI6816" i="6"/>
  <c r="AI6815" i="6"/>
  <c r="AI6814" i="6"/>
  <c r="AI6813" i="6"/>
  <c r="AI6812" i="6"/>
  <c r="AH6812" i="6" s="1"/>
  <c r="AI6811" i="6"/>
  <c r="AI6810" i="6"/>
  <c r="AI6809" i="6"/>
  <c r="AI6808" i="6"/>
  <c r="AI6807" i="6"/>
  <c r="AI6806" i="6"/>
  <c r="AI6805" i="6"/>
  <c r="AI6804" i="6"/>
  <c r="AH6804" i="6" s="1"/>
  <c r="AI6803" i="6"/>
  <c r="AI6802" i="6"/>
  <c r="AI6801" i="6"/>
  <c r="AI6800" i="6"/>
  <c r="AI6799" i="6"/>
  <c r="AI6798" i="6"/>
  <c r="AI6797" i="6"/>
  <c r="AI6796" i="6"/>
  <c r="AH6796" i="6" s="1"/>
  <c r="AI6795" i="6"/>
  <c r="AI6794" i="6"/>
  <c r="AI6793" i="6"/>
  <c r="AI6792" i="6"/>
  <c r="AI6791" i="6"/>
  <c r="AI6790" i="6"/>
  <c r="AI6789" i="6"/>
  <c r="AI6788" i="6"/>
  <c r="AH6788" i="6" s="1"/>
  <c r="AI6787" i="6"/>
  <c r="AI6786" i="6"/>
  <c r="AI6785" i="6"/>
  <c r="AI6784" i="6"/>
  <c r="AI6783" i="6"/>
  <c r="AI6782" i="6"/>
  <c r="AI6781" i="6"/>
  <c r="AI6780" i="6"/>
  <c r="AH6780" i="6" s="1"/>
  <c r="AI6779" i="6"/>
  <c r="AI6778" i="6"/>
  <c r="AI6777" i="6"/>
  <c r="AI6776" i="6"/>
  <c r="AI6775" i="6"/>
  <c r="AI6774" i="6"/>
  <c r="AI6773" i="6"/>
  <c r="AI6772" i="6"/>
  <c r="AH6772" i="6" s="1"/>
  <c r="AI6771" i="6"/>
  <c r="AI6770" i="6"/>
  <c r="AI6769" i="6"/>
  <c r="AI6768" i="6"/>
  <c r="AI6767" i="6"/>
  <c r="AI6766" i="6"/>
  <c r="AI6765" i="6"/>
  <c r="AI6764" i="6"/>
  <c r="AH6764" i="6" s="1"/>
  <c r="AI6763" i="6"/>
  <c r="AI6762" i="6"/>
  <c r="AI6761" i="6"/>
  <c r="AI6760" i="6"/>
  <c r="AI6759" i="6"/>
  <c r="AI6758" i="6"/>
  <c r="AI6757" i="6"/>
  <c r="AI6756" i="6"/>
  <c r="AH6756" i="6" s="1"/>
  <c r="AI6755" i="6"/>
  <c r="AI6754" i="6"/>
  <c r="AI6753" i="6"/>
  <c r="AI6752" i="6"/>
  <c r="AI6751" i="6"/>
  <c r="AI6750" i="6"/>
  <c r="AI6749" i="6"/>
  <c r="AI6748" i="6"/>
  <c r="AH6748" i="6" s="1"/>
  <c r="AI6747" i="6"/>
  <c r="AI6746" i="6"/>
  <c r="AI6745" i="6"/>
  <c r="AI6744" i="6"/>
  <c r="AI6743" i="6"/>
  <c r="AI6742" i="6"/>
  <c r="AI6741" i="6"/>
  <c r="AI6740" i="6"/>
  <c r="AH6740" i="6" s="1"/>
  <c r="AI6739" i="6"/>
  <c r="AI6738" i="6"/>
  <c r="AI6737" i="6"/>
  <c r="AI6736" i="6"/>
  <c r="AI6735" i="6"/>
  <c r="AI6734" i="6"/>
  <c r="AI6733" i="6"/>
  <c r="AI6732" i="6"/>
  <c r="AH6732" i="6" s="1"/>
  <c r="AI6731" i="6"/>
  <c r="AI6730" i="6"/>
  <c r="AI6729" i="6"/>
  <c r="AI6728" i="6"/>
  <c r="AI6727" i="6"/>
  <c r="AI6726" i="6"/>
  <c r="AI6725" i="6"/>
  <c r="AI6724" i="6"/>
  <c r="AH6724" i="6" s="1"/>
  <c r="AI6723" i="6"/>
  <c r="AI6722" i="6"/>
  <c r="AI6721" i="6"/>
  <c r="AI6720" i="6"/>
  <c r="AI6719" i="6"/>
  <c r="AI6718" i="6"/>
  <c r="AI6717" i="6"/>
  <c r="AI6716" i="6"/>
  <c r="AH6716" i="6" s="1"/>
  <c r="AI6715" i="6"/>
  <c r="AI6714" i="6"/>
  <c r="AI6713" i="6"/>
  <c r="AI6712" i="6"/>
  <c r="AI6711" i="6"/>
  <c r="AI6710" i="6"/>
  <c r="AI6709" i="6"/>
  <c r="AI6708" i="6"/>
  <c r="AH6708" i="6" s="1"/>
  <c r="AI6707" i="6"/>
  <c r="AI6706" i="6"/>
  <c r="AI6705" i="6"/>
  <c r="AI6704" i="6"/>
  <c r="AI6703" i="6"/>
  <c r="AI6702" i="6"/>
  <c r="AI6701" i="6"/>
  <c r="AI6700" i="6"/>
  <c r="AH6700" i="6" s="1"/>
  <c r="AI6699" i="6"/>
  <c r="AI6698" i="6"/>
  <c r="AI6697" i="6"/>
  <c r="AI6696" i="6"/>
  <c r="AI6695" i="6"/>
  <c r="AI6694" i="6"/>
  <c r="AI6693" i="6"/>
  <c r="AI6692" i="6"/>
  <c r="AH6692" i="6" s="1"/>
  <c r="AI6691" i="6"/>
  <c r="AI6690" i="6"/>
  <c r="AI6689" i="6"/>
  <c r="AI6688" i="6"/>
  <c r="AI6687" i="6"/>
  <c r="AI6686" i="6"/>
  <c r="AI6685" i="6"/>
  <c r="AI6684" i="6"/>
  <c r="AH6684" i="6" s="1"/>
  <c r="AI6683" i="6"/>
  <c r="AI6682" i="6"/>
  <c r="AI6681" i="6"/>
  <c r="AI6680" i="6"/>
  <c r="AI6679" i="6"/>
  <c r="AI6678" i="6"/>
  <c r="AI6677" i="6"/>
  <c r="AI6676" i="6"/>
  <c r="AH6676" i="6" s="1"/>
  <c r="AI6675" i="6"/>
  <c r="AI6674" i="6"/>
  <c r="AI6673" i="6"/>
  <c r="AI6672" i="6"/>
  <c r="AI6671" i="6"/>
  <c r="AI6670" i="6"/>
  <c r="AI6669" i="6"/>
  <c r="AI6668" i="6"/>
  <c r="AH6668" i="6" s="1"/>
  <c r="AI6667" i="6"/>
  <c r="AI6666" i="6"/>
  <c r="AI6665" i="6"/>
  <c r="AI6664" i="6"/>
  <c r="AI6663" i="6"/>
  <c r="AI6662" i="6"/>
  <c r="AI6661" i="6"/>
  <c r="AI6660" i="6"/>
  <c r="AH6660" i="6" s="1"/>
  <c r="AI6659" i="6"/>
  <c r="AI6658" i="6"/>
  <c r="AI6657" i="6"/>
  <c r="AI6656" i="6"/>
  <c r="AI6655" i="6"/>
  <c r="AI6654" i="6"/>
  <c r="AI6653" i="6"/>
  <c r="AI6652" i="6"/>
  <c r="AH6652" i="6" s="1"/>
  <c r="AI6651" i="6"/>
  <c r="AI6650" i="6"/>
  <c r="AI6649" i="6"/>
  <c r="AI6648" i="6"/>
  <c r="AI6647" i="6"/>
  <c r="AI6646" i="6"/>
  <c r="AI6645" i="6"/>
  <c r="AI6644" i="6"/>
  <c r="AH6644" i="6" s="1"/>
  <c r="AI6643" i="6"/>
  <c r="AI6642" i="6"/>
  <c r="AI6641" i="6"/>
  <c r="AI6640" i="6"/>
  <c r="AI6639" i="6"/>
  <c r="AI6638" i="6"/>
  <c r="AI6637" i="6"/>
  <c r="AI6636" i="6"/>
  <c r="AH6636" i="6" s="1"/>
  <c r="AI6635" i="6"/>
  <c r="AI6634" i="6"/>
  <c r="AI6633" i="6"/>
  <c r="AI6632" i="6"/>
  <c r="AI6631" i="6"/>
  <c r="AI6630" i="6"/>
  <c r="AI6629" i="6"/>
  <c r="AI6628" i="6"/>
  <c r="AH6628" i="6" s="1"/>
  <c r="AI6627" i="6"/>
  <c r="AI6626" i="6"/>
  <c r="AI6625" i="6"/>
  <c r="AI6624" i="6"/>
  <c r="AI6623" i="6"/>
  <c r="AI6622" i="6"/>
  <c r="AI6621" i="6"/>
  <c r="AI6620" i="6"/>
  <c r="AH6620" i="6" s="1"/>
  <c r="AI6619" i="6"/>
  <c r="AI6618" i="6"/>
  <c r="AI6617" i="6"/>
  <c r="AI6616" i="6"/>
  <c r="AI6615" i="6"/>
  <c r="AI6614" i="6"/>
  <c r="AI6613" i="6"/>
  <c r="AI6612" i="6"/>
  <c r="AH6612" i="6" s="1"/>
  <c r="AI6611" i="6"/>
  <c r="AI6610" i="6"/>
  <c r="AI6609" i="6"/>
  <c r="AI6608" i="6"/>
  <c r="AI6607" i="6"/>
  <c r="AI6606" i="6"/>
  <c r="AI6605" i="6"/>
  <c r="AI6604" i="6"/>
  <c r="AH6604" i="6" s="1"/>
  <c r="AI6603" i="6"/>
  <c r="AI6602" i="6"/>
  <c r="AI6601" i="6"/>
  <c r="AI6600" i="6"/>
  <c r="AI6599" i="6"/>
  <c r="AI6598" i="6"/>
  <c r="AI6597" i="6"/>
  <c r="AI6596" i="6"/>
  <c r="AH6596" i="6" s="1"/>
  <c r="AI6595" i="6"/>
  <c r="AI6594" i="6"/>
  <c r="AI6593" i="6"/>
  <c r="AI6592" i="6"/>
  <c r="AI6591" i="6"/>
  <c r="AI6590" i="6"/>
  <c r="AI6589" i="6"/>
  <c r="AI6588" i="6"/>
  <c r="AH6588" i="6" s="1"/>
  <c r="AI6587" i="6"/>
  <c r="AI6586" i="6"/>
  <c r="AI6585" i="6"/>
  <c r="AI6584" i="6"/>
  <c r="AI6583" i="6"/>
  <c r="AI6582" i="6"/>
  <c r="AI6581" i="6"/>
  <c r="AI6580" i="6"/>
  <c r="AH6580" i="6" s="1"/>
  <c r="AI6579" i="6"/>
  <c r="AI6578" i="6"/>
  <c r="AI6577" i="6"/>
  <c r="AI6576" i="6"/>
  <c r="AI6575" i="6"/>
  <c r="AI6574" i="6"/>
  <c r="AI6573" i="6"/>
  <c r="AI6572" i="6"/>
  <c r="AH6572" i="6" s="1"/>
  <c r="AI6571" i="6"/>
  <c r="AI6570" i="6"/>
  <c r="AI6569" i="6"/>
  <c r="AI6568" i="6"/>
  <c r="AI6567" i="6"/>
  <c r="AI6566" i="6"/>
  <c r="AI6565" i="6"/>
  <c r="AI6564" i="6"/>
  <c r="AH6564" i="6" s="1"/>
  <c r="AI6563" i="6"/>
  <c r="AI6562" i="6"/>
  <c r="AI6561" i="6"/>
  <c r="AI6560" i="6"/>
  <c r="AI6559" i="6"/>
  <c r="AI6558" i="6"/>
  <c r="AI6557" i="6"/>
  <c r="AH6557" i="6" s="1"/>
  <c r="AI6556" i="6"/>
  <c r="AH6556" i="6" s="1"/>
  <c r="AI6555" i="6"/>
  <c r="AI6554" i="6"/>
  <c r="AI6553" i="6"/>
  <c r="AI6552" i="6"/>
  <c r="AI6551" i="6"/>
  <c r="AI6550" i="6"/>
  <c r="AI6549" i="6"/>
  <c r="AH6549" i="6" s="1"/>
  <c r="AI6548" i="6"/>
  <c r="AH6548" i="6" s="1"/>
  <c r="AI6547" i="6"/>
  <c r="AI6546" i="6"/>
  <c r="AI6545" i="6"/>
  <c r="AI6544" i="6"/>
  <c r="AI6543" i="6"/>
  <c r="AI6542" i="6"/>
  <c r="AI6541" i="6"/>
  <c r="AH6541" i="6" s="1"/>
  <c r="AI6540" i="6"/>
  <c r="AH6540" i="6" s="1"/>
  <c r="AI6539" i="6"/>
  <c r="AI6538" i="6"/>
  <c r="AI6537" i="6"/>
  <c r="AI6536" i="6"/>
  <c r="AI6535" i="6"/>
  <c r="AI6534" i="6"/>
  <c r="AI6533" i="6"/>
  <c r="AH6533" i="6" s="1"/>
  <c r="AI6532" i="6"/>
  <c r="AH6532" i="6" s="1"/>
  <c r="AI6531" i="6"/>
  <c r="AI6530" i="6"/>
  <c r="AI6529" i="6"/>
  <c r="AI6528" i="6"/>
  <c r="AI6527" i="6"/>
  <c r="AI6526" i="6"/>
  <c r="AI6525" i="6"/>
  <c r="AH6525" i="6" s="1"/>
  <c r="AI6524" i="6"/>
  <c r="AH6524" i="6" s="1"/>
  <c r="AI6523" i="6"/>
  <c r="AI6522" i="6"/>
  <c r="AI6521" i="6"/>
  <c r="AI6520" i="6"/>
  <c r="AI6519" i="6"/>
  <c r="AI6518" i="6"/>
  <c r="AI6517" i="6"/>
  <c r="AH6517" i="6" s="1"/>
  <c r="AI6516" i="6"/>
  <c r="AH6516" i="6" s="1"/>
  <c r="AI6515" i="6"/>
  <c r="AI6514" i="6"/>
  <c r="AI6513" i="6"/>
  <c r="AI6512" i="6"/>
  <c r="AI6511" i="6"/>
  <c r="AI6510" i="6"/>
  <c r="AI6509" i="6"/>
  <c r="AH6509" i="6" s="1"/>
  <c r="AI6508" i="6"/>
  <c r="AH6508" i="6" s="1"/>
  <c r="AI6507" i="6"/>
  <c r="AI6506" i="6"/>
  <c r="AI6505" i="6"/>
  <c r="AI6504" i="6"/>
  <c r="AI6503" i="6"/>
  <c r="AI6502" i="6"/>
  <c r="AI6501" i="6"/>
  <c r="AH6501" i="6" s="1"/>
  <c r="AI6500" i="6"/>
  <c r="AH6500" i="6" s="1"/>
  <c r="AI6499" i="6"/>
  <c r="AI6498" i="6"/>
  <c r="AI6497" i="6"/>
  <c r="AI6496" i="6"/>
  <c r="AI6495" i="6"/>
  <c r="AI6494" i="6"/>
  <c r="AI6493" i="6"/>
  <c r="AH6493" i="6" s="1"/>
  <c r="AI6492" i="6"/>
  <c r="AH6492" i="6" s="1"/>
  <c r="AI6491" i="6"/>
  <c r="AI6490" i="6"/>
  <c r="AI6489" i="6"/>
  <c r="AI6488" i="6"/>
  <c r="AI6487" i="6"/>
  <c r="AI6486" i="6"/>
  <c r="AI6485" i="6"/>
  <c r="AH6485" i="6" s="1"/>
  <c r="AI6484" i="6"/>
  <c r="AH6484" i="6" s="1"/>
  <c r="AI6483" i="6"/>
  <c r="AI6482" i="6"/>
  <c r="AI6481" i="6"/>
  <c r="AI6480" i="6"/>
  <c r="AI6479" i="6"/>
  <c r="AI6478" i="6"/>
  <c r="AI6477" i="6"/>
  <c r="AH6477" i="6" s="1"/>
  <c r="AI6476" i="6"/>
  <c r="AH6476" i="6" s="1"/>
  <c r="AI6475" i="6"/>
  <c r="AI6474" i="6"/>
  <c r="AI6473" i="6"/>
  <c r="AI6472" i="6"/>
  <c r="AI6471" i="6"/>
  <c r="AI6470" i="6"/>
  <c r="AI6469" i="6"/>
  <c r="AH6469" i="6" s="1"/>
  <c r="AI6468" i="6"/>
  <c r="AH6468" i="6" s="1"/>
  <c r="AI6467" i="6"/>
  <c r="AI6466" i="6"/>
  <c r="AI6465" i="6"/>
  <c r="AI6464" i="6"/>
  <c r="AI6463" i="6"/>
  <c r="AI6462" i="6"/>
  <c r="AI6461" i="6"/>
  <c r="AH6461" i="6" s="1"/>
  <c r="AI6460" i="6"/>
  <c r="AH6460" i="6" s="1"/>
  <c r="AI6459" i="6"/>
  <c r="AI6458" i="6"/>
  <c r="AI6457" i="6"/>
  <c r="AI6456" i="6"/>
  <c r="AI6455" i="6"/>
  <c r="AI6454" i="6"/>
  <c r="AI6453" i="6"/>
  <c r="AH6453" i="6" s="1"/>
  <c r="AI6452" i="6"/>
  <c r="AH6452" i="6" s="1"/>
  <c r="AI6451" i="6"/>
  <c r="AI6450" i="6"/>
  <c r="AI6449" i="6"/>
  <c r="AI6448" i="6"/>
  <c r="AI6447" i="6"/>
  <c r="AI6446" i="6"/>
  <c r="AI6445" i="6"/>
  <c r="AH6445" i="6" s="1"/>
  <c r="AI6444" i="6"/>
  <c r="AH6444" i="6" s="1"/>
  <c r="AI6443" i="6"/>
  <c r="AI6442" i="6"/>
  <c r="AI6441" i="6"/>
  <c r="AI6440" i="6"/>
  <c r="AI6439" i="6"/>
  <c r="AI6438" i="6"/>
  <c r="AI6437" i="6"/>
  <c r="AH6437" i="6" s="1"/>
  <c r="AI6436" i="6"/>
  <c r="AH6436" i="6" s="1"/>
  <c r="AI6435" i="6"/>
  <c r="AI6434" i="6"/>
  <c r="AI6433" i="6"/>
  <c r="AI6432" i="6"/>
  <c r="AI6431" i="6"/>
  <c r="AI6430" i="6"/>
  <c r="AI6429" i="6"/>
  <c r="AH6429" i="6" s="1"/>
  <c r="AI6428" i="6"/>
  <c r="AH6428" i="6" s="1"/>
  <c r="AI6427" i="6"/>
  <c r="AI6426" i="6"/>
  <c r="AI6425" i="6"/>
  <c r="AI6424" i="6"/>
  <c r="AI6423" i="6"/>
  <c r="AI6422" i="6"/>
  <c r="AI6421" i="6"/>
  <c r="AH6421" i="6" s="1"/>
  <c r="AI6420" i="6"/>
  <c r="AH6420" i="6" s="1"/>
  <c r="AI6419" i="6"/>
  <c r="AI6418" i="6"/>
  <c r="AI6417" i="6"/>
  <c r="AI6416" i="6"/>
  <c r="AI6415" i="6"/>
  <c r="AI6414" i="6"/>
  <c r="AI6413" i="6"/>
  <c r="AH6413" i="6" s="1"/>
  <c r="AI6412" i="6"/>
  <c r="AH6412" i="6" s="1"/>
  <c r="AI6411" i="6"/>
  <c r="AI6410" i="6"/>
  <c r="AI6409" i="6"/>
  <c r="AI6408" i="6"/>
  <c r="AI6407" i="6"/>
  <c r="AI6406" i="6"/>
  <c r="AI6405" i="6"/>
  <c r="AH6405" i="6" s="1"/>
  <c r="AI6404" i="6"/>
  <c r="AH6404" i="6" s="1"/>
  <c r="AI6403" i="6"/>
  <c r="AI6402" i="6"/>
  <c r="AI6401" i="6"/>
  <c r="AI6400" i="6"/>
  <c r="AI6399" i="6"/>
  <c r="AI6398" i="6"/>
  <c r="AI6397" i="6"/>
  <c r="AH6397" i="6" s="1"/>
  <c r="AI6396" i="6"/>
  <c r="AH6396" i="6" s="1"/>
  <c r="AI6395" i="6"/>
  <c r="AI6394" i="6"/>
  <c r="AI6393" i="6"/>
  <c r="AI6392" i="6"/>
  <c r="AI6391" i="6"/>
  <c r="AI6390" i="6"/>
  <c r="AI6389" i="6"/>
  <c r="AH6389" i="6" s="1"/>
  <c r="AI6388" i="6"/>
  <c r="AH6388" i="6" s="1"/>
  <c r="AI6387" i="6"/>
  <c r="AI6386" i="6"/>
  <c r="AI6385" i="6"/>
  <c r="AI6384" i="6"/>
  <c r="AI6383" i="6"/>
  <c r="AI6382" i="6"/>
  <c r="AI6381" i="6"/>
  <c r="AH6381" i="6" s="1"/>
  <c r="AI6380" i="6"/>
  <c r="AH6380" i="6" s="1"/>
  <c r="AI6379" i="6"/>
  <c r="AI6378" i="6"/>
  <c r="AI6377" i="6"/>
  <c r="AI6376" i="6"/>
  <c r="AI6375" i="6"/>
  <c r="AI6374" i="6"/>
  <c r="AI6373" i="6"/>
  <c r="AH6373" i="6" s="1"/>
  <c r="AI6372" i="6"/>
  <c r="AH6372" i="6" s="1"/>
  <c r="AI6371" i="6"/>
  <c r="AI6370" i="6"/>
  <c r="AI6369" i="6"/>
  <c r="AI6368" i="6"/>
  <c r="AI6367" i="6"/>
  <c r="AI6366" i="6"/>
  <c r="AI6365" i="6"/>
  <c r="AH6365" i="6" s="1"/>
  <c r="AI6364" i="6"/>
  <c r="AH6364" i="6" s="1"/>
  <c r="AI6363" i="6"/>
  <c r="AI6362" i="6"/>
  <c r="AI6361" i="6"/>
  <c r="AI6360" i="6"/>
  <c r="AI6359" i="6"/>
  <c r="AI6358" i="6"/>
  <c r="AI6357" i="6"/>
  <c r="AH6357" i="6" s="1"/>
  <c r="AI6356" i="6"/>
  <c r="AH6356" i="6" s="1"/>
  <c r="AI6355" i="6"/>
  <c r="AI6354" i="6"/>
  <c r="AI6353" i="6"/>
  <c r="AI6352" i="6"/>
  <c r="AI6351" i="6"/>
  <c r="AI6350" i="6"/>
  <c r="AI6349" i="6"/>
  <c r="AH6349" i="6" s="1"/>
  <c r="AI6348" i="6"/>
  <c r="AH6348" i="6" s="1"/>
  <c r="AI6347" i="6"/>
  <c r="AI6346" i="6"/>
  <c r="AI6345" i="6"/>
  <c r="AI6344" i="6"/>
  <c r="AI6343" i="6"/>
  <c r="AI6342" i="6"/>
  <c r="AI6341" i="6"/>
  <c r="AH6341" i="6" s="1"/>
  <c r="AI6340" i="6"/>
  <c r="AH6340" i="6" s="1"/>
  <c r="AI6339" i="6"/>
  <c r="AI6338" i="6"/>
  <c r="AI6337" i="6"/>
  <c r="AI6336" i="6"/>
  <c r="AI6335" i="6"/>
  <c r="AI6334" i="6"/>
  <c r="AI6333" i="6"/>
  <c r="AH6333" i="6" s="1"/>
  <c r="AI6332" i="6"/>
  <c r="AH6332" i="6" s="1"/>
  <c r="AI6331" i="6"/>
  <c r="AI6330" i="6"/>
  <c r="AI6329" i="6"/>
  <c r="AI6328" i="6"/>
  <c r="AI6327" i="6"/>
  <c r="AI6326" i="6"/>
  <c r="AI6325" i="6"/>
  <c r="AH6325" i="6" s="1"/>
  <c r="AI6324" i="6"/>
  <c r="AH6324" i="6" s="1"/>
  <c r="AI6323" i="6"/>
  <c r="AI6322" i="6"/>
  <c r="AI6321" i="6"/>
  <c r="AI6320" i="6"/>
  <c r="AI6319" i="6"/>
  <c r="AI6318" i="6"/>
  <c r="AI6317" i="6"/>
  <c r="AH6317" i="6" s="1"/>
  <c r="AI6316" i="6"/>
  <c r="AH6316" i="6" s="1"/>
  <c r="AI6315" i="6"/>
  <c r="AI6314" i="6"/>
  <c r="AI6313" i="6"/>
  <c r="AI6312" i="6"/>
  <c r="AI6311" i="6"/>
  <c r="AI6310" i="6"/>
  <c r="AI6309" i="6"/>
  <c r="AH6309" i="6" s="1"/>
  <c r="AI6308" i="6"/>
  <c r="AH6308" i="6" s="1"/>
  <c r="AI6307" i="6"/>
  <c r="AI6306" i="6"/>
  <c r="AI6305" i="6"/>
  <c r="AI6304" i="6"/>
  <c r="AI6303" i="6"/>
  <c r="AI6302" i="6"/>
  <c r="AI6301" i="6"/>
  <c r="AH6301" i="6" s="1"/>
  <c r="AI6300" i="6"/>
  <c r="AH6300" i="6" s="1"/>
  <c r="AI6299" i="6"/>
  <c r="AI6298" i="6"/>
  <c r="AI6297" i="6"/>
  <c r="AI6296" i="6"/>
  <c r="AI6295" i="6"/>
  <c r="AI6294" i="6"/>
  <c r="AI6293" i="6"/>
  <c r="AH6293" i="6" s="1"/>
  <c r="AI6292" i="6"/>
  <c r="AH6292" i="6" s="1"/>
  <c r="AI6291" i="6"/>
  <c r="AI6290" i="6"/>
  <c r="AI6289" i="6"/>
  <c r="AI6288" i="6"/>
  <c r="AI6287" i="6"/>
  <c r="AI6286" i="6"/>
  <c r="AI6285" i="6"/>
  <c r="AH6285" i="6" s="1"/>
  <c r="AI6284" i="6"/>
  <c r="AH6284" i="6" s="1"/>
  <c r="AI6283" i="6"/>
  <c r="AI6282" i="6"/>
  <c r="AI6281" i="6"/>
  <c r="AI6280" i="6"/>
  <c r="AI6279" i="6"/>
  <c r="AI6278" i="6"/>
  <c r="AI6277" i="6"/>
  <c r="AH6277" i="6" s="1"/>
  <c r="AI6276" i="6"/>
  <c r="AH6276" i="6" s="1"/>
  <c r="AI6275" i="6"/>
  <c r="AI6274" i="6"/>
  <c r="AI6273" i="6"/>
  <c r="AI6272" i="6"/>
  <c r="AI6271" i="6"/>
  <c r="AI6270" i="6"/>
  <c r="AI6269" i="6"/>
  <c r="AH6269" i="6" s="1"/>
  <c r="AI6268" i="6"/>
  <c r="AH6268" i="6" s="1"/>
  <c r="AI6267" i="6"/>
  <c r="AI6266" i="6"/>
  <c r="AI6265" i="6"/>
  <c r="AI6264" i="6"/>
  <c r="AI6263" i="6"/>
  <c r="AI6262" i="6"/>
  <c r="AI6261" i="6"/>
  <c r="AH6261" i="6" s="1"/>
  <c r="AI6260" i="6"/>
  <c r="AH6260" i="6" s="1"/>
  <c r="AI6259" i="6"/>
  <c r="AI6258" i="6"/>
  <c r="AI6257" i="6"/>
  <c r="AI6256" i="6"/>
  <c r="AI6255" i="6"/>
  <c r="AI6254" i="6"/>
  <c r="AI6253" i="6"/>
  <c r="AH6253" i="6" s="1"/>
  <c r="AI6252" i="6"/>
  <c r="AH6252" i="6" s="1"/>
  <c r="AI6251" i="6"/>
  <c r="AI6250" i="6"/>
  <c r="AI6249" i="6"/>
  <c r="AI6248" i="6"/>
  <c r="AI6247" i="6"/>
  <c r="AI6246" i="6"/>
  <c r="AI6245" i="6"/>
  <c r="AH6245" i="6" s="1"/>
  <c r="AI6244" i="6"/>
  <c r="AH6244" i="6" s="1"/>
  <c r="AI6243" i="6"/>
  <c r="AI6242" i="6"/>
  <c r="AI6241" i="6"/>
  <c r="AI6240" i="6"/>
  <c r="AI6239" i="6"/>
  <c r="AI6238" i="6"/>
  <c r="AI6237" i="6"/>
  <c r="AH6237" i="6" s="1"/>
  <c r="AI6236" i="6"/>
  <c r="AH6236" i="6" s="1"/>
  <c r="AI6235" i="6"/>
  <c r="AI6234" i="6"/>
  <c r="AI6233" i="6"/>
  <c r="AI6232" i="6"/>
  <c r="AI6231" i="6"/>
  <c r="AI6230" i="6"/>
  <c r="AI6229" i="6"/>
  <c r="AH6229" i="6" s="1"/>
  <c r="AI6228" i="6"/>
  <c r="AH6228" i="6" s="1"/>
  <c r="AI6227" i="6"/>
  <c r="AI6226" i="6"/>
  <c r="AI6225" i="6"/>
  <c r="AI6224" i="6"/>
  <c r="AI6223" i="6"/>
  <c r="AI6222" i="6"/>
  <c r="AI6221" i="6"/>
  <c r="AH6221" i="6" s="1"/>
  <c r="AI6220" i="6"/>
  <c r="AH6220" i="6" s="1"/>
  <c r="AI6219" i="6"/>
  <c r="AI6218" i="6"/>
  <c r="AI6217" i="6"/>
  <c r="AI6216" i="6"/>
  <c r="AI6215" i="6"/>
  <c r="AI6214" i="6"/>
  <c r="AI6213" i="6"/>
  <c r="AH6213" i="6" s="1"/>
  <c r="AI6212" i="6"/>
  <c r="AH6212" i="6" s="1"/>
  <c r="AI6211" i="6"/>
  <c r="AI6210" i="6"/>
  <c r="AI6209" i="6"/>
  <c r="AI6208" i="6"/>
  <c r="AI6207" i="6"/>
  <c r="AI6206" i="6"/>
  <c r="AI6205" i="6"/>
  <c r="AH6205" i="6" s="1"/>
  <c r="AI6204" i="6"/>
  <c r="AH6204" i="6" s="1"/>
  <c r="AI6203" i="6"/>
  <c r="AI6202" i="6"/>
  <c r="AI6201" i="6"/>
  <c r="AI6200" i="6"/>
  <c r="AI6199" i="6"/>
  <c r="AI6198" i="6"/>
  <c r="AI6197" i="6"/>
  <c r="AH6197" i="6" s="1"/>
  <c r="AI6196" i="6"/>
  <c r="AH6196" i="6" s="1"/>
  <c r="AI6195" i="6"/>
  <c r="AI6194" i="6"/>
  <c r="AI6193" i="6"/>
  <c r="AI6192" i="6"/>
  <c r="AI6191" i="6"/>
  <c r="AI6190" i="6"/>
  <c r="AI6189" i="6"/>
  <c r="AH6189" i="6" s="1"/>
  <c r="AI6188" i="6"/>
  <c r="AH6188" i="6" s="1"/>
  <c r="AI6187" i="6"/>
  <c r="AI6186" i="6"/>
  <c r="AI6185" i="6"/>
  <c r="AI6184" i="6"/>
  <c r="AI6183" i="6"/>
  <c r="AI6182" i="6"/>
  <c r="AI6181" i="6"/>
  <c r="AH6181" i="6" s="1"/>
  <c r="AI6180" i="6"/>
  <c r="AH6180" i="6" s="1"/>
  <c r="AI6179" i="6"/>
  <c r="AI6178" i="6"/>
  <c r="AI6177" i="6"/>
  <c r="AI6176" i="6"/>
  <c r="AI6175" i="6"/>
  <c r="AI6174" i="6"/>
  <c r="AI6173" i="6"/>
  <c r="AH6173" i="6" s="1"/>
  <c r="AI6172" i="6"/>
  <c r="AH6172" i="6" s="1"/>
  <c r="AI6171" i="6"/>
  <c r="AI6170" i="6"/>
  <c r="AI6169" i="6"/>
  <c r="AI6168" i="6"/>
  <c r="AI6167" i="6"/>
  <c r="AI6166" i="6"/>
  <c r="AI6165" i="6"/>
  <c r="AH6165" i="6" s="1"/>
  <c r="AI6164" i="6"/>
  <c r="AH6164" i="6" s="1"/>
  <c r="AI6163" i="6"/>
  <c r="AI6162" i="6"/>
  <c r="AI6161" i="6"/>
  <c r="AI6160" i="6"/>
  <c r="AI6159" i="6"/>
  <c r="AI6158" i="6"/>
  <c r="AI6157" i="6"/>
  <c r="AH6157" i="6" s="1"/>
  <c r="AI6156" i="6"/>
  <c r="AH6156" i="6" s="1"/>
  <c r="AI6155" i="6"/>
  <c r="AI6154" i="6"/>
  <c r="AI6153" i="6"/>
  <c r="AI6152" i="6"/>
  <c r="AI6151" i="6"/>
  <c r="AI6150" i="6"/>
  <c r="AI6149" i="6"/>
  <c r="AH6149" i="6" s="1"/>
  <c r="AI6148" i="6"/>
  <c r="AH6148" i="6" s="1"/>
  <c r="AI6147" i="6"/>
  <c r="AI6146" i="6"/>
  <c r="AI6145" i="6"/>
  <c r="AI6144" i="6"/>
  <c r="AI6143" i="6"/>
  <c r="AI6142" i="6"/>
  <c r="AI6141" i="6"/>
  <c r="AH6141" i="6" s="1"/>
  <c r="AI6140" i="6"/>
  <c r="AH6140" i="6" s="1"/>
  <c r="AI6139" i="6"/>
  <c r="AI6138" i="6"/>
  <c r="AI6137" i="6"/>
  <c r="AI6136" i="6"/>
  <c r="AI6135" i="6"/>
  <c r="AI6134" i="6"/>
  <c r="AI6133" i="6"/>
  <c r="AH6133" i="6" s="1"/>
  <c r="AI6132" i="6"/>
  <c r="AH6132" i="6" s="1"/>
  <c r="AI6131" i="6"/>
  <c r="AI6130" i="6"/>
  <c r="AI6129" i="6"/>
  <c r="AI6128" i="6"/>
  <c r="AI6127" i="6"/>
  <c r="AI6126" i="6"/>
  <c r="AI6125" i="6"/>
  <c r="AH6125" i="6" s="1"/>
  <c r="AI6124" i="6"/>
  <c r="AH6124" i="6" s="1"/>
  <c r="AI6123" i="6"/>
  <c r="AI6122" i="6"/>
  <c r="AI6121" i="6"/>
  <c r="AI6120" i="6"/>
  <c r="AI6119" i="6"/>
  <c r="AI6118" i="6"/>
  <c r="AI6117" i="6"/>
  <c r="AH6117" i="6" s="1"/>
  <c r="AI6116" i="6"/>
  <c r="AH6116" i="6" s="1"/>
  <c r="AI6115" i="6"/>
  <c r="AI6114" i="6"/>
  <c r="AI6113" i="6"/>
  <c r="AI6112" i="6"/>
  <c r="AI6111" i="6"/>
  <c r="AI6110" i="6"/>
  <c r="AI6109" i="6"/>
  <c r="AH6109" i="6" s="1"/>
  <c r="AI6108" i="6"/>
  <c r="AH6108" i="6" s="1"/>
  <c r="AI6107" i="6"/>
  <c r="AI6106" i="6"/>
  <c r="AI6105" i="6"/>
  <c r="AI6104" i="6"/>
  <c r="AI6103" i="6"/>
  <c r="AI6102" i="6"/>
  <c r="AI6101" i="6"/>
  <c r="AH6101" i="6" s="1"/>
  <c r="AI6100" i="6"/>
  <c r="AH6100" i="6" s="1"/>
  <c r="AI6099" i="6"/>
  <c r="AI6098" i="6"/>
  <c r="AI6097" i="6"/>
  <c r="AI6096" i="6"/>
  <c r="AI6095" i="6"/>
  <c r="AI6094" i="6"/>
  <c r="AI6093" i="6"/>
  <c r="AH6093" i="6" s="1"/>
  <c r="AI6092" i="6"/>
  <c r="AH6092" i="6" s="1"/>
  <c r="AI6091" i="6"/>
  <c r="AI6090" i="6"/>
  <c r="AI6089" i="6"/>
  <c r="AI6088" i="6"/>
  <c r="AI6087" i="6"/>
  <c r="AI6086" i="6"/>
  <c r="AI6085" i="6"/>
  <c r="AH6085" i="6" s="1"/>
  <c r="AI6084" i="6"/>
  <c r="AH6084" i="6" s="1"/>
  <c r="AI6083" i="6"/>
  <c r="AI6082" i="6"/>
  <c r="AI6081" i="6"/>
  <c r="AI6080" i="6"/>
  <c r="AI6079" i="6"/>
  <c r="AI6078" i="6"/>
  <c r="AI6077" i="6"/>
  <c r="AH6077" i="6" s="1"/>
  <c r="AI6076" i="6"/>
  <c r="AH6076" i="6" s="1"/>
  <c r="AI6075" i="6"/>
  <c r="AI6074" i="6"/>
  <c r="AI6073" i="6"/>
  <c r="AI6072" i="6"/>
  <c r="AI6071" i="6"/>
  <c r="AI6070" i="6"/>
  <c r="AI6069" i="6"/>
  <c r="AH6069" i="6" s="1"/>
  <c r="AI6068" i="6"/>
  <c r="AH6068" i="6" s="1"/>
  <c r="AI6067" i="6"/>
  <c r="AI6066" i="6"/>
  <c r="AI6065" i="6"/>
  <c r="AI6064" i="6"/>
  <c r="AI6063" i="6"/>
  <c r="AI6062" i="6"/>
  <c r="AI6061" i="6"/>
  <c r="AH6061" i="6" s="1"/>
  <c r="AI6060" i="6"/>
  <c r="AH6060" i="6" s="1"/>
  <c r="AI6059" i="6"/>
  <c r="AI6058" i="6"/>
  <c r="AI6057" i="6"/>
  <c r="AI6056" i="6"/>
  <c r="AI6055" i="6"/>
  <c r="AI6054" i="6"/>
  <c r="AI6053" i="6"/>
  <c r="AH6053" i="6" s="1"/>
  <c r="AI6052" i="6"/>
  <c r="AH6052" i="6" s="1"/>
  <c r="AI6051" i="6"/>
  <c r="AI6050" i="6"/>
  <c r="AI6049" i="6"/>
  <c r="AI6048" i="6"/>
  <c r="AI6047" i="6"/>
  <c r="AI6046" i="6"/>
  <c r="AI6045" i="6"/>
  <c r="AH6045" i="6" s="1"/>
  <c r="AI6044" i="6"/>
  <c r="AH6044" i="6" s="1"/>
  <c r="AI6043" i="6"/>
  <c r="AI6042" i="6"/>
  <c r="AI6041" i="6"/>
  <c r="AI6040" i="6"/>
  <c r="AI6039" i="6"/>
  <c r="AI6038" i="6"/>
  <c r="AI6037" i="6"/>
  <c r="AH6037" i="6" s="1"/>
  <c r="AI6036" i="6"/>
  <c r="AH6036" i="6" s="1"/>
  <c r="AI6035" i="6"/>
  <c r="AI6034" i="6"/>
  <c r="AI6033" i="6"/>
  <c r="AI6032" i="6"/>
  <c r="AI6031" i="6"/>
  <c r="AI6030" i="6"/>
  <c r="AI6029" i="6"/>
  <c r="AH6029" i="6" s="1"/>
  <c r="AI6028" i="6"/>
  <c r="AH6028" i="6" s="1"/>
  <c r="AI6027" i="6"/>
  <c r="AI6026" i="6"/>
  <c r="AI6025" i="6"/>
  <c r="AI6024" i="6"/>
  <c r="AI6023" i="6"/>
  <c r="AI6022" i="6"/>
  <c r="AI6021" i="6"/>
  <c r="AH6021" i="6" s="1"/>
  <c r="AI6020" i="6"/>
  <c r="AH6020" i="6" s="1"/>
  <c r="AI6019" i="6"/>
  <c r="AI6018" i="6"/>
  <c r="AI6017" i="6"/>
  <c r="AI6016" i="6"/>
  <c r="AI6015" i="6"/>
  <c r="AI6014" i="6"/>
  <c r="AI6013" i="6"/>
  <c r="AH6013" i="6" s="1"/>
  <c r="AI6012" i="6"/>
  <c r="AH6012" i="6" s="1"/>
  <c r="AI6011" i="6"/>
  <c r="AI6010" i="6"/>
  <c r="AI6009" i="6"/>
  <c r="AI6008" i="6"/>
  <c r="AI6007" i="6"/>
  <c r="AI6006" i="6"/>
  <c r="AI6005" i="6"/>
  <c r="AH6005" i="6" s="1"/>
  <c r="AI6004" i="6"/>
  <c r="AH6004" i="6" s="1"/>
  <c r="AI6003" i="6"/>
  <c r="AI6002" i="6"/>
  <c r="AI6001" i="6"/>
  <c r="AI6000" i="6"/>
  <c r="AI5999" i="6"/>
  <c r="AI5998" i="6"/>
  <c r="AI5997" i="6"/>
  <c r="AH5997" i="6" s="1"/>
  <c r="AI5996" i="6"/>
  <c r="AH5996" i="6" s="1"/>
  <c r="AI5995" i="6"/>
  <c r="AI5994" i="6"/>
  <c r="AI5993" i="6"/>
  <c r="AI5992" i="6"/>
  <c r="AI5991" i="6"/>
  <c r="AI5990" i="6"/>
  <c r="AI5989" i="6"/>
  <c r="AH5989" i="6" s="1"/>
  <c r="AI5988" i="6"/>
  <c r="AH5988" i="6" s="1"/>
  <c r="AI5987" i="6"/>
  <c r="AI5986" i="6"/>
  <c r="AI5985" i="6"/>
  <c r="AI5984" i="6"/>
  <c r="AI5983" i="6"/>
  <c r="AI5982" i="6"/>
  <c r="AI5981" i="6"/>
  <c r="AH5981" i="6" s="1"/>
  <c r="AI5980" i="6"/>
  <c r="AH5980" i="6" s="1"/>
  <c r="AI5979" i="6"/>
  <c r="AI5978" i="6"/>
  <c r="AI5977" i="6"/>
  <c r="AI5976" i="6"/>
  <c r="AI5975" i="6"/>
  <c r="AI5974" i="6"/>
  <c r="AI5973" i="6"/>
  <c r="AH5973" i="6" s="1"/>
  <c r="AI5972" i="6"/>
  <c r="AH5972" i="6" s="1"/>
  <c r="AI5971" i="6"/>
  <c r="AI5970" i="6"/>
  <c r="AI5969" i="6"/>
  <c r="AI5968" i="6"/>
  <c r="AI5967" i="6"/>
  <c r="AI5966" i="6"/>
  <c r="AI5965" i="6"/>
  <c r="AH5965" i="6" s="1"/>
  <c r="AI5964" i="6"/>
  <c r="AH5964" i="6" s="1"/>
  <c r="AI5963" i="6"/>
  <c r="AI5962" i="6"/>
  <c r="AI5961" i="6"/>
  <c r="AI5960" i="6"/>
  <c r="AI5959" i="6"/>
  <c r="AI5958" i="6"/>
  <c r="AI5957" i="6"/>
  <c r="AH5957" i="6" s="1"/>
  <c r="AI5956" i="6"/>
  <c r="AH5956" i="6" s="1"/>
  <c r="AI5955" i="6"/>
  <c r="AI5954" i="6"/>
  <c r="AI5953" i="6"/>
  <c r="AI5952" i="6"/>
  <c r="AI5951" i="6"/>
  <c r="AI5950" i="6"/>
  <c r="AI5949" i="6"/>
  <c r="AH5949" i="6" s="1"/>
  <c r="AI5948" i="6"/>
  <c r="AH5948" i="6" s="1"/>
  <c r="AI5947" i="6"/>
  <c r="AI5946" i="6"/>
  <c r="AI5945" i="6"/>
  <c r="AI5944" i="6"/>
  <c r="AI5943" i="6"/>
  <c r="AI5942" i="6"/>
  <c r="AI5941" i="6"/>
  <c r="AH5941" i="6" s="1"/>
  <c r="AI5940" i="6"/>
  <c r="AH5940" i="6" s="1"/>
  <c r="AI5939" i="6"/>
  <c r="AI5938" i="6"/>
  <c r="AI5937" i="6"/>
  <c r="AI5936" i="6"/>
  <c r="AI5935" i="6"/>
  <c r="AI5934" i="6"/>
  <c r="AI5933" i="6"/>
  <c r="AH5933" i="6" s="1"/>
  <c r="AI5932" i="6"/>
  <c r="AH5932" i="6" s="1"/>
  <c r="AI5931" i="6"/>
  <c r="AI5930" i="6"/>
  <c r="AI5929" i="6"/>
  <c r="AI5928" i="6"/>
  <c r="AI5927" i="6"/>
  <c r="AI5926" i="6"/>
  <c r="AI5925" i="6"/>
  <c r="AH5925" i="6" s="1"/>
  <c r="AI5924" i="6"/>
  <c r="AH5924" i="6" s="1"/>
  <c r="AI5923" i="6"/>
  <c r="AI5922" i="6"/>
  <c r="AI5921" i="6"/>
  <c r="AI5920" i="6"/>
  <c r="AI5919" i="6"/>
  <c r="AI5918" i="6"/>
  <c r="AI5917" i="6"/>
  <c r="AH5917" i="6" s="1"/>
  <c r="AI5916" i="6"/>
  <c r="AH5916" i="6" s="1"/>
  <c r="AI5915" i="6"/>
  <c r="AI5914" i="6"/>
  <c r="AI5913" i="6"/>
  <c r="AI5912" i="6"/>
  <c r="AI5911" i="6"/>
  <c r="AI5910" i="6"/>
  <c r="AI5909" i="6"/>
  <c r="AH5909" i="6" s="1"/>
  <c r="AI5908" i="6"/>
  <c r="AH5908" i="6" s="1"/>
  <c r="AI5907" i="6"/>
  <c r="AI5906" i="6"/>
  <c r="AI5905" i="6"/>
  <c r="AI5904" i="6"/>
  <c r="AI5903" i="6"/>
  <c r="AI5902" i="6"/>
  <c r="AI5901" i="6"/>
  <c r="AH5901" i="6" s="1"/>
  <c r="AI5900" i="6"/>
  <c r="AH5900" i="6" s="1"/>
  <c r="AI5899" i="6"/>
  <c r="AI5898" i="6"/>
  <c r="AI5897" i="6"/>
  <c r="AI5896" i="6"/>
  <c r="AI5895" i="6"/>
  <c r="AI5894" i="6"/>
  <c r="AI5893" i="6"/>
  <c r="AH5893" i="6" s="1"/>
  <c r="AI5892" i="6"/>
  <c r="AH5892" i="6" s="1"/>
  <c r="AI5891" i="6"/>
  <c r="AI5890" i="6"/>
  <c r="AI5889" i="6"/>
  <c r="AI5888" i="6"/>
  <c r="AI5887" i="6"/>
  <c r="AI5886" i="6"/>
  <c r="AI5885" i="6"/>
  <c r="AH5885" i="6" s="1"/>
  <c r="AI5884" i="6"/>
  <c r="AH5884" i="6" s="1"/>
  <c r="AI5883" i="6"/>
  <c r="AI5882" i="6"/>
  <c r="AI5881" i="6"/>
  <c r="AI5880" i="6"/>
  <c r="AI5879" i="6"/>
  <c r="AI5878" i="6"/>
  <c r="AI5877" i="6"/>
  <c r="AH5877" i="6" s="1"/>
  <c r="AI5876" i="6"/>
  <c r="AH5876" i="6" s="1"/>
  <c r="AI5875" i="6"/>
  <c r="AI5874" i="6"/>
  <c r="AI5873" i="6"/>
  <c r="AI5872" i="6"/>
  <c r="AI5871" i="6"/>
  <c r="AI5870" i="6"/>
  <c r="AI5869" i="6"/>
  <c r="AH5869" i="6" s="1"/>
  <c r="AI5868" i="6"/>
  <c r="AH5868" i="6" s="1"/>
  <c r="AI5867" i="6"/>
  <c r="AI5866" i="6"/>
  <c r="AI5865" i="6"/>
  <c r="AI5864" i="6"/>
  <c r="AI5863" i="6"/>
  <c r="AI5862" i="6"/>
  <c r="AI5861" i="6"/>
  <c r="AH5861" i="6" s="1"/>
  <c r="AI5860" i="6"/>
  <c r="AH5860" i="6" s="1"/>
  <c r="AI5859" i="6"/>
  <c r="AI5858" i="6"/>
  <c r="AI5857" i="6"/>
  <c r="AI5856" i="6"/>
  <c r="AI5855" i="6"/>
  <c r="AI5854" i="6"/>
  <c r="AI5853" i="6"/>
  <c r="AH5853" i="6" s="1"/>
  <c r="AI5852" i="6"/>
  <c r="AH5852" i="6" s="1"/>
  <c r="AI5851" i="6"/>
  <c r="AI5850" i="6"/>
  <c r="AI5849" i="6"/>
  <c r="AI5848" i="6"/>
  <c r="AI5847" i="6"/>
  <c r="AI5846" i="6"/>
  <c r="AI5845" i="6"/>
  <c r="AH5845" i="6" s="1"/>
  <c r="AI5844" i="6"/>
  <c r="AH5844" i="6" s="1"/>
  <c r="AI5843" i="6"/>
  <c r="AI5842" i="6"/>
  <c r="AI5841" i="6"/>
  <c r="AI5840" i="6"/>
  <c r="AI5839" i="6"/>
  <c r="AI5838" i="6"/>
  <c r="AI5837" i="6"/>
  <c r="AH5837" i="6" s="1"/>
  <c r="AI5836" i="6"/>
  <c r="AH5836" i="6" s="1"/>
  <c r="AI5835" i="6"/>
  <c r="AI5834" i="6"/>
  <c r="AI5833" i="6"/>
  <c r="AI5832" i="6"/>
  <c r="AI5831" i="6"/>
  <c r="AI5830" i="6"/>
  <c r="AI5829" i="6"/>
  <c r="AH5829" i="6" s="1"/>
  <c r="AI5828" i="6"/>
  <c r="AH5828" i="6" s="1"/>
  <c r="AI5827" i="6"/>
  <c r="AI5826" i="6"/>
  <c r="AI5825" i="6"/>
  <c r="AI5824" i="6"/>
  <c r="AI5823" i="6"/>
  <c r="AI5822" i="6"/>
  <c r="AI5821" i="6"/>
  <c r="AH5821" i="6" s="1"/>
  <c r="AI5820" i="6"/>
  <c r="AH5820" i="6" s="1"/>
  <c r="AI5819" i="6"/>
  <c r="AI5818" i="6"/>
  <c r="AI5817" i="6"/>
  <c r="AI5816" i="6"/>
  <c r="AI5815" i="6"/>
  <c r="AI5814" i="6"/>
  <c r="AI5813" i="6"/>
  <c r="AH5813" i="6" s="1"/>
  <c r="AI5812" i="6"/>
  <c r="AH5812" i="6" s="1"/>
  <c r="AI5811" i="6"/>
  <c r="AI5810" i="6"/>
  <c r="AI5809" i="6"/>
  <c r="AI5808" i="6"/>
  <c r="AI5807" i="6"/>
  <c r="AI5806" i="6"/>
  <c r="AI5805" i="6"/>
  <c r="AH5805" i="6" s="1"/>
  <c r="AI5804" i="6"/>
  <c r="AH5804" i="6" s="1"/>
  <c r="AI5803" i="6"/>
  <c r="AI5802" i="6"/>
  <c r="AI5801" i="6"/>
  <c r="AI5800" i="6"/>
  <c r="AI5799" i="6"/>
  <c r="AI5798" i="6"/>
  <c r="AI5797" i="6"/>
  <c r="AH5797" i="6" s="1"/>
  <c r="AI5796" i="6"/>
  <c r="AH5796" i="6" s="1"/>
  <c r="AI5795" i="6"/>
  <c r="AI5794" i="6"/>
  <c r="AI5793" i="6"/>
  <c r="AI5792" i="6"/>
  <c r="AI5791" i="6"/>
  <c r="AI5790" i="6"/>
  <c r="AI5789" i="6"/>
  <c r="AH5789" i="6" s="1"/>
  <c r="AI5788" i="6"/>
  <c r="AH5788" i="6" s="1"/>
  <c r="AI5787" i="6"/>
  <c r="AI5786" i="6"/>
  <c r="AI5785" i="6"/>
  <c r="AI5784" i="6"/>
  <c r="AI5783" i="6"/>
  <c r="AI5782" i="6"/>
  <c r="AI5781" i="6"/>
  <c r="AH5781" i="6" s="1"/>
  <c r="AI5780" i="6"/>
  <c r="AH5780" i="6" s="1"/>
  <c r="AI5779" i="6"/>
  <c r="AI5778" i="6"/>
  <c r="AI5777" i="6"/>
  <c r="AI5776" i="6"/>
  <c r="AI5775" i="6"/>
  <c r="AI5774" i="6"/>
  <c r="AI5773" i="6"/>
  <c r="AH5773" i="6" s="1"/>
  <c r="AI5772" i="6"/>
  <c r="AH5772" i="6" s="1"/>
  <c r="AI5771" i="6"/>
  <c r="AI5770" i="6"/>
  <c r="AI5769" i="6"/>
  <c r="AI5768" i="6"/>
  <c r="AI5767" i="6"/>
  <c r="AI5766" i="6"/>
  <c r="AI5765" i="6"/>
  <c r="AH5765" i="6" s="1"/>
  <c r="AI5764" i="6"/>
  <c r="AH5764" i="6" s="1"/>
  <c r="AI5763" i="6"/>
  <c r="AI5762" i="6"/>
  <c r="AI5761" i="6"/>
  <c r="AI5760" i="6"/>
  <c r="AI5759" i="6"/>
  <c r="AI5758" i="6"/>
  <c r="AI5757" i="6"/>
  <c r="AH5757" i="6" s="1"/>
  <c r="AI5756" i="6"/>
  <c r="AH5756" i="6" s="1"/>
  <c r="AI5755" i="6"/>
  <c r="AI5754" i="6"/>
  <c r="AI5753" i="6"/>
  <c r="AI5752" i="6"/>
  <c r="AI5751" i="6"/>
  <c r="AI5750" i="6"/>
  <c r="AI5749" i="6"/>
  <c r="AH5749" i="6" s="1"/>
  <c r="AI5748" i="6"/>
  <c r="AH5748" i="6" s="1"/>
  <c r="AI5747" i="6"/>
  <c r="AI5746" i="6"/>
  <c r="AI5745" i="6"/>
  <c r="AI5744" i="6"/>
  <c r="AI5743" i="6"/>
  <c r="AI5742" i="6"/>
  <c r="AI5741" i="6"/>
  <c r="AH5741" i="6" s="1"/>
  <c r="AI5740" i="6"/>
  <c r="AH5740" i="6" s="1"/>
  <c r="AI5739" i="6"/>
  <c r="AI5738" i="6"/>
  <c r="AI5737" i="6"/>
  <c r="AI5736" i="6"/>
  <c r="AI5735" i="6"/>
  <c r="AI5734" i="6"/>
  <c r="AI5733" i="6"/>
  <c r="AH5733" i="6" s="1"/>
  <c r="AI5732" i="6"/>
  <c r="AH5732" i="6" s="1"/>
  <c r="AI5731" i="6"/>
  <c r="AI5730" i="6"/>
  <c r="AI5729" i="6"/>
  <c r="AI5728" i="6"/>
  <c r="AI5727" i="6"/>
  <c r="AI5726" i="6"/>
  <c r="AI5725" i="6"/>
  <c r="AH5725" i="6" s="1"/>
  <c r="AI5724" i="6"/>
  <c r="AH5724" i="6" s="1"/>
  <c r="AI5723" i="6"/>
  <c r="AI5722" i="6"/>
  <c r="AI5721" i="6"/>
  <c r="AI5720" i="6"/>
  <c r="AI5719" i="6"/>
  <c r="AI5718" i="6"/>
  <c r="AI5717" i="6"/>
  <c r="AH5717" i="6" s="1"/>
  <c r="AI5716" i="6"/>
  <c r="AH5716" i="6" s="1"/>
  <c r="AI5715" i="6"/>
  <c r="AI5714" i="6"/>
  <c r="AI5713" i="6"/>
  <c r="AI5712" i="6"/>
  <c r="AI5711" i="6"/>
  <c r="AI5710" i="6"/>
  <c r="AI5709" i="6"/>
  <c r="AH5709" i="6" s="1"/>
  <c r="AI5708" i="6"/>
  <c r="AH5708" i="6" s="1"/>
  <c r="AI5707" i="6"/>
  <c r="AI5706" i="6"/>
  <c r="AI5705" i="6"/>
  <c r="AI5704" i="6"/>
  <c r="AI5703" i="6"/>
  <c r="AI5702" i="6"/>
  <c r="AI5701" i="6"/>
  <c r="AH5701" i="6" s="1"/>
  <c r="AI5700" i="6"/>
  <c r="AH5700" i="6" s="1"/>
  <c r="AI5699" i="6"/>
  <c r="AI5698" i="6"/>
  <c r="AI5697" i="6"/>
  <c r="AI5696" i="6"/>
  <c r="AI5695" i="6"/>
  <c r="AI5694" i="6"/>
  <c r="AI5693" i="6"/>
  <c r="AH5693" i="6" s="1"/>
  <c r="AI5692" i="6"/>
  <c r="AH5692" i="6" s="1"/>
  <c r="AI5691" i="6"/>
  <c r="AI5690" i="6"/>
  <c r="AI5689" i="6"/>
  <c r="AI5688" i="6"/>
  <c r="AI5687" i="6"/>
  <c r="AI5686" i="6"/>
  <c r="AI5685" i="6"/>
  <c r="AH5685" i="6" s="1"/>
  <c r="AI5684" i="6"/>
  <c r="AH5684" i="6" s="1"/>
  <c r="AI5683" i="6"/>
  <c r="AI5682" i="6"/>
  <c r="AI5681" i="6"/>
  <c r="AI5680" i="6"/>
  <c r="AI5679" i="6"/>
  <c r="AI5678" i="6"/>
  <c r="AI5677" i="6"/>
  <c r="AH5677" i="6" s="1"/>
  <c r="AI5676" i="6"/>
  <c r="AH5676" i="6" s="1"/>
  <c r="AI5675" i="6"/>
  <c r="AI5674" i="6"/>
  <c r="AI5673" i="6"/>
  <c r="AI5672" i="6"/>
  <c r="AI5671" i="6"/>
  <c r="AI5670" i="6"/>
  <c r="AI5669" i="6"/>
  <c r="AH5669" i="6" s="1"/>
  <c r="AI5668" i="6"/>
  <c r="AH5668" i="6" s="1"/>
  <c r="AI5667" i="6"/>
  <c r="AI5666" i="6"/>
  <c r="AI5665" i="6"/>
  <c r="AI5664" i="6"/>
  <c r="AI5663" i="6"/>
  <c r="AI5662" i="6"/>
  <c r="AI5661" i="6"/>
  <c r="AH5661" i="6" s="1"/>
  <c r="AI5660" i="6"/>
  <c r="AH5660" i="6" s="1"/>
  <c r="AI5659" i="6"/>
  <c r="AI5658" i="6"/>
  <c r="AI5657" i="6"/>
  <c r="AI5656" i="6"/>
  <c r="AI5655" i="6"/>
  <c r="AI5654" i="6"/>
  <c r="AI5653" i="6"/>
  <c r="AH5653" i="6" s="1"/>
  <c r="AI5652" i="6"/>
  <c r="AH5652" i="6" s="1"/>
  <c r="AI5651" i="6"/>
  <c r="AI5650" i="6"/>
  <c r="AI5649" i="6"/>
  <c r="AI5648" i="6"/>
  <c r="AI5647" i="6"/>
  <c r="AI5646" i="6"/>
  <c r="AI5645" i="6"/>
  <c r="AH5645" i="6" s="1"/>
  <c r="AI5644" i="6"/>
  <c r="AH5644" i="6" s="1"/>
  <c r="AI5643" i="6"/>
  <c r="AI5642" i="6"/>
  <c r="AI5641" i="6"/>
  <c r="AI5640" i="6"/>
  <c r="AI5639" i="6"/>
  <c r="AI5638" i="6"/>
  <c r="AI5637" i="6"/>
  <c r="AH5637" i="6" s="1"/>
  <c r="AI5636" i="6"/>
  <c r="AH5636" i="6" s="1"/>
  <c r="AI5635" i="6"/>
  <c r="AI5634" i="6"/>
  <c r="AI5633" i="6"/>
  <c r="AI5632" i="6"/>
  <c r="AI5631" i="6"/>
  <c r="AI5630" i="6"/>
  <c r="AI5629" i="6"/>
  <c r="AH5629" i="6" s="1"/>
  <c r="AI5628" i="6"/>
  <c r="AH5628" i="6" s="1"/>
  <c r="AI5627" i="6"/>
  <c r="AI5626" i="6"/>
  <c r="AI5625" i="6"/>
  <c r="AI5624" i="6"/>
  <c r="AI5623" i="6"/>
  <c r="AI5622" i="6"/>
  <c r="AI5621" i="6"/>
  <c r="AH5621" i="6" s="1"/>
  <c r="AI5620" i="6"/>
  <c r="AH5620" i="6" s="1"/>
  <c r="AI5619" i="6"/>
  <c r="AI5618" i="6"/>
  <c r="AI5617" i="6"/>
  <c r="AI5616" i="6"/>
  <c r="AI5615" i="6"/>
  <c r="AI5614" i="6"/>
  <c r="AI5613" i="6"/>
  <c r="AH5613" i="6" s="1"/>
  <c r="AI5612" i="6"/>
  <c r="AH5612" i="6" s="1"/>
  <c r="AI5611" i="6"/>
  <c r="AI5610" i="6"/>
  <c r="AI5609" i="6"/>
  <c r="AI5608" i="6"/>
  <c r="AI5607" i="6"/>
  <c r="AI5606" i="6"/>
  <c r="AI5605" i="6"/>
  <c r="AH5605" i="6" s="1"/>
  <c r="AI5604" i="6"/>
  <c r="AH5604" i="6" s="1"/>
  <c r="AI5603" i="6"/>
  <c r="AI5602" i="6"/>
  <c r="AI5601" i="6"/>
  <c r="AI5600" i="6"/>
  <c r="AI5599" i="6"/>
  <c r="AI5598" i="6"/>
  <c r="AI5597" i="6"/>
  <c r="AH5597" i="6" s="1"/>
  <c r="AI5596" i="6"/>
  <c r="AH5596" i="6" s="1"/>
  <c r="AI5595" i="6"/>
  <c r="AI5594" i="6"/>
  <c r="AI5593" i="6"/>
  <c r="AI5592" i="6"/>
  <c r="AI5591" i="6"/>
  <c r="AI5590" i="6"/>
  <c r="AI5589" i="6"/>
  <c r="AH5589" i="6" s="1"/>
  <c r="AI5588" i="6"/>
  <c r="AH5588" i="6" s="1"/>
  <c r="AI5587" i="6"/>
  <c r="AI5586" i="6"/>
  <c r="AI5585" i="6"/>
  <c r="AI5584" i="6"/>
  <c r="AI5583" i="6"/>
  <c r="AI5582" i="6"/>
  <c r="AI5581" i="6"/>
  <c r="AH5581" i="6" s="1"/>
  <c r="AI5580" i="6"/>
  <c r="AH5580" i="6" s="1"/>
  <c r="AI5579" i="6"/>
  <c r="AI5578" i="6"/>
  <c r="AI5577" i="6"/>
  <c r="AI5576" i="6"/>
  <c r="AI5575" i="6"/>
  <c r="AI5574" i="6"/>
  <c r="AI5573" i="6"/>
  <c r="AH5573" i="6" s="1"/>
  <c r="AI5572" i="6"/>
  <c r="AH5572" i="6" s="1"/>
  <c r="AI5571" i="6"/>
  <c r="AI5570" i="6"/>
  <c r="AI5569" i="6"/>
  <c r="AI5568" i="6"/>
  <c r="AI5567" i="6"/>
  <c r="AI5566" i="6"/>
  <c r="AI5565" i="6"/>
  <c r="AH5565" i="6" s="1"/>
  <c r="AI5564" i="6"/>
  <c r="AH5564" i="6" s="1"/>
  <c r="AI5563" i="6"/>
  <c r="AI5562" i="6"/>
  <c r="AI5561" i="6"/>
  <c r="AI5560" i="6"/>
  <c r="AI5559" i="6"/>
  <c r="AI5558" i="6"/>
  <c r="AI5557" i="6"/>
  <c r="AH5557" i="6" s="1"/>
  <c r="AI5556" i="6"/>
  <c r="AH5556" i="6" s="1"/>
  <c r="AI5555" i="6"/>
  <c r="AI5554" i="6"/>
  <c r="AI5553" i="6"/>
  <c r="AI5552" i="6"/>
  <c r="AI5551" i="6"/>
  <c r="AI5550" i="6"/>
  <c r="AI5549" i="6"/>
  <c r="AH5549" i="6" s="1"/>
  <c r="AI5548" i="6"/>
  <c r="AH5548" i="6" s="1"/>
  <c r="AI5547" i="6"/>
  <c r="AI5546" i="6"/>
  <c r="AI5545" i="6"/>
  <c r="AI5544" i="6"/>
  <c r="AI5543" i="6"/>
  <c r="AI5542" i="6"/>
  <c r="AI5541" i="6"/>
  <c r="AH5541" i="6" s="1"/>
  <c r="AI5540" i="6"/>
  <c r="AH5540" i="6" s="1"/>
  <c r="AI5539" i="6"/>
  <c r="AI5538" i="6"/>
  <c r="AI5537" i="6"/>
  <c r="AI5536" i="6"/>
  <c r="AI5535" i="6"/>
  <c r="AI5534" i="6"/>
  <c r="AI5533" i="6"/>
  <c r="AH5533" i="6" s="1"/>
  <c r="AI5532" i="6"/>
  <c r="AH5532" i="6" s="1"/>
  <c r="AI5531" i="6"/>
  <c r="AI5530" i="6"/>
  <c r="AI5529" i="6"/>
  <c r="AI5528" i="6"/>
  <c r="AI5527" i="6"/>
  <c r="AI5526" i="6"/>
  <c r="AI5525" i="6"/>
  <c r="AH5525" i="6" s="1"/>
  <c r="AI5524" i="6"/>
  <c r="AH5524" i="6" s="1"/>
  <c r="AI5523" i="6"/>
  <c r="AI5522" i="6"/>
  <c r="AI5521" i="6"/>
  <c r="AI5520" i="6"/>
  <c r="AI5519" i="6"/>
  <c r="AI5518" i="6"/>
  <c r="AI5517" i="6"/>
  <c r="AH5517" i="6" s="1"/>
  <c r="AI5516" i="6"/>
  <c r="AH5516" i="6" s="1"/>
  <c r="AI5515" i="6"/>
  <c r="AI5514" i="6"/>
  <c r="AI5513" i="6"/>
  <c r="AI5512" i="6"/>
  <c r="AI5511" i="6"/>
  <c r="AI5510" i="6"/>
  <c r="AI5509" i="6"/>
  <c r="AH5509" i="6" s="1"/>
  <c r="AI5508" i="6"/>
  <c r="AH5508" i="6" s="1"/>
  <c r="AI5507" i="6"/>
  <c r="AI5506" i="6"/>
  <c r="AI5505" i="6"/>
  <c r="AI5504" i="6"/>
  <c r="AI5503" i="6"/>
  <c r="AI5502" i="6"/>
  <c r="AI5501" i="6"/>
  <c r="AH5501" i="6" s="1"/>
  <c r="AI5500" i="6"/>
  <c r="AH5500" i="6" s="1"/>
  <c r="AI5499" i="6"/>
  <c r="AI5498" i="6"/>
  <c r="AI5497" i="6"/>
  <c r="AI5496" i="6"/>
  <c r="AI5495" i="6"/>
  <c r="AI5494" i="6"/>
  <c r="AI5493" i="6"/>
  <c r="AH5493" i="6" s="1"/>
  <c r="AI5492" i="6"/>
  <c r="AH5492" i="6" s="1"/>
  <c r="AI5491" i="6"/>
  <c r="AI5490" i="6"/>
  <c r="AI5489" i="6"/>
  <c r="AI5488" i="6"/>
  <c r="AI5487" i="6"/>
  <c r="AI5486" i="6"/>
  <c r="AI5485" i="6"/>
  <c r="AH5485" i="6" s="1"/>
  <c r="AI5484" i="6"/>
  <c r="AH5484" i="6" s="1"/>
  <c r="AI5483" i="6"/>
  <c r="AI5482" i="6"/>
  <c r="AI5481" i="6"/>
  <c r="AI5480" i="6"/>
  <c r="AI5479" i="6"/>
  <c r="AI5478" i="6"/>
  <c r="AI5477" i="6"/>
  <c r="AH5477" i="6" s="1"/>
  <c r="AI5476" i="6"/>
  <c r="AH5476" i="6" s="1"/>
  <c r="AI5475" i="6"/>
  <c r="AI5474" i="6"/>
  <c r="AI5473" i="6"/>
  <c r="AI5472" i="6"/>
  <c r="AI5471" i="6"/>
  <c r="AI5470" i="6"/>
  <c r="AI5469" i="6"/>
  <c r="AH5469" i="6" s="1"/>
  <c r="AI5468" i="6"/>
  <c r="AH5468" i="6" s="1"/>
  <c r="AI5467" i="6"/>
  <c r="AI5466" i="6"/>
  <c r="AI5465" i="6"/>
  <c r="AI5464" i="6"/>
  <c r="AI5463" i="6"/>
  <c r="AI5462" i="6"/>
  <c r="AI5461" i="6"/>
  <c r="AH5461" i="6" s="1"/>
  <c r="AI5460" i="6"/>
  <c r="AH5460" i="6" s="1"/>
  <c r="AI5459" i="6"/>
  <c r="AI5458" i="6"/>
  <c r="AI5457" i="6"/>
  <c r="AI5456" i="6"/>
  <c r="AI5455" i="6"/>
  <c r="AI5454" i="6"/>
  <c r="AI5453" i="6"/>
  <c r="AH5453" i="6" s="1"/>
  <c r="AI5452" i="6"/>
  <c r="AH5452" i="6" s="1"/>
  <c r="AI5451" i="6"/>
  <c r="AI5450" i="6"/>
  <c r="AI5449" i="6"/>
  <c r="AI5448" i="6"/>
  <c r="AI5447" i="6"/>
  <c r="AI5446" i="6"/>
  <c r="AI5445" i="6"/>
  <c r="AH5445" i="6" s="1"/>
  <c r="AI5444" i="6"/>
  <c r="AH5444" i="6" s="1"/>
  <c r="AI5443" i="6"/>
  <c r="AI5442" i="6"/>
  <c r="AI5441" i="6"/>
  <c r="AI5440" i="6"/>
  <c r="AI5439" i="6"/>
  <c r="AI5438" i="6"/>
  <c r="AI5437" i="6"/>
  <c r="AH5437" i="6" s="1"/>
  <c r="AI5436" i="6"/>
  <c r="AH5436" i="6" s="1"/>
  <c r="AI5435" i="6"/>
  <c r="AI5434" i="6"/>
  <c r="AI5433" i="6"/>
  <c r="AI5432" i="6"/>
  <c r="AI5431" i="6"/>
  <c r="AI5430" i="6"/>
  <c r="AI5429" i="6"/>
  <c r="AH5429" i="6" s="1"/>
  <c r="AI5428" i="6"/>
  <c r="AH5428" i="6" s="1"/>
  <c r="AI5427" i="6"/>
  <c r="AI5426" i="6"/>
  <c r="AI5425" i="6"/>
  <c r="AI5424" i="6"/>
  <c r="AI5423" i="6"/>
  <c r="AI5422" i="6"/>
  <c r="AI5421" i="6"/>
  <c r="AH5421" i="6" s="1"/>
  <c r="AI5420" i="6"/>
  <c r="AH5420" i="6" s="1"/>
  <c r="AI5419" i="6"/>
  <c r="AI5418" i="6"/>
  <c r="AI5417" i="6"/>
  <c r="AI5416" i="6"/>
  <c r="AI5415" i="6"/>
  <c r="AI5414" i="6"/>
  <c r="AI5413" i="6"/>
  <c r="AH5413" i="6" s="1"/>
  <c r="AI5412" i="6"/>
  <c r="AH5412" i="6" s="1"/>
  <c r="AI5411" i="6"/>
  <c r="AI5410" i="6"/>
  <c r="AI5409" i="6"/>
  <c r="AI5408" i="6"/>
  <c r="AI5407" i="6"/>
  <c r="AI5406" i="6"/>
  <c r="AI5405" i="6"/>
  <c r="AH5405" i="6" s="1"/>
  <c r="AI5404" i="6"/>
  <c r="AH5404" i="6" s="1"/>
  <c r="AI5403" i="6"/>
  <c r="AI5402" i="6"/>
  <c r="AI5401" i="6"/>
  <c r="AI5400" i="6"/>
  <c r="AI5399" i="6"/>
  <c r="AI5398" i="6"/>
  <c r="AI5397" i="6"/>
  <c r="AH5397" i="6" s="1"/>
  <c r="AI5396" i="6"/>
  <c r="AH5396" i="6" s="1"/>
  <c r="AI5395" i="6"/>
  <c r="AI5394" i="6"/>
  <c r="AI5393" i="6"/>
  <c r="AI5392" i="6"/>
  <c r="AI5391" i="6"/>
  <c r="AI5390" i="6"/>
  <c r="AI5389" i="6"/>
  <c r="AH5389" i="6" s="1"/>
  <c r="AI5388" i="6"/>
  <c r="AH5388" i="6" s="1"/>
  <c r="AI5387" i="6"/>
  <c r="AI5386" i="6"/>
  <c r="AI5385" i="6"/>
  <c r="AI5384" i="6"/>
  <c r="AI5383" i="6"/>
  <c r="AI5382" i="6"/>
  <c r="AI5381" i="6"/>
  <c r="AH5381" i="6" s="1"/>
  <c r="AI5380" i="6"/>
  <c r="AH5380" i="6" s="1"/>
  <c r="AI5379" i="6"/>
  <c r="AI5378" i="6"/>
  <c r="AI5377" i="6"/>
  <c r="AI5376" i="6"/>
  <c r="AI5375" i="6"/>
  <c r="AI5374" i="6"/>
  <c r="AI5373" i="6"/>
  <c r="AH5373" i="6" s="1"/>
  <c r="AI5372" i="6"/>
  <c r="AH5372" i="6" s="1"/>
  <c r="AI5371" i="6"/>
  <c r="AI5370" i="6"/>
  <c r="AI5369" i="6"/>
  <c r="AI5368" i="6"/>
  <c r="AI5367" i="6"/>
  <c r="AI5366" i="6"/>
  <c r="AI5365" i="6"/>
  <c r="AH5365" i="6" s="1"/>
  <c r="AI5364" i="6"/>
  <c r="AH5364" i="6" s="1"/>
  <c r="AI5363" i="6"/>
  <c r="AI5362" i="6"/>
  <c r="AI5361" i="6"/>
  <c r="AI5360" i="6"/>
  <c r="AI5359" i="6"/>
  <c r="AI5358" i="6"/>
  <c r="AI5357" i="6"/>
  <c r="AH5357" i="6" s="1"/>
  <c r="AI5356" i="6"/>
  <c r="AH5356" i="6" s="1"/>
  <c r="AI5355" i="6"/>
  <c r="AI5354" i="6"/>
  <c r="AI5353" i="6"/>
  <c r="AI5352" i="6"/>
  <c r="AI5351" i="6"/>
  <c r="AI5350" i="6"/>
  <c r="AI5349" i="6"/>
  <c r="AH5349" i="6" s="1"/>
  <c r="AI5348" i="6"/>
  <c r="AH5348" i="6" s="1"/>
  <c r="AI5347" i="6"/>
  <c r="AI5346" i="6"/>
  <c r="AI5345" i="6"/>
  <c r="AI5344" i="6"/>
  <c r="AI5343" i="6"/>
  <c r="AI5342" i="6"/>
  <c r="AI5341" i="6"/>
  <c r="AH5341" i="6" s="1"/>
  <c r="AI5340" i="6"/>
  <c r="AH5340" i="6" s="1"/>
  <c r="AI5339" i="6"/>
  <c r="AI5338" i="6"/>
  <c r="AI5337" i="6"/>
  <c r="AI5336" i="6"/>
  <c r="AI5335" i="6"/>
  <c r="AI5334" i="6"/>
  <c r="AI5333" i="6"/>
  <c r="AH5333" i="6" s="1"/>
  <c r="AI5332" i="6"/>
  <c r="AH5332" i="6" s="1"/>
  <c r="AI5331" i="6"/>
  <c r="AI5330" i="6"/>
  <c r="AI5329" i="6"/>
  <c r="AI5328" i="6"/>
  <c r="AI5327" i="6"/>
  <c r="AI5326" i="6"/>
  <c r="AI5325" i="6"/>
  <c r="AH5325" i="6" s="1"/>
  <c r="AI5324" i="6"/>
  <c r="AH5324" i="6" s="1"/>
  <c r="AI5323" i="6"/>
  <c r="AI5322" i="6"/>
  <c r="AI5321" i="6"/>
  <c r="AI5320" i="6"/>
  <c r="AI5319" i="6"/>
  <c r="AI5318" i="6"/>
  <c r="AI5317" i="6"/>
  <c r="AH5317" i="6" s="1"/>
  <c r="AI5316" i="6"/>
  <c r="AH5316" i="6" s="1"/>
  <c r="AI5315" i="6"/>
  <c r="AI5314" i="6"/>
  <c r="AI5313" i="6"/>
  <c r="AI5312" i="6"/>
  <c r="AI5311" i="6"/>
  <c r="AI5310" i="6"/>
  <c r="AI5309" i="6"/>
  <c r="AH5309" i="6" s="1"/>
  <c r="AI5308" i="6"/>
  <c r="AH5308" i="6" s="1"/>
  <c r="AI5307" i="6"/>
  <c r="AI5306" i="6"/>
  <c r="AI5305" i="6"/>
  <c r="AI5304" i="6"/>
  <c r="AI5303" i="6"/>
  <c r="AI5302" i="6"/>
  <c r="AI5301" i="6"/>
  <c r="AH5301" i="6" s="1"/>
  <c r="AI5300" i="6"/>
  <c r="AH5300" i="6" s="1"/>
  <c r="AI5299" i="6"/>
  <c r="AI5298" i="6"/>
  <c r="AI5297" i="6"/>
  <c r="AI5296" i="6"/>
  <c r="AI5295" i="6"/>
  <c r="AI5294" i="6"/>
  <c r="AI5293" i="6"/>
  <c r="AH5293" i="6" s="1"/>
  <c r="AI5292" i="6"/>
  <c r="AH5292" i="6" s="1"/>
  <c r="AI5291" i="6"/>
  <c r="AI5290" i="6"/>
  <c r="AI5289" i="6"/>
  <c r="AI5288" i="6"/>
  <c r="AI5287" i="6"/>
  <c r="AI5286" i="6"/>
  <c r="AI5285" i="6"/>
  <c r="AH5285" i="6" s="1"/>
  <c r="AI5284" i="6"/>
  <c r="AH5284" i="6" s="1"/>
  <c r="AI5283" i="6"/>
  <c r="AI5282" i="6"/>
  <c r="AI5281" i="6"/>
  <c r="AI5280" i="6"/>
  <c r="AI5279" i="6"/>
  <c r="AI5278" i="6"/>
  <c r="AI5277" i="6"/>
  <c r="AH5277" i="6" s="1"/>
  <c r="AI5276" i="6"/>
  <c r="AH5276" i="6" s="1"/>
  <c r="AI5275" i="6"/>
  <c r="AI5274" i="6"/>
  <c r="AI5273" i="6"/>
  <c r="AI5272" i="6"/>
  <c r="AI5271" i="6"/>
  <c r="AI5270" i="6"/>
  <c r="AI5269" i="6"/>
  <c r="AH5269" i="6" s="1"/>
  <c r="AI5268" i="6"/>
  <c r="AH5268" i="6" s="1"/>
  <c r="AI5267" i="6"/>
  <c r="AI5266" i="6"/>
  <c r="AI5265" i="6"/>
  <c r="AI5264" i="6"/>
  <c r="AI5263" i="6"/>
  <c r="AI5262" i="6"/>
  <c r="AI5261" i="6"/>
  <c r="AH5261" i="6" s="1"/>
  <c r="AI5260" i="6"/>
  <c r="AH5260" i="6" s="1"/>
  <c r="AI5259" i="6"/>
  <c r="AI5258" i="6"/>
  <c r="AI5257" i="6"/>
  <c r="AI5256" i="6"/>
  <c r="AI5255" i="6"/>
  <c r="AI5254" i="6"/>
  <c r="AI5253" i="6"/>
  <c r="AH5253" i="6" s="1"/>
  <c r="AI5252" i="6"/>
  <c r="AH5252" i="6" s="1"/>
  <c r="AI5251" i="6"/>
  <c r="AI5250" i="6"/>
  <c r="AI5249" i="6"/>
  <c r="AI5248" i="6"/>
  <c r="AI5247" i="6"/>
  <c r="AI5246" i="6"/>
  <c r="AI5245" i="6"/>
  <c r="AH5245" i="6" s="1"/>
  <c r="AI5244" i="6"/>
  <c r="AH5244" i="6" s="1"/>
  <c r="AI5243" i="6"/>
  <c r="AI5242" i="6"/>
  <c r="AI5241" i="6"/>
  <c r="AI5240" i="6"/>
  <c r="AI5239" i="6"/>
  <c r="AI5238" i="6"/>
  <c r="AI5237" i="6"/>
  <c r="AH5237" i="6" s="1"/>
  <c r="AI5236" i="6"/>
  <c r="AH5236" i="6" s="1"/>
  <c r="AI5235" i="6"/>
  <c r="AI5234" i="6"/>
  <c r="AI5233" i="6"/>
  <c r="AI5232" i="6"/>
  <c r="AI5231" i="6"/>
  <c r="AI5230" i="6"/>
  <c r="AI5229" i="6"/>
  <c r="AH5229" i="6" s="1"/>
  <c r="AI5228" i="6"/>
  <c r="AH5228" i="6" s="1"/>
  <c r="AI5227" i="6"/>
  <c r="AI5226" i="6"/>
  <c r="AI5225" i="6"/>
  <c r="AI5224" i="6"/>
  <c r="AI5223" i="6"/>
  <c r="AI5222" i="6"/>
  <c r="AI5221" i="6"/>
  <c r="AH5221" i="6" s="1"/>
  <c r="AI5220" i="6"/>
  <c r="AH5220" i="6" s="1"/>
  <c r="AI5219" i="6"/>
  <c r="AI5218" i="6"/>
  <c r="AI5217" i="6"/>
  <c r="AI5216" i="6"/>
  <c r="AI5215" i="6"/>
  <c r="AI5214" i="6"/>
  <c r="AI5213" i="6"/>
  <c r="AH5213" i="6" s="1"/>
  <c r="AI5212" i="6"/>
  <c r="AH5212" i="6" s="1"/>
  <c r="AI5211" i="6"/>
  <c r="AI5210" i="6"/>
  <c r="AI5209" i="6"/>
  <c r="AI5208" i="6"/>
  <c r="AI5207" i="6"/>
  <c r="AI5206" i="6"/>
  <c r="AI5205" i="6"/>
  <c r="AH5205" i="6" s="1"/>
  <c r="AI5204" i="6"/>
  <c r="AH5204" i="6" s="1"/>
  <c r="AI5203" i="6"/>
  <c r="AI5202" i="6"/>
  <c r="AI5201" i="6"/>
  <c r="AI5200" i="6"/>
  <c r="AI5199" i="6"/>
  <c r="AI5198" i="6"/>
  <c r="AI5197" i="6"/>
  <c r="AH5197" i="6" s="1"/>
  <c r="AI5196" i="6"/>
  <c r="AH5196" i="6" s="1"/>
  <c r="AI5195" i="6"/>
  <c r="AI5194" i="6"/>
  <c r="AI5193" i="6"/>
  <c r="AI5192" i="6"/>
  <c r="AI5191" i="6"/>
  <c r="AI5190" i="6"/>
  <c r="AI5189" i="6"/>
  <c r="AH5189" i="6" s="1"/>
  <c r="AI5188" i="6"/>
  <c r="AH5188" i="6" s="1"/>
  <c r="AI5187" i="6"/>
  <c r="AI5186" i="6"/>
  <c r="AI5185" i="6"/>
  <c r="AI5184" i="6"/>
  <c r="AI5183" i="6"/>
  <c r="AI5182" i="6"/>
  <c r="AI5181" i="6"/>
  <c r="AH5181" i="6" s="1"/>
  <c r="AI5180" i="6"/>
  <c r="AH5180" i="6" s="1"/>
  <c r="AI5179" i="6"/>
  <c r="AI5178" i="6"/>
  <c r="AI5177" i="6"/>
  <c r="AI5176" i="6"/>
  <c r="AI5175" i="6"/>
  <c r="AI5174" i="6"/>
  <c r="AI5173" i="6"/>
  <c r="AH5173" i="6" s="1"/>
  <c r="AI5172" i="6"/>
  <c r="AH5172" i="6" s="1"/>
  <c r="AI5171" i="6"/>
  <c r="AI5170" i="6"/>
  <c r="AI5169" i="6"/>
  <c r="AI5168" i="6"/>
  <c r="AI5167" i="6"/>
  <c r="AI5166" i="6"/>
  <c r="AI5165" i="6"/>
  <c r="AH5165" i="6" s="1"/>
  <c r="AI5164" i="6"/>
  <c r="AH5164" i="6" s="1"/>
  <c r="AI5163" i="6"/>
  <c r="AI5162" i="6"/>
  <c r="AI5161" i="6"/>
  <c r="AI5160" i="6"/>
  <c r="AI5159" i="6"/>
  <c r="AI5158" i="6"/>
  <c r="AI5157" i="6"/>
  <c r="AH5157" i="6" s="1"/>
  <c r="AI5156" i="6"/>
  <c r="AH5156" i="6" s="1"/>
  <c r="AI5155" i="6"/>
  <c r="AI5154" i="6"/>
  <c r="AI5153" i="6"/>
  <c r="AI5152" i="6"/>
  <c r="AI5151" i="6"/>
  <c r="AI5150" i="6"/>
  <c r="AI5149" i="6"/>
  <c r="AH5149" i="6" s="1"/>
  <c r="AI5148" i="6"/>
  <c r="AH5148" i="6" s="1"/>
  <c r="AI5147" i="6"/>
  <c r="AI5146" i="6"/>
  <c r="AI5145" i="6"/>
  <c r="AI5144" i="6"/>
  <c r="AI5143" i="6"/>
  <c r="AI5142" i="6"/>
  <c r="AI5141" i="6"/>
  <c r="AH5141" i="6" s="1"/>
  <c r="AI5140" i="6"/>
  <c r="AH5140" i="6" s="1"/>
  <c r="AI5139" i="6"/>
  <c r="AI5138" i="6"/>
  <c r="AI5137" i="6"/>
  <c r="AI5136" i="6"/>
  <c r="AI5135" i="6"/>
  <c r="AI5134" i="6"/>
  <c r="AI5133" i="6"/>
  <c r="AH5133" i="6" s="1"/>
  <c r="AI5132" i="6"/>
  <c r="AH5132" i="6" s="1"/>
  <c r="AI5131" i="6"/>
  <c r="AI5130" i="6"/>
  <c r="AI5129" i="6"/>
  <c r="AI5128" i="6"/>
  <c r="AI5127" i="6"/>
  <c r="AI5126" i="6"/>
  <c r="AI5125" i="6"/>
  <c r="AH5125" i="6" s="1"/>
  <c r="AI5124" i="6"/>
  <c r="AH5124" i="6" s="1"/>
  <c r="AI5123" i="6"/>
  <c r="AI5122" i="6"/>
  <c r="AI5121" i="6"/>
  <c r="AI5120" i="6"/>
  <c r="AI5119" i="6"/>
  <c r="AI5118" i="6"/>
  <c r="AI5117" i="6"/>
  <c r="AH5117" i="6" s="1"/>
  <c r="AI5116" i="6"/>
  <c r="AH5116" i="6" s="1"/>
  <c r="AI5115" i="6"/>
  <c r="AI5114" i="6"/>
  <c r="AI5113" i="6"/>
  <c r="AI5112" i="6"/>
  <c r="AI5111" i="6"/>
  <c r="AI5110" i="6"/>
  <c r="AI5109" i="6"/>
  <c r="AH5109" i="6" s="1"/>
  <c r="AI5108" i="6"/>
  <c r="AH5108" i="6" s="1"/>
  <c r="AI5107" i="6"/>
  <c r="AI5106" i="6"/>
  <c r="AI5105" i="6"/>
  <c r="AI5104" i="6"/>
  <c r="AI5103" i="6"/>
  <c r="AI5102" i="6"/>
  <c r="AI5101" i="6"/>
  <c r="AH5101" i="6" s="1"/>
  <c r="AI5100" i="6"/>
  <c r="AH5100" i="6" s="1"/>
  <c r="AI5099" i="6"/>
  <c r="AI5098" i="6"/>
  <c r="AI5097" i="6"/>
  <c r="AI5096" i="6"/>
  <c r="AI5095" i="6"/>
  <c r="AI5094" i="6"/>
  <c r="AI5093" i="6"/>
  <c r="AH5093" i="6" s="1"/>
  <c r="AI5092" i="6"/>
  <c r="AH5092" i="6" s="1"/>
  <c r="AI5091" i="6"/>
  <c r="AI5090" i="6"/>
  <c r="AI5089" i="6"/>
  <c r="AI5088" i="6"/>
  <c r="AI5087" i="6"/>
  <c r="AI5086" i="6"/>
  <c r="AI5085" i="6"/>
  <c r="AH5085" i="6" s="1"/>
  <c r="AI5084" i="6"/>
  <c r="AH5084" i="6" s="1"/>
  <c r="AI5083" i="6"/>
  <c r="AI5082" i="6"/>
  <c r="AI5081" i="6"/>
  <c r="AI5080" i="6"/>
  <c r="AI5079" i="6"/>
  <c r="AI5078" i="6"/>
  <c r="AI5077" i="6"/>
  <c r="AH5077" i="6" s="1"/>
  <c r="AI5076" i="6"/>
  <c r="AH5076" i="6" s="1"/>
  <c r="AI5075" i="6"/>
  <c r="AI5074" i="6"/>
  <c r="AI5073" i="6"/>
  <c r="AI5072" i="6"/>
  <c r="AI5071" i="6"/>
  <c r="AI5070" i="6"/>
  <c r="AI5069" i="6"/>
  <c r="AH5069" i="6" s="1"/>
  <c r="AI5068" i="6"/>
  <c r="AH5068" i="6" s="1"/>
  <c r="AI5067" i="6"/>
  <c r="AI5066" i="6"/>
  <c r="AI5065" i="6"/>
  <c r="AI5064" i="6"/>
  <c r="AI5063" i="6"/>
  <c r="AI5062" i="6"/>
  <c r="AI5061" i="6"/>
  <c r="AH5061" i="6" s="1"/>
  <c r="AI5060" i="6"/>
  <c r="AH5060" i="6" s="1"/>
  <c r="AI5059" i="6"/>
  <c r="AI5058" i="6"/>
  <c r="AI5057" i="6"/>
  <c r="AI5056" i="6"/>
  <c r="AI5055" i="6"/>
  <c r="AI5054" i="6"/>
  <c r="AI5053" i="6"/>
  <c r="AH5053" i="6" s="1"/>
  <c r="AI5052" i="6"/>
  <c r="AH5052" i="6" s="1"/>
  <c r="AI5051" i="6"/>
  <c r="AI5050" i="6"/>
  <c r="AI5049" i="6"/>
  <c r="AI5048" i="6"/>
  <c r="AI5047" i="6"/>
  <c r="AI5046" i="6"/>
  <c r="AI5045" i="6"/>
  <c r="AH5045" i="6" s="1"/>
  <c r="AI5044" i="6"/>
  <c r="AH5044" i="6" s="1"/>
  <c r="AI5043" i="6"/>
  <c r="AI5042" i="6"/>
  <c r="AI5041" i="6"/>
  <c r="AI5040" i="6"/>
  <c r="AI5039" i="6"/>
  <c r="AI5038" i="6"/>
  <c r="AI5037" i="6"/>
  <c r="AH5037" i="6" s="1"/>
  <c r="AI5036" i="6"/>
  <c r="AH5036" i="6" s="1"/>
  <c r="AI5035" i="6"/>
  <c r="AI5034" i="6"/>
  <c r="AI5033" i="6"/>
  <c r="AI5032" i="6"/>
  <c r="AI5031" i="6"/>
  <c r="AI5030" i="6"/>
  <c r="AI5029" i="6"/>
  <c r="AH5029" i="6" s="1"/>
  <c r="AI5028" i="6"/>
  <c r="AH5028" i="6" s="1"/>
  <c r="AI5027" i="6"/>
  <c r="AI5026" i="6"/>
  <c r="AI5025" i="6"/>
  <c r="AI5024" i="6"/>
  <c r="AI5023" i="6"/>
  <c r="AI5022" i="6"/>
  <c r="AI5021" i="6"/>
  <c r="AH5021" i="6" s="1"/>
  <c r="AI5020" i="6"/>
  <c r="AH5020" i="6" s="1"/>
  <c r="AI5019" i="6"/>
  <c r="AI5018" i="6"/>
  <c r="AI5017" i="6"/>
  <c r="AI5016" i="6"/>
  <c r="AI5015" i="6"/>
  <c r="AI5014" i="6"/>
  <c r="AI5013" i="6"/>
  <c r="AH5013" i="6" s="1"/>
  <c r="AI5012" i="6"/>
  <c r="AH5012" i="6" s="1"/>
  <c r="AI5011" i="6"/>
  <c r="AI5010" i="6"/>
  <c r="AI5009" i="6"/>
  <c r="AI5008" i="6"/>
  <c r="AI5007" i="6"/>
  <c r="AI5006" i="6"/>
  <c r="AI5005" i="6"/>
  <c r="AH5005" i="6" s="1"/>
  <c r="AI5004" i="6"/>
  <c r="AH5004" i="6" s="1"/>
  <c r="AI5003" i="6"/>
  <c r="AI5002" i="6"/>
  <c r="AI5001" i="6"/>
  <c r="AI5000" i="6"/>
  <c r="AI4999" i="6"/>
  <c r="AI4998" i="6"/>
  <c r="AI4997" i="6"/>
  <c r="AH4997" i="6" s="1"/>
  <c r="AI4996" i="6"/>
  <c r="AH4996" i="6" s="1"/>
  <c r="AI4995" i="6"/>
  <c r="AI4994" i="6"/>
  <c r="AI4993" i="6"/>
  <c r="AI4992" i="6"/>
  <c r="AI4991" i="6"/>
  <c r="AI4990" i="6"/>
  <c r="AI4989" i="6"/>
  <c r="AH4989" i="6" s="1"/>
  <c r="AI4988" i="6"/>
  <c r="AH4988" i="6" s="1"/>
  <c r="AI4987" i="6"/>
  <c r="AI4986" i="6"/>
  <c r="AI4985" i="6"/>
  <c r="AI4984" i="6"/>
  <c r="AI4983" i="6"/>
  <c r="AI4982" i="6"/>
  <c r="AI4981" i="6"/>
  <c r="AH4981" i="6" s="1"/>
  <c r="AI4980" i="6"/>
  <c r="AH4980" i="6" s="1"/>
  <c r="AI4979" i="6"/>
  <c r="AI4978" i="6"/>
  <c r="AI4977" i="6"/>
  <c r="AI4976" i="6"/>
  <c r="AI4975" i="6"/>
  <c r="AI4974" i="6"/>
  <c r="AI4973" i="6"/>
  <c r="AH4973" i="6" s="1"/>
  <c r="AI4972" i="6"/>
  <c r="AH4972" i="6" s="1"/>
  <c r="AI4971" i="6"/>
  <c r="AI4970" i="6"/>
  <c r="AI4969" i="6"/>
  <c r="AI4968" i="6"/>
  <c r="AI4967" i="6"/>
  <c r="AI4966" i="6"/>
  <c r="AI4965" i="6"/>
  <c r="AH4965" i="6" s="1"/>
  <c r="AI4964" i="6"/>
  <c r="AH4964" i="6" s="1"/>
  <c r="AI4963" i="6"/>
  <c r="AI4962" i="6"/>
  <c r="AI4961" i="6"/>
  <c r="AI4960" i="6"/>
  <c r="AI4959" i="6"/>
  <c r="AI4958" i="6"/>
  <c r="AI4957" i="6"/>
  <c r="AH4957" i="6" s="1"/>
  <c r="AI4956" i="6"/>
  <c r="AH4956" i="6" s="1"/>
  <c r="AI4955" i="6"/>
  <c r="AI4954" i="6"/>
  <c r="AI4953" i="6"/>
  <c r="AI4952" i="6"/>
  <c r="AI4951" i="6"/>
  <c r="AI4950" i="6"/>
  <c r="AI4949" i="6"/>
  <c r="AH4949" i="6" s="1"/>
  <c r="AI4948" i="6"/>
  <c r="AH4948" i="6" s="1"/>
  <c r="AI4947" i="6"/>
  <c r="AI4946" i="6"/>
  <c r="AI4945" i="6"/>
  <c r="AI4944" i="6"/>
  <c r="AI4943" i="6"/>
  <c r="AI4942" i="6"/>
  <c r="AI4941" i="6"/>
  <c r="AH4941" i="6" s="1"/>
  <c r="AI4940" i="6"/>
  <c r="AH4940" i="6" s="1"/>
  <c r="AI4939" i="6"/>
  <c r="AI4938" i="6"/>
  <c r="AI4937" i="6"/>
  <c r="AI4936" i="6"/>
  <c r="AI4935" i="6"/>
  <c r="AI4934" i="6"/>
  <c r="AI4933" i="6"/>
  <c r="AH4933" i="6" s="1"/>
  <c r="AI4932" i="6"/>
  <c r="AH4932" i="6" s="1"/>
  <c r="AI4931" i="6"/>
  <c r="AI4930" i="6"/>
  <c r="AI4929" i="6"/>
  <c r="AI4928" i="6"/>
  <c r="AI4927" i="6"/>
  <c r="AI4926" i="6"/>
  <c r="AI4925" i="6"/>
  <c r="AH4925" i="6" s="1"/>
  <c r="AI4924" i="6"/>
  <c r="AH4924" i="6" s="1"/>
  <c r="AI4923" i="6"/>
  <c r="AI4922" i="6"/>
  <c r="AI4921" i="6"/>
  <c r="AI4920" i="6"/>
  <c r="AI4919" i="6"/>
  <c r="AI4918" i="6"/>
  <c r="AI4917" i="6"/>
  <c r="AH4917" i="6" s="1"/>
  <c r="AI4916" i="6"/>
  <c r="AH4916" i="6" s="1"/>
  <c r="AI4915" i="6"/>
  <c r="AI4914" i="6"/>
  <c r="AI4913" i="6"/>
  <c r="AI4912" i="6"/>
  <c r="AI4911" i="6"/>
  <c r="AI4910" i="6"/>
  <c r="AI4909" i="6"/>
  <c r="AH4909" i="6" s="1"/>
  <c r="AI4908" i="6"/>
  <c r="AH4908" i="6" s="1"/>
  <c r="AI4907" i="6"/>
  <c r="AI4906" i="6"/>
  <c r="AI4905" i="6"/>
  <c r="AI4904" i="6"/>
  <c r="AI4903" i="6"/>
  <c r="AI4902" i="6"/>
  <c r="AI4901" i="6"/>
  <c r="AH4901" i="6" s="1"/>
  <c r="AI4900" i="6"/>
  <c r="AH4900" i="6" s="1"/>
  <c r="AI4899" i="6"/>
  <c r="AI4898" i="6"/>
  <c r="AI4897" i="6"/>
  <c r="AI4896" i="6"/>
  <c r="AI4895" i="6"/>
  <c r="AI4894" i="6"/>
  <c r="AI4893" i="6"/>
  <c r="AH4893" i="6" s="1"/>
  <c r="AI4892" i="6"/>
  <c r="AH4892" i="6" s="1"/>
  <c r="AI4891" i="6"/>
  <c r="AI4890" i="6"/>
  <c r="AI4889" i="6"/>
  <c r="AI4888" i="6"/>
  <c r="AI4887" i="6"/>
  <c r="AI4886" i="6"/>
  <c r="AI4885" i="6"/>
  <c r="AH4885" i="6" s="1"/>
  <c r="AI4884" i="6"/>
  <c r="AH4884" i="6" s="1"/>
  <c r="AI4883" i="6"/>
  <c r="AI4882" i="6"/>
  <c r="AI4881" i="6"/>
  <c r="AI4880" i="6"/>
  <c r="AI4879" i="6"/>
  <c r="AI4878" i="6"/>
  <c r="AI4877" i="6"/>
  <c r="AH4877" i="6" s="1"/>
  <c r="AI4876" i="6"/>
  <c r="AH4876" i="6" s="1"/>
  <c r="AI4875" i="6"/>
  <c r="AI4874" i="6"/>
  <c r="AI4873" i="6"/>
  <c r="AI4872" i="6"/>
  <c r="AI4871" i="6"/>
  <c r="AI4870" i="6"/>
  <c r="AI4869" i="6"/>
  <c r="AH4869" i="6" s="1"/>
  <c r="AI4868" i="6"/>
  <c r="AH4868" i="6" s="1"/>
  <c r="AI4867" i="6"/>
  <c r="AI4866" i="6"/>
  <c r="AI4865" i="6"/>
  <c r="AI4864" i="6"/>
  <c r="AI4863" i="6"/>
  <c r="AI4862" i="6"/>
  <c r="AI4861" i="6"/>
  <c r="AH4861" i="6" s="1"/>
  <c r="AI4860" i="6"/>
  <c r="AH4860" i="6" s="1"/>
  <c r="AI4859" i="6"/>
  <c r="AI4858" i="6"/>
  <c r="AI4857" i="6"/>
  <c r="AI4856" i="6"/>
  <c r="AI4855" i="6"/>
  <c r="AI4854" i="6"/>
  <c r="AI4853" i="6"/>
  <c r="AH4853" i="6" s="1"/>
  <c r="AI4852" i="6"/>
  <c r="AH4852" i="6" s="1"/>
  <c r="AI4851" i="6"/>
  <c r="AI4850" i="6"/>
  <c r="AI4849" i="6"/>
  <c r="AI4848" i="6"/>
  <c r="AI4847" i="6"/>
  <c r="AI4846" i="6"/>
  <c r="AI4845" i="6"/>
  <c r="AH4845" i="6" s="1"/>
  <c r="AI4844" i="6"/>
  <c r="AH4844" i="6" s="1"/>
  <c r="AI4843" i="6"/>
  <c r="AI4842" i="6"/>
  <c r="AI4841" i="6"/>
  <c r="AI4840" i="6"/>
  <c r="AI4839" i="6"/>
  <c r="AI4838" i="6"/>
  <c r="AI4837" i="6"/>
  <c r="AH4837" i="6" s="1"/>
  <c r="AI4836" i="6"/>
  <c r="AH4836" i="6" s="1"/>
  <c r="AI4835" i="6"/>
  <c r="AI4834" i="6"/>
  <c r="AI4833" i="6"/>
  <c r="AI4832" i="6"/>
  <c r="AI4831" i="6"/>
  <c r="AI4830" i="6"/>
  <c r="AI4829" i="6"/>
  <c r="AH4829" i="6" s="1"/>
  <c r="AI4828" i="6"/>
  <c r="AH4828" i="6" s="1"/>
  <c r="AI4827" i="6"/>
  <c r="AI4826" i="6"/>
  <c r="AI4825" i="6"/>
  <c r="AI4824" i="6"/>
  <c r="AI4823" i="6"/>
  <c r="AI4822" i="6"/>
  <c r="AI4821" i="6"/>
  <c r="AH4821" i="6" s="1"/>
  <c r="AI4820" i="6"/>
  <c r="AH4820" i="6" s="1"/>
  <c r="AI4819" i="6"/>
  <c r="AI4818" i="6"/>
  <c r="AI4817" i="6"/>
  <c r="AI4816" i="6"/>
  <c r="AI4815" i="6"/>
  <c r="AI4814" i="6"/>
  <c r="AI4813" i="6"/>
  <c r="AH4813" i="6" s="1"/>
  <c r="AI4812" i="6"/>
  <c r="AH4812" i="6" s="1"/>
  <c r="AI4811" i="6"/>
  <c r="AI4810" i="6"/>
  <c r="AI4809" i="6"/>
  <c r="AI4808" i="6"/>
  <c r="AI4807" i="6"/>
  <c r="AI4806" i="6"/>
  <c r="AI4805" i="6"/>
  <c r="AH4805" i="6" s="1"/>
  <c r="AI4804" i="6"/>
  <c r="AH4804" i="6" s="1"/>
  <c r="AI4803" i="6"/>
  <c r="AI4802" i="6"/>
  <c r="AI4801" i="6"/>
  <c r="AI4800" i="6"/>
  <c r="AI4799" i="6"/>
  <c r="AI4798" i="6"/>
  <c r="AI4797" i="6"/>
  <c r="AH4797" i="6" s="1"/>
  <c r="AI4796" i="6"/>
  <c r="AH4796" i="6" s="1"/>
  <c r="AI4795" i="6"/>
  <c r="AI4794" i="6"/>
  <c r="AI4793" i="6"/>
  <c r="AI4792" i="6"/>
  <c r="AI4791" i="6"/>
  <c r="AI4790" i="6"/>
  <c r="AI4789" i="6"/>
  <c r="AH4789" i="6" s="1"/>
  <c r="AI4788" i="6"/>
  <c r="AH4788" i="6" s="1"/>
  <c r="AI4787" i="6"/>
  <c r="AI4786" i="6"/>
  <c r="AI4785" i="6"/>
  <c r="AI4784" i="6"/>
  <c r="AI4783" i="6"/>
  <c r="AI4782" i="6"/>
  <c r="AI4781" i="6"/>
  <c r="AH4781" i="6" s="1"/>
  <c r="AI4780" i="6"/>
  <c r="AH4780" i="6" s="1"/>
  <c r="AI4779" i="6"/>
  <c r="AI4778" i="6"/>
  <c r="AI4777" i="6"/>
  <c r="AI4776" i="6"/>
  <c r="AI4775" i="6"/>
  <c r="AI4774" i="6"/>
  <c r="AI4773" i="6"/>
  <c r="AH4773" i="6" s="1"/>
  <c r="AI4772" i="6"/>
  <c r="AH4772" i="6" s="1"/>
  <c r="AI4771" i="6"/>
  <c r="AI4770" i="6"/>
  <c r="AI4769" i="6"/>
  <c r="AI4768" i="6"/>
  <c r="AI4767" i="6"/>
  <c r="AI4766" i="6"/>
  <c r="AI4765" i="6"/>
  <c r="AH4765" i="6" s="1"/>
  <c r="AI4764" i="6"/>
  <c r="AH4764" i="6" s="1"/>
  <c r="AI4763" i="6"/>
  <c r="AI4762" i="6"/>
  <c r="AI4761" i="6"/>
  <c r="AI4760" i="6"/>
  <c r="AI4759" i="6"/>
  <c r="AI4758" i="6"/>
  <c r="AI4757" i="6"/>
  <c r="AH4757" i="6" s="1"/>
  <c r="AI4756" i="6"/>
  <c r="AH4756" i="6" s="1"/>
  <c r="AI4755" i="6"/>
  <c r="AI4754" i="6"/>
  <c r="AI4753" i="6"/>
  <c r="AI4752" i="6"/>
  <c r="AI4751" i="6"/>
  <c r="AI4750" i="6"/>
  <c r="AI4749" i="6"/>
  <c r="AH4749" i="6" s="1"/>
  <c r="AI4748" i="6"/>
  <c r="AH4748" i="6" s="1"/>
  <c r="AI4747" i="6"/>
  <c r="AI4746" i="6"/>
  <c r="AI4745" i="6"/>
  <c r="AI4744" i="6"/>
  <c r="AI4743" i="6"/>
  <c r="AI4742" i="6"/>
  <c r="AI4741" i="6"/>
  <c r="AH4741" i="6" s="1"/>
  <c r="AI4740" i="6"/>
  <c r="AH4740" i="6" s="1"/>
  <c r="AI4739" i="6"/>
  <c r="AI4738" i="6"/>
  <c r="AI4737" i="6"/>
  <c r="AI4736" i="6"/>
  <c r="AI4735" i="6"/>
  <c r="AI4734" i="6"/>
  <c r="AI4733" i="6"/>
  <c r="AH4733" i="6" s="1"/>
  <c r="AI4732" i="6"/>
  <c r="AH4732" i="6" s="1"/>
  <c r="AI4731" i="6"/>
  <c r="AI4730" i="6"/>
  <c r="AI4729" i="6"/>
  <c r="AI4728" i="6"/>
  <c r="AI4727" i="6"/>
  <c r="AI4726" i="6"/>
  <c r="AI4725" i="6"/>
  <c r="AH4725" i="6" s="1"/>
  <c r="AI4724" i="6"/>
  <c r="AH4724" i="6" s="1"/>
  <c r="AI4723" i="6"/>
  <c r="AI4722" i="6"/>
  <c r="AI4721" i="6"/>
  <c r="AI4720" i="6"/>
  <c r="AI4719" i="6"/>
  <c r="AI4718" i="6"/>
  <c r="AI4717" i="6"/>
  <c r="AH4717" i="6" s="1"/>
  <c r="AI4716" i="6"/>
  <c r="AH4716" i="6" s="1"/>
  <c r="AI4715" i="6"/>
  <c r="AI4714" i="6"/>
  <c r="AI4713" i="6"/>
  <c r="AI4712" i="6"/>
  <c r="AI4711" i="6"/>
  <c r="AI4710" i="6"/>
  <c r="AI4709" i="6"/>
  <c r="AH4709" i="6" s="1"/>
  <c r="AI4708" i="6"/>
  <c r="AH4708" i="6" s="1"/>
  <c r="AI4707" i="6"/>
  <c r="AI4706" i="6"/>
  <c r="AI4705" i="6"/>
  <c r="AI4704" i="6"/>
  <c r="AI4703" i="6"/>
  <c r="AI4702" i="6"/>
  <c r="AI4701" i="6"/>
  <c r="AH4701" i="6" s="1"/>
  <c r="AI4700" i="6"/>
  <c r="AH4700" i="6" s="1"/>
  <c r="AI4699" i="6"/>
  <c r="AI4698" i="6"/>
  <c r="AI4697" i="6"/>
  <c r="AI4696" i="6"/>
  <c r="AI4695" i="6"/>
  <c r="AI4694" i="6"/>
  <c r="AI4693" i="6"/>
  <c r="AH4693" i="6" s="1"/>
  <c r="AI4692" i="6"/>
  <c r="AH4692" i="6" s="1"/>
  <c r="AI4691" i="6"/>
  <c r="AI4690" i="6"/>
  <c r="AI4689" i="6"/>
  <c r="AI4688" i="6"/>
  <c r="AI4687" i="6"/>
  <c r="AI4686" i="6"/>
  <c r="AI4685" i="6"/>
  <c r="AH4685" i="6" s="1"/>
  <c r="AI4684" i="6"/>
  <c r="AH4684" i="6" s="1"/>
  <c r="AI4683" i="6"/>
  <c r="AI4682" i="6"/>
  <c r="AI4681" i="6"/>
  <c r="AI4680" i="6"/>
  <c r="AI4679" i="6"/>
  <c r="AI4678" i="6"/>
  <c r="AI4677" i="6"/>
  <c r="AH4677" i="6" s="1"/>
  <c r="AI4676" i="6"/>
  <c r="AH4676" i="6" s="1"/>
  <c r="AI4675" i="6"/>
  <c r="AI4674" i="6"/>
  <c r="AI4673" i="6"/>
  <c r="AI4672" i="6"/>
  <c r="AI4671" i="6"/>
  <c r="AI4670" i="6"/>
  <c r="AI4669" i="6"/>
  <c r="AH4669" i="6" s="1"/>
  <c r="AI4668" i="6"/>
  <c r="AH4668" i="6" s="1"/>
  <c r="AI4667" i="6"/>
  <c r="AI4666" i="6"/>
  <c r="AI4665" i="6"/>
  <c r="AI4664" i="6"/>
  <c r="AI4663" i="6"/>
  <c r="AI4662" i="6"/>
  <c r="AI4661" i="6"/>
  <c r="AH4661" i="6" s="1"/>
  <c r="AI4660" i="6"/>
  <c r="AH4660" i="6" s="1"/>
  <c r="AI4659" i="6"/>
  <c r="AI4658" i="6"/>
  <c r="AI4657" i="6"/>
  <c r="AI4656" i="6"/>
  <c r="AI4655" i="6"/>
  <c r="AI4654" i="6"/>
  <c r="AI4653" i="6"/>
  <c r="AH4653" i="6" s="1"/>
  <c r="AI4652" i="6"/>
  <c r="AH4652" i="6" s="1"/>
  <c r="AI4651" i="6"/>
  <c r="AI4650" i="6"/>
  <c r="AI4649" i="6"/>
  <c r="AI4648" i="6"/>
  <c r="AI4647" i="6"/>
  <c r="AI4646" i="6"/>
  <c r="AI4645" i="6"/>
  <c r="AH4645" i="6" s="1"/>
  <c r="AI4644" i="6"/>
  <c r="AH4644" i="6" s="1"/>
  <c r="AI4643" i="6"/>
  <c r="AI4642" i="6"/>
  <c r="AI4641" i="6"/>
  <c r="AI4640" i="6"/>
  <c r="AI4639" i="6"/>
  <c r="AI4638" i="6"/>
  <c r="AI4637" i="6"/>
  <c r="AH4637" i="6" s="1"/>
  <c r="AI4636" i="6"/>
  <c r="AH4636" i="6" s="1"/>
  <c r="AI4635" i="6"/>
  <c r="AI4634" i="6"/>
  <c r="AI4633" i="6"/>
  <c r="AI4632" i="6"/>
  <c r="AI4631" i="6"/>
  <c r="AI4630" i="6"/>
  <c r="AI4629" i="6"/>
  <c r="AH4629" i="6" s="1"/>
  <c r="AI4628" i="6"/>
  <c r="AH4628" i="6" s="1"/>
  <c r="AI4627" i="6"/>
  <c r="AI4626" i="6"/>
  <c r="AI4625" i="6"/>
  <c r="AI4624" i="6"/>
  <c r="AI4623" i="6"/>
  <c r="AI4622" i="6"/>
  <c r="AI4621" i="6"/>
  <c r="AH4621" i="6" s="1"/>
  <c r="AI4620" i="6"/>
  <c r="AH4620" i="6" s="1"/>
  <c r="AI4619" i="6"/>
  <c r="AI4618" i="6"/>
  <c r="AI4617" i="6"/>
  <c r="AI4616" i="6"/>
  <c r="AI4615" i="6"/>
  <c r="AI4614" i="6"/>
  <c r="AI4613" i="6"/>
  <c r="AH4613" i="6" s="1"/>
  <c r="AI4612" i="6"/>
  <c r="AH4612" i="6" s="1"/>
  <c r="AI4611" i="6"/>
  <c r="AI4610" i="6"/>
  <c r="AI4609" i="6"/>
  <c r="AI4608" i="6"/>
  <c r="AI4607" i="6"/>
  <c r="AI4606" i="6"/>
  <c r="AI4605" i="6"/>
  <c r="AH4605" i="6" s="1"/>
  <c r="AI4604" i="6"/>
  <c r="AH4604" i="6" s="1"/>
  <c r="AI4603" i="6"/>
  <c r="AI4602" i="6"/>
  <c r="AI4601" i="6"/>
  <c r="AI4600" i="6"/>
  <c r="AI4599" i="6"/>
  <c r="AI4598" i="6"/>
  <c r="AI4597" i="6"/>
  <c r="AH4597" i="6" s="1"/>
  <c r="AI4596" i="6"/>
  <c r="AH4596" i="6" s="1"/>
  <c r="AI4595" i="6"/>
  <c r="AI4594" i="6"/>
  <c r="AI4593" i="6"/>
  <c r="AI4592" i="6"/>
  <c r="AI4591" i="6"/>
  <c r="AI4590" i="6"/>
  <c r="AI4589" i="6"/>
  <c r="AH4589" i="6" s="1"/>
  <c r="AI4588" i="6"/>
  <c r="AH4588" i="6" s="1"/>
  <c r="AI4587" i="6"/>
  <c r="AI4586" i="6"/>
  <c r="AI4585" i="6"/>
  <c r="AI4584" i="6"/>
  <c r="AI4583" i="6"/>
  <c r="AI4582" i="6"/>
  <c r="AI4581" i="6"/>
  <c r="AH4581" i="6" s="1"/>
  <c r="AI4580" i="6"/>
  <c r="AH4580" i="6" s="1"/>
  <c r="AI4579" i="6"/>
  <c r="AI4578" i="6"/>
  <c r="AI4577" i="6"/>
  <c r="AI4576" i="6"/>
  <c r="AI4575" i="6"/>
  <c r="AI4574" i="6"/>
  <c r="AI4573" i="6"/>
  <c r="AH4573" i="6" s="1"/>
  <c r="AI4572" i="6"/>
  <c r="AH4572" i="6" s="1"/>
  <c r="AI4571" i="6"/>
  <c r="AI4570" i="6"/>
  <c r="AI4569" i="6"/>
  <c r="AI4568" i="6"/>
  <c r="AI4567" i="6"/>
  <c r="AI4566" i="6"/>
  <c r="AI4565" i="6"/>
  <c r="AH4565" i="6" s="1"/>
  <c r="AI4564" i="6"/>
  <c r="AH4564" i="6" s="1"/>
  <c r="AI4563" i="6"/>
  <c r="AI4562" i="6"/>
  <c r="AI4561" i="6"/>
  <c r="AI4560" i="6"/>
  <c r="AI4559" i="6"/>
  <c r="AI4558" i="6"/>
  <c r="AI4557" i="6"/>
  <c r="AH4557" i="6" s="1"/>
  <c r="AI4556" i="6"/>
  <c r="AH4556" i="6" s="1"/>
  <c r="AI4555" i="6"/>
  <c r="AI4554" i="6"/>
  <c r="AI4553" i="6"/>
  <c r="AI4552" i="6"/>
  <c r="AI4551" i="6"/>
  <c r="AI4550" i="6"/>
  <c r="AI4549" i="6"/>
  <c r="AH4549" i="6" s="1"/>
  <c r="AI4548" i="6"/>
  <c r="AH4548" i="6" s="1"/>
  <c r="AI4547" i="6"/>
  <c r="AI4546" i="6"/>
  <c r="AI4545" i="6"/>
  <c r="AI4544" i="6"/>
  <c r="AI4543" i="6"/>
  <c r="AI4542" i="6"/>
  <c r="AI4541" i="6"/>
  <c r="AH4541" i="6" s="1"/>
  <c r="AI4540" i="6"/>
  <c r="AH4540" i="6" s="1"/>
  <c r="AI4539" i="6"/>
  <c r="AI4538" i="6"/>
  <c r="AI4537" i="6"/>
  <c r="AI4536" i="6"/>
  <c r="AI4535" i="6"/>
  <c r="AI4534" i="6"/>
  <c r="AI4533" i="6"/>
  <c r="AH4533" i="6" s="1"/>
  <c r="AI4532" i="6"/>
  <c r="AH4532" i="6" s="1"/>
  <c r="AI4531" i="6"/>
  <c r="AI4530" i="6"/>
  <c r="AI4529" i="6"/>
  <c r="AI4528" i="6"/>
  <c r="AI4527" i="6"/>
  <c r="AI4526" i="6"/>
  <c r="AI4525" i="6"/>
  <c r="AH4525" i="6" s="1"/>
  <c r="AI4524" i="6"/>
  <c r="AH4524" i="6" s="1"/>
  <c r="AI4523" i="6"/>
  <c r="AI4522" i="6"/>
  <c r="AI4521" i="6"/>
  <c r="AI4520" i="6"/>
  <c r="AI4519" i="6"/>
  <c r="AI4518" i="6"/>
  <c r="AI4517" i="6"/>
  <c r="AH4517" i="6" s="1"/>
  <c r="AI4516" i="6"/>
  <c r="AH4516" i="6" s="1"/>
  <c r="AI4515" i="6"/>
  <c r="AI4514" i="6"/>
  <c r="AI4513" i="6"/>
  <c r="AI4512" i="6"/>
  <c r="AI4511" i="6"/>
  <c r="AI4510" i="6"/>
  <c r="AI4509" i="6"/>
  <c r="AH4509" i="6" s="1"/>
  <c r="AI4508" i="6"/>
  <c r="AH4508" i="6" s="1"/>
  <c r="AI4507" i="6"/>
  <c r="AI4506" i="6"/>
  <c r="AI4505" i="6"/>
  <c r="AI4504" i="6"/>
  <c r="AI4503" i="6"/>
  <c r="AI4502" i="6"/>
  <c r="AI4501" i="6"/>
  <c r="AH4501" i="6" s="1"/>
  <c r="AI4500" i="6"/>
  <c r="AH4500" i="6" s="1"/>
  <c r="AI4499" i="6"/>
  <c r="AI4498" i="6"/>
  <c r="AI4497" i="6"/>
  <c r="AI4496" i="6"/>
  <c r="AI4495" i="6"/>
  <c r="AI4494" i="6"/>
  <c r="AI4493" i="6"/>
  <c r="AH4493" i="6" s="1"/>
  <c r="AI4492" i="6"/>
  <c r="AH4492" i="6" s="1"/>
  <c r="AI4491" i="6"/>
  <c r="AI4490" i="6"/>
  <c r="AI4489" i="6"/>
  <c r="AI4488" i="6"/>
  <c r="AI4487" i="6"/>
  <c r="AI4486" i="6"/>
  <c r="AI4485" i="6"/>
  <c r="AH4485" i="6" s="1"/>
  <c r="AI4484" i="6"/>
  <c r="AH4484" i="6" s="1"/>
  <c r="AI4483" i="6"/>
  <c r="AI4482" i="6"/>
  <c r="AI4481" i="6"/>
  <c r="AI4480" i="6"/>
  <c r="AI4479" i="6"/>
  <c r="AI4478" i="6"/>
  <c r="AI4477" i="6"/>
  <c r="AH4477" i="6" s="1"/>
  <c r="AI4476" i="6"/>
  <c r="AH4476" i="6" s="1"/>
  <c r="AI4475" i="6"/>
  <c r="AI4474" i="6"/>
  <c r="AI4473" i="6"/>
  <c r="AI4472" i="6"/>
  <c r="AI4471" i="6"/>
  <c r="AI4470" i="6"/>
  <c r="AI4469" i="6"/>
  <c r="AH4469" i="6" s="1"/>
  <c r="AI4468" i="6"/>
  <c r="AH4468" i="6" s="1"/>
  <c r="AI4467" i="6"/>
  <c r="AI4466" i="6"/>
  <c r="AI4465" i="6"/>
  <c r="AI4464" i="6"/>
  <c r="AI4463" i="6"/>
  <c r="AI4462" i="6"/>
  <c r="AI4461" i="6"/>
  <c r="AH4461" i="6" s="1"/>
  <c r="AI4460" i="6"/>
  <c r="AH4460" i="6" s="1"/>
  <c r="AI4459" i="6"/>
  <c r="AI4458" i="6"/>
  <c r="AI4457" i="6"/>
  <c r="AI4456" i="6"/>
  <c r="AI4455" i="6"/>
  <c r="AI4454" i="6"/>
  <c r="AI4453" i="6"/>
  <c r="AH4453" i="6" s="1"/>
  <c r="AI4452" i="6"/>
  <c r="AH4452" i="6" s="1"/>
  <c r="AI4451" i="6"/>
  <c r="AI4450" i="6"/>
  <c r="AI4449" i="6"/>
  <c r="AI4448" i="6"/>
  <c r="AI4447" i="6"/>
  <c r="AI4446" i="6"/>
  <c r="AI4445" i="6"/>
  <c r="AH4445" i="6" s="1"/>
  <c r="AI4444" i="6"/>
  <c r="AH4444" i="6" s="1"/>
  <c r="AI4443" i="6"/>
  <c r="AI4442" i="6"/>
  <c r="AI4441" i="6"/>
  <c r="AI4440" i="6"/>
  <c r="AI4439" i="6"/>
  <c r="AI4438" i="6"/>
  <c r="AI4437" i="6"/>
  <c r="AH4437" i="6" s="1"/>
  <c r="AI4436" i="6"/>
  <c r="AH4436" i="6" s="1"/>
  <c r="AI4435" i="6"/>
  <c r="AI4434" i="6"/>
  <c r="AI4433" i="6"/>
  <c r="AI4432" i="6"/>
  <c r="AI4431" i="6"/>
  <c r="AI4430" i="6"/>
  <c r="AI4429" i="6"/>
  <c r="AH4429" i="6" s="1"/>
  <c r="AI4428" i="6"/>
  <c r="AH4428" i="6" s="1"/>
  <c r="AI4427" i="6"/>
  <c r="AI4426" i="6"/>
  <c r="AI4425" i="6"/>
  <c r="AI4424" i="6"/>
  <c r="AI4423" i="6"/>
  <c r="AI4422" i="6"/>
  <c r="AI4421" i="6"/>
  <c r="AH4421" i="6" s="1"/>
  <c r="AI4420" i="6"/>
  <c r="AH4420" i="6" s="1"/>
  <c r="AI4419" i="6"/>
  <c r="AI4418" i="6"/>
  <c r="AI4417" i="6"/>
  <c r="AI4416" i="6"/>
  <c r="AI4415" i="6"/>
  <c r="AI4414" i="6"/>
  <c r="AI4413" i="6"/>
  <c r="AH4413" i="6" s="1"/>
  <c r="AI4412" i="6"/>
  <c r="AH4412" i="6" s="1"/>
  <c r="AI4411" i="6"/>
  <c r="AI4410" i="6"/>
  <c r="AI4409" i="6"/>
  <c r="AI4408" i="6"/>
  <c r="AI4407" i="6"/>
  <c r="AI4406" i="6"/>
  <c r="AI4405" i="6"/>
  <c r="AH4405" i="6" s="1"/>
  <c r="AI4404" i="6"/>
  <c r="AH4404" i="6" s="1"/>
  <c r="AI4403" i="6"/>
  <c r="AI4402" i="6"/>
  <c r="AI4401" i="6"/>
  <c r="AI4400" i="6"/>
  <c r="AI4399" i="6"/>
  <c r="AI4398" i="6"/>
  <c r="AI4397" i="6"/>
  <c r="AH4397" i="6" s="1"/>
  <c r="AI4396" i="6"/>
  <c r="AH4396" i="6" s="1"/>
  <c r="AI4395" i="6"/>
  <c r="AI4394" i="6"/>
  <c r="AI4393" i="6"/>
  <c r="AI4392" i="6"/>
  <c r="AI4391" i="6"/>
  <c r="AI4390" i="6"/>
  <c r="AI4389" i="6"/>
  <c r="AH4389" i="6" s="1"/>
  <c r="AI4388" i="6"/>
  <c r="AH4388" i="6" s="1"/>
  <c r="AI4387" i="6"/>
  <c r="AI4386" i="6"/>
  <c r="AI4385" i="6"/>
  <c r="AI4384" i="6"/>
  <c r="AI4383" i="6"/>
  <c r="AI4382" i="6"/>
  <c r="AI4381" i="6"/>
  <c r="AH4381" i="6" s="1"/>
  <c r="AI4380" i="6"/>
  <c r="AH4380" i="6" s="1"/>
  <c r="AI4379" i="6"/>
  <c r="AI4378" i="6"/>
  <c r="AI4377" i="6"/>
  <c r="AI4376" i="6"/>
  <c r="AI4375" i="6"/>
  <c r="AI4374" i="6"/>
  <c r="AI4373" i="6"/>
  <c r="AH4373" i="6" s="1"/>
  <c r="AI4372" i="6"/>
  <c r="AH4372" i="6" s="1"/>
  <c r="AI4371" i="6"/>
  <c r="AI4370" i="6"/>
  <c r="AI4369" i="6"/>
  <c r="AI4368" i="6"/>
  <c r="AI4367" i="6"/>
  <c r="AI4366" i="6"/>
  <c r="AI4365" i="6"/>
  <c r="AH4365" i="6" s="1"/>
  <c r="AI4364" i="6"/>
  <c r="AH4364" i="6" s="1"/>
  <c r="AI4363" i="6"/>
  <c r="AI4362" i="6"/>
  <c r="AI4361" i="6"/>
  <c r="AI4360" i="6"/>
  <c r="AI4359" i="6"/>
  <c r="AI4358" i="6"/>
  <c r="AI4357" i="6"/>
  <c r="AH4357" i="6" s="1"/>
  <c r="AI4356" i="6"/>
  <c r="AH4356" i="6" s="1"/>
  <c r="AI4355" i="6"/>
  <c r="AI4354" i="6"/>
  <c r="AI4353" i="6"/>
  <c r="AI4352" i="6"/>
  <c r="AI4351" i="6"/>
  <c r="AI4350" i="6"/>
  <c r="AI4349" i="6"/>
  <c r="AH4349" i="6" s="1"/>
  <c r="AI4348" i="6"/>
  <c r="AH4348" i="6" s="1"/>
  <c r="AI4347" i="6"/>
  <c r="AI4346" i="6"/>
  <c r="AI4345" i="6"/>
  <c r="AI4344" i="6"/>
  <c r="AI4343" i="6"/>
  <c r="AI4342" i="6"/>
  <c r="AI4341" i="6"/>
  <c r="AH4341" i="6" s="1"/>
  <c r="AI4340" i="6"/>
  <c r="AH4340" i="6" s="1"/>
  <c r="AI4339" i="6"/>
  <c r="AI4338" i="6"/>
  <c r="AI4337" i="6"/>
  <c r="AI4336" i="6"/>
  <c r="AI4335" i="6"/>
  <c r="AI4334" i="6"/>
  <c r="AI4333" i="6"/>
  <c r="AH4333" i="6" s="1"/>
  <c r="AI4332" i="6"/>
  <c r="AH4332" i="6" s="1"/>
  <c r="AI4331" i="6"/>
  <c r="AI4330" i="6"/>
  <c r="AI4329" i="6"/>
  <c r="AI4328" i="6"/>
  <c r="AI4327" i="6"/>
  <c r="AI4326" i="6"/>
  <c r="AI4325" i="6"/>
  <c r="AH4325" i="6" s="1"/>
  <c r="AI4324" i="6"/>
  <c r="AH4324" i="6" s="1"/>
  <c r="AI4323" i="6"/>
  <c r="AI4322" i="6"/>
  <c r="AI4321" i="6"/>
  <c r="AI4320" i="6"/>
  <c r="AI4319" i="6"/>
  <c r="AI4318" i="6"/>
  <c r="AI4317" i="6"/>
  <c r="AH4317" i="6" s="1"/>
  <c r="AI4316" i="6"/>
  <c r="AH4316" i="6" s="1"/>
  <c r="AI4315" i="6"/>
  <c r="AI4314" i="6"/>
  <c r="AI4313" i="6"/>
  <c r="AI4312" i="6"/>
  <c r="AI4311" i="6"/>
  <c r="AI4310" i="6"/>
  <c r="AI4309" i="6"/>
  <c r="AH4309" i="6" s="1"/>
  <c r="AI4308" i="6"/>
  <c r="AH4308" i="6" s="1"/>
  <c r="AI4307" i="6"/>
  <c r="AI4306" i="6"/>
  <c r="AI4305" i="6"/>
  <c r="AI4304" i="6"/>
  <c r="AI4303" i="6"/>
  <c r="AI4302" i="6"/>
  <c r="AI4301" i="6"/>
  <c r="AH4301" i="6" s="1"/>
  <c r="AI4300" i="6"/>
  <c r="AH4300" i="6" s="1"/>
  <c r="AI4299" i="6"/>
  <c r="AI4298" i="6"/>
  <c r="AI4297" i="6"/>
  <c r="AI4296" i="6"/>
  <c r="AI4295" i="6"/>
  <c r="AI4294" i="6"/>
  <c r="AI4293" i="6"/>
  <c r="AH4293" i="6" s="1"/>
  <c r="AI4292" i="6"/>
  <c r="AH4292" i="6" s="1"/>
  <c r="AI4291" i="6"/>
  <c r="AI4290" i="6"/>
  <c r="AI4289" i="6"/>
  <c r="AI4288" i="6"/>
  <c r="AI4287" i="6"/>
  <c r="AI4286" i="6"/>
  <c r="AI4285" i="6"/>
  <c r="AH4285" i="6" s="1"/>
  <c r="AI4284" i="6"/>
  <c r="AH4284" i="6" s="1"/>
  <c r="AI4283" i="6"/>
  <c r="AI4282" i="6"/>
  <c r="AI4281" i="6"/>
  <c r="AI4280" i="6"/>
  <c r="AI4279" i="6"/>
  <c r="AI4278" i="6"/>
  <c r="AI4277" i="6"/>
  <c r="AH4277" i="6" s="1"/>
  <c r="AI4276" i="6"/>
  <c r="AH4276" i="6" s="1"/>
  <c r="AI4275" i="6"/>
  <c r="AI4274" i="6"/>
  <c r="AI4273" i="6"/>
  <c r="AI4272" i="6"/>
  <c r="AI4271" i="6"/>
  <c r="AI4270" i="6"/>
  <c r="AI4269" i="6"/>
  <c r="AH4269" i="6" s="1"/>
  <c r="AI4268" i="6"/>
  <c r="AH4268" i="6" s="1"/>
  <c r="AI4267" i="6"/>
  <c r="AI4266" i="6"/>
  <c r="AI4265" i="6"/>
  <c r="AI4264" i="6"/>
  <c r="AI4263" i="6"/>
  <c r="AI4262" i="6"/>
  <c r="AI4261" i="6"/>
  <c r="AH4261" i="6" s="1"/>
  <c r="AI4260" i="6"/>
  <c r="AH4260" i="6" s="1"/>
  <c r="AI4259" i="6"/>
  <c r="AI4258" i="6"/>
  <c r="AI4257" i="6"/>
  <c r="AI4256" i="6"/>
  <c r="AI4255" i="6"/>
  <c r="AI4254" i="6"/>
  <c r="AI4253" i="6"/>
  <c r="AH4253" i="6" s="1"/>
  <c r="AI4252" i="6"/>
  <c r="AH4252" i="6" s="1"/>
  <c r="AI4251" i="6"/>
  <c r="AI4250" i="6"/>
  <c r="AI4249" i="6"/>
  <c r="AI4248" i="6"/>
  <c r="AI4247" i="6"/>
  <c r="AI4246" i="6"/>
  <c r="AI4245" i="6"/>
  <c r="AH4245" i="6" s="1"/>
  <c r="AI4244" i="6"/>
  <c r="AH4244" i="6" s="1"/>
  <c r="AI4243" i="6"/>
  <c r="AI4242" i="6"/>
  <c r="AI4241" i="6"/>
  <c r="AI4240" i="6"/>
  <c r="AI4239" i="6"/>
  <c r="AI4238" i="6"/>
  <c r="AI4237" i="6"/>
  <c r="AH4237" i="6" s="1"/>
  <c r="AI4236" i="6"/>
  <c r="AH4236" i="6" s="1"/>
  <c r="AI4235" i="6"/>
  <c r="AI4234" i="6"/>
  <c r="AI4233" i="6"/>
  <c r="AI4232" i="6"/>
  <c r="AI4231" i="6"/>
  <c r="AI4230" i="6"/>
  <c r="AI4229" i="6"/>
  <c r="AH4229" i="6" s="1"/>
  <c r="AI4228" i="6"/>
  <c r="AH4228" i="6" s="1"/>
  <c r="AI4227" i="6"/>
  <c r="AI4226" i="6"/>
  <c r="AI4225" i="6"/>
  <c r="AI4224" i="6"/>
  <c r="AI4223" i="6"/>
  <c r="AI4222" i="6"/>
  <c r="AI4221" i="6"/>
  <c r="AH4221" i="6" s="1"/>
  <c r="AI4220" i="6"/>
  <c r="AH4220" i="6" s="1"/>
  <c r="AI4219" i="6"/>
  <c r="AI4218" i="6"/>
  <c r="AI4217" i="6"/>
  <c r="AI4216" i="6"/>
  <c r="AI4215" i="6"/>
  <c r="AI4214" i="6"/>
  <c r="AI4213" i="6"/>
  <c r="AH4213" i="6" s="1"/>
  <c r="AI4212" i="6"/>
  <c r="AH4212" i="6" s="1"/>
  <c r="AI4211" i="6"/>
  <c r="AI4210" i="6"/>
  <c r="AI4209" i="6"/>
  <c r="AI4208" i="6"/>
  <c r="AI4207" i="6"/>
  <c r="AI4206" i="6"/>
  <c r="AI4205" i="6"/>
  <c r="AH4205" i="6" s="1"/>
  <c r="AI4204" i="6"/>
  <c r="AH4204" i="6" s="1"/>
  <c r="AI4203" i="6"/>
  <c r="AI4202" i="6"/>
  <c r="AI4201" i="6"/>
  <c r="AI4200" i="6"/>
  <c r="AI4199" i="6"/>
  <c r="AI4198" i="6"/>
  <c r="AI4197" i="6"/>
  <c r="AH4197" i="6" s="1"/>
  <c r="AI4196" i="6"/>
  <c r="AH4196" i="6" s="1"/>
  <c r="AI4195" i="6"/>
  <c r="AI4194" i="6"/>
  <c r="AI4193" i="6"/>
  <c r="AI4192" i="6"/>
  <c r="AI4191" i="6"/>
  <c r="AI4190" i="6"/>
  <c r="AI4189" i="6"/>
  <c r="AH4189" i="6" s="1"/>
  <c r="AI4188" i="6"/>
  <c r="AH4188" i="6" s="1"/>
  <c r="AI4187" i="6"/>
  <c r="AI4186" i="6"/>
  <c r="AI4185" i="6"/>
  <c r="AI4184" i="6"/>
  <c r="AI4183" i="6"/>
  <c r="AI4182" i="6"/>
  <c r="AI4181" i="6"/>
  <c r="AH4181" i="6" s="1"/>
  <c r="AI4180" i="6"/>
  <c r="AH4180" i="6" s="1"/>
  <c r="AI4179" i="6"/>
  <c r="AI4178" i="6"/>
  <c r="AI4177" i="6"/>
  <c r="AI4176" i="6"/>
  <c r="AI4175" i="6"/>
  <c r="AI4174" i="6"/>
  <c r="AI4173" i="6"/>
  <c r="AH4173" i="6" s="1"/>
  <c r="AI4172" i="6"/>
  <c r="AH4172" i="6" s="1"/>
  <c r="AI4171" i="6"/>
  <c r="AI4170" i="6"/>
  <c r="AI4169" i="6"/>
  <c r="AI4168" i="6"/>
  <c r="AI4167" i="6"/>
  <c r="AI4166" i="6"/>
  <c r="AI4165" i="6"/>
  <c r="AH4165" i="6" s="1"/>
  <c r="AI4164" i="6"/>
  <c r="AH4164" i="6" s="1"/>
  <c r="AI4163" i="6"/>
  <c r="AI4162" i="6"/>
  <c r="AI4161" i="6"/>
  <c r="AI4160" i="6"/>
  <c r="AI4159" i="6"/>
  <c r="AI4158" i="6"/>
  <c r="AI4157" i="6"/>
  <c r="AH4157" i="6" s="1"/>
  <c r="AI4156" i="6"/>
  <c r="AH4156" i="6" s="1"/>
  <c r="AI4155" i="6"/>
  <c r="AI4154" i="6"/>
  <c r="AI4153" i="6"/>
  <c r="AI4152" i="6"/>
  <c r="AI4151" i="6"/>
  <c r="AI4150" i="6"/>
  <c r="AI4149" i="6"/>
  <c r="AH4149" i="6" s="1"/>
  <c r="AI4148" i="6"/>
  <c r="AH4148" i="6" s="1"/>
  <c r="AI4147" i="6"/>
  <c r="AI4146" i="6"/>
  <c r="AI4145" i="6"/>
  <c r="AI4144" i="6"/>
  <c r="AI4143" i="6"/>
  <c r="AI4142" i="6"/>
  <c r="AI4141" i="6"/>
  <c r="AH4141" i="6" s="1"/>
  <c r="AI4140" i="6"/>
  <c r="AH4140" i="6" s="1"/>
  <c r="AI4139" i="6"/>
  <c r="AI4138" i="6"/>
  <c r="AI4137" i="6"/>
  <c r="AI4136" i="6"/>
  <c r="AI4135" i="6"/>
  <c r="AI4134" i="6"/>
  <c r="AI4133" i="6"/>
  <c r="AH4133" i="6" s="1"/>
  <c r="AI4132" i="6"/>
  <c r="AH4132" i="6" s="1"/>
  <c r="AI4131" i="6"/>
  <c r="AI4130" i="6"/>
  <c r="AI4129" i="6"/>
  <c r="AI4128" i="6"/>
  <c r="AI4127" i="6"/>
  <c r="AI4126" i="6"/>
  <c r="AI4125" i="6"/>
  <c r="AH4125" i="6" s="1"/>
  <c r="AI4124" i="6"/>
  <c r="AH4124" i="6" s="1"/>
  <c r="AI4123" i="6"/>
  <c r="AI4122" i="6"/>
  <c r="AI4121" i="6"/>
  <c r="AI4120" i="6"/>
  <c r="AI4119" i="6"/>
  <c r="AI4118" i="6"/>
  <c r="AI4117" i="6"/>
  <c r="AH4117" i="6" s="1"/>
  <c r="AI4116" i="6"/>
  <c r="AH4116" i="6" s="1"/>
  <c r="AI4115" i="6"/>
  <c r="AI4114" i="6"/>
  <c r="AI4113" i="6"/>
  <c r="AI4112" i="6"/>
  <c r="AI4111" i="6"/>
  <c r="AI4110" i="6"/>
  <c r="AI4109" i="6"/>
  <c r="AH4109" i="6" s="1"/>
  <c r="AI4108" i="6"/>
  <c r="AH4108" i="6" s="1"/>
  <c r="AI4107" i="6"/>
  <c r="AI4106" i="6"/>
  <c r="AI4105" i="6"/>
  <c r="AI4104" i="6"/>
  <c r="AI4103" i="6"/>
  <c r="AI4102" i="6"/>
  <c r="AI4101" i="6"/>
  <c r="AH4101" i="6" s="1"/>
  <c r="AI4100" i="6"/>
  <c r="AH4100" i="6" s="1"/>
  <c r="AI4099" i="6"/>
  <c r="AI4098" i="6"/>
  <c r="AI4097" i="6"/>
  <c r="AI4096" i="6"/>
  <c r="AI4095" i="6"/>
  <c r="AI4094" i="6"/>
  <c r="AI4093" i="6"/>
  <c r="AH4093" i="6" s="1"/>
  <c r="AI4092" i="6"/>
  <c r="AH4092" i="6" s="1"/>
  <c r="AI4091" i="6"/>
  <c r="AI4090" i="6"/>
  <c r="AI4089" i="6"/>
  <c r="AI4088" i="6"/>
  <c r="AI4087" i="6"/>
  <c r="AI4086" i="6"/>
  <c r="AI4085" i="6"/>
  <c r="AH4085" i="6" s="1"/>
  <c r="AI4084" i="6"/>
  <c r="AH4084" i="6" s="1"/>
  <c r="AI4083" i="6"/>
  <c r="AI4082" i="6"/>
  <c r="AI4081" i="6"/>
  <c r="AI4080" i="6"/>
  <c r="AI4079" i="6"/>
  <c r="AI4078" i="6"/>
  <c r="AI4077" i="6"/>
  <c r="AH4077" i="6" s="1"/>
  <c r="AI4076" i="6"/>
  <c r="AH4076" i="6" s="1"/>
  <c r="AI4075" i="6"/>
  <c r="AI4074" i="6"/>
  <c r="AI4073" i="6"/>
  <c r="AI4072" i="6"/>
  <c r="AI4071" i="6"/>
  <c r="AI4070" i="6"/>
  <c r="AI4069" i="6"/>
  <c r="AH4069" i="6" s="1"/>
  <c r="AI4068" i="6"/>
  <c r="AH4068" i="6" s="1"/>
  <c r="AI4067" i="6"/>
  <c r="AI4066" i="6"/>
  <c r="AI4065" i="6"/>
  <c r="AI4064" i="6"/>
  <c r="AI4063" i="6"/>
  <c r="AI4062" i="6"/>
  <c r="AI4061" i="6"/>
  <c r="AH4061" i="6" s="1"/>
  <c r="AI4060" i="6"/>
  <c r="AH4060" i="6" s="1"/>
  <c r="AI4059" i="6"/>
  <c r="AI4058" i="6"/>
  <c r="AI4057" i="6"/>
  <c r="AI4056" i="6"/>
  <c r="AI4055" i="6"/>
  <c r="AI4054" i="6"/>
  <c r="AI4053" i="6"/>
  <c r="AH4053" i="6" s="1"/>
  <c r="AI4052" i="6"/>
  <c r="AH4052" i="6" s="1"/>
  <c r="AI4051" i="6"/>
  <c r="AI4050" i="6"/>
  <c r="AI4049" i="6"/>
  <c r="AI4048" i="6"/>
  <c r="AI4047" i="6"/>
  <c r="AI4046" i="6"/>
  <c r="AI4045" i="6"/>
  <c r="AH4045" i="6" s="1"/>
  <c r="AI4044" i="6"/>
  <c r="AH4044" i="6" s="1"/>
  <c r="AI4043" i="6"/>
  <c r="AI4042" i="6"/>
  <c r="AI4041" i="6"/>
  <c r="AI4040" i="6"/>
  <c r="AI4039" i="6"/>
  <c r="AI4038" i="6"/>
  <c r="AI4037" i="6"/>
  <c r="AH4037" i="6" s="1"/>
  <c r="AI4036" i="6"/>
  <c r="AH4036" i="6" s="1"/>
  <c r="AI4035" i="6"/>
  <c r="AI4034" i="6"/>
  <c r="AI4033" i="6"/>
  <c r="AI4032" i="6"/>
  <c r="AI4031" i="6"/>
  <c r="AI4030" i="6"/>
  <c r="AI4029" i="6"/>
  <c r="AH4029" i="6" s="1"/>
  <c r="AI4028" i="6"/>
  <c r="AH4028" i="6" s="1"/>
  <c r="AI4027" i="6"/>
  <c r="AI4026" i="6"/>
  <c r="AI4025" i="6"/>
  <c r="AI4024" i="6"/>
  <c r="AI4023" i="6"/>
  <c r="AI4022" i="6"/>
  <c r="AI4021" i="6"/>
  <c r="AH4021" i="6" s="1"/>
  <c r="AI4020" i="6"/>
  <c r="AH4020" i="6" s="1"/>
  <c r="AI4019" i="6"/>
  <c r="AI4018" i="6"/>
  <c r="AI4017" i="6"/>
  <c r="AI4016" i="6"/>
  <c r="AI4015" i="6"/>
  <c r="AI4014" i="6"/>
  <c r="AI4013" i="6"/>
  <c r="AH4013" i="6" s="1"/>
  <c r="AI4012" i="6"/>
  <c r="AH4012" i="6" s="1"/>
  <c r="AI4011" i="6"/>
  <c r="AI4010" i="6"/>
  <c r="AI4009" i="6"/>
  <c r="AI4008" i="6"/>
  <c r="AI4007" i="6"/>
  <c r="AI4006" i="6"/>
  <c r="AI4005" i="6"/>
  <c r="AH4005" i="6" s="1"/>
  <c r="AI4004" i="6"/>
  <c r="AH4004" i="6" s="1"/>
  <c r="AI4003" i="6"/>
  <c r="AI4002" i="6"/>
  <c r="AI4001" i="6"/>
  <c r="AI4000" i="6"/>
  <c r="AI3999" i="6"/>
  <c r="AI3998" i="6"/>
  <c r="AI3997" i="6"/>
  <c r="AH3997" i="6" s="1"/>
  <c r="AI3996" i="6"/>
  <c r="AH3996" i="6" s="1"/>
  <c r="AI3995" i="6"/>
  <c r="AI3994" i="6"/>
  <c r="AI3993" i="6"/>
  <c r="AI3992" i="6"/>
  <c r="AI3991" i="6"/>
  <c r="AI3990" i="6"/>
  <c r="AI3989" i="6"/>
  <c r="AH3989" i="6" s="1"/>
  <c r="AI3988" i="6"/>
  <c r="AH3988" i="6" s="1"/>
  <c r="AI3987" i="6"/>
  <c r="AI3986" i="6"/>
  <c r="AI3985" i="6"/>
  <c r="AI3984" i="6"/>
  <c r="AI3983" i="6"/>
  <c r="AI3982" i="6"/>
  <c r="AI3981" i="6"/>
  <c r="AH3981" i="6" s="1"/>
  <c r="AI3980" i="6"/>
  <c r="AH3980" i="6" s="1"/>
  <c r="AI3979" i="6"/>
  <c r="AI3978" i="6"/>
  <c r="AI3977" i="6"/>
  <c r="AI3976" i="6"/>
  <c r="AI3975" i="6"/>
  <c r="AI3974" i="6"/>
  <c r="AI3973" i="6"/>
  <c r="AH3973" i="6" s="1"/>
  <c r="AI3972" i="6"/>
  <c r="AH3972" i="6" s="1"/>
  <c r="AI3971" i="6"/>
  <c r="AI3970" i="6"/>
  <c r="AI3969" i="6"/>
  <c r="AI3968" i="6"/>
  <c r="AI3967" i="6"/>
  <c r="AI3966" i="6"/>
  <c r="AI3965" i="6"/>
  <c r="AH3965" i="6" s="1"/>
  <c r="AI3964" i="6"/>
  <c r="AH3964" i="6" s="1"/>
  <c r="AI3963" i="6"/>
  <c r="AI3962" i="6"/>
  <c r="AI3961" i="6"/>
  <c r="AI3960" i="6"/>
  <c r="AI3959" i="6"/>
  <c r="AI3958" i="6"/>
  <c r="AI3957" i="6"/>
  <c r="AH3957" i="6" s="1"/>
  <c r="AI3956" i="6"/>
  <c r="AH3956" i="6" s="1"/>
  <c r="AI3955" i="6"/>
  <c r="AI3954" i="6"/>
  <c r="AI3953" i="6"/>
  <c r="AI3952" i="6"/>
  <c r="AI3951" i="6"/>
  <c r="AI3950" i="6"/>
  <c r="AI3949" i="6"/>
  <c r="AH3949" i="6" s="1"/>
  <c r="AI3948" i="6"/>
  <c r="AH3948" i="6" s="1"/>
  <c r="AI3947" i="6"/>
  <c r="AI3946" i="6"/>
  <c r="AI3945" i="6"/>
  <c r="AI3944" i="6"/>
  <c r="AI3943" i="6"/>
  <c r="AI3942" i="6"/>
  <c r="AI3941" i="6"/>
  <c r="AH3941" i="6" s="1"/>
  <c r="AI3940" i="6"/>
  <c r="AH3940" i="6" s="1"/>
  <c r="AI3939" i="6"/>
  <c r="AI3938" i="6"/>
  <c r="AI3937" i="6"/>
  <c r="AI3936" i="6"/>
  <c r="AI3935" i="6"/>
  <c r="AI3934" i="6"/>
  <c r="AI3933" i="6"/>
  <c r="AH3933" i="6" s="1"/>
  <c r="AI3932" i="6"/>
  <c r="AH3932" i="6" s="1"/>
  <c r="AI3931" i="6"/>
  <c r="AI3930" i="6"/>
  <c r="AI3929" i="6"/>
  <c r="AI3928" i="6"/>
  <c r="AI3927" i="6"/>
  <c r="AI3926" i="6"/>
  <c r="AI3925" i="6"/>
  <c r="AH3925" i="6" s="1"/>
  <c r="AI3924" i="6"/>
  <c r="AH3924" i="6" s="1"/>
  <c r="AI3923" i="6"/>
  <c r="AI3922" i="6"/>
  <c r="AI3921" i="6"/>
  <c r="AI3920" i="6"/>
  <c r="AI3919" i="6"/>
  <c r="AI3918" i="6"/>
  <c r="AI3917" i="6"/>
  <c r="AH3917" i="6" s="1"/>
  <c r="AI3916" i="6"/>
  <c r="AH3916" i="6" s="1"/>
  <c r="AI3915" i="6"/>
  <c r="AI3914" i="6"/>
  <c r="AI3913" i="6"/>
  <c r="AI3912" i="6"/>
  <c r="AI3911" i="6"/>
  <c r="AI3910" i="6"/>
  <c r="AI3909" i="6"/>
  <c r="AH3909" i="6" s="1"/>
  <c r="AI3908" i="6"/>
  <c r="AH3908" i="6" s="1"/>
  <c r="AI3907" i="6"/>
  <c r="AI3906" i="6"/>
  <c r="AI3905" i="6"/>
  <c r="AI3904" i="6"/>
  <c r="AI3903" i="6"/>
  <c r="AI3902" i="6"/>
  <c r="AI3901" i="6"/>
  <c r="AH3901" i="6" s="1"/>
  <c r="AI3900" i="6"/>
  <c r="AH3900" i="6" s="1"/>
  <c r="AI3899" i="6"/>
  <c r="AI3898" i="6"/>
  <c r="AI3897" i="6"/>
  <c r="AI3896" i="6"/>
  <c r="AI3895" i="6"/>
  <c r="AI3894" i="6"/>
  <c r="AI3893" i="6"/>
  <c r="AH3893" i="6" s="1"/>
  <c r="AI3892" i="6"/>
  <c r="AH3892" i="6" s="1"/>
  <c r="AI3891" i="6"/>
  <c r="AI3890" i="6"/>
  <c r="AI3889" i="6"/>
  <c r="AI3888" i="6"/>
  <c r="AI3887" i="6"/>
  <c r="AI3886" i="6"/>
  <c r="AI3885" i="6"/>
  <c r="AH3885" i="6" s="1"/>
  <c r="AI3884" i="6"/>
  <c r="AH3884" i="6" s="1"/>
  <c r="AI3883" i="6"/>
  <c r="AI3882" i="6"/>
  <c r="AI3881" i="6"/>
  <c r="AI3880" i="6"/>
  <c r="AI3879" i="6"/>
  <c r="AI3878" i="6"/>
  <c r="AI3877" i="6"/>
  <c r="AH3877" i="6" s="1"/>
  <c r="AI3876" i="6"/>
  <c r="AH3876" i="6" s="1"/>
  <c r="AI3875" i="6"/>
  <c r="AI3874" i="6"/>
  <c r="AI3873" i="6"/>
  <c r="AI3872" i="6"/>
  <c r="AI3871" i="6"/>
  <c r="AI3870" i="6"/>
  <c r="AI3869" i="6"/>
  <c r="AH3869" i="6" s="1"/>
  <c r="AI3868" i="6"/>
  <c r="AH3868" i="6" s="1"/>
  <c r="AI3867" i="6"/>
  <c r="AI3866" i="6"/>
  <c r="AI3865" i="6"/>
  <c r="AI3864" i="6"/>
  <c r="AI3863" i="6"/>
  <c r="AI3862" i="6"/>
  <c r="AI3861" i="6"/>
  <c r="AH3861" i="6" s="1"/>
  <c r="AI3860" i="6"/>
  <c r="AH3860" i="6" s="1"/>
  <c r="AI3859" i="6"/>
  <c r="AI3858" i="6"/>
  <c r="AI3857" i="6"/>
  <c r="AI3856" i="6"/>
  <c r="AI3855" i="6"/>
  <c r="AI3854" i="6"/>
  <c r="AI3853" i="6"/>
  <c r="AH3853" i="6" s="1"/>
  <c r="AI3852" i="6"/>
  <c r="AH3852" i="6" s="1"/>
  <c r="AI3851" i="6"/>
  <c r="AI3850" i="6"/>
  <c r="AI3849" i="6"/>
  <c r="AI3848" i="6"/>
  <c r="AI3847" i="6"/>
  <c r="AI3846" i="6"/>
  <c r="AI3845" i="6"/>
  <c r="AH3845" i="6" s="1"/>
  <c r="AI3844" i="6"/>
  <c r="AH3844" i="6" s="1"/>
  <c r="AI3843" i="6"/>
  <c r="AI3842" i="6"/>
  <c r="AI3841" i="6"/>
  <c r="AI3840" i="6"/>
  <c r="AI3839" i="6"/>
  <c r="AI3838" i="6"/>
  <c r="AI3837" i="6"/>
  <c r="AH3837" i="6" s="1"/>
  <c r="AI3836" i="6"/>
  <c r="AH3836" i="6" s="1"/>
  <c r="AI3835" i="6"/>
  <c r="AI3834" i="6"/>
  <c r="AI3833" i="6"/>
  <c r="AI3832" i="6"/>
  <c r="AI3831" i="6"/>
  <c r="AI3830" i="6"/>
  <c r="AI3829" i="6"/>
  <c r="AH3829" i="6" s="1"/>
  <c r="AI3828" i="6"/>
  <c r="AH3828" i="6" s="1"/>
  <c r="AI3827" i="6"/>
  <c r="AI3826" i="6"/>
  <c r="AI3825" i="6"/>
  <c r="AI3824" i="6"/>
  <c r="AI3823" i="6"/>
  <c r="AI3822" i="6"/>
  <c r="AI3821" i="6"/>
  <c r="AH3821" i="6" s="1"/>
  <c r="AI3820" i="6"/>
  <c r="AH3820" i="6" s="1"/>
  <c r="AI3819" i="6"/>
  <c r="AI3818" i="6"/>
  <c r="AI3817" i="6"/>
  <c r="AI3816" i="6"/>
  <c r="AI3815" i="6"/>
  <c r="AI3814" i="6"/>
  <c r="AI3813" i="6"/>
  <c r="AH3813" i="6" s="1"/>
  <c r="AI3812" i="6"/>
  <c r="AH3812" i="6" s="1"/>
  <c r="AI3811" i="6"/>
  <c r="AI3810" i="6"/>
  <c r="AI3809" i="6"/>
  <c r="AI3808" i="6"/>
  <c r="AI3807" i="6"/>
  <c r="AI3806" i="6"/>
  <c r="AI3805" i="6"/>
  <c r="AH3805" i="6" s="1"/>
  <c r="AI3804" i="6"/>
  <c r="AH3804" i="6" s="1"/>
  <c r="AI3803" i="6"/>
  <c r="AI3802" i="6"/>
  <c r="AI3801" i="6"/>
  <c r="AI3800" i="6"/>
  <c r="AI3799" i="6"/>
  <c r="AI3798" i="6"/>
  <c r="AI3797" i="6"/>
  <c r="AH3797" i="6" s="1"/>
  <c r="AI3796" i="6"/>
  <c r="AH3796" i="6" s="1"/>
  <c r="AI3795" i="6"/>
  <c r="AI3794" i="6"/>
  <c r="AI3793" i="6"/>
  <c r="AI3792" i="6"/>
  <c r="AI3791" i="6"/>
  <c r="AI3790" i="6"/>
  <c r="AI3789" i="6"/>
  <c r="AH3789" i="6" s="1"/>
  <c r="AI3788" i="6"/>
  <c r="AH3788" i="6" s="1"/>
  <c r="AI3787" i="6"/>
  <c r="AI3786" i="6"/>
  <c r="AI3785" i="6"/>
  <c r="AI3784" i="6"/>
  <c r="AI3783" i="6"/>
  <c r="AI3782" i="6"/>
  <c r="AI3781" i="6"/>
  <c r="AH3781" i="6" s="1"/>
  <c r="AI3780" i="6"/>
  <c r="AH3780" i="6" s="1"/>
  <c r="AI3779" i="6"/>
  <c r="AI3778" i="6"/>
  <c r="AI3777" i="6"/>
  <c r="AI3776" i="6"/>
  <c r="AI3775" i="6"/>
  <c r="AI3774" i="6"/>
  <c r="AI3773" i="6"/>
  <c r="AH3773" i="6" s="1"/>
  <c r="AI3772" i="6"/>
  <c r="AH3772" i="6" s="1"/>
  <c r="AI3771" i="6"/>
  <c r="AI3770" i="6"/>
  <c r="AI3769" i="6"/>
  <c r="AI3768" i="6"/>
  <c r="AI3767" i="6"/>
  <c r="AI3766" i="6"/>
  <c r="AI3765" i="6"/>
  <c r="AH3765" i="6" s="1"/>
  <c r="AI3764" i="6"/>
  <c r="AH3764" i="6" s="1"/>
  <c r="AI3763" i="6"/>
  <c r="AI3762" i="6"/>
  <c r="AI3761" i="6"/>
  <c r="AI3760" i="6"/>
  <c r="AI3759" i="6"/>
  <c r="AI3758" i="6"/>
  <c r="AI3757" i="6"/>
  <c r="AH3757" i="6" s="1"/>
  <c r="AI3756" i="6"/>
  <c r="AH3756" i="6" s="1"/>
  <c r="AI3755" i="6"/>
  <c r="AI3754" i="6"/>
  <c r="AI3753" i="6"/>
  <c r="AI3752" i="6"/>
  <c r="AI3751" i="6"/>
  <c r="AI3750" i="6"/>
  <c r="AI3749" i="6"/>
  <c r="AH3749" i="6" s="1"/>
  <c r="AI3748" i="6"/>
  <c r="AH3748" i="6" s="1"/>
  <c r="AI3747" i="6"/>
  <c r="AI3746" i="6"/>
  <c r="AI3745" i="6"/>
  <c r="AI3744" i="6"/>
  <c r="AI3743" i="6"/>
  <c r="AI3742" i="6"/>
  <c r="AI3741" i="6"/>
  <c r="AH3741" i="6" s="1"/>
  <c r="AI3740" i="6"/>
  <c r="AH3740" i="6" s="1"/>
  <c r="AI3739" i="6"/>
  <c r="AI3738" i="6"/>
  <c r="AI3737" i="6"/>
  <c r="AI3736" i="6"/>
  <c r="AI3735" i="6"/>
  <c r="AI3734" i="6"/>
  <c r="AI3733" i="6"/>
  <c r="AH3733" i="6" s="1"/>
  <c r="AI3732" i="6"/>
  <c r="AH3732" i="6" s="1"/>
  <c r="AI3731" i="6"/>
  <c r="AI3730" i="6"/>
  <c r="AI3729" i="6"/>
  <c r="AI3728" i="6"/>
  <c r="AI3727" i="6"/>
  <c r="AI3726" i="6"/>
  <c r="AI3725" i="6"/>
  <c r="AH3725" i="6" s="1"/>
  <c r="AI3724" i="6"/>
  <c r="AH3724" i="6" s="1"/>
  <c r="AI3723" i="6"/>
  <c r="AI3722" i="6"/>
  <c r="AI3721" i="6"/>
  <c r="AI3720" i="6"/>
  <c r="AI3719" i="6"/>
  <c r="AI3718" i="6"/>
  <c r="AI3717" i="6"/>
  <c r="AH3717" i="6" s="1"/>
  <c r="AI3716" i="6"/>
  <c r="AH3716" i="6" s="1"/>
  <c r="AI3715" i="6"/>
  <c r="AI3714" i="6"/>
  <c r="AI3713" i="6"/>
  <c r="AI3712" i="6"/>
  <c r="AI3711" i="6"/>
  <c r="AI3710" i="6"/>
  <c r="AI3709" i="6"/>
  <c r="AH3709" i="6" s="1"/>
  <c r="AI3708" i="6"/>
  <c r="AH3708" i="6" s="1"/>
  <c r="AI3707" i="6"/>
  <c r="AI3706" i="6"/>
  <c r="AI3705" i="6"/>
  <c r="AI3704" i="6"/>
  <c r="AI3703" i="6"/>
  <c r="AI3702" i="6"/>
  <c r="AI3701" i="6"/>
  <c r="AH3701" i="6" s="1"/>
  <c r="AI3700" i="6"/>
  <c r="AH3700" i="6" s="1"/>
  <c r="AI3699" i="6"/>
  <c r="AI3698" i="6"/>
  <c r="AI3697" i="6"/>
  <c r="AI3696" i="6"/>
  <c r="AI3695" i="6"/>
  <c r="AI3694" i="6"/>
  <c r="AI3693" i="6"/>
  <c r="AH3693" i="6" s="1"/>
  <c r="AI3692" i="6"/>
  <c r="AH3692" i="6" s="1"/>
  <c r="AI3691" i="6"/>
  <c r="AI3690" i="6"/>
  <c r="AI3689" i="6"/>
  <c r="AI3688" i="6"/>
  <c r="AI3687" i="6"/>
  <c r="AI3686" i="6"/>
  <c r="AI3685" i="6"/>
  <c r="AH3685" i="6" s="1"/>
  <c r="AI3684" i="6"/>
  <c r="AH3684" i="6" s="1"/>
  <c r="AI3683" i="6"/>
  <c r="AI3682" i="6"/>
  <c r="AI3681" i="6"/>
  <c r="AI3680" i="6"/>
  <c r="AI3679" i="6"/>
  <c r="AI3678" i="6"/>
  <c r="AI3677" i="6"/>
  <c r="AH3677" i="6" s="1"/>
  <c r="AI3676" i="6"/>
  <c r="AH3676" i="6" s="1"/>
  <c r="AI3675" i="6"/>
  <c r="AI3674" i="6"/>
  <c r="AI3673" i="6"/>
  <c r="AI3672" i="6"/>
  <c r="AI3671" i="6"/>
  <c r="AI3670" i="6"/>
  <c r="AI3669" i="6"/>
  <c r="AH3669" i="6" s="1"/>
  <c r="AI3668" i="6"/>
  <c r="AH3668" i="6" s="1"/>
  <c r="AI3667" i="6"/>
  <c r="AI3666" i="6"/>
  <c r="AI3665" i="6"/>
  <c r="AI3664" i="6"/>
  <c r="AI3663" i="6"/>
  <c r="AI3662" i="6"/>
  <c r="AI3661" i="6"/>
  <c r="AH3661" i="6" s="1"/>
  <c r="AI3660" i="6"/>
  <c r="AH3660" i="6" s="1"/>
  <c r="AI3659" i="6"/>
  <c r="AI3658" i="6"/>
  <c r="AI3657" i="6"/>
  <c r="AI3656" i="6"/>
  <c r="AI3655" i="6"/>
  <c r="AI3654" i="6"/>
  <c r="AI3653" i="6"/>
  <c r="AH3653" i="6" s="1"/>
  <c r="AI3652" i="6"/>
  <c r="AH3652" i="6" s="1"/>
  <c r="AI3651" i="6"/>
  <c r="AI3650" i="6"/>
  <c r="AI3649" i="6"/>
  <c r="AI3648" i="6"/>
  <c r="AI3647" i="6"/>
  <c r="AI3646" i="6"/>
  <c r="AI3645" i="6"/>
  <c r="AH3645" i="6" s="1"/>
  <c r="AI3644" i="6"/>
  <c r="AH3644" i="6" s="1"/>
  <c r="AI3643" i="6"/>
  <c r="AI3642" i="6"/>
  <c r="AI3641" i="6"/>
  <c r="AI3640" i="6"/>
  <c r="AI3639" i="6"/>
  <c r="AI3638" i="6"/>
  <c r="AI3637" i="6"/>
  <c r="AH3637" i="6" s="1"/>
  <c r="AI3636" i="6"/>
  <c r="AH3636" i="6" s="1"/>
  <c r="AI3635" i="6"/>
  <c r="AI3634" i="6"/>
  <c r="AI3633" i="6"/>
  <c r="AI3632" i="6"/>
  <c r="AI3631" i="6"/>
  <c r="AI3630" i="6"/>
  <c r="AI3629" i="6"/>
  <c r="AH3629" i="6" s="1"/>
  <c r="AI3628" i="6"/>
  <c r="AH3628" i="6" s="1"/>
  <c r="AI3627" i="6"/>
  <c r="AI3626" i="6"/>
  <c r="AI3625" i="6"/>
  <c r="AI3624" i="6"/>
  <c r="AI3623" i="6"/>
  <c r="AI3622" i="6"/>
  <c r="AI3621" i="6"/>
  <c r="AH3621" i="6" s="1"/>
  <c r="AI3620" i="6"/>
  <c r="AH3620" i="6" s="1"/>
  <c r="AI3619" i="6"/>
  <c r="AI3618" i="6"/>
  <c r="AI3617" i="6"/>
  <c r="AI3616" i="6"/>
  <c r="AI3615" i="6"/>
  <c r="AI3614" i="6"/>
  <c r="AI3613" i="6"/>
  <c r="AH3613" i="6" s="1"/>
  <c r="AI3612" i="6"/>
  <c r="AH3612" i="6" s="1"/>
  <c r="AI3611" i="6"/>
  <c r="AI3610" i="6"/>
  <c r="AI3609" i="6"/>
  <c r="AI3608" i="6"/>
  <c r="AI3607" i="6"/>
  <c r="AI3606" i="6"/>
  <c r="AI3605" i="6"/>
  <c r="AH3605" i="6" s="1"/>
  <c r="AI3604" i="6"/>
  <c r="AH3604" i="6" s="1"/>
  <c r="AI3603" i="6"/>
  <c r="AI3602" i="6"/>
  <c r="AI3601" i="6"/>
  <c r="AI3600" i="6"/>
  <c r="AI3599" i="6"/>
  <c r="AI3598" i="6"/>
  <c r="AI3597" i="6"/>
  <c r="AH3597" i="6" s="1"/>
  <c r="AI3596" i="6"/>
  <c r="AH3596" i="6" s="1"/>
  <c r="AI3595" i="6"/>
  <c r="AI3594" i="6"/>
  <c r="AI3593" i="6"/>
  <c r="AI3592" i="6"/>
  <c r="AI3591" i="6"/>
  <c r="AI3590" i="6"/>
  <c r="AI3589" i="6"/>
  <c r="AH3589" i="6" s="1"/>
  <c r="AI3588" i="6"/>
  <c r="AH3588" i="6" s="1"/>
  <c r="AI3587" i="6"/>
  <c r="AI3586" i="6"/>
  <c r="AI3585" i="6"/>
  <c r="AI3584" i="6"/>
  <c r="AI3583" i="6"/>
  <c r="AI3582" i="6"/>
  <c r="AI3581" i="6"/>
  <c r="AH3581" i="6" s="1"/>
  <c r="AI3580" i="6"/>
  <c r="AH3580" i="6" s="1"/>
  <c r="AI3579" i="6"/>
  <c r="AI3578" i="6"/>
  <c r="AI3577" i="6"/>
  <c r="AI3576" i="6"/>
  <c r="AI3575" i="6"/>
  <c r="AI3574" i="6"/>
  <c r="AI3573" i="6"/>
  <c r="AH3573" i="6" s="1"/>
  <c r="AI3572" i="6"/>
  <c r="AH3572" i="6" s="1"/>
  <c r="AI3571" i="6"/>
  <c r="AI3570" i="6"/>
  <c r="AI3569" i="6"/>
  <c r="AI3568" i="6"/>
  <c r="AI3567" i="6"/>
  <c r="AI3566" i="6"/>
  <c r="AI3565" i="6"/>
  <c r="AH3565" i="6" s="1"/>
  <c r="AI3564" i="6"/>
  <c r="AH3564" i="6" s="1"/>
  <c r="AI3563" i="6"/>
  <c r="AI3562" i="6"/>
  <c r="AI3561" i="6"/>
  <c r="AI3560" i="6"/>
  <c r="AI3559" i="6"/>
  <c r="AI3558" i="6"/>
  <c r="AI3557" i="6"/>
  <c r="AH3557" i="6" s="1"/>
  <c r="AI3556" i="6"/>
  <c r="AH3556" i="6" s="1"/>
  <c r="AI3555" i="6"/>
  <c r="AI3554" i="6"/>
  <c r="AI3553" i="6"/>
  <c r="AI3552" i="6"/>
  <c r="AI3551" i="6"/>
  <c r="AI3550" i="6"/>
  <c r="AI3549" i="6"/>
  <c r="AH3549" i="6" s="1"/>
  <c r="AI3548" i="6"/>
  <c r="AH3548" i="6" s="1"/>
  <c r="AI3547" i="6"/>
  <c r="AI3546" i="6"/>
  <c r="AI3545" i="6"/>
  <c r="AI3544" i="6"/>
  <c r="AI3543" i="6"/>
  <c r="AI3542" i="6"/>
  <c r="AI3541" i="6"/>
  <c r="AH3541" i="6" s="1"/>
  <c r="AI3540" i="6"/>
  <c r="AH3540" i="6" s="1"/>
  <c r="AI3539" i="6"/>
  <c r="AI3538" i="6"/>
  <c r="AI3537" i="6"/>
  <c r="AI3536" i="6"/>
  <c r="AI3535" i="6"/>
  <c r="AI3534" i="6"/>
  <c r="AI3533" i="6"/>
  <c r="AH3533" i="6" s="1"/>
  <c r="AI3532" i="6"/>
  <c r="AH3532" i="6" s="1"/>
  <c r="AI3531" i="6"/>
  <c r="AI3530" i="6"/>
  <c r="AI3529" i="6"/>
  <c r="AI3528" i="6"/>
  <c r="AI3527" i="6"/>
  <c r="AI3526" i="6"/>
  <c r="AI3525" i="6"/>
  <c r="AH3525" i="6" s="1"/>
  <c r="AI3524" i="6"/>
  <c r="AH3524" i="6" s="1"/>
  <c r="AI3523" i="6"/>
  <c r="AI3522" i="6"/>
  <c r="AI3521" i="6"/>
  <c r="AI3520" i="6"/>
  <c r="AI3519" i="6"/>
  <c r="AI3518" i="6"/>
  <c r="AI3517" i="6"/>
  <c r="AH3517" i="6" s="1"/>
  <c r="AI3516" i="6"/>
  <c r="AH3516" i="6" s="1"/>
  <c r="AI3515" i="6"/>
  <c r="AI3514" i="6"/>
  <c r="AI3513" i="6"/>
  <c r="AI3512" i="6"/>
  <c r="AI3511" i="6"/>
  <c r="AI3510" i="6"/>
  <c r="AI3509" i="6"/>
  <c r="AH3509" i="6" s="1"/>
  <c r="AI3508" i="6"/>
  <c r="AH3508" i="6" s="1"/>
  <c r="AI3507" i="6"/>
  <c r="AI3506" i="6"/>
  <c r="AI3505" i="6"/>
  <c r="AI3504" i="6"/>
  <c r="AI3503" i="6"/>
  <c r="AI3502" i="6"/>
  <c r="AI3501" i="6"/>
  <c r="AH3501" i="6" s="1"/>
  <c r="AI3500" i="6"/>
  <c r="AH3500" i="6" s="1"/>
  <c r="AI3499" i="6"/>
  <c r="AI3498" i="6"/>
  <c r="AI3497" i="6"/>
  <c r="AI3496" i="6"/>
  <c r="AI3495" i="6"/>
  <c r="AI3494" i="6"/>
  <c r="AI3493" i="6"/>
  <c r="AH3493" i="6" s="1"/>
  <c r="AI3492" i="6"/>
  <c r="AH3492" i="6" s="1"/>
  <c r="AI3491" i="6"/>
  <c r="AI3490" i="6"/>
  <c r="AI3489" i="6"/>
  <c r="AI3488" i="6"/>
  <c r="AI3487" i="6"/>
  <c r="AI3486" i="6"/>
  <c r="AI3485" i="6"/>
  <c r="AH3485" i="6" s="1"/>
  <c r="AI3484" i="6"/>
  <c r="AH3484" i="6" s="1"/>
  <c r="AI3483" i="6"/>
  <c r="AI3482" i="6"/>
  <c r="AI3481" i="6"/>
  <c r="AI3480" i="6"/>
  <c r="AI3479" i="6"/>
  <c r="AI3478" i="6"/>
  <c r="AI3477" i="6"/>
  <c r="AH3477" i="6" s="1"/>
  <c r="AI3476" i="6"/>
  <c r="AH3476" i="6" s="1"/>
  <c r="AI3475" i="6"/>
  <c r="AI3474" i="6"/>
  <c r="AI3473" i="6"/>
  <c r="AI3472" i="6"/>
  <c r="AI3471" i="6"/>
  <c r="AI3470" i="6"/>
  <c r="AI3469" i="6"/>
  <c r="AH3469" i="6" s="1"/>
  <c r="AI3468" i="6"/>
  <c r="AH3468" i="6" s="1"/>
  <c r="AI3467" i="6"/>
  <c r="AI3466" i="6"/>
  <c r="AI3465" i="6"/>
  <c r="AI3464" i="6"/>
  <c r="AI3463" i="6"/>
  <c r="AI3462" i="6"/>
  <c r="AI3461" i="6"/>
  <c r="AH3461" i="6" s="1"/>
  <c r="AI3460" i="6"/>
  <c r="AH3460" i="6" s="1"/>
  <c r="AI3459" i="6"/>
  <c r="AI3458" i="6"/>
  <c r="AI3457" i="6"/>
  <c r="AI3456" i="6"/>
  <c r="AI3455" i="6"/>
  <c r="AI3454" i="6"/>
  <c r="AI3453" i="6"/>
  <c r="AH3453" i="6" s="1"/>
  <c r="AI3452" i="6"/>
  <c r="AH3452" i="6" s="1"/>
  <c r="AI3451" i="6"/>
  <c r="AI3450" i="6"/>
  <c r="AI3449" i="6"/>
  <c r="AI3448" i="6"/>
  <c r="AI3447" i="6"/>
  <c r="AI3446" i="6"/>
  <c r="AI3445" i="6"/>
  <c r="AH3445" i="6" s="1"/>
  <c r="AI3444" i="6"/>
  <c r="AH3444" i="6" s="1"/>
  <c r="AI3443" i="6"/>
  <c r="AI3442" i="6"/>
  <c r="AI3441" i="6"/>
  <c r="AI3440" i="6"/>
  <c r="AI3439" i="6"/>
  <c r="AI3438" i="6"/>
  <c r="AI3437" i="6"/>
  <c r="AH3437" i="6" s="1"/>
  <c r="AI3436" i="6"/>
  <c r="AH3436" i="6" s="1"/>
  <c r="AI3435" i="6"/>
  <c r="AI3434" i="6"/>
  <c r="AI3433" i="6"/>
  <c r="AI3432" i="6"/>
  <c r="AI3431" i="6"/>
  <c r="AI3430" i="6"/>
  <c r="AI3429" i="6"/>
  <c r="AH3429" i="6" s="1"/>
  <c r="AI3428" i="6"/>
  <c r="AH3428" i="6" s="1"/>
  <c r="AI3427" i="6"/>
  <c r="AI3426" i="6"/>
  <c r="AI3425" i="6"/>
  <c r="AI3424" i="6"/>
  <c r="AI3423" i="6"/>
  <c r="AI3422" i="6"/>
  <c r="AI3421" i="6"/>
  <c r="AH3421" i="6" s="1"/>
  <c r="AI3420" i="6"/>
  <c r="AH3420" i="6" s="1"/>
  <c r="AI3419" i="6"/>
  <c r="AI3418" i="6"/>
  <c r="AI3417" i="6"/>
  <c r="AI3416" i="6"/>
  <c r="AI3415" i="6"/>
  <c r="AI3414" i="6"/>
  <c r="AI3413" i="6"/>
  <c r="AH3413" i="6" s="1"/>
  <c r="AI3412" i="6"/>
  <c r="AH3412" i="6" s="1"/>
  <c r="AI3411" i="6"/>
  <c r="AI3410" i="6"/>
  <c r="AI3409" i="6"/>
  <c r="AI3408" i="6"/>
  <c r="AI3407" i="6"/>
  <c r="AI3406" i="6"/>
  <c r="AI3405" i="6"/>
  <c r="AH3405" i="6" s="1"/>
  <c r="AI3404" i="6"/>
  <c r="AH3404" i="6" s="1"/>
  <c r="AI3403" i="6"/>
  <c r="AI3402" i="6"/>
  <c r="AI3401" i="6"/>
  <c r="AI3400" i="6"/>
  <c r="AI3399" i="6"/>
  <c r="AI3398" i="6"/>
  <c r="AI3397" i="6"/>
  <c r="AH3397" i="6" s="1"/>
  <c r="AI3396" i="6"/>
  <c r="AH3396" i="6" s="1"/>
  <c r="AI3395" i="6"/>
  <c r="AI3394" i="6"/>
  <c r="AI3393" i="6"/>
  <c r="AI3392" i="6"/>
  <c r="AI3391" i="6"/>
  <c r="AI3390" i="6"/>
  <c r="AI3389" i="6"/>
  <c r="AH3389" i="6" s="1"/>
  <c r="AI3388" i="6"/>
  <c r="AH3388" i="6" s="1"/>
  <c r="AI3387" i="6"/>
  <c r="AI3386" i="6"/>
  <c r="AI3385" i="6"/>
  <c r="AI3384" i="6"/>
  <c r="AI3383" i="6"/>
  <c r="AI3382" i="6"/>
  <c r="AI3381" i="6"/>
  <c r="AH3381" i="6" s="1"/>
  <c r="AI3380" i="6"/>
  <c r="AH3380" i="6" s="1"/>
  <c r="AI3379" i="6"/>
  <c r="AI3378" i="6"/>
  <c r="AI3377" i="6"/>
  <c r="AI3376" i="6"/>
  <c r="AI3375" i="6"/>
  <c r="AI3374" i="6"/>
  <c r="AI3373" i="6"/>
  <c r="AH3373" i="6" s="1"/>
  <c r="AI3372" i="6"/>
  <c r="AH3372" i="6" s="1"/>
  <c r="AI3371" i="6"/>
  <c r="AI3370" i="6"/>
  <c r="AI3369" i="6"/>
  <c r="AI3368" i="6"/>
  <c r="AI3367" i="6"/>
  <c r="AI3366" i="6"/>
  <c r="AI3365" i="6"/>
  <c r="AH3365" i="6" s="1"/>
  <c r="AI3364" i="6"/>
  <c r="AH3364" i="6" s="1"/>
  <c r="AI3363" i="6"/>
  <c r="AI3362" i="6"/>
  <c r="AI3361" i="6"/>
  <c r="AI3360" i="6"/>
  <c r="AI3359" i="6"/>
  <c r="AI3358" i="6"/>
  <c r="AI3357" i="6"/>
  <c r="AH3357" i="6" s="1"/>
  <c r="AI3356" i="6"/>
  <c r="AH3356" i="6" s="1"/>
  <c r="AI3355" i="6"/>
  <c r="AI3354" i="6"/>
  <c r="AI3353" i="6"/>
  <c r="AI3352" i="6"/>
  <c r="AI3351" i="6"/>
  <c r="AI3350" i="6"/>
  <c r="AI3349" i="6"/>
  <c r="AH3349" i="6" s="1"/>
  <c r="AI3348" i="6"/>
  <c r="AH3348" i="6" s="1"/>
  <c r="AI3347" i="6"/>
  <c r="AI3346" i="6"/>
  <c r="AI3345" i="6"/>
  <c r="AI3344" i="6"/>
  <c r="AI3343" i="6"/>
  <c r="AI3342" i="6"/>
  <c r="AI3341" i="6"/>
  <c r="AH3341" i="6" s="1"/>
  <c r="AI3340" i="6"/>
  <c r="AH3340" i="6" s="1"/>
  <c r="AI3339" i="6"/>
  <c r="AI3338" i="6"/>
  <c r="AI3337" i="6"/>
  <c r="AI3336" i="6"/>
  <c r="AI3335" i="6"/>
  <c r="AI3334" i="6"/>
  <c r="AI3333" i="6"/>
  <c r="AH3333" i="6" s="1"/>
  <c r="AI3332" i="6"/>
  <c r="AH3332" i="6" s="1"/>
  <c r="AI3331" i="6"/>
  <c r="AI3330" i="6"/>
  <c r="AI3329" i="6"/>
  <c r="AI3328" i="6"/>
  <c r="AI3327" i="6"/>
  <c r="AI3326" i="6"/>
  <c r="AI3325" i="6"/>
  <c r="AH3325" i="6" s="1"/>
  <c r="AI3324" i="6"/>
  <c r="AH3324" i="6" s="1"/>
  <c r="AI3323" i="6"/>
  <c r="AI3322" i="6"/>
  <c r="AI3321" i="6"/>
  <c r="AI3320" i="6"/>
  <c r="AI3319" i="6"/>
  <c r="AI3318" i="6"/>
  <c r="AI3317" i="6"/>
  <c r="AH3317" i="6" s="1"/>
  <c r="AI3316" i="6"/>
  <c r="AH3316" i="6" s="1"/>
  <c r="AI3315" i="6"/>
  <c r="AI3314" i="6"/>
  <c r="AI3313" i="6"/>
  <c r="AI3312" i="6"/>
  <c r="AI3311" i="6"/>
  <c r="AI3310" i="6"/>
  <c r="AI3309" i="6"/>
  <c r="AH3309" i="6" s="1"/>
  <c r="AI3308" i="6"/>
  <c r="AH3308" i="6" s="1"/>
  <c r="AI3307" i="6"/>
  <c r="AI3306" i="6"/>
  <c r="AI3305" i="6"/>
  <c r="AI3304" i="6"/>
  <c r="AI3303" i="6"/>
  <c r="AI3302" i="6"/>
  <c r="AI3301" i="6"/>
  <c r="AH3301" i="6" s="1"/>
  <c r="AI3300" i="6"/>
  <c r="AH3300" i="6" s="1"/>
  <c r="AI3299" i="6"/>
  <c r="AI3298" i="6"/>
  <c r="AI3297" i="6"/>
  <c r="AI3296" i="6"/>
  <c r="AI3295" i="6"/>
  <c r="AI3294" i="6"/>
  <c r="AI3293" i="6"/>
  <c r="AH3293" i="6" s="1"/>
  <c r="AI3292" i="6"/>
  <c r="AH3292" i="6" s="1"/>
  <c r="AI3291" i="6"/>
  <c r="AI3290" i="6"/>
  <c r="AI3289" i="6"/>
  <c r="AI3288" i="6"/>
  <c r="AI3287" i="6"/>
  <c r="AI3286" i="6"/>
  <c r="AI3285" i="6"/>
  <c r="AH3285" i="6" s="1"/>
  <c r="AI3284" i="6"/>
  <c r="AH3284" i="6" s="1"/>
  <c r="AI3283" i="6"/>
  <c r="AI3282" i="6"/>
  <c r="AI3281" i="6"/>
  <c r="AI3280" i="6"/>
  <c r="AI3279" i="6"/>
  <c r="AI3278" i="6"/>
  <c r="AI3277" i="6"/>
  <c r="AH3277" i="6" s="1"/>
  <c r="AI3276" i="6"/>
  <c r="AH3276" i="6" s="1"/>
  <c r="AI3275" i="6"/>
  <c r="AI3274" i="6"/>
  <c r="AI3273" i="6"/>
  <c r="AI3272" i="6"/>
  <c r="AI3271" i="6"/>
  <c r="AI3270" i="6"/>
  <c r="AI3269" i="6"/>
  <c r="AH3269" i="6" s="1"/>
  <c r="AI3268" i="6"/>
  <c r="AH3268" i="6" s="1"/>
  <c r="AI3267" i="6"/>
  <c r="AI3266" i="6"/>
  <c r="AI3265" i="6"/>
  <c r="AI3264" i="6"/>
  <c r="AI3263" i="6"/>
  <c r="AI3262" i="6"/>
  <c r="AI3261" i="6"/>
  <c r="AH3261" i="6" s="1"/>
  <c r="AI3260" i="6"/>
  <c r="AH3260" i="6" s="1"/>
  <c r="AI3259" i="6"/>
  <c r="AI3258" i="6"/>
  <c r="AI3257" i="6"/>
  <c r="AI3256" i="6"/>
  <c r="AI3255" i="6"/>
  <c r="AI3254" i="6"/>
  <c r="AI3253" i="6"/>
  <c r="AH3253" i="6" s="1"/>
  <c r="AI3252" i="6"/>
  <c r="AH3252" i="6" s="1"/>
  <c r="AI3251" i="6"/>
  <c r="AI3250" i="6"/>
  <c r="AI3249" i="6"/>
  <c r="AI3248" i="6"/>
  <c r="AI3247" i="6"/>
  <c r="AI3246" i="6"/>
  <c r="AI3245" i="6"/>
  <c r="AH3245" i="6" s="1"/>
  <c r="AI3244" i="6"/>
  <c r="AH3244" i="6" s="1"/>
  <c r="AI3243" i="6"/>
  <c r="AI3242" i="6"/>
  <c r="AI3241" i="6"/>
  <c r="AI3240" i="6"/>
  <c r="AI3239" i="6"/>
  <c r="AI3238" i="6"/>
  <c r="AI3237" i="6"/>
  <c r="AH3237" i="6" s="1"/>
  <c r="AI3236" i="6"/>
  <c r="AH3236" i="6" s="1"/>
  <c r="AI3235" i="6"/>
  <c r="AI3234" i="6"/>
  <c r="AI3233" i="6"/>
  <c r="AI3232" i="6"/>
  <c r="AI3231" i="6"/>
  <c r="AI3230" i="6"/>
  <c r="AI3229" i="6"/>
  <c r="AH3229" i="6" s="1"/>
  <c r="AI3228" i="6"/>
  <c r="AH3228" i="6" s="1"/>
  <c r="AI3227" i="6"/>
  <c r="AI3226" i="6"/>
  <c r="AI3225" i="6"/>
  <c r="AI3224" i="6"/>
  <c r="AI3223" i="6"/>
  <c r="AI3222" i="6"/>
  <c r="AI3221" i="6"/>
  <c r="AH3221" i="6" s="1"/>
  <c r="AI3220" i="6"/>
  <c r="AH3220" i="6" s="1"/>
  <c r="AI3219" i="6"/>
  <c r="AI3218" i="6"/>
  <c r="AI3217" i="6"/>
  <c r="AI3216" i="6"/>
  <c r="AI3215" i="6"/>
  <c r="AI3214" i="6"/>
  <c r="AI3213" i="6"/>
  <c r="AH3213" i="6" s="1"/>
  <c r="AI3212" i="6"/>
  <c r="AH3212" i="6" s="1"/>
  <c r="AI3211" i="6"/>
  <c r="AI3210" i="6"/>
  <c r="AI3209" i="6"/>
  <c r="AI3208" i="6"/>
  <c r="AI3207" i="6"/>
  <c r="AI3206" i="6"/>
  <c r="AH3206" i="6" s="1"/>
  <c r="AI3205" i="6"/>
  <c r="AH3205" i="6" s="1"/>
  <c r="AI3204" i="6"/>
  <c r="AH3204" i="6" s="1"/>
  <c r="AI3203" i="6"/>
  <c r="AI3202" i="6"/>
  <c r="AI3201" i="6"/>
  <c r="AI3200" i="6"/>
  <c r="AI3199" i="6"/>
  <c r="AI3198" i="6"/>
  <c r="AH3198" i="6" s="1"/>
  <c r="AI3197" i="6"/>
  <c r="AH3197" i="6" s="1"/>
  <c r="AI3196" i="6"/>
  <c r="AH3196" i="6" s="1"/>
  <c r="AI3195" i="6"/>
  <c r="AI3194" i="6"/>
  <c r="AI3193" i="6"/>
  <c r="AI3192" i="6"/>
  <c r="AI3191" i="6"/>
  <c r="AI3190" i="6"/>
  <c r="AH3190" i="6" s="1"/>
  <c r="AI3189" i="6"/>
  <c r="AH3189" i="6" s="1"/>
  <c r="AI3188" i="6"/>
  <c r="AH3188" i="6" s="1"/>
  <c r="AI3187" i="6"/>
  <c r="AI3186" i="6"/>
  <c r="AI3185" i="6"/>
  <c r="AI3184" i="6"/>
  <c r="AI3183" i="6"/>
  <c r="AI3182" i="6"/>
  <c r="AH3182" i="6" s="1"/>
  <c r="AI3181" i="6"/>
  <c r="AH3181" i="6" s="1"/>
  <c r="AI3180" i="6"/>
  <c r="AH3180" i="6" s="1"/>
  <c r="AI3179" i="6"/>
  <c r="AI3178" i="6"/>
  <c r="AI3177" i="6"/>
  <c r="AI3176" i="6"/>
  <c r="AI3175" i="6"/>
  <c r="AI3174" i="6"/>
  <c r="AH3174" i="6" s="1"/>
  <c r="AI3173" i="6"/>
  <c r="AH3173" i="6" s="1"/>
  <c r="AI3172" i="6"/>
  <c r="AH3172" i="6" s="1"/>
  <c r="AI3171" i="6"/>
  <c r="AI3170" i="6"/>
  <c r="AI3169" i="6"/>
  <c r="AI3168" i="6"/>
  <c r="AI3167" i="6"/>
  <c r="AI3166" i="6"/>
  <c r="AH3166" i="6" s="1"/>
  <c r="AI3165" i="6"/>
  <c r="AH3165" i="6" s="1"/>
  <c r="AI3164" i="6"/>
  <c r="AH3164" i="6" s="1"/>
  <c r="AI3163" i="6"/>
  <c r="AI3162" i="6"/>
  <c r="AI3161" i="6"/>
  <c r="AI3160" i="6"/>
  <c r="AI3159" i="6"/>
  <c r="AI3158" i="6"/>
  <c r="AH3158" i="6" s="1"/>
  <c r="AI3157" i="6"/>
  <c r="AH3157" i="6" s="1"/>
  <c r="AI3156" i="6"/>
  <c r="AH3156" i="6" s="1"/>
  <c r="AI3155" i="6"/>
  <c r="AI3154" i="6"/>
  <c r="AI3153" i="6"/>
  <c r="AI3152" i="6"/>
  <c r="AI3151" i="6"/>
  <c r="AI3150" i="6"/>
  <c r="AH3150" i="6" s="1"/>
  <c r="AI3149" i="6"/>
  <c r="AH3149" i="6" s="1"/>
  <c r="AI3148" i="6"/>
  <c r="AH3148" i="6" s="1"/>
  <c r="AI3147" i="6"/>
  <c r="AI3146" i="6"/>
  <c r="AI3145" i="6"/>
  <c r="AI3144" i="6"/>
  <c r="AI3143" i="6"/>
  <c r="AI3142" i="6"/>
  <c r="AH3142" i="6" s="1"/>
  <c r="AI3141" i="6"/>
  <c r="AH3141" i="6" s="1"/>
  <c r="AI3140" i="6"/>
  <c r="AH3140" i="6" s="1"/>
  <c r="AI3139" i="6"/>
  <c r="AI3138" i="6"/>
  <c r="AI3137" i="6"/>
  <c r="AI3136" i="6"/>
  <c r="AI3135" i="6"/>
  <c r="AI3134" i="6"/>
  <c r="AH3134" i="6" s="1"/>
  <c r="AI3133" i="6"/>
  <c r="AH3133" i="6" s="1"/>
  <c r="AI3132" i="6"/>
  <c r="AH3132" i="6" s="1"/>
  <c r="AI3131" i="6"/>
  <c r="AI3130" i="6"/>
  <c r="AI3129" i="6"/>
  <c r="AI3128" i="6"/>
  <c r="AI3127" i="6"/>
  <c r="AI3126" i="6"/>
  <c r="AH3126" i="6" s="1"/>
  <c r="AI3125" i="6"/>
  <c r="AH3125" i="6" s="1"/>
  <c r="AI3124" i="6"/>
  <c r="AH3124" i="6" s="1"/>
  <c r="AI3123" i="6"/>
  <c r="AI3122" i="6"/>
  <c r="AI3121" i="6"/>
  <c r="AI3120" i="6"/>
  <c r="AI3119" i="6"/>
  <c r="AI3118" i="6"/>
  <c r="AH3118" i="6" s="1"/>
  <c r="AI3117" i="6"/>
  <c r="AH3117" i="6" s="1"/>
  <c r="AI3116" i="6"/>
  <c r="AH3116" i="6" s="1"/>
  <c r="AI3115" i="6"/>
  <c r="AI3114" i="6"/>
  <c r="AI3113" i="6"/>
  <c r="AI3112" i="6"/>
  <c r="AI3111" i="6"/>
  <c r="AI3110" i="6"/>
  <c r="AH3110" i="6" s="1"/>
  <c r="AI3109" i="6"/>
  <c r="AH3109" i="6" s="1"/>
  <c r="AI3108" i="6"/>
  <c r="AH3108" i="6" s="1"/>
  <c r="AI3107" i="6"/>
  <c r="AI3106" i="6"/>
  <c r="AI3105" i="6"/>
  <c r="AI3104" i="6"/>
  <c r="AI3103" i="6"/>
  <c r="AI3102" i="6"/>
  <c r="AH3102" i="6" s="1"/>
  <c r="AI3101" i="6"/>
  <c r="AH3101" i="6" s="1"/>
  <c r="AI3100" i="6"/>
  <c r="AH3100" i="6" s="1"/>
  <c r="AI3099" i="6"/>
  <c r="AI3098" i="6"/>
  <c r="AI3097" i="6"/>
  <c r="AI3096" i="6"/>
  <c r="AI3095" i="6"/>
  <c r="AI3094" i="6"/>
  <c r="AH3094" i="6" s="1"/>
  <c r="AI3093" i="6"/>
  <c r="AH3093" i="6" s="1"/>
  <c r="AI3092" i="6"/>
  <c r="AH3092" i="6" s="1"/>
  <c r="AI3091" i="6"/>
  <c r="AI3090" i="6"/>
  <c r="AI3089" i="6"/>
  <c r="AI3088" i="6"/>
  <c r="AI3087" i="6"/>
  <c r="AI3086" i="6"/>
  <c r="AH3086" i="6" s="1"/>
  <c r="AI3085" i="6"/>
  <c r="AH3085" i="6" s="1"/>
  <c r="AI3084" i="6"/>
  <c r="AH3084" i="6" s="1"/>
  <c r="AI3083" i="6"/>
  <c r="AI3082" i="6"/>
  <c r="AI3081" i="6"/>
  <c r="AI3080" i="6"/>
  <c r="AI3079" i="6"/>
  <c r="AI3078" i="6"/>
  <c r="AH3078" i="6" s="1"/>
  <c r="AI3077" i="6"/>
  <c r="AH3077" i="6" s="1"/>
  <c r="AI3076" i="6"/>
  <c r="AH3076" i="6" s="1"/>
  <c r="AI3075" i="6"/>
  <c r="AI3074" i="6"/>
  <c r="AI3073" i="6"/>
  <c r="AI3072" i="6"/>
  <c r="AI3071" i="6"/>
  <c r="AI3070" i="6"/>
  <c r="AH3070" i="6" s="1"/>
  <c r="AI3069" i="6"/>
  <c r="AH3069" i="6" s="1"/>
  <c r="AI3068" i="6"/>
  <c r="AH3068" i="6" s="1"/>
  <c r="AI3067" i="6"/>
  <c r="AI3066" i="6"/>
  <c r="AI3065" i="6"/>
  <c r="AI3064" i="6"/>
  <c r="AI3063" i="6"/>
  <c r="AI3062" i="6"/>
  <c r="AH3062" i="6" s="1"/>
  <c r="AI3061" i="6"/>
  <c r="AH3061" i="6" s="1"/>
  <c r="AI3060" i="6"/>
  <c r="AH3060" i="6" s="1"/>
  <c r="AI3059" i="6"/>
  <c r="AI3058" i="6"/>
  <c r="AI3057" i="6"/>
  <c r="AI3056" i="6"/>
  <c r="AI3055" i="6"/>
  <c r="AI3054" i="6"/>
  <c r="AH3054" i="6" s="1"/>
  <c r="AI3053" i="6"/>
  <c r="AH3053" i="6" s="1"/>
  <c r="AI3052" i="6"/>
  <c r="AH3052" i="6" s="1"/>
  <c r="AI3051" i="6"/>
  <c r="AI3050" i="6"/>
  <c r="AI3049" i="6"/>
  <c r="AI3048" i="6"/>
  <c r="AI3047" i="6"/>
  <c r="AI3046" i="6"/>
  <c r="AH3046" i="6" s="1"/>
  <c r="AI3045" i="6"/>
  <c r="AH3045" i="6" s="1"/>
  <c r="AI3044" i="6"/>
  <c r="AH3044" i="6" s="1"/>
  <c r="AI3043" i="6"/>
  <c r="AI3042" i="6"/>
  <c r="AI3041" i="6"/>
  <c r="AI3040" i="6"/>
  <c r="AI3039" i="6"/>
  <c r="AI3038" i="6"/>
  <c r="AH3038" i="6" s="1"/>
  <c r="AI3037" i="6"/>
  <c r="AH3037" i="6" s="1"/>
  <c r="AI3036" i="6"/>
  <c r="AH3036" i="6" s="1"/>
  <c r="AI3035" i="6"/>
  <c r="AI3034" i="6"/>
  <c r="AI3033" i="6"/>
  <c r="AI3032" i="6"/>
  <c r="AI3031" i="6"/>
  <c r="AI3030" i="6"/>
  <c r="AH3030" i="6" s="1"/>
  <c r="AI3029" i="6"/>
  <c r="AH3029" i="6" s="1"/>
  <c r="AI3028" i="6"/>
  <c r="AH3028" i="6" s="1"/>
  <c r="AI3027" i="6"/>
  <c r="AI3026" i="6"/>
  <c r="AI3025" i="6"/>
  <c r="AI3024" i="6"/>
  <c r="AI3023" i="6"/>
  <c r="AI3022" i="6"/>
  <c r="AH3022" i="6" s="1"/>
  <c r="AI3021" i="6"/>
  <c r="AH3021" i="6" s="1"/>
  <c r="AI3020" i="6"/>
  <c r="AH3020" i="6" s="1"/>
  <c r="AI3019" i="6"/>
  <c r="AI3018" i="6"/>
  <c r="AI3017" i="6"/>
  <c r="AI3016" i="6"/>
  <c r="AI3015" i="6"/>
  <c r="AI3014" i="6"/>
  <c r="AH3014" i="6" s="1"/>
  <c r="AI3013" i="6"/>
  <c r="AH3013" i="6" s="1"/>
  <c r="AI3012" i="6"/>
  <c r="AH3012" i="6" s="1"/>
  <c r="AI3011" i="6"/>
  <c r="AI3010" i="6"/>
  <c r="AI3009" i="6"/>
  <c r="AI3008" i="6"/>
  <c r="AI3007" i="6"/>
  <c r="AI3006" i="6"/>
  <c r="AH3006" i="6" s="1"/>
  <c r="AI3005" i="6"/>
  <c r="AH3005" i="6" s="1"/>
  <c r="AI3004" i="6"/>
  <c r="AH3004" i="6" s="1"/>
  <c r="AI3003" i="6"/>
  <c r="AI3002" i="6"/>
  <c r="AI3001" i="6"/>
  <c r="AI3000" i="6"/>
  <c r="AI2999" i="6"/>
  <c r="AI2998" i="6"/>
  <c r="AH2998" i="6" s="1"/>
  <c r="AI2997" i="6"/>
  <c r="AH2997" i="6" s="1"/>
  <c r="AI2996" i="6"/>
  <c r="AH2996" i="6" s="1"/>
  <c r="AI2995" i="6"/>
  <c r="AI2994" i="6"/>
  <c r="AI2993" i="6"/>
  <c r="AI2992" i="6"/>
  <c r="AI2991" i="6"/>
  <c r="AI2990" i="6"/>
  <c r="AH2990" i="6" s="1"/>
  <c r="AI2989" i="6"/>
  <c r="AH2989" i="6" s="1"/>
  <c r="AI2988" i="6"/>
  <c r="AH2988" i="6" s="1"/>
  <c r="AI2987" i="6"/>
  <c r="AI2986" i="6"/>
  <c r="AI2985" i="6"/>
  <c r="AI2984" i="6"/>
  <c r="AI2983" i="6"/>
  <c r="AI2982" i="6"/>
  <c r="AH2982" i="6" s="1"/>
  <c r="AI2981" i="6"/>
  <c r="AH2981" i="6" s="1"/>
  <c r="AI2980" i="6"/>
  <c r="AH2980" i="6" s="1"/>
  <c r="AI2979" i="6"/>
  <c r="AI2978" i="6"/>
  <c r="AI2977" i="6"/>
  <c r="AI2976" i="6"/>
  <c r="AI2975" i="6"/>
  <c r="AI2974" i="6"/>
  <c r="AH2974" i="6" s="1"/>
  <c r="AI2973" i="6"/>
  <c r="AH2973" i="6" s="1"/>
  <c r="AI2972" i="6"/>
  <c r="AH2972" i="6" s="1"/>
  <c r="AI2971" i="6"/>
  <c r="AI2970" i="6"/>
  <c r="AI2969" i="6"/>
  <c r="AI2968" i="6"/>
  <c r="AI2967" i="6"/>
  <c r="AI2966" i="6"/>
  <c r="AH2966" i="6" s="1"/>
  <c r="AI2965" i="6"/>
  <c r="AH2965" i="6" s="1"/>
  <c r="AI2964" i="6"/>
  <c r="AH2964" i="6" s="1"/>
  <c r="AI2963" i="6"/>
  <c r="AI2962" i="6"/>
  <c r="AI2961" i="6"/>
  <c r="AI2960" i="6"/>
  <c r="AI2959" i="6"/>
  <c r="AI2958" i="6"/>
  <c r="AH2958" i="6" s="1"/>
  <c r="AI2957" i="6"/>
  <c r="AH2957" i="6" s="1"/>
  <c r="AI2956" i="6"/>
  <c r="AH2956" i="6" s="1"/>
  <c r="AI2955" i="6"/>
  <c r="AI2954" i="6"/>
  <c r="AI2953" i="6"/>
  <c r="AI2952" i="6"/>
  <c r="AI2951" i="6"/>
  <c r="AI2950" i="6"/>
  <c r="AH2950" i="6" s="1"/>
  <c r="AI2949" i="6"/>
  <c r="AH2949" i="6" s="1"/>
  <c r="AI2948" i="6"/>
  <c r="AH2948" i="6" s="1"/>
  <c r="AI2947" i="6"/>
  <c r="AI2946" i="6"/>
  <c r="AI2945" i="6"/>
  <c r="AI2944" i="6"/>
  <c r="AI2943" i="6"/>
  <c r="AI2942" i="6"/>
  <c r="AH2942" i="6" s="1"/>
  <c r="AI2941" i="6"/>
  <c r="AH2941" i="6" s="1"/>
  <c r="AI2940" i="6"/>
  <c r="AH2940" i="6" s="1"/>
  <c r="AI2939" i="6"/>
  <c r="AI2938" i="6"/>
  <c r="AI2937" i="6"/>
  <c r="AI2936" i="6"/>
  <c r="AI2935" i="6"/>
  <c r="AI2934" i="6"/>
  <c r="AH2934" i="6" s="1"/>
  <c r="AI2933" i="6"/>
  <c r="AH2933" i="6" s="1"/>
  <c r="AI2932" i="6"/>
  <c r="AH2932" i="6" s="1"/>
  <c r="AI2931" i="6"/>
  <c r="AI2930" i="6"/>
  <c r="AI2929" i="6"/>
  <c r="AI2928" i="6"/>
  <c r="AI2927" i="6"/>
  <c r="AI2926" i="6"/>
  <c r="AH2926" i="6" s="1"/>
  <c r="AI2925" i="6"/>
  <c r="AH2925" i="6" s="1"/>
  <c r="AI2924" i="6"/>
  <c r="AH2924" i="6" s="1"/>
  <c r="AI2923" i="6"/>
  <c r="AI2922" i="6"/>
  <c r="AI2921" i="6"/>
  <c r="AI2920" i="6"/>
  <c r="AI2919" i="6"/>
  <c r="AI2918" i="6"/>
  <c r="AH2918" i="6" s="1"/>
  <c r="AI2917" i="6"/>
  <c r="AH2917" i="6" s="1"/>
  <c r="AI2916" i="6"/>
  <c r="AH2916" i="6" s="1"/>
  <c r="AI2915" i="6"/>
  <c r="AI2914" i="6"/>
  <c r="AI2913" i="6"/>
  <c r="AI2912" i="6"/>
  <c r="AI2911" i="6"/>
  <c r="AI2910" i="6"/>
  <c r="AH2910" i="6" s="1"/>
  <c r="AI2909" i="6"/>
  <c r="AH2909" i="6" s="1"/>
  <c r="AI2908" i="6"/>
  <c r="AH2908" i="6" s="1"/>
  <c r="AI2907" i="6"/>
  <c r="AI2906" i="6"/>
  <c r="AI2905" i="6"/>
  <c r="AI2904" i="6"/>
  <c r="AI2903" i="6"/>
  <c r="AI2902" i="6"/>
  <c r="AH2902" i="6" s="1"/>
  <c r="AI2901" i="6"/>
  <c r="AH2901" i="6" s="1"/>
  <c r="AI2900" i="6"/>
  <c r="AH2900" i="6" s="1"/>
  <c r="AI2899" i="6"/>
  <c r="AI2898" i="6"/>
  <c r="AI2897" i="6"/>
  <c r="AI2896" i="6"/>
  <c r="AI2895" i="6"/>
  <c r="AI2894" i="6"/>
  <c r="AH2894" i="6" s="1"/>
  <c r="AI2893" i="6"/>
  <c r="AH2893" i="6" s="1"/>
  <c r="AI2892" i="6"/>
  <c r="AH2892" i="6" s="1"/>
  <c r="AI2891" i="6"/>
  <c r="AI2890" i="6"/>
  <c r="AI2889" i="6"/>
  <c r="AI2888" i="6"/>
  <c r="AI2887" i="6"/>
  <c r="AI2886" i="6"/>
  <c r="AH2886" i="6" s="1"/>
  <c r="AI2885" i="6"/>
  <c r="AH2885" i="6" s="1"/>
  <c r="AI2884" i="6"/>
  <c r="AH2884" i="6" s="1"/>
  <c r="AI2883" i="6"/>
  <c r="AI2882" i="6"/>
  <c r="AI2881" i="6"/>
  <c r="AI2880" i="6"/>
  <c r="AI2879" i="6"/>
  <c r="AI2878" i="6"/>
  <c r="AH2878" i="6" s="1"/>
  <c r="AI2877" i="6"/>
  <c r="AH2877" i="6" s="1"/>
  <c r="AI2876" i="6"/>
  <c r="AH2876" i="6" s="1"/>
  <c r="AI2875" i="6"/>
  <c r="AI2874" i="6"/>
  <c r="AI2873" i="6"/>
  <c r="AI2872" i="6"/>
  <c r="AI2871" i="6"/>
  <c r="AI2870" i="6"/>
  <c r="AH2870" i="6" s="1"/>
  <c r="AI2869" i="6"/>
  <c r="AH2869" i="6" s="1"/>
  <c r="AI2868" i="6"/>
  <c r="AH2868" i="6" s="1"/>
  <c r="AI2867" i="6"/>
  <c r="AI2866" i="6"/>
  <c r="AI2865" i="6"/>
  <c r="AI2864" i="6"/>
  <c r="AI2863" i="6"/>
  <c r="AI2862" i="6"/>
  <c r="AH2862" i="6" s="1"/>
  <c r="AI2861" i="6"/>
  <c r="AH2861" i="6" s="1"/>
  <c r="AI2860" i="6"/>
  <c r="AH2860" i="6" s="1"/>
  <c r="AI2859" i="6"/>
  <c r="AI2858" i="6"/>
  <c r="AI2857" i="6"/>
  <c r="AI2856" i="6"/>
  <c r="AI2855" i="6"/>
  <c r="AI2854" i="6"/>
  <c r="AH2854" i="6" s="1"/>
  <c r="AI2853" i="6"/>
  <c r="AH2853" i="6" s="1"/>
  <c r="AI2852" i="6"/>
  <c r="AH2852" i="6" s="1"/>
  <c r="AI2851" i="6"/>
  <c r="AI2850" i="6"/>
  <c r="AI2849" i="6"/>
  <c r="AI2848" i="6"/>
  <c r="AI2847" i="6"/>
  <c r="AI2846" i="6"/>
  <c r="AH2846" i="6" s="1"/>
  <c r="AI2845" i="6"/>
  <c r="AH2845" i="6" s="1"/>
  <c r="AI2844" i="6"/>
  <c r="AH2844" i="6" s="1"/>
  <c r="AI2843" i="6"/>
  <c r="AI2842" i="6"/>
  <c r="AI2841" i="6"/>
  <c r="AI2840" i="6"/>
  <c r="AI2839" i="6"/>
  <c r="AI2838" i="6"/>
  <c r="AH2838" i="6" s="1"/>
  <c r="AI2837" i="6"/>
  <c r="AH2837" i="6" s="1"/>
  <c r="AI2836" i="6"/>
  <c r="AH2836" i="6" s="1"/>
  <c r="AI2835" i="6"/>
  <c r="AI2834" i="6"/>
  <c r="AI2833" i="6"/>
  <c r="AI2832" i="6"/>
  <c r="AI2831" i="6"/>
  <c r="AI2830" i="6"/>
  <c r="AH2830" i="6" s="1"/>
  <c r="AI2829" i="6"/>
  <c r="AH2829" i="6" s="1"/>
  <c r="AI2828" i="6"/>
  <c r="AH2828" i="6" s="1"/>
  <c r="AI2827" i="6"/>
  <c r="AI2826" i="6"/>
  <c r="AI2825" i="6"/>
  <c r="AI2824" i="6"/>
  <c r="AI2823" i="6"/>
  <c r="AI2822" i="6"/>
  <c r="AH2822" i="6" s="1"/>
  <c r="AI2821" i="6"/>
  <c r="AH2821" i="6" s="1"/>
  <c r="AI2820" i="6"/>
  <c r="AH2820" i="6" s="1"/>
  <c r="AI2819" i="6"/>
  <c r="AI2818" i="6"/>
  <c r="AI2817" i="6"/>
  <c r="AI2816" i="6"/>
  <c r="AI2815" i="6"/>
  <c r="AI2814" i="6"/>
  <c r="AH2814" i="6" s="1"/>
  <c r="AI2813" i="6"/>
  <c r="AH2813" i="6" s="1"/>
  <c r="AI2812" i="6"/>
  <c r="AH2812" i="6" s="1"/>
  <c r="AI2811" i="6"/>
  <c r="AI2810" i="6"/>
  <c r="AI2809" i="6"/>
  <c r="AI2808" i="6"/>
  <c r="AI2807" i="6"/>
  <c r="AI2806" i="6"/>
  <c r="AH2806" i="6" s="1"/>
  <c r="AI2805" i="6"/>
  <c r="AH2805" i="6" s="1"/>
  <c r="AI2804" i="6"/>
  <c r="AH2804" i="6" s="1"/>
  <c r="AI2803" i="6"/>
  <c r="AI2802" i="6"/>
  <c r="AI2801" i="6"/>
  <c r="AI2800" i="6"/>
  <c r="AI2799" i="6"/>
  <c r="AI2798" i="6"/>
  <c r="AH2798" i="6" s="1"/>
  <c r="AI2797" i="6"/>
  <c r="AH2797" i="6" s="1"/>
  <c r="AI2796" i="6"/>
  <c r="AH2796" i="6" s="1"/>
  <c r="AI2795" i="6"/>
  <c r="AI2794" i="6"/>
  <c r="AI2793" i="6"/>
  <c r="AI2792" i="6"/>
  <c r="AI2791" i="6"/>
  <c r="AI2790" i="6"/>
  <c r="AH2790" i="6" s="1"/>
  <c r="AI2789" i="6"/>
  <c r="AH2789" i="6" s="1"/>
  <c r="AI2788" i="6"/>
  <c r="AH2788" i="6" s="1"/>
  <c r="AI2787" i="6"/>
  <c r="AI2786" i="6"/>
  <c r="AI2785" i="6"/>
  <c r="AI2784" i="6"/>
  <c r="AI2783" i="6"/>
  <c r="AI2782" i="6"/>
  <c r="AH2782" i="6" s="1"/>
  <c r="AI2781" i="6"/>
  <c r="AH2781" i="6" s="1"/>
  <c r="AI2780" i="6"/>
  <c r="AH2780" i="6" s="1"/>
  <c r="AI2779" i="6"/>
  <c r="AI2778" i="6"/>
  <c r="AI2777" i="6"/>
  <c r="AI2776" i="6"/>
  <c r="AI2775" i="6"/>
  <c r="AI2774" i="6"/>
  <c r="AH2774" i="6" s="1"/>
  <c r="AI2773" i="6"/>
  <c r="AH2773" i="6" s="1"/>
  <c r="AI2772" i="6"/>
  <c r="AH2772" i="6" s="1"/>
  <c r="AI2771" i="6"/>
  <c r="AI2770" i="6"/>
  <c r="AI2769" i="6"/>
  <c r="AI2768" i="6"/>
  <c r="AI2767" i="6"/>
  <c r="AI2766" i="6"/>
  <c r="AH2766" i="6" s="1"/>
  <c r="AI2765" i="6"/>
  <c r="AH2765" i="6" s="1"/>
  <c r="AI2764" i="6"/>
  <c r="AH2764" i="6" s="1"/>
  <c r="AI2763" i="6"/>
  <c r="AI2762" i="6"/>
  <c r="AI2761" i="6"/>
  <c r="AI2760" i="6"/>
  <c r="AI2759" i="6"/>
  <c r="AI2758" i="6"/>
  <c r="AH2758" i="6" s="1"/>
  <c r="AI2757" i="6"/>
  <c r="AH2757" i="6" s="1"/>
  <c r="AI2756" i="6"/>
  <c r="AH2756" i="6" s="1"/>
  <c r="AI2755" i="6"/>
  <c r="AI2754" i="6"/>
  <c r="AI2753" i="6"/>
  <c r="AI2752" i="6"/>
  <c r="AI2751" i="6"/>
  <c r="AI2750" i="6"/>
  <c r="AH2750" i="6" s="1"/>
  <c r="AI2749" i="6"/>
  <c r="AH2749" i="6" s="1"/>
  <c r="AI2748" i="6"/>
  <c r="AH2748" i="6" s="1"/>
  <c r="AI2747" i="6"/>
  <c r="AI2746" i="6"/>
  <c r="AI2745" i="6"/>
  <c r="AI2744" i="6"/>
  <c r="AI2743" i="6"/>
  <c r="AI2742" i="6"/>
  <c r="AH2742" i="6" s="1"/>
  <c r="AI2741" i="6"/>
  <c r="AH2741" i="6" s="1"/>
  <c r="AI2740" i="6"/>
  <c r="AH2740" i="6" s="1"/>
  <c r="AI2739" i="6"/>
  <c r="AI2738" i="6"/>
  <c r="AI2737" i="6"/>
  <c r="AI2736" i="6"/>
  <c r="AI2735" i="6"/>
  <c r="AI2734" i="6"/>
  <c r="AH2734" i="6" s="1"/>
  <c r="AI2733" i="6"/>
  <c r="AH2733" i="6" s="1"/>
  <c r="AI2732" i="6"/>
  <c r="AH2732" i="6" s="1"/>
  <c r="AI2731" i="6"/>
  <c r="AI2730" i="6"/>
  <c r="AI2729" i="6"/>
  <c r="AI2728" i="6"/>
  <c r="AI2727" i="6"/>
  <c r="AI2726" i="6"/>
  <c r="AH2726" i="6" s="1"/>
  <c r="AI2725" i="6"/>
  <c r="AH2725" i="6" s="1"/>
  <c r="AI2724" i="6"/>
  <c r="AH2724" i="6" s="1"/>
  <c r="AI2723" i="6"/>
  <c r="AI2722" i="6"/>
  <c r="AI2721" i="6"/>
  <c r="AI2720" i="6"/>
  <c r="AI2719" i="6"/>
  <c r="AI2718" i="6"/>
  <c r="AH2718" i="6" s="1"/>
  <c r="AI2717" i="6"/>
  <c r="AH2717" i="6" s="1"/>
  <c r="AI2716" i="6"/>
  <c r="AH2716" i="6" s="1"/>
  <c r="AI2715" i="6"/>
  <c r="AI2714" i="6"/>
  <c r="AI2713" i="6"/>
  <c r="AI2712" i="6"/>
  <c r="AI2711" i="6"/>
  <c r="AI2710" i="6"/>
  <c r="AH2710" i="6" s="1"/>
  <c r="AI2709" i="6"/>
  <c r="AH2709" i="6" s="1"/>
  <c r="AI2708" i="6"/>
  <c r="AH2708" i="6" s="1"/>
  <c r="AI2707" i="6"/>
  <c r="AI2706" i="6"/>
  <c r="AI2705" i="6"/>
  <c r="AI2704" i="6"/>
  <c r="AI2703" i="6"/>
  <c r="AI2702" i="6"/>
  <c r="AH2702" i="6" s="1"/>
  <c r="AI2701" i="6"/>
  <c r="AH2701" i="6" s="1"/>
  <c r="AI2700" i="6"/>
  <c r="AH2700" i="6" s="1"/>
  <c r="AI2699" i="6"/>
  <c r="AI2698" i="6"/>
  <c r="AI2697" i="6"/>
  <c r="AI2696" i="6"/>
  <c r="AI2695" i="6"/>
  <c r="AI2694" i="6"/>
  <c r="AH2694" i="6" s="1"/>
  <c r="AI2693" i="6"/>
  <c r="AH2693" i="6" s="1"/>
  <c r="AI2692" i="6"/>
  <c r="AH2692" i="6" s="1"/>
  <c r="AI2691" i="6"/>
  <c r="AI2690" i="6"/>
  <c r="AI2689" i="6"/>
  <c r="AI2688" i="6"/>
  <c r="AI2687" i="6"/>
  <c r="AI2686" i="6"/>
  <c r="AH2686" i="6" s="1"/>
  <c r="AI2685" i="6"/>
  <c r="AH2685" i="6" s="1"/>
  <c r="AI2684" i="6"/>
  <c r="AH2684" i="6" s="1"/>
  <c r="AI2683" i="6"/>
  <c r="AI2682" i="6"/>
  <c r="AI2681" i="6"/>
  <c r="AI2680" i="6"/>
  <c r="AI2679" i="6"/>
  <c r="AI2678" i="6"/>
  <c r="AH2678" i="6" s="1"/>
  <c r="AI2677" i="6"/>
  <c r="AH2677" i="6" s="1"/>
  <c r="AI2676" i="6"/>
  <c r="AH2676" i="6" s="1"/>
  <c r="AI2675" i="6"/>
  <c r="AI2674" i="6"/>
  <c r="AI2673" i="6"/>
  <c r="AI2672" i="6"/>
  <c r="AI2671" i="6"/>
  <c r="AI2670" i="6"/>
  <c r="AH2670" i="6" s="1"/>
  <c r="AI2669" i="6"/>
  <c r="AH2669" i="6" s="1"/>
  <c r="AI2668" i="6"/>
  <c r="AH2668" i="6" s="1"/>
  <c r="AI2667" i="6"/>
  <c r="AI2666" i="6"/>
  <c r="AI2665" i="6"/>
  <c r="AI2664" i="6"/>
  <c r="AI2663" i="6"/>
  <c r="AI2662" i="6"/>
  <c r="AH2662" i="6" s="1"/>
  <c r="AI2661" i="6"/>
  <c r="AH2661" i="6" s="1"/>
  <c r="AI2660" i="6"/>
  <c r="AH2660" i="6" s="1"/>
  <c r="AI2659" i="6"/>
  <c r="AI2658" i="6"/>
  <c r="AI2657" i="6"/>
  <c r="AI2656" i="6"/>
  <c r="AI2655" i="6"/>
  <c r="AI2654" i="6"/>
  <c r="AH2654" i="6" s="1"/>
  <c r="AI2653" i="6"/>
  <c r="AH2653" i="6" s="1"/>
  <c r="AI2652" i="6"/>
  <c r="AH2652" i="6" s="1"/>
  <c r="AI2651" i="6"/>
  <c r="AI2650" i="6"/>
  <c r="AI2649" i="6"/>
  <c r="AI2648" i="6"/>
  <c r="AI2647" i="6"/>
  <c r="AI2646" i="6"/>
  <c r="AH2646" i="6" s="1"/>
  <c r="AI2645" i="6"/>
  <c r="AH2645" i="6" s="1"/>
  <c r="AI2644" i="6"/>
  <c r="AH2644" i="6" s="1"/>
  <c r="AI2643" i="6"/>
  <c r="AI2642" i="6"/>
  <c r="AI2641" i="6"/>
  <c r="AI2640" i="6"/>
  <c r="AI2639" i="6"/>
  <c r="AI2638" i="6"/>
  <c r="AH2638" i="6" s="1"/>
  <c r="AI2637" i="6"/>
  <c r="AH2637" i="6" s="1"/>
  <c r="AI2636" i="6"/>
  <c r="AH2636" i="6" s="1"/>
  <c r="AI2635" i="6"/>
  <c r="AI2634" i="6"/>
  <c r="AI2633" i="6"/>
  <c r="AI2632" i="6"/>
  <c r="AI2631" i="6"/>
  <c r="AI2630" i="6"/>
  <c r="AH2630" i="6" s="1"/>
  <c r="AI2629" i="6"/>
  <c r="AH2629" i="6" s="1"/>
  <c r="AI2628" i="6"/>
  <c r="AH2628" i="6" s="1"/>
  <c r="AI2627" i="6"/>
  <c r="AI2626" i="6"/>
  <c r="AI2625" i="6"/>
  <c r="AI2624" i="6"/>
  <c r="AI2623" i="6"/>
  <c r="AI2622" i="6"/>
  <c r="AH2622" i="6" s="1"/>
  <c r="AI2621" i="6"/>
  <c r="AH2621" i="6" s="1"/>
  <c r="AI2620" i="6"/>
  <c r="AH2620" i="6" s="1"/>
  <c r="AI2619" i="6"/>
  <c r="AI2618" i="6"/>
  <c r="AI2617" i="6"/>
  <c r="AI2616" i="6"/>
  <c r="AI2615" i="6"/>
  <c r="AI2614" i="6"/>
  <c r="AH2614" i="6" s="1"/>
  <c r="AI2613" i="6"/>
  <c r="AH2613" i="6" s="1"/>
  <c r="AI2612" i="6"/>
  <c r="AH2612" i="6" s="1"/>
  <c r="AI2611" i="6"/>
  <c r="AI2610" i="6"/>
  <c r="AI2609" i="6"/>
  <c r="AI2608" i="6"/>
  <c r="AI2607" i="6"/>
  <c r="AI2606" i="6"/>
  <c r="AH2606" i="6" s="1"/>
  <c r="AI2605" i="6"/>
  <c r="AH2605" i="6" s="1"/>
  <c r="AI2604" i="6"/>
  <c r="AH2604" i="6" s="1"/>
  <c r="AI2603" i="6"/>
  <c r="AI2602" i="6"/>
  <c r="AI2601" i="6"/>
  <c r="AI2600" i="6"/>
  <c r="AI2599" i="6"/>
  <c r="AI2598" i="6"/>
  <c r="AH2598" i="6" s="1"/>
  <c r="AI2597" i="6"/>
  <c r="AH2597" i="6" s="1"/>
  <c r="AI2596" i="6"/>
  <c r="AH2596" i="6" s="1"/>
  <c r="AI2595" i="6"/>
  <c r="AI2594" i="6"/>
  <c r="AI2593" i="6"/>
  <c r="AI2592" i="6"/>
  <c r="AI2591" i="6"/>
  <c r="AI2590" i="6"/>
  <c r="AH2590" i="6" s="1"/>
  <c r="AI2589" i="6"/>
  <c r="AH2589" i="6" s="1"/>
  <c r="AI2588" i="6"/>
  <c r="AH2588" i="6" s="1"/>
  <c r="AI2587" i="6"/>
  <c r="AI2586" i="6"/>
  <c r="AI2585" i="6"/>
  <c r="AI2584" i="6"/>
  <c r="AI2583" i="6"/>
  <c r="AI2582" i="6"/>
  <c r="AH2582" i="6" s="1"/>
  <c r="AI2581" i="6"/>
  <c r="AH2581" i="6" s="1"/>
  <c r="AI2580" i="6"/>
  <c r="AH2580" i="6" s="1"/>
  <c r="AI2579" i="6"/>
  <c r="AI2578" i="6"/>
  <c r="AI2577" i="6"/>
  <c r="AI2576" i="6"/>
  <c r="AI2575" i="6"/>
  <c r="AI2574" i="6"/>
  <c r="AH2574" i="6" s="1"/>
  <c r="AI2573" i="6"/>
  <c r="AH2573" i="6" s="1"/>
  <c r="AI2572" i="6"/>
  <c r="AH2572" i="6" s="1"/>
  <c r="AI2571" i="6"/>
  <c r="AI2570" i="6"/>
  <c r="AI2569" i="6"/>
  <c r="AI2568" i="6"/>
  <c r="AI2567" i="6"/>
  <c r="AI2566" i="6"/>
  <c r="AH2566" i="6" s="1"/>
  <c r="AI2565" i="6"/>
  <c r="AH2565" i="6" s="1"/>
  <c r="AI2564" i="6"/>
  <c r="AH2564" i="6" s="1"/>
  <c r="AI2563" i="6"/>
  <c r="AI2562" i="6"/>
  <c r="AI2561" i="6"/>
  <c r="AI2560" i="6"/>
  <c r="AI2559" i="6"/>
  <c r="AI2558" i="6"/>
  <c r="AH2558" i="6" s="1"/>
  <c r="AI2557" i="6"/>
  <c r="AH2557" i="6" s="1"/>
  <c r="AI2556" i="6"/>
  <c r="AH2556" i="6" s="1"/>
  <c r="AI2555" i="6"/>
  <c r="AI2554" i="6"/>
  <c r="AI2553" i="6"/>
  <c r="AI2552" i="6"/>
  <c r="AI2551" i="6"/>
  <c r="AI2550" i="6"/>
  <c r="AH2550" i="6" s="1"/>
  <c r="AI2549" i="6"/>
  <c r="AH2549" i="6" s="1"/>
  <c r="AI2548" i="6"/>
  <c r="AH2548" i="6" s="1"/>
  <c r="AI2547" i="6"/>
  <c r="AI2546" i="6"/>
  <c r="AI2545" i="6"/>
  <c r="AI2544" i="6"/>
  <c r="AI2543" i="6"/>
  <c r="AI2542" i="6"/>
  <c r="AH2542" i="6" s="1"/>
  <c r="AI2541" i="6"/>
  <c r="AH2541" i="6" s="1"/>
  <c r="AI2540" i="6"/>
  <c r="AH2540" i="6" s="1"/>
  <c r="AI2539" i="6"/>
  <c r="AI2538" i="6"/>
  <c r="AI2537" i="6"/>
  <c r="AI2536" i="6"/>
  <c r="AI2535" i="6"/>
  <c r="AI2534" i="6"/>
  <c r="AH2534" i="6" s="1"/>
  <c r="AI2533" i="6"/>
  <c r="AH2533" i="6" s="1"/>
  <c r="AI2532" i="6"/>
  <c r="AH2532" i="6" s="1"/>
  <c r="AI2531" i="6"/>
  <c r="AI2530" i="6"/>
  <c r="AI2529" i="6"/>
  <c r="AI2528" i="6"/>
  <c r="AI2527" i="6"/>
  <c r="AI2526" i="6"/>
  <c r="AH2526" i="6" s="1"/>
  <c r="AI2525" i="6"/>
  <c r="AH2525" i="6" s="1"/>
  <c r="AI2524" i="6"/>
  <c r="AH2524" i="6" s="1"/>
  <c r="AI2523" i="6"/>
  <c r="AI2522" i="6"/>
  <c r="AI2521" i="6"/>
  <c r="AI2520" i="6"/>
  <c r="AI2519" i="6"/>
  <c r="AI2518" i="6"/>
  <c r="AH2518" i="6" s="1"/>
  <c r="AI2517" i="6"/>
  <c r="AH2517" i="6" s="1"/>
  <c r="AI2516" i="6"/>
  <c r="AH2516" i="6" s="1"/>
  <c r="AI2515" i="6"/>
  <c r="AI2514" i="6"/>
  <c r="AI2513" i="6"/>
  <c r="AI2512" i="6"/>
  <c r="AI2511" i="6"/>
  <c r="AI2510" i="6"/>
  <c r="AH2510" i="6" s="1"/>
  <c r="AI2509" i="6"/>
  <c r="AH2509" i="6" s="1"/>
  <c r="AI2508" i="6"/>
  <c r="AH2508" i="6" s="1"/>
  <c r="AI2507" i="6"/>
  <c r="AI2506" i="6"/>
  <c r="AI2505" i="6"/>
  <c r="AI2504" i="6"/>
  <c r="AI2503" i="6"/>
  <c r="AI2502" i="6"/>
  <c r="AH2502" i="6" s="1"/>
  <c r="AI2501" i="6"/>
  <c r="AH2501" i="6" s="1"/>
  <c r="AI2500" i="6"/>
  <c r="AH2500" i="6" s="1"/>
  <c r="AI2499" i="6"/>
  <c r="AI2498" i="6"/>
  <c r="AI2497" i="6"/>
  <c r="AI2496" i="6"/>
  <c r="AI2495" i="6"/>
  <c r="AI2494" i="6"/>
  <c r="AH2494" i="6" s="1"/>
  <c r="AI2493" i="6"/>
  <c r="AH2493" i="6" s="1"/>
  <c r="AI2492" i="6"/>
  <c r="AH2492" i="6" s="1"/>
  <c r="AI2491" i="6"/>
  <c r="AI2490" i="6"/>
  <c r="AI2489" i="6"/>
  <c r="AI2488" i="6"/>
  <c r="AI2487" i="6"/>
  <c r="AI2486" i="6"/>
  <c r="AH2486" i="6" s="1"/>
  <c r="AI2485" i="6"/>
  <c r="AH2485" i="6" s="1"/>
  <c r="AI2484" i="6"/>
  <c r="AH2484" i="6" s="1"/>
  <c r="AI2483" i="6"/>
  <c r="AI2482" i="6"/>
  <c r="AI2481" i="6"/>
  <c r="AI2480" i="6"/>
  <c r="AI2479" i="6"/>
  <c r="AI2478" i="6"/>
  <c r="AH2478" i="6" s="1"/>
  <c r="AI2477" i="6"/>
  <c r="AH2477" i="6" s="1"/>
  <c r="AI2476" i="6"/>
  <c r="AH2476" i="6" s="1"/>
  <c r="AI2475" i="6"/>
  <c r="AI2474" i="6"/>
  <c r="AI2473" i="6"/>
  <c r="AI2472" i="6"/>
  <c r="AI2471" i="6"/>
  <c r="AI2470" i="6"/>
  <c r="AH2470" i="6" s="1"/>
  <c r="AI2469" i="6"/>
  <c r="AH2469" i="6" s="1"/>
  <c r="AI2468" i="6"/>
  <c r="AH2468" i="6" s="1"/>
  <c r="AI2467" i="6"/>
  <c r="AI2466" i="6"/>
  <c r="AI2465" i="6"/>
  <c r="AI2464" i="6"/>
  <c r="AI2463" i="6"/>
  <c r="AI2462" i="6"/>
  <c r="AH2462" i="6" s="1"/>
  <c r="AI2461" i="6"/>
  <c r="AH2461" i="6" s="1"/>
  <c r="AI2460" i="6"/>
  <c r="AH2460" i="6" s="1"/>
  <c r="AI2459" i="6"/>
  <c r="AI2458" i="6"/>
  <c r="AI2457" i="6"/>
  <c r="AI2456" i="6"/>
  <c r="AI2455" i="6"/>
  <c r="AI2454" i="6"/>
  <c r="AH2454" i="6" s="1"/>
  <c r="AI2453" i="6"/>
  <c r="AH2453" i="6" s="1"/>
  <c r="AI2452" i="6"/>
  <c r="AH2452" i="6" s="1"/>
  <c r="AI2451" i="6"/>
  <c r="AI2450" i="6"/>
  <c r="AI2449" i="6"/>
  <c r="AI2448" i="6"/>
  <c r="AI2447" i="6"/>
  <c r="AI2446" i="6"/>
  <c r="AH2446" i="6" s="1"/>
  <c r="AI2445" i="6"/>
  <c r="AH2445" i="6" s="1"/>
  <c r="AI2444" i="6"/>
  <c r="AH2444" i="6" s="1"/>
  <c r="AI2443" i="6"/>
  <c r="AI2442" i="6"/>
  <c r="AI2441" i="6"/>
  <c r="AI2440" i="6"/>
  <c r="AI2439" i="6"/>
  <c r="AI2438" i="6"/>
  <c r="AH2438" i="6" s="1"/>
  <c r="AI2437" i="6"/>
  <c r="AH2437" i="6" s="1"/>
  <c r="AI2436" i="6"/>
  <c r="AH2436" i="6" s="1"/>
  <c r="AI2435" i="6"/>
  <c r="AI2434" i="6"/>
  <c r="AI2433" i="6"/>
  <c r="AI2432" i="6"/>
  <c r="AI2431" i="6"/>
  <c r="AI2430" i="6"/>
  <c r="AH2430" i="6" s="1"/>
  <c r="AI2429" i="6"/>
  <c r="AH2429" i="6" s="1"/>
  <c r="AI2428" i="6"/>
  <c r="AH2428" i="6" s="1"/>
  <c r="AI2427" i="6"/>
  <c r="AI2426" i="6"/>
  <c r="AI2425" i="6"/>
  <c r="AI2424" i="6"/>
  <c r="AI2423" i="6"/>
  <c r="AI2422" i="6"/>
  <c r="AH2422" i="6" s="1"/>
  <c r="AI2421" i="6"/>
  <c r="AH2421" i="6" s="1"/>
  <c r="AI2420" i="6"/>
  <c r="AH2420" i="6" s="1"/>
  <c r="AI2419" i="6"/>
  <c r="AI2418" i="6"/>
  <c r="AI2417" i="6"/>
  <c r="AI2416" i="6"/>
  <c r="AI2415" i="6"/>
  <c r="AI2414" i="6"/>
  <c r="AH2414" i="6" s="1"/>
  <c r="AI2413" i="6"/>
  <c r="AH2413" i="6" s="1"/>
  <c r="AI2412" i="6"/>
  <c r="AH2412" i="6" s="1"/>
  <c r="AI2411" i="6"/>
  <c r="AI2410" i="6"/>
  <c r="AI2409" i="6"/>
  <c r="AI2408" i="6"/>
  <c r="AI2407" i="6"/>
  <c r="AI2406" i="6"/>
  <c r="AH2406" i="6" s="1"/>
  <c r="AI2405" i="6"/>
  <c r="AH2405" i="6" s="1"/>
  <c r="AI2404" i="6"/>
  <c r="AH2404" i="6" s="1"/>
  <c r="AI2403" i="6"/>
  <c r="AI2402" i="6"/>
  <c r="AI2401" i="6"/>
  <c r="AI2400" i="6"/>
  <c r="AI2399" i="6"/>
  <c r="AI2398" i="6"/>
  <c r="AH2398" i="6" s="1"/>
  <c r="AI2397" i="6"/>
  <c r="AH2397" i="6" s="1"/>
  <c r="AI2396" i="6"/>
  <c r="AH2396" i="6" s="1"/>
  <c r="AI2395" i="6"/>
  <c r="AI2394" i="6"/>
  <c r="AI2393" i="6"/>
  <c r="AI2392" i="6"/>
  <c r="AI2391" i="6"/>
  <c r="AI2390" i="6"/>
  <c r="AH2390" i="6" s="1"/>
  <c r="AI2389" i="6"/>
  <c r="AH2389" i="6" s="1"/>
  <c r="AI2388" i="6"/>
  <c r="AH2388" i="6" s="1"/>
  <c r="AI2387" i="6"/>
  <c r="AI2386" i="6"/>
  <c r="AI2385" i="6"/>
  <c r="AI2384" i="6"/>
  <c r="AI2383" i="6"/>
  <c r="AI2382" i="6"/>
  <c r="AH2382" i="6" s="1"/>
  <c r="AI2381" i="6"/>
  <c r="AH2381" i="6" s="1"/>
  <c r="AI2380" i="6"/>
  <c r="AH2380" i="6" s="1"/>
  <c r="AI2379" i="6"/>
  <c r="AI2378" i="6"/>
  <c r="AI2377" i="6"/>
  <c r="AI2376" i="6"/>
  <c r="AI2375" i="6"/>
  <c r="AI2374" i="6"/>
  <c r="AH2374" i="6" s="1"/>
  <c r="AI2373" i="6"/>
  <c r="AH2373" i="6" s="1"/>
  <c r="AI2372" i="6"/>
  <c r="AH2372" i="6" s="1"/>
  <c r="AI2371" i="6"/>
  <c r="AI2370" i="6"/>
  <c r="AI2369" i="6"/>
  <c r="AI2368" i="6"/>
  <c r="AI2367" i="6"/>
  <c r="AI2366" i="6"/>
  <c r="AH2366" i="6" s="1"/>
  <c r="AI2365" i="6"/>
  <c r="AH2365" i="6" s="1"/>
  <c r="AI2364" i="6"/>
  <c r="AH2364" i="6" s="1"/>
  <c r="AI2363" i="6"/>
  <c r="AI2362" i="6"/>
  <c r="AI2361" i="6"/>
  <c r="AI2360" i="6"/>
  <c r="AI2359" i="6"/>
  <c r="AI2358" i="6"/>
  <c r="AH2358" i="6" s="1"/>
  <c r="AI2357" i="6"/>
  <c r="AH2357" i="6" s="1"/>
  <c r="AI2356" i="6"/>
  <c r="AH2356" i="6" s="1"/>
  <c r="AI2355" i="6"/>
  <c r="AI2354" i="6"/>
  <c r="AI2353" i="6"/>
  <c r="AI2352" i="6"/>
  <c r="AI2351" i="6"/>
  <c r="AI2350" i="6"/>
  <c r="AH2350" i="6" s="1"/>
  <c r="AI2349" i="6"/>
  <c r="AH2349" i="6" s="1"/>
  <c r="AI2348" i="6"/>
  <c r="AH2348" i="6" s="1"/>
  <c r="AI2347" i="6"/>
  <c r="AI2346" i="6"/>
  <c r="AI2345" i="6"/>
  <c r="AI2344" i="6"/>
  <c r="AI2343" i="6"/>
  <c r="AI2342" i="6"/>
  <c r="AH2342" i="6" s="1"/>
  <c r="AI2341" i="6"/>
  <c r="AH2341" i="6" s="1"/>
  <c r="AI2340" i="6"/>
  <c r="AH2340" i="6" s="1"/>
  <c r="AI2339" i="6"/>
  <c r="AI2338" i="6"/>
  <c r="AI2337" i="6"/>
  <c r="AI2336" i="6"/>
  <c r="AI2335" i="6"/>
  <c r="AI2334" i="6"/>
  <c r="AH2334" i="6" s="1"/>
  <c r="AI2333" i="6"/>
  <c r="AH2333" i="6" s="1"/>
  <c r="AI2332" i="6"/>
  <c r="AH2332" i="6" s="1"/>
  <c r="AI2331" i="6"/>
  <c r="AI2330" i="6"/>
  <c r="AI2329" i="6"/>
  <c r="AI2328" i="6"/>
  <c r="AI2327" i="6"/>
  <c r="AI2326" i="6"/>
  <c r="AH2326" i="6" s="1"/>
  <c r="AI2325" i="6"/>
  <c r="AH2325" i="6" s="1"/>
  <c r="AI2324" i="6"/>
  <c r="AH2324" i="6" s="1"/>
  <c r="AI2323" i="6"/>
  <c r="AI2322" i="6"/>
  <c r="AI2321" i="6"/>
  <c r="AI2320" i="6"/>
  <c r="AI2319" i="6"/>
  <c r="AI2318" i="6"/>
  <c r="AH2318" i="6" s="1"/>
  <c r="AI2317" i="6"/>
  <c r="AH2317" i="6" s="1"/>
  <c r="AI2316" i="6"/>
  <c r="AH2316" i="6" s="1"/>
  <c r="AI2315" i="6"/>
  <c r="AI2314" i="6"/>
  <c r="AI2313" i="6"/>
  <c r="AI2312" i="6"/>
  <c r="AI2311" i="6"/>
  <c r="AI2310" i="6"/>
  <c r="AH2310" i="6" s="1"/>
  <c r="AI2309" i="6"/>
  <c r="AH2309" i="6" s="1"/>
  <c r="AI2308" i="6"/>
  <c r="AH2308" i="6" s="1"/>
  <c r="AI2307" i="6"/>
  <c r="AI2306" i="6"/>
  <c r="AI2305" i="6"/>
  <c r="AI2304" i="6"/>
  <c r="AI2303" i="6"/>
  <c r="AI2302" i="6"/>
  <c r="AH2302" i="6" s="1"/>
  <c r="AI2301" i="6"/>
  <c r="AH2301" i="6" s="1"/>
  <c r="AI2300" i="6"/>
  <c r="AH2300" i="6" s="1"/>
  <c r="AI2299" i="6"/>
  <c r="AI2298" i="6"/>
  <c r="AI2297" i="6"/>
  <c r="AI2296" i="6"/>
  <c r="AI2295" i="6"/>
  <c r="AI2294" i="6"/>
  <c r="AH2294" i="6" s="1"/>
  <c r="AI2293" i="6"/>
  <c r="AH2293" i="6" s="1"/>
  <c r="AI2292" i="6"/>
  <c r="AH2292" i="6" s="1"/>
  <c r="AI2291" i="6"/>
  <c r="AI2290" i="6"/>
  <c r="AI2289" i="6"/>
  <c r="AI2288" i="6"/>
  <c r="AI2287" i="6"/>
  <c r="AI2286" i="6"/>
  <c r="AH2286" i="6" s="1"/>
  <c r="AI2285" i="6"/>
  <c r="AH2285" i="6" s="1"/>
  <c r="AI2284" i="6"/>
  <c r="AH2284" i="6" s="1"/>
  <c r="AI2283" i="6"/>
  <c r="AI2282" i="6"/>
  <c r="AI2281" i="6"/>
  <c r="AI2280" i="6"/>
  <c r="AI2279" i="6"/>
  <c r="AI2278" i="6"/>
  <c r="AH2278" i="6" s="1"/>
  <c r="AI2277" i="6"/>
  <c r="AH2277" i="6" s="1"/>
  <c r="AI2276" i="6"/>
  <c r="AH2276" i="6" s="1"/>
  <c r="AI2275" i="6"/>
  <c r="AI2274" i="6"/>
  <c r="AI2273" i="6"/>
  <c r="AI2272" i="6"/>
  <c r="AI2271" i="6"/>
  <c r="AI2270" i="6"/>
  <c r="AH2270" i="6" s="1"/>
  <c r="AI2269" i="6"/>
  <c r="AH2269" i="6" s="1"/>
  <c r="AI2268" i="6"/>
  <c r="AH2268" i="6" s="1"/>
  <c r="AI2267" i="6"/>
  <c r="AI2266" i="6"/>
  <c r="AI2265" i="6"/>
  <c r="AI2264" i="6"/>
  <c r="AI2263" i="6"/>
  <c r="AI2262" i="6"/>
  <c r="AH2262" i="6" s="1"/>
  <c r="AI2261" i="6"/>
  <c r="AH2261" i="6" s="1"/>
  <c r="AI2260" i="6"/>
  <c r="AH2260" i="6" s="1"/>
  <c r="AI2259" i="6"/>
  <c r="AI2258" i="6"/>
  <c r="AI2257" i="6"/>
  <c r="AI2256" i="6"/>
  <c r="AI2255" i="6"/>
  <c r="AI2254" i="6"/>
  <c r="AH2254" i="6" s="1"/>
  <c r="AI2253" i="6"/>
  <c r="AH2253" i="6" s="1"/>
  <c r="AI2252" i="6"/>
  <c r="AH2252" i="6" s="1"/>
  <c r="AI2251" i="6"/>
  <c r="AI2250" i="6"/>
  <c r="AI2249" i="6"/>
  <c r="AI2248" i="6"/>
  <c r="AI2247" i="6"/>
  <c r="AI2246" i="6"/>
  <c r="AH2246" i="6" s="1"/>
  <c r="AI2245" i="6"/>
  <c r="AH2245" i="6" s="1"/>
  <c r="AI2244" i="6"/>
  <c r="AH2244" i="6" s="1"/>
  <c r="AI2243" i="6"/>
  <c r="AI2242" i="6"/>
  <c r="AI2241" i="6"/>
  <c r="AI2240" i="6"/>
  <c r="AI2239" i="6"/>
  <c r="AI2238" i="6"/>
  <c r="AH2238" i="6" s="1"/>
  <c r="AI2237" i="6"/>
  <c r="AH2237" i="6" s="1"/>
  <c r="AI2236" i="6"/>
  <c r="AH2236" i="6" s="1"/>
  <c r="AI2235" i="6"/>
  <c r="AI2234" i="6"/>
  <c r="AI2233" i="6"/>
  <c r="AI2232" i="6"/>
  <c r="AI2231" i="6"/>
  <c r="AI2230" i="6"/>
  <c r="AH2230" i="6" s="1"/>
  <c r="AI2229" i="6"/>
  <c r="AH2229" i="6" s="1"/>
  <c r="AI2228" i="6"/>
  <c r="AH2228" i="6" s="1"/>
  <c r="AI2227" i="6"/>
  <c r="AI2226" i="6"/>
  <c r="AI2225" i="6"/>
  <c r="AI2224" i="6"/>
  <c r="AI2223" i="6"/>
  <c r="AI2222" i="6"/>
  <c r="AH2222" i="6" s="1"/>
  <c r="AI2221" i="6"/>
  <c r="AH2221" i="6" s="1"/>
  <c r="AI2220" i="6"/>
  <c r="AH2220" i="6" s="1"/>
  <c r="AI2219" i="6"/>
  <c r="AI2218" i="6"/>
  <c r="AI2217" i="6"/>
  <c r="AI2216" i="6"/>
  <c r="AI2215" i="6"/>
  <c r="AI2214" i="6"/>
  <c r="AH2214" i="6" s="1"/>
  <c r="AI2213" i="6"/>
  <c r="AH2213" i="6" s="1"/>
  <c r="AI2212" i="6"/>
  <c r="AH2212" i="6" s="1"/>
  <c r="AI2211" i="6"/>
  <c r="AI2210" i="6"/>
  <c r="AI2209" i="6"/>
  <c r="AI2208" i="6"/>
  <c r="AI2207" i="6"/>
  <c r="AI2206" i="6"/>
  <c r="AH2206" i="6" s="1"/>
  <c r="AI2205" i="6"/>
  <c r="AH2205" i="6" s="1"/>
  <c r="AI2204" i="6"/>
  <c r="AH2204" i="6" s="1"/>
  <c r="AI2203" i="6"/>
  <c r="AI2202" i="6"/>
  <c r="AI2201" i="6"/>
  <c r="AI2200" i="6"/>
  <c r="AI2199" i="6"/>
  <c r="AI2198" i="6"/>
  <c r="AH2198" i="6" s="1"/>
  <c r="AI2197" i="6"/>
  <c r="AH2197" i="6" s="1"/>
  <c r="AI2196" i="6"/>
  <c r="AH2196" i="6" s="1"/>
  <c r="AI2195" i="6"/>
  <c r="AI2194" i="6"/>
  <c r="AI2193" i="6"/>
  <c r="AI2192" i="6"/>
  <c r="AI2191" i="6"/>
  <c r="AI2190" i="6"/>
  <c r="AH2190" i="6" s="1"/>
  <c r="AI2189" i="6"/>
  <c r="AH2189" i="6" s="1"/>
  <c r="AI2188" i="6"/>
  <c r="AH2188" i="6" s="1"/>
  <c r="AI2187" i="6"/>
  <c r="AI2186" i="6"/>
  <c r="AI2185" i="6"/>
  <c r="AI2184" i="6"/>
  <c r="AI2183" i="6"/>
  <c r="AI2182" i="6"/>
  <c r="AH2182" i="6" s="1"/>
  <c r="AI2181" i="6"/>
  <c r="AH2181" i="6" s="1"/>
  <c r="AI2180" i="6"/>
  <c r="AH2180" i="6" s="1"/>
  <c r="AI2179" i="6"/>
  <c r="AI2178" i="6"/>
  <c r="AI2177" i="6"/>
  <c r="AI2176" i="6"/>
  <c r="AI2175" i="6"/>
  <c r="AI2174" i="6"/>
  <c r="AH2174" i="6" s="1"/>
  <c r="AI2173" i="6"/>
  <c r="AH2173" i="6" s="1"/>
  <c r="AI2172" i="6"/>
  <c r="AH2172" i="6" s="1"/>
  <c r="AI2171" i="6"/>
  <c r="AI2170" i="6"/>
  <c r="AI2169" i="6"/>
  <c r="AI2168" i="6"/>
  <c r="AI2167" i="6"/>
  <c r="AI2166" i="6"/>
  <c r="AH2166" i="6" s="1"/>
  <c r="AI2165" i="6"/>
  <c r="AH2165" i="6" s="1"/>
  <c r="AI2164" i="6"/>
  <c r="AH2164" i="6" s="1"/>
  <c r="AI2163" i="6"/>
  <c r="AI2162" i="6"/>
  <c r="AI2161" i="6"/>
  <c r="AI2160" i="6"/>
  <c r="AI2159" i="6"/>
  <c r="AI2158" i="6"/>
  <c r="AH2158" i="6" s="1"/>
  <c r="AI2157" i="6"/>
  <c r="AH2157" i="6" s="1"/>
  <c r="AI2156" i="6"/>
  <c r="AH2156" i="6" s="1"/>
  <c r="AI2155" i="6"/>
  <c r="AI2154" i="6"/>
  <c r="AI2153" i="6"/>
  <c r="AI2152" i="6"/>
  <c r="AI2151" i="6"/>
  <c r="AI2150" i="6"/>
  <c r="AH2150" i="6" s="1"/>
  <c r="AI2149" i="6"/>
  <c r="AH2149" i="6" s="1"/>
  <c r="AI2148" i="6"/>
  <c r="AH2148" i="6" s="1"/>
  <c r="AI2147" i="6"/>
  <c r="AI2146" i="6"/>
  <c r="AI2145" i="6"/>
  <c r="AI2144" i="6"/>
  <c r="AI2143" i="6"/>
  <c r="AI2142" i="6"/>
  <c r="AH2142" i="6" s="1"/>
  <c r="AI2141" i="6"/>
  <c r="AH2141" i="6" s="1"/>
  <c r="AI2140" i="6"/>
  <c r="AH2140" i="6" s="1"/>
  <c r="AI2139" i="6"/>
  <c r="AI2138" i="6"/>
  <c r="AI2137" i="6"/>
  <c r="AI2136" i="6"/>
  <c r="AI2135" i="6"/>
  <c r="AI2134" i="6"/>
  <c r="AH2134" i="6" s="1"/>
  <c r="AI2133" i="6"/>
  <c r="AH2133" i="6" s="1"/>
  <c r="AI2132" i="6"/>
  <c r="AH2132" i="6" s="1"/>
  <c r="AI2131" i="6"/>
  <c r="AI2130" i="6"/>
  <c r="AI2129" i="6"/>
  <c r="AI2128" i="6"/>
  <c r="AI2127" i="6"/>
  <c r="AI2126" i="6"/>
  <c r="AH2126" i="6" s="1"/>
  <c r="AI2125" i="6"/>
  <c r="AH2125" i="6" s="1"/>
  <c r="AI2124" i="6"/>
  <c r="AH2124" i="6" s="1"/>
  <c r="AI2123" i="6"/>
  <c r="AI2122" i="6"/>
  <c r="AI2121" i="6"/>
  <c r="AI2120" i="6"/>
  <c r="AI2119" i="6"/>
  <c r="AI2118" i="6"/>
  <c r="AH2118" i="6" s="1"/>
  <c r="AI2117" i="6"/>
  <c r="AH2117" i="6" s="1"/>
  <c r="AI2116" i="6"/>
  <c r="AH2116" i="6" s="1"/>
  <c r="AI2115" i="6"/>
  <c r="AI2114" i="6"/>
  <c r="AI2113" i="6"/>
  <c r="AI2112" i="6"/>
  <c r="AI2111" i="6"/>
  <c r="AI2110" i="6"/>
  <c r="AH2110" i="6" s="1"/>
  <c r="AI2109" i="6"/>
  <c r="AH2109" i="6" s="1"/>
  <c r="AI2108" i="6"/>
  <c r="AH2108" i="6" s="1"/>
  <c r="AI2107" i="6"/>
  <c r="AI2106" i="6"/>
  <c r="AI2105" i="6"/>
  <c r="AI2104" i="6"/>
  <c r="AI2103" i="6"/>
  <c r="AI2102" i="6"/>
  <c r="AH2102" i="6" s="1"/>
  <c r="AI2101" i="6"/>
  <c r="AH2101" i="6" s="1"/>
  <c r="AI2100" i="6"/>
  <c r="AH2100" i="6" s="1"/>
  <c r="AI2099" i="6"/>
  <c r="AI2098" i="6"/>
  <c r="AI2097" i="6"/>
  <c r="AI2096" i="6"/>
  <c r="AI2095" i="6"/>
  <c r="AI2094" i="6"/>
  <c r="AH2094" i="6" s="1"/>
  <c r="AI2093" i="6"/>
  <c r="AH2093" i="6" s="1"/>
  <c r="AI2092" i="6"/>
  <c r="AH2092" i="6" s="1"/>
  <c r="AI2091" i="6"/>
  <c r="AI2090" i="6"/>
  <c r="AI2089" i="6"/>
  <c r="AI2088" i="6"/>
  <c r="AI2087" i="6"/>
  <c r="AI2086" i="6"/>
  <c r="AH2086" i="6" s="1"/>
  <c r="AI2085" i="6"/>
  <c r="AH2085" i="6" s="1"/>
  <c r="AI2084" i="6"/>
  <c r="AH2084" i="6" s="1"/>
  <c r="AI2083" i="6"/>
  <c r="AI2082" i="6"/>
  <c r="AI2081" i="6"/>
  <c r="AI2080" i="6"/>
  <c r="AI2079" i="6"/>
  <c r="AI2078" i="6"/>
  <c r="AH2078" i="6" s="1"/>
  <c r="AI2077" i="6"/>
  <c r="AH2077" i="6" s="1"/>
  <c r="AI2076" i="6"/>
  <c r="AH2076" i="6" s="1"/>
  <c r="AI2075" i="6"/>
  <c r="AI2074" i="6"/>
  <c r="AI2073" i="6"/>
  <c r="AI2072" i="6"/>
  <c r="AI2071" i="6"/>
  <c r="AI2070" i="6"/>
  <c r="AH2070" i="6" s="1"/>
  <c r="AI2069" i="6"/>
  <c r="AH2069" i="6" s="1"/>
  <c r="AI2068" i="6"/>
  <c r="AH2068" i="6" s="1"/>
  <c r="AI2067" i="6"/>
  <c r="AI2066" i="6"/>
  <c r="AI2065" i="6"/>
  <c r="AI2064" i="6"/>
  <c r="AI2063" i="6"/>
  <c r="AI2062" i="6"/>
  <c r="AH2062" i="6" s="1"/>
  <c r="AI2061" i="6"/>
  <c r="AH2061" i="6" s="1"/>
  <c r="AI2060" i="6"/>
  <c r="AH2060" i="6" s="1"/>
  <c r="AI2059" i="6"/>
  <c r="AI2058" i="6"/>
  <c r="AI2057" i="6"/>
  <c r="AI2056" i="6"/>
  <c r="AI2055" i="6"/>
  <c r="AI2054" i="6"/>
  <c r="AH2054" i="6" s="1"/>
  <c r="AI2053" i="6"/>
  <c r="AH2053" i="6" s="1"/>
  <c r="AI2052" i="6"/>
  <c r="AH2052" i="6" s="1"/>
  <c r="AI2051" i="6"/>
  <c r="AI2050" i="6"/>
  <c r="AI2049" i="6"/>
  <c r="AI2048" i="6"/>
  <c r="AI2047" i="6"/>
  <c r="AI2046" i="6"/>
  <c r="AH2046" i="6" s="1"/>
  <c r="AI2045" i="6"/>
  <c r="AH2045" i="6" s="1"/>
  <c r="AI2044" i="6"/>
  <c r="AH2044" i="6" s="1"/>
  <c r="AI2043" i="6"/>
  <c r="AI2042" i="6"/>
  <c r="AI2041" i="6"/>
  <c r="AI2040" i="6"/>
  <c r="AI2039" i="6"/>
  <c r="AI2038" i="6"/>
  <c r="AH2038" i="6" s="1"/>
  <c r="AI2037" i="6"/>
  <c r="AH2037" i="6" s="1"/>
  <c r="AI2036" i="6"/>
  <c r="AH2036" i="6" s="1"/>
  <c r="AI2035" i="6"/>
  <c r="AI2034" i="6"/>
  <c r="AI2033" i="6"/>
  <c r="AI2032" i="6"/>
  <c r="AI2031" i="6"/>
  <c r="AI2030" i="6"/>
  <c r="AH2030" i="6" s="1"/>
  <c r="AI2029" i="6"/>
  <c r="AH2029" i="6" s="1"/>
  <c r="AI2028" i="6"/>
  <c r="AH2028" i="6" s="1"/>
  <c r="AI2027" i="6"/>
  <c r="AI2026" i="6"/>
  <c r="AI2025" i="6"/>
  <c r="AI2024" i="6"/>
  <c r="AI2023" i="6"/>
  <c r="AI2022" i="6"/>
  <c r="AH2022" i="6" s="1"/>
  <c r="AI2021" i="6"/>
  <c r="AH2021" i="6" s="1"/>
  <c r="AI2020" i="6"/>
  <c r="AH2020" i="6" s="1"/>
  <c r="AI2019" i="6"/>
  <c r="AI2018" i="6"/>
  <c r="AI2017" i="6"/>
  <c r="AI2016" i="6"/>
  <c r="AI2015" i="6"/>
  <c r="AI2014" i="6"/>
  <c r="AH2014" i="6" s="1"/>
  <c r="AI2013" i="6"/>
  <c r="AH2013" i="6" s="1"/>
  <c r="AI2012" i="6"/>
  <c r="AH2012" i="6" s="1"/>
  <c r="AI2011" i="6"/>
  <c r="AI2010" i="6"/>
  <c r="AI2009" i="6"/>
  <c r="AI2008" i="6"/>
  <c r="AI2007" i="6"/>
  <c r="AI2006" i="6"/>
  <c r="AH2006" i="6" s="1"/>
  <c r="AI2005" i="6"/>
  <c r="AH2005" i="6" s="1"/>
  <c r="AI2004" i="6"/>
  <c r="AH2004" i="6" s="1"/>
  <c r="AI2003" i="6"/>
  <c r="AI2002" i="6"/>
  <c r="AI2001" i="6"/>
  <c r="AI2000" i="6"/>
  <c r="AI1999" i="6"/>
  <c r="AI1998" i="6"/>
  <c r="AH1998" i="6" s="1"/>
  <c r="AI1997" i="6"/>
  <c r="AH1997" i="6" s="1"/>
  <c r="AI1996" i="6"/>
  <c r="AH1996" i="6" s="1"/>
  <c r="AI1995" i="6"/>
  <c r="AI1994" i="6"/>
  <c r="AI1993" i="6"/>
  <c r="AI1992" i="6"/>
  <c r="AI1991" i="6"/>
  <c r="AI1990" i="6"/>
  <c r="AH1990" i="6" s="1"/>
  <c r="AI1989" i="6"/>
  <c r="AH1989" i="6" s="1"/>
  <c r="AI1988" i="6"/>
  <c r="AH1988" i="6" s="1"/>
  <c r="AI1987" i="6"/>
  <c r="AI1986" i="6"/>
  <c r="AI1985" i="6"/>
  <c r="AI1984" i="6"/>
  <c r="AI1983" i="6"/>
  <c r="AI1982" i="6"/>
  <c r="AH1982" i="6" s="1"/>
  <c r="AI1981" i="6"/>
  <c r="AH1981" i="6" s="1"/>
  <c r="AI1980" i="6"/>
  <c r="AH1980" i="6" s="1"/>
  <c r="AI1979" i="6"/>
  <c r="AI1978" i="6"/>
  <c r="AI1977" i="6"/>
  <c r="AI1976" i="6"/>
  <c r="AI1975" i="6"/>
  <c r="AI1974" i="6"/>
  <c r="AH1974" i="6" s="1"/>
  <c r="AI1973" i="6"/>
  <c r="AH1973" i="6" s="1"/>
  <c r="AI1972" i="6"/>
  <c r="AH1972" i="6" s="1"/>
  <c r="AI1971" i="6"/>
  <c r="AI1970" i="6"/>
  <c r="AI1969" i="6"/>
  <c r="AI1968" i="6"/>
  <c r="AI1967" i="6"/>
  <c r="AI1966" i="6"/>
  <c r="AH1966" i="6" s="1"/>
  <c r="AI1965" i="6"/>
  <c r="AH1965" i="6" s="1"/>
  <c r="AI1964" i="6"/>
  <c r="AH1964" i="6" s="1"/>
  <c r="AI1963" i="6"/>
  <c r="AI1962" i="6"/>
  <c r="AI1961" i="6"/>
  <c r="AI1960" i="6"/>
  <c r="AI1959" i="6"/>
  <c r="AI1958" i="6"/>
  <c r="AH1958" i="6" s="1"/>
  <c r="AI1957" i="6"/>
  <c r="AH1957" i="6" s="1"/>
  <c r="AI1956" i="6"/>
  <c r="AH1956" i="6" s="1"/>
  <c r="AI1955" i="6"/>
  <c r="AI1954" i="6"/>
  <c r="AI1953" i="6"/>
  <c r="AI1952" i="6"/>
  <c r="AI1951" i="6"/>
  <c r="AI1950" i="6"/>
  <c r="AH1950" i="6" s="1"/>
  <c r="AI1949" i="6"/>
  <c r="AH1949" i="6" s="1"/>
  <c r="AI1948" i="6"/>
  <c r="AH1948" i="6" s="1"/>
  <c r="AI1947" i="6"/>
  <c r="AI1946" i="6"/>
  <c r="AI1945" i="6"/>
  <c r="AI1944" i="6"/>
  <c r="AI1943" i="6"/>
  <c r="AI1942" i="6"/>
  <c r="AH1942" i="6" s="1"/>
  <c r="AI1941" i="6"/>
  <c r="AH1941" i="6" s="1"/>
  <c r="AI1940" i="6"/>
  <c r="AH1940" i="6" s="1"/>
  <c r="AI1939" i="6"/>
  <c r="AI1938" i="6"/>
  <c r="AI1937" i="6"/>
  <c r="AI1936" i="6"/>
  <c r="AI1935" i="6"/>
  <c r="AI1934" i="6"/>
  <c r="AH1934" i="6" s="1"/>
  <c r="AI1933" i="6"/>
  <c r="AH1933" i="6" s="1"/>
  <c r="AI1932" i="6"/>
  <c r="AH1932" i="6" s="1"/>
  <c r="AI1931" i="6"/>
  <c r="AI1930" i="6"/>
  <c r="AI1929" i="6"/>
  <c r="AI1928" i="6"/>
  <c r="AI1927" i="6"/>
  <c r="AI1926" i="6"/>
  <c r="AH1926" i="6" s="1"/>
  <c r="AI1925" i="6"/>
  <c r="AH1925" i="6" s="1"/>
  <c r="AI1924" i="6"/>
  <c r="AH1924" i="6" s="1"/>
  <c r="AI1923" i="6"/>
  <c r="AI1922" i="6"/>
  <c r="AI1921" i="6"/>
  <c r="AI1920" i="6"/>
  <c r="AI1919" i="6"/>
  <c r="AI1918" i="6"/>
  <c r="AH1918" i="6" s="1"/>
  <c r="AI1917" i="6"/>
  <c r="AH1917" i="6" s="1"/>
  <c r="AI1916" i="6"/>
  <c r="AH1916" i="6" s="1"/>
  <c r="AI1915" i="6"/>
  <c r="AI1914" i="6"/>
  <c r="AI1913" i="6"/>
  <c r="AI1912" i="6"/>
  <c r="AI1911" i="6"/>
  <c r="AI1910" i="6"/>
  <c r="AH1910" i="6" s="1"/>
  <c r="AI1909" i="6"/>
  <c r="AH1909" i="6" s="1"/>
  <c r="AI1908" i="6"/>
  <c r="AH1908" i="6" s="1"/>
  <c r="AI1907" i="6"/>
  <c r="AI1906" i="6"/>
  <c r="AI1905" i="6"/>
  <c r="AI1904" i="6"/>
  <c r="AI1903" i="6"/>
  <c r="AI1902" i="6"/>
  <c r="AH1902" i="6" s="1"/>
  <c r="AI1901" i="6"/>
  <c r="AH1901" i="6" s="1"/>
  <c r="AI1900" i="6"/>
  <c r="AH1900" i="6" s="1"/>
  <c r="AI1899" i="6"/>
  <c r="AI1898" i="6"/>
  <c r="AI1897" i="6"/>
  <c r="AI1896" i="6"/>
  <c r="AI1895" i="6"/>
  <c r="AI1894" i="6"/>
  <c r="AH1894" i="6" s="1"/>
  <c r="AI1893" i="6"/>
  <c r="AH1893" i="6" s="1"/>
  <c r="AI1892" i="6"/>
  <c r="AH1892" i="6" s="1"/>
  <c r="AI1891" i="6"/>
  <c r="AI1890" i="6"/>
  <c r="AI1889" i="6"/>
  <c r="AI1888" i="6"/>
  <c r="AI1887" i="6"/>
  <c r="AI1886" i="6"/>
  <c r="AH1886" i="6" s="1"/>
  <c r="AI1885" i="6"/>
  <c r="AH1885" i="6" s="1"/>
  <c r="AI1884" i="6"/>
  <c r="AH1884" i="6" s="1"/>
  <c r="AI1883" i="6"/>
  <c r="AI1882" i="6"/>
  <c r="AI1881" i="6"/>
  <c r="AI1880" i="6"/>
  <c r="AI1879" i="6"/>
  <c r="AI1878" i="6"/>
  <c r="AH1878" i="6" s="1"/>
  <c r="AI1877" i="6"/>
  <c r="AH1877" i="6" s="1"/>
  <c r="AI1876" i="6"/>
  <c r="AH1876" i="6" s="1"/>
  <c r="AI1875" i="6"/>
  <c r="AI1874" i="6"/>
  <c r="AI1873" i="6"/>
  <c r="AI1872" i="6"/>
  <c r="AI1871" i="6"/>
  <c r="AI1870" i="6"/>
  <c r="AH1870" i="6" s="1"/>
  <c r="AI1869" i="6"/>
  <c r="AH1869" i="6" s="1"/>
  <c r="AI1868" i="6"/>
  <c r="AH1868" i="6" s="1"/>
  <c r="AI1867" i="6"/>
  <c r="AI1866" i="6"/>
  <c r="AI1865" i="6"/>
  <c r="AI1864" i="6"/>
  <c r="AI1863" i="6"/>
  <c r="AI1862" i="6"/>
  <c r="AH1862" i="6" s="1"/>
  <c r="AI1861" i="6"/>
  <c r="AH1861" i="6" s="1"/>
  <c r="AI1860" i="6"/>
  <c r="AH1860" i="6" s="1"/>
  <c r="AI1859" i="6"/>
  <c r="AI1858" i="6"/>
  <c r="AI1857" i="6"/>
  <c r="AI1856" i="6"/>
  <c r="AI1855" i="6"/>
  <c r="AI1854" i="6"/>
  <c r="AH1854" i="6" s="1"/>
  <c r="AI1853" i="6"/>
  <c r="AH1853" i="6" s="1"/>
  <c r="AI1852" i="6"/>
  <c r="AH1852" i="6" s="1"/>
  <c r="AI1851" i="6"/>
  <c r="AI1850" i="6"/>
  <c r="AI1849" i="6"/>
  <c r="AI1848" i="6"/>
  <c r="AI1847" i="6"/>
  <c r="AI1846" i="6"/>
  <c r="AH1846" i="6" s="1"/>
  <c r="AI1845" i="6"/>
  <c r="AH1845" i="6" s="1"/>
  <c r="AI1844" i="6"/>
  <c r="AH1844" i="6" s="1"/>
  <c r="AI1843" i="6"/>
  <c r="AI1842" i="6"/>
  <c r="AI1841" i="6"/>
  <c r="AI1840" i="6"/>
  <c r="AI1839" i="6"/>
  <c r="AI1838" i="6"/>
  <c r="AH1838" i="6" s="1"/>
  <c r="AI1837" i="6"/>
  <c r="AH1837" i="6" s="1"/>
  <c r="AI1836" i="6"/>
  <c r="AH1836" i="6" s="1"/>
  <c r="AI1835" i="6"/>
  <c r="AI1834" i="6"/>
  <c r="AI1833" i="6"/>
  <c r="AI1832" i="6"/>
  <c r="AI1831" i="6"/>
  <c r="AI1830" i="6"/>
  <c r="AH1830" i="6" s="1"/>
  <c r="AI1829" i="6"/>
  <c r="AH1829" i="6" s="1"/>
  <c r="AI1828" i="6"/>
  <c r="AH1828" i="6" s="1"/>
  <c r="AI1827" i="6"/>
  <c r="AI1826" i="6"/>
  <c r="AI1825" i="6"/>
  <c r="AI1824" i="6"/>
  <c r="AI1823" i="6"/>
  <c r="AI1822" i="6"/>
  <c r="AH1822" i="6" s="1"/>
  <c r="AI1821" i="6"/>
  <c r="AH1821" i="6" s="1"/>
  <c r="AI1820" i="6"/>
  <c r="AH1820" i="6" s="1"/>
  <c r="AI1819" i="6"/>
  <c r="AI1818" i="6"/>
  <c r="AI1817" i="6"/>
  <c r="AI1816" i="6"/>
  <c r="AI1815" i="6"/>
  <c r="AI1814" i="6"/>
  <c r="AH1814" i="6" s="1"/>
  <c r="AI1813" i="6"/>
  <c r="AH1813" i="6" s="1"/>
  <c r="AI1812" i="6"/>
  <c r="AH1812" i="6" s="1"/>
  <c r="AI1811" i="6"/>
  <c r="AI1810" i="6"/>
  <c r="AI1809" i="6"/>
  <c r="AI1808" i="6"/>
  <c r="AI1807" i="6"/>
  <c r="AI1806" i="6"/>
  <c r="AH1806" i="6" s="1"/>
  <c r="AI1805" i="6"/>
  <c r="AH1805" i="6" s="1"/>
  <c r="AI1804" i="6"/>
  <c r="AH1804" i="6" s="1"/>
  <c r="AI1803" i="6"/>
  <c r="AI1802" i="6"/>
  <c r="AI1801" i="6"/>
  <c r="AI1800" i="6"/>
  <c r="AI1799" i="6"/>
  <c r="AI1798" i="6"/>
  <c r="AH1798" i="6" s="1"/>
  <c r="AI1797" i="6"/>
  <c r="AH1797" i="6" s="1"/>
  <c r="AI1796" i="6"/>
  <c r="AH1796" i="6" s="1"/>
  <c r="AI1795" i="6"/>
  <c r="AI1794" i="6"/>
  <c r="AI1793" i="6"/>
  <c r="AI1792" i="6"/>
  <c r="AI1791" i="6"/>
  <c r="AI1790" i="6"/>
  <c r="AH1790" i="6" s="1"/>
  <c r="AI1789" i="6"/>
  <c r="AH1789" i="6" s="1"/>
  <c r="AI1788" i="6"/>
  <c r="AH1788" i="6" s="1"/>
  <c r="AI1787" i="6"/>
  <c r="AI1786" i="6"/>
  <c r="AI1785" i="6"/>
  <c r="AI1784" i="6"/>
  <c r="AI1783" i="6"/>
  <c r="AI1782" i="6"/>
  <c r="AH1782" i="6" s="1"/>
  <c r="AI1781" i="6"/>
  <c r="AH1781" i="6" s="1"/>
  <c r="AI1780" i="6"/>
  <c r="AH1780" i="6" s="1"/>
  <c r="AI1779" i="6"/>
  <c r="AI1778" i="6"/>
  <c r="AI1777" i="6"/>
  <c r="AI1776" i="6"/>
  <c r="AI1775" i="6"/>
  <c r="AI1774" i="6"/>
  <c r="AH1774" i="6" s="1"/>
  <c r="AI1773" i="6"/>
  <c r="AH1773" i="6" s="1"/>
  <c r="AI1772" i="6"/>
  <c r="AH1772" i="6" s="1"/>
  <c r="AI1771" i="6"/>
  <c r="AI1770" i="6"/>
  <c r="AI1769" i="6"/>
  <c r="AI1768" i="6"/>
  <c r="AI1767" i="6"/>
  <c r="AI1766" i="6"/>
  <c r="AH1766" i="6" s="1"/>
  <c r="AI1765" i="6"/>
  <c r="AH1765" i="6" s="1"/>
  <c r="AI1764" i="6"/>
  <c r="AH1764" i="6" s="1"/>
  <c r="AI1763" i="6"/>
  <c r="AI1762" i="6"/>
  <c r="AI1761" i="6"/>
  <c r="AI1760" i="6"/>
  <c r="AI1759" i="6"/>
  <c r="AI1758" i="6"/>
  <c r="AH1758" i="6" s="1"/>
  <c r="AI1757" i="6"/>
  <c r="AH1757" i="6" s="1"/>
  <c r="AI1756" i="6"/>
  <c r="AH1756" i="6" s="1"/>
  <c r="AI1755" i="6"/>
  <c r="AI1754" i="6"/>
  <c r="AI1753" i="6"/>
  <c r="AI1752" i="6"/>
  <c r="AI1751" i="6"/>
  <c r="AI1750" i="6"/>
  <c r="AH1750" i="6" s="1"/>
  <c r="AI1749" i="6"/>
  <c r="AH1749" i="6" s="1"/>
  <c r="AI1748" i="6"/>
  <c r="AH1748" i="6" s="1"/>
  <c r="AI1747" i="6"/>
  <c r="AI1746" i="6"/>
  <c r="AI1745" i="6"/>
  <c r="AI1744" i="6"/>
  <c r="AI1743" i="6"/>
  <c r="AI1742" i="6"/>
  <c r="AH1742" i="6" s="1"/>
  <c r="AI1741" i="6"/>
  <c r="AH1741" i="6" s="1"/>
  <c r="AI1740" i="6"/>
  <c r="AH1740" i="6" s="1"/>
  <c r="AI1739" i="6"/>
  <c r="AI1738" i="6"/>
  <c r="AI1737" i="6"/>
  <c r="AI1736" i="6"/>
  <c r="AI1735" i="6"/>
  <c r="AI1734" i="6"/>
  <c r="AH1734" i="6" s="1"/>
  <c r="AI1733" i="6"/>
  <c r="AH1733" i="6" s="1"/>
  <c r="AI1732" i="6"/>
  <c r="AH1732" i="6" s="1"/>
  <c r="AI1731" i="6"/>
  <c r="AI1730" i="6"/>
  <c r="AI1729" i="6"/>
  <c r="AI1728" i="6"/>
  <c r="AI1727" i="6"/>
  <c r="AI1726" i="6"/>
  <c r="AH1726" i="6" s="1"/>
  <c r="AI1725" i="6"/>
  <c r="AH1725" i="6" s="1"/>
  <c r="AI1724" i="6"/>
  <c r="AH1724" i="6" s="1"/>
  <c r="AI1723" i="6"/>
  <c r="AI1722" i="6"/>
  <c r="AI1721" i="6"/>
  <c r="AI1720" i="6"/>
  <c r="AI1719" i="6"/>
  <c r="AI1718" i="6"/>
  <c r="AH1718" i="6" s="1"/>
  <c r="AI1717" i="6"/>
  <c r="AH1717" i="6" s="1"/>
  <c r="AI1716" i="6"/>
  <c r="AH1716" i="6" s="1"/>
  <c r="AI1715" i="6"/>
  <c r="AI1714" i="6"/>
  <c r="AI1713" i="6"/>
  <c r="AI1712" i="6"/>
  <c r="AI1711" i="6"/>
  <c r="AI1710" i="6"/>
  <c r="AH1710" i="6" s="1"/>
  <c r="AI1709" i="6"/>
  <c r="AH1709" i="6" s="1"/>
  <c r="AI1708" i="6"/>
  <c r="AH1708" i="6" s="1"/>
  <c r="AI1707" i="6"/>
  <c r="AI1706" i="6"/>
  <c r="AI1705" i="6"/>
  <c r="AI1704" i="6"/>
  <c r="AI1703" i="6"/>
  <c r="AI1702" i="6"/>
  <c r="AH1702" i="6" s="1"/>
  <c r="AI1701" i="6"/>
  <c r="AH1701" i="6" s="1"/>
  <c r="AI1700" i="6"/>
  <c r="AH1700" i="6" s="1"/>
  <c r="AI1699" i="6"/>
  <c r="AI1698" i="6"/>
  <c r="AI1697" i="6"/>
  <c r="AI1696" i="6"/>
  <c r="AI1695" i="6"/>
  <c r="AI1694" i="6"/>
  <c r="AH1694" i="6" s="1"/>
  <c r="AI1693" i="6"/>
  <c r="AH1693" i="6" s="1"/>
  <c r="AI1692" i="6"/>
  <c r="AH1692" i="6" s="1"/>
  <c r="AI1691" i="6"/>
  <c r="AI1690" i="6"/>
  <c r="AI1689" i="6"/>
  <c r="AI1688" i="6"/>
  <c r="AI1687" i="6"/>
  <c r="AI1686" i="6"/>
  <c r="AH1686" i="6" s="1"/>
  <c r="AI1685" i="6"/>
  <c r="AH1685" i="6" s="1"/>
  <c r="AI1684" i="6"/>
  <c r="AH1684" i="6" s="1"/>
  <c r="AI1683" i="6"/>
  <c r="AI1682" i="6"/>
  <c r="AI1681" i="6"/>
  <c r="AI1680" i="6"/>
  <c r="AI1679" i="6"/>
  <c r="AI1678" i="6"/>
  <c r="AH1678" i="6" s="1"/>
  <c r="AI1677" i="6"/>
  <c r="AH1677" i="6" s="1"/>
  <c r="AI1676" i="6"/>
  <c r="AH1676" i="6" s="1"/>
  <c r="AI1675" i="6"/>
  <c r="AI1674" i="6"/>
  <c r="AI1673" i="6"/>
  <c r="AI1672" i="6"/>
  <c r="AI1671" i="6"/>
  <c r="AI1670" i="6"/>
  <c r="AH1670" i="6" s="1"/>
  <c r="AI1669" i="6"/>
  <c r="AH1669" i="6" s="1"/>
  <c r="AI1668" i="6"/>
  <c r="AH1668" i="6" s="1"/>
  <c r="AI1667" i="6"/>
  <c r="AI1666" i="6"/>
  <c r="AI1665" i="6"/>
  <c r="AI1664" i="6"/>
  <c r="AI1663" i="6"/>
  <c r="AI1662" i="6"/>
  <c r="AH1662" i="6" s="1"/>
  <c r="AI1661" i="6"/>
  <c r="AH1661" i="6" s="1"/>
  <c r="AI1660" i="6"/>
  <c r="AH1660" i="6" s="1"/>
  <c r="AI1659" i="6"/>
  <c r="AI1658" i="6"/>
  <c r="AI1657" i="6"/>
  <c r="AI1656" i="6"/>
  <c r="AI1655" i="6"/>
  <c r="AI1654" i="6"/>
  <c r="AH1654" i="6" s="1"/>
  <c r="AI1653" i="6"/>
  <c r="AH1653" i="6" s="1"/>
  <c r="AI1652" i="6"/>
  <c r="AH1652" i="6" s="1"/>
  <c r="AI1651" i="6"/>
  <c r="AI1650" i="6"/>
  <c r="AI1649" i="6"/>
  <c r="AI1648" i="6"/>
  <c r="AI1647" i="6"/>
  <c r="AI1646" i="6"/>
  <c r="AH1646" i="6" s="1"/>
  <c r="AI1645" i="6"/>
  <c r="AH1645" i="6" s="1"/>
  <c r="AI1644" i="6"/>
  <c r="AH1644" i="6" s="1"/>
  <c r="AI1643" i="6"/>
  <c r="AI1642" i="6"/>
  <c r="AI1641" i="6"/>
  <c r="AI1640" i="6"/>
  <c r="AI1639" i="6"/>
  <c r="AI1638" i="6"/>
  <c r="AH1638" i="6" s="1"/>
  <c r="AI1637" i="6"/>
  <c r="AH1637" i="6" s="1"/>
  <c r="AI1636" i="6"/>
  <c r="AH1636" i="6" s="1"/>
  <c r="AI1635" i="6"/>
  <c r="AI1634" i="6"/>
  <c r="AI1633" i="6"/>
  <c r="AI1632" i="6"/>
  <c r="AI1631" i="6"/>
  <c r="AI1630" i="6"/>
  <c r="AH1630" i="6" s="1"/>
  <c r="AI1629" i="6"/>
  <c r="AH1629" i="6" s="1"/>
  <c r="AI1628" i="6"/>
  <c r="AH1628" i="6" s="1"/>
  <c r="AI1627" i="6"/>
  <c r="AI1626" i="6"/>
  <c r="AI1625" i="6"/>
  <c r="AI1624" i="6"/>
  <c r="AI1623" i="6"/>
  <c r="AI1622" i="6"/>
  <c r="AH1622" i="6" s="1"/>
  <c r="AI1621" i="6"/>
  <c r="AH1621" i="6" s="1"/>
  <c r="AI1620" i="6"/>
  <c r="AH1620" i="6" s="1"/>
  <c r="AI1619" i="6"/>
  <c r="AI1618" i="6"/>
  <c r="AI1617" i="6"/>
  <c r="AI1616" i="6"/>
  <c r="AI1615" i="6"/>
  <c r="AI1614" i="6"/>
  <c r="AH1614" i="6" s="1"/>
  <c r="AI1613" i="6"/>
  <c r="AH1613" i="6" s="1"/>
  <c r="AI1612" i="6"/>
  <c r="AH1612" i="6" s="1"/>
  <c r="AI1611" i="6"/>
  <c r="AI1610" i="6"/>
  <c r="AI1609" i="6"/>
  <c r="AI1608" i="6"/>
  <c r="AI1607" i="6"/>
  <c r="AI1606" i="6"/>
  <c r="AH1606" i="6" s="1"/>
  <c r="AI1605" i="6"/>
  <c r="AH1605" i="6" s="1"/>
  <c r="AI1604" i="6"/>
  <c r="AH1604" i="6" s="1"/>
  <c r="AI1603" i="6"/>
  <c r="AI1602" i="6"/>
  <c r="AI1601" i="6"/>
  <c r="AI1600" i="6"/>
  <c r="AI1599" i="6"/>
  <c r="AI1598" i="6"/>
  <c r="AH1598" i="6" s="1"/>
  <c r="AI1597" i="6"/>
  <c r="AH1597" i="6" s="1"/>
  <c r="AI1596" i="6"/>
  <c r="AH1596" i="6" s="1"/>
  <c r="AI1595" i="6"/>
  <c r="AI1594" i="6"/>
  <c r="AI1593" i="6"/>
  <c r="AI1592" i="6"/>
  <c r="AI1591" i="6"/>
  <c r="AI1590" i="6"/>
  <c r="AH1590" i="6" s="1"/>
  <c r="AI1589" i="6"/>
  <c r="AH1589" i="6" s="1"/>
  <c r="AI1588" i="6"/>
  <c r="AH1588" i="6" s="1"/>
  <c r="AI1587" i="6"/>
  <c r="AI1586" i="6"/>
  <c r="AI1585" i="6"/>
  <c r="AI1584" i="6"/>
  <c r="AI1583" i="6"/>
  <c r="AI1582" i="6"/>
  <c r="AH1582" i="6" s="1"/>
  <c r="AI1581" i="6"/>
  <c r="AH1581" i="6" s="1"/>
  <c r="AI1580" i="6"/>
  <c r="AH1580" i="6" s="1"/>
  <c r="AI1579" i="6"/>
  <c r="AI1578" i="6"/>
  <c r="AI1577" i="6"/>
  <c r="AI1576" i="6"/>
  <c r="AI1575" i="6"/>
  <c r="AI1574" i="6"/>
  <c r="AH1574" i="6" s="1"/>
  <c r="AI1573" i="6"/>
  <c r="AH1573" i="6" s="1"/>
  <c r="AI1572" i="6"/>
  <c r="AH1572" i="6" s="1"/>
  <c r="AI1571" i="6"/>
  <c r="AI1570" i="6"/>
  <c r="AI1569" i="6"/>
  <c r="AI1568" i="6"/>
  <c r="AI1567" i="6"/>
  <c r="AI1566" i="6"/>
  <c r="AH1566" i="6" s="1"/>
  <c r="AI1565" i="6"/>
  <c r="AH1565" i="6" s="1"/>
  <c r="AI1564" i="6"/>
  <c r="AH1564" i="6" s="1"/>
  <c r="AI1563" i="6"/>
  <c r="AI1562" i="6"/>
  <c r="AI1561" i="6"/>
  <c r="AI1560" i="6"/>
  <c r="AI1559" i="6"/>
  <c r="AI1558" i="6"/>
  <c r="AH1558" i="6" s="1"/>
  <c r="AI1557" i="6"/>
  <c r="AH1557" i="6" s="1"/>
  <c r="AI1556" i="6"/>
  <c r="AH1556" i="6" s="1"/>
  <c r="AI1555" i="6"/>
  <c r="AI1554" i="6"/>
  <c r="AI1553" i="6"/>
  <c r="AI1552" i="6"/>
  <c r="AI1551" i="6"/>
  <c r="AI1550" i="6"/>
  <c r="AH1550" i="6" s="1"/>
  <c r="AI1549" i="6"/>
  <c r="AH1549" i="6" s="1"/>
  <c r="AI1548" i="6"/>
  <c r="AH1548" i="6" s="1"/>
  <c r="AI1547" i="6"/>
  <c r="AI1546" i="6"/>
  <c r="AI1545" i="6"/>
  <c r="AI1544" i="6"/>
  <c r="AI1543" i="6"/>
  <c r="AI1542" i="6"/>
  <c r="AH1542" i="6" s="1"/>
  <c r="AI1541" i="6"/>
  <c r="AH1541" i="6" s="1"/>
  <c r="AI1540" i="6"/>
  <c r="AH1540" i="6" s="1"/>
  <c r="AI1539" i="6"/>
  <c r="AI1538" i="6"/>
  <c r="AI1537" i="6"/>
  <c r="AI1536" i="6"/>
  <c r="AI1535" i="6"/>
  <c r="AI1534" i="6"/>
  <c r="AH1534" i="6" s="1"/>
  <c r="AI1533" i="6"/>
  <c r="AH1533" i="6" s="1"/>
  <c r="AI1532" i="6"/>
  <c r="AH1532" i="6" s="1"/>
  <c r="AI1531" i="6"/>
  <c r="AI1530" i="6"/>
  <c r="AI1529" i="6"/>
  <c r="AI1528" i="6"/>
  <c r="AI1527" i="6"/>
  <c r="AI1526" i="6"/>
  <c r="AH1526" i="6" s="1"/>
  <c r="AI1525" i="6"/>
  <c r="AH1525" i="6" s="1"/>
  <c r="AI1524" i="6"/>
  <c r="AH1524" i="6" s="1"/>
  <c r="AI1523" i="6"/>
  <c r="AI1522" i="6"/>
  <c r="AI1521" i="6"/>
  <c r="AI1520" i="6"/>
  <c r="AI1519" i="6"/>
  <c r="AI1518" i="6"/>
  <c r="AH1518" i="6" s="1"/>
  <c r="AI1517" i="6"/>
  <c r="AH1517" i="6" s="1"/>
  <c r="AI1516" i="6"/>
  <c r="AH1516" i="6" s="1"/>
  <c r="AI1515" i="6"/>
  <c r="AI1514" i="6"/>
  <c r="AI1513" i="6"/>
  <c r="AI1512" i="6"/>
  <c r="AI1511" i="6"/>
  <c r="AI1510" i="6"/>
  <c r="AH1510" i="6" s="1"/>
  <c r="AI1509" i="6"/>
  <c r="AH1509" i="6" s="1"/>
  <c r="AI1508" i="6"/>
  <c r="AH1508" i="6" s="1"/>
  <c r="AI1507" i="6"/>
  <c r="AI1506" i="6"/>
  <c r="AI1505" i="6"/>
  <c r="AI1504" i="6"/>
  <c r="AI1503" i="6"/>
  <c r="AI1502" i="6"/>
  <c r="AH1502" i="6" s="1"/>
  <c r="AI1501" i="6"/>
  <c r="AH1501" i="6" s="1"/>
  <c r="AI1500" i="6"/>
  <c r="AH1500" i="6" s="1"/>
  <c r="AI1499" i="6"/>
  <c r="AI1498" i="6"/>
  <c r="AI1497" i="6"/>
  <c r="AI1496" i="6"/>
  <c r="AI1495" i="6"/>
  <c r="AI1494" i="6"/>
  <c r="AH1494" i="6" s="1"/>
  <c r="AI1493" i="6"/>
  <c r="AH1493" i="6" s="1"/>
  <c r="AI1492" i="6"/>
  <c r="AH1492" i="6" s="1"/>
  <c r="AI1491" i="6"/>
  <c r="AI1490" i="6"/>
  <c r="AI1489" i="6"/>
  <c r="AI1488" i="6"/>
  <c r="AI1487" i="6"/>
  <c r="AI1486" i="6"/>
  <c r="AH1486" i="6" s="1"/>
  <c r="AI1485" i="6"/>
  <c r="AH1485" i="6" s="1"/>
  <c r="AI1484" i="6"/>
  <c r="AH1484" i="6" s="1"/>
  <c r="AI1483" i="6"/>
  <c r="AI1482" i="6"/>
  <c r="AI1481" i="6"/>
  <c r="AI1480" i="6"/>
  <c r="AI1479" i="6"/>
  <c r="AI1478" i="6"/>
  <c r="AH1478" i="6" s="1"/>
  <c r="AI1477" i="6"/>
  <c r="AH1477" i="6" s="1"/>
  <c r="AI1476" i="6"/>
  <c r="AH1476" i="6" s="1"/>
  <c r="AI1475" i="6"/>
  <c r="AI1474" i="6"/>
  <c r="AI1473" i="6"/>
  <c r="AI1472" i="6"/>
  <c r="AI1471" i="6"/>
  <c r="AI1470" i="6"/>
  <c r="AH1470" i="6" s="1"/>
  <c r="AI1469" i="6"/>
  <c r="AH1469" i="6" s="1"/>
  <c r="AI1468" i="6"/>
  <c r="AH1468" i="6" s="1"/>
  <c r="AI1467" i="6"/>
  <c r="AI1466" i="6"/>
  <c r="AI1465" i="6"/>
  <c r="AI1464" i="6"/>
  <c r="AI1463" i="6"/>
  <c r="AI1462" i="6"/>
  <c r="AH1462" i="6" s="1"/>
  <c r="AI1461" i="6"/>
  <c r="AH1461" i="6" s="1"/>
  <c r="AI1460" i="6"/>
  <c r="AH1460" i="6" s="1"/>
  <c r="AI1459" i="6"/>
  <c r="AI1458" i="6"/>
  <c r="AI1457" i="6"/>
  <c r="AI1456" i="6"/>
  <c r="AI1455" i="6"/>
  <c r="AI1454" i="6"/>
  <c r="AH1454" i="6" s="1"/>
  <c r="AI1453" i="6"/>
  <c r="AH1453" i="6" s="1"/>
  <c r="AI1452" i="6"/>
  <c r="AH1452" i="6" s="1"/>
  <c r="AI1451" i="6"/>
  <c r="AI1450" i="6"/>
  <c r="AI1449" i="6"/>
  <c r="AI1448" i="6"/>
  <c r="AI1447" i="6"/>
  <c r="AI1446" i="6"/>
  <c r="AH1446" i="6" s="1"/>
  <c r="AI1445" i="6"/>
  <c r="AH1445" i="6" s="1"/>
  <c r="AI1444" i="6"/>
  <c r="AH1444" i="6" s="1"/>
  <c r="AI1443" i="6"/>
  <c r="AI1442" i="6"/>
  <c r="AI1441" i="6"/>
  <c r="AI1440" i="6"/>
  <c r="AI1439" i="6"/>
  <c r="AI1438" i="6"/>
  <c r="AH1438" i="6" s="1"/>
  <c r="AI1437" i="6"/>
  <c r="AH1437" i="6" s="1"/>
  <c r="AI1436" i="6"/>
  <c r="AH1436" i="6" s="1"/>
  <c r="AI1435" i="6"/>
  <c r="AI1434" i="6"/>
  <c r="AI1433" i="6"/>
  <c r="AI1432" i="6"/>
  <c r="AI1431" i="6"/>
  <c r="AI1430" i="6"/>
  <c r="AH1430" i="6" s="1"/>
  <c r="AI1429" i="6"/>
  <c r="AH1429" i="6" s="1"/>
  <c r="AI1428" i="6"/>
  <c r="AH1428" i="6" s="1"/>
  <c r="AI1427" i="6"/>
  <c r="AI1426" i="6"/>
  <c r="AI1425" i="6"/>
  <c r="AI1424" i="6"/>
  <c r="AI1423" i="6"/>
  <c r="AI1422" i="6"/>
  <c r="AH1422" i="6" s="1"/>
  <c r="AI1421" i="6"/>
  <c r="AH1421" i="6" s="1"/>
  <c r="AI1420" i="6"/>
  <c r="AH1420" i="6" s="1"/>
  <c r="AI1419" i="6"/>
  <c r="AI1418" i="6"/>
  <c r="AI1417" i="6"/>
  <c r="AI1416" i="6"/>
  <c r="AI1415" i="6"/>
  <c r="AI1414" i="6"/>
  <c r="AH1414" i="6" s="1"/>
  <c r="AI1413" i="6"/>
  <c r="AH1413" i="6" s="1"/>
  <c r="AI1412" i="6"/>
  <c r="AH1412" i="6" s="1"/>
  <c r="AI1411" i="6"/>
  <c r="AI1410" i="6"/>
  <c r="AI1409" i="6"/>
  <c r="AI1408" i="6"/>
  <c r="AI1407" i="6"/>
  <c r="AI1406" i="6"/>
  <c r="AH1406" i="6" s="1"/>
  <c r="AI1405" i="6"/>
  <c r="AH1405" i="6" s="1"/>
  <c r="AI1404" i="6"/>
  <c r="AH1404" i="6" s="1"/>
  <c r="AI1403" i="6"/>
  <c r="AI1402" i="6"/>
  <c r="AI1401" i="6"/>
  <c r="AI1400" i="6"/>
  <c r="AI1399" i="6"/>
  <c r="AI1398" i="6"/>
  <c r="AH1398" i="6" s="1"/>
  <c r="AI1397" i="6"/>
  <c r="AH1397" i="6" s="1"/>
  <c r="AI1396" i="6"/>
  <c r="AH1396" i="6" s="1"/>
  <c r="AI1395" i="6"/>
  <c r="AI1394" i="6"/>
  <c r="AI1393" i="6"/>
  <c r="AI1392" i="6"/>
  <c r="AI1391" i="6"/>
  <c r="AI1390" i="6"/>
  <c r="AH1390" i="6" s="1"/>
  <c r="AI1389" i="6"/>
  <c r="AH1389" i="6" s="1"/>
  <c r="AI1388" i="6"/>
  <c r="AH1388" i="6" s="1"/>
  <c r="AI1387" i="6"/>
  <c r="AI1386" i="6"/>
  <c r="AI1385" i="6"/>
  <c r="AI1384" i="6"/>
  <c r="AI1383" i="6"/>
  <c r="AI1382" i="6"/>
  <c r="AH1382" i="6" s="1"/>
  <c r="AI1381" i="6"/>
  <c r="AH1381" i="6" s="1"/>
  <c r="AI1380" i="6"/>
  <c r="AH1380" i="6" s="1"/>
  <c r="AI1379" i="6"/>
  <c r="AI1378" i="6"/>
  <c r="AI1377" i="6"/>
  <c r="AI1376" i="6"/>
  <c r="AI1375" i="6"/>
  <c r="AI1374" i="6"/>
  <c r="AH1374" i="6" s="1"/>
  <c r="AI1373" i="6"/>
  <c r="AH1373" i="6" s="1"/>
  <c r="AI1372" i="6"/>
  <c r="AH1372" i="6" s="1"/>
  <c r="AI1371" i="6"/>
  <c r="AI1370" i="6"/>
  <c r="AI1369" i="6"/>
  <c r="AI1368" i="6"/>
  <c r="AI1367" i="6"/>
  <c r="AI1366" i="6"/>
  <c r="AH1366" i="6" s="1"/>
  <c r="AI1365" i="6"/>
  <c r="AH1365" i="6" s="1"/>
  <c r="AI1364" i="6"/>
  <c r="AH1364" i="6" s="1"/>
  <c r="AI1363" i="6"/>
  <c r="AI1362" i="6"/>
  <c r="AI1361" i="6"/>
  <c r="AI1360" i="6"/>
  <c r="AI1359" i="6"/>
  <c r="AI1358" i="6"/>
  <c r="AH1358" i="6" s="1"/>
  <c r="AI1357" i="6"/>
  <c r="AH1357" i="6" s="1"/>
  <c r="AI1356" i="6"/>
  <c r="AH1356" i="6" s="1"/>
  <c r="AI1355" i="6"/>
  <c r="AI1354" i="6"/>
  <c r="AI1353" i="6"/>
  <c r="AI1352" i="6"/>
  <c r="AI1351" i="6"/>
  <c r="AI1350" i="6"/>
  <c r="AH1350" i="6" s="1"/>
  <c r="AI1349" i="6"/>
  <c r="AH1349" i="6" s="1"/>
  <c r="AI1348" i="6"/>
  <c r="AH1348" i="6" s="1"/>
  <c r="AI1347" i="6"/>
  <c r="AI1346" i="6"/>
  <c r="AI1345" i="6"/>
  <c r="AI1344" i="6"/>
  <c r="AI1343" i="6"/>
  <c r="AI1342" i="6"/>
  <c r="AH1342" i="6" s="1"/>
  <c r="AI1341" i="6"/>
  <c r="AH1341" i="6" s="1"/>
  <c r="AI1340" i="6"/>
  <c r="AH1340" i="6" s="1"/>
  <c r="AI1339" i="6"/>
  <c r="AI1338" i="6"/>
  <c r="AI1337" i="6"/>
  <c r="AI1336" i="6"/>
  <c r="AI1335" i="6"/>
  <c r="AI1334" i="6"/>
  <c r="AH1334" i="6" s="1"/>
  <c r="AI1333" i="6"/>
  <c r="AH1333" i="6" s="1"/>
  <c r="AI1332" i="6"/>
  <c r="AH1332" i="6" s="1"/>
  <c r="AI1331" i="6"/>
  <c r="AI1330" i="6"/>
  <c r="AI1329" i="6"/>
  <c r="AI1328" i="6"/>
  <c r="AI1327" i="6"/>
  <c r="AI1326" i="6"/>
  <c r="AH1326" i="6" s="1"/>
  <c r="AI1325" i="6"/>
  <c r="AH1325" i="6" s="1"/>
  <c r="AI1324" i="6"/>
  <c r="AH1324" i="6" s="1"/>
  <c r="AI1323" i="6"/>
  <c r="AI1322" i="6"/>
  <c r="AI1321" i="6"/>
  <c r="AI1320" i="6"/>
  <c r="AI1319" i="6"/>
  <c r="AI1318" i="6"/>
  <c r="AH1318" i="6" s="1"/>
  <c r="AI1317" i="6"/>
  <c r="AH1317" i="6" s="1"/>
  <c r="AI1316" i="6"/>
  <c r="AH1316" i="6" s="1"/>
  <c r="AI1315" i="6"/>
  <c r="AI1314" i="6"/>
  <c r="AI1313" i="6"/>
  <c r="AI1312" i="6"/>
  <c r="AI1311" i="6"/>
  <c r="AI1310" i="6"/>
  <c r="AH1310" i="6" s="1"/>
  <c r="AI1309" i="6"/>
  <c r="AH1309" i="6" s="1"/>
  <c r="AI1308" i="6"/>
  <c r="AH1308" i="6" s="1"/>
  <c r="AI1307" i="6"/>
  <c r="AI1306" i="6"/>
  <c r="AI1305" i="6"/>
  <c r="AI1304" i="6"/>
  <c r="AI1303" i="6"/>
  <c r="AI1302" i="6"/>
  <c r="AH1302" i="6" s="1"/>
  <c r="AI1301" i="6"/>
  <c r="AH1301" i="6" s="1"/>
  <c r="AI1300" i="6"/>
  <c r="AH1300" i="6" s="1"/>
  <c r="AI1299" i="6"/>
  <c r="AI1298" i="6"/>
  <c r="AI1297" i="6"/>
  <c r="AI1296" i="6"/>
  <c r="AI1295" i="6"/>
  <c r="AI1294" i="6"/>
  <c r="AH1294" i="6" s="1"/>
  <c r="AI1293" i="6"/>
  <c r="AH1293" i="6" s="1"/>
  <c r="AI1292" i="6"/>
  <c r="AH1292" i="6" s="1"/>
  <c r="AI1291" i="6"/>
  <c r="AI1290" i="6"/>
  <c r="AI1289" i="6"/>
  <c r="AI1288" i="6"/>
  <c r="AI1287" i="6"/>
  <c r="AI1286" i="6"/>
  <c r="AH1286" i="6" s="1"/>
  <c r="AI1285" i="6"/>
  <c r="AH1285" i="6" s="1"/>
  <c r="AI1284" i="6"/>
  <c r="AH1284" i="6" s="1"/>
  <c r="AI1283" i="6"/>
  <c r="AI1282" i="6"/>
  <c r="AI1281" i="6"/>
  <c r="AI1280" i="6"/>
  <c r="AI1279" i="6"/>
  <c r="AI1278" i="6"/>
  <c r="AH1278" i="6" s="1"/>
  <c r="AI1277" i="6"/>
  <c r="AH1277" i="6" s="1"/>
  <c r="AI1276" i="6"/>
  <c r="AH1276" i="6" s="1"/>
  <c r="AI1275" i="6"/>
  <c r="AI1274" i="6"/>
  <c r="AI1273" i="6"/>
  <c r="AI1272" i="6"/>
  <c r="AI1271" i="6"/>
  <c r="AI1270" i="6"/>
  <c r="AH1270" i="6" s="1"/>
  <c r="AI1269" i="6"/>
  <c r="AH1269" i="6" s="1"/>
  <c r="AI1268" i="6"/>
  <c r="AH1268" i="6" s="1"/>
  <c r="AI1267" i="6"/>
  <c r="AI1266" i="6"/>
  <c r="AI1265" i="6"/>
  <c r="AI1264" i="6"/>
  <c r="AI1263" i="6"/>
  <c r="AI1262" i="6"/>
  <c r="AH1262" i="6" s="1"/>
  <c r="AI1261" i="6"/>
  <c r="AH1261" i="6" s="1"/>
  <c r="AI1260" i="6"/>
  <c r="AH1260" i="6" s="1"/>
  <c r="AI1259" i="6"/>
  <c r="AI1258" i="6"/>
  <c r="AI1257" i="6"/>
  <c r="AI1256" i="6"/>
  <c r="AI1255" i="6"/>
  <c r="AI1254" i="6"/>
  <c r="AH1254" i="6" s="1"/>
  <c r="AI1253" i="6"/>
  <c r="AH1253" i="6" s="1"/>
  <c r="AI1252" i="6"/>
  <c r="AH1252" i="6" s="1"/>
  <c r="AI1251" i="6"/>
  <c r="AI1250" i="6"/>
  <c r="AI1249" i="6"/>
  <c r="AI1248" i="6"/>
  <c r="AI1247" i="6"/>
  <c r="AI1246" i="6"/>
  <c r="AH1246" i="6" s="1"/>
  <c r="AI1245" i="6"/>
  <c r="AH1245" i="6" s="1"/>
  <c r="AI1244" i="6"/>
  <c r="AH1244" i="6" s="1"/>
  <c r="AI1243" i="6"/>
  <c r="AI1242" i="6"/>
  <c r="AI1241" i="6"/>
  <c r="AI1240" i="6"/>
  <c r="AI1239" i="6"/>
  <c r="AI1238" i="6"/>
  <c r="AH1238" i="6" s="1"/>
  <c r="AI1237" i="6"/>
  <c r="AH1237" i="6" s="1"/>
  <c r="AI1236" i="6"/>
  <c r="AH1236" i="6" s="1"/>
  <c r="AI1235" i="6"/>
  <c r="AI1234" i="6"/>
  <c r="AI1233" i="6"/>
  <c r="AI1232" i="6"/>
  <c r="AI1231" i="6"/>
  <c r="AI1230" i="6"/>
  <c r="AH1230" i="6" s="1"/>
  <c r="AI1229" i="6"/>
  <c r="AH1229" i="6" s="1"/>
  <c r="AI1228" i="6"/>
  <c r="AH1228" i="6" s="1"/>
  <c r="AI1227" i="6"/>
  <c r="AI1226" i="6"/>
  <c r="AI1225" i="6"/>
  <c r="AI1224" i="6"/>
  <c r="AI1223" i="6"/>
  <c r="AI1222" i="6"/>
  <c r="AH1222" i="6" s="1"/>
  <c r="AI1221" i="6"/>
  <c r="AH1221" i="6" s="1"/>
  <c r="AI1220" i="6"/>
  <c r="AH1220" i="6" s="1"/>
  <c r="AI1219" i="6"/>
  <c r="AI1218" i="6"/>
  <c r="AI1217" i="6"/>
  <c r="AI1216" i="6"/>
  <c r="AI1215" i="6"/>
  <c r="AI1214" i="6"/>
  <c r="AH1214" i="6" s="1"/>
  <c r="AI1213" i="6"/>
  <c r="AH1213" i="6" s="1"/>
  <c r="AI1212" i="6"/>
  <c r="AH1212" i="6" s="1"/>
  <c r="AI1211" i="6"/>
  <c r="AI1210" i="6"/>
  <c r="AI1209" i="6"/>
  <c r="AI1208" i="6"/>
  <c r="AI1207" i="6"/>
  <c r="AI1206" i="6"/>
  <c r="AH1206" i="6" s="1"/>
  <c r="AI1205" i="6"/>
  <c r="AH1205" i="6" s="1"/>
  <c r="AI1204" i="6"/>
  <c r="AH1204" i="6" s="1"/>
  <c r="AI1203" i="6"/>
  <c r="AI1202" i="6"/>
  <c r="AI1201" i="6"/>
  <c r="AI1200" i="6"/>
  <c r="AI1199" i="6"/>
  <c r="AI1198" i="6"/>
  <c r="AH1198" i="6" s="1"/>
  <c r="AI1197" i="6"/>
  <c r="AH1197" i="6" s="1"/>
  <c r="AI1196" i="6"/>
  <c r="AH1196" i="6" s="1"/>
  <c r="AI1195" i="6"/>
  <c r="AI1194" i="6"/>
  <c r="AI1193" i="6"/>
  <c r="AI1192" i="6"/>
  <c r="AI1191" i="6"/>
  <c r="AI1190" i="6"/>
  <c r="AH1190" i="6" s="1"/>
  <c r="AI1189" i="6"/>
  <c r="AH1189" i="6" s="1"/>
  <c r="AI1188" i="6"/>
  <c r="AH1188" i="6" s="1"/>
  <c r="AI1187" i="6"/>
  <c r="AI1186" i="6"/>
  <c r="AI1185" i="6"/>
  <c r="AI1184" i="6"/>
  <c r="AI1183" i="6"/>
  <c r="AI1182" i="6"/>
  <c r="AH1182" i="6" s="1"/>
  <c r="AI1181" i="6"/>
  <c r="AH1181" i="6" s="1"/>
  <c r="AI1180" i="6"/>
  <c r="AH1180" i="6" s="1"/>
  <c r="AI1179" i="6"/>
  <c r="AI1178" i="6"/>
  <c r="AI1177" i="6"/>
  <c r="AI1176" i="6"/>
  <c r="AI1175" i="6"/>
  <c r="AI1174" i="6"/>
  <c r="AH1174" i="6" s="1"/>
  <c r="AI1173" i="6"/>
  <c r="AH1173" i="6" s="1"/>
  <c r="AI1172" i="6"/>
  <c r="AH1172" i="6" s="1"/>
  <c r="AI1171" i="6"/>
  <c r="AI1170" i="6"/>
  <c r="AI1169" i="6"/>
  <c r="AI1168" i="6"/>
  <c r="AI1167" i="6"/>
  <c r="AI1166" i="6"/>
  <c r="AH1166" i="6" s="1"/>
  <c r="AI1165" i="6"/>
  <c r="AH1165" i="6" s="1"/>
  <c r="AI1164" i="6"/>
  <c r="AH1164" i="6" s="1"/>
  <c r="AI1163" i="6"/>
  <c r="AI1162" i="6"/>
  <c r="AI1161" i="6"/>
  <c r="AI1160" i="6"/>
  <c r="AI1159" i="6"/>
  <c r="AI1158" i="6"/>
  <c r="AH1158" i="6" s="1"/>
  <c r="AI1157" i="6"/>
  <c r="AH1157" i="6" s="1"/>
  <c r="AI1156" i="6"/>
  <c r="AH1156" i="6" s="1"/>
  <c r="AI1155" i="6"/>
  <c r="AI1154" i="6"/>
  <c r="AI1153" i="6"/>
  <c r="AI1152" i="6"/>
  <c r="AI1151" i="6"/>
  <c r="AI1150" i="6"/>
  <c r="AH1150" i="6" s="1"/>
  <c r="AI1149" i="6"/>
  <c r="AH1149" i="6" s="1"/>
  <c r="AI1148" i="6"/>
  <c r="AH1148" i="6" s="1"/>
  <c r="AI1147" i="6"/>
  <c r="AI1146" i="6"/>
  <c r="AI1145" i="6"/>
  <c r="AI1144" i="6"/>
  <c r="AI1143" i="6"/>
  <c r="AI1142" i="6"/>
  <c r="AH1142" i="6" s="1"/>
  <c r="AI1141" i="6"/>
  <c r="AH1141" i="6" s="1"/>
  <c r="AI1140" i="6"/>
  <c r="AH1140" i="6" s="1"/>
  <c r="AI1139" i="6"/>
  <c r="AI1138" i="6"/>
  <c r="AI1137" i="6"/>
  <c r="AI1136" i="6"/>
  <c r="AI1135" i="6"/>
  <c r="AI1134" i="6"/>
  <c r="AH1134" i="6" s="1"/>
  <c r="AI1133" i="6"/>
  <c r="AH1133" i="6" s="1"/>
  <c r="AI1132" i="6"/>
  <c r="AH1132" i="6" s="1"/>
  <c r="AI1131" i="6"/>
  <c r="AI1130" i="6"/>
  <c r="AI1129" i="6"/>
  <c r="AI1128" i="6"/>
  <c r="AI1127" i="6"/>
  <c r="AI1126" i="6"/>
  <c r="AH1126" i="6" s="1"/>
  <c r="AI1125" i="6"/>
  <c r="AH1125" i="6" s="1"/>
  <c r="AI1124" i="6"/>
  <c r="AH1124" i="6" s="1"/>
  <c r="AI1123" i="6"/>
  <c r="AI1122" i="6"/>
  <c r="AI1121" i="6"/>
  <c r="AI1120" i="6"/>
  <c r="AI1119" i="6"/>
  <c r="AI1118" i="6"/>
  <c r="AH1118" i="6" s="1"/>
  <c r="AI1117" i="6"/>
  <c r="AH1117" i="6" s="1"/>
  <c r="AI1116" i="6"/>
  <c r="AH1116" i="6" s="1"/>
  <c r="AI1115" i="6"/>
  <c r="AI1114" i="6"/>
  <c r="AI1113" i="6"/>
  <c r="AI1112" i="6"/>
  <c r="AI1111" i="6"/>
  <c r="AI1110" i="6"/>
  <c r="AH1110" i="6" s="1"/>
  <c r="AI1109" i="6"/>
  <c r="AH1109" i="6" s="1"/>
  <c r="AI1108" i="6"/>
  <c r="AH1108" i="6" s="1"/>
  <c r="AI1107" i="6"/>
  <c r="AI1106" i="6"/>
  <c r="AI1105" i="6"/>
  <c r="AI1104" i="6"/>
  <c r="AI1103" i="6"/>
  <c r="AI1102" i="6"/>
  <c r="AH1102" i="6" s="1"/>
  <c r="AI1101" i="6"/>
  <c r="AH1101" i="6" s="1"/>
  <c r="AI1100" i="6"/>
  <c r="AH1100" i="6" s="1"/>
  <c r="AI1099" i="6"/>
  <c r="AI1098" i="6"/>
  <c r="AI1097" i="6"/>
  <c r="AI1096" i="6"/>
  <c r="AI1095" i="6"/>
  <c r="AI1094" i="6"/>
  <c r="AH1094" i="6" s="1"/>
  <c r="AI1093" i="6"/>
  <c r="AH1093" i="6" s="1"/>
  <c r="AI1092" i="6"/>
  <c r="AH1092" i="6" s="1"/>
  <c r="AI1091" i="6"/>
  <c r="AI1090" i="6"/>
  <c r="AI1089" i="6"/>
  <c r="AI1088" i="6"/>
  <c r="AI1087" i="6"/>
  <c r="AI1086" i="6"/>
  <c r="AH1086" i="6" s="1"/>
  <c r="AI1085" i="6"/>
  <c r="AH1085" i="6" s="1"/>
  <c r="AI1084" i="6"/>
  <c r="AH1084" i="6" s="1"/>
  <c r="AI1083" i="6"/>
  <c r="AI1082" i="6"/>
  <c r="AI1081" i="6"/>
  <c r="AI1080" i="6"/>
  <c r="AI1079" i="6"/>
  <c r="AI1078" i="6"/>
  <c r="AH1078" i="6" s="1"/>
  <c r="AI1077" i="6"/>
  <c r="AH1077" i="6" s="1"/>
  <c r="AI1076" i="6"/>
  <c r="AH1076" i="6" s="1"/>
  <c r="AI1075" i="6"/>
  <c r="AI1074" i="6"/>
  <c r="AI1073" i="6"/>
  <c r="AI1072" i="6"/>
  <c r="AI1071" i="6"/>
  <c r="AI1070" i="6"/>
  <c r="AH1070" i="6" s="1"/>
  <c r="AI1069" i="6"/>
  <c r="AH1069" i="6" s="1"/>
  <c r="AI1068" i="6"/>
  <c r="AH1068" i="6" s="1"/>
  <c r="AI1067" i="6"/>
  <c r="AI1066" i="6"/>
  <c r="AI1065" i="6"/>
  <c r="AI1064" i="6"/>
  <c r="AI1063" i="6"/>
  <c r="AI1062" i="6"/>
  <c r="AH1062" i="6" s="1"/>
  <c r="AI1061" i="6"/>
  <c r="AH1061" i="6" s="1"/>
  <c r="AI1060" i="6"/>
  <c r="AH1060" i="6" s="1"/>
  <c r="AI1059" i="6"/>
  <c r="AI1058" i="6"/>
  <c r="AI1057" i="6"/>
  <c r="AI1056" i="6"/>
  <c r="AI1055" i="6"/>
  <c r="AI1054" i="6"/>
  <c r="AH1054" i="6" s="1"/>
  <c r="AI1053" i="6"/>
  <c r="AH1053" i="6" s="1"/>
  <c r="AI1052" i="6"/>
  <c r="AH1052" i="6" s="1"/>
  <c r="AI1051" i="6"/>
  <c r="AI1050" i="6"/>
  <c r="AI1049" i="6"/>
  <c r="AI1048" i="6"/>
  <c r="AI1047" i="6"/>
  <c r="AI1046" i="6"/>
  <c r="AH1046" i="6" s="1"/>
  <c r="AI1045" i="6"/>
  <c r="AH1045" i="6" s="1"/>
  <c r="AI1044" i="6"/>
  <c r="AH1044" i="6" s="1"/>
  <c r="AI1043" i="6"/>
  <c r="AI1042" i="6"/>
  <c r="AI1041" i="6"/>
  <c r="AI1040" i="6"/>
  <c r="AI1039" i="6"/>
  <c r="AI1038" i="6"/>
  <c r="AH1038" i="6" s="1"/>
  <c r="AI1037" i="6"/>
  <c r="AH1037" i="6" s="1"/>
  <c r="AI1036" i="6"/>
  <c r="AH1036" i="6" s="1"/>
  <c r="AI1035" i="6"/>
  <c r="AI1034" i="6"/>
  <c r="AI1033" i="6"/>
  <c r="AI1032" i="6"/>
  <c r="AI1031" i="6"/>
  <c r="AI1030" i="6"/>
  <c r="AH1030" i="6" s="1"/>
  <c r="AI1029" i="6"/>
  <c r="AH1029" i="6" s="1"/>
  <c r="AI1028" i="6"/>
  <c r="AH1028" i="6" s="1"/>
  <c r="AI1027" i="6"/>
  <c r="AI1026" i="6"/>
  <c r="AI1025" i="6"/>
  <c r="AI1024" i="6"/>
  <c r="AI1023" i="6"/>
  <c r="AI1022" i="6"/>
  <c r="AH1022" i="6" s="1"/>
  <c r="AI1021" i="6"/>
  <c r="AH1021" i="6" s="1"/>
  <c r="AI1020" i="6"/>
  <c r="AH1020" i="6" s="1"/>
  <c r="AI1019" i="6"/>
  <c r="AI1018" i="6"/>
  <c r="AI1017" i="6"/>
  <c r="AI1016" i="6"/>
  <c r="AI1015" i="6"/>
  <c r="AI1014" i="6"/>
  <c r="AH1014" i="6" s="1"/>
  <c r="AI1013" i="6"/>
  <c r="AH1013" i="6" s="1"/>
  <c r="AI1012" i="6"/>
  <c r="AH1012" i="6" s="1"/>
  <c r="AI1011" i="6"/>
  <c r="AI1010" i="6"/>
  <c r="AI1009" i="6"/>
  <c r="AI1008" i="6"/>
  <c r="AI1007" i="6"/>
  <c r="AI1006" i="6"/>
  <c r="AH1006" i="6" s="1"/>
  <c r="AI1005" i="6"/>
  <c r="AH1005" i="6" s="1"/>
  <c r="AI1004" i="6"/>
  <c r="AH1004" i="6" s="1"/>
  <c r="AI1003" i="6"/>
  <c r="AI1002" i="6"/>
  <c r="AI1001" i="6"/>
  <c r="AI1000" i="6"/>
  <c r="AI999" i="6"/>
  <c r="AI998" i="6"/>
  <c r="AH998" i="6" s="1"/>
  <c r="AI997" i="6"/>
  <c r="AH997" i="6" s="1"/>
  <c r="AI996" i="6"/>
  <c r="AH996" i="6" s="1"/>
  <c r="AI995" i="6"/>
  <c r="AI994" i="6"/>
  <c r="AI993" i="6"/>
  <c r="AI992" i="6"/>
  <c r="AI991" i="6"/>
  <c r="AI990" i="6"/>
  <c r="AH990" i="6" s="1"/>
  <c r="AI989" i="6"/>
  <c r="AH989" i="6" s="1"/>
  <c r="AI988" i="6"/>
  <c r="AH988" i="6" s="1"/>
  <c r="AI987" i="6"/>
  <c r="AI986" i="6"/>
  <c r="AI985" i="6"/>
  <c r="AI984" i="6"/>
  <c r="AI983" i="6"/>
  <c r="AI982" i="6"/>
  <c r="AH982" i="6" s="1"/>
  <c r="AI981" i="6"/>
  <c r="AH981" i="6" s="1"/>
  <c r="AI980" i="6"/>
  <c r="AH980" i="6" s="1"/>
  <c r="AI979" i="6"/>
  <c r="AI978" i="6"/>
  <c r="AI977" i="6"/>
  <c r="AI976" i="6"/>
  <c r="AI975" i="6"/>
  <c r="AI974" i="6"/>
  <c r="AH974" i="6" s="1"/>
  <c r="AI973" i="6"/>
  <c r="AH973" i="6" s="1"/>
  <c r="AI972" i="6"/>
  <c r="AH972" i="6" s="1"/>
  <c r="AI971" i="6"/>
  <c r="AI970" i="6"/>
  <c r="AI969" i="6"/>
  <c r="AI968" i="6"/>
  <c r="AI967" i="6"/>
  <c r="AI966" i="6"/>
  <c r="AH966" i="6" s="1"/>
  <c r="AI965" i="6"/>
  <c r="AH965" i="6" s="1"/>
  <c r="AI964" i="6"/>
  <c r="AH964" i="6" s="1"/>
  <c r="AI963" i="6"/>
  <c r="AI962" i="6"/>
  <c r="AI961" i="6"/>
  <c r="AI960" i="6"/>
  <c r="AI959" i="6"/>
  <c r="AI958" i="6"/>
  <c r="AH958" i="6" s="1"/>
  <c r="AI957" i="6"/>
  <c r="AH957" i="6" s="1"/>
  <c r="AI956" i="6"/>
  <c r="AH956" i="6" s="1"/>
  <c r="AI955" i="6"/>
  <c r="AI954" i="6"/>
  <c r="AI953" i="6"/>
  <c r="AI952" i="6"/>
  <c r="AI951" i="6"/>
  <c r="AI950" i="6"/>
  <c r="AH950" i="6" s="1"/>
  <c r="AI949" i="6"/>
  <c r="AH949" i="6" s="1"/>
  <c r="AI948" i="6"/>
  <c r="AH948" i="6" s="1"/>
  <c r="AI947" i="6"/>
  <c r="AI946" i="6"/>
  <c r="AI945" i="6"/>
  <c r="AI944" i="6"/>
  <c r="AI943" i="6"/>
  <c r="AI942" i="6"/>
  <c r="AH942" i="6" s="1"/>
  <c r="AI941" i="6"/>
  <c r="AH941" i="6" s="1"/>
  <c r="AI940" i="6"/>
  <c r="AH940" i="6" s="1"/>
  <c r="AI939" i="6"/>
  <c r="AI938" i="6"/>
  <c r="AI937" i="6"/>
  <c r="AI936" i="6"/>
  <c r="AI935" i="6"/>
  <c r="AI934" i="6"/>
  <c r="AH934" i="6" s="1"/>
  <c r="AI933" i="6"/>
  <c r="AH933" i="6" s="1"/>
  <c r="AI932" i="6"/>
  <c r="AH932" i="6" s="1"/>
  <c r="AI931" i="6"/>
  <c r="AI930" i="6"/>
  <c r="AI929" i="6"/>
  <c r="AI928" i="6"/>
  <c r="AI927" i="6"/>
  <c r="AI926" i="6"/>
  <c r="AH926" i="6" s="1"/>
  <c r="AI925" i="6"/>
  <c r="AH925" i="6" s="1"/>
  <c r="AI924" i="6"/>
  <c r="AH924" i="6" s="1"/>
  <c r="AI923" i="6"/>
  <c r="AI922" i="6"/>
  <c r="AI921" i="6"/>
  <c r="AI920" i="6"/>
  <c r="AI919" i="6"/>
  <c r="AI918" i="6"/>
  <c r="AH918" i="6" s="1"/>
  <c r="AI917" i="6"/>
  <c r="AH917" i="6" s="1"/>
  <c r="AI916" i="6"/>
  <c r="AH916" i="6" s="1"/>
  <c r="AI915" i="6"/>
  <c r="AI914" i="6"/>
  <c r="AI913" i="6"/>
  <c r="AI912" i="6"/>
  <c r="AI911" i="6"/>
  <c r="AI910" i="6"/>
  <c r="AH910" i="6" s="1"/>
  <c r="AI909" i="6"/>
  <c r="AH909" i="6" s="1"/>
  <c r="AI908" i="6"/>
  <c r="AH908" i="6" s="1"/>
  <c r="AI907" i="6"/>
  <c r="AI906" i="6"/>
  <c r="AI905" i="6"/>
  <c r="AI904" i="6"/>
  <c r="AI903" i="6"/>
  <c r="AI902" i="6"/>
  <c r="AH902" i="6" s="1"/>
  <c r="AI901" i="6"/>
  <c r="AH901" i="6" s="1"/>
  <c r="AI900" i="6"/>
  <c r="AH900" i="6" s="1"/>
  <c r="AI899" i="6"/>
  <c r="AI898" i="6"/>
  <c r="AI897" i="6"/>
  <c r="AI896" i="6"/>
  <c r="AI895" i="6"/>
  <c r="AI894" i="6"/>
  <c r="AH894" i="6" s="1"/>
  <c r="AI893" i="6"/>
  <c r="AH893" i="6" s="1"/>
  <c r="AI892" i="6"/>
  <c r="AH892" i="6" s="1"/>
  <c r="AI891" i="6"/>
  <c r="AI890" i="6"/>
  <c r="AI889" i="6"/>
  <c r="AI888" i="6"/>
  <c r="AI887" i="6"/>
  <c r="AI886" i="6"/>
  <c r="AH886" i="6" s="1"/>
  <c r="AI885" i="6"/>
  <c r="AH885" i="6" s="1"/>
  <c r="AI884" i="6"/>
  <c r="AH884" i="6" s="1"/>
  <c r="AI883" i="6"/>
  <c r="AI882" i="6"/>
  <c r="AI881" i="6"/>
  <c r="AI880" i="6"/>
  <c r="AI879" i="6"/>
  <c r="AI878" i="6"/>
  <c r="AH878" i="6" s="1"/>
  <c r="AI877" i="6"/>
  <c r="AH877" i="6" s="1"/>
  <c r="AI876" i="6"/>
  <c r="AH876" i="6" s="1"/>
  <c r="AI875" i="6"/>
  <c r="AI874" i="6"/>
  <c r="AI873" i="6"/>
  <c r="AI872" i="6"/>
  <c r="AI871" i="6"/>
  <c r="AI870" i="6"/>
  <c r="AH870" i="6" s="1"/>
  <c r="AI869" i="6"/>
  <c r="AH869" i="6" s="1"/>
  <c r="AI868" i="6"/>
  <c r="AH868" i="6" s="1"/>
  <c r="AI867" i="6"/>
  <c r="AI866" i="6"/>
  <c r="AI865" i="6"/>
  <c r="AI864" i="6"/>
  <c r="AI863" i="6"/>
  <c r="AI862" i="6"/>
  <c r="AH862" i="6" s="1"/>
  <c r="AI861" i="6"/>
  <c r="AH861" i="6" s="1"/>
  <c r="AI860" i="6"/>
  <c r="AH860" i="6" s="1"/>
  <c r="AI859" i="6"/>
  <c r="AI858" i="6"/>
  <c r="AI857" i="6"/>
  <c r="AI856" i="6"/>
  <c r="AI855" i="6"/>
  <c r="AI854" i="6"/>
  <c r="AH854" i="6" s="1"/>
  <c r="AI853" i="6"/>
  <c r="AH853" i="6" s="1"/>
  <c r="AI852" i="6"/>
  <c r="AH852" i="6" s="1"/>
  <c r="AI851" i="6"/>
  <c r="AI850" i="6"/>
  <c r="AI849" i="6"/>
  <c r="AI848" i="6"/>
  <c r="AI847" i="6"/>
  <c r="AI846" i="6"/>
  <c r="AH846" i="6" s="1"/>
  <c r="AI845" i="6"/>
  <c r="AH845" i="6" s="1"/>
  <c r="AI844" i="6"/>
  <c r="AH844" i="6" s="1"/>
  <c r="AI843" i="6"/>
  <c r="AI842" i="6"/>
  <c r="AI841" i="6"/>
  <c r="AI840" i="6"/>
  <c r="AI839" i="6"/>
  <c r="AI838" i="6"/>
  <c r="AH838" i="6" s="1"/>
  <c r="AI837" i="6"/>
  <c r="AH837" i="6" s="1"/>
  <c r="AI836" i="6"/>
  <c r="AH836" i="6" s="1"/>
  <c r="AI835" i="6"/>
  <c r="AI834" i="6"/>
  <c r="AI833" i="6"/>
  <c r="AI832" i="6"/>
  <c r="AI831" i="6"/>
  <c r="AI830" i="6"/>
  <c r="AH830" i="6" s="1"/>
  <c r="AI829" i="6"/>
  <c r="AH829" i="6" s="1"/>
  <c r="AI828" i="6"/>
  <c r="AH828" i="6" s="1"/>
  <c r="AI827" i="6"/>
  <c r="AI826" i="6"/>
  <c r="AI825" i="6"/>
  <c r="AI824" i="6"/>
  <c r="AI823" i="6"/>
  <c r="AI822" i="6"/>
  <c r="AH822" i="6" s="1"/>
  <c r="AI821" i="6"/>
  <c r="AH821" i="6" s="1"/>
  <c r="AI820" i="6"/>
  <c r="AH820" i="6" s="1"/>
  <c r="AI819" i="6"/>
  <c r="AI818" i="6"/>
  <c r="AI817" i="6"/>
  <c r="AI816" i="6"/>
  <c r="AI815" i="6"/>
  <c r="AI814" i="6"/>
  <c r="AH814" i="6" s="1"/>
  <c r="AI813" i="6"/>
  <c r="AH813" i="6" s="1"/>
  <c r="AI812" i="6"/>
  <c r="AH812" i="6" s="1"/>
  <c r="AI811" i="6"/>
  <c r="AI810" i="6"/>
  <c r="AI809" i="6"/>
  <c r="AI808" i="6"/>
  <c r="AI807" i="6"/>
  <c r="AI806" i="6"/>
  <c r="AH806" i="6" s="1"/>
  <c r="AI805" i="6"/>
  <c r="AH805" i="6" s="1"/>
  <c r="AI804" i="6"/>
  <c r="AH804" i="6" s="1"/>
  <c r="AI803" i="6"/>
  <c r="AI802" i="6"/>
  <c r="AI801" i="6"/>
  <c r="AI800" i="6"/>
  <c r="AI799" i="6"/>
  <c r="AI798" i="6"/>
  <c r="AH798" i="6" s="1"/>
  <c r="AI797" i="6"/>
  <c r="AH797" i="6" s="1"/>
  <c r="AI796" i="6"/>
  <c r="AH796" i="6" s="1"/>
  <c r="AI795" i="6"/>
  <c r="AI794" i="6"/>
  <c r="AI793" i="6"/>
  <c r="AI792" i="6"/>
  <c r="AI791" i="6"/>
  <c r="AI790" i="6"/>
  <c r="AH790" i="6" s="1"/>
  <c r="AI789" i="6"/>
  <c r="AH789" i="6" s="1"/>
  <c r="AI788" i="6"/>
  <c r="AH788" i="6" s="1"/>
  <c r="AI787" i="6"/>
  <c r="AI786" i="6"/>
  <c r="AI785" i="6"/>
  <c r="AI784" i="6"/>
  <c r="AI783" i="6"/>
  <c r="AI782" i="6"/>
  <c r="AH782" i="6" s="1"/>
  <c r="AI781" i="6"/>
  <c r="AH781" i="6" s="1"/>
  <c r="AI780" i="6"/>
  <c r="AH780" i="6" s="1"/>
  <c r="AI779" i="6"/>
  <c r="AI778" i="6"/>
  <c r="AI777" i="6"/>
  <c r="AI776" i="6"/>
  <c r="AI775" i="6"/>
  <c r="AI774" i="6"/>
  <c r="AH774" i="6" s="1"/>
  <c r="AI773" i="6"/>
  <c r="AH773" i="6" s="1"/>
  <c r="AI772" i="6"/>
  <c r="AH772" i="6" s="1"/>
  <c r="AI771" i="6"/>
  <c r="AI770" i="6"/>
  <c r="AI769" i="6"/>
  <c r="AI768" i="6"/>
  <c r="AI767" i="6"/>
  <c r="AI766" i="6"/>
  <c r="AH766" i="6" s="1"/>
  <c r="AI765" i="6"/>
  <c r="AH765" i="6" s="1"/>
  <c r="AI764" i="6"/>
  <c r="AH764" i="6" s="1"/>
  <c r="AI763" i="6"/>
  <c r="AI762" i="6"/>
  <c r="AI761" i="6"/>
  <c r="AI760" i="6"/>
  <c r="AI759" i="6"/>
  <c r="AI758" i="6"/>
  <c r="AH758" i="6" s="1"/>
  <c r="AI757" i="6"/>
  <c r="AH757" i="6" s="1"/>
  <c r="AI756" i="6"/>
  <c r="AH756" i="6" s="1"/>
  <c r="AI755" i="6"/>
  <c r="AI754" i="6"/>
  <c r="AI753" i="6"/>
  <c r="AI752" i="6"/>
  <c r="AI751" i="6"/>
  <c r="AI750" i="6"/>
  <c r="AH750" i="6" s="1"/>
  <c r="AI749" i="6"/>
  <c r="AH749" i="6" s="1"/>
  <c r="AI748" i="6"/>
  <c r="AH748" i="6" s="1"/>
  <c r="AI747" i="6"/>
  <c r="AI746" i="6"/>
  <c r="AI745" i="6"/>
  <c r="AI744" i="6"/>
  <c r="AI743" i="6"/>
  <c r="AI742" i="6"/>
  <c r="AH742" i="6" s="1"/>
  <c r="AI741" i="6"/>
  <c r="AH741" i="6" s="1"/>
  <c r="AI740" i="6"/>
  <c r="AH740" i="6" s="1"/>
  <c r="AI739" i="6"/>
  <c r="AI738" i="6"/>
  <c r="AI737" i="6"/>
  <c r="AI736" i="6"/>
  <c r="AI735" i="6"/>
  <c r="AI734" i="6"/>
  <c r="AH734" i="6" s="1"/>
  <c r="AI733" i="6"/>
  <c r="AH733" i="6" s="1"/>
  <c r="AI732" i="6"/>
  <c r="AH732" i="6" s="1"/>
  <c r="AI731" i="6"/>
  <c r="AI730" i="6"/>
  <c r="AI729" i="6"/>
  <c r="AI728" i="6"/>
  <c r="AI727" i="6"/>
  <c r="AI726" i="6"/>
  <c r="AH726" i="6" s="1"/>
  <c r="AI725" i="6"/>
  <c r="AH725" i="6" s="1"/>
  <c r="AI724" i="6"/>
  <c r="AH724" i="6" s="1"/>
  <c r="AI723" i="6"/>
  <c r="AI722" i="6"/>
  <c r="AI721" i="6"/>
  <c r="AI720" i="6"/>
  <c r="AI719" i="6"/>
  <c r="AI718" i="6"/>
  <c r="AH718" i="6" s="1"/>
  <c r="AI717" i="6"/>
  <c r="AH717" i="6" s="1"/>
  <c r="AI716" i="6"/>
  <c r="AH716" i="6" s="1"/>
  <c r="AI715" i="6"/>
  <c r="AI714" i="6"/>
  <c r="AI713" i="6"/>
  <c r="AI712" i="6"/>
  <c r="AI711" i="6"/>
  <c r="AI710" i="6"/>
  <c r="AH710" i="6" s="1"/>
  <c r="AI709" i="6"/>
  <c r="AH709" i="6" s="1"/>
  <c r="AI708" i="6"/>
  <c r="AH708" i="6" s="1"/>
  <c r="AI707" i="6"/>
  <c r="AI706" i="6"/>
  <c r="AI705" i="6"/>
  <c r="AI704" i="6"/>
  <c r="AI703" i="6"/>
  <c r="AI702" i="6"/>
  <c r="AH702" i="6" s="1"/>
  <c r="AI701" i="6"/>
  <c r="AH701" i="6" s="1"/>
  <c r="AI700" i="6"/>
  <c r="AH700" i="6" s="1"/>
  <c r="AI699" i="6"/>
  <c r="AI698" i="6"/>
  <c r="AI697" i="6"/>
  <c r="AI696" i="6"/>
  <c r="AI695" i="6"/>
  <c r="AI694" i="6"/>
  <c r="AH694" i="6" s="1"/>
  <c r="AI693" i="6"/>
  <c r="AH693" i="6" s="1"/>
  <c r="AI692" i="6"/>
  <c r="AH692" i="6" s="1"/>
  <c r="AI691" i="6"/>
  <c r="AI690" i="6"/>
  <c r="AI689" i="6"/>
  <c r="AI688" i="6"/>
  <c r="AI687" i="6"/>
  <c r="AI686" i="6"/>
  <c r="AH686" i="6" s="1"/>
  <c r="AI685" i="6"/>
  <c r="AH685" i="6" s="1"/>
  <c r="AI684" i="6"/>
  <c r="AH684" i="6" s="1"/>
  <c r="AI683" i="6"/>
  <c r="AI682" i="6"/>
  <c r="AI681" i="6"/>
  <c r="AI680" i="6"/>
  <c r="AI679" i="6"/>
  <c r="AI678" i="6"/>
  <c r="AH678" i="6" s="1"/>
  <c r="AI677" i="6"/>
  <c r="AH677" i="6" s="1"/>
  <c r="AI676" i="6"/>
  <c r="AH676" i="6" s="1"/>
  <c r="AI675" i="6"/>
  <c r="AI674" i="6"/>
  <c r="AI673" i="6"/>
  <c r="AI672" i="6"/>
  <c r="AI671" i="6"/>
  <c r="AI670" i="6"/>
  <c r="AH670" i="6" s="1"/>
  <c r="AI669" i="6"/>
  <c r="AH669" i="6" s="1"/>
  <c r="AI668" i="6"/>
  <c r="AH668" i="6" s="1"/>
  <c r="AI667" i="6"/>
  <c r="AI666" i="6"/>
  <c r="AI665" i="6"/>
  <c r="AI664" i="6"/>
  <c r="AI663" i="6"/>
  <c r="AI662" i="6"/>
  <c r="AH662" i="6" s="1"/>
  <c r="AI661" i="6"/>
  <c r="AH661" i="6" s="1"/>
  <c r="AI660" i="6"/>
  <c r="AH660" i="6" s="1"/>
  <c r="AI659" i="6"/>
  <c r="AI658" i="6"/>
  <c r="AI657" i="6"/>
  <c r="AI656" i="6"/>
  <c r="AI655" i="6"/>
  <c r="AI654" i="6"/>
  <c r="AH654" i="6" s="1"/>
  <c r="AI653" i="6"/>
  <c r="AH653" i="6" s="1"/>
  <c r="AI652" i="6"/>
  <c r="AH652" i="6" s="1"/>
  <c r="AI651" i="6"/>
  <c r="AI650" i="6"/>
  <c r="AI649" i="6"/>
  <c r="AI648" i="6"/>
  <c r="AI647" i="6"/>
  <c r="AI646" i="6"/>
  <c r="AH646" i="6" s="1"/>
  <c r="AI645" i="6"/>
  <c r="AH645" i="6" s="1"/>
  <c r="AI644" i="6"/>
  <c r="AH644" i="6" s="1"/>
  <c r="AI643" i="6"/>
  <c r="AI642" i="6"/>
  <c r="AI641" i="6"/>
  <c r="AI640" i="6"/>
  <c r="AI639" i="6"/>
  <c r="AI638" i="6"/>
  <c r="AH638" i="6" s="1"/>
  <c r="AI637" i="6"/>
  <c r="AH637" i="6" s="1"/>
  <c r="AI636" i="6"/>
  <c r="AH636" i="6" s="1"/>
  <c r="AI635" i="6"/>
  <c r="AI634" i="6"/>
  <c r="AI633" i="6"/>
  <c r="AI632" i="6"/>
  <c r="AI631" i="6"/>
  <c r="AI630" i="6"/>
  <c r="AH630" i="6" s="1"/>
  <c r="AI629" i="6"/>
  <c r="AH629" i="6" s="1"/>
  <c r="AI628" i="6"/>
  <c r="AH628" i="6" s="1"/>
  <c r="AI627" i="6"/>
  <c r="AI626" i="6"/>
  <c r="AI625" i="6"/>
  <c r="AI624" i="6"/>
  <c r="AI623" i="6"/>
  <c r="AI622" i="6"/>
  <c r="AH622" i="6" s="1"/>
  <c r="AI621" i="6"/>
  <c r="AH621" i="6" s="1"/>
  <c r="AI620" i="6"/>
  <c r="AH620" i="6" s="1"/>
  <c r="AI619" i="6"/>
  <c r="AI618" i="6"/>
  <c r="AI617" i="6"/>
  <c r="AI616" i="6"/>
  <c r="AI615" i="6"/>
  <c r="AI614" i="6"/>
  <c r="AH614" i="6" s="1"/>
  <c r="AI613" i="6"/>
  <c r="AH613" i="6" s="1"/>
  <c r="AI612" i="6"/>
  <c r="AH612" i="6" s="1"/>
  <c r="AI611" i="6"/>
  <c r="AI610" i="6"/>
  <c r="AI609" i="6"/>
  <c r="AI608" i="6"/>
  <c r="AI607" i="6"/>
  <c r="AI606" i="6"/>
  <c r="AH606" i="6" s="1"/>
  <c r="AI605" i="6"/>
  <c r="AH605" i="6" s="1"/>
  <c r="AI604" i="6"/>
  <c r="AH604" i="6" s="1"/>
  <c r="AI603" i="6"/>
  <c r="AI602" i="6"/>
  <c r="AI601" i="6"/>
  <c r="AI600" i="6"/>
  <c r="AI599" i="6"/>
  <c r="AI598" i="6"/>
  <c r="AH598" i="6" s="1"/>
  <c r="AI597" i="6"/>
  <c r="AH597" i="6" s="1"/>
  <c r="AI596" i="6"/>
  <c r="AH596" i="6" s="1"/>
  <c r="AI595" i="6"/>
  <c r="AI594" i="6"/>
  <c r="AI593" i="6"/>
  <c r="AI592" i="6"/>
  <c r="AI591" i="6"/>
  <c r="AI590" i="6"/>
  <c r="AH590" i="6" s="1"/>
  <c r="AI589" i="6"/>
  <c r="AH589" i="6" s="1"/>
  <c r="AI588" i="6"/>
  <c r="AH588" i="6" s="1"/>
  <c r="AI587" i="6"/>
  <c r="AI586" i="6"/>
  <c r="AI585" i="6"/>
  <c r="AI584" i="6"/>
  <c r="AI583" i="6"/>
  <c r="AI582" i="6"/>
  <c r="AH582" i="6" s="1"/>
  <c r="AI581" i="6"/>
  <c r="AH581" i="6" s="1"/>
  <c r="AI580" i="6"/>
  <c r="AH580" i="6" s="1"/>
  <c r="AI579" i="6"/>
  <c r="AI578" i="6"/>
  <c r="AI577" i="6"/>
  <c r="AI576" i="6"/>
  <c r="AI575" i="6"/>
  <c r="AI574" i="6"/>
  <c r="AH574" i="6" s="1"/>
  <c r="AI573" i="6"/>
  <c r="AH573" i="6" s="1"/>
  <c r="AI572" i="6"/>
  <c r="AH572" i="6" s="1"/>
  <c r="AI571" i="6"/>
  <c r="AI570" i="6"/>
  <c r="AI569" i="6"/>
  <c r="AI568" i="6"/>
  <c r="AI567" i="6"/>
  <c r="AI566" i="6"/>
  <c r="AH566" i="6" s="1"/>
  <c r="AI565" i="6"/>
  <c r="AH565" i="6" s="1"/>
  <c r="AI564" i="6"/>
  <c r="AH564" i="6" s="1"/>
  <c r="AI563" i="6"/>
  <c r="AI562" i="6"/>
  <c r="AI561" i="6"/>
  <c r="AI560" i="6"/>
  <c r="AI559" i="6"/>
  <c r="AI558" i="6"/>
  <c r="AH558" i="6" s="1"/>
  <c r="AI557" i="6"/>
  <c r="AH557" i="6" s="1"/>
  <c r="AI556" i="6"/>
  <c r="AH556" i="6" s="1"/>
  <c r="AI555" i="6"/>
  <c r="AI554" i="6"/>
  <c r="AI553" i="6"/>
  <c r="AI552" i="6"/>
  <c r="AI551" i="6"/>
  <c r="AI550" i="6"/>
  <c r="AH550" i="6" s="1"/>
  <c r="AI549" i="6"/>
  <c r="AH549" i="6" s="1"/>
  <c r="AI548" i="6"/>
  <c r="AH548" i="6" s="1"/>
  <c r="AI547" i="6"/>
  <c r="AI546" i="6"/>
  <c r="AI545" i="6"/>
  <c r="AI544" i="6"/>
  <c r="AI543" i="6"/>
  <c r="AI542" i="6"/>
  <c r="AH542" i="6" s="1"/>
  <c r="AI541" i="6"/>
  <c r="AH541" i="6" s="1"/>
  <c r="AI540" i="6"/>
  <c r="AH540" i="6" s="1"/>
  <c r="AI539" i="6"/>
  <c r="AI538" i="6"/>
  <c r="AI537" i="6"/>
  <c r="AI536" i="6"/>
  <c r="AI535" i="6"/>
  <c r="AI534" i="6"/>
  <c r="AH534" i="6" s="1"/>
  <c r="AI533" i="6"/>
  <c r="AH533" i="6" s="1"/>
  <c r="AI532" i="6"/>
  <c r="AH532" i="6" s="1"/>
  <c r="AI531" i="6"/>
  <c r="AI530" i="6"/>
  <c r="AI529" i="6"/>
  <c r="AI528" i="6"/>
  <c r="AI527" i="6"/>
  <c r="AI526" i="6"/>
  <c r="AH526" i="6" s="1"/>
  <c r="AI525" i="6"/>
  <c r="AH525" i="6" s="1"/>
  <c r="AI524" i="6"/>
  <c r="AH524" i="6" s="1"/>
  <c r="AI523" i="6"/>
  <c r="AI522" i="6"/>
  <c r="AI521" i="6"/>
  <c r="AI520" i="6"/>
  <c r="AI519" i="6"/>
  <c r="AI518" i="6"/>
  <c r="AH518" i="6" s="1"/>
  <c r="AI517" i="6"/>
  <c r="AH517" i="6" s="1"/>
  <c r="AI516" i="6"/>
  <c r="AH516" i="6" s="1"/>
  <c r="AI515" i="6"/>
  <c r="AI514" i="6"/>
  <c r="AI513" i="6"/>
  <c r="AI512" i="6"/>
  <c r="AI511" i="6"/>
  <c r="AI510" i="6"/>
  <c r="AH510" i="6" s="1"/>
  <c r="AI509" i="6"/>
  <c r="AH509" i="6" s="1"/>
  <c r="AI508" i="6"/>
  <c r="AH508" i="6" s="1"/>
  <c r="AI507" i="6"/>
  <c r="AI506" i="6"/>
  <c r="AI505" i="6"/>
  <c r="AI504" i="6"/>
  <c r="AI503" i="6"/>
  <c r="AI502" i="6"/>
  <c r="AH502" i="6" s="1"/>
  <c r="AI501" i="6"/>
  <c r="AH501" i="6" s="1"/>
  <c r="AI500" i="6"/>
  <c r="AH500" i="6" s="1"/>
  <c r="AI499" i="6"/>
  <c r="AI498" i="6"/>
  <c r="AI497" i="6"/>
  <c r="AI496" i="6"/>
  <c r="AI495" i="6"/>
  <c r="AI494" i="6"/>
  <c r="AH494" i="6" s="1"/>
  <c r="AI493" i="6"/>
  <c r="AH493" i="6" s="1"/>
  <c r="AI492" i="6"/>
  <c r="AH492" i="6" s="1"/>
  <c r="AI491" i="6"/>
  <c r="AI490" i="6"/>
  <c r="AI489" i="6"/>
  <c r="AI488" i="6"/>
  <c r="AI487" i="6"/>
  <c r="AI486" i="6"/>
  <c r="AH486" i="6" s="1"/>
  <c r="AI485" i="6"/>
  <c r="AH485" i="6" s="1"/>
  <c r="AI484" i="6"/>
  <c r="AH484" i="6" s="1"/>
  <c r="AI483" i="6"/>
  <c r="AI482" i="6"/>
  <c r="AI481" i="6"/>
  <c r="AI480" i="6"/>
  <c r="AI479" i="6"/>
  <c r="AI478" i="6"/>
  <c r="AH478" i="6" s="1"/>
  <c r="AI477" i="6"/>
  <c r="AH477" i="6" s="1"/>
  <c r="AI476" i="6"/>
  <c r="AH476" i="6" s="1"/>
  <c r="AI475" i="6"/>
  <c r="AI474" i="6"/>
  <c r="AI473" i="6"/>
  <c r="AI472" i="6"/>
  <c r="AI471" i="6"/>
  <c r="AI470" i="6"/>
  <c r="AH470" i="6" s="1"/>
  <c r="AI469" i="6"/>
  <c r="AH469" i="6" s="1"/>
  <c r="AI468" i="6"/>
  <c r="AH468" i="6" s="1"/>
  <c r="AI467" i="6"/>
  <c r="AI466" i="6"/>
  <c r="AI465" i="6"/>
  <c r="AI464" i="6"/>
  <c r="AI463" i="6"/>
  <c r="AI462" i="6"/>
  <c r="AH462" i="6" s="1"/>
  <c r="AI461" i="6"/>
  <c r="AH461" i="6" s="1"/>
  <c r="AI460" i="6"/>
  <c r="AH460" i="6" s="1"/>
  <c r="AI459" i="6"/>
  <c r="AI458" i="6"/>
  <c r="AI457" i="6"/>
  <c r="AI456" i="6"/>
  <c r="AI455" i="6"/>
  <c r="AI454" i="6"/>
  <c r="AH454" i="6" s="1"/>
  <c r="AI453" i="6"/>
  <c r="AH453" i="6" s="1"/>
  <c r="AI452" i="6"/>
  <c r="AH452" i="6" s="1"/>
  <c r="AI451" i="6"/>
  <c r="AI450" i="6"/>
  <c r="AI449" i="6"/>
  <c r="AI448" i="6"/>
  <c r="AI447" i="6"/>
  <c r="AI446" i="6"/>
  <c r="AH446" i="6" s="1"/>
  <c r="AI445" i="6"/>
  <c r="AH445" i="6" s="1"/>
  <c r="AI444" i="6"/>
  <c r="AH444" i="6" s="1"/>
  <c r="AI443" i="6"/>
  <c r="AI442" i="6"/>
  <c r="AI441" i="6"/>
  <c r="AI440" i="6"/>
  <c r="AI439" i="6"/>
  <c r="AI438" i="6"/>
  <c r="AH438" i="6" s="1"/>
  <c r="AI437" i="6"/>
  <c r="AH437" i="6" s="1"/>
  <c r="AI436" i="6"/>
  <c r="AH436" i="6" s="1"/>
  <c r="AI435" i="6"/>
  <c r="AI434" i="6"/>
  <c r="AI433" i="6"/>
  <c r="AI432" i="6"/>
  <c r="AI431" i="6"/>
  <c r="AI430" i="6"/>
  <c r="AH430" i="6" s="1"/>
  <c r="AI429" i="6"/>
  <c r="AH429" i="6" s="1"/>
  <c r="AI428" i="6"/>
  <c r="AH428" i="6" s="1"/>
  <c r="AI427" i="6"/>
  <c r="AI426" i="6"/>
  <c r="AI425" i="6"/>
  <c r="AI424" i="6"/>
  <c r="AI423" i="6"/>
  <c r="AI422" i="6"/>
  <c r="AH422" i="6" s="1"/>
  <c r="AI421" i="6"/>
  <c r="AH421" i="6" s="1"/>
  <c r="AI420" i="6"/>
  <c r="AH420" i="6" s="1"/>
  <c r="AI419" i="6"/>
  <c r="AI418" i="6"/>
  <c r="AI417" i="6"/>
  <c r="AI416" i="6"/>
  <c r="AI415" i="6"/>
  <c r="AI414" i="6"/>
  <c r="AH414" i="6" s="1"/>
  <c r="AI413" i="6"/>
  <c r="AH413" i="6" s="1"/>
  <c r="AI412" i="6"/>
  <c r="AH412" i="6" s="1"/>
  <c r="AI411" i="6"/>
  <c r="AI410" i="6"/>
  <c r="AI409" i="6"/>
  <c r="AI408" i="6"/>
  <c r="AI407" i="6"/>
  <c r="AI406" i="6"/>
  <c r="AH406" i="6" s="1"/>
  <c r="AI405" i="6"/>
  <c r="AH405" i="6" s="1"/>
  <c r="AI404" i="6"/>
  <c r="AH404" i="6" s="1"/>
  <c r="AI403" i="6"/>
  <c r="AI402" i="6"/>
  <c r="AI401" i="6"/>
  <c r="AI400" i="6"/>
  <c r="AI399" i="6"/>
  <c r="AI398" i="6"/>
  <c r="AH398" i="6" s="1"/>
  <c r="AI397" i="6"/>
  <c r="AH397" i="6" s="1"/>
  <c r="AI396" i="6"/>
  <c r="AH396" i="6" s="1"/>
  <c r="AI395" i="6"/>
  <c r="AI394" i="6"/>
  <c r="AI393" i="6"/>
  <c r="AI392" i="6"/>
  <c r="AI391" i="6"/>
  <c r="AI390" i="6"/>
  <c r="AH390" i="6" s="1"/>
  <c r="AI389" i="6"/>
  <c r="AH389" i="6" s="1"/>
  <c r="AI388" i="6"/>
  <c r="AH388" i="6" s="1"/>
  <c r="AI387" i="6"/>
  <c r="AI386" i="6"/>
  <c r="AI385" i="6"/>
  <c r="AI384" i="6"/>
  <c r="AI383" i="6"/>
  <c r="AI382" i="6"/>
  <c r="AH382" i="6" s="1"/>
  <c r="AI381" i="6"/>
  <c r="AH381" i="6" s="1"/>
  <c r="AI380" i="6"/>
  <c r="AH380" i="6" s="1"/>
  <c r="AI379" i="6"/>
  <c r="AI378" i="6"/>
  <c r="AI377" i="6"/>
  <c r="AI376" i="6"/>
  <c r="AI375" i="6"/>
  <c r="AI374" i="6"/>
  <c r="AH374" i="6" s="1"/>
  <c r="AI373" i="6"/>
  <c r="AH373" i="6" s="1"/>
  <c r="AI372" i="6"/>
  <c r="AH372" i="6" s="1"/>
  <c r="AI371" i="6"/>
  <c r="AI370" i="6"/>
  <c r="AI369" i="6"/>
  <c r="AI368" i="6"/>
  <c r="AI367" i="6"/>
  <c r="AI366" i="6"/>
  <c r="AH366" i="6" s="1"/>
  <c r="AI365" i="6"/>
  <c r="AH365" i="6" s="1"/>
  <c r="AI364" i="6"/>
  <c r="AH364" i="6" s="1"/>
  <c r="AI363" i="6"/>
  <c r="AI362" i="6"/>
  <c r="AI361" i="6"/>
  <c r="AI360" i="6"/>
  <c r="AI359" i="6"/>
  <c r="AI358" i="6"/>
  <c r="AH358" i="6" s="1"/>
  <c r="AI357" i="6"/>
  <c r="AH357" i="6" s="1"/>
  <c r="AI356" i="6"/>
  <c r="AH356" i="6" s="1"/>
  <c r="AI355" i="6"/>
  <c r="AI354" i="6"/>
  <c r="AI353" i="6"/>
  <c r="AI352" i="6"/>
  <c r="AI351" i="6"/>
  <c r="AI350" i="6"/>
  <c r="AH350" i="6" s="1"/>
  <c r="AI349" i="6"/>
  <c r="AH349" i="6" s="1"/>
  <c r="AI348" i="6"/>
  <c r="AH348" i="6" s="1"/>
  <c r="AI347" i="6"/>
  <c r="AI346" i="6"/>
  <c r="AI345" i="6"/>
  <c r="AI344" i="6"/>
  <c r="AI343" i="6"/>
  <c r="AI342" i="6"/>
  <c r="AH342" i="6" s="1"/>
  <c r="AI341" i="6"/>
  <c r="AH341" i="6" s="1"/>
  <c r="AI340" i="6"/>
  <c r="AH340" i="6" s="1"/>
  <c r="AI339" i="6"/>
  <c r="AI338" i="6"/>
  <c r="AI337" i="6"/>
  <c r="AI336" i="6"/>
  <c r="AI335" i="6"/>
  <c r="AI334" i="6"/>
  <c r="AH334" i="6" s="1"/>
  <c r="AI333" i="6"/>
  <c r="AH333" i="6" s="1"/>
  <c r="AI332" i="6"/>
  <c r="AH332" i="6" s="1"/>
  <c r="AI331" i="6"/>
  <c r="AI330" i="6"/>
  <c r="AI329" i="6"/>
  <c r="AI328" i="6"/>
  <c r="AI327" i="6"/>
  <c r="AI326" i="6"/>
  <c r="AH326" i="6" s="1"/>
  <c r="AI325" i="6"/>
  <c r="AH325" i="6" s="1"/>
  <c r="AI324" i="6"/>
  <c r="AH324" i="6" s="1"/>
  <c r="AI323" i="6"/>
  <c r="AI322" i="6"/>
  <c r="AI321" i="6"/>
  <c r="AI320" i="6"/>
  <c r="AI319" i="6"/>
  <c r="AI318" i="6"/>
  <c r="AH318" i="6" s="1"/>
  <c r="AI317" i="6"/>
  <c r="AH317" i="6" s="1"/>
  <c r="AI316" i="6"/>
  <c r="AH316" i="6" s="1"/>
  <c r="AI315" i="6"/>
  <c r="AI314" i="6"/>
  <c r="AI313" i="6"/>
  <c r="AI312" i="6"/>
  <c r="AI311" i="6"/>
  <c r="AI310" i="6"/>
  <c r="AH310" i="6" s="1"/>
  <c r="AI309" i="6"/>
  <c r="AH309" i="6" s="1"/>
  <c r="AI308" i="6"/>
  <c r="AH308" i="6" s="1"/>
  <c r="AI307" i="6"/>
  <c r="AI306" i="6"/>
  <c r="AI305" i="6"/>
  <c r="AI304" i="6"/>
  <c r="AI303" i="6"/>
  <c r="AI302" i="6"/>
  <c r="AH302" i="6" s="1"/>
  <c r="AI301" i="6"/>
  <c r="AH301" i="6" s="1"/>
  <c r="AI300" i="6"/>
  <c r="AH300" i="6" s="1"/>
  <c r="AI299" i="6"/>
  <c r="AI298" i="6"/>
  <c r="AI297" i="6"/>
  <c r="AI296" i="6"/>
  <c r="AI295" i="6"/>
  <c r="AI294" i="6"/>
  <c r="AH294" i="6" s="1"/>
  <c r="AI293" i="6"/>
  <c r="AH293" i="6" s="1"/>
  <c r="AI292" i="6"/>
  <c r="AH292" i="6" s="1"/>
  <c r="AI291" i="6"/>
  <c r="AI290" i="6"/>
  <c r="AI289" i="6"/>
  <c r="AI288" i="6"/>
  <c r="AI287" i="6"/>
  <c r="AI286" i="6"/>
  <c r="AH286" i="6" s="1"/>
  <c r="AI285" i="6"/>
  <c r="AH285" i="6" s="1"/>
  <c r="AI284" i="6"/>
  <c r="AH284" i="6" s="1"/>
  <c r="AI283" i="6"/>
  <c r="AI282" i="6"/>
  <c r="AI281" i="6"/>
  <c r="AI280" i="6"/>
  <c r="AI279" i="6"/>
  <c r="AI278" i="6"/>
  <c r="AH278" i="6" s="1"/>
  <c r="AI277" i="6"/>
  <c r="AH277" i="6" s="1"/>
  <c r="AI276" i="6"/>
  <c r="AH276" i="6" s="1"/>
  <c r="AI275" i="6"/>
  <c r="AI274" i="6"/>
  <c r="AI273" i="6"/>
  <c r="AI272" i="6"/>
  <c r="AI271" i="6"/>
  <c r="AI270" i="6"/>
  <c r="AH270" i="6" s="1"/>
  <c r="AI269" i="6"/>
  <c r="AH269" i="6" s="1"/>
  <c r="AI268" i="6"/>
  <c r="AH268" i="6" s="1"/>
  <c r="AI267" i="6"/>
  <c r="AI266" i="6"/>
  <c r="AI265" i="6"/>
  <c r="AI264" i="6"/>
  <c r="AI263" i="6"/>
  <c r="AI262" i="6"/>
  <c r="AH262" i="6" s="1"/>
  <c r="AI261" i="6"/>
  <c r="AH261" i="6" s="1"/>
  <c r="AI260" i="6"/>
  <c r="AH260" i="6" s="1"/>
  <c r="AI259" i="6"/>
  <c r="AI258" i="6"/>
  <c r="AI257" i="6"/>
  <c r="AI256" i="6"/>
  <c r="AI255" i="6"/>
  <c r="AI254" i="6"/>
  <c r="AH254" i="6" s="1"/>
  <c r="AI253" i="6"/>
  <c r="AH253" i="6" s="1"/>
  <c r="AI252" i="6"/>
  <c r="AH252" i="6" s="1"/>
  <c r="AI251" i="6"/>
  <c r="AI250" i="6"/>
  <c r="AI249" i="6"/>
  <c r="AI248" i="6"/>
  <c r="AI247" i="6"/>
  <c r="AI246" i="6"/>
  <c r="AH246" i="6" s="1"/>
  <c r="AI245" i="6"/>
  <c r="AH245" i="6" s="1"/>
  <c r="AI244" i="6"/>
  <c r="AH244" i="6" s="1"/>
  <c r="AI243" i="6"/>
  <c r="AI242" i="6"/>
  <c r="AI241" i="6"/>
  <c r="AI240" i="6"/>
  <c r="AI239" i="6"/>
  <c r="AI238" i="6"/>
  <c r="AH238" i="6" s="1"/>
  <c r="AI237" i="6"/>
  <c r="AH237" i="6" s="1"/>
  <c r="AI236" i="6"/>
  <c r="AH236" i="6" s="1"/>
  <c r="AI235" i="6"/>
  <c r="AI234" i="6"/>
  <c r="AI233" i="6"/>
  <c r="AI232" i="6"/>
  <c r="AI231" i="6"/>
  <c r="AI230" i="6"/>
  <c r="AH230" i="6" s="1"/>
  <c r="AI229" i="6"/>
  <c r="AH229" i="6" s="1"/>
  <c r="AI228" i="6"/>
  <c r="AH228" i="6" s="1"/>
  <c r="AI227" i="6"/>
  <c r="AI226" i="6"/>
  <c r="AI225" i="6"/>
  <c r="AI224" i="6"/>
  <c r="AI223" i="6"/>
  <c r="AI222" i="6"/>
  <c r="AH222" i="6" s="1"/>
  <c r="AI221" i="6"/>
  <c r="AH221" i="6" s="1"/>
  <c r="AI220" i="6"/>
  <c r="AH220" i="6" s="1"/>
  <c r="AI219" i="6"/>
  <c r="AI218" i="6"/>
  <c r="AI217" i="6"/>
  <c r="AI216" i="6"/>
  <c r="AI215" i="6"/>
  <c r="AI214" i="6"/>
  <c r="AH214" i="6" s="1"/>
  <c r="AI213" i="6"/>
  <c r="AH213" i="6" s="1"/>
  <c r="AI212" i="6"/>
  <c r="AH212" i="6" s="1"/>
  <c r="AI211" i="6"/>
  <c r="AI210" i="6"/>
  <c r="AI209" i="6"/>
  <c r="AI208" i="6"/>
  <c r="AI207" i="6"/>
  <c r="AI206" i="6"/>
  <c r="AH206" i="6" s="1"/>
  <c r="AI205" i="6"/>
  <c r="AH205" i="6" s="1"/>
  <c r="AI204" i="6"/>
  <c r="AH204" i="6" s="1"/>
  <c r="AI203" i="6"/>
  <c r="AI202" i="6"/>
  <c r="AI201" i="6"/>
  <c r="AI200" i="6"/>
  <c r="AI199" i="6"/>
  <c r="AI198" i="6"/>
  <c r="AH198" i="6" s="1"/>
  <c r="AI197" i="6"/>
  <c r="AH197" i="6" s="1"/>
  <c r="AI196" i="6"/>
  <c r="AH196" i="6" s="1"/>
  <c r="AI195" i="6"/>
  <c r="AI194" i="6"/>
  <c r="AI193" i="6"/>
  <c r="AI192" i="6"/>
  <c r="AI191" i="6"/>
  <c r="AI190" i="6"/>
  <c r="AH190" i="6" s="1"/>
  <c r="AI189" i="6"/>
  <c r="AH189" i="6" s="1"/>
  <c r="AI188" i="6"/>
  <c r="AH188" i="6" s="1"/>
  <c r="AI187" i="6"/>
  <c r="AI186" i="6"/>
  <c r="AI185" i="6"/>
  <c r="AI184" i="6"/>
  <c r="AI183" i="6"/>
  <c r="AI182" i="6"/>
  <c r="AH182" i="6" s="1"/>
  <c r="AI181" i="6"/>
  <c r="AH181" i="6" s="1"/>
  <c r="AI180" i="6"/>
  <c r="AH180" i="6" s="1"/>
  <c r="AI179" i="6"/>
  <c r="AI178" i="6"/>
  <c r="AI177" i="6"/>
  <c r="AI176" i="6"/>
  <c r="AI175" i="6"/>
  <c r="AI174" i="6"/>
  <c r="AH174" i="6" s="1"/>
  <c r="AI173" i="6"/>
  <c r="AH173" i="6" s="1"/>
  <c r="AI172" i="6"/>
  <c r="AH172" i="6" s="1"/>
  <c r="AI171" i="6"/>
  <c r="AI170" i="6"/>
  <c r="AI169" i="6"/>
  <c r="AI168" i="6"/>
  <c r="AI167" i="6"/>
  <c r="AI166" i="6"/>
  <c r="AH166" i="6" s="1"/>
  <c r="AI165" i="6"/>
  <c r="AH165" i="6" s="1"/>
  <c r="AI164" i="6"/>
  <c r="AH164" i="6" s="1"/>
  <c r="AI163" i="6"/>
  <c r="AI162" i="6"/>
  <c r="AI161" i="6"/>
  <c r="AI160" i="6"/>
  <c r="AI159" i="6"/>
  <c r="AI158" i="6"/>
  <c r="AH158" i="6" s="1"/>
  <c r="AI157" i="6"/>
  <c r="AH157" i="6" s="1"/>
  <c r="AI156" i="6"/>
  <c r="AH156" i="6" s="1"/>
  <c r="AI155" i="6"/>
  <c r="AI154" i="6"/>
  <c r="AI153" i="6"/>
  <c r="AI152" i="6"/>
  <c r="AI151" i="6"/>
  <c r="AI150" i="6"/>
  <c r="AH150" i="6" s="1"/>
  <c r="AI149" i="6"/>
  <c r="AH149" i="6" s="1"/>
  <c r="AI148" i="6"/>
  <c r="AH148" i="6" s="1"/>
  <c r="AI147" i="6"/>
  <c r="AI146" i="6"/>
  <c r="AI145" i="6"/>
  <c r="AI144" i="6"/>
  <c r="AI143" i="6"/>
  <c r="AI142" i="6"/>
  <c r="AH142" i="6" s="1"/>
  <c r="AI141" i="6"/>
  <c r="AH141" i="6" s="1"/>
  <c r="AI140" i="6"/>
  <c r="AH140" i="6" s="1"/>
  <c r="AI139" i="6"/>
  <c r="AI138" i="6"/>
  <c r="AI137" i="6"/>
  <c r="AI136" i="6"/>
  <c r="AI135" i="6"/>
  <c r="AI134" i="6"/>
  <c r="AH134" i="6" s="1"/>
  <c r="AI133" i="6"/>
  <c r="AH133" i="6" s="1"/>
  <c r="AI132" i="6"/>
  <c r="AH132" i="6" s="1"/>
  <c r="AI131" i="6"/>
  <c r="AI130" i="6"/>
  <c r="AI129" i="6"/>
  <c r="AI128" i="6"/>
  <c r="AI127" i="6"/>
  <c r="AI126" i="6"/>
  <c r="AH126" i="6" s="1"/>
  <c r="AI125" i="6"/>
  <c r="AH125" i="6" s="1"/>
  <c r="AI124" i="6"/>
  <c r="AH124" i="6" s="1"/>
  <c r="AI123" i="6"/>
  <c r="AI122" i="6"/>
  <c r="AI121" i="6"/>
  <c r="AI120" i="6"/>
  <c r="AI119" i="6"/>
  <c r="AI118" i="6"/>
  <c r="AH118" i="6" s="1"/>
  <c r="AI117" i="6"/>
  <c r="AH117" i="6" s="1"/>
  <c r="AI116" i="6"/>
  <c r="AH116" i="6" s="1"/>
  <c r="AI115" i="6"/>
  <c r="AI114" i="6"/>
  <c r="AI113" i="6"/>
  <c r="AI112" i="6"/>
  <c r="AI111" i="6"/>
  <c r="AI110" i="6"/>
  <c r="AH110" i="6" s="1"/>
  <c r="AI109" i="6"/>
  <c r="AH109" i="6" s="1"/>
  <c r="AI108" i="6"/>
  <c r="AH108" i="6" s="1"/>
  <c r="AI107" i="6"/>
  <c r="AI106" i="6"/>
  <c r="AI105" i="6"/>
  <c r="AI104" i="6"/>
  <c r="AI103" i="6"/>
  <c r="AI102" i="6"/>
  <c r="AH102" i="6" s="1"/>
  <c r="AI101" i="6"/>
  <c r="AH101" i="6" s="1"/>
  <c r="AI100" i="6"/>
  <c r="AH100" i="6" s="1"/>
  <c r="AI99" i="6"/>
  <c r="AI98" i="6"/>
  <c r="AI97" i="6"/>
  <c r="AI96" i="6"/>
  <c r="AI95" i="6"/>
  <c r="AI94" i="6"/>
  <c r="AH94" i="6" s="1"/>
  <c r="AI93" i="6"/>
  <c r="AH93" i="6" s="1"/>
  <c r="AI92" i="6"/>
  <c r="AH92" i="6" s="1"/>
  <c r="AI91" i="6"/>
  <c r="AI90" i="6"/>
  <c r="AI89" i="6"/>
  <c r="AI88" i="6"/>
  <c r="AI87" i="6"/>
  <c r="AI86" i="6"/>
  <c r="AH86" i="6" s="1"/>
  <c r="AI85" i="6"/>
  <c r="AH85" i="6" s="1"/>
  <c r="AI84" i="6"/>
  <c r="AH84" i="6" s="1"/>
  <c r="AI83" i="6"/>
  <c r="AI82" i="6"/>
  <c r="AI81" i="6"/>
  <c r="AI80" i="6"/>
  <c r="AI79" i="6"/>
  <c r="AI78" i="6"/>
  <c r="AH78" i="6" s="1"/>
  <c r="AI77" i="6"/>
  <c r="AH77" i="6" s="1"/>
  <c r="AI76" i="6"/>
  <c r="AH76" i="6" s="1"/>
  <c r="AI75" i="6"/>
  <c r="AI74" i="6"/>
  <c r="AI73" i="6"/>
  <c r="AI72" i="6"/>
  <c r="AI71" i="6"/>
  <c r="AI70" i="6"/>
  <c r="AH70" i="6" s="1"/>
  <c r="AI69" i="6"/>
  <c r="AH69" i="6" s="1"/>
  <c r="AI68" i="6"/>
  <c r="AH68" i="6" s="1"/>
  <c r="AI67" i="6"/>
  <c r="AI66" i="6"/>
  <c r="AI65" i="6"/>
  <c r="AI64" i="6"/>
  <c r="AI63" i="6"/>
  <c r="AI62" i="6"/>
  <c r="AH62" i="6" s="1"/>
  <c r="AI61" i="6"/>
  <c r="AH61" i="6" s="1"/>
  <c r="AI60" i="6"/>
  <c r="AH60" i="6" s="1"/>
  <c r="AI59" i="6"/>
  <c r="AI58" i="6"/>
  <c r="AI57" i="6"/>
  <c r="AI56" i="6"/>
  <c r="AI55" i="6"/>
  <c r="AI54" i="6"/>
  <c r="AH54" i="6" s="1"/>
  <c r="AI53" i="6"/>
  <c r="AH53" i="6" s="1"/>
  <c r="AI52" i="6"/>
  <c r="AH52" i="6" s="1"/>
  <c r="AI51" i="6"/>
  <c r="AI50" i="6"/>
  <c r="AI49" i="6"/>
  <c r="AI48" i="6"/>
  <c r="AI47" i="6"/>
  <c r="AI46" i="6"/>
  <c r="AH46" i="6" s="1"/>
  <c r="AI45" i="6"/>
  <c r="AH45" i="6" s="1"/>
  <c r="AI44" i="6"/>
  <c r="AH44" i="6" s="1"/>
  <c r="AI43" i="6"/>
  <c r="AI42" i="6"/>
  <c r="AI41" i="6"/>
  <c r="AI40" i="6"/>
  <c r="AI39" i="6"/>
  <c r="AI38" i="6"/>
  <c r="AH38" i="6" s="1"/>
  <c r="AI37" i="6"/>
  <c r="AH37" i="6" s="1"/>
  <c r="AI36" i="6"/>
  <c r="AH36" i="6" s="1"/>
  <c r="AI35" i="6"/>
  <c r="AI34" i="6"/>
  <c r="AI33" i="6"/>
  <c r="AI32" i="6"/>
  <c r="AI31" i="6"/>
  <c r="AI30" i="6"/>
  <c r="AH30" i="6" s="1"/>
  <c r="AI29" i="6"/>
  <c r="AH29" i="6" s="1"/>
  <c r="AI28" i="6"/>
  <c r="AH28" i="6" s="1"/>
  <c r="AI27" i="6"/>
  <c r="AI26" i="6"/>
  <c r="AI25" i="6"/>
  <c r="AI24" i="6"/>
  <c r="AI23" i="6"/>
  <c r="AI22" i="6"/>
  <c r="AH22" i="6" s="1"/>
  <c r="AI21" i="6"/>
  <c r="AH21" i="6" s="1"/>
  <c r="AI20" i="6"/>
  <c r="AH20" i="6" s="1"/>
  <c r="AI19" i="6"/>
  <c r="AI18" i="6"/>
  <c r="AI17" i="6"/>
  <c r="AI16" i="6"/>
  <c r="AI15" i="6"/>
  <c r="AI14" i="6"/>
  <c r="AH14" i="6" s="1"/>
  <c r="AI13" i="6"/>
  <c r="AH13" i="6" s="1"/>
  <c r="AI12" i="6"/>
  <c r="AH12" i="6" s="1"/>
  <c r="AI11" i="6"/>
  <c r="AI10" i="6"/>
  <c r="AI9" i="6"/>
  <c r="AI8" i="6"/>
  <c r="AI7" i="6"/>
  <c r="AI6" i="6"/>
  <c r="AH6" i="6" s="1"/>
  <c r="AI5" i="6"/>
  <c r="AH5" i="6" s="1"/>
  <c r="AI4" i="6"/>
  <c r="AH4" i="6" s="1"/>
  <c r="AI3" i="6"/>
  <c r="AI2" i="6"/>
  <c r="AL4" i="6"/>
  <c r="R10001" i="6"/>
  <c r="R10000" i="6"/>
  <c r="R9999" i="6"/>
  <c r="R9998" i="6"/>
  <c r="R9997" i="6"/>
  <c r="R9996" i="6"/>
  <c r="R9995" i="6"/>
  <c r="R9994" i="6"/>
  <c r="R9993" i="6"/>
  <c r="R9992" i="6"/>
  <c r="R9991" i="6"/>
  <c r="R9990" i="6"/>
  <c r="R9989" i="6"/>
  <c r="R9988" i="6"/>
  <c r="R9987" i="6"/>
  <c r="R9986" i="6"/>
  <c r="R9985" i="6"/>
  <c r="R9984" i="6"/>
  <c r="R9983" i="6"/>
  <c r="R9982" i="6"/>
  <c r="R9981" i="6"/>
  <c r="R9980" i="6"/>
  <c r="R9979" i="6"/>
  <c r="R9978" i="6"/>
  <c r="R9977" i="6"/>
  <c r="R9976" i="6"/>
  <c r="R9975" i="6"/>
  <c r="R9974" i="6"/>
  <c r="R9973" i="6"/>
  <c r="R9972" i="6"/>
  <c r="R9971" i="6"/>
  <c r="R9970" i="6"/>
  <c r="R9969" i="6"/>
  <c r="R9968" i="6"/>
  <c r="R9967" i="6"/>
  <c r="R9966" i="6"/>
  <c r="R9965" i="6"/>
  <c r="R9964" i="6"/>
  <c r="R9963" i="6"/>
  <c r="R9962" i="6"/>
  <c r="R9961" i="6"/>
  <c r="R9960" i="6"/>
  <c r="R9959" i="6"/>
  <c r="R9958" i="6"/>
  <c r="R9957" i="6"/>
  <c r="R9956" i="6"/>
  <c r="R9955" i="6"/>
  <c r="R9954" i="6"/>
  <c r="R9953" i="6"/>
  <c r="R9952" i="6"/>
  <c r="R9951" i="6"/>
  <c r="R9950" i="6"/>
  <c r="R9949" i="6"/>
  <c r="R9948" i="6"/>
  <c r="R9947" i="6"/>
  <c r="R9946" i="6"/>
  <c r="R9945" i="6"/>
  <c r="R9944" i="6"/>
  <c r="R9943" i="6"/>
  <c r="R9942" i="6"/>
  <c r="R9941" i="6"/>
  <c r="R9940" i="6"/>
  <c r="R9939" i="6"/>
  <c r="R9938" i="6"/>
  <c r="R9937" i="6"/>
  <c r="R9936" i="6"/>
  <c r="R9935" i="6"/>
  <c r="R9934" i="6"/>
  <c r="R9933" i="6"/>
  <c r="R9932" i="6"/>
  <c r="R9931" i="6"/>
  <c r="R9930" i="6"/>
  <c r="R9929" i="6"/>
  <c r="R9928" i="6"/>
  <c r="R9927" i="6"/>
  <c r="R9926" i="6"/>
  <c r="R9925" i="6"/>
  <c r="R9924" i="6"/>
  <c r="R9923" i="6"/>
  <c r="R9922" i="6"/>
  <c r="R9921" i="6"/>
  <c r="R9920" i="6"/>
  <c r="R9919" i="6"/>
  <c r="R9918" i="6"/>
  <c r="R9917" i="6"/>
  <c r="R9916" i="6"/>
  <c r="R9915" i="6"/>
  <c r="R9914" i="6"/>
  <c r="R9913" i="6"/>
  <c r="R9912" i="6"/>
  <c r="R9911" i="6"/>
  <c r="R9910" i="6"/>
  <c r="R9909" i="6"/>
  <c r="R9908" i="6"/>
  <c r="R9907" i="6"/>
  <c r="R9906" i="6"/>
  <c r="R9905" i="6"/>
  <c r="R9904" i="6"/>
  <c r="R9903" i="6"/>
  <c r="R9902" i="6"/>
  <c r="R9901" i="6"/>
  <c r="R9900" i="6"/>
  <c r="R9899" i="6"/>
  <c r="R9898" i="6"/>
  <c r="R9897" i="6"/>
  <c r="R9896" i="6"/>
  <c r="R9895" i="6"/>
  <c r="R9894" i="6"/>
  <c r="R9893" i="6"/>
  <c r="R9892" i="6"/>
  <c r="R9891" i="6"/>
  <c r="R9890" i="6"/>
  <c r="R9889" i="6"/>
  <c r="R9888" i="6"/>
  <c r="R9887" i="6"/>
  <c r="R9886" i="6"/>
  <c r="R9885" i="6"/>
  <c r="R9884" i="6"/>
  <c r="R9883" i="6"/>
  <c r="R9882" i="6"/>
  <c r="R9881" i="6"/>
  <c r="R9880" i="6"/>
  <c r="R9879" i="6"/>
  <c r="R9878" i="6"/>
  <c r="R9877" i="6"/>
  <c r="R9876" i="6"/>
  <c r="R9875" i="6"/>
  <c r="R9874" i="6"/>
  <c r="R9873" i="6"/>
  <c r="R9872" i="6"/>
  <c r="R9871" i="6"/>
  <c r="R9870" i="6"/>
  <c r="R9869" i="6"/>
  <c r="R9868" i="6"/>
  <c r="R9867" i="6"/>
  <c r="R9866" i="6"/>
  <c r="R9865" i="6"/>
  <c r="R9864" i="6"/>
  <c r="R9863" i="6"/>
  <c r="R9862" i="6"/>
  <c r="R9861" i="6"/>
  <c r="R9860" i="6"/>
  <c r="R9859" i="6"/>
  <c r="R9858" i="6"/>
  <c r="R9857" i="6"/>
  <c r="R9856" i="6"/>
  <c r="R9855" i="6"/>
  <c r="R9854" i="6"/>
  <c r="R9853" i="6"/>
  <c r="R9852" i="6"/>
  <c r="R9851" i="6"/>
  <c r="R9850" i="6"/>
  <c r="R9849" i="6"/>
  <c r="R9848" i="6"/>
  <c r="R9847" i="6"/>
  <c r="R9846" i="6"/>
  <c r="R9845" i="6"/>
  <c r="R9844" i="6"/>
  <c r="R9843" i="6"/>
  <c r="R9842" i="6"/>
  <c r="R9841" i="6"/>
  <c r="R9840" i="6"/>
  <c r="R9839" i="6"/>
  <c r="R9838" i="6"/>
  <c r="R9837" i="6"/>
  <c r="R9836" i="6"/>
  <c r="R9835" i="6"/>
  <c r="R9834" i="6"/>
  <c r="R9833" i="6"/>
  <c r="R9832" i="6"/>
  <c r="R9831" i="6"/>
  <c r="R9830" i="6"/>
  <c r="R9829" i="6"/>
  <c r="R9828" i="6"/>
  <c r="R9827" i="6"/>
  <c r="R9826" i="6"/>
  <c r="R9825" i="6"/>
  <c r="R9824" i="6"/>
  <c r="R9823" i="6"/>
  <c r="R9822" i="6"/>
  <c r="R9821" i="6"/>
  <c r="R9820" i="6"/>
  <c r="R9819" i="6"/>
  <c r="R9818" i="6"/>
  <c r="R9817" i="6"/>
  <c r="R9816" i="6"/>
  <c r="R9815" i="6"/>
  <c r="R9814" i="6"/>
  <c r="R9813" i="6"/>
  <c r="R9812" i="6"/>
  <c r="R9811" i="6"/>
  <c r="R9810" i="6"/>
  <c r="R9809" i="6"/>
  <c r="R9808" i="6"/>
  <c r="R9807" i="6"/>
  <c r="R9806" i="6"/>
  <c r="R9805" i="6"/>
  <c r="R9804" i="6"/>
  <c r="R9803" i="6"/>
  <c r="R9802" i="6"/>
  <c r="R9801" i="6"/>
  <c r="R9800" i="6"/>
  <c r="R9799" i="6"/>
  <c r="R9798" i="6"/>
  <c r="R9797" i="6"/>
  <c r="R9796" i="6"/>
  <c r="R9795" i="6"/>
  <c r="R9794" i="6"/>
  <c r="R9793" i="6"/>
  <c r="R9792" i="6"/>
  <c r="R9791" i="6"/>
  <c r="R9790" i="6"/>
  <c r="R9789" i="6"/>
  <c r="R9788" i="6"/>
  <c r="R9787" i="6"/>
  <c r="R9786" i="6"/>
  <c r="R9785" i="6"/>
  <c r="R9784" i="6"/>
  <c r="R9783" i="6"/>
  <c r="R9782" i="6"/>
  <c r="R9781" i="6"/>
  <c r="R9780" i="6"/>
  <c r="R9779" i="6"/>
  <c r="R9778" i="6"/>
  <c r="R9777" i="6"/>
  <c r="R9776" i="6"/>
  <c r="R9775" i="6"/>
  <c r="R9774" i="6"/>
  <c r="R9773" i="6"/>
  <c r="R9772" i="6"/>
  <c r="R9771" i="6"/>
  <c r="R9770" i="6"/>
  <c r="R9769" i="6"/>
  <c r="R9768" i="6"/>
  <c r="R9767" i="6"/>
  <c r="R9766" i="6"/>
  <c r="R9765" i="6"/>
  <c r="R9764" i="6"/>
  <c r="R9763" i="6"/>
  <c r="R9762" i="6"/>
  <c r="R9761" i="6"/>
  <c r="R9760" i="6"/>
  <c r="R9759" i="6"/>
  <c r="R9758" i="6"/>
  <c r="R9757" i="6"/>
  <c r="R9756" i="6"/>
  <c r="R9755" i="6"/>
  <c r="R9754" i="6"/>
  <c r="R9753" i="6"/>
  <c r="R9752" i="6"/>
  <c r="R9751" i="6"/>
  <c r="R9750" i="6"/>
  <c r="R9749" i="6"/>
  <c r="R9748" i="6"/>
  <c r="R9747" i="6"/>
  <c r="R9746" i="6"/>
  <c r="R9745" i="6"/>
  <c r="R9744" i="6"/>
  <c r="R9743" i="6"/>
  <c r="R9742" i="6"/>
  <c r="R9741" i="6"/>
  <c r="R9740" i="6"/>
  <c r="R9739" i="6"/>
  <c r="R9738" i="6"/>
  <c r="R9737" i="6"/>
  <c r="R9736" i="6"/>
  <c r="R9735" i="6"/>
  <c r="R9734" i="6"/>
  <c r="R9733" i="6"/>
  <c r="R9732" i="6"/>
  <c r="R9731" i="6"/>
  <c r="R9730" i="6"/>
  <c r="R9729" i="6"/>
  <c r="R9728" i="6"/>
  <c r="R9727" i="6"/>
  <c r="R9726" i="6"/>
  <c r="R9725" i="6"/>
  <c r="R9724" i="6"/>
  <c r="R9723" i="6"/>
  <c r="R9722" i="6"/>
  <c r="R9721" i="6"/>
  <c r="R9720" i="6"/>
  <c r="R9719" i="6"/>
  <c r="R9718" i="6"/>
  <c r="R9717" i="6"/>
  <c r="R9716" i="6"/>
  <c r="R9715" i="6"/>
  <c r="R9714" i="6"/>
  <c r="R9713" i="6"/>
  <c r="R9712" i="6"/>
  <c r="R9711" i="6"/>
  <c r="R9710" i="6"/>
  <c r="R9709" i="6"/>
  <c r="R9708" i="6"/>
  <c r="R9707" i="6"/>
  <c r="R9706" i="6"/>
  <c r="R9705" i="6"/>
  <c r="R9704" i="6"/>
  <c r="R9703" i="6"/>
  <c r="R9702" i="6"/>
  <c r="R9701" i="6"/>
  <c r="R9700" i="6"/>
  <c r="R9699" i="6"/>
  <c r="R9698" i="6"/>
  <c r="R9697" i="6"/>
  <c r="R9696" i="6"/>
  <c r="R9695" i="6"/>
  <c r="R9694" i="6"/>
  <c r="R9693" i="6"/>
  <c r="R9692" i="6"/>
  <c r="R9691" i="6"/>
  <c r="R9690" i="6"/>
  <c r="R9689" i="6"/>
  <c r="R9688" i="6"/>
  <c r="R9687" i="6"/>
  <c r="R9686" i="6"/>
  <c r="R9685" i="6"/>
  <c r="R9684" i="6"/>
  <c r="R9683" i="6"/>
  <c r="R9682" i="6"/>
  <c r="R9681" i="6"/>
  <c r="R9680" i="6"/>
  <c r="R9679" i="6"/>
  <c r="R9678" i="6"/>
  <c r="R9677" i="6"/>
  <c r="R9676" i="6"/>
  <c r="R9675" i="6"/>
  <c r="R9674" i="6"/>
  <c r="R9673" i="6"/>
  <c r="R9672" i="6"/>
  <c r="R9671" i="6"/>
  <c r="R9670" i="6"/>
  <c r="R9669" i="6"/>
  <c r="R9668" i="6"/>
  <c r="R9667" i="6"/>
  <c r="R9666" i="6"/>
  <c r="R9665" i="6"/>
  <c r="R9664" i="6"/>
  <c r="R9663" i="6"/>
  <c r="R9662" i="6"/>
  <c r="R9661" i="6"/>
  <c r="R9660" i="6"/>
  <c r="R9659" i="6"/>
  <c r="R9658" i="6"/>
  <c r="R9657" i="6"/>
  <c r="R9656" i="6"/>
  <c r="R9655" i="6"/>
  <c r="R9654" i="6"/>
  <c r="R9653" i="6"/>
  <c r="R9652" i="6"/>
  <c r="R9651" i="6"/>
  <c r="R9650" i="6"/>
  <c r="R9649" i="6"/>
  <c r="R9648" i="6"/>
  <c r="R9647" i="6"/>
  <c r="R9646" i="6"/>
  <c r="R9645" i="6"/>
  <c r="R9644" i="6"/>
  <c r="R9643" i="6"/>
  <c r="R9642" i="6"/>
  <c r="R9641" i="6"/>
  <c r="R9640" i="6"/>
  <c r="R9639" i="6"/>
  <c r="R9638" i="6"/>
  <c r="R9637" i="6"/>
  <c r="R9636" i="6"/>
  <c r="R9635" i="6"/>
  <c r="R9634" i="6"/>
  <c r="R9633" i="6"/>
  <c r="R9632" i="6"/>
  <c r="R9631" i="6"/>
  <c r="R9630" i="6"/>
  <c r="R9629" i="6"/>
  <c r="R9628" i="6"/>
  <c r="R9627" i="6"/>
  <c r="R9626" i="6"/>
  <c r="R9625" i="6"/>
  <c r="R9624" i="6"/>
  <c r="R9623" i="6"/>
  <c r="R9622" i="6"/>
  <c r="R9621" i="6"/>
  <c r="R9620" i="6"/>
  <c r="R9619" i="6"/>
  <c r="R9618" i="6"/>
  <c r="R9617" i="6"/>
  <c r="R9616" i="6"/>
  <c r="R9615" i="6"/>
  <c r="R9614" i="6"/>
  <c r="R9613" i="6"/>
  <c r="R9612" i="6"/>
  <c r="R9611" i="6"/>
  <c r="R9610" i="6"/>
  <c r="R9609" i="6"/>
  <c r="R9608" i="6"/>
  <c r="R9607" i="6"/>
  <c r="R9606" i="6"/>
  <c r="R9605" i="6"/>
  <c r="R9604" i="6"/>
  <c r="R9603" i="6"/>
  <c r="R9602" i="6"/>
  <c r="R9601" i="6"/>
  <c r="R9600" i="6"/>
  <c r="R9599" i="6"/>
  <c r="R9598" i="6"/>
  <c r="R9597" i="6"/>
  <c r="R9596" i="6"/>
  <c r="R9595" i="6"/>
  <c r="R9594" i="6"/>
  <c r="R9593" i="6"/>
  <c r="R9592" i="6"/>
  <c r="R9591" i="6"/>
  <c r="R9590" i="6"/>
  <c r="R9589" i="6"/>
  <c r="R9588" i="6"/>
  <c r="R9587" i="6"/>
  <c r="R9586" i="6"/>
  <c r="R9585" i="6"/>
  <c r="R9584" i="6"/>
  <c r="R9583" i="6"/>
  <c r="R9582" i="6"/>
  <c r="R9581" i="6"/>
  <c r="R9580" i="6"/>
  <c r="R9579" i="6"/>
  <c r="R9578" i="6"/>
  <c r="R9577" i="6"/>
  <c r="R9576" i="6"/>
  <c r="R9575" i="6"/>
  <c r="R9574" i="6"/>
  <c r="R9573" i="6"/>
  <c r="R9572" i="6"/>
  <c r="R9571" i="6"/>
  <c r="R9570" i="6"/>
  <c r="R9569" i="6"/>
  <c r="R9568" i="6"/>
  <c r="R9567" i="6"/>
  <c r="R9566" i="6"/>
  <c r="R9565" i="6"/>
  <c r="R9564" i="6"/>
  <c r="R9563" i="6"/>
  <c r="R9562" i="6"/>
  <c r="R9561" i="6"/>
  <c r="R9560" i="6"/>
  <c r="R9559" i="6"/>
  <c r="R9558" i="6"/>
  <c r="R9557" i="6"/>
  <c r="R9556" i="6"/>
  <c r="R9555" i="6"/>
  <c r="R9554" i="6"/>
  <c r="R9553" i="6"/>
  <c r="R9552" i="6"/>
  <c r="R9551" i="6"/>
  <c r="R9550" i="6"/>
  <c r="R9549" i="6"/>
  <c r="R9548" i="6"/>
  <c r="R9547" i="6"/>
  <c r="R9546" i="6"/>
  <c r="R9545" i="6"/>
  <c r="R9544" i="6"/>
  <c r="R9543" i="6"/>
  <c r="R9542" i="6"/>
  <c r="R9541" i="6"/>
  <c r="R9540" i="6"/>
  <c r="R9539" i="6"/>
  <c r="R9538" i="6"/>
  <c r="R9537" i="6"/>
  <c r="R9536" i="6"/>
  <c r="R9535" i="6"/>
  <c r="R9534" i="6"/>
  <c r="R9533" i="6"/>
  <c r="R9532" i="6"/>
  <c r="R9531" i="6"/>
  <c r="R9530" i="6"/>
  <c r="R9529" i="6"/>
  <c r="R9528" i="6"/>
  <c r="R9527" i="6"/>
  <c r="R9526" i="6"/>
  <c r="R9525" i="6"/>
  <c r="R9524" i="6"/>
  <c r="R9523" i="6"/>
  <c r="R9522" i="6"/>
  <c r="R9521" i="6"/>
  <c r="R9520" i="6"/>
  <c r="R9519" i="6"/>
  <c r="R9518" i="6"/>
  <c r="R9517" i="6"/>
  <c r="R9516" i="6"/>
  <c r="R9515" i="6"/>
  <c r="R9514" i="6"/>
  <c r="R9513" i="6"/>
  <c r="R9512" i="6"/>
  <c r="R9511" i="6"/>
  <c r="R9510" i="6"/>
  <c r="R9509" i="6"/>
  <c r="R9508" i="6"/>
  <c r="R9507" i="6"/>
  <c r="R9506" i="6"/>
  <c r="R9505" i="6"/>
  <c r="R9504" i="6"/>
  <c r="R9503" i="6"/>
  <c r="R9502" i="6"/>
  <c r="R9501" i="6"/>
  <c r="R9500" i="6"/>
  <c r="R9499" i="6"/>
  <c r="R9498" i="6"/>
  <c r="R9497" i="6"/>
  <c r="R9496" i="6"/>
  <c r="R9495" i="6"/>
  <c r="R9494" i="6"/>
  <c r="R9493" i="6"/>
  <c r="R9492" i="6"/>
  <c r="R9491" i="6"/>
  <c r="R9490" i="6"/>
  <c r="R9489" i="6"/>
  <c r="R9488" i="6"/>
  <c r="R9487" i="6"/>
  <c r="R9486" i="6"/>
  <c r="R9485" i="6"/>
  <c r="R9484" i="6"/>
  <c r="R9483" i="6"/>
  <c r="R9482" i="6"/>
  <c r="R9481" i="6"/>
  <c r="R9480" i="6"/>
  <c r="R9479" i="6"/>
  <c r="R9478" i="6"/>
  <c r="R9477" i="6"/>
  <c r="R9476" i="6"/>
  <c r="R9475" i="6"/>
  <c r="R9474" i="6"/>
  <c r="R9473" i="6"/>
  <c r="R9472" i="6"/>
  <c r="R9471" i="6"/>
  <c r="R9470" i="6"/>
  <c r="R9469" i="6"/>
  <c r="R9468" i="6"/>
  <c r="R9467" i="6"/>
  <c r="R9466" i="6"/>
  <c r="R9465" i="6"/>
  <c r="R9464" i="6"/>
  <c r="R9463" i="6"/>
  <c r="R9462" i="6"/>
  <c r="R9461" i="6"/>
  <c r="R9460" i="6"/>
  <c r="R9459" i="6"/>
  <c r="R9458" i="6"/>
  <c r="R9457" i="6"/>
  <c r="R9456" i="6"/>
  <c r="R9455" i="6"/>
  <c r="R9454" i="6"/>
  <c r="R9453" i="6"/>
  <c r="R9452" i="6"/>
  <c r="R9451" i="6"/>
  <c r="R9450" i="6"/>
  <c r="R9449" i="6"/>
  <c r="R9448" i="6"/>
  <c r="R9447" i="6"/>
  <c r="R9446" i="6"/>
  <c r="R9445" i="6"/>
  <c r="R9444" i="6"/>
  <c r="R9443" i="6"/>
  <c r="R9442" i="6"/>
  <c r="R9441" i="6"/>
  <c r="R9440" i="6"/>
  <c r="R9439" i="6"/>
  <c r="R9438" i="6"/>
  <c r="R9437" i="6"/>
  <c r="R9436" i="6"/>
  <c r="R9435" i="6"/>
  <c r="R9434" i="6"/>
  <c r="R9433" i="6"/>
  <c r="R9432" i="6"/>
  <c r="R9431" i="6"/>
  <c r="R9430" i="6"/>
  <c r="R9429" i="6"/>
  <c r="R9428" i="6"/>
  <c r="R9427" i="6"/>
  <c r="R9426" i="6"/>
  <c r="R9425" i="6"/>
  <c r="R9424" i="6"/>
  <c r="R9423" i="6"/>
  <c r="R9422" i="6"/>
  <c r="R9421" i="6"/>
  <c r="R9420" i="6"/>
  <c r="R9419" i="6"/>
  <c r="R9418" i="6"/>
  <c r="R9417" i="6"/>
  <c r="R9416" i="6"/>
  <c r="R9415" i="6"/>
  <c r="R9414" i="6"/>
  <c r="R9413" i="6"/>
  <c r="R9412" i="6"/>
  <c r="R9411" i="6"/>
  <c r="R9410" i="6"/>
  <c r="R9409" i="6"/>
  <c r="R9408" i="6"/>
  <c r="R9407" i="6"/>
  <c r="R9406" i="6"/>
  <c r="R9405" i="6"/>
  <c r="R9404" i="6"/>
  <c r="R9403" i="6"/>
  <c r="R9402" i="6"/>
  <c r="R9401" i="6"/>
  <c r="R9400" i="6"/>
  <c r="R9399" i="6"/>
  <c r="R9398" i="6"/>
  <c r="R9397" i="6"/>
  <c r="R9396" i="6"/>
  <c r="R9395" i="6"/>
  <c r="R9394" i="6"/>
  <c r="R9393" i="6"/>
  <c r="R9392" i="6"/>
  <c r="R9391" i="6"/>
  <c r="R9390" i="6"/>
  <c r="R9389" i="6"/>
  <c r="R9388" i="6"/>
  <c r="R9387" i="6"/>
  <c r="R9386" i="6"/>
  <c r="R9385" i="6"/>
  <c r="R9384" i="6"/>
  <c r="R9383" i="6"/>
  <c r="R9382" i="6"/>
  <c r="R9381" i="6"/>
  <c r="R9380" i="6"/>
  <c r="R9379" i="6"/>
  <c r="R9378" i="6"/>
  <c r="R9377" i="6"/>
  <c r="R9376" i="6"/>
  <c r="R9375" i="6"/>
  <c r="R9374" i="6"/>
  <c r="R9373" i="6"/>
  <c r="R9372" i="6"/>
  <c r="R9371" i="6"/>
  <c r="R9370" i="6"/>
  <c r="R9369" i="6"/>
  <c r="R9368" i="6"/>
  <c r="R9367" i="6"/>
  <c r="R9366" i="6"/>
  <c r="R9365" i="6"/>
  <c r="R9364" i="6"/>
  <c r="R9363" i="6"/>
  <c r="R9362" i="6"/>
  <c r="R9361" i="6"/>
  <c r="R9360" i="6"/>
  <c r="R9359" i="6"/>
  <c r="R9358" i="6"/>
  <c r="R9357" i="6"/>
  <c r="R9356" i="6"/>
  <c r="R9355" i="6"/>
  <c r="R9354" i="6"/>
  <c r="R9353" i="6"/>
  <c r="R9352" i="6"/>
  <c r="R9351" i="6"/>
  <c r="R9350" i="6"/>
  <c r="R9349" i="6"/>
  <c r="R9348" i="6"/>
  <c r="R9347" i="6"/>
  <c r="R9346" i="6"/>
  <c r="R9345" i="6"/>
  <c r="R9344" i="6"/>
  <c r="R9343" i="6"/>
  <c r="R9342" i="6"/>
  <c r="R9341" i="6"/>
  <c r="R9340" i="6"/>
  <c r="R9339" i="6"/>
  <c r="R9338" i="6"/>
  <c r="R9337" i="6"/>
  <c r="R9336" i="6"/>
  <c r="R9335" i="6"/>
  <c r="R9334" i="6"/>
  <c r="R9333" i="6"/>
  <c r="R9332" i="6"/>
  <c r="R9331" i="6"/>
  <c r="R9330" i="6"/>
  <c r="R9329" i="6"/>
  <c r="R9328" i="6"/>
  <c r="R9327" i="6"/>
  <c r="R9326" i="6"/>
  <c r="R9325" i="6"/>
  <c r="R9324" i="6"/>
  <c r="R9323" i="6"/>
  <c r="R9322" i="6"/>
  <c r="R9321" i="6"/>
  <c r="R9320" i="6"/>
  <c r="R9319" i="6"/>
  <c r="R9318" i="6"/>
  <c r="R9317" i="6"/>
  <c r="R9316" i="6"/>
  <c r="R9315" i="6"/>
  <c r="R9314" i="6"/>
  <c r="R9313" i="6"/>
  <c r="R9312" i="6"/>
  <c r="R9311" i="6"/>
  <c r="R9310" i="6"/>
  <c r="R9309" i="6"/>
  <c r="R9308" i="6"/>
  <c r="R9307" i="6"/>
  <c r="R9306" i="6"/>
  <c r="R9305" i="6"/>
  <c r="R9304" i="6"/>
  <c r="R9303" i="6"/>
  <c r="R9302" i="6"/>
  <c r="R9301" i="6"/>
  <c r="R9300" i="6"/>
  <c r="R9299" i="6"/>
  <c r="R9298" i="6"/>
  <c r="R9297" i="6"/>
  <c r="R9296" i="6"/>
  <c r="R9295" i="6"/>
  <c r="R9294" i="6"/>
  <c r="R9293" i="6"/>
  <c r="R9292" i="6"/>
  <c r="R9291" i="6"/>
  <c r="R9290" i="6"/>
  <c r="R9289" i="6"/>
  <c r="R9288" i="6"/>
  <c r="R9287" i="6"/>
  <c r="R9286" i="6"/>
  <c r="R9285" i="6"/>
  <c r="R9284" i="6"/>
  <c r="R9283" i="6"/>
  <c r="R9282" i="6"/>
  <c r="R9281" i="6"/>
  <c r="R9280" i="6"/>
  <c r="R9279" i="6"/>
  <c r="R9278" i="6"/>
  <c r="R9277" i="6"/>
  <c r="R9276" i="6"/>
  <c r="R9275" i="6"/>
  <c r="R9274" i="6"/>
  <c r="R9273" i="6"/>
  <c r="R9272" i="6"/>
  <c r="R9271" i="6"/>
  <c r="R9270" i="6"/>
  <c r="R9269" i="6"/>
  <c r="R9268" i="6"/>
  <c r="R9267" i="6"/>
  <c r="R9266" i="6"/>
  <c r="R9265" i="6"/>
  <c r="R9264" i="6"/>
  <c r="R9263" i="6"/>
  <c r="R9262" i="6"/>
  <c r="R9261" i="6"/>
  <c r="R9260" i="6"/>
  <c r="R9259" i="6"/>
  <c r="R9258" i="6"/>
  <c r="R9257" i="6"/>
  <c r="R9256" i="6"/>
  <c r="R9255" i="6"/>
  <c r="R9254" i="6"/>
  <c r="R9253" i="6"/>
  <c r="R9252" i="6"/>
  <c r="R9251" i="6"/>
  <c r="R9250" i="6"/>
  <c r="R9249" i="6"/>
  <c r="R9248" i="6"/>
  <c r="R9247" i="6"/>
  <c r="R9246" i="6"/>
  <c r="R9245" i="6"/>
  <c r="R9244" i="6"/>
  <c r="R9243" i="6"/>
  <c r="R9242" i="6"/>
  <c r="R9241" i="6"/>
  <c r="R9240" i="6"/>
  <c r="R9239" i="6"/>
  <c r="R9238" i="6"/>
  <c r="R9237" i="6"/>
  <c r="R9236" i="6"/>
  <c r="R9235" i="6"/>
  <c r="R9234" i="6"/>
  <c r="R9233" i="6"/>
  <c r="R9232" i="6"/>
  <c r="R9231" i="6"/>
  <c r="R9230" i="6"/>
  <c r="R9229" i="6"/>
  <c r="R9228" i="6"/>
  <c r="R9227" i="6"/>
  <c r="R9226" i="6"/>
  <c r="R9225" i="6"/>
  <c r="R9224" i="6"/>
  <c r="R9223" i="6"/>
  <c r="R9222" i="6"/>
  <c r="R9221" i="6"/>
  <c r="R9220" i="6"/>
  <c r="R9219" i="6"/>
  <c r="R9218" i="6"/>
  <c r="R9217" i="6"/>
  <c r="R9216" i="6"/>
  <c r="R9215" i="6"/>
  <c r="R9214" i="6"/>
  <c r="R9213" i="6"/>
  <c r="R9212" i="6"/>
  <c r="R9211" i="6"/>
  <c r="R9210" i="6"/>
  <c r="R9209" i="6"/>
  <c r="R9208" i="6"/>
  <c r="R9207" i="6"/>
  <c r="R9206" i="6"/>
  <c r="R9205" i="6"/>
  <c r="R9204" i="6"/>
  <c r="R9203" i="6"/>
  <c r="R9202" i="6"/>
  <c r="R9201" i="6"/>
  <c r="R9200" i="6"/>
  <c r="R9199" i="6"/>
  <c r="R9198" i="6"/>
  <c r="R9197" i="6"/>
  <c r="R9196" i="6"/>
  <c r="R9195" i="6"/>
  <c r="R9194" i="6"/>
  <c r="R9193" i="6"/>
  <c r="R9192" i="6"/>
  <c r="R9191" i="6"/>
  <c r="R9190" i="6"/>
  <c r="R9189" i="6"/>
  <c r="R9188" i="6"/>
  <c r="R9187" i="6"/>
  <c r="R9186" i="6"/>
  <c r="R9185" i="6"/>
  <c r="R9184" i="6"/>
  <c r="R9183" i="6"/>
  <c r="R9182" i="6"/>
  <c r="R9181" i="6"/>
  <c r="R9180" i="6"/>
  <c r="R9179" i="6"/>
  <c r="R9178" i="6"/>
  <c r="R9177" i="6"/>
  <c r="R9176" i="6"/>
  <c r="R9175" i="6"/>
  <c r="R9174" i="6"/>
  <c r="R9173" i="6"/>
  <c r="R9172" i="6"/>
  <c r="R9171" i="6"/>
  <c r="R9170" i="6"/>
  <c r="R9169" i="6"/>
  <c r="R9168" i="6"/>
  <c r="R9167" i="6"/>
  <c r="R9166" i="6"/>
  <c r="R9165" i="6"/>
  <c r="R9164" i="6"/>
  <c r="R9163" i="6"/>
  <c r="R9162" i="6"/>
  <c r="R9161" i="6"/>
  <c r="R9160" i="6"/>
  <c r="R9159" i="6"/>
  <c r="R9158" i="6"/>
  <c r="R9157" i="6"/>
  <c r="R9156" i="6"/>
  <c r="R9155" i="6"/>
  <c r="R9154" i="6"/>
  <c r="R9153" i="6"/>
  <c r="R9152" i="6"/>
  <c r="R9151" i="6"/>
  <c r="R9150" i="6"/>
  <c r="R9149" i="6"/>
  <c r="R9148" i="6"/>
  <c r="R9147" i="6"/>
  <c r="R9146" i="6"/>
  <c r="R9145" i="6"/>
  <c r="R9144" i="6"/>
  <c r="R9143" i="6"/>
  <c r="R9142" i="6"/>
  <c r="R9141" i="6"/>
  <c r="R9140" i="6"/>
  <c r="R9139" i="6"/>
  <c r="R9138" i="6"/>
  <c r="R9137" i="6"/>
  <c r="R9136" i="6"/>
  <c r="R9135" i="6"/>
  <c r="R9134" i="6"/>
  <c r="R9133" i="6"/>
  <c r="R9132" i="6"/>
  <c r="R9131" i="6"/>
  <c r="R9130" i="6"/>
  <c r="R9129" i="6"/>
  <c r="R9128" i="6"/>
  <c r="R9127" i="6"/>
  <c r="R9126" i="6"/>
  <c r="R9125" i="6"/>
  <c r="R9124" i="6"/>
  <c r="R9123" i="6"/>
  <c r="R9122" i="6"/>
  <c r="R9121" i="6"/>
  <c r="R9120" i="6"/>
  <c r="R9119" i="6"/>
  <c r="R9118" i="6"/>
  <c r="R9117" i="6"/>
  <c r="R9116" i="6"/>
  <c r="R9115" i="6"/>
  <c r="R9114" i="6"/>
  <c r="R9113" i="6"/>
  <c r="R9112" i="6"/>
  <c r="R9111" i="6"/>
  <c r="R9110" i="6"/>
  <c r="R9109" i="6"/>
  <c r="R9108" i="6"/>
  <c r="R9107" i="6"/>
  <c r="R9106" i="6"/>
  <c r="R9105" i="6"/>
  <c r="R9104" i="6"/>
  <c r="R9103" i="6"/>
  <c r="R9102" i="6"/>
  <c r="R9101" i="6"/>
  <c r="R9100" i="6"/>
  <c r="R9099" i="6"/>
  <c r="R9098" i="6"/>
  <c r="R9097" i="6"/>
  <c r="R9096" i="6"/>
  <c r="R9095" i="6"/>
  <c r="R9094" i="6"/>
  <c r="R9093" i="6"/>
  <c r="R9092" i="6"/>
  <c r="R9091" i="6"/>
  <c r="R9090" i="6"/>
  <c r="R9089" i="6"/>
  <c r="R9088" i="6"/>
  <c r="R9087" i="6"/>
  <c r="R9086" i="6"/>
  <c r="R9085" i="6"/>
  <c r="R9084" i="6"/>
  <c r="R9083" i="6"/>
  <c r="R9082" i="6"/>
  <c r="R9081" i="6"/>
  <c r="R9080" i="6"/>
  <c r="R9079" i="6"/>
  <c r="R9078" i="6"/>
  <c r="R9077" i="6"/>
  <c r="R9076" i="6"/>
  <c r="R9075" i="6"/>
  <c r="R9074" i="6"/>
  <c r="R9073" i="6"/>
  <c r="R9072" i="6"/>
  <c r="R9071" i="6"/>
  <c r="R9070" i="6"/>
  <c r="R9069" i="6"/>
  <c r="R9068" i="6"/>
  <c r="R9067" i="6"/>
  <c r="R9066" i="6"/>
  <c r="R9065" i="6"/>
  <c r="R9064" i="6"/>
  <c r="R9063" i="6"/>
  <c r="R9062" i="6"/>
  <c r="R9061" i="6"/>
  <c r="R9060" i="6"/>
  <c r="R9059" i="6"/>
  <c r="R9058" i="6"/>
  <c r="R9057" i="6"/>
  <c r="R9056" i="6"/>
  <c r="R9055" i="6"/>
  <c r="R9054" i="6"/>
  <c r="R9053" i="6"/>
  <c r="R9052" i="6"/>
  <c r="R9051" i="6"/>
  <c r="R9050" i="6"/>
  <c r="R9049" i="6"/>
  <c r="R9048" i="6"/>
  <c r="R9047" i="6"/>
  <c r="R9046" i="6"/>
  <c r="R9045" i="6"/>
  <c r="R9044" i="6"/>
  <c r="R9043" i="6"/>
  <c r="R9042" i="6"/>
  <c r="R9041" i="6"/>
  <c r="R9040" i="6"/>
  <c r="R9039" i="6"/>
  <c r="R9038" i="6"/>
  <c r="R9037" i="6"/>
  <c r="R9036" i="6"/>
  <c r="R9035" i="6"/>
  <c r="R9034" i="6"/>
  <c r="R9033" i="6"/>
  <c r="R9032" i="6"/>
  <c r="R9031" i="6"/>
  <c r="R9030" i="6"/>
  <c r="R9029" i="6"/>
  <c r="R9028" i="6"/>
  <c r="R9027" i="6"/>
  <c r="R9026" i="6"/>
  <c r="R9025" i="6"/>
  <c r="R9024" i="6"/>
  <c r="R9023" i="6"/>
  <c r="R9022" i="6"/>
  <c r="R9021" i="6"/>
  <c r="R9020" i="6"/>
  <c r="R9019" i="6"/>
  <c r="R9018" i="6"/>
  <c r="R9017" i="6"/>
  <c r="R9016" i="6"/>
  <c r="R9015" i="6"/>
  <c r="R9014" i="6"/>
  <c r="R9013" i="6"/>
  <c r="R9012" i="6"/>
  <c r="R9011" i="6"/>
  <c r="R9010" i="6"/>
  <c r="R9009" i="6"/>
  <c r="R9008" i="6"/>
  <c r="R9007" i="6"/>
  <c r="R9006" i="6"/>
  <c r="R9005" i="6"/>
  <c r="R9004" i="6"/>
  <c r="R9003" i="6"/>
  <c r="R9002" i="6"/>
  <c r="R9001" i="6"/>
  <c r="R9000" i="6"/>
  <c r="R8999" i="6"/>
  <c r="R8998" i="6"/>
  <c r="R8997" i="6"/>
  <c r="R8996" i="6"/>
  <c r="R8995" i="6"/>
  <c r="R8994" i="6"/>
  <c r="R8993" i="6"/>
  <c r="R8992" i="6"/>
  <c r="R8991" i="6"/>
  <c r="R8990" i="6"/>
  <c r="R8989" i="6"/>
  <c r="R8988" i="6"/>
  <c r="R8987" i="6"/>
  <c r="R8986" i="6"/>
  <c r="R8985" i="6"/>
  <c r="R8984" i="6"/>
  <c r="R8983" i="6"/>
  <c r="R8982" i="6"/>
  <c r="R8981" i="6"/>
  <c r="R8980" i="6"/>
  <c r="R8979" i="6"/>
  <c r="R8978" i="6"/>
  <c r="R8977" i="6"/>
  <c r="R8976" i="6"/>
  <c r="R8975" i="6"/>
  <c r="R8974" i="6"/>
  <c r="R8973" i="6"/>
  <c r="R8972" i="6"/>
  <c r="R8971" i="6"/>
  <c r="R8970" i="6"/>
  <c r="R8969" i="6"/>
  <c r="R8968" i="6"/>
  <c r="R8967" i="6"/>
  <c r="R8966" i="6"/>
  <c r="R8965" i="6"/>
  <c r="R8964" i="6"/>
  <c r="R8963" i="6"/>
  <c r="R8962" i="6"/>
  <c r="R8961" i="6"/>
  <c r="R8960" i="6"/>
  <c r="R8959" i="6"/>
  <c r="R8958" i="6"/>
  <c r="R8957" i="6"/>
  <c r="R8956" i="6"/>
  <c r="R8955" i="6"/>
  <c r="R8954" i="6"/>
  <c r="R8953" i="6"/>
  <c r="R8952" i="6"/>
  <c r="R8951" i="6"/>
  <c r="R8950" i="6"/>
  <c r="R8949" i="6"/>
  <c r="R8948" i="6"/>
  <c r="R8947" i="6"/>
  <c r="R8946" i="6"/>
  <c r="R8945" i="6"/>
  <c r="R8944" i="6"/>
  <c r="R8943" i="6"/>
  <c r="R8942" i="6"/>
  <c r="R8941" i="6"/>
  <c r="R8940" i="6"/>
  <c r="R8939" i="6"/>
  <c r="R8938" i="6"/>
  <c r="R8937" i="6"/>
  <c r="R8936" i="6"/>
  <c r="R8935" i="6"/>
  <c r="R8934" i="6"/>
  <c r="R8933" i="6"/>
  <c r="R8932" i="6"/>
  <c r="R8931" i="6"/>
  <c r="R8930" i="6"/>
  <c r="R8929" i="6"/>
  <c r="R8928" i="6"/>
  <c r="R8927" i="6"/>
  <c r="R8926" i="6"/>
  <c r="R8925" i="6"/>
  <c r="R8924" i="6"/>
  <c r="R8923" i="6"/>
  <c r="R8922" i="6"/>
  <c r="R8921" i="6"/>
  <c r="R8920" i="6"/>
  <c r="R8919" i="6"/>
  <c r="R8918" i="6"/>
  <c r="R8917" i="6"/>
  <c r="R8916" i="6"/>
  <c r="R8915" i="6"/>
  <c r="R8914" i="6"/>
  <c r="R8913" i="6"/>
  <c r="R8912" i="6"/>
  <c r="R8911" i="6"/>
  <c r="R8910" i="6"/>
  <c r="R8909" i="6"/>
  <c r="R8908" i="6"/>
  <c r="R8907" i="6"/>
  <c r="R8906" i="6"/>
  <c r="R8905" i="6"/>
  <c r="R8904" i="6"/>
  <c r="R8903" i="6"/>
  <c r="R8902" i="6"/>
  <c r="R8901" i="6"/>
  <c r="R8900" i="6"/>
  <c r="R8899" i="6"/>
  <c r="R8898" i="6"/>
  <c r="R8897" i="6"/>
  <c r="R8896" i="6"/>
  <c r="R8895" i="6"/>
  <c r="R8894" i="6"/>
  <c r="R8893" i="6"/>
  <c r="R8892" i="6"/>
  <c r="R8891" i="6"/>
  <c r="R8890" i="6"/>
  <c r="R8889" i="6"/>
  <c r="R8888" i="6"/>
  <c r="R8887" i="6"/>
  <c r="R8886" i="6"/>
  <c r="R8885" i="6"/>
  <c r="R8884" i="6"/>
  <c r="R8883" i="6"/>
  <c r="R8882" i="6"/>
  <c r="R8881" i="6"/>
  <c r="R8880" i="6"/>
  <c r="R8879" i="6"/>
  <c r="R8878" i="6"/>
  <c r="R8877" i="6"/>
  <c r="R8876" i="6"/>
  <c r="R8875" i="6"/>
  <c r="R8874" i="6"/>
  <c r="R8873" i="6"/>
  <c r="R8872" i="6"/>
  <c r="R8871" i="6"/>
  <c r="R8870" i="6"/>
  <c r="R8869" i="6"/>
  <c r="R8868" i="6"/>
  <c r="R8867" i="6"/>
  <c r="R8866" i="6"/>
  <c r="R8865" i="6"/>
  <c r="R8864" i="6"/>
  <c r="R8863" i="6"/>
  <c r="R8862" i="6"/>
  <c r="R8861" i="6"/>
  <c r="R8860" i="6"/>
  <c r="R8859" i="6"/>
  <c r="R8858" i="6"/>
  <c r="R8857" i="6"/>
  <c r="R8856" i="6"/>
  <c r="R8855" i="6"/>
  <c r="R8854" i="6"/>
  <c r="R8853" i="6"/>
  <c r="R8852" i="6"/>
  <c r="R8851" i="6"/>
  <c r="R8850" i="6"/>
  <c r="R8849" i="6"/>
  <c r="R8848" i="6"/>
  <c r="R8847" i="6"/>
  <c r="R8846" i="6"/>
  <c r="R8845" i="6"/>
  <c r="R8844" i="6"/>
  <c r="R8843" i="6"/>
  <c r="R8842" i="6"/>
  <c r="R8841" i="6"/>
  <c r="R8840" i="6"/>
  <c r="R8839" i="6"/>
  <c r="R8838" i="6"/>
  <c r="R8837" i="6"/>
  <c r="R8836" i="6"/>
  <c r="R8835" i="6"/>
  <c r="R8834" i="6"/>
  <c r="R8833" i="6"/>
  <c r="R8832" i="6"/>
  <c r="R8831" i="6"/>
  <c r="R8830" i="6"/>
  <c r="R8829" i="6"/>
  <c r="R8828" i="6"/>
  <c r="R8827" i="6"/>
  <c r="R8826" i="6"/>
  <c r="R8825" i="6"/>
  <c r="R8824" i="6"/>
  <c r="R8823" i="6"/>
  <c r="R8822" i="6"/>
  <c r="R8821" i="6"/>
  <c r="R8820" i="6"/>
  <c r="R8819" i="6"/>
  <c r="R8818" i="6"/>
  <c r="R8817" i="6"/>
  <c r="R8816" i="6"/>
  <c r="R8815" i="6"/>
  <c r="R8814" i="6"/>
  <c r="R8813" i="6"/>
  <c r="R8812" i="6"/>
  <c r="R8811" i="6"/>
  <c r="R8810" i="6"/>
  <c r="R8809" i="6"/>
  <c r="R8808" i="6"/>
  <c r="R8807" i="6"/>
  <c r="R8806" i="6"/>
  <c r="R8805" i="6"/>
  <c r="R8804" i="6"/>
  <c r="R8803" i="6"/>
  <c r="R8802" i="6"/>
  <c r="R8801" i="6"/>
  <c r="R8800" i="6"/>
  <c r="R8799" i="6"/>
  <c r="R8798" i="6"/>
  <c r="R8797" i="6"/>
  <c r="R8796" i="6"/>
  <c r="R8795" i="6"/>
  <c r="R8794" i="6"/>
  <c r="R8793" i="6"/>
  <c r="R8792" i="6"/>
  <c r="R8791" i="6"/>
  <c r="R8790" i="6"/>
  <c r="R8789" i="6"/>
  <c r="R8788" i="6"/>
  <c r="R8787" i="6"/>
  <c r="R8786" i="6"/>
  <c r="R8785" i="6"/>
  <c r="R8784" i="6"/>
  <c r="R8783" i="6"/>
  <c r="R8782" i="6"/>
  <c r="R8781" i="6"/>
  <c r="R8780" i="6"/>
  <c r="R8779" i="6"/>
  <c r="R8778" i="6"/>
  <c r="R8777" i="6"/>
  <c r="R8776" i="6"/>
  <c r="R8775" i="6"/>
  <c r="R8774" i="6"/>
  <c r="R8773" i="6"/>
  <c r="R8772" i="6"/>
  <c r="R8771" i="6"/>
  <c r="R8770" i="6"/>
  <c r="R8769" i="6"/>
  <c r="R8768" i="6"/>
  <c r="R8767" i="6"/>
  <c r="R8766" i="6"/>
  <c r="R8765" i="6"/>
  <c r="R8764" i="6"/>
  <c r="R8763" i="6"/>
  <c r="R8762" i="6"/>
  <c r="R8761" i="6"/>
  <c r="R8760" i="6"/>
  <c r="R8759" i="6"/>
  <c r="R8758" i="6"/>
  <c r="R8757" i="6"/>
  <c r="R8756" i="6"/>
  <c r="R8755" i="6"/>
  <c r="R8754" i="6"/>
  <c r="R8753" i="6"/>
  <c r="R8752" i="6"/>
  <c r="R8751" i="6"/>
  <c r="R8750" i="6"/>
  <c r="R8749" i="6"/>
  <c r="R8748" i="6"/>
  <c r="R8747" i="6"/>
  <c r="R8746" i="6"/>
  <c r="R8745" i="6"/>
  <c r="R8744" i="6"/>
  <c r="R8743" i="6"/>
  <c r="R8742" i="6"/>
  <c r="R8741" i="6"/>
  <c r="R8740" i="6"/>
  <c r="R8739" i="6"/>
  <c r="R8738" i="6"/>
  <c r="R8737" i="6"/>
  <c r="R8736" i="6"/>
  <c r="R8735" i="6"/>
  <c r="R8734" i="6"/>
  <c r="R8733" i="6"/>
  <c r="R8732" i="6"/>
  <c r="R8731" i="6"/>
  <c r="R8730" i="6"/>
  <c r="R8729" i="6"/>
  <c r="R8728" i="6"/>
  <c r="R8727" i="6"/>
  <c r="R8726" i="6"/>
  <c r="R8725" i="6"/>
  <c r="R8724" i="6"/>
  <c r="R8723" i="6"/>
  <c r="R8722" i="6"/>
  <c r="R8721" i="6"/>
  <c r="R8720" i="6"/>
  <c r="R8719" i="6"/>
  <c r="R8718" i="6"/>
  <c r="R8717" i="6"/>
  <c r="R8716" i="6"/>
  <c r="R8715" i="6"/>
  <c r="R8714" i="6"/>
  <c r="R8713" i="6"/>
  <c r="R8712" i="6"/>
  <c r="R8711" i="6"/>
  <c r="R8710" i="6"/>
  <c r="R8709" i="6"/>
  <c r="R8708" i="6"/>
  <c r="R8707" i="6"/>
  <c r="R8706" i="6"/>
  <c r="R8705" i="6"/>
  <c r="R8704" i="6"/>
  <c r="R8703" i="6"/>
  <c r="R8702" i="6"/>
  <c r="R8701" i="6"/>
  <c r="R8700" i="6"/>
  <c r="R8699" i="6"/>
  <c r="R8698" i="6"/>
  <c r="R8697" i="6"/>
  <c r="R8696" i="6"/>
  <c r="R8695" i="6"/>
  <c r="R8694" i="6"/>
  <c r="R8693" i="6"/>
  <c r="R8692" i="6"/>
  <c r="R8691" i="6"/>
  <c r="R8690" i="6"/>
  <c r="R8689" i="6"/>
  <c r="R8688" i="6"/>
  <c r="R8687" i="6"/>
  <c r="R8686" i="6"/>
  <c r="R8685" i="6"/>
  <c r="R8684" i="6"/>
  <c r="R8683" i="6"/>
  <c r="R8682" i="6"/>
  <c r="R8681" i="6"/>
  <c r="R8680" i="6"/>
  <c r="R8679" i="6"/>
  <c r="R8678" i="6"/>
  <c r="R8677" i="6"/>
  <c r="R8676" i="6"/>
  <c r="R8675" i="6"/>
  <c r="R8674" i="6"/>
  <c r="R8673" i="6"/>
  <c r="R8672" i="6"/>
  <c r="R8671" i="6"/>
  <c r="R8670" i="6"/>
  <c r="R8669" i="6"/>
  <c r="R8668" i="6"/>
  <c r="R8667" i="6"/>
  <c r="R8666" i="6"/>
  <c r="R8665" i="6"/>
  <c r="R8664" i="6"/>
  <c r="R8663" i="6"/>
  <c r="R8662" i="6"/>
  <c r="R8661" i="6"/>
  <c r="R8660" i="6"/>
  <c r="R8659" i="6"/>
  <c r="R8658" i="6"/>
  <c r="R8657" i="6"/>
  <c r="R8656" i="6"/>
  <c r="R8655" i="6"/>
  <c r="R8654" i="6"/>
  <c r="R8653" i="6"/>
  <c r="R8652" i="6"/>
  <c r="R8651" i="6"/>
  <c r="R8650" i="6"/>
  <c r="R8649" i="6"/>
  <c r="R8648" i="6"/>
  <c r="R8647" i="6"/>
  <c r="R8646" i="6"/>
  <c r="R8645" i="6"/>
  <c r="R8644" i="6"/>
  <c r="R8643" i="6"/>
  <c r="R8642" i="6"/>
  <c r="R8641" i="6"/>
  <c r="R8640" i="6"/>
  <c r="R8639" i="6"/>
  <c r="R8638" i="6"/>
  <c r="R8637" i="6"/>
  <c r="R8636" i="6"/>
  <c r="R8635" i="6"/>
  <c r="R8634" i="6"/>
  <c r="R8633" i="6"/>
  <c r="R8632" i="6"/>
  <c r="R8631" i="6"/>
  <c r="R8630" i="6"/>
  <c r="R8629" i="6"/>
  <c r="R8628" i="6"/>
  <c r="R8627" i="6"/>
  <c r="R8626" i="6"/>
  <c r="R8625" i="6"/>
  <c r="R8624" i="6"/>
  <c r="R8623" i="6"/>
  <c r="R8622" i="6"/>
  <c r="R8621" i="6"/>
  <c r="R8620" i="6"/>
  <c r="R8619" i="6"/>
  <c r="R8618" i="6"/>
  <c r="R8617" i="6"/>
  <c r="R8616" i="6"/>
  <c r="R8615" i="6"/>
  <c r="R8614" i="6"/>
  <c r="R8613" i="6"/>
  <c r="R8612" i="6"/>
  <c r="R8611" i="6"/>
  <c r="R8610" i="6"/>
  <c r="R8609" i="6"/>
  <c r="R8608" i="6"/>
  <c r="R8607" i="6"/>
  <c r="R8606" i="6"/>
  <c r="R8605" i="6"/>
  <c r="R8604" i="6"/>
  <c r="R8603" i="6"/>
  <c r="R8602" i="6"/>
  <c r="R8601" i="6"/>
  <c r="R8600" i="6"/>
  <c r="R8599" i="6"/>
  <c r="R8598" i="6"/>
  <c r="R8597" i="6"/>
  <c r="R8596" i="6"/>
  <c r="R8595" i="6"/>
  <c r="R8594" i="6"/>
  <c r="R8593" i="6"/>
  <c r="R8592" i="6"/>
  <c r="R8591" i="6"/>
  <c r="R8590" i="6"/>
  <c r="R8589" i="6"/>
  <c r="R8588" i="6"/>
  <c r="R8587" i="6"/>
  <c r="R8586" i="6"/>
  <c r="R8585" i="6"/>
  <c r="R8584" i="6"/>
  <c r="R8583" i="6"/>
  <c r="R8582" i="6"/>
  <c r="R8581" i="6"/>
  <c r="R8580" i="6"/>
  <c r="R8579" i="6"/>
  <c r="R8578" i="6"/>
  <c r="R8577" i="6"/>
  <c r="R8576" i="6"/>
  <c r="R8575" i="6"/>
  <c r="R8574" i="6"/>
  <c r="R8573" i="6"/>
  <c r="R8572" i="6"/>
  <c r="R8571" i="6"/>
  <c r="R8570" i="6"/>
  <c r="R8569" i="6"/>
  <c r="R8568" i="6"/>
  <c r="R8567" i="6"/>
  <c r="R8566" i="6"/>
  <c r="R8565" i="6"/>
  <c r="R8564" i="6"/>
  <c r="R8563" i="6"/>
  <c r="R8562" i="6"/>
  <c r="R8561" i="6"/>
  <c r="R8560" i="6"/>
  <c r="R8559" i="6"/>
  <c r="R8558" i="6"/>
  <c r="R8557" i="6"/>
  <c r="R8556" i="6"/>
  <c r="R8555" i="6"/>
  <c r="R8554" i="6"/>
  <c r="R8553" i="6"/>
  <c r="R8552" i="6"/>
  <c r="R8551" i="6"/>
  <c r="R8550" i="6"/>
  <c r="R8549" i="6"/>
  <c r="R8548" i="6"/>
  <c r="R8547" i="6"/>
  <c r="R8546" i="6"/>
  <c r="R8545" i="6"/>
  <c r="R8544" i="6"/>
  <c r="R8543" i="6"/>
  <c r="R8542" i="6"/>
  <c r="R8541" i="6"/>
  <c r="R8540" i="6"/>
  <c r="R8539" i="6"/>
  <c r="R8538" i="6"/>
  <c r="R8537" i="6"/>
  <c r="R8536" i="6"/>
  <c r="R8535" i="6"/>
  <c r="R8534" i="6"/>
  <c r="R8533" i="6"/>
  <c r="R8532" i="6"/>
  <c r="R8531" i="6"/>
  <c r="R8530" i="6"/>
  <c r="R8529" i="6"/>
  <c r="R8528" i="6"/>
  <c r="R8527" i="6"/>
  <c r="R8526" i="6"/>
  <c r="R8525" i="6"/>
  <c r="R8524" i="6"/>
  <c r="R8523" i="6"/>
  <c r="R8522" i="6"/>
  <c r="R8521" i="6"/>
  <c r="R8520" i="6"/>
  <c r="R8519" i="6"/>
  <c r="R8518" i="6"/>
  <c r="R8517" i="6"/>
  <c r="R8516" i="6"/>
  <c r="R8515" i="6"/>
  <c r="R8514" i="6"/>
  <c r="R8513" i="6"/>
  <c r="R8512" i="6"/>
  <c r="R8511" i="6"/>
  <c r="R8510" i="6"/>
  <c r="R8509" i="6"/>
  <c r="R8508" i="6"/>
  <c r="R8507" i="6"/>
  <c r="R8506" i="6"/>
  <c r="R8505" i="6"/>
  <c r="R8504" i="6"/>
  <c r="R8503" i="6"/>
  <c r="R8502" i="6"/>
  <c r="R8501" i="6"/>
  <c r="R8500" i="6"/>
  <c r="R8499" i="6"/>
  <c r="R8498" i="6"/>
  <c r="R8497" i="6"/>
  <c r="R8496" i="6"/>
  <c r="R8495" i="6"/>
  <c r="R8494" i="6"/>
  <c r="R8493" i="6"/>
  <c r="R8492" i="6"/>
  <c r="R8491" i="6"/>
  <c r="R8490" i="6"/>
  <c r="R8489" i="6"/>
  <c r="R8488" i="6"/>
  <c r="R8487" i="6"/>
  <c r="R8486" i="6"/>
  <c r="R8485" i="6"/>
  <c r="R8484" i="6"/>
  <c r="R8483" i="6"/>
  <c r="R8482" i="6"/>
  <c r="R8481" i="6"/>
  <c r="R8480" i="6"/>
  <c r="R8479" i="6"/>
  <c r="R8478" i="6"/>
  <c r="R8477" i="6"/>
  <c r="R8476" i="6"/>
  <c r="R8475" i="6"/>
  <c r="R8474" i="6"/>
  <c r="R8473" i="6"/>
  <c r="R8472" i="6"/>
  <c r="R8471" i="6"/>
  <c r="R8470" i="6"/>
  <c r="R8469" i="6"/>
  <c r="R8468" i="6"/>
  <c r="R8467" i="6"/>
  <c r="R8466" i="6"/>
  <c r="R8465" i="6"/>
  <c r="R8464" i="6"/>
  <c r="R8463" i="6"/>
  <c r="R8462" i="6"/>
  <c r="R8461" i="6"/>
  <c r="R8460" i="6"/>
  <c r="R8459" i="6"/>
  <c r="R8458" i="6"/>
  <c r="R8457" i="6"/>
  <c r="R8456" i="6"/>
  <c r="R8455" i="6"/>
  <c r="R8454" i="6"/>
  <c r="R8453" i="6"/>
  <c r="R8452" i="6"/>
  <c r="R8451" i="6"/>
  <c r="R8450" i="6"/>
  <c r="R8449" i="6"/>
  <c r="R8448" i="6"/>
  <c r="R8447" i="6"/>
  <c r="R8446" i="6"/>
  <c r="R8445" i="6"/>
  <c r="R8444" i="6"/>
  <c r="R8443" i="6"/>
  <c r="R8442" i="6"/>
  <c r="R8441" i="6"/>
  <c r="R8440" i="6"/>
  <c r="R8439" i="6"/>
  <c r="R8438" i="6"/>
  <c r="R8437" i="6"/>
  <c r="R8436" i="6"/>
  <c r="R8435" i="6"/>
  <c r="R8434" i="6"/>
  <c r="R8433" i="6"/>
  <c r="R8432" i="6"/>
  <c r="R8431" i="6"/>
  <c r="R8430" i="6"/>
  <c r="R8429" i="6"/>
  <c r="R8428" i="6"/>
  <c r="R8427" i="6"/>
  <c r="R8426" i="6"/>
  <c r="R8425" i="6"/>
  <c r="R8424" i="6"/>
  <c r="R8423" i="6"/>
  <c r="R8422" i="6"/>
  <c r="R8421" i="6"/>
  <c r="R8420" i="6"/>
  <c r="R8419" i="6"/>
  <c r="R8418" i="6"/>
  <c r="R8417" i="6"/>
  <c r="R8416" i="6"/>
  <c r="R8415" i="6"/>
  <c r="R8414" i="6"/>
  <c r="R8413" i="6"/>
  <c r="R8412" i="6"/>
  <c r="R8411" i="6"/>
  <c r="R8410" i="6"/>
  <c r="R8409" i="6"/>
  <c r="R8408" i="6"/>
  <c r="R8407" i="6"/>
  <c r="R8406" i="6"/>
  <c r="R8405" i="6"/>
  <c r="R8404" i="6"/>
  <c r="R8403" i="6"/>
  <c r="R8402" i="6"/>
  <c r="R8401" i="6"/>
  <c r="R8400" i="6"/>
  <c r="R8399" i="6"/>
  <c r="R8398" i="6"/>
  <c r="R8397" i="6"/>
  <c r="R8396" i="6"/>
  <c r="R8395" i="6"/>
  <c r="R8394" i="6"/>
  <c r="R8393" i="6"/>
  <c r="R8392" i="6"/>
  <c r="R8391" i="6"/>
  <c r="R8390" i="6"/>
  <c r="R8389" i="6"/>
  <c r="R8388" i="6"/>
  <c r="R8387" i="6"/>
  <c r="R8386" i="6"/>
  <c r="R8385" i="6"/>
  <c r="R8384" i="6"/>
  <c r="R8383" i="6"/>
  <c r="R8382" i="6"/>
  <c r="R8381" i="6"/>
  <c r="R8380" i="6"/>
  <c r="R8379" i="6"/>
  <c r="R8378" i="6"/>
  <c r="R8377" i="6"/>
  <c r="R8376" i="6"/>
  <c r="R8375" i="6"/>
  <c r="R8374" i="6"/>
  <c r="R8373" i="6"/>
  <c r="R8372" i="6"/>
  <c r="R8371" i="6"/>
  <c r="R8370" i="6"/>
  <c r="R8369" i="6"/>
  <c r="R8368" i="6"/>
  <c r="R8367" i="6"/>
  <c r="R8366" i="6"/>
  <c r="R8365" i="6"/>
  <c r="R8364" i="6"/>
  <c r="R8363" i="6"/>
  <c r="R8362" i="6"/>
  <c r="R8361" i="6"/>
  <c r="R8360" i="6"/>
  <c r="R8359" i="6"/>
  <c r="R8358" i="6"/>
  <c r="R8357" i="6"/>
  <c r="R8356" i="6"/>
  <c r="R8355" i="6"/>
  <c r="R8354" i="6"/>
  <c r="R8353" i="6"/>
  <c r="R8352" i="6"/>
  <c r="R8351" i="6"/>
  <c r="R8350" i="6"/>
  <c r="R8349" i="6"/>
  <c r="R8348" i="6"/>
  <c r="R8347" i="6"/>
  <c r="R8346" i="6"/>
  <c r="R8345" i="6"/>
  <c r="R8344" i="6"/>
  <c r="R8343" i="6"/>
  <c r="R8342" i="6"/>
  <c r="R8341" i="6"/>
  <c r="R8340" i="6"/>
  <c r="R8339" i="6"/>
  <c r="R8338" i="6"/>
  <c r="R8337" i="6"/>
  <c r="R8336" i="6"/>
  <c r="R8335" i="6"/>
  <c r="R8334" i="6"/>
  <c r="R8333" i="6"/>
  <c r="R8332" i="6"/>
  <c r="R8331" i="6"/>
  <c r="R8330" i="6"/>
  <c r="R8329" i="6"/>
  <c r="R8328" i="6"/>
  <c r="R8327" i="6"/>
  <c r="R8326" i="6"/>
  <c r="R8325" i="6"/>
  <c r="R8324" i="6"/>
  <c r="R8323" i="6"/>
  <c r="R8322" i="6"/>
  <c r="R8321" i="6"/>
  <c r="R8320" i="6"/>
  <c r="R8319" i="6"/>
  <c r="R8318" i="6"/>
  <c r="R8317" i="6"/>
  <c r="R8316" i="6"/>
  <c r="R8315" i="6"/>
  <c r="R8314" i="6"/>
  <c r="R8313" i="6"/>
  <c r="R8312" i="6"/>
  <c r="R8311" i="6"/>
  <c r="R8310" i="6"/>
  <c r="R8309" i="6"/>
  <c r="R8308" i="6"/>
  <c r="R8307" i="6"/>
  <c r="R8306" i="6"/>
  <c r="R8305" i="6"/>
  <c r="R8304" i="6"/>
  <c r="R8303" i="6"/>
  <c r="R8302" i="6"/>
  <c r="R8301" i="6"/>
  <c r="R8300" i="6"/>
  <c r="R8299" i="6"/>
  <c r="R8298" i="6"/>
  <c r="R8297" i="6"/>
  <c r="R8296" i="6"/>
  <c r="R8295" i="6"/>
  <c r="R8294" i="6"/>
  <c r="R8293" i="6"/>
  <c r="R8292" i="6"/>
  <c r="R8291" i="6"/>
  <c r="R8290" i="6"/>
  <c r="R8289" i="6"/>
  <c r="R8288" i="6"/>
  <c r="R8287" i="6"/>
  <c r="R8286" i="6"/>
  <c r="R8285" i="6"/>
  <c r="R8284" i="6"/>
  <c r="R8283" i="6"/>
  <c r="R8282" i="6"/>
  <c r="R8281" i="6"/>
  <c r="R8280" i="6"/>
  <c r="R8279" i="6"/>
  <c r="R8278" i="6"/>
  <c r="R8277" i="6"/>
  <c r="R8276" i="6"/>
  <c r="R8275" i="6"/>
  <c r="R8274" i="6"/>
  <c r="R8273" i="6"/>
  <c r="R8272" i="6"/>
  <c r="R8271" i="6"/>
  <c r="R8270" i="6"/>
  <c r="R8269" i="6"/>
  <c r="R8268" i="6"/>
  <c r="R8267" i="6"/>
  <c r="R8266" i="6"/>
  <c r="R8265" i="6"/>
  <c r="R8264" i="6"/>
  <c r="R8263" i="6"/>
  <c r="R8262" i="6"/>
  <c r="R8261" i="6"/>
  <c r="R8260" i="6"/>
  <c r="R8259" i="6"/>
  <c r="R8258" i="6"/>
  <c r="R8257" i="6"/>
  <c r="R8256" i="6"/>
  <c r="R8255" i="6"/>
  <c r="R8254" i="6"/>
  <c r="R8253" i="6"/>
  <c r="R8252" i="6"/>
  <c r="R8251" i="6"/>
  <c r="R8250" i="6"/>
  <c r="R8249" i="6"/>
  <c r="R8248" i="6"/>
  <c r="R8247" i="6"/>
  <c r="R8246" i="6"/>
  <c r="R8245" i="6"/>
  <c r="R8244" i="6"/>
  <c r="R8243" i="6"/>
  <c r="R8242" i="6"/>
  <c r="R8241" i="6"/>
  <c r="R8240" i="6"/>
  <c r="R8239" i="6"/>
  <c r="R8238" i="6"/>
  <c r="R8237" i="6"/>
  <c r="R8236" i="6"/>
  <c r="R8235" i="6"/>
  <c r="R8234" i="6"/>
  <c r="R8233" i="6"/>
  <c r="R8232" i="6"/>
  <c r="R8231" i="6"/>
  <c r="R8230" i="6"/>
  <c r="R8229" i="6"/>
  <c r="R8228" i="6"/>
  <c r="R8227" i="6"/>
  <c r="R8226" i="6"/>
  <c r="R8225" i="6"/>
  <c r="R8224" i="6"/>
  <c r="R8223" i="6"/>
  <c r="R8222" i="6"/>
  <c r="R8221" i="6"/>
  <c r="R8220" i="6"/>
  <c r="R8219" i="6"/>
  <c r="R8218" i="6"/>
  <c r="R8217" i="6"/>
  <c r="R8216" i="6"/>
  <c r="R8215" i="6"/>
  <c r="R8214" i="6"/>
  <c r="R8213" i="6"/>
  <c r="R8212" i="6"/>
  <c r="R8211" i="6"/>
  <c r="R8210" i="6"/>
  <c r="R8209" i="6"/>
  <c r="R8208" i="6"/>
  <c r="R8207" i="6"/>
  <c r="R8206" i="6"/>
  <c r="R8205" i="6"/>
  <c r="R8204" i="6"/>
  <c r="R8203" i="6"/>
  <c r="R8202" i="6"/>
  <c r="R8201" i="6"/>
  <c r="R8200" i="6"/>
  <c r="R8199" i="6"/>
  <c r="R8198" i="6"/>
  <c r="R8197" i="6"/>
  <c r="R8196" i="6"/>
  <c r="R8195" i="6"/>
  <c r="R8194" i="6"/>
  <c r="R8193" i="6"/>
  <c r="R8192" i="6"/>
  <c r="R8191" i="6"/>
  <c r="R8190" i="6"/>
  <c r="R8189" i="6"/>
  <c r="R8188" i="6"/>
  <c r="R8187" i="6"/>
  <c r="R8186" i="6"/>
  <c r="R8185" i="6"/>
  <c r="R8184" i="6"/>
  <c r="R8183" i="6"/>
  <c r="R8182" i="6"/>
  <c r="R8181" i="6"/>
  <c r="R8180" i="6"/>
  <c r="R8179" i="6"/>
  <c r="R8178" i="6"/>
  <c r="R8177" i="6"/>
  <c r="R8176" i="6"/>
  <c r="R8175" i="6"/>
  <c r="R8174" i="6"/>
  <c r="R8173" i="6"/>
  <c r="R8172" i="6"/>
  <c r="R8171" i="6"/>
  <c r="R8170" i="6"/>
  <c r="R8169" i="6"/>
  <c r="R8168" i="6"/>
  <c r="R8167" i="6"/>
  <c r="R8166" i="6"/>
  <c r="R8165" i="6"/>
  <c r="R8164" i="6"/>
  <c r="R8163" i="6"/>
  <c r="R8162" i="6"/>
  <c r="R8161" i="6"/>
  <c r="R8160" i="6"/>
  <c r="R8159" i="6"/>
  <c r="R8158" i="6"/>
  <c r="R8157" i="6"/>
  <c r="R8156" i="6"/>
  <c r="R8155" i="6"/>
  <c r="R8154" i="6"/>
  <c r="R8153" i="6"/>
  <c r="R8152" i="6"/>
  <c r="R8151" i="6"/>
  <c r="R8150" i="6"/>
  <c r="R8149" i="6"/>
  <c r="R8148" i="6"/>
  <c r="R8147" i="6"/>
  <c r="R8146" i="6"/>
  <c r="R8145" i="6"/>
  <c r="R8144" i="6"/>
  <c r="R8143" i="6"/>
  <c r="R8142" i="6"/>
  <c r="R8141" i="6"/>
  <c r="R8140" i="6"/>
  <c r="R8139" i="6"/>
  <c r="R8138" i="6"/>
  <c r="R8137" i="6"/>
  <c r="R8136" i="6"/>
  <c r="R8135" i="6"/>
  <c r="R8134" i="6"/>
  <c r="R8133" i="6"/>
  <c r="R8132" i="6"/>
  <c r="R8131" i="6"/>
  <c r="R8130" i="6"/>
  <c r="R8129" i="6"/>
  <c r="R8128" i="6"/>
  <c r="R8127" i="6"/>
  <c r="R8126" i="6"/>
  <c r="R8125" i="6"/>
  <c r="R8124" i="6"/>
  <c r="R8123" i="6"/>
  <c r="R8122" i="6"/>
  <c r="R8121" i="6"/>
  <c r="R8120" i="6"/>
  <c r="R8119" i="6"/>
  <c r="R8118" i="6"/>
  <c r="R8117" i="6"/>
  <c r="R8116" i="6"/>
  <c r="R8115" i="6"/>
  <c r="R8114" i="6"/>
  <c r="R8113" i="6"/>
  <c r="R8112" i="6"/>
  <c r="R8111" i="6"/>
  <c r="R8110" i="6"/>
  <c r="R8109" i="6"/>
  <c r="R8108" i="6"/>
  <c r="R8107" i="6"/>
  <c r="R8106" i="6"/>
  <c r="R8105" i="6"/>
  <c r="R8104" i="6"/>
  <c r="R8103" i="6"/>
  <c r="R8102" i="6"/>
  <c r="R8101" i="6"/>
  <c r="R8100" i="6"/>
  <c r="R8099" i="6"/>
  <c r="R8098" i="6"/>
  <c r="R8097" i="6"/>
  <c r="R8096" i="6"/>
  <c r="R8095" i="6"/>
  <c r="R8094" i="6"/>
  <c r="R8093" i="6"/>
  <c r="R8092" i="6"/>
  <c r="R8091" i="6"/>
  <c r="R8090" i="6"/>
  <c r="R8089" i="6"/>
  <c r="R8088" i="6"/>
  <c r="R8087" i="6"/>
  <c r="R8086" i="6"/>
  <c r="R8085" i="6"/>
  <c r="R8084" i="6"/>
  <c r="R8083" i="6"/>
  <c r="R8082" i="6"/>
  <c r="R8081" i="6"/>
  <c r="R8080" i="6"/>
  <c r="R8079" i="6"/>
  <c r="R8078" i="6"/>
  <c r="R8077" i="6"/>
  <c r="R8076" i="6"/>
  <c r="R8075" i="6"/>
  <c r="R8074" i="6"/>
  <c r="R8073" i="6"/>
  <c r="R8072" i="6"/>
  <c r="R8071" i="6"/>
  <c r="R8070" i="6"/>
  <c r="R8069" i="6"/>
  <c r="R8068" i="6"/>
  <c r="R8067" i="6"/>
  <c r="R8066" i="6"/>
  <c r="R8065" i="6"/>
  <c r="R8064" i="6"/>
  <c r="R8063" i="6"/>
  <c r="R8062" i="6"/>
  <c r="R8061" i="6"/>
  <c r="R8060" i="6"/>
  <c r="R8059" i="6"/>
  <c r="R8058" i="6"/>
  <c r="R8057" i="6"/>
  <c r="R8056" i="6"/>
  <c r="R8055" i="6"/>
  <c r="R8054" i="6"/>
  <c r="R8053" i="6"/>
  <c r="R8052" i="6"/>
  <c r="R8051" i="6"/>
  <c r="R8050" i="6"/>
  <c r="R8049" i="6"/>
  <c r="R8048" i="6"/>
  <c r="R8047" i="6"/>
  <c r="R8046" i="6"/>
  <c r="R8045" i="6"/>
  <c r="R8044" i="6"/>
  <c r="R8043" i="6"/>
  <c r="R8042" i="6"/>
  <c r="R8041" i="6"/>
  <c r="R8040" i="6"/>
  <c r="R8039" i="6"/>
  <c r="R8038" i="6"/>
  <c r="R8037" i="6"/>
  <c r="R8036" i="6"/>
  <c r="R8035" i="6"/>
  <c r="R8034" i="6"/>
  <c r="R8033" i="6"/>
  <c r="R8032" i="6"/>
  <c r="R8031" i="6"/>
  <c r="R8030" i="6"/>
  <c r="R8029" i="6"/>
  <c r="R8028" i="6"/>
  <c r="R8027" i="6"/>
  <c r="R8026" i="6"/>
  <c r="R8025" i="6"/>
  <c r="R8024" i="6"/>
  <c r="R8023" i="6"/>
  <c r="R8022" i="6"/>
  <c r="R8021" i="6"/>
  <c r="R8020" i="6"/>
  <c r="R8019" i="6"/>
  <c r="R8018" i="6"/>
  <c r="R8017" i="6"/>
  <c r="R8016" i="6"/>
  <c r="R8015" i="6"/>
  <c r="R8014" i="6"/>
  <c r="R8013" i="6"/>
  <c r="R8012" i="6"/>
  <c r="R8011" i="6"/>
  <c r="R8010" i="6"/>
  <c r="R8009" i="6"/>
  <c r="R8008" i="6"/>
  <c r="R8007" i="6"/>
  <c r="R8006" i="6"/>
  <c r="R8005" i="6"/>
  <c r="R8004" i="6"/>
  <c r="R8003" i="6"/>
  <c r="R8002" i="6"/>
  <c r="R8001" i="6"/>
  <c r="R8000" i="6"/>
  <c r="R7999" i="6"/>
  <c r="R7998" i="6"/>
  <c r="R7997" i="6"/>
  <c r="R7996" i="6"/>
  <c r="R7995" i="6"/>
  <c r="R7994" i="6"/>
  <c r="R7993" i="6"/>
  <c r="R7992" i="6"/>
  <c r="R7991" i="6"/>
  <c r="R7990" i="6"/>
  <c r="R7989" i="6"/>
  <c r="R7988" i="6"/>
  <c r="R7987" i="6"/>
  <c r="R7986" i="6"/>
  <c r="R7985" i="6"/>
  <c r="R7984" i="6"/>
  <c r="R7983" i="6"/>
  <c r="R7982" i="6"/>
  <c r="R7981" i="6"/>
  <c r="R7980" i="6"/>
  <c r="R7979" i="6"/>
  <c r="R7978" i="6"/>
  <c r="R7977" i="6"/>
  <c r="R7976" i="6"/>
  <c r="R7975" i="6"/>
  <c r="R7974" i="6"/>
  <c r="R7973" i="6"/>
  <c r="R7972" i="6"/>
  <c r="R7971" i="6"/>
  <c r="R7970" i="6"/>
  <c r="R7969" i="6"/>
  <c r="R7968" i="6"/>
  <c r="R7967" i="6"/>
  <c r="R7966" i="6"/>
  <c r="R7965" i="6"/>
  <c r="R7964" i="6"/>
  <c r="R7963" i="6"/>
  <c r="R7962" i="6"/>
  <c r="R7961" i="6"/>
  <c r="R7960" i="6"/>
  <c r="R7959" i="6"/>
  <c r="R7958" i="6"/>
  <c r="R7957" i="6"/>
  <c r="R7956" i="6"/>
  <c r="R7955" i="6"/>
  <c r="R7954" i="6"/>
  <c r="R7953" i="6"/>
  <c r="R7952" i="6"/>
  <c r="R7951" i="6"/>
  <c r="R7950" i="6"/>
  <c r="R7949" i="6"/>
  <c r="R7948" i="6"/>
  <c r="R7947" i="6"/>
  <c r="R7946" i="6"/>
  <c r="R7945" i="6"/>
  <c r="R7944" i="6"/>
  <c r="R7943" i="6"/>
  <c r="R7942" i="6"/>
  <c r="R7941" i="6"/>
  <c r="R7940" i="6"/>
  <c r="R7939" i="6"/>
  <c r="R7938" i="6"/>
  <c r="R7937" i="6"/>
  <c r="R7936" i="6"/>
  <c r="R7935" i="6"/>
  <c r="R7934" i="6"/>
  <c r="R7933" i="6"/>
  <c r="R7932" i="6"/>
  <c r="R7931" i="6"/>
  <c r="R7930" i="6"/>
  <c r="R7929" i="6"/>
  <c r="R7928" i="6"/>
  <c r="R7927" i="6"/>
  <c r="R7926" i="6"/>
  <c r="R7925" i="6"/>
  <c r="R7924" i="6"/>
  <c r="R7923" i="6"/>
  <c r="R7922" i="6"/>
  <c r="R7921" i="6"/>
  <c r="R7920" i="6"/>
  <c r="R7919" i="6"/>
  <c r="R7918" i="6"/>
  <c r="R7917" i="6"/>
  <c r="R7916" i="6"/>
  <c r="R7915" i="6"/>
  <c r="R7914" i="6"/>
  <c r="R7913" i="6"/>
  <c r="R7912" i="6"/>
  <c r="R7911" i="6"/>
  <c r="R7910" i="6"/>
  <c r="R7909" i="6"/>
  <c r="R7908" i="6"/>
  <c r="R7907" i="6"/>
  <c r="R7906" i="6"/>
  <c r="R7905" i="6"/>
  <c r="R7904" i="6"/>
  <c r="R7903" i="6"/>
  <c r="R7902" i="6"/>
  <c r="R7901" i="6"/>
  <c r="R7900" i="6"/>
  <c r="R7899" i="6"/>
  <c r="R7898" i="6"/>
  <c r="R7897" i="6"/>
  <c r="R7896" i="6"/>
  <c r="R7895" i="6"/>
  <c r="R7894" i="6"/>
  <c r="R7893" i="6"/>
  <c r="R7892" i="6"/>
  <c r="R7891" i="6"/>
  <c r="R7890" i="6"/>
  <c r="R7889" i="6"/>
  <c r="R7888" i="6"/>
  <c r="R7887" i="6"/>
  <c r="R7886" i="6"/>
  <c r="R7885" i="6"/>
  <c r="R7884" i="6"/>
  <c r="R7883" i="6"/>
  <c r="R7882" i="6"/>
  <c r="R7881" i="6"/>
  <c r="R7880" i="6"/>
  <c r="R7879" i="6"/>
  <c r="R7878" i="6"/>
  <c r="R7877" i="6"/>
  <c r="R7876" i="6"/>
  <c r="R7875" i="6"/>
  <c r="R7874" i="6"/>
  <c r="R7873" i="6"/>
  <c r="R7872" i="6"/>
  <c r="R7871" i="6"/>
  <c r="R7870" i="6"/>
  <c r="R7869" i="6"/>
  <c r="R7868" i="6"/>
  <c r="R7867" i="6"/>
  <c r="R7866" i="6"/>
  <c r="R7865" i="6"/>
  <c r="R7864" i="6"/>
  <c r="R7863" i="6"/>
  <c r="R7862" i="6"/>
  <c r="R7861" i="6"/>
  <c r="R7860" i="6"/>
  <c r="R7859" i="6"/>
  <c r="R7858" i="6"/>
  <c r="R7857" i="6"/>
  <c r="R7856" i="6"/>
  <c r="R7855" i="6"/>
  <c r="R7854" i="6"/>
  <c r="R7853" i="6"/>
  <c r="R7852" i="6"/>
  <c r="R7851" i="6"/>
  <c r="R7850" i="6"/>
  <c r="R7849" i="6"/>
  <c r="R7848" i="6"/>
  <c r="R7847" i="6"/>
  <c r="R7846" i="6"/>
  <c r="R7845" i="6"/>
  <c r="R7844" i="6"/>
  <c r="R7843" i="6"/>
  <c r="R7842" i="6"/>
  <c r="R7841" i="6"/>
  <c r="R7840" i="6"/>
  <c r="R7839" i="6"/>
  <c r="R7838" i="6"/>
  <c r="R7837" i="6"/>
  <c r="R7836" i="6"/>
  <c r="R7835" i="6"/>
  <c r="R7834" i="6"/>
  <c r="R7833" i="6"/>
  <c r="R7832" i="6"/>
  <c r="R7831" i="6"/>
  <c r="R7830" i="6"/>
  <c r="R7829" i="6"/>
  <c r="R7828" i="6"/>
  <c r="R7827" i="6"/>
  <c r="R7826" i="6"/>
  <c r="R7825" i="6"/>
  <c r="R7824" i="6"/>
  <c r="R7823" i="6"/>
  <c r="R7822" i="6"/>
  <c r="R7821" i="6"/>
  <c r="R7820" i="6"/>
  <c r="R7819" i="6"/>
  <c r="R7818" i="6"/>
  <c r="R7817" i="6"/>
  <c r="R7816" i="6"/>
  <c r="R7815" i="6"/>
  <c r="R7814" i="6"/>
  <c r="R7813" i="6"/>
  <c r="R7812" i="6"/>
  <c r="R7811" i="6"/>
  <c r="R7810" i="6"/>
  <c r="R7809" i="6"/>
  <c r="R7808" i="6"/>
  <c r="R7807" i="6"/>
  <c r="R7806" i="6"/>
  <c r="R7805" i="6"/>
  <c r="R7804" i="6"/>
  <c r="R7803" i="6"/>
  <c r="R7802" i="6"/>
  <c r="R7801" i="6"/>
  <c r="R7800" i="6"/>
  <c r="R7799" i="6"/>
  <c r="R7798" i="6"/>
  <c r="R7797" i="6"/>
  <c r="R7796" i="6"/>
  <c r="R7795" i="6"/>
  <c r="R7794" i="6"/>
  <c r="R7793" i="6"/>
  <c r="R7792" i="6"/>
  <c r="R7791" i="6"/>
  <c r="R7790" i="6"/>
  <c r="R7789" i="6"/>
  <c r="R7788" i="6"/>
  <c r="R7787" i="6"/>
  <c r="R7786" i="6"/>
  <c r="R7785" i="6"/>
  <c r="R7784" i="6"/>
  <c r="R7783" i="6"/>
  <c r="R7782" i="6"/>
  <c r="R7781" i="6"/>
  <c r="R7780" i="6"/>
  <c r="R7779" i="6"/>
  <c r="R7778" i="6"/>
  <c r="R7777" i="6"/>
  <c r="R7776" i="6"/>
  <c r="R7775" i="6"/>
  <c r="R7774" i="6"/>
  <c r="R7773" i="6"/>
  <c r="R7772" i="6"/>
  <c r="R7771" i="6"/>
  <c r="R7770" i="6"/>
  <c r="R7769" i="6"/>
  <c r="R7768" i="6"/>
  <c r="R7767" i="6"/>
  <c r="R7766" i="6"/>
  <c r="R7765" i="6"/>
  <c r="R7764" i="6"/>
  <c r="R7763" i="6"/>
  <c r="R7762" i="6"/>
  <c r="R7761" i="6"/>
  <c r="R7760" i="6"/>
  <c r="R7759" i="6"/>
  <c r="R7758" i="6"/>
  <c r="R7757" i="6"/>
  <c r="R7756" i="6"/>
  <c r="R7755" i="6"/>
  <c r="R7754" i="6"/>
  <c r="R7753" i="6"/>
  <c r="R7752" i="6"/>
  <c r="R7751" i="6"/>
  <c r="R7750" i="6"/>
  <c r="R7749" i="6"/>
  <c r="R7748" i="6"/>
  <c r="R7747" i="6"/>
  <c r="R7746" i="6"/>
  <c r="R7745" i="6"/>
  <c r="R7744" i="6"/>
  <c r="R7743" i="6"/>
  <c r="R7742" i="6"/>
  <c r="R7741" i="6"/>
  <c r="R7740" i="6"/>
  <c r="R7739" i="6"/>
  <c r="R7738" i="6"/>
  <c r="R7737" i="6"/>
  <c r="R7736" i="6"/>
  <c r="R7735" i="6"/>
  <c r="R7734" i="6"/>
  <c r="R7733" i="6"/>
  <c r="R7732" i="6"/>
  <c r="R7731" i="6"/>
  <c r="R7730" i="6"/>
  <c r="R7729" i="6"/>
  <c r="R7728" i="6"/>
  <c r="R7727" i="6"/>
  <c r="R7726" i="6"/>
  <c r="R7725" i="6"/>
  <c r="R7724" i="6"/>
  <c r="R7723" i="6"/>
  <c r="R7722" i="6"/>
  <c r="R7721" i="6"/>
  <c r="R7720" i="6"/>
  <c r="R7719" i="6"/>
  <c r="R7718" i="6"/>
  <c r="R7717" i="6"/>
  <c r="R7716" i="6"/>
  <c r="R7715" i="6"/>
  <c r="R7714" i="6"/>
  <c r="R7713" i="6"/>
  <c r="R7712" i="6"/>
  <c r="R7711" i="6"/>
  <c r="R7710" i="6"/>
  <c r="R7709" i="6"/>
  <c r="R7708" i="6"/>
  <c r="R7707" i="6"/>
  <c r="R7706" i="6"/>
  <c r="R7705" i="6"/>
  <c r="R7704" i="6"/>
  <c r="R7703" i="6"/>
  <c r="R7702" i="6"/>
  <c r="R7701" i="6"/>
  <c r="R7700" i="6"/>
  <c r="R7699" i="6"/>
  <c r="R7698" i="6"/>
  <c r="R7697" i="6"/>
  <c r="R7696" i="6"/>
  <c r="R7695" i="6"/>
  <c r="R7694" i="6"/>
  <c r="R7693" i="6"/>
  <c r="R7692" i="6"/>
  <c r="R7691" i="6"/>
  <c r="R7690" i="6"/>
  <c r="R7689" i="6"/>
  <c r="R7688" i="6"/>
  <c r="R7687" i="6"/>
  <c r="R7686" i="6"/>
  <c r="R7685" i="6"/>
  <c r="R7684" i="6"/>
  <c r="R7683" i="6"/>
  <c r="R7682" i="6"/>
  <c r="R7681" i="6"/>
  <c r="R7680" i="6"/>
  <c r="R7679" i="6"/>
  <c r="R7678" i="6"/>
  <c r="R7677" i="6"/>
  <c r="R7676" i="6"/>
  <c r="R7675" i="6"/>
  <c r="R7674" i="6"/>
  <c r="R7673" i="6"/>
  <c r="R7672" i="6"/>
  <c r="R7671" i="6"/>
  <c r="R7670" i="6"/>
  <c r="R7669" i="6"/>
  <c r="R7668" i="6"/>
  <c r="R7667" i="6"/>
  <c r="R7666" i="6"/>
  <c r="R7665" i="6"/>
  <c r="R7664" i="6"/>
  <c r="R7663" i="6"/>
  <c r="R7662" i="6"/>
  <c r="R7661" i="6"/>
  <c r="R7660" i="6"/>
  <c r="R7659" i="6"/>
  <c r="R7658" i="6"/>
  <c r="R7657" i="6"/>
  <c r="R7656" i="6"/>
  <c r="R7655" i="6"/>
  <c r="R7654" i="6"/>
  <c r="R7653" i="6"/>
  <c r="R7652" i="6"/>
  <c r="R7651" i="6"/>
  <c r="R7650" i="6"/>
  <c r="R7649" i="6"/>
  <c r="R7648" i="6"/>
  <c r="R7647" i="6"/>
  <c r="R7646" i="6"/>
  <c r="R7645" i="6"/>
  <c r="R7644" i="6"/>
  <c r="R7643" i="6"/>
  <c r="R7642" i="6"/>
  <c r="R7641" i="6"/>
  <c r="R7640" i="6"/>
  <c r="R7639" i="6"/>
  <c r="R7638" i="6"/>
  <c r="R7637" i="6"/>
  <c r="R7636" i="6"/>
  <c r="R7635" i="6"/>
  <c r="R7634" i="6"/>
  <c r="R7633" i="6"/>
  <c r="R7632" i="6"/>
  <c r="R7631" i="6"/>
  <c r="R7630" i="6"/>
  <c r="R7629" i="6"/>
  <c r="R7628" i="6"/>
  <c r="R7627" i="6"/>
  <c r="R7626" i="6"/>
  <c r="R7625" i="6"/>
  <c r="R7624" i="6"/>
  <c r="R7623" i="6"/>
  <c r="R7622" i="6"/>
  <c r="R7621" i="6"/>
  <c r="R7620" i="6"/>
  <c r="R7619" i="6"/>
  <c r="R7618" i="6"/>
  <c r="R7617" i="6"/>
  <c r="R7616" i="6"/>
  <c r="R7615" i="6"/>
  <c r="R7614" i="6"/>
  <c r="R7613" i="6"/>
  <c r="R7612" i="6"/>
  <c r="R7611" i="6"/>
  <c r="R7610" i="6"/>
  <c r="R7609" i="6"/>
  <c r="R7608" i="6"/>
  <c r="R7607" i="6"/>
  <c r="R7606" i="6"/>
  <c r="R7605" i="6"/>
  <c r="R7604" i="6"/>
  <c r="R7603" i="6"/>
  <c r="R7602" i="6"/>
  <c r="R7601" i="6"/>
  <c r="R7600" i="6"/>
  <c r="R7599" i="6"/>
  <c r="R7598" i="6"/>
  <c r="R7597" i="6"/>
  <c r="R7596" i="6"/>
  <c r="R7595" i="6"/>
  <c r="R7594" i="6"/>
  <c r="R7593" i="6"/>
  <c r="R7592" i="6"/>
  <c r="R7591" i="6"/>
  <c r="R7590" i="6"/>
  <c r="R7589" i="6"/>
  <c r="R7588" i="6"/>
  <c r="R7587" i="6"/>
  <c r="R7586" i="6"/>
  <c r="R7585" i="6"/>
  <c r="R7584" i="6"/>
  <c r="R7583" i="6"/>
  <c r="R7582" i="6"/>
  <c r="R7581" i="6"/>
  <c r="R7580" i="6"/>
  <c r="R7579" i="6"/>
  <c r="R7578" i="6"/>
  <c r="R7577" i="6"/>
  <c r="R7576" i="6"/>
  <c r="R7575" i="6"/>
  <c r="R7574" i="6"/>
  <c r="R7573" i="6"/>
  <c r="R7572" i="6"/>
  <c r="R7571" i="6"/>
  <c r="R7570" i="6"/>
  <c r="R7569" i="6"/>
  <c r="R7568" i="6"/>
  <c r="R7567" i="6"/>
  <c r="R7566" i="6"/>
  <c r="R7565" i="6"/>
  <c r="R7564" i="6"/>
  <c r="R7563" i="6"/>
  <c r="R7562" i="6"/>
  <c r="R7561" i="6"/>
  <c r="R7560" i="6"/>
  <c r="R7559" i="6"/>
  <c r="R7558" i="6"/>
  <c r="R7557" i="6"/>
  <c r="R7556" i="6"/>
  <c r="R7555" i="6"/>
  <c r="R7554" i="6"/>
  <c r="R7553" i="6"/>
  <c r="R7552" i="6"/>
  <c r="R7551" i="6"/>
  <c r="R7550" i="6"/>
  <c r="R7549" i="6"/>
  <c r="R7548" i="6"/>
  <c r="R7547" i="6"/>
  <c r="R7546" i="6"/>
  <c r="R7545" i="6"/>
  <c r="R7544" i="6"/>
  <c r="R7543" i="6"/>
  <c r="R7542" i="6"/>
  <c r="R7541" i="6"/>
  <c r="R7540" i="6"/>
  <c r="R7539" i="6"/>
  <c r="R7538" i="6"/>
  <c r="R7537" i="6"/>
  <c r="R7536" i="6"/>
  <c r="R7535" i="6"/>
  <c r="R7534" i="6"/>
  <c r="R7533" i="6"/>
  <c r="R7532" i="6"/>
  <c r="R7531" i="6"/>
  <c r="R7530" i="6"/>
  <c r="R7529" i="6"/>
  <c r="R7528" i="6"/>
  <c r="R7527" i="6"/>
  <c r="R7526" i="6"/>
  <c r="R7525" i="6"/>
  <c r="R7524" i="6"/>
  <c r="R7523" i="6"/>
  <c r="R7522" i="6"/>
  <c r="R7521" i="6"/>
  <c r="R7520" i="6"/>
  <c r="R7519" i="6"/>
  <c r="R7518" i="6"/>
  <c r="R7517" i="6"/>
  <c r="R7516" i="6"/>
  <c r="R7515" i="6"/>
  <c r="R7514" i="6"/>
  <c r="R7513" i="6"/>
  <c r="R7512" i="6"/>
  <c r="R7511" i="6"/>
  <c r="R7510" i="6"/>
  <c r="R7509" i="6"/>
  <c r="R7508" i="6"/>
  <c r="R7507" i="6"/>
  <c r="R7506" i="6"/>
  <c r="R7505" i="6"/>
  <c r="R7504" i="6"/>
  <c r="R7503" i="6"/>
  <c r="R7502" i="6"/>
  <c r="R7501" i="6"/>
  <c r="R7500" i="6"/>
  <c r="R7499" i="6"/>
  <c r="R7498" i="6"/>
  <c r="R7497" i="6"/>
  <c r="R7496" i="6"/>
  <c r="R7495" i="6"/>
  <c r="R7494" i="6"/>
  <c r="R7493" i="6"/>
  <c r="R7492" i="6"/>
  <c r="R7491" i="6"/>
  <c r="R7490" i="6"/>
  <c r="R7489" i="6"/>
  <c r="R7488" i="6"/>
  <c r="R7487" i="6"/>
  <c r="R7486" i="6"/>
  <c r="R7485" i="6"/>
  <c r="R7484" i="6"/>
  <c r="R7483" i="6"/>
  <c r="R7482" i="6"/>
  <c r="R7481" i="6"/>
  <c r="R7480" i="6"/>
  <c r="R7479" i="6"/>
  <c r="R7478" i="6"/>
  <c r="R7477" i="6"/>
  <c r="R7476" i="6"/>
  <c r="R7475" i="6"/>
  <c r="R7474" i="6"/>
  <c r="R7473" i="6"/>
  <c r="R7472" i="6"/>
  <c r="R7471" i="6"/>
  <c r="R7470" i="6"/>
  <c r="R7469" i="6"/>
  <c r="R7468" i="6"/>
  <c r="R7467" i="6"/>
  <c r="R7466" i="6"/>
  <c r="R7465" i="6"/>
  <c r="R7464" i="6"/>
  <c r="R7463" i="6"/>
  <c r="R7462" i="6"/>
  <c r="R7461" i="6"/>
  <c r="R7460" i="6"/>
  <c r="R7459" i="6"/>
  <c r="R7458" i="6"/>
  <c r="R7457" i="6"/>
  <c r="R7456" i="6"/>
  <c r="R7455" i="6"/>
  <c r="R7454" i="6"/>
  <c r="R7453" i="6"/>
  <c r="R7452" i="6"/>
  <c r="R7451" i="6"/>
  <c r="R7450" i="6"/>
  <c r="R7449" i="6"/>
  <c r="R7448" i="6"/>
  <c r="R7447" i="6"/>
  <c r="R7446" i="6"/>
  <c r="R7445" i="6"/>
  <c r="R7444" i="6"/>
  <c r="R7443" i="6"/>
  <c r="R7442" i="6"/>
  <c r="R7441" i="6"/>
  <c r="R7440" i="6"/>
  <c r="R7439" i="6"/>
  <c r="R7438" i="6"/>
  <c r="R7437" i="6"/>
  <c r="R7436" i="6"/>
  <c r="R7435" i="6"/>
  <c r="R7434" i="6"/>
  <c r="R7433" i="6"/>
  <c r="R7432" i="6"/>
  <c r="R7431" i="6"/>
  <c r="R7430" i="6"/>
  <c r="R7429" i="6"/>
  <c r="R7428" i="6"/>
  <c r="R7427" i="6"/>
  <c r="R7426" i="6"/>
  <c r="R7425" i="6"/>
  <c r="R7424" i="6"/>
  <c r="R7423" i="6"/>
  <c r="R7422" i="6"/>
  <c r="R7421" i="6"/>
  <c r="R7420" i="6"/>
  <c r="R7419" i="6"/>
  <c r="R7418" i="6"/>
  <c r="R7417" i="6"/>
  <c r="R7416" i="6"/>
  <c r="R7415" i="6"/>
  <c r="R7414" i="6"/>
  <c r="R7413" i="6"/>
  <c r="R7412" i="6"/>
  <c r="R7411" i="6"/>
  <c r="R7410" i="6"/>
  <c r="R7409" i="6"/>
  <c r="R7408" i="6"/>
  <c r="R7407" i="6"/>
  <c r="R7406" i="6"/>
  <c r="R7405" i="6"/>
  <c r="R7404" i="6"/>
  <c r="R7403" i="6"/>
  <c r="R7402" i="6"/>
  <c r="R7401" i="6"/>
  <c r="R7400" i="6"/>
  <c r="R7399" i="6"/>
  <c r="R7398" i="6"/>
  <c r="R7397" i="6"/>
  <c r="R7396" i="6"/>
  <c r="R7395" i="6"/>
  <c r="R7394" i="6"/>
  <c r="R7393" i="6"/>
  <c r="R7392" i="6"/>
  <c r="R7391" i="6"/>
  <c r="R7390" i="6"/>
  <c r="R7389" i="6"/>
  <c r="R7388" i="6"/>
  <c r="R7387" i="6"/>
  <c r="R7386" i="6"/>
  <c r="R7385" i="6"/>
  <c r="R7384" i="6"/>
  <c r="R7383" i="6"/>
  <c r="R7382" i="6"/>
  <c r="R7381" i="6"/>
  <c r="R7380" i="6"/>
  <c r="R7379" i="6"/>
  <c r="R7378" i="6"/>
  <c r="R7377" i="6"/>
  <c r="R7376" i="6"/>
  <c r="R7375" i="6"/>
  <c r="R7374" i="6"/>
  <c r="R7373" i="6"/>
  <c r="R7372" i="6"/>
  <c r="R7371" i="6"/>
  <c r="R7370" i="6"/>
  <c r="R7369" i="6"/>
  <c r="R7368" i="6"/>
  <c r="R7367" i="6"/>
  <c r="R7366" i="6"/>
  <c r="R7365" i="6"/>
  <c r="R7364" i="6"/>
  <c r="R7363" i="6"/>
  <c r="R7362" i="6"/>
  <c r="R7361" i="6"/>
  <c r="R7360" i="6"/>
  <c r="R7359" i="6"/>
  <c r="R7358" i="6"/>
  <c r="R7357" i="6"/>
  <c r="R7356" i="6"/>
  <c r="R7355" i="6"/>
  <c r="R7354" i="6"/>
  <c r="R7353" i="6"/>
  <c r="R7352" i="6"/>
  <c r="R7351" i="6"/>
  <c r="R7350" i="6"/>
  <c r="R7349" i="6"/>
  <c r="R7348" i="6"/>
  <c r="R7347" i="6"/>
  <c r="R7346" i="6"/>
  <c r="R7345" i="6"/>
  <c r="R7344" i="6"/>
  <c r="R7343" i="6"/>
  <c r="R7342" i="6"/>
  <c r="R7341" i="6"/>
  <c r="R7340" i="6"/>
  <c r="R7339" i="6"/>
  <c r="R7338" i="6"/>
  <c r="R7337" i="6"/>
  <c r="R7336" i="6"/>
  <c r="R7335" i="6"/>
  <c r="R7334" i="6"/>
  <c r="R7333" i="6"/>
  <c r="R7332" i="6"/>
  <c r="R7331" i="6"/>
  <c r="R7330" i="6"/>
  <c r="R7329" i="6"/>
  <c r="R7328" i="6"/>
  <c r="R7327" i="6"/>
  <c r="R7326" i="6"/>
  <c r="R7325" i="6"/>
  <c r="R7324" i="6"/>
  <c r="R7323" i="6"/>
  <c r="R7322" i="6"/>
  <c r="R7321" i="6"/>
  <c r="R7320" i="6"/>
  <c r="R7319" i="6"/>
  <c r="R7318" i="6"/>
  <c r="R7317" i="6"/>
  <c r="R7316" i="6"/>
  <c r="R7315" i="6"/>
  <c r="R7314" i="6"/>
  <c r="R7313" i="6"/>
  <c r="R7312" i="6"/>
  <c r="R7311" i="6"/>
  <c r="R7310" i="6"/>
  <c r="R7309" i="6"/>
  <c r="R7308" i="6"/>
  <c r="R7307" i="6"/>
  <c r="R7306" i="6"/>
  <c r="R7305" i="6"/>
  <c r="R7304" i="6"/>
  <c r="R7303" i="6"/>
  <c r="R7302" i="6"/>
  <c r="R7301" i="6"/>
  <c r="R7300" i="6"/>
  <c r="R7299" i="6"/>
  <c r="R7298" i="6"/>
  <c r="R7297" i="6"/>
  <c r="R7296" i="6"/>
  <c r="R7295" i="6"/>
  <c r="R7294" i="6"/>
  <c r="R7293" i="6"/>
  <c r="R7292" i="6"/>
  <c r="R7291" i="6"/>
  <c r="R7290" i="6"/>
  <c r="R7289" i="6"/>
  <c r="R7288" i="6"/>
  <c r="R7287" i="6"/>
  <c r="R7286" i="6"/>
  <c r="R7285" i="6"/>
  <c r="R7284" i="6"/>
  <c r="R7283" i="6"/>
  <c r="R7282" i="6"/>
  <c r="R7281" i="6"/>
  <c r="R7280" i="6"/>
  <c r="R7279" i="6"/>
  <c r="R7278" i="6"/>
  <c r="R7277" i="6"/>
  <c r="R7276" i="6"/>
  <c r="R7275" i="6"/>
  <c r="R7274" i="6"/>
  <c r="R7273" i="6"/>
  <c r="R7272" i="6"/>
  <c r="R7271" i="6"/>
  <c r="R7270" i="6"/>
  <c r="R7269" i="6"/>
  <c r="R7268" i="6"/>
  <c r="R7267" i="6"/>
  <c r="R7266" i="6"/>
  <c r="R7265" i="6"/>
  <c r="R7264" i="6"/>
  <c r="R7263" i="6"/>
  <c r="R7262" i="6"/>
  <c r="R7261" i="6"/>
  <c r="R7260" i="6"/>
  <c r="R7259" i="6"/>
  <c r="R7258" i="6"/>
  <c r="R7257" i="6"/>
  <c r="R7256" i="6"/>
  <c r="R7255" i="6"/>
  <c r="R7254" i="6"/>
  <c r="R7253" i="6"/>
  <c r="R7252" i="6"/>
  <c r="R7251" i="6"/>
  <c r="R7250" i="6"/>
  <c r="R7249" i="6"/>
  <c r="R7248" i="6"/>
  <c r="R7247" i="6"/>
  <c r="R7246" i="6"/>
  <c r="R7245" i="6"/>
  <c r="R7244" i="6"/>
  <c r="R7243" i="6"/>
  <c r="R7242" i="6"/>
  <c r="R7241" i="6"/>
  <c r="R7240" i="6"/>
  <c r="R7239" i="6"/>
  <c r="R7238" i="6"/>
  <c r="R7237" i="6"/>
  <c r="R7236" i="6"/>
  <c r="R7235" i="6"/>
  <c r="R7234" i="6"/>
  <c r="R7233" i="6"/>
  <c r="R7232" i="6"/>
  <c r="R7231" i="6"/>
  <c r="R7230" i="6"/>
  <c r="R7229" i="6"/>
  <c r="R7228" i="6"/>
  <c r="R7227" i="6"/>
  <c r="R7226" i="6"/>
  <c r="R7225" i="6"/>
  <c r="R7224" i="6"/>
  <c r="R7223" i="6"/>
  <c r="R7222" i="6"/>
  <c r="R7221" i="6"/>
  <c r="R7220" i="6"/>
  <c r="R7219" i="6"/>
  <c r="R7218" i="6"/>
  <c r="R7217" i="6"/>
  <c r="R7216" i="6"/>
  <c r="R7215" i="6"/>
  <c r="R7214" i="6"/>
  <c r="R7213" i="6"/>
  <c r="R7212" i="6"/>
  <c r="R7211" i="6"/>
  <c r="R7210" i="6"/>
  <c r="R7209" i="6"/>
  <c r="R7208" i="6"/>
  <c r="R7207" i="6"/>
  <c r="R7206" i="6"/>
  <c r="R7205" i="6"/>
  <c r="R7204" i="6"/>
  <c r="R7203" i="6"/>
  <c r="R7202" i="6"/>
  <c r="R7201" i="6"/>
  <c r="R7200" i="6"/>
  <c r="R7199" i="6"/>
  <c r="R7198" i="6"/>
  <c r="R7197" i="6"/>
  <c r="R7196" i="6"/>
  <c r="R7195" i="6"/>
  <c r="R7194" i="6"/>
  <c r="R7193" i="6"/>
  <c r="R7192" i="6"/>
  <c r="R7191" i="6"/>
  <c r="R7190" i="6"/>
  <c r="R7189" i="6"/>
  <c r="R7188" i="6"/>
  <c r="R7187" i="6"/>
  <c r="R7186" i="6"/>
  <c r="R7185" i="6"/>
  <c r="R7184" i="6"/>
  <c r="R7183" i="6"/>
  <c r="R7182" i="6"/>
  <c r="R7181" i="6"/>
  <c r="R7180" i="6"/>
  <c r="R7179" i="6"/>
  <c r="R7178" i="6"/>
  <c r="R7177" i="6"/>
  <c r="R7176" i="6"/>
  <c r="R7175" i="6"/>
  <c r="R7174" i="6"/>
  <c r="R7173" i="6"/>
  <c r="R7172" i="6"/>
  <c r="R7171" i="6"/>
  <c r="R7170" i="6"/>
  <c r="R7169" i="6"/>
  <c r="R7168" i="6"/>
  <c r="R7167" i="6"/>
  <c r="R7166" i="6"/>
  <c r="R7165" i="6"/>
  <c r="R7164" i="6"/>
  <c r="R7163" i="6"/>
  <c r="R7162" i="6"/>
  <c r="R7161" i="6"/>
  <c r="R7160" i="6"/>
  <c r="R7159" i="6"/>
  <c r="R7158" i="6"/>
  <c r="R7157" i="6"/>
  <c r="R7156" i="6"/>
  <c r="R7155" i="6"/>
  <c r="R7154" i="6"/>
  <c r="R7153" i="6"/>
  <c r="R7152" i="6"/>
  <c r="R7151" i="6"/>
  <c r="R7150" i="6"/>
  <c r="R7149" i="6"/>
  <c r="R7148" i="6"/>
  <c r="R7147" i="6"/>
  <c r="R7146" i="6"/>
  <c r="R7145" i="6"/>
  <c r="R7144" i="6"/>
  <c r="R7143" i="6"/>
  <c r="R7142" i="6"/>
  <c r="R7141" i="6"/>
  <c r="R7140" i="6"/>
  <c r="R7139" i="6"/>
  <c r="R7138" i="6"/>
  <c r="R7137" i="6"/>
  <c r="R7136" i="6"/>
  <c r="R7135" i="6"/>
  <c r="R7134" i="6"/>
  <c r="R7133" i="6"/>
  <c r="R7132" i="6"/>
  <c r="R7131" i="6"/>
  <c r="R7130" i="6"/>
  <c r="R7129" i="6"/>
  <c r="R7128" i="6"/>
  <c r="R7127" i="6"/>
  <c r="R7126" i="6"/>
  <c r="R7125" i="6"/>
  <c r="R7124" i="6"/>
  <c r="R7123" i="6"/>
  <c r="R7122" i="6"/>
  <c r="R7121" i="6"/>
  <c r="R7120" i="6"/>
  <c r="R7119" i="6"/>
  <c r="R7118" i="6"/>
  <c r="R7117" i="6"/>
  <c r="R7116" i="6"/>
  <c r="R7115" i="6"/>
  <c r="R7114" i="6"/>
  <c r="R7113" i="6"/>
  <c r="R7112" i="6"/>
  <c r="R7111" i="6"/>
  <c r="R7110" i="6"/>
  <c r="R7109" i="6"/>
  <c r="R7108" i="6"/>
  <c r="R7107" i="6"/>
  <c r="R7106" i="6"/>
  <c r="R7105" i="6"/>
  <c r="R7104" i="6"/>
  <c r="R7103" i="6"/>
  <c r="R7102" i="6"/>
  <c r="R7101" i="6"/>
  <c r="R7100" i="6"/>
  <c r="R7099" i="6"/>
  <c r="R7098" i="6"/>
  <c r="R7097" i="6"/>
  <c r="R7096" i="6"/>
  <c r="R7095" i="6"/>
  <c r="R7094" i="6"/>
  <c r="R7093" i="6"/>
  <c r="R7092" i="6"/>
  <c r="R7091" i="6"/>
  <c r="R7090" i="6"/>
  <c r="R7089" i="6"/>
  <c r="R7088" i="6"/>
  <c r="R7087" i="6"/>
  <c r="R7086" i="6"/>
  <c r="R7085" i="6"/>
  <c r="R7084" i="6"/>
  <c r="R7083" i="6"/>
  <c r="R7082" i="6"/>
  <c r="R7081" i="6"/>
  <c r="R7080" i="6"/>
  <c r="R7079" i="6"/>
  <c r="R7078" i="6"/>
  <c r="R7077" i="6"/>
  <c r="R7076" i="6"/>
  <c r="R7075" i="6"/>
  <c r="R7074" i="6"/>
  <c r="R7073" i="6"/>
  <c r="R7072" i="6"/>
  <c r="R7071" i="6"/>
  <c r="R7070" i="6"/>
  <c r="R7069" i="6"/>
  <c r="R7068" i="6"/>
  <c r="R7067" i="6"/>
  <c r="R7066" i="6"/>
  <c r="R7065" i="6"/>
  <c r="R7064" i="6"/>
  <c r="R7063" i="6"/>
  <c r="R7062" i="6"/>
  <c r="R7061" i="6"/>
  <c r="R7060" i="6"/>
  <c r="R7059" i="6"/>
  <c r="R7058" i="6"/>
  <c r="R7057" i="6"/>
  <c r="R7056" i="6"/>
  <c r="R7055" i="6"/>
  <c r="R7054" i="6"/>
  <c r="R7053" i="6"/>
  <c r="R7052" i="6"/>
  <c r="R7051" i="6"/>
  <c r="R7050" i="6"/>
  <c r="R7049" i="6"/>
  <c r="R7048" i="6"/>
  <c r="R7047" i="6"/>
  <c r="R7046" i="6"/>
  <c r="R7045" i="6"/>
  <c r="R7044" i="6"/>
  <c r="R7043" i="6"/>
  <c r="R7042" i="6"/>
  <c r="R7041" i="6"/>
  <c r="R7040" i="6"/>
  <c r="R7039" i="6"/>
  <c r="R7038" i="6"/>
  <c r="R7037" i="6"/>
  <c r="R7036" i="6"/>
  <c r="R7035" i="6"/>
  <c r="R7034" i="6"/>
  <c r="R7033" i="6"/>
  <c r="R7032" i="6"/>
  <c r="R7031" i="6"/>
  <c r="R7030" i="6"/>
  <c r="R7029" i="6"/>
  <c r="R7028" i="6"/>
  <c r="R7027" i="6"/>
  <c r="R7026" i="6"/>
  <c r="R7025" i="6"/>
  <c r="R7024" i="6"/>
  <c r="R7023" i="6"/>
  <c r="R7022" i="6"/>
  <c r="R7021" i="6"/>
  <c r="R7020" i="6"/>
  <c r="R7019" i="6"/>
  <c r="R7018" i="6"/>
  <c r="R7017" i="6"/>
  <c r="R7016" i="6"/>
  <c r="R7015" i="6"/>
  <c r="R7014" i="6"/>
  <c r="R7013" i="6"/>
  <c r="R7012" i="6"/>
  <c r="R7011" i="6"/>
  <c r="R7010" i="6"/>
  <c r="R7009" i="6"/>
  <c r="R7008" i="6"/>
  <c r="R7007" i="6"/>
  <c r="R7006" i="6"/>
  <c r="R7005" i="6"/>
  <c r="R7004" i="6"/>
  <c r="R7003" i="6"/>
  <c r="R7002" i="6"/>
  <c r="R7001" i="6"/>
  <c r="R7000" i="6"/>
  <c r="R6999" i="6"/>
  <c r="R6998" i="6"/>
  <c r="R6997" i="6"/>
  <c r="R6996" i="6"/>
  <c r="R6995" i="6"/>
  <c r="R6994" i="6"/>
  <c r="R6993" i="6"/>
  <c r="R6992" i="6"/>
  <c r="R6991" i="6"/>
  <c r="R6990" i="6"/>
  <c r="R6989" i="6"/>
  <c r="R6988" i="6"/>
  <c r="R6987" i="6"/>
  <c r="R6986" i="6"/>
  <c r="R6985" i="6"/>
  <c r="R6984" i="6"/>
  <c r="R6983" i="6"/>
  <c r="R6982" i="6"/>
  <c r="R6981" i="6"/>
  <c r="R6980" i="6"/>
  <c r="R6979" i="6"/>
  <c r="R6978" i="6"/>
  <c r="R6977" i="6"/>
  <c r="R6976" i="6"/>
  <c r="R6975" i="6"/>
  <c r="R6974" i="6"/>
  <c r="R6973" i="6"/>
  <c r="R6972" i="6"/>
  <c r="R6971" i="6"/>
  <c r="R6970" i="6"/>
  <c r="R6969" i="6"/>
  <c r="R6968" i="6"/>
  <c r="R6967" i="6"/>
  <c r="R6966" i="6"/>
  <c r="R6965" i="6"/>
  <c r="R6964" i="6"/>
  <c r="R6963" i="6"/>
  <c r="R6962" i="6"/>
  <c r="R6961" i="6"/>
  <c r="R6960" i="6"/>
  <c r="R6959" i="6"/>
  <c r="R6958" i="6"/>
  <c r="R6957" i="6"/>
  <c r="R6956" i="6"/>
  <c r="R6955" i="6"/>
  <c r="R6954" i="6"/>
  <c r="R6953" i="6"/>
  <c r="R6952" i="6"/>
  <c r="R6951" i="6"/>
  <c r="R6950" i="6"/>
  <c r="R6949" i="6"/>
  <c r="R6948" i="6"/>
  <c r="R6947" i="6"/>
  <c r="R6946" i="6"/>
  <c r="R6945" i="6"/>
  <c r="R6944" i="6"/>
  <c r="R6943" i="6"/>
  <c r="R6942" i="6"/>
  <c r="R6941" i="6"/>
  <c r="R6940" i="6"/>
  <c r="R6939" i="6"/>
  <c r="R6938" i="6"/>
  <c r="R6937" i="6"/>
  <c r="R6936" i="6"/>
  <c r="R6935" i="6"/>
  <c r="R6934" i="6"/>
  <c r="R6933" i="6"/>
  <c r="R6932" i="6"/>
  <c r="R6931" i="6"/>
  <c r="R6930" i="6"/>
  <c r="R6929" i="6"/>
  <c r="R6928" i="6"/>
  <c r="R6927" i="6"/>
  <c r="R6926" i="6"/>
  <c r="R6925" i="6"/>
  <c r="R6924" i="6"/>
  <c r="R6923" i="6"/>
  <c r="R6922" i="6"/>
  <c r="R6921" i="6"/>
  <c r="R6920" i="6"/>
  <c r="R6919" i="6"/>
  <c r="R6918" i="6"/>
  <c r="R6917" i="6"/>
  <c r="R6916" i="6"/>
  <c r="R6915" i="6"/>
  <c r="R6914" i="6"/>
  <c r="R6913" i="6"/>
  <c r="R6912" i="6"/>
  <c r="R6911" i="6"/>
  <c r="R6910" i="6"/>
  <c r="R6909" i="6"/>
  <c r="R6908" i="6"/>
  <c r="R6907" i="6"/>
  <c r="R6906" i="6"/>
  <c r="R6905" i="6"/>
  <c r="R6904" i="6"/>
  <c r="R6903" i="6"/>
  <c r="R6902" i="6"/>
  <c r="R6901" i="6"/>
  <c r="R6900" i="6"/>
  <c r="R6899" i="6"/>
  <c r="R6898" i="6"/>
  <c r="R6897" i="6"/>
  <c r="R6896" i="6"/>
  <c r="R6895" i="6"/>
  <c r="R6894" i="6"/>
  <c r="R6893" i="6"/>
  <c r="R6892" i="6"/>
  <c r="R6891" i="6"/>
  <c r="R6890" i="6"/>
  <c r="R6889" i="6"/>
  <c r="R6888" i="6"/>
  <c r="R6887" i="6"/>
  <c r="R6886" i="6"/>
  <c r="R6885" i="6"/>
  <c r="R6884" i="6"/>
  <c r="R6883" i="6"/>
  <c r="R6882" i="6"/>
  <c r="R6881" i="6"/>
  <c r="R6880" i="6"/>
  <c r="R6879" i="6"/>
  <c r="R6878" i="6"/>
  <c r="R6877" i="6"/>
  <c r="R6876" i="6"/>
  <c r="R6875" i="6"/>
  <c r="R6874" i="6"/>
  <c r="R6873" i="6"/>
  <c r="R6872" i="6"/>
  <c r="R6871" i="6"/>
  <c r="R6870" i="6"/>
  <c r="R6869" i="6"/>
  <c r="R6868" i="6"/>
  <c r="R6867" i="6"/>
  <c r="R6866" i="6"/>
  <c r="R6865" i="6"/>
  <c r="R6864" i="6"/>
  <c r="R6863" i="6"/>
  <c r="R6862" i="6"/>
  <c r="R6861" i="6"/>
  <c r="R6860" i="6"/>
  <c r="R6859" i="6"/>
  <c r="R6858" i="6"/>
  <c r="R6857" i="6"/>
  <c r="R6856" i="6"/>
  <c r="R6855" i="6"/>
  <c r="R6854" i="6"/>
  <c r="R6853" i="6"/>
  <c r="R6852" i="6"/>
  <c r="R6851" i="6"/>
  <c r="R6850" i="6"/>
  <c r="R6849" i="6"/>
  <c r="R6848" i="6"/>
  <c r="R6847" i="6"/>
  <c r="R6846" i="6"/>
  <c r="R6845" i="6"/>
  <c r="R6844" i="6"/>
  <c r="R6843" i="6"/>
  <c r="R6842" i="6"/>
  <c r="R6841" i="6"/>
  <c r="R6840" i="6"/>
  <c r="R6839" i="6"/>
  <c r="R6838" i="6"/>
  <c r="R6837" i="6"/>
  <c r="R6836" i="6"/>
  <c r="R6835" i="6"/>
  <c r="R6834" i="6"/>
  <c r="R6833" i="6"/>
  <c r="R6832" i="6"/>
  <c r="R6831" i="6"/>
  <c r="R6830" i="6"/>
  <c r="R6829" i="6"/>
  <c r="R6828" i="6"/>
  <c r="R6827" i="6"/>
  <c r="R6826" i="6"/>
  <c r="R6825" i="6"/>
  <c r="R6824" i="6"/>
  <c r="R6823" i="6"/>
  <c r="R6822" i="6"/>
  <c r="R6821" i="6"/>
  <c r="R6820" i="6"/>
  <c r="R6819" i="6"/>
  <c r="R6818" i="6"/>
  <c r="R6817" i="6"/>
  <c r="R6816" i="6"/>
  <c r="R6815" i="6"/>
  <c r="R6814" i="6"/>
  <c r="R6813" i="6"/>
  <c r="R6812" i="6"/>
  <c r="R6811" i="6"/>
  <c r="R6810" i="6"/>
  <c r="R6809" i="6"/>
  <c r="R6808" i="6"/>
  <c r="R6807" i="6"/>
  <c r="R6806" i="6"/>
  <c r="R6805" i="6"/>
  <c r="R6804" i="6"/>
  <c r="R6803" i="6"/>
  <c r="R6802" i="6"/>
  <c r="R6801" i="6"/>
  <c r="R6800" i="6"/>
  <c r="R6799" i="6"/>
  <c r="R6798" i="6"/>
  <c r="R6797" i="6"/>
  <c r="R6796" i="6"/>
  <c r="R6795" i="6"/>
  <c r="R6794" i="6"/>
  <c r="R6793" i="6"/>
  <c r="R6792" i="6"/>
  <c r="R6791" i="6"/>
  <c r="R6790" i="6"/>
  <c r="R6789" i="6"/>
  <c r="R6788" i="6"/>
  <c r="R6787" i="6"/>
  <c r="R6786" i="6"/>
  <c r="R6785" i="6"/>
  <c r="R6784" i="6"/>
  <c r="R6783" i="6"/>
  <c r="R6782" i="6"/>
  <c r="R6781" i="6"/>
  <c r="R6780" i="6"/>
  <c r="R6779" i="6"/>
  <c r="R6778" i="6"/>
  <c r="R6777" i="6"/>
  <c r="R6776" i="6"/>
  <c r="R6775" i="6"/>
  <c r="R6774" i="6"/>
  <c r="R6773" i="6"/>
  <c r="R6772" i="6"/>
  <c r="R6771" i="6"/>
  <c r="R6770" i="6"/>
  <c r="R6769" i="6"/>
  <c r="R6768" i="6"/>
  <c r="R6767" i="6"/>
  <c r="R6766" i="6"/>
  <c r="R6765" i="6"/>
  <c r="R6764" i="6"/>
  <c r="R6763" i="6"/>
  <c r="R6762" i="6"/>
  <c r="R6761" i="6"/>
  <c r="R6760" i="6"/>
  <c r="R6759" i="6"/>
  <c r="R6758" i="6"/>
  <c r="R6757" i="6"/>
  <c r="R6756" i="6"/>
  <c r="R6755" i="6"/>
  <c r="R6754" i="6"/>
  <c r="R6753" i="6"/>
  <c r="R6752" i="6"/>
  <c r="R6751" i="6"/>
  <c r="R6750" i="6"/>
  <c r="R6749" i="6"/>
  <c r="R6748" i="6"/>
  <c r="R6747" i="6"/>
  <c r="R6746" i="6"/>
  <c r="R6745" i="6"/>
  <c r="R6744" i="6"/>
  <c r="R6743" i="6"/>
  <c r="R6742" i="6"/>
  <c r="R6741" i="6"/>
  <c r="R6740" i="6"/>
  <c r="R6739" i="6"/>
  <c r="R6738" i="6"/>
  <c r="R6737" i="6"/>
  <c r="R6736" i="6"/>
  <c r="R6735" i="6"/>
  <c r="R6734" i="6"/>
  <c r="R6733" i="6"/>
  <c r="R6732" i="6"/>
  <c r="R6731" i="6"/>
  <c r="R6730" i="6"/>
  <c r="R6729" i="6"/>
  <c r="R6728" i="6"/>
  <c r="R6727" i="6"/>
  <c r="R6726" i="6"/>
  <c r="R6725" i="6"/>
  <c r="R6724" i="6"/>
  <c r="R6723" i="6"/>
  <c r="R6722" i="6"/>
  <c r="R6721" i="6"/>
  <c r="R6720" i="6"/>
  <c r="R6719" i="6"/>
  <c r="R6718" i="6"/>
  <c r="R6717" i="6"/>
  <c r="R6716" i="6"/>
  <c r="R6715" i="6"/>
  <c r="R6714" i="6"/>
  <c r="R6713" i="6"/>
  <c r="R6712" i="6"/>
  <c r="R6711" i="6"/>
  <c r="R6710" i="6"/>
  <c r="R6709" i="6"/>
  <c r="R6708" i="6"/>
  <c r="R6707" i="6"/>
  <c r="R6706" i="6"/>
  <c r="R6705" i="6"/>
  <c r="R6704" i="6"/>
  <c r="R6703" i="6"/>
  <c r="R6702" i="6"/>
  <c r="R6701" i="6"/>
  <c r="R6700" i="6"/>
  <c r="R6699" i="6"/>
  <c r="R6698" i="6"/>
  <c r="R6697" i="6"/>
  <c r="R6696" i="6"/>
  <c r="R6695" i="6"/>
  <c r="R6694" i="6"/>
  <c r="R6693" i="6"/>
  <c r="R6692" i="6"/>
  <c r="R6691" i="6"/>
  <c r="R6690" i="6"/>
  <c r="R6689" i="6"/>
  <c r="R6688" i="6"/>
  <c r="R6687" i="6"/>
  <c r="R6686" i="6"/>
  <c r="R6685" i="6"/>
  <c r="R6684" i="6"/>
  <c r="R6683" i="6"/>
  <c r="R6682" i="6"/>
  <c r="R6681" i="6"/>
  <c r="R6680" i="6"/>
  <c r="R6679" i="6"/>
  <c r="R6678" i="6"/>
  <c r="R6677" i="6"/>
  <c r="R6676" i="6"/>
  <c r="R6675" i="6"/>
  <c r="R6674" i="6"/>
  <c r="R6673" i="6"/>
  <c r="R6672" i="6"/>
  <c r="R6671" i="6"/>
  <c r="R6670" i="6"/>
  <c r="R6669" i="6"/>
  <c r="R6668" i="6"/>
  <c r="R6667" i="6"/>
  <c r="R6666" i="6"/>
  <c r="R6665" i="6"/>
  <c r="R6664" i="6"/>
  <c r="R6663" i="6"/>
  <c r="R6662" i="6"/>
  <c r="R6661" i="6"/>
  <c r="R6660" i="6"/>
  <c r="R6659" i="6"/>
  <c r="R6658" i="6"/>
  <c r="R6657" i="6"/>
  <c r="R6656" i="6"/>
  <c r="R6655" i="6"/>
  <c r="R6654" i="6"/>
  <c r="R6653" i="6"/>
  <c r="R6652" i="6"/>
  <c r="R6651" i="6"/>
  <c r="R6650" i="6"/>
  <c r="R6649" i="6"/>
  <c r="R6648" i="6"/>
  <c r="R6647" i="6"/>
  <c r="R6646" i="6"/>
  <c r="R6645" i="6"/>
  <c r="R6644" i="6"/>
  <c r="R6643" i="6"/>
  <c r="R6642" i="6"/>
  <c r="R6641" i="6"/>
  <c r="R6640" i="6"/>
  <c r="R6639" i="6"/>
  <c r="R6638" i="6"/>
  <c r="R6637" i="6"/>
  <c r="R6636" i="6"/>
  <c r="R6635" i="6"/>
  <c r="R6634" i="6"/>
  <c r="R6633" i="6"/>
  <c r="R6632" i="6"/>
  <c r="R6631" i="6"/>
  <c r="R6630" i="6"/>
  <c r="R6629" i="6"/>
  <c r="R6628" i="6"/>
  <c r="R6627" i="6"/>
  <c r="R6626" i="6"/>
  <c r="R6625" i="6"/>
  <c r="R6624" i="6"/>
  <c r="R6623" i="6"/>
  <c r="R6622" i="6"/>
  <c r="R6621" i="6"/>
  <c r="R6620" i="6"/>
  <c r="R6619" i="6"/>
  <c r="R6618" i="6"/>
  <c r="R6617" i="6"/>
  <c r="R6616" i="6"/>
  <c r="R6615" i="6"/>
  <c r="R6614" i="6"/>
  <c r="R6613" i="6"/>
  <c r="R6612" i="6"/>
  <c r="R6611" i="6"/>
  <c r="R6610" i="6"/>
  <c r="R6609" i="6"/>
  <c r="R6608" i="6"/>
  <c r="R6607" i="6"/>
  <c r="R6606" i="6"/>
  <c r="R6605" i="6"/>
  <c r="R6604" i="6"/>
  <c r="R6603" i="6"/>
  <c r="R6602" i="6"/>
  <c r="R6601" i="6"/>
  <c r="R6600" i="6"/>
  <c r="R6599" i="6"/>
  <c r="R6598" i="6"/>
  <c r="R6597" i="6"/>
  <c r="R6596" i="6"/>
  <c r="R6595" i="6"/>
  <c r="R6594" i="6"/>
  <c r="R6593" i="6"/>
  <c r="R6592" i="6"/>
  <c r="R6591" i="6"/>
  <c r="R6590" i="6"/>
  <c r="R6589" i="6"/>
  <c r="R6588" i="6"/>
  <c r="R6587" i="6"/>
  <c r="R6586" i="6"/>
  <c r="R6585" i="6"/>
  <c r="R6584" i="6"/>
  <c r="R6583" i="6"/>
  <c r="R6582" i="6"/>
  <c r="R6581" i="6"/>
  <c r="R6580" i="6"/>
  <c r="R6579" i="6"/>
  <c r="R6578" i="6"/>
  <c r="R6577" i="6"/>
  <c r="R6576" i="6"/>
  <c r="R6575" i="6"/>
  <c r="R6574" i="6"/>
  <c r="R6573" i="6"/>
  <c r="R6572" i="6"/>
  <c r="R6571" i="6"/>
  <c r="R6570" i="6"/>
  <c r="R6569" i="6"/>
  <c r="R6568" i="6"/>
  <c r="R6567" i="6"/>
  <c r="R6566" i="6"/>
  <c r="R6565" i="6"/>
  <c r="R6564" i="6"/>
  <c r="R6563" i="6"/>
  <c r="R6562" i="6"/>
  <c r="R6561" i="6"/>
  <c r="R6560" i="6"/>
  <c r="R6559" i="6"/>
  <c r="R6558" i="6"/>
  <c r="R6557" i="6"/>
  <c r="R6556" i="6"/>
  <c r="R6555" i="6"/>
  <c r="R6554" i="6"/>
  <c r="R6553" i="6"/>
  <c r="R6552" i="6"/>
  <c r="R6551" i="6"/>
  <c r="R6550" i="6"/>
  <c r="R6549" i="6"/>
  <c r="R6548" i="6"/>
  <c r="R6547" i="6"/>
  <c r="R6546" i="6"/>
  <c r="R6545" i="6"/>
  <c r="R6544" i="6"/>
  <c r="R6543" i="6"/>
  <c r="R6542" i="6"/>
  <c r="R6541" i="6"/>
  <c r="R6540" i="6"/>
  <c r="R6539" i="6"/>
  <c r="R6538" i="6"/>
  <c r="R6537" i="6"/>
  <c r="R6536" i="6"/>
  <c r="R6535" i="6"/>
  <c r="R6534" i="6"/>
  <c r="R6533" i="6"/>
  <c r="R6532" i="6"/>
  <c r="R6531" i="6"/>
  <c r="R6530" i="6"/>
  <c r="R6529" i="6"/>
  <c r="R6528" i="6"/>
  <c r="R6527" i="6"/>
  <c r="R6526" i="6"/>
  <c r="R6525" i="6"/>
  <c r="R6524" i="6"/>
  <c r="R6523" i="6"/>
  <c r="R6522" i="6"/>
  <c r="R6521" i="6"/>
  <c r="R6520" i="6"/>
  <c r="R6519" i="6"/>
  <c r="R6518" i="6"/>
  <c r="R6517" i="6"/>
  <c r="R6516" i="6"/>
  <c r="R6515" i="6"/>
  <c r="R6514" i="6"/>
  <c r="R6513" i="6"/>
  <c r="R6512" i="6"/>
  <c r="R6511" i="6"/>
  <c r="R6510" i="6"/>
  <c r="R6509" i="6"/>
  <c r="R6508" i="6"/>
  <c r="R6507" i="6"/>
  <c r="R6506" i="6"/>
  <c r="R6505" i="6"/>
  <c r="R6504" i="6"/>
  <c r="R6503" i="6"/>
  <c r="R6502" i="6"/>
  <c r="R6501" i="6"/>
  <c r="R6500" i="6"/>
  <c r="R6499" i="6"/>
  <c r="R6498" i="6"/>
  <c r="R6497" i="6"/>
  <c r="R6496" i="6"/>
  <c r="R6495" i="6"/>
  <c r="R6494" i="6"/>
  <c r="R6493" i="6"/>
  <c r="R6492" i="6"/>
  <c r="R6491" i="6"/>
  <c r="R6490" i="6"/>
  <c r="R6489" i="6"/>
  <c r="R6488" i="6"/>
  <c r="R6487" i="6"/>
  <c r="R6486" i="6"/>
  <c r="R6485" i="6"/>
  <c r="R6484" i="6"/>
  <c r="R6483" i="6"/>
  <c r="R6482" i="6"/>
  <c r="R6481" i="6"/>
  <c r="R6480" i="6"/>
  <c r="R6479" i="6"/>
  <c r="R6478" i="6"/>
  <c r="R6477" i="6"/>
  <c r="R6476" i="6"/>
  <c r="R6475" i="6"/>
  <c r="R6474" i="6"/>
  <c r="R6473" i="6"/>
  <c r="R6472" i="6"/>
  <c r="R6471" i="6"/>
  <c r="R6470" i="6"/>
  <c r="R6469" i="6"/>
  <c r="R6468" i="6"/>
  <c r="R6467" i="6"/>
  <c r="R6466" i="6"/>
  <c r="R6465" i="6"/>
  <c r="R6464" i="6"/>
  <c r="R6463" i="6"/>
  <c r="R6462" i="6"/>
  <c r="R6461" i="6"/>
  <c r="R6460" i="6"/>
  <c r="R6459" i="6"/>
  <c r="R6458" i="6"/>
  <c r="R6457" i="6"/>
  <c r="R6456" i="6"/>
  <c r="R6455" i="6"/>
  <c r="R6454" i="6"/>
  <c r="R6453" i="6"/>
  <c r="R6452" i="6"/>
  <c r="R6451" i="6"/>
  <c r="R6450" i="6"/>
  <c r="R6449" i="6"/>
  <c r="R6448" i="6"/>
  <c r="R6447" i="6"/>
  <c r="R6446" i="6"/>
  <c r="R6445" i="6"/>
  <c r="R6444" i="6"/>
  <c r="R6443" i="6"/>
  <c r="R6442" i="6"/>
  <c r="R6441" i="6"/>
  <c r="R6440" i="6"/>
  <c r="R6439" i="6"/>
  <c r="R6438" i="6"/>
  <c r="R6437" i="6"/>
  <c r="R6436" i="6"/>
  <c r="R6435" i="6"/>
  <c r="R6434" i="6"/>
  <c r="R6433" i="6"/>
  <c r="R6432" i="6"/>
  <c r="R6431" i="6"/>
  <c r="R6430" i="6"/>
  <c r="R6429" i="6"/>
  <c r="R6428" i="6"/>
  <c r="R6427" i="6"/>
  <c r="R6426" i="6"/>
  <c r="R6425" i="6"/>
  <c r="R6424" i="6"/>
  <c r="R6423" i="6"/>
  <c r="R6422" i="6"/>
  <c r="R6421" i="6"/>
  <c r="R6420" i="6"/>
  <c r="R6419" i="6"/>
  <c r="R6418" i="6"/>
  <c r="R6417" i="6"/>
  <c r="R6416" i="6"/>
  <c r="R6415" i="6"/>
  <c r="R6414" i="6"/>
  <c r="R6413" i="6"/>
  <c r="R6412" i="6"/>
  <c r="R6411" i="6"/>
  <c r="R6410" i="6"/>
  <c r="R6409" i="6"/>
  <c r="R6408" i="6"/>
  <c r="R6407" i="6"/>
  <c r="R6406" i="6"/>
  <c r="R6405" i="6"/>
  <c r="R6404" i="6"/>
  <c r="R6403" i="6"/>
  <c r="R6402" i="6"/>
  <c r="R6401" i="6"/>
  <c r="R6400" i="6"/>
  <c r="R6399" i="6"/>
  <c r="R6398" i="6"/>
  <c r="R6397" i="6"/>
  <c r="R6396" i="6"/>
  <c r="R6395" i="6"/>
  <c r="R6394" i="6"/>
  <c r="R6393" i="6"/>
  <c r="R6392" i="6"/>
  <c r="R6391" i="6"/>
  <c r="R6390" i="6"/>
  <c r="R6389" i="6"/>
  <c r="R6388" i="6"/>
  <c r="R6387" i="6"/>
  <c r="R6386" i="6"/>
  <c r="R6385" i="6"/>
  <c r="R6384" i="6"/>
  <c r="R6383" i="6"/>
  <c r="R6382" i="6"/>
  <c r="R6381" i="6"/>
  <c r="R6380" i="6"/>
  <c r="R6379" i="6"/>
  <c r="R6378" i="6"/>
  <c r="R6377" i="6"/>
  <c r="R6376" i="6"/>
  <c r="R6375" i="6"/>
  <c r="R6374" i="6"/>
  <c r="R6373" i="6"/>
  <c r="R6372" i="6"/>
  <c r="R6371" i="6"/>
  <c r="R6370" i="6"/>
  <c r="R6369" i="6"/>
  <c r="R6368" i="6"/>
  <c r="R6367" i="6"/>
  <c r="R6366" i="6"/>
  <c r="R6365" i="6"/>
  <c r="R6364" i="6"/>
  <c r="R6363" i="6"/>
  <c r="R6362" i="6"/>
  <c r="R6361" i="6"/>
  <c r="R6360" i="6"/>
  <c r="R6359" i="6"/>
  <c r="R6358" i="6"/>
  <c r="R6357" i="6"/>
  <c r="R6356" i="6"/>
  <c r="R6355" i="6"/>
  <c r="R6354" i="6"/>
  <c r="R6353" i="6"/>
  <c r="R6352" i="6"/>
  <c r="R6351" i="6"/>
  <c r="R6350" i="6"/>
  <c r="R6349" i="6"/>
  <c r="R6348" i="6"/>
  <c r="R6347" i="6"/>
  <c r="R6346" i="6"/>
  <c r="R6345" i="6"/>
  <c r="R6344" i="6"/>
  <c r="R6343" i="6"/>
  <c r="R6342" i="6"/>
  <c r="R6341" i="6"/>
  <c r="R6340" i="6"/>
  <c r="R6339" i="6"/>
  <c r="R6338" i="6"/>
  <c r="R6337" i="6"/>
  <c r="R6336" i="6"/>
  <c r="R6335" i="6"/>
  <c r="R6334" i="6"/>
  <c r="R6333" i="6"/>
  <c r="R6332" i="6"/>
  <c r="R6331" i="6"/>
  <c r="R6330" i="6"/>
  <c r="R6329" i="6"/>
  <c r="R6328" i="6"/>
  <c r="R6327" i="6"/>
  <c r="R6326" i="6"/>
  <c r="R6325" i="6"/>
  <c r="R6324" i="6"/>
  <c r="R6323" i="6"/>
  <c r="R6322" i="6"/>
  <c r="R6321" i="6"/>
  <c r="R6320" i="6"/>
  <c r="R6319" i="6"/>
  <c r="R6318" i="6"/>
  <c r="R6317" i="6"/>
  <c r="R6316" i="6"/>
  <c r="R6315" i="6"/>
  <c r="R6314" i="6"/>
  <c r="R6313" i="6"/>
  <c r="R6312" i="6"/>
  <c r="R6311" i="6"/>
  <c r="R6310" i="6"/>
  <c r="R6309" i="6"/>
  <c r="R6308" i="6"/>
  <c r="R6307" i="6"/>
  <c r="R6306" i="6"/>
  <c r="R6305" i="6"/>
  <c r="R6304" i="6"/>
  <c r="R6303" i="6"/>
  <c r="R6302" i="6"/>
  <c r="R6301" i="6"/>
  <c r="R6300" i="6"/>
  <c r="R6299" i="6"/>
  <c r="R6298" i="6"/>
  <c r="R6297" i="6"/>
  <c r="R6296" i="6"/>
  <c r="R6295" i="6"/>
  <c r="R6294" i="6"/>
  <c r="R6293" i="6"/>
  <c r="R6292" i="6"/>
  <c r="R6291" i="6"/>
  <c r="R6290" i="6"/>
  <c r="R6289" i="6"/>
  <c r="R6288" i="6"/>
  <c r="R6287" i="6"/>
  <c r="R6286" i="6"/>
  <c r="R6285" i="6"/>
  <c r="R6284" i="6"/>
  <c r="R6283" i="6"/>
  <c r="R6282" i="6"/>
  <c r="R6281" i="6"/>
  <c r="R6280" i="6"/>
  <c r="R6279" i="6"/>
  <c r="R6278" i="6"/>
  <c r="R6277" i="6"/>
  <c r="R6276" i="6"/>
  <c r="R6275" i="6"/>
  <c r="R6274" i="6"/>
  <c r="R6273" i="6"/>
  <c r="R6272" i="6"/>
  <c r="R6271" i="6"/>
  <c r="R6270" i="6"/>
  <c r="R6269" i="6"/>
  <c r="R6268" i="6"/>
  <c r="R6267" i="6"/>
  <c r="R6266" i="6"/>
  <c r="R6265" i="6"/>
  <c r="R6264" i="6"/>
  <c r="R6263" i="6"/>
  <c r="R6262" i="6"/>
  <c r="R6261" i="6"/>
  <c r="R6260" i="6"/>
  <c r="R6259" i="6"/>
  <c r="R6258" i="6"/>
  <c r="R6257" i="6"/>
  <c r="R6256" i="6"/>
  <c r="R6255" i="6"/>
  <c r="R6254" i="6"/>
  <c r="R6253" i="6"/>
  <c r="R6252" i="6"/>
  <c r="R6251" i="6"/>
  <c r="R6250" i="6"/>
  <c r="R6249" i="6"/>
  <c r="R6248" i="6"/>
  <c r="R6247" i="6"/>
  <c r="R6246" i="6"/>
  <c r="R6245" i="6"/>
  <c r="R6244" i="6"/>
  <c r="R6243" i="6"/>
  <c r="R6242" i="6"/>
  <c r="R6241" i="6"/>
  <c r="R6240" i="6"/>
  <c r="R6239" i="6"/>
  <c r="R6238" i="6"/>
  <c r="R6237" i="6"/>
  <c r="R6236" i="6"/>
  <c r="R6235" i="6"/>
  <c r="R6234" i="6"/>
  <c r="R6233" i="6"/>
  <c r="R6232" i="6"/>
  <c r="R6231" i="6"/>
  <c r="R6230" i="6"/>
  <c r="R6229" i="6"/>
  <c r="R6228" i="6"/>
  <c r="R6227" i="6"/>
  <c r="R6226" i="6"/>
  <c r="R6225" i="6"/>
  <c r="R6224" i="6"/>
  <c r="R6223" i="6"/>
  <c r="R6222" i="6"/>
  <c r="R6221" i="6"/>
  <c r="R6220" i="6"/>
  <c r="R6219" i="6"/>
  <c r="R6218" i="6"/>
  <c r="R6217" i="6"/>
  <c r="R6216" i="6"/>
  <c r="R6215" i="6"/>
  <c r="R6214" i="6"/>
  <c r="R6213" i="6"/>
  <c r="R6212" i="6"/>
  <c r="R6211" i="6"/>
  <c r="R6210" i="6"/>
  <c r="R6209" i="6"/>
  <c r="R6208" i="6"/>
  <c r="R6207" i="6"/>
  <c r="R6206" i="6"/>
  <c r="R6205" i="6"/>
  <c r="R6204" i="6"/>
  <c r="R6203" i="6"/>
  <c r="R6202" i="6"/>
  <c r="R6201" i="6"/>
  <c r="R6200" i="6"/>
  <c r="R6199" i="6"/>
  <c r="R6198" i="6"/>
  <c r="R6197" i="6"/>
  <c r="R6196" i="6"/>
  <c r="R6195" i="6"/>
  <c r="R6194" i="6"/>
  <c r="R6193" i="6"/>
  <c r="R6192" i="6"/>
  <c r="R6191" i="6"/>
  <c r="R6190" i="6"/>
  <c r="R6189" i="6"/>
  <c r="R6188" i="6"/>
  <c r="R6187" i="6"/>
  <c r="R6186" i="6"/>
  <c r="R6185" i="6"/>
  <c r="R6184" i="6"/>
  <c r="R6183" i="6"/>
  <c r="R6182" i="6"/>
  <c r="R6181" i="6"/>
  <c r="R6180" i="6"/>
  <c r="R6179" i="6"/>
  <c r="R6178" i="6"/>
  <c r="R6177" i="6"/>
  <c r="R6176" i="6"/>
  <c r="R6175" i="6"/>
  <c r="R6174" i="6"/>
  <c r="R6173" i="6"/>
  <c r="R6172" i="6"/>
  <c r="R6171" i="6"/>
  <c r="R6170" i="6"/>
  <c r="R6169" i="6"/>
  <c r="R6168" i="6"/>
  <c r="R6167" i="6"/>
  <c r="R6166" i="6"/>
  <c r="R6165" i="6"/>
  <c r="R6164" i="6"/>
  <c r="R6163" i="6"/>
  <c r="R6162" i="6"/>
  <c r="R6161" i="6"/>
  <c r="R6160" i="6"/>
  <c r="R6159" i="6"/>
  <c r="R6158" i="6"/>
  <c r="R6157" i="6"/>
  <c r="R6156" i="6"/>
  <c r="R6155" i="6"/>
  <c r="R6154" i="6"/>
  <c r="R6153" i="6"/>
  <c r="R6152" i="6"/>
  <c r="R6151" i="6"/>
  <c r="R6150" i="6"/>
  <c r="R6149" i="6"/>
  <c r="R6148" i="6"/>
  <c r="R6147" i="6"/>
  <c r="R6146" i="6"/>
  <c r="R6145" i="6"/>
  <c r="R6144" i="6"/>
  <c r="R6143" i="6"/>
  <c r="R6142" i="6"/>
  <c r="R6141" i="6"/>
  <c r="R6140" i="6"/>
  <c r="R6139" i="6"/>
  <c r="R6138" i="6"/>
  <c r="R6137" i="6"/>
  <c r="R6136" i="6"/>
  <c r="R6135" i="6"/>
  <c r="R6134" i="6"/>
  <c r="R6133" i="6"/>
  <c r="R6132" i="6"/>
  <c r="R6131" i="6"/>
  <c r="R6130" i="6"/>
  <c r="R6129" i="6"/>
  <c r="R6128" i="6"/>
  <c r="R6127" i="6"/>
  <c r="R6126" i="6"/>
  <c r="R6125" i="6"/>
  <c r="R6124" i="6"/>
  <c r="R6123" i="6"/>
  <c r="R6122" i="6"/>
  <c r="R6121" i="6"/>
  <c r="R6120" i="6"/>
  <c r="R6119" i="6"/>
  <c r="R6118" i="6"/>
  <c r="R6117" i="6"/>
  <c r="R6116" i="6"/>
  <c r="R6115" i="6"/>
  <c r="R6114" i="6"/>
  <c r="R6113" i="6"/>
  <c r="R6112" i="6"/>
  <c r="R6111" i="6"/>
  <c r="R6110" i="6"/>
  <c r="R6109" i="6"/>
  <c r="R6108" i="6"/>
  <c r="R6107" i="6"/>
  <c r="R6106" i="6"/>
  <c r="R6105" i="6"/>
  <c r="R6104" i="6"/>
  <c r="R6103" i="6"/>
  <c r="R6102" i="6"/>
  <c r="R6101" i="6"/>
  <c r="R6100" i="6"/>
  <c r="R6099" i="6"/>
  <c r="R6098" i="6"/>
  <c r="R6097" i="6"/>
  <c r="R6096" i="6"/>
  <c r="R6095" i="6"/>
  <c r="R6094" i="6"/>
  <c r="R6093" i="6"/>
  <c r="R6092" i="6"/>
  <c r="R6091" i="6"/>
  <c r="R6090" i="6"/>
  <c r="R6089" i="6"/>
  <c r="R6088" i="6"/>
  <c r="R6087" i="6"/>
  <c r="R6086" i="6"/>
  <c r="R6085" i="6"/>
  <c r="R6084" i="6"/>
  <c r="R6083" i="6"/>
  <c r="R6082" i="6"/>
  <c r="R6081" i="6"/>
  <c r="R6080" i="6"/>
  <c r="R6079" i="6"/>
  <c r="R6078" i="6"/>
  <c r="R6077" i="6"/>
  <c r="R6076" i="6"/>
  <c r="R6075" i="6"/>
  <c r="R6074" i="6"/>
  <c r="R6073" i="6"/>
  <c r="R6072" i="6"/>
  <c r="R6071" i="6"/>
  <c r="R6070" i="6"/>
  <c r="R6069" i="6"/>
  <c r="R6068" i="6"/>
  <c r="R6067" i="6"/>
  <c r="R6066" i="6"/>
  <c r="R6065" i="6"/>
  <c r="R6064" i="6"/>
  <c r="R6063" i="6"/>
  <c r="R6062" i="6"/>
  <c r="R6061" i="6"/>
  <c r="R6060" i="6"/>
  <c r="R6059" i="6"/>
  <c r="R6058" i="6"/>
  <c r="R6057" i="6"/>
  <c r="R6056" i="6"/>
  <c r="R6055" i="6"/>
  <c r="R6054" i="6"/>
  <c r="R6053" i="6"/>
  <c r="R6052" i="6"/>
  <c r="R6051" i="6"/>
  <c r="R6050" i="6"/>
  <c r="R6049" i="6"/>
  <c r="R6048" i="6"/>
  <c r="R6047" i="6"/>
  <c r="R6046" i="6"/>
  <c r="R6045" i="6"/>
  <c r="R6044" i="6"/>
  <c r="R6043" i="6"/>
  <c r="R6042" i="6"/>
  <c r="R6041" i="6"/>
  <c r="R6040" i="6"/>
  <c r="R6039" i="6"/>
  <c r="R6038" i="6"/>
  <c r="R6037" i="6"/>
  <c r="R6036" i="6"/>
  <c r="R6035" i="6"/>
  <c r="R6034" i="6"/>
  <c r="R6033" i="6"/>
  <c r="R6032" i="6"/>
  <c r="R6031" i="6"/>
  <c r="R6030" i="6"/>
  <c r="R6029" i="6"/>
  <c r="R6028" i="6"/>
  <c r="R6027" i="6"/>
  <c r="R6026" i="6"/>
  <c r="R6025" i="6"/>
  <c r="R6024" i="6"/>
  <c r="R6023" i="6"/>
  <c r="R6022" i="6"/>
  <c r="R6021" i="6"/>
  <c r="R6020" i="6"/>
  <c r="R6019" i="6"/>
  <c r="R6018" i="6"/>
  <c r="R6017" i="6"/>
  <c r="R6016" i="6"/>
  <c r="R6015" i="6"/>
  <c r="R6014" i="6"/>
  <c r="R6013" i="6"/>
  <c r="R6012" i="6"/>
  <c r="R6011" i="6"/>
  <c r="R6010" i="6"/>
  <c r="R6009" i="6"/>
  <c r="R6008" i="6"/>
  <c r="R6007" i="6"/>
  <c r="R6006" i="6"/>
  <c r="R6005" i="6"/>
  <c r="R6004" i="6"/>
  <c r="R6003" i="6"/>
  <c r="R6002" i="6"/>
  <c r="R6001" i="6"/>
  <c r="R6000" i="6"/>
  <c r="R5999" i="6"/>
  <c r="R5998" i="6"/>
  <c r="R5997" i="6"/>
  <c r="R5996" i="6"/>
  <c r="R5995" i="6"/>
  <c r="R5994" i="6"/>
  <c r="R5993" i="6"/>
  <c r="R5992" i="6"/>
  <c r="R5991" i="6"/>
  <c r="R5990" i="6"/>
  <c r="R5989" i="6"/>
  <c r="R5988" i="6"/>
  <c r="R5987" i="6"/>
  <c r="R5986" i="6"/>
  <c r="R5985" i="6"/>
  <c r="R5984" i="6"/>
  <c r="R5983" i="6"/>
  <c r="R5982" i="6"/>
  <c r="R5981" i="6"/>
  <c r="R5980" i="6"/>
  <c r="R5979" i="6"/>
  <c r="R5978" i="6"/>
  <c r="R5977" i="6"/>
  <c r="R5976" i="6"/>
  <c r="R5975" i="6"/>
  <c r="R5974" i="6"/>
  <c r="R5973" i="6"/>
  <c r="R5972" i="6"/>
  <c r="R5971" i="6"/>
  <c r="R5970" i="6"/>
  <c r="R5969" i="6"/>
  <c r="R5968" i="6"/>
  <c r="R5967" i="6"/>
  <c r="R5966" i="6"/>
  <c r="R5965" i="6"/>
  <c r="R5964" i="6"/>
  <c r="R5963" i="6"/>
  <c r="R5962" i="6"/>
  <c r="R5961" i="6"/>
  <c r="R5960" i="6"/>
  <c r="R5959" i="6"/>
  <c r="R5958" i="6"/>
  <c r="R5957" i="6"/>
  <c r="R5956" i="6"/>
  <c r="R5955" i="6"/>
  <c r="R5954" i="6"/>
  <c r="R5953" i="6"/>
  <c r="R5952" i="6"/>
  <c r="R5951" i="6"/>
  <c r="R5950" i="6"/>
  <c r="R5949" i="6"/>
  <c r="R5948" i="6"/>
  <c r="R5947" i="6"/>
  <c r="R5946" i="6"/>
  <c r="R5945" i="6"/>
  <c r="R5944" i="6"/>
  <c r="R5943" i="6"/>
  <c r="R5942" i="6"/>
  <c r="R5941" i="6"/>
  <c r="R5940" i="6"/>
  <c r="R5939" i="6"/>
  <c r="R5938" i="6"/>
  <c r="R5937" i="6"/>
  <c r="R5936" i="6"/>
  <c r="R5935" i="6"/>
  <c r="R5934" i="6"/>
  <c r="R5933" i="6"/>
  <c r="R5932" i="6"/>
  <c r="R5931" i="6"/>
  <c r="R5930" i="6"/>
  <c r="R5929" i="6"/>
  <c r="R5928" i="6"/>
  <c r="R5927" i="6"/>
  <c r="R5926" i="6"/>
  <c r="R5925" i="6"/>
  <c r="R5924" i="6"/>
  <c r="R5923" i="6"/>
  <c r="R5922" i="6"/>
  <c r="R5921" i="6"/>
  <c r="R5920" i="6"/>
  <c r="R5919" i="6"/>
  <c r="R5918" i="6"/>
  <c r="R5917" i="6"/>
  <c r="R5916" i="6"/>
  <c r="R5915" i="6"/>
  <c r="R5914" i="6"/>
  <c r="R5913" i="6"/>
  <c r="R5912" i="6"/>
  <c r="R5911" i="6"/>
  <c r="R5910" i="6"/>
  <c r="R5909" i="6"/>
  <c r="R5908" i="6"/>
  <c r="R5907" i="6"/>
  <c r="R5906" i="6"/>
  <c r="R5905" i="6"/>
  <c r="R5904" i="6"/>
  <c r="R5903" i="6"/>
  <c r="R5902" i="6"/>
  <c r="R5901" i="6"/>
  <c r="R5900" i="6"/>
  <c r="R5899" i="6"/>
  <c r="R5898" i="6"/>
  <c r="R5897" i="6"/>
  <c r="R5896" i="6"/>
  <c r="R5895" i="6"/>
  <c r="R5894" i="6"/>
  <c r="R5893" i="6"/>
  <c r="R5892" i="6"/>
  <c r="R5891" i="6"/>
  <c r="R5890" i="6"/>
  <c r="R5889" i="6"/>
  <c r="R5888" i="6"/>
  <c r="R5887" i="6"/>
  <c r="R5886" i="6"/>
  <c r="R5885" i="6"/>
  <c r="R5884" i="6"/>
  <c r="R5883" i="6"/>
  <c r="R5882" i="6"/>
  <c r="R5881" i="6"/>
  <c r="R5880" i="6"/>
  <c r="R5879" i="6"/>
  <c r="R5878" i="6"/>
  <c r="R5877" i="6"/>
  <c r="R5876" i="6"/>
  <c r="R5875" i="6"/>
  <c r="R5874" i="6"/>
  <c r="R5873" i="6"/>
  <c r="R5872" i="6"/>
  <c r="R5871" i="6"/>
  <c r="R5870" i="6"/>
  <c r="R5869" i="6"/>
  <c r="R5868" i="6"/>
  <c r="R5867" i="6"/>
  <c r="R5866" i="6"/>
  <c r="R5865" i="6"/>
  <c r="R5864" i="6"/>
  <c r="R5863" i="6"/>
  <c r="R5862" i="6"/>
  <c r="R5861" i="6"/>
  <c r="R5860" i="6"/>
  <c r="R5859" i="6"/>
  <c r="R5858" i="6"/>
  <c r="R5857" i="6"/>
  <c r="R5856" i="6"/>
  <c r="R5855" i="6"/>
  <c r="R5854" i="6"/>
  <c r="R5853" i="6"/>
  <c r="R5852" i="6"/>
  <c r="R5851" i="6"/>
  <c r="R5850" i="6"/>
  <c r="R5849" i="6"/>
  <c r="R5848" i="6"/>
  <c r="R5847" i="6"/>
  <c r="R5846" i="6"/>
  <c r="R5845" i="6"/>
  <c r="R5844" i="6"/>
  <c r="R5843" i="6"/>
  <c r="R5842" i="6"/>
  <c r="R5841" i="6"/>
  <c r="R5840" i="6"/>
  <c r="R5839" i="6"/>
  <c r="R5838" i="6"/>
  <c r="R5837" i="6"/>
  <c r="R5836" i="6"/>
  <c r="R5835" i="6"/>
  <c r="R5834" i="6"/>
  <c r="R5833" i="6"/>
  <c r="R5832" i="6"/>
  <c r="R5831" i="6"/>
  <c r="R5830" i="6"/>
  <c r="R5829" i="6"/>
  <c r="R5828" i="6"/>
  <c r="R5827" i="6"/>
  <c r="R5826" i="6"/>
  <c r="R5825" i="6"/>
  <c r="R5824" i="6"/>
  <c r="R5823" i="6"/>
  <c r="R5822" i="6"/>
  <c r="R5821" i="6"/>
  <c r="R5820" i="6"/>
  <c r="R5819" i="6"/>
  <c r="R5818" i="6"/>
  <c r="R5817" i="6"/>
  <c r="R5816" i="6"/>
  <c r="R5815" i="6"/>
  <c r="R5814" i="6"/>
  <c r="R5813" i="6"/>
  <c r="R5812" i="6"/>
  <c r="R5811" i="6"/>
  <c r="R5810" i="6"/>
  <c r="R5809" i="6"/>
  <c r="R5808" i="6"/>
  <c r="R5807" i="6"/>
  <c r="R5806" i="6"/>
  <c r="R5805" i="6"/>
  <c r="R5804" i="6"/>
  <c r="R5803" i="6"/>
  <c r="R5802" i="6"/>
  <c r="R5801" i="6"/>
  <c r="R5800" i="6"/>
  <c r="R5799" i="6"/>
  <c r="R5798" i="6"/>
  <c r="R5797" i="6"/>
  <c r="R5796" i="6"/>
  <c r="R5795" i="6"/>
  <c r="R5794" i="6"/>
  <c r="R5793" i="6"/>
  <c r="R5792" i="6"/>
  <c r="R5791" i="6"/>
  <c r="R5790" i="6"/>
  <c r="R5789" i="6"/>
  <c r="R5788" i="6"/>
  <c r="R5787" i="6"/>
  <c r="R5786" i="6"/>
  <c r="R5785" i="6"/>
  <c r="R5784" i="6"/>
  <c r="R5783" i="6"/>
  <c r="R5782" i="6"/>
  <c r="R5781" i="6"/>
  <c r="R5780" i="6"/>
  <c r="R5779" i="6"/>
  <c r="R5778" i="6"/>
  <c r="R5777" i="6"/>
  <c r="R5776" i="6"/>
  <c r="R5775" i="6"/>
  <c r="R5774" i="6"/>
  <c r="R5773" i="6"/>
  <c r="R5772" i="6"/>
  <c r="R5771" i="6"/>
  <c r="R5770" i="6"/>
  <c r="R5769" i="6"/>
  <c r="R5768" i="6"/>
  <c r="R5767" i="6"/>
  <c r="R5766" i="6"/>
  <c r="R5765" i="6"/>
  <c r="R5764" i="6"/>
  <c r="R5763" i="6"/>
  <c r="R5762" i="6"/>
  <c r="R5761" i="6"/>
  <c r="R5760" i="6"/>
  <c r="R5759" i="6"/>
  <c r="R5758" i="6"/>
  <c r="R5757" i="6"/>
  <c r="R5756" i="6"/>
  <c r="R5755" i="6"/>
  <c r="R5754" i="6"/>
  <c r="R5753" i="6"/>
  <c r="R5752" i="6"/>
  <c r="R5751" i="6"/>
  <c r="R5750" i="6"/>
  <c r="R5749" i="6"/>
  <c r="R5748" i="6"/>
  <c r="R5747" i="6"/>
  <c r="R5746" i="6"/>
  <c r="R5745" i="6"/>
  <c r="R5744" i="6"/>
  <c r="R5743" i="6"/>
  <c r="R5742" i="6"/>
  <c r="R5741" i="6"/>
  <c r="R5740" i="6"/>
  <c r="R5739" i="6"/>
  <c r="R5738" i="6"/>
  <c r="R5737" i="6"/>
  <c r="R5736" i="6"/>
  <c r="R5735" i="6"/>
  <c r="R5734" i="6"/>
  <c r="R5733" i="6"/>
  <c r="R5732" i="6"/>
  <c r="R5731" i="6"/>
  <c r="R5730" i="6"/>
  <c r="R5729" i="6"/>
  <c r="R5728" i="6"/>
  <c r="R5727" i="6"/>
  <c r="R5726" i="6"/>
  <c r="R5725" i="6"/>
  <c r="R5724" i="6"/>
  <c r="R5723" i="6"/>
  <c r="R5722" i="6"/>
  <c r="R5721" i="6"/>
  <c r="R5720" i="6"/>
  <c r="R5719" i="6"/>
  <c r="R5718" i="6"/>
  <c r="R5717" i="6"/>
  <c r="R5716" i="6"/>
  <c r="R5715" i="6"/>
  <c r="R5714" i="6"/>
  <c r="R5713" i="6"/>
  <c r="R5712" i="6"/>
  <c r="R5711" i="6"/>
  <c r="R5710" i="6"/>
  <c r="R5709" i="6"/>
  <c r="R5708" i="6"/>
  <c r="R5707" i="6"/>
  <c r="R5706" i="6"/>
  <c r="R5705" i="6"/>
  <c r="R5704" i="6"/>
  <c r="R5703" i="6"/>
  <c r="R5702" i="6"/>
  <c r="R5701" i="6"/>
  <c r="R5700" i="6"/>
  <c r="R5699" i="6"/>
  <c r="R5698" i="6"/>
  <c r="R5697" i="6"/>
  <c r="R5696" i="6"/>
  <c r="R5695" i="6"/>
  <c r="R5694" i="6"/>
  <c r="R5693" i="6"/>
  <c r="R5692" i="6"/>
  <c r="R5691" i="6"/>
  <c r="R5690" i="6"/>
  <c r="R5689" i="6"/>
  <c r="R5688" i="6"/>
  <c r="R5687" i="6"/>
  <c r="R5686" i="6"/>
  <c r="R5685" i="6"/>
  <c r="R5684" i="6"/>
  <c r="R5683" i="6"/>
  <c r="R5682" i="6"/>
  <c r="R5681" i="6"/>
  <c r="R5680" i="6"/>
  <c r="R5679" i="6"/>
  <c r="R5678" i="6"/>
  <c r="R5677" i="6"/>
  <c r="R5676" i="6"/>
  <c r="R5675" i="6"/>
  <c r="R5674" i="6"/>
  <c r="R5673" i="6"/>
  <c r="R5672" i="6"/>
  <c r="R5671" i="6"/>
  <c r="R5670" i="6"/>
  <c r="R5669" i="6"/>
  <c r="R5668" i="6"/>
  <c r="R5667" i="6"/>
  <c r="R5666" i="6"/>
  <c r="R5665" i="6"/>
  <c r="R5664" i="6"/>
  <c r="R5663" i="6"/>
  <c r="R5662" i="6"/>
  <c r="R5661" i="6"/>
  <c r="R5660" i="6"/>
  <c r="R5659" i="6"/>
  <c r="R5658" i="6"/>
  <c r="R5657" i="6"/>
  <c r="R5656" i="6"/>
  <c r="R5655" i="6"/>
  <c r="R5654" i="6"/>
  <c r="R5653" i="6"/>
  <c r="R5652" i="6"/>
  <c r="R5651" i="6"/>
  <c r="R5650" i="6"/>
  <c r="R5649" i="6"/>
  <c r="R5648" i="6"/>
  <c r="R5647" i="6"/>
  <c r="R5646" i="6"/>
  <c r="R5645" i="6"/>
  <c r="R5644" i="6"/>
  <c r="R5643" i="6"/>
  <c r="R5642" i="6"/>
  <c r="R5641" i="6"/>
  <c r="R5640" i="6"/>
  <c r="R5639" i="6"/>
  <c r="R5638" i="6"/>
  <c r="R5637" i="6"/>
  <c r="R5636" i="6"/>
  <c r="R5635" i="6"/>
  <c r="R5634" i="6"/>
  <c r="R5633" i="6"/>
  <c r="R5632" i="6"/>
  <c r="R5631" i="6"/>
  <c r="R5630" i="6"/>
  <c r="R5629" i="6"/>
  <c r="R5628" i="6"/>
  <c r="R5627" i="6"/>
  <c r="R5626" i="6"/>
  <c r="R5625" i="6"/>
  <c r="R5624" i="6"/>
  <c r="R5623" i="6"/>
  <c r="R5622" i="6"/>
  <c r="R5621" i="6"/>
  <c r="R5620" i="6"/>
  <c r="R5619" i="6"/>
  <c r="R5618" i="6"/>
  <c r="R5617" i="6"/>
  <c r="R5616" i="6"/>
  <c r="R5615" i="6"/>
  <c r="R5614" i="6"/>
  <c r="R5613" i="6"/>
  <c r="R5612" i="6"/>
  <c r="R5611" i="6"/>
  <c r="R5610" i="6"/>
  <c r="R5609" i="6"/>
  <c r="R5608" i="6"/>
  <c r="R5607" i="6"/>
  <c r="R5606" i="6"/>
  <c r="R5605" i="6"/>
  <c r="R5604" i="6"/>
  <c r="R5603" i="6"/>
  <c r="R5602" i="6"/>
  <c r="R5601" i="6"/>
  <c r="R5600" i="6"/>
  <c r="R5599" i="6"/>
  <c r="R5598" i="6"/>
  <c r="R5597" i="6"/>
  <c r="R5596" i="6"/>
  <c r="R5595" i="6"/>
  <c r="R5594" i="6"/>
  <c r="R5593" i="6"/>
  <c r="R5592" i="6"/>
  <c r="R5591" i="6"/>
  <c r="R5590" i="6"/>
  <c r="R5589" i="6"/>
  <c r="R5588" i="6"/>
  <c r="R5587" i="6"/>
  <c r="R5586" i="6"/>
  <c r="R5585" i="6"/>
  <c r="R5584" i="6"/>
  <c r="R5583" i="6"/>
  <c r="R5582" i="6"/>
  <c r="R5581" i="6"/>
  <c r="R5580" i="6"/>
  <c r="R5579" i="6"/>
  <c r="R5578" i="6"/>
  <c r="R5577" i="6"/>
  <c r="R5576" i="6"/>
  <c r="R5575" i="6"/>
  <c r="R5574" i="6"/>
  <c r="R5573" i="6"/>
  <c r="R5572" i="6"/>
  <c r="R5571" i="6"/>
  <c r="R5570" i="6"/>
  <c r="R5569" i="6"/>
  <c r="R5568" i="6"/>
  <c r="R5567" i="6"/>
  <c r="R5566" i="6"/>
  <c r="R5565" i="6"/>
  <c r="R5564" i="6"/>
  <c r="R5563" i="6"/>
  <c r="R5562" i="6"/>
  <c r="R5561" i="6"/>
  <c r="R5560" i="6"/>
  <c r="R5559" i="6"/>
  <c r="R5558" i="6"/>
  <c r="R5557" i="6"/>
  <c r="R5556" i="6"/>
  <c r="R5555" i="6"/>
  <c r="R5554" i="6"/>
  <c r="R5553" i="6"/>
  <c r="R5552" i="6"/>
  <c r="R5551" i="6"/>
  <c r="R5550" i="6"/>
  <c r="R5549" i="6"/>
  <c r="R5548" i="6"/>
  <c r="R5547" i="6"/>
  <c r="R5546" i="6"/>
  <c r="R5545" i="6"/>
  <c r="R5544" i="6"/>
  <c r="R5543" i="6"/>
  <c r="R5542" i="6"/>
  <c r="R5541" i="6"/>
  <c r="R5540" i="6"/>
  <c r="R5539" i="6"/>
  <c r="R5538" i="6"/>
  <c r="R5537" i="6"/>
  <c r="R5536" i="6"/>
  <c r="R5535" i="6"/>
  <c r="R5534" i="6"/>
  <c r="R5533" i="6"/>
  <c r="R5532" i="6"/>
  <c r="R5531" i="6"/>
  <c r="R5530" i="6"/>
  <c r="R5529" i="6"/>
  <c r="R5528" i="6"/>
  <c r="R5527" i="6"/>
  <c r="R5526" i="6"/>
  <c r="R5525" i="6"/>
  <c r="R5524" i="6"/>
  <c r="R5523" i="6"/>
  <c r="R5522" i="6"/>
  <c r="R5521" i="6"/>
  <c r="R5520" i="6"/>
  <c r="R5519" i="6"/>
  <c r="R5518" i="6"/>
  <c r="R5517" i="6"/>
  <c r="R5516" i="6"/>
  <c r="R5515" i="6"/>
  <c r="R5514" i="6"/>
  <c r="R5513" i="6"/>
  <c r="R5512" i="6"/>
  <c r="R5511" i="6"/>
  <c r="R5510" i="6"/>
  <c r="R5509" i="6"/>
  <c r="R5508" i="6"/>
  <c r="R5507" i="6"/>
  <c r="R5506" i="6"/>
  <c r="R5505" i="6"/>
  <c r="R5504" i="6"/>
  <c r="R5503" i="6"/>
  <c r="R5502" i="6"/>
  <c r="R5501" i="6"/>
  <c r="R5500" i="6"/>
  <c r="R5499" i="6"/>
  <c r="R5498" i="6"/>
  <c r="R5497" i="6"/>
  <c r="R5496" i="6"/>
  <c r="R5495" i="6"/>
  <c r="R5494" i="6"/>
  <c r="R5493" i="6"/>
  <c r="R5492" i="6"/>
  <c r="R5491" i="6"/>
  <c r="R5490" i="6"/>
  <c r="R5489" i="6"/>
  <c r="R5488" i="6"/>
  <c r="R5487" i="6"/>
  <c r="R5486" i="6"/>
  <c r="R5485" i="6"/>
  <c r="R5484" i="6"/>
  <c r="R5483" i="6"/>
  <c r="R5482" i="6"/>
  <c r="R5481" i="6"/>
  <c r="R5480" i="6"/>
  <c r="R5479" i="6"/>
  <c r="R5478" i="6"/>
  <c r="R5477" i="6"/>
  <c r="R5476" i="6"/>
  <c r="R5475" i="6"/>
  <c r="R5474" i="6"/>
  <c r="R5473" i="6"/>
  <c r="R5472" i="6"/>
  <c r="R5471" i="6"/>
  <c r="R5470" i="6"/>
  <c r="R5469" i="6"/>
  <c r="R5468" i="6"/>
  <c r="R5467" i="6"/>
  <c r="R5466" i="6"/>
  <c r="R5465" i="6"/>
  <c r="R5464" i="6"/>
  <c r="R5463" i="6"/>
  <c r="R5462" i="6"/>
  <c r="R5461" i="6"/>
  <c r="R5460" i="6"/>
  <c r="R5459" i="6"/>
  <c r="R5458" i="6"/>
  <c r="R5457" i="6"/>
  <c r="R5456" i="6"/>
  <c r="R5455" i="6"/>
  <c r="R5454" i="6"/>
  <c r="R5453" i="6"/>
  <c r="R5452" i="6"/>
  <c r="R5451" i="6"/>
  <c r="R5450" i="6"/>
  <c r="R5449" i="6"/>
  <c r="R5448" i="6"/>
  <c r="R5447" i="6"/>
  <c r="R5446" i="6"/>
  <c r="R5445" i="6"/>
  <c r="R5444" i="6"/>
  <c r="R5443" i="6"/>
  <c r="R5442" i="6"/>
  <c r="R5441" i="6"/>
  <c r="R5440" i="6"/>
  <c r="R5439" i="6"/>
  <c r="R5438" i="6"/>
  <c r="R5437" i="6"/>
  <c r="R5436" i="6"/>
  <c r="R5435" i="6"/>
  <c r="R5434" i="6"/>
  <c r="R5433" i="6"/>
  <c r="R5432" i="6"/>
  <c r="R5431" i="6"/>
  <c r="R5430" i="6"/>
  <c r="R5429" i="6"/>
  <c r="R5428" i="6"/>
  <c r="R5427" i="6"/>
  <c r="R5426" i="6"/>
  <c r="R5425" i="6"/>
  <c r="R5424" i="6"/>
  <c r="R5423" i="6"/>
  <c r="R5422" i="6"/>
  <c r="R5421" i="6"/>
  <c r="R5420" i="6"/>
  <c r="R5419" i="6"/>
  <c r="R5418" i="6"/>
  <c r="R5417" i="6"/>
  <c r="R5416" i="6"/>
  <c r="R5415" i="6"/>
  <c r="R5414" i="6"/>
  <c r="R5413" i="6"/>
  <c r="R5412" i="6"/>
  <c r="R5411" i="6"/>
  <c r="R5410" i="6"/>
  <c r="R5409" i="6"/>
  <c r="R5408" i="6"/>
  <c r="R5407" i="6"/>
  <c r="R5406" i="6"/>
  <c r="R5405" i="6"/>
  <c r="R5404" i="6"/>
  <c r="R5403" i="6"/>
  <c r="R5402" i="6"/>
  <c r="R5401" i="6"/>
  <c r="R5400" i="6"/>
  <c r="R5399" i="6"/>
  <c r="R5398" i="6"/>
  <c r="R5397" i="6"/>
  <c r="R5396" i="6"/>
  <c r="R5395" i="6"/>
  <c r="R5394" i="6"/>
  <c r="R5393" i="6"/>
  <c r="R5392" i="6"/>
  <c r="R5391" i="6"/>
  <c r="R5390" i="6"/>
  <c r="R5389" i="6"/>
  <c r="R5388" i="6"/>
  <c r="R5387" i="6"/>
  <c r="R5386" i="6"/>
  <c r="R5385" i="6"/>
  <c r="R5384" i="6"/>
  <c r="R5383" i="6"/>
  <c r="R5382" i="6"/>
  <c r="R5381" i="6"/>
  <c r="R5380" i="6"/>
  <c r="R5379" i="6"/>
  <c r="R5378" i="6"/>
  <c r="R5377" i="6"/>
  <c r="R5376" i="6"/>
  <c r="R5375" i="6"/>
  <c r="R5374" i="6"/>
  <c r="R5373" i="6"/>
  <c r="R5372" i="6"/>
  <c r="R5371" i="6"/>
  <c r="R5370" i="6"/>
  <c r="R5369" i="6"/>
  <c r="R5368" i="6"/>
  <c r="R5367" i="6"/>
  <c r="R5366" i="6"/>
  <c r="R5365" i="6"/>
  <c r="R5364" i="6"/>
  <c r="R5363" i="6"/>
  <c r="R5362" i="6"/>
  <c r="R5361" i="6"/>
  <c r="R5360" i="6"/>
  <c r="R5359" i="6"/>
  <c r="R5358" i="6"/>
  <c r="R5357" i="6"/>
  <c r="R5356" i="6"/>
  <c r="R5355" i="6"/>
  <c r="R5354" i="6"/>
  <c r="R5353" i="6"/>
  <c r="R5352" i="6"/>
  <c r="R5351" i="6"/>
  <c r="R5350" i="6"/>
  <c r="R5349" i="6"/>
  <c r="R5348" i="6"/>
  <c r="R5347" i="6"/>
  <c r="R5346" i="6"/>
  <c r="R5345" i="6"/>
  <c r="R5344" i="6"/>
  <c r="R5343" i="6"/>
  <c r="R5342" i="6"/>
  <c r="R5341" i="6"/>
  <c r="R5340" i="6"/>
  <c r="R5339" i="6"/>
  <c r="R5338" i="6"/>
  <c r="R5337" i="6"/>
  <c r="R5336" i="6"/>
  <c r="R5335" i="6"/>
  <c r="R5334" i="6"/>
  <c r="R5333" i="6"/>
  <c r="R5332" i="6"/>
  <c r="R5331" i="6"/>
  <c r="R5330" i="6"/>
  <c r="R5329" i="6"/>
  <c r="R5328" i="6"/>
  <c r="R5327" i="6"/>
  <c r="R5326" i="6"/>
  <c r="R5325" i="6"/>
  <c r="R5324" i="6"/>
  <c r="R5323" i="6"/>
  <c r="R5322" i="6"/>
  <c r="R5321" i="6"/>
  <c r="R5320" i="6"/>
  <c r="R5319" i="6"/>
  <c r="R5318" i="6"/>
  <c r="R5317" i="6"/>
  <c r="R5316" i="6"/>
  <c r="R5315" i="6"/>
  <c r="R5314" i="6"/>
  <c r="R5313" i="6"/>
  <c r="R5312" i="6"/>
  <c r="R5311" i="6"/>
  <c r="R5310" i="6"/>
  <c r="R5309" i="6"/>
  <c r="R5308" i="6"/>
  <c r="R5307" i="6"/>
  <c r="R5306" i="6"/>
  <c r="R5305" i="6"/>
  <c r="R5304" i="6"/>
  <c r="R5303" i="6"/>
  <c r="R5302" i="6"/>
  <c r="R5301" i="6"/>
  <c r="R5300" i="6"/>
  <c r="R5299" i="6"/>
  <c r="R5298" i="6"/>
  <c r="R5297" i="6"/>
  <c r="R5296" i="6"/>
  <c r="R5295" i="6"/>
  <c r="R5294" i="6"/>
  <c r="R5293" i="6"/>
  <c r="R5292" i="6"/>
  <c r="R5291" i="6"/>
  <c r="R5290" i="6"/>
  <c r="R5289" i="6"/>
  <c r="R5288" i="6"/>
  <c r="R5287" i="6"/>
  <c r="R5286" i="6"/>
  <c r="R5285" i="6"/>
  <c r="R5284" i="6"/>
  <c r="R5283" i="6"/>
  <c r="R5282" i="6"/>
  <c r="R5281" i="6"/>
  <c r="R5280" i="6"/>
  <c r="R5279" i="6"/>
  <c r="R5278" i="6"/>
  <c r="R5277" i="6"/>
  <c r="R5276" i="6"/>
  <c r="R5275" i="6"/>
  <c r="R5274" i="6"/>
  <c r="R5273" i="6"/>
  <c r="R5272" i="6"/>
  <c r="R5271" i="6"/>
  <c r="R5270" i="6"/>
  <c r="R5269" i="6"/>
  <c r="R5268" i="6"/>
  <c r="R5267" i="6"/>
  <c r="R5266" i="6"/>
  <c r="R5265" i="6"/>
  <c r="R5264" i="6"/>
  <c r="R5263" i="6"/>
  <c r="R5262" i="6"/>
  <c r="R5261" i="6"/>
  <c r="R5260" i="6"/>
  <c r="R5259" i="6"/>
  <c r="R5258" i="6"/>
  <c r="R5257" i="6"/>
  <c r="R5256" i="6"/>
  <c r="R5255" i="6"/>
  <c r="R5254" i="6"/>
  <c r="R5253" i="6"/>
  <c r="R5252" i="6"/>
  <c r="R5251" i="6"/>
  <c r="R5250" i="6"/>
  <c r="R5249" i="6"/>
  <c r="R5248" i="6"/>
  <c r="R5247" i="6"/>
  <c r="R5246" i="6"/>
  <c r="R5245" i="6"/>
  <c r="R5244" i="6"/>
  <c r="R5243" i="6"/>
  <c r="R5242" i="6"/>
  <c r="R5241" i="6"/>
  <c r="R5240" i="6"/>
  <c r="R5239" i="6"/>
  <c r="R5238" i="6"/>
  <c r="R5237" i="6"/>
  <c r="R5236" i="6"/>
  <c r="R5235" i="6"/>
  <c r="R5234" i="6"/>
  <c r="R5233" i="6"/>
  <c r="R5232" i="6"/>
  <c r="R5231" i="6"/>
  <c r="R5230" i="6"/>
  <c r="R5229" i="6"/>
  <c r="R5228" i="6"/>
  <c r="R5227" i="6"/>
  <c r="R5226" i="6"/>
  <c r="R5225" i="6"/>
  <c r="R5224" i="6"/>
  <c r="R5223" i="6"/>
  <c r="R5222" i="6"/>
  <c r="R5221" i="6"/>
  <c r="R5220" i="6"/>
  <c r="R5219" i="6"/>
  <c r="R5218" i="6"/>
  <c r="R5217" i="6"/>
  <c r="R5216" i="6"/>
  <c r="R5215" i="6"/>
  <c r="R5214" i="6"/>
  <c r="R5213" i="6"/>
  <c r="R5212" i="6"/>
  <c r="R5211" i="6"/>
  <c r="R5210" i="6"/>
  <c r="R5209" i="6"/>
  <c r="R5208" i="6"/>
  <c r="R5207" i="6"/>
  <c r="R5206" i="6"/>
  <c r="R5205" i="6"/>
  <c r="R5204" i="6"/>
  <c r="R5203" i="6"/>
  <c r="R5202" i="6"/>
  <c r="R5201" i="6"/>
  <c r="R5200" i="6"/>
  <c r="R5199" i="6"/>
  <c r="R5198" i="6"/>
  <c r="R5197" i="6"/>
  <c r="R5196" i="6"/>
  <c r="R5195" i="6"/>
  <c r="R5194" i="6"/>
  <c r="R5193" i="6"/>
  <c r="R5192" i="6"/>
  <c r="R5191" i="6"/>
  <c r="R5190" i="6"/>
  <c r="R5189" i="6"/>
  <c r="R5188" i="6"/>
  <c r="R5187" i="6"/>
  <c r="R5186" i="6"/>
  <c r="R5185" i="6"/>
  <c r="R5184" i="6"/>
  <c r="R5183" i="6"/>
  <c r="R5182" i="6"/>
  <c r="R5181" i="6"/>
  <c r="R5180" i="6"/>
  <c r="R5179" i="6"/>
  <c r="R5178" i="6"/>
  <c r="R5177" i="6"/>
  <c r="R5176" i="6"/>
  <c r="R5175" i="6"/>
  <c r="R5174" i="6"/>
  <c r="R5173" i="6"/>
  <c r="R5172" i="6"/>
  <c r="R5171" i="6"/>
  <c r="R5170" i="6"/>
  <c r="R5169" i="6"/>
  <c r="R5168" i="6"/>
  <c r="R5167" i="6"/>
  <c r="R5166" i="6"/>
  <c r="R5165" i="6"/>
  <c r="R5164" i="6"/>
  <c r="R5163" i="6"/>
  <c r="R5162" i="6"/>
  <c r="R5161" i="6"/>
  <c r="R5160" i="6"/>
  <c r="R5159" i="6"/>
  <c r="R5158" i="6"/>
  <c r="R5157" i="6"/>
  <c r="R5156" i="6"/>
  <c r="R5155" i="6"/>
  <c r="R5154" i="6"/>
  <c r="R5153" i="6"/>
  <c r="R5152" i="6"/>
  <c r="R5151" i="6"/>
  <c r="R5150" i="6"/>
  <c r="R5149" i="6"/>
  <c r="R5148" i="6"/>
  <c r="R5147" i="6"/>
  <c r="R5146" i="6"/>
  <c r="R5145" i="6"/>
  <c r="R5144" i="6"/>
  <c r="R5143" i="6"/>
  <c r="R5142" i="6"/>
  <c r="R5141" i="6"/>
  <c r="R5140" i="6"/>
  <c r="R5139" i="6"/>
  <c r="R5138" i="6"/>
  <c r="R5137" i="6"/>
  <c r="R5136" i="6"/>
  <c r="R5135" i="6"/>
  <c r="R5134" i="6"/>
  <c r="R5133" i="6"/>
  <c r="R5132" i="6"/>
  <c r="R5131" i="6"/>
  <c r="R5130" i="6"/>
  <c r="R5129" i="6"/>
  <c r="R5128" i="6"/>
  <c r="R5127" i="6"/>
  <c r="R5126" i="6"/>
  <c r="R5125" i="6"/>
  <c r="R5124" i="6"/>
  <c r="R5123" i="6"/>
  <c r="R5122" i="6"/>
  <c r="R5121" i="6"/>
  <c r="R5120" i="6"/>
  <c r="R5119" i="6"/>
  <c r="R5118" i="6"/>
  <c r="R5117" i="6"/>
  <c r="R5116" i="6"/>
  <c r="R5115" i="6"/>
  <c r="R5114" i="6"/>
  <c r="R5113" i="6"/>
  <c r="R5112" i="6"/>
  <c r="R5111" i="6"/>
  <c r="R5110" i="6"/>
  <c r="R5109" i="6"/>
  <c r="R5108" i="6"/>
  <c r="R5107" i="6"/>
  <c r="R5106" i="6"/>
  <c r="R5105" i="6"/>
  <c r="R5104" i="6"/>
  <c r="R5103" i="6"/>
  <c r="R5102" i="6"/>
  <c r="R5101" i="6"/>
  <c r="R5100" i="6"/>
  <c r="R5099" i="6"/>
  <c r="R5098" i="6"/>
  <c r="R5097" i="6"/>
  <c r="R5096" i="6"/>
  <c r="R5095" i="6"/>
  <c r="R5094" i="6"/>
  <c r="R5093" i="6"/>
  <c r="R5092" i="6"/>
  <c r="R5091" i="6"/>
  <c r="R5090" i="6"/>
  <c r="R5089" i="6"/>
  <c r="R5088" i="6"/>
  <c r="R5087" i="6"/>
  <c r="R5086" i="6"/>
  <c r="R5085" i="6"/>
  <c r="R5084" i="6"/>
  <c r="R5083" i="6"/>
  <c r="R5082" i="6"/>
  <c r="R5081" i="6"/>
  <c r="R5080" i="6"/>
  <c r="R5079" i="6"/>
  <c r="R5078" i="6"/>
  <c r="R5077" i="6"/>
  <c r="R5076" i="6"/>
  <c r="R5075" i="6"/>
  <c r="R5074" i="6"/>
  <c r="R5073" i="6"/>
  <c r="R5072" i="6"/>
  <c r="R5071" i="6"/>
  <c r="R5070" i="6"/>
  <c r="R5069" i="6"/>
  <c r="R5068" i="6"/>
  <c r="R5067" i="6"/>
  <c r="R5066" i="6"/>
  <c r="R5065" i="6"/>
  <c r="R5064" i="6"/>
  <c r="R5063" i="6"/>
  <c r="R5062" i="6"/>
  <c r="R5061" i="6"/>
  <c r="R5060" i="6"/>
  <c r="R5059" i="6"/>
  <c r="R5058" i="6"/>
  <c r="R5057" i="6"/>
  <c r="R5056" i="6"/>
  <c r="R5055" i="6"/>
  <c r="R5054" i="6"/>
  <c r="R5053" i="6"/>
  <c r="R5052" i="6"/>
  <c r="R5051" i="6"/>
  <c r="R5050" i="6"/>
  <c r="R5049" i="6"/>
  <c r="R5048" i="6"/>
  <c r="R5047" i="6"/>
  <c r="R5046" i="6"/>
  <c r="R5045" i="6"/>
  <c r="R5044" i="6"/>
  <c r="R5043" i="6"/>
  <c r="R5042" i="6"/>
  <c r="R5041" i="6"/>
  <c r="R5040" i="6"/>
  <c r="R5039" i="6"/>
  <c r="R5038" i="6"/>
  <c r="R5037" i="6"/>
  <c r="R5036" i="6"/>
  <c r="R5035" i="6"/>
  <c r="R5034" i="6"/>
  <c r="R5033" i="6"/>
  <c r="R5032" i="6"/>
  <c r="R5031" i="6"/>
  <c r="R5030" i="6"/>
  <c r="R5029" i="6"/>
  <c r="R5028" i="6"/>
  <c r="R5027" i="6"/>
  <c r="R5026" i="6"/>
  <c r="R5025" i="6"/>
  <c r="R5024" i="6"/>
  <c r="R5023" i="6"/>
  <c r="R5022" i="6"/>
  <c r="R5021" i="6"/>
  <c r="R5020" i="6"/>
  <c r="R5019" i="6"/>
  <c r="R5018" i="6"/>
  <c r="R5017" i="6"/>
  <c r="R5016" i="6"/>
  <c r="R5015" i="6"/>
  <c r="R5014" i="6"/>
  <c r="R5013" i="6"/>
  <c r="R5012" i="6"/>
  <c r="R5011" i="6"/>
  <c r="R5010" i="6"/>
  <c r="R5009" i="6"/>
  <c r="R5008" i="6"/>
  <c r="R5007" i="6"/>
  <c r="R5006" i="6"/>
  <c r="R5005" i="6"/>
  <c r="R5004" i="6"/>
  <c r="R5003" i="6"/>
  <c r="R5002" i="6"/>
  <c r="R5001" i="6"/>
  <c r="R5000" i="6"/>
  <c r="R4999" i="6"/>
  <c r="R4998" i="6"/>
  <c r="R4997" i="6"/>
  <c r="R4996" i="6"/>
  <c r="R4995" i="6"/>
  <c r="R4994" i="6"/>
  <c r="R4993" i="6"/>
  <c r="R4992" i="6"/>
  <c r="R4991" i="6"/>
  <c r="R4990" i="6"/>
  <c r="R4989" i="6"/>
  <c r="R4988" i="6"/>
  <c r="R4987" i="6"/>
  <c r="R4986" i="6"/>
  <c r="R4985" i="6"/>
  <c r="R4984" i="6"/>
  <c r="R4983" i="6"/>
  <c r="R4982" i="6"/>
  <c r="R4981" i="6"/>
  <c r="R4980" i="6"/>
  <c r="R4979" i="6"/>
  <c r="R4978" i="6"/>
  <c r="R4977" i="6"/>
  <c r="R4976" i="6"/>
  <c r="R4975" i="6"/>
  <c r="R4974" i="6"/>
  <c r="R4973" i="6"/>
  <c r="R4972" i="6"/>
  <c r="R4971" i="6"/>
  <c r="R4970" i="6"/>
  <c r="R4969" i="6"/>
  <c r="R4968" i="6"/>
  <c r="R4967" i="6"/>
  <c r="R4966" i="6"/>
  <c r="R4965" i="6"/>
  <c r="R4964" i="6"/>
  <c r="R4963" i="6"/>
  <c r="R4962" i="6"/>
  <c r="R4961" i="6"/>
  <c r="R4960" i="6"/>
  <c r="R4959" i="6"/>
  <c r="R4958" i="6"/>
  <c r="R4957" i="6"/>
  <c r="R4956" i="6"/>
  <c r="R4955" i="6"/>
  <c r="R4954" i="6"/>
  <c r="R4953" i="6"/>
  <c r="R4952" i="6"/>
  <c r="R4951" i="6"/>
  <c r="R4950" i="6"/>
  <c r="R4949" i="6"/>
  <c r="R4948" i="6"/>
  <c r="R4947" i="6"/>
  <c r="R4946" i="6"/>
  <c r="R4945" i="6"/>
  <c r="R4944" i="6"/>
  <c r="R4943" i="6"/>
  <c r="R4942" i="6"/>
  <c r="R4941" i="6"/>
  <c r="R4940" i="6"/>
  <c r="R4939" i="6"/>
  <c r="R4938" i="6"/>
  <c r="R4937" i="6"/>
  <c r="R4936" i="6"/>
  <c r="R4935" i="6"/>
  <c r="R4934" i="6"/>
  <c r="R4933" i="6"/>
  <c r="R4932" i="6"/>
  <c r="R4931" i="6"/>
  <c r="R4930" i="6"/>
  <c r="R4929" i="6"/>
  <c r="R4928" i="6"/>
  <c r="R4927" i="6"/>
  <c r="R4926" i="6"/>
  <c r="R4925" i="6"/>
  <c r="R4924" i="6"/>
  <c r="R4923" i="6"/>
  <c r="R4922" i="6"/>
  <c r="R4921" i="6"/>
  <c r="R4920" i="6"/>
  <c r="R4919" i="6"/>
  <c r="R4918" i="6"/>
  <c r="R4917" i="6"/>
  <c r="R4916" i="6"/>
  <c r="R4915" i="6"/>
  <c r="R4914" i="6"/>
  <c r="R4913" i="6"/>
  <c r="R4912" i="6"/>
  <c r="R4911" i="6"/>
  <c r="R4910" i="6"/>
  <c r="R4909" i="6"/>
  <c r="R4908" i="6"/>
  <c r="R4907" i="6"/>
  <c r="R4906" i="6"/>
  <c r="R4905" i="6"/>
  <c r="R4904" i="6"/>
  <c r="R4903" i="6"/>
  <c r="R4902" i="6"/>
  <c r="R4901" i="6"/>
  <c r="R4900" i="6"/>
  <c r="R4899" i="6"/>
  <c r="R4898" i="6"/>
  <c r="R4897" i="6"/>
  <c r="R4896" i="6"/>
  <c r="R4895" i="6"/>
  <c r="R4894" i="6"/>
  <c r="R4893" i="6"/>
  <c r="R4892" i="6"/>
  <c r="R4891" i="6"/>
  <c r="R4890" i="6"/>
  <c r="R4889" i="6"/>
  <c r="R4888" i="6"/>
  <c r="R4887" i="6"/>
  <c r="R4886" i="6"/>
  <c r="R4885" i="6"/>
  <c r="R4884" i="6"/>
  <c r="R4883" i="6"/>
  <c r="R4882" i="6"/>
  <c r="R4881" i="6"/>
  <c r="R4880" i="6"/>
  <c r="R4879" i="6"/>
  <c r="R4878" i="6"/>
  <c r="R4877" i="6"/>
  <c r="R4876" i="6"/>
  <c r="R4875" i="6"/>
  <c r="R4874" i="6"/>
  <c r="R4873" i="6"/>
  <c r="R4872" i="6"/>
  <c r="R4871" i="6"/>
  <c r="R4870" i="6"/>
  <c r="R4869" i="6"/>
  <c r="R4868" i="6"/>
  <c r="R4867" i="6"/>
  <c r="R4866" i="6"/>
  <c r="R4865" i="6"/>
  <c r="R4864" i="6"/>
  <c r="R4863" i="6"/>
  <c r="R4862" i="6"/>
  <c r="R4861" i="6"/>
  <c r="R4860" i="6"/>
  <c r="R4859" i="6"/>
  <c r="R4858" i="6"/>
  <c r="R4857" i="6"/>
  <c r="R4856" i="6"/>
  <c r="R4855" i="6"/>
  <c r="R4854" i="6"/>
  <c r="R4853" i="6"/>
  <c r="R4852" i="6"/>
  <c r="R4851" i="6"/>
  <c r="R4850" i="6"/>
  <c r="R4849" i="6"/>
  <c r="R4848" i="6"/>
  <c r="R4847" i="6"/>
  <c r="R4846" i="6"/>
  <c r="R4845" i="6"/>
  <c r="R4844" i="6"/>
  <c r="R4843" i="6"/>
  <c r="R4842" i="6"/>
  <c r="R4841" i="6"/>
  <c r="R4840" i="6"/>
  <c r="R4839" i="6"/>
  <c r="R4838" i="6"/>
  <c r="R4837" i="6"/>
  <c r="R4836" i="6"/>
  <c r="R4835" i="6"/>
  <c r="R4834" i="6"/>
  <c r="R4833" i="6"/>
  <c r="R4832" i="6"/>
  <c r="R4831" i="6"/>
  <c r="R4830" i="6"/>
  <c r="R4829" i="6"/>
  <c r="R4828" i="6"/>
  <c r="R4827" i="6"/>
  <c r="R4826" i="6"/>
  <c r="R4825" i="6"/>
  <c r="R4824" i="6"/>
  <c r="R4823" i="6"/>
  <c r="R4822" i="6"/>
  <c r="R4821" i="6"/>
  <c r="R4820" i="6"/>
  <c r="R4819" i="6"/>
  <c r="R4818" i="6"/>
  <c r="R4817" i="6"/>
  <c r="R4816" i="6"/>
  <c r="R4815" i="6"/>
  <c r="R4814" i="6"/>
  <c r="R4813" i="6"/>
  <c r="R4812" i="6"/>
  <c r="R4811" i="6"/>
  <c r="R4810" i="6"/>
  <c r="R4809" i="6"/>
  <c r="R4808" i="6"/>
  <c r="R4807" i="6"/>
  <c r="R4806" i="6"/>
  <c r="R4805" i="6"/>
  <c r="R4804" i="6"/>
  <c r="R4803" i="6"/>
  <c r="R4802" i="6"/>
  <c r="R4801" i="6"/>
  <c r="R4800" i="6"/>
  <c r="R4799" i="6"/>
  <c r="R4798" i="6"/>
  <c r="R4797" i="6"/>
  <c r="R4796" i="6"/>
  <c r="R4795" i="6"/>
  <c r="R4794" i="6"/>
  <c r="R4793" i="6"/>
  <c r="R4792" i="6"/>
  <c r="R4791" i="6"/>
  <c r="R4790" i="6"/>
  <c r="R4789" i="6"/>
  <c r="R4788" i="6"/>
  <c r="R4787" i="6"/>
  <c r="R4786" i="6"/>
  <c r="R4785" i="6"/>
  <c r="R4784" i="6"/>
  <c r="R4783" i="6"/>
  <c r="R4782" i="6"/>
  <c r="R4781" i="6"/>
  <c r="R4780" i="6"/>
  <c r="R4779" i="6"/>
  <c r="R4778" i="6"/>
  <c r="R4777" i="6"/>
  <c r="R4776" i="6"/>
  <c r="R4775" i="6"/>
  <c r="R4774" i="6"/>
  <c r="R4773" i="6"/>
  <c r="R4772" i="6"/>
  <c r="R4771" i="6"/>
  <c r="R4770" i="6"/>
  <c r="R4769" i="6"/>
  <c r="R4768" i="6"/>
  <c r="R4767" i="6"/>
  <c r="R4766" i="6"/>
  <c r="R4765" i="6"/>
  <c r="R4764" i="6"/>
  <c r="R4763" i="6"/>
  <c r="R4762" i="6"/>
  <c r="R4761" i="6"/>
  <c r="R4760" i="6"/>
  <c r="R4759" i="6"/>
  <c r="R4758" i="6"/>
  <c r="R4757" i="6"/>
  <c r="R4756" i="6"/>
  <c r="R4755" i="6"/>
  <c r="R4754" i="6"/>
  <c r="R4753" i="6"/>
  <c r="R4752" i="6"/>
  <c r="R4751" i="6"/>
  <c r="R4750" i="6"/>
  <c r="R4749" i="6"/>
  <c r="R4748" i="6"/>
  <c r="R4747" i="6"/>
  <c r="R4746" i="6"/>
  <c r="R4745" i="6"/>
  <c r="R4744" i="6"/>
  <c r="R4743" i="6"/>
  <c r="R4742" i="6"/>
  <c r="R4741" i="6"/>
  <c r="R4740" i="6"/>
  <c r="R4739" i="6"/>
  <c r="R4738" i="6"/>
  <c r="R4737" i="6"/>
  <c r="R4736" i="6"/>
  <c r="R4735" i="6"/>
  <c r="R4734" i="6"/>
  <c r="R4733" i="6"/>
  <c r="R4732" i="6"/>
  <c r="R4731" i="6"/>
  <c r="R4730" i="6"/>
  <c r="R4729" i="6"/>
  <c r="R4728" i="6"/>
  <c r="R4727" i="6"/>
  <c r="R4726" i="6"/>
  <c r="R4725" i="6"/>
  <c r="R4724" i="6"/>
  <c r="R4723" i="6"/>
  <c r="R4722" i="6"/>
  <c r="R4721" i="6"/>
  <c r="R4720" i="6"/>
  <c r="R4719" i="6"/>
  <c r="R4718" i="6"/>
  <c r="R4717" i="6"/>
  <c r="R4716" i="6"/>
  <c r="R4715" i="6"/>
  <c r="R4714" i="6"/>
  <c r="R4713" i="6"/>
  <c r="R4712" i="6"/>
  <c r="R4711" i="6"/>
  <c r="R4710" i="6"/>
  <c r="R4709" i="6"/>
  <c r="R4708" i="6"/>
  <c r="R4707" i="6"/>
  <c r="R4706" i="6"/>
  <c r="R4705" i="6"/>
  <c r="R4704" i="6"/>
  <c r="R4703" i="6"/>
  <c r="R4702" i="6"/>
  <c r="R4701" i="6"/>
  <c r="R4700" i="6"/>
  <c r="R4699" i="6"/>
  <c r="R4698" i="6"/>
  <c r="R4697" i="6"/>
  <c r="R4696" i="6"/>
  <c r="R4695" i="6"/>
  <c r="R4694" i="6"/>
  <c r="R4693" i="6"/>
  <c r="R4692" i="6"/>
  <c r="R4691" i="6"/>
  <c r="R4690" i="6"/>
  <c r="R4689" i="6"/>
  <c r="R4688" i="6"/>
  <c r="R4687" i="6"/>
  <c r="R4686" i="6"/>
  <c r="R4685" i="6"/>
  <c r="R4684" i="6"/>
  <c r="R4683" i="6"/>
  <c r="R4682" i="6"/>
  <c r="R4681" i="6"/>
  <c r="R4680" i="6"/>
  <c r="R4679" i="6"/>
  <c r="R4678" i="6"/>
  <c r="R4677" i="6"/>
  <c r="R4676" i="6"/>
  <c r="R4675" i="6"/>
  <c r="R4674" i="6"/>
  <c r="R4673" i="6"/>
  <c r="R4672" i="6"/>
  <c r="R4671" i="6"/>
  <c r="R4670" i="6"/>
  <c r="R4669" i="6"/>
  <c r="R4668" i="6"/>
  <c r="R4667" i="6"/>
  <c r="R4666" i="6"/>
  <c r="R4665" i="6"/>
  <c r="R4664" i="6"/>
  <c r="R4663" i="6"/>
  <c r="R4662" i="6"/>
  <c r="R4661" i="6"/>
  <c r="R4660" i="6"/>
  <c r="R4659" i="6"/>
  <c r="R4658" i="6"/>
  <c r="R4657" i="6"/>
  <c r="R4656" i="6"/>
  <c r="R4655" i="6"/>
  <c r="R4654" i="6"/>
  <c r="R4653" i="6"/>
  <c r="R4652" i="6"/>
  <c r="R4651" i="6"/>
  <c r="R4650" i="6"/>
  <c r="R4649" i="6"/>
  <c r="R4648" i="6"/>
  <c r="R4647" i="6"/>
  <c r="R4646" i="6"/>
  <c r="R4645" i="6"/>
  <c r="R4644" i="6"/>
  <c r="R4643" i="6"/>
  <c r="R4642" i="6"/>
  <c r="R4641" i="6"/>
  <c r="R4640" i="6"/>
  <c r="R4639" i="6"/>
  <c r="R4638" i="6"/>
  <c r="R4637" i="6"/>
  <c r="R4636" i="6"/>
  <c r="R4635" i="6"/>
  <c r="R4634" i="6"/>
  <c r="R4633" i="6"/>
  <c r="R4632" i="6"/>
  <c r="R4631" i="6"/>
  <c r="R4630" i="6"/>
  <c r="R4629" i="6"/>
  <c r="R4628" i="6"/>
  <c r="R4627" i="6"/>
  <c r="R4626" i="6"/>
  <c r="R4625" i="6"/>
  <c r="R4624" i="6"/>
  <c r="R4623" i="6"/>
  <c r="R4622" i="6"/>
  <c r="R4621" i="6"/>
  <c r="R4620" i="6"/>
  <c r="R4619" i="6"/>
  <c r="R4618" i="6"/>
  <c r="R4617" i="6"/>
  <c r="R4616" i="6"/>
  <c r="R4615" i="6"/>
  <c r="R4614" i="6"/>
  <c r="R4613" i="6"/>
  <c r="R4612" i="6"/>
  <c r="R4611" i="6"/>
  <c r="R4610" i="6"/>
  <c r="R4609" i="6"/>
  <c r="R4608" i="6"/>
  <c r="R4607" i="6"/>
  <c r="R4606" i="6"/>
  <c r="R4605" i="6"/>
  <c r="R4604" i="6"/>
  <c r="R4603" i="6"/>
  <c r="R4602" i="6"/>
  <c r="R4601" i="6"/>
  <c r="R4600" i="6"/>
  <c r="R4599" i="6"/>
  <c r="R4598" i="6"/>
  <c r="R4597" i="6"/>
  <c r="R4596" i="6"/>
  <c r="R4595" i="6"/>
  <c r="R4594" i="6"/>
  <c r="R4593" i="6"/>
  <c r="R4592" i="6"/>
  <c r="R4591" i="6"/>
  <c r="R4590" i="6"/>
  <c r="R4589" i="6"/>
  <c r="R4588" i="6"/>
  <c r="R4587" i="6"/>
  <c r="R4586" i="6"/>
  <c r="R4585" i="6"/>
  <c r="R4584" i="6"/>
  <c r="R4583" i="6"/>
  <c r="R4582" i="6"/>
  <c r="R4581" i="6"/>
  <c r="R4580" i="6"/>
  <c r="R4579" i="6"/>
  <c r="R4578" i="6"/>
  <c r="R4577" i="6"/>
  <c r="R4576" i="6"/>
  <c r="R4575" i="6"/>
  <c r="R4574" i="6"/>
  <c r="R4573" i="6"/>
  <c r="R4572" i="6"/>
  <c r="R4571" i="6"/>
  <c r="R4570" i="6"/>
  <c r="R4569" i="6"/>
  <c r="R4568" i="6"/>
  <c r="R4567" i="6"/>
  <c r="R4566" i="6"/>
  <c r="R4565" i="6"/>
  <c r="R4564" i="6"/>
  <c r="R4563" i="6"/>
  <c r="R4562" i="6"/>
  <c r="R4561" i="6"/>
  <c r="R4560" i="6"/>
  <c r="R4559" i="6"/>
  <c r="R4558" i="6"/>
  <c r="R4557" i="6"/>
  <c r="R4556" i="6"/>
  <c r="R4555" i="6"/>
  <c r="R4554" i="6"/>
  <c r="R4553" i="6"/>
  <c r="R4552" i="6"/>
  <c r="R4551" i="6"/>
  <c r="R4550" i="6"/>
  <c r="R4549" i="6"/>
  <c r="R4548" i="6"/>
  <c r="R4547" i="6"/>
  <c r="R4546" i="6"/>
  <c r="R4545" i="6"/>
  <c r="R4544" i="6"/>
  <c r="R4543" i="6"/>
  <c r="R4542" i="6"/>
  <c r="R4541" i="6"/>
  <c r="R4540" i="6"/>
  <c r="R4539" i="6"/>
  <c r="R4538" i="6"/>
  <c r="R4537" i="6"/>
  <c r="R4536" i="6"/>
  <c r="R4535" i="6"/>
  <c r="R4534" i="6"/>
  <c r="R4533" i="6"/>
  <c r="R4532" i="6"/>
  <c r="R4531" i="6"/>
  <c r="R4530" i="6"/>
  <c r="R4529" i="6"/>
  <c r="R4528" i="6"/>
  <c r="R4527" i="6"/>
  <c r="R4526" i="6"/>
  <c r="R4525" i="6"/>
  <c r="R4524" i="6"/>
  <c r="R4523" i="6"/>
  <c r="R4522" i="6"/>
  <c r="R4521" i="6"/>
  <c r="R4520" i="6"/>
  <c r="R4519" i="6"/>
  <c r="R4518" i="6"/>
  <c r="R4517" i="6"/>
  <c r="R4516" i="6"/>
  <c r="R4515" i="6"/>
  <c r="R4514" i="6"/>
  <c r="R4513" i="6"/>
  <c r="R4512" i="6"/>
  <c r="R4511" i="6"/>
  <c r="R4510" i="6"/>
  <c r="R4509" i="6"/>
  <c r="R4508" i="6"/>
  <c r="R4507" i="6"/>
  <c r="R4506" i="6"/>
  <c r="R4505" i="6"/>
  <c r="R4504" i="6"/>
  <c r="R4503" i="6"/>
  <c r="R4502" i="6"/>
  <c r="R4501" i="6"/>
  <c r="R4500" i="6"/>
  <c r="R4499" i="6"/>
  <c r="R4498" i="6"/>
  <c r="R4497" i="6"/>
  <c r="R4496" i="6"/>
  <c r="R4495" i="6"/>
  <c r="R4494" i="6"/>
  <c r="R4493" i="6"/>
  <c r="R4492" i="6"/>
  <c r="R4491" i="6"/>
  <c r="R4490" i="6"/>
  <c r="R4489" i="6"/>
  <c r="R4488" i="6"/>
  <c r="R4487" i="6"/>
  <c r="R4486" i="6"/>
  <c r="R4485" i="6"/>
  <c r="R4484" i="6"/>
  <c r="R4483" i="6"/>
  <c r="R4482" i="6"/>
  <c r="R4481" i="6"/>
  <c r="R4480" i="6"/>
  <c r="R4479" i="6"/>
  <c r="R4478" i="6"/>
  <c r="R4477" i="6"/>
  <c r="R4476" i="6"/>
  <c r="R4475" i="6"/>
  <c r="R4474" i="6"/>
  <c r="R4473" i="6"/>
  <c r="R4472" i="6"/>
  <c r="R4471" i="6"/>
  <c r="R4470" i="6"/>
  <c r="R4469" i="6"/>
  <c r="R4468" i="6"/>
  <c r="R4467" i="6"/>
  <c r="R4466" i="6"/>
  <c r="R4465" i="6"/>
  <c r="R4464" i="6"/>
  <c r="R4463" i="6"/>
  <c r="R4462" i="6"/>
  <c r="R4461" i="6"/>
  <c r="R4460" i="6"/>
  <c r="R4459" i="6"/>
  <c r="R4458" i="6"/>
  <c r="R4457" i="6"/>
  <c r="R4456" i="6"/>
  <c r="R4455" i="6"/>
  <c r="R4454" i="6"/>
  <c r="R4453" i="6"/>
  <c r="R4452" i="6"/>
  <c r="R4451" i="6"/>
  <c r="R4450" i="6"/>
  <c r="R4449" i="6"/>
  <c r="R4448" i="6"/>
  <c r="R4447" i="6"/>
  <c r="R4446" i="6"/>
  <c r="R4445" i="6"/>
  <c r="R4444" i="6"/>
  <c r="R4443" i="6"/>
  <c r="R4442" i="6"/>
  <c r="R4441" i="6"/>
  <c r="R4440" i="6"/>
  <c r="R4439" i="6"/>
  <c r="R4438" i="6"/>
  <c r="R4437" i="6"/>
  <c r="R4436" i="6"/>
  <c r="R4435" i="6"/>
  <c r="R4434" i="6"/>
  <c r="R4433" i="6"/>
  <c r="R4432" i="6"/>
  <c r="R4431" i="6"/>
  <c r="R4430" i="6"/>
  <c r="R4429" i="6"/>
  <c r="R4428" i="6"/>
  <c r="R4427" i="6"/>
  <c r="R4426" i="6"/>
  <c r="R4425" i="6"/>
  <c r="R4424" i="6"/>
  <c r="R4423" i="6"/>
  <c r="R4422" i="6"/>
  <c r="R4421" i="6"/>
  <c r="R4420" i="6"/>
  <c r="R4419" i="6"/>
  <c r="R4418" i="6"/>
  <c r="R4417" i="6"/>
  <c r="R4416" i="6"/>
  <c r="R4415" i="6"/>
  <c r="R4414" i="6"/>
  <c r="R4413" i="6"/>
  <c r="R4412" i="6"/>
  <c r="R4411" i="6"/>
  <c r="R4410" i="6"/>
  <c r="R4409" i="6"/>
  <c r="R4408" i="6"/>
  <c r="R4407" i="6"/>
  <c r="R4406" i="6"/>
  <c r="R4405" i="6"/>
  <c r="R4404" i="6"/>
  <c r="R4403" i="6"/>
  <c r="R4402" i="6"/>
  <c r="R4401" i="6"/>
  <c r="R4400" i="6"/>
  <c r="R4399" i="6"/>
  <c r="R4398" i="6"/>
  <c r="R4397" i="6"/>
  <c r="R4396" i="6"/>
  <c r="R4395" i="6"/>
  <c r="R4394" i="6"/>
  <c r="R4393" i="6"/>
  <c r="R4392" i="6"/>
  <c r="R4391" i="6"/>
  <c r="R4390" i="6"/>
  <c r="R4389" i="6"/>
  <c r="R4388" i="6"/>
  <c r="R4387" i="6"/>
  <c r="R4386" i="6"/>
  <c r="R4385" i="6"/>
  <c r="R4384" i="6"/>
  <c r="R4383" i="6"/>
  <c r="R4382" i="6"/>
  <c r="R4381" i="6"/>
  <c r="R4380" i="6"/>
  <c r="R4379" i="6"/>
  <c r="R4378" i="6"/>
  <c r="R4377" i="6"/>
  <c r="R4376" i="6"/>
  <c r="R4375" i="6"/>
  <c r="R4374" i="6"/>
  <c r="R4373" i="6"/>
  <c r="R4372" i="6"/>
  <c r="R4371" i="6"/>
  <c r="R4370" i="6"/>
  <c r="R4369" i="6"/>
  <c r="R4368" i="6"/>
  <c r="R4367" i="6"/>
  <c r="R4366" i="6"/>
  <c r="R4365" i="6"/>
  <c r="R4364" i="6"/>
  <c r="R4363" i="6"/>
  <c r="R4362" i="6"/>
  <c r="R4361" i="6"/>
  <c r="R4360" i="6"/>
  <c r="R4359" i="6"/>
  <c r="R4358" i="6"/>
  <c r="R4357" i="6"/>
  <c r="R4356" i="6"/>
  <c r="R4355" i="6"/>
  <c r="R4354" i="6"/>
  <c r="R4353" i="6"/>
  <c r="R4352" i="6"/>
  <c r="R4351" i="6"/>
  <c r="R4350" i="6"/>
  <c r="R4349" i="6"/>
  <c r="R4348" i="6"/>
  <c r="R4347" i="6"/>
  <c r="R4346" i="6"/>
  <c r="R4345" i="6"/>
  <c r="R4344" i="6"/>
  <c r="R4343" i="6"/>
  <c r="R4342" i="6"/>
  <c r="R4341" i="6"/>
  <c r="R4340" i="6"/>
  <c r="R4339" i="6"/>
  <c r="R4338" i="6"/>
  <c r="R4337" i="6"/>
  <c r="R4336" i="6"/>
  <c r="R4335" i="6"/>
  <c r="R4334" i="6"/>
  <c r="R4333" i="6"/>
  <c r="R4332" i="6"/>
  <c r="R4331" i="6"/>
  <c r="R4330" i="6"/>
  <c r="R4329" i="6"/>
  <c r="R4328" i="6"/>
  <c r="R4327" i="6"/>
  <c r="R4326" i="6"/>
  <c r="R4325" i="6"/>
  <c r="R4324" i="6"/>
  <c r="R4323" i="6"/>
  <c r="R4322" i="6"/>
  <c r="R4321" i="6"/>
  <c r="R4320" i="6"/>
  <c r="R4319" i="6"/>
  <c r="R4318" i="6"/>
  <c r="R4317" i="6"/>
  <c r="R4316" i="6"/>
  <c r="R4315" i="6"/>
  <c r="R4314" i="6"/>
  <c r="R4313" i="6"/>
  <c r="R4312" i="6"/>
  <c r="R4311" i="6"/>
  <c r="R4310" i="6"/>
  <c r="R4309" i="6"/>
  <c r="R4308" i="6"/>
  <c r="R4307" i="6"/>
  <c r="R4306" i="6"/>
  <c r="R4305" i="6"/>
  <c r="R4304" i="6"/>
  <c r="R4303" i="6"/>
  <c r="R4302" i="6"/>
  <c r="R4301" i="6"/>
  <c r="R4300" i="6"/>
  <c r="R4299" i="6"/>
  <c r="R4298" i="6"/>
  <c r="R4297" i="6"/>
  <c r="R4296" i="6"/>
  <c r="R4295" i="6"/>
  <c r="R4294" i="6"/>
  <c r="R4293" i="6"/>
  <c r="R4292" i="6"/>
  <c r="R4291" i="6"/>
  <c r="R4290" i="6"/>
  <c r="R4289" i="6"/>
  <c r="R4288" i="6"/>
  <c r="R4287" i="6"/>
  <c r="R4286" i="6"/>
  <c r="R4285" i="6"/>
  <c r="R4284" i="6"/>
  <c r="R4283" i="6"/>
  <c r="R4282" i="6"/>
  <c r="R4281" i="6"/>
  <c r="R4280" i="6"/>
  <c r="R4279" i="6"/>
  <c r="R4278" i="6"/>
  <c r="R4277" i="6"/>
  <c r="R4276" i="6"/>
  <c r="R4275" i="6"/>
  <c r="R4274" i="6"/>
  <c r="R4273" i="6"/>
  <c r="R4272" i="6"/>
  <c r="R4271" i="6"/>
  <c r="R4270" i="6"/>
  <c r="R4269" i="6"/>
  <c r="R4268" i="6"/>
  <c r="R4267" i="6"/>
  <c r="R4266" i="6"/>
  <c r="R4265" i="6"/>
  <c r="R4264" i="6"/>
  <c r="R4263" i="6"/>
  <c r="R4262" i="6"/>
  <c r="R4261" i="6"/>
  <c r="R4260" i="6"/>
  <c r="R4259" i="6"/>
  <c r="R4258" i="6"/>
  <c r="R4257" i="6"/>
  <c r="R4256" i="6"/>
  <c r="R4255" i="6"/>
  <c r="R4254" i="6"/>
  <c r="R4253" i="6"/>
  <c r="R4252" i="6"/>
  <c r="R4251" i="6"/>
  <c r="R4250" i="6"/>
  <c r="R4249" i="6"/>
  <c r="R4248" i="6"/>
  <c r="R4247" i="6"/>
  <c r="R4246" i="6"/>
  <c r="R4245" i="6"/>
  <c r="R4244" i="6"/>
  <c r="R4243" i="6"/>
  <c r="R4242" i="6"/>
  <c r="R4241" i="6"/>
  <c r="R4240" i="6"/>
  <c r="R4239" i="6"/>
  <c r="R4238" i="6"/>
  <c r="R4237" i="6"/>
  <c r="R4236" i="6"/>
  <c r="R4235" i="6"/>
  <c r="R4234" i="6"/>
  <c r="R4233" i="6"/>
  <c r="R4232" i="6"/>
  <c r="R4231" i="6"/>
  <c r="R4230" i="6"/>
  <c r="R4229" i="6"/>
  <c r="R4228" i="6"/>
  <c r="R4227" i="6"/>
  <c r="R4226" i="6"/>
  <c r="R4225" i="6"/>
  <c r="R4224" i="6"/>
  <c r="R4223" i="6"/>
  <c r="R4222" i="6"/>
  <c r="R4221" i="6"/>
  <c r="R4220" i="6"/>
  <c r="R4219" i="6"/>
  <c r="R4218" i="6"/>
  <c r="R4217" i="6"/>
  <c r="R4216" i="6"/>
  <c r="R4215" i="6"/>
  <c r="R4214" i="6"/>
  <c r="R4213" i="6"/>
  <c r="R4212" i="6"/>
  <c r="R4211" i="6"/>
  <c r="R4210" i="6"/>
  <c r="R4209" i="6"/>
  <c r="R4208" i="6"/>
  <c r="R4207" i="6"/>
  <c r="R4206" i="6"/>
  <c r="R4205" i="6"/>
  <c r="R4204" i="6"/>
  <c r="R4203" i="6"/>
  <c r="R4202" i="6"/>
  <c r="R4201" i="6"/>
  <c r="R4200" i="6"/>
  <c r="R4199" i="6"/>
  <c r="R4198" i="6"/>
  <c r="R4197" i="6"/>
  <c r="R4196" i="6"/>
  <c r="R4195" i="6"/>
  <c r="R4194" i="6"/>
  <c r="R4193" i="6"/>
  <c r="R4192" i="6"/>
  <c r="R4191" i="6"/>
  <c r="R4190" i="6"/>
  <c r="R4189" i="6"/>
  <c r="R4188" i="6"/>
  <c r="R4187" i="6"/>
  <c r="R4186" i="6"/>
  <c r="R4185" i="6"/>
  <c r="R4184" i="6"/>
  <c r="R4183" i="6"/>
  <c r="R4182" i="6"/>
  <c r="R4181" i="6"/>
  <c r="R4180" i="6"/>
  <c r="R4179" i="6"/>
  <c r="R4178" i="6"/>
  <c r="R4177" i="6"/>
  <c r="R4176" i="6"/>
  <c r="R4175" i="6"/>
  <c r="R4174" i="6"/>
  <c r="R4173" i="6"/>
  <c r="R4172" i="6"/>
  <c r="R4171" i="6"/>
  <c r="R4170" i="6"/>
  <c r="R4169" i="6"/>
  <c r="R4168" i="6"/>
  <c r="R4167" i="6"/>
  <c r="R4166" i="6"/>
  <c r="R4165" i="6"/>
  <c r="R4164" i="6"/>
  <c r="R4163" i="6"/>
  <c r="R4162" i="6"/>
  <c r="R4161" i="6"/>
  <c r="R4160" i="6"/>
  <c r="R4159" i="6"/>
  <c r="R4158" i="6"/>
  <c r="R4157" i="6"/>
  <c r="R4156" i="6"/>
  <c r="R4155" i="6"/>
  <c r="R4154" i="6"/>
  <c r="R4153" i="6"/>
  <c r="R4152" i="6"/>
  <c r="R4151" i="6"/>
  <c r="R4150" i="6"/>
  <c r="R4149" i="6"/>
  <c r="R4148" i="6"/>
  <c r="R4147" i="6"/>
  <c r="R4146" i="6"/>
  <c r="R4145" i="6"/>
  <c r="R4144" i="6"/>
  <c r="R4143" i="6"/>
  <c r="R4142" i="6"/>
  <c r="R4141" i="6"/>
  <c r="R4140" i="6"/>
  <c r="R4139" i="6"/>
  <c r="R4138" i="6"/>
  <c r="R4137" i="6"/>
  <c r="R4136" i="6"/>
  <c r="R4135" i="6"/>
  <c r="R4134" i="6"/>
  <c r="R4133" i="6"/>
  <c r="R4132" i="6"/>
  <c r="R4131" i="6"/>
  <c r="R4130" i="6"/>
  <c r="R4129" i="6"/>
  <c r="R4128" i="6"/>
  <c r="R4127" i="6"/>
  <c r="R4126" i="6"/>
  <c r="R4125" i="6"/>
  <c r="R4124" i="6"/>
  <c r="R4123" i="6"/>
  <c r="R4122" i="6"/>
  <c r="R4121" i="6"/>
  <c r="R4120" i="6"/>
  <c r="R4119" i="6"/>
  <c r="R4118" i="6"/>
  <c r="R4117" i="6"/>
  <c r="R4116" i="6"/>
  <c r="R4115" i="6"/>
  <c r="R4114" i="6"/>
  <c r="R4113" i="6"/>
  <c r="R4112" i="6"/>
  <c r="R4111" i="6"/>
  <c r="R4110" i="6"/>
  <c r="R4109" i="6"/>
  <c r="R4108" i="6"/>
  <c r="R4107" i="6"/>
  <c r="R4106" i="6"/>
  <c r="R4105" i="6"/>
  <c r="R4104" i="6"/>
  <c r="R4103" i="6"/>
  <c r="R4102" i="6"/>
  <c r="R4101" i="6"/>
  <c r="R4100" i="6"/>
  <c r="R4099" i="6"/>
  <c r="R4098" i="6"/>
  <c r="R4097" i="6"/>
  <c r="R4096" i="6"/>
  <c r="R4095" i="6"/>
  <c r="R4094" i="6"/>
  <c r="R4093" i="6"/>
  <c r="R4092" i="6"/>
  <c r="R4091" i="6"/>
  <c r="R4090" i="6"/>
  <c r="R4089" i="6"/>
  <c r="R4088" i="6"/>
  <c r="R4087" i="6"/>
  <c r="R4086" i="6"/>
  <c r="R4085" i="6"/>
  <c r="R4084" i="6"/>
  <c r="R4083" i="6"/>
  <c r="R4082" i="6"/>
  <c r="R4081" i="6"/>
  <c r="R4080" i="6"/>
  <c r="R4079" i="6"/>
  <c r="R4078" i="6"/>
  <c r="R4077" i="6"/>
  <c r="R4076" i="6"/>
  <c r="R4075" i="6"/>
  <c r="R4074" i="6"/>
  <c r="R4073" i="6"/>
  <c r="R4072" i="6"/>
  <c r="R4071" i="6"/>
  <c r="R4070" i="6"/>
  <c r="R4069" i="6"/>
  <c r="R4068" i="6"/>
  <c r="R4067" i="6"/>
  <c r="R4066" i="6"/>
  <c r="R4065" i="6"/>
  <c r="R4064" i="6"/>
  <c r="R4063" i="6"/>
  <c r="R4062" i="6"/>
  <c r="R4061" i="6"/>
  <c r="R4060" i="6"/>
  <c r="R4059" i="6"/>
  <c r="R4058" i="6"/>
  <c r="R4057" i="6"/>
  <c r="R4056" i="6"/>
  <c r="R4055" i="6"/>
  <c r="R4054" i="6"/>
  <c r="R4053" i="6"/>
  <c r="R4052" i="6"/>
  <c r="R4051" i="6"/>
  <c r="R4050" i="6"/>
  <c r="R4049" i="6"/>
  <c r="R4048" i="6"/>
  <c r="R4047" i="6"/>
  <c r="R4046" i="6"/>
  <c r="R4045" i="6"/>
  <c r="R4044" i="6"/>
  <c r="R4043" i="6"/>
  <c r="R4042" i="6"/>
  <c r="R4041" i="6"/>
  <c r="R4040" i="6"/>
  <c r="R4039" i="6"/>
  <c r="R4038" i="6"/>
  <c r="R4037" i="6"/>
  <c r="R4036" i="6"/>
  <c r="R4035" i="6"/>
  <c r="R4034" i="6"/>
  <c r="R4033" i="6"/>
  <c r="R4032" i="6"/>
  <c r="R4031" i="6"/>
  <c r="R4030" i="6"/>
  <c r="R4029" i="6"/>
  <c r="R4028" i="6"/>
  <c r="R4027" i="6"/>
  <c r="R4026" i="6"/>
  <c r="R4025" i="6"/>
  <c r="R4024" i="6"/>
  <c r="R4023" i="6"/>
  <c r="R4022" i="6"/>
  <c r="R4021" i="6"/>
  <c r="R4020" i="6"/>
  <c r="R4019" i="6"/>
  <c r="R4018" i="6"/>
  <c r="R4017" i="6"/>
  <c r="R4016" i="6"/>
  <c r="R4015" i="6"/>
  <c r="R4014" i="6"/>
  <c r="R4013" i="6"/>
  <c r="R4012" i="6"/>
  <c r="R4011" i="6"/>
  <c r="R4010" i="6"/>
  <c r="R4009" i="6"/>
  <c r="R4008" i="6"/>
  <c r="R4007" i="6"/>
  <c r="R4006" i="6"/>
  <c r="R4005" i="6"/>
  <c r="R4004" i="6"/>
  <c r="R4003" i="6"/>
  <c r="R4002" i="6"/>
  <c r="R4001" i="6"/>
  <c r="R4000" i="6"/>
  <c r="R3999" i="6"/>
  <c r="R3998" i="6"/>
  <c r="R3997" i="6"/>
  <c r="R3996" i="6"/>
  <c r="R3995" i="6"/>
  <c r="R3994" i="6"/>
  <c r="R3993" i="6"/>
  <c r="R3992" i="6"/>
  <c r="R3991" i="6"/>
  <c r="R3990" i="6"/>
  <c r="R3989" i="6"/>
  <c r="R3988" i="6"/>
  <c r="R3987" i="6"/>
  <c r="R3986" i="6"/>
  <c r="R3985" i="6"/>
  <c r="R3984" i="6"/>
  <c r="R3983" i="6"/>
  <c r="R3982" i="6"/>
  <c r="R3981" i="6"/>
  <c r="R3980" i="6"/>
  <c r="R3979" i="6"/>
  <c r="R3978" i="6"/>
  <c r="R3977" i="6"/>
  <c r="R3976" i="6"/>
  <c r="R3975" i="6"/>
  <c r="R3974" i="6"/>
  <c r="R3973" i="6"/>
  <c r="R3972" i="6"/>
  <c r="R3971" i="6"/>
  <c r="R3970" i="6"/>
  <c r="R3969" i="6"/>
  <c r="R3968" i="6"/>
  <c r="R3967" i="6"/>
  <c r="R3966" i="6"/>
  <c r="R3965" i="6"/>
  <c r="R3964" i="6"/>
  <c r="R3963" i="6"/>
  <c r="R3962" i="6"/>
  <c r="R3961" i="6"/>
  <c r="R3960" i="6"/>
  <c r="R3959" i="6"/>
  <c r="R3958" i="6"/>
  <c r="R3957" i="6"/>
  <c r="R3956" i="6"/>
  <c r="R3955" i="6"/>
  <c r="R3954" i="6"/>
  <c r="R3953" i="6"/>
  <c r="R3952" i="6"/>
  <c r="R3951" i="6"/>
  <c r="R3950" i="6"/>
  <c r="R3949" i="6"/>
  <c r="R3948" i="6"/>
  <c r="R3947" i="6"/>
  <c r="R3946" i="6"/>
  <c r="R3945" i="6"/>
  <c r="R3944" i="6"/>
  <c r="R3943" i="6"/>
  <c r="R3942" i="6"/>
  <c r="R3941" i="6"/>
  <c r="R3940" i="6"/>
  <c r="R3939" i="6"/>
  <c r="R3938" i="6"/>
  <c r="R3937" i="6"/>
  <c r="R3936" i="6"/>
  <c r="R3935" i="6"/>
  <c r="R3934" i="6"/>
  <c r="R3933" i="6"/>
  <c r="R3932" i="6"/>
  <c r="R3931" i="6"/>
  <c r="R3930" i="6"/>
  <c r="R3929" i="6"/>
  <c r="R3928" i="6"/>
  <c r="R3927" i="6"/>
  <c r="R3926" i="6"/>
  <c r="R3925" i="6"/>
  <c r="R3924" i="6"/>
  <c r="R3923" i="6"/>
  <c r="R3922" i="6"/>
  <c r="R3921" i="6"/>
  <c r="R3920" i="6"/>
  <c r="R3919" i="6"/>
  <c r="R3918" i="6"/>
  <c r="R3917" i="6"/>
  <c r="R3916" i="6"/>
  <c r="R3915" i="6"/>
  <c r="R3914" i="6"/>
  <c r="R3913" i="6"/>
  <c r="R3912" i="6"/>
  <c r="R3911" i="6"/>
  <c r="R3910" i="6"/>
  <c r="R3909" i="6"/>
  <c r="R3908" i="6"/>
  <c r="R3907" i="6"/>
  <c r="R3906" i="6"/>
  <c r="R3905" i="6"/>
  <c r="R3904" i="6"/>
  <c r="R3903" i="6"/>
  <c r="R3902" i="6"/>
  <c r="R3901" i="6"/>
  <c r="R3900" i="6"/>
  <c r="R3899" i="6"/>
  <c r="R3898" i="6"/>
  <c r="R3897" i="6"/>
  <c r="R3896" i="6"/>
  <c r="R3895" i="6"/>
  <c r="R3894" i="6"/>
  <c r="R3893" i="6"/>
  <c r="R3892" i="6"/>
  <c r="R3891" i="6"/>
  <c r="R3890" i="6"/>
  <c r="R3889" i="6"/>
  <c r="R3888" i="6"/>
  <c r="R3887" i="6"/>
  <c r="R3886" i="6"/>
  <c r="R3885" i="6"/>
  <c r="R3884" i="6"/>
  <c r="R3883" i="6"/>
  <c r="R3882" i="6"/>
  <c r="R3881" i="6"/>
  <c r="R3880" i="6"/>
  <c r="R3879" i="6"/>
  <c r="R3878" i="6"/>
  <c r="R3877" i="6"/>
  <c r="R3876" i="6"/>
  <c r="R3875" i="6"/>
  <c r="R3874" i="6"/>
  <c r="R3873" i="6"/>
  <c r="R3872" i="6"/>
  <c r="R3871" i="6"/>
  <c r="R3870" i="6"/>
  <c r="R3869" i="6"/>
  <c r="R3868" i="6"/>
  <c r="R3867" i="6"/>
  <c r="R3866" i="6"/>
  <c r="R3865" i="6"/>
  <c r="R3864" i="6"/>
  <c r="R3863" i="6"/>
  <c r="R3862" i="6"/>
  <c r="R3861" i="6"/>
  <c r="R3860" i="6"/>
  <c r="R3859" i="6"/>
  <c r="R3858" i="6"/>
  <c r="R3857" i="6"/>
  <c r="R3856" i="6"/>
  <c r="R3855" i="6"/>
  <c r="R3854" i="6"/>
  <c r="R3853" i="6"/>
  <c r="R3852" i="6"/>
  <c r="R3851" i="6"/>
  <c r="R3850" i="6"/>
  <c r="R3849" i="6"/>
  <c r="R3848" i="6"/>
  <c r="R3847" i="6"/>
  <c r="R3846" i="6"/>
  <c r="R3845" i="6"/>
  <c r="R3844" i="6"/>
  <c r="R3843" i="6"/>
  <c r="R3842" i="6"/>
  <c r="R3841" i="6"/>
  <c r="R3840" i="6"/>
  <c r="R3839" i="6"/>
  <c r="R3838" i="6"/>
  <c r="R3837" i="6"/>
  <c r="R3836" i="6"/>
  <c r="R3835" i="6"/>
  <c r="R3834" i="6"/>
  <c r="R3833" i="6"/>
  <c r="R3832" i="6"/>
  <c r="R3831" i="6"/>
  <c r="R3830" i="6"/>
  <c r="R3829" i="6"/>
  <c r="R3828" i="6"/>
  <c r="R3827" i="6"/>
  <c r="R3826" i="6"/>
  <c r="R3825" i="6"/>
  <c r="R3824" i="6"/>
  <c r="R3823" i="6"/>
  <c r="R3822" i="6"/>
  <c r="R3821" i="6"/>
  <c r="R3820" i="6"/>
  <c r="R3819" i="6"/>
  <c r="R3818" i="6"/>
  <c r="R3817" i="6"/>
  <c r="R3816" i="6"/>
  <c r="R3815" i="6"/>
  <c r="R3814" i="6"/>
  <c r="R3813" i="6"/>
  <c r="R3812" i="6"/>
  <c r="R3811" i="6"/>
  <c r="R3810" i="6"/>
  <c r="R3809" i="6"/>
  <c r="R3808" i="6"/>
  <c r="R3807" i="6"/>
  <c r="R3806" i="6"/>
  <c r="R3805" i="6"/>
  <c r="R3804" i="6"/>
  <c r="R3803" i="6"/>
  <c r="R3802" i="6"/>
  <c r="R3801" i="6"/>
  <c r="R3800" i="6"/>
  <c r="R3799" i="6"/>
  <c r="R3798" i="6"/>
  <c r="R3797" i="6"/>
  <c r="R3796" i="6"/>
  <c r="R3795" i="6"/>
  <c r="R3794" i="6"/>
  <c r="R3793" i="6"/>
  <c r="R3792" i="6"/>
  <c r="R3791" i="6"/>
  <c r="R3790" i="6"/>
  <c r="R3789" i="6"/>
  <c r="R3788" i="6"/>
  <c r="R3787" i="6"/>
  <c r="R3786" i="6"/>
  <c r="R3785" i="6"/>
  <c r="R3784" i="6"/>
  <c r="R3783" i="6"/>
  <c r="R3782" i="6"/>
  <c r="R3781" i="6"/>
  <c r="R3780" i="6"/>
  <c r="R3779" i="6"/>
  <c r="R3778" i="6"/>
  <c r="R3777" i="6"/>
  <c r="R3776" i="6"/>
  <c r="R3775" i="6"/>
  <c r="R3774" i="6"/>
  <c r="R3773" i="6"/>
  <c r="R3772" i="6"/>
  <c r="R3771" i="6"/>
  <c r="R3770" i="6"/>
  <c r="R3769" i="6"/>
  <c r="R3768" i="6"/>
  <c r="R3767" i="6"/>
  <c r="R3766" i="6"/>
  <c r="R3765" i="6"/>
  <c r="R3764" i="6"/>
  <c r="R3763" i="6"/>
  <c r="R3762" i="6"/>
  <c r="R3761" i="6"/>
  <c r="R3760" i="6"/>
  <c r="R3759" i="6"/>
  <c r="R3758" i="6"/>
  <c r="R3757" i="6"/>
  <c r="R3756" i="6"/>
  <c r="R3755" i="6"/>
  <c r="R3754" i="6"/>
  <c r="R3753" i="6"/>
  <c r="R3752" i="6"/>
  <c r="R3751" i="6"/>
  <c r="R3750" i="6"/>
  <c r="R3749" i="6"/>
  <c r="R3748" i="6"/>
  <c r="R3747" i="6"/>
  <c r="R3746" i="6"/>
  <c r="R3745" i="6"/>
  <c r="R3744" i="6"/>
  <c r="R3743" i="6"/>
  <c r="R3742" i="6"/>
  <c r="R3741" i="6"/>
  <c r="R3740" i="6"/>
  <c r="R3739" i="6"/>
  <c r="R3738" i="6"/>
  <c r="R3737" i="6"/>
  <c r="R3736" i="6"/>
  <c r="R3735" i="6"/>
  <c r="R3734" i="6"/>
  <c r="R3733" i="6"/>
  <c r="R3732" i="6"/>
  <c r="R3731" i="6"/>
  <c r="R3730" i="6"/>
  <c r="R3729" i="6"/>
  <c r="R3728" i="6"/>
  <c r="R3727" i="6"/>
  <c r="R3726" i="6"/>
  <c r="R3725" i="6"/>
  <c r="R3724" i="6"/>
  <c r="R3723" i="6"/>
  <c r="R3722" i="6"/>
  <c r="R3721" i="6"/>
  <c r="R3720" i="6"/>
  <c r="R3719" i="6"/>
  <c r="R3718" i="6"/>
  <c r="R3717" i="6"/>
  <c r="R3716" i="6"/>
  <c r="R3715" i="6"/>
  <c r="R3714" i="6"/>
  <c r="R3713" i="6"/>
  <c r="R3712" i="6"/>
  <c r="R3711" i="6"/>
  <c r="R3710" i="6"/>
  <c r="R3709" i="6"/>
  <c r="R3708" i="6"/>
  <c r="R3707" i="6"/>
  <c r="R3706" i="6"/>
  <c r="R3705" i="6"/>
  <c r="R3704" i="6"/>
  <c r="R3703" i="6"/>
  <c r="R3702" i="6"/>
  <c r="R3701" i="6"/>
  <c r="R3700" i="6"/>
  <c r="R3699" i="6"/>
  <c r="R3698" i="6"/>
  <c r="R3697" i="6"/>
  <c r="R3696" i="6"/>
  <c r="R3695" i="6"/>
  <c r="R3694" i="6"/>
  <c r="R3693" i="6"/>
  <c r="R3692" i="6"/>
  <c r="R3691" i="6"/>
  <c r="R3690" i="6"/>
  <c r="R3689" i="6"/>
  <c r="R3688" i="6"/>
  <c r="R3687" i="6"/>
  <c r="R3686" i="6"/>
  <c r="R3685" i="6"/>
  <c r="R3684" i="6"/>
  <c r="R3683" i="6"/>
  <c r="R3682" i="6"/>
  <c r="R3681" i="6"/>
  <c r="R3680" i="6"/>
  <c r="R3679" i="6"/>
  <c r="R3678" i="6"/>
  <c r="R3677" i="6"/>
  <c r="R3676" i="6"/>
  <c r="R3675" i="6"/>
  <c r="R3674" i="6"/>
  <c r="R3673" i="6"/>
  <c r="R3672" i="6"/>
  <c r="R3671" i="6"/>
  <c r="R3670" i="6"/>
  <c r="R3669" i="6"/>
  <c r="R3668" i="6"/>
  <c r="R3667" i="6"/>
  <c r="R3666" i="6"/>
  <c r="R3665" i="6"/>
  <c r="R3664" i="6"/>
  <c r="R3663" i="6"/>
  <c r="R3662" i="6"/>
  <c r="R3661" i="6"/>
  <c r="R3660" i="6"/>
  <c r="R3659" i="6"/>
  <c r="R3658" i="6"/>
  <c r="R3657" i="6"/>
  <c r="R3656" i="6"/>
  <c r="R3655" i="6"/>
  <c r="R3654" i="6"/>
  <c r="R3653" i="6"/>
  <c r="R3652" i="6"/>
  <c r="R3651" i="6"/>
  <c r="R3650" i="6"/>
  <c r="R3649" i="6"/>
  <c r="R3648" i="6"/>
  <c r="R3647" i="6"/>
  <c r="R3646" i="6"/>
  <c r="R3645" i="6"/>
  <c r="R3644" i="6"/>
  <c r="R3643" i="6"/>
  <c r="R3642" i="6"/>
  <c r="R3641" i="6"/>
  <c r="R3640" i="6"/>
  <c r="R3639" i="6"/>
  <c r="R3638" i="6"/>
  <c r="R3637" i="6"/>
  <c r="R3636" i="6"/>
  <c r="R3635" i="6"/>
  <c r="R3634" i="6"/>
  <c r="R3633" i="6"/>
  <c r="R3632" i="6"/>
  <c r="R3631" i="6"/>
  <c r="R3630" i="6"/>
  <c r="R3629" i="6"/>
  <c r="R3628" i="6"/>
  <c r="R3627" i="6"/>
  <c r="R3626" i="6"/>
  <c r="R3625" i="6"/>
  <c r="R3624" i="6"/>
  <c r="R3623" i="6"/>
  <c r="R3622" i="6"/>
  <c r="R3621" i="6"/>
  <c r="R3620" i="6"/>
  <c r="R3619" i="6"/>
  <c r="R3618" i="6"/>
  <c r="R3617" i="6"/>
  <c r="R3616" i="6"/>
  <c r="R3615" i="6"/>
  <c r="R3614" i="6"/>
  <c r="R3613" i="6"/>
  <c r="R3612" i="6"/>
  <c r="R3611" i="6"/>
  <c r="R3610" i="6"/>
  <c r="R3609" i="6"/>
  <c r="R3608" i="6"/>
  <c r="R3607" i="6"/>
  <c r="R3606" i="6"/>
  <c r="R3605" i="6"/>
  <c r="R3604" i="6"/>
  <c r="R3603" i="6"/>
  <c r="R3602" i="6"/>
  <c r="R3601" i="6"/>
  <c r="R3600" i="6"/>
  <c r="R3599" i="6"/>
  <c r="R3598" i="6"/>
  <c r="R3597" i="6"/>
  <c r="R3596" i="6"/>
  <c r="R3595" i="6"/>
  <c r="R3594" i="6"/>
  <c r="R3593" i="6"/>
  <c r="R3592" i="6"/>
  <c r="R3591" i="6"/>
  <c r="R3590" i="6"/>
  <c r="R3589" i="6"/>
  <c r="R3588" i="6"/>
  <c r="R3587" i="6"/>
  <c r="R3586" i="6"/>
  <c r="R3585" i="6"/>
  <c r="R3584" i="6"/>
  <c r="R3583" i="6"/>
  <c r="R3582" i="6"/>
  <c r="R3581" i="6"/>
  <c r="R3580" i="6"/>
  <c r="R3579" i="6"/>
  <c r="R3578" i="6"/>
  <c r="R3577" i="6"/>
  <c r="R3576" i="6"/>
  <c r="R3575" i="6"/>
  <c r="R3574" i="6"/>
  <c r="R3573" i="6"/>
  <c r="R3572" i="6"/>
  <c r="R3571" i="6"/>
  <c r="R3570" i="6"/>
  <c r="R3569" i="6"/>
  <c r="R3568" i="6"/>
  <c r="R3567" i="6"/>
  <c r="R3566" i="6"/>
  <c r="R3565" i="6"/>
  <c r="R3564" i="6"/>
  <c r="R3563" i="6"/>
  <c r="R3562" i="6"/>
  <c r="R3561" i="6"/>
  <c r="R3560" i="6"/>
  <c r="R3559" i="6"/>
  <c r="R3558" i="6"/>
  <c r="R3557" i="6"/>
  <c r="R3556" i="6"/>
  <c r="R3555" i="6"/>
  <c r="R3554" i="6"/>
  <c r="R3553" i="6"/>
  <c r="R3552" i="6"/>
  <c r="R3551" i="6"/>
  <c r="R3550" i="6"/>
  <c r="R3549" i="6"/>
  <c r="R3548" i="6"/>
  <c r="R3547" i="6"/>
  <c r="R3546" i="6"/>
  <c r="R3545" i="6"/>
  <c r="R3544" i="6"/>
  <c r="R3543" i="6"/>
  <c r="R3542" i="6"/>
  <c r="R3541" i="6"/>
  <c r="R3540" i="6"/>
  <c r="R3539" i="6"/>
  <c r="R3538" i="6"/>
  <c r="R3537" i="6"/>
  <c r="R3536" i="6"/>
  <c r="R3535" i="6"/>
  <c r="R3534" i="6"/>
  <c r="R3533" i="6"/>
  <c r="R3532" i="6"/>
  <c r="R3531" i="6"/>
  <c r="R3530" i="6"/>
  <c r="R3529" i="6"/>
  <c r="R3528" i="6"/>
  <c r="R3527" i="6"/>
  <c r="R3526" i="6"/>
  <c r="R3525" i="6"/>
  <c r="R3524" i="6"/>
  <c r="R3523" i="6"/>
  <c r="R3522" i="6"/>
  <c r="R3521" i="6"/>
  <c r="R3520" i="6"/>
  <c r="R3519" i="6"/>
  <c r="R3518" i="6"/>
  <c r="R3517" i="6"/>
  <c r="R3516" i="6"/>
  <c r="R3515" i="6"/>
  <c r="R3514" i="6"/>
  <c r="R3513" i="6"/>
  <c r="R3512" i="6"/>
  <c r="R3511" i="6"/>
  <c r="R3510" i="6"/>
  <c r="R3509" i="6"/>
  <c r="R3508" i="6"/>
  <c r="R3507" i="6"/>
  <c r="R3506" i="6"/>
  <c r="R3505" i="6"/>
  <c r="R3504" i="6"/>
  <c r="R3503" i="6"/>
  <c r="R3502" i="6"/>
  <c r="R3501" i="6"/>
  <c r="R3500" i="6"/>
  <c r="R3499" i="6"/>
  <c r="R3498" i="6"/>
  <c r="R3497" i="6"/>
  <c r="R3496" i="6"/>
  <c r="R3495" i="6"/>
  <c r="R3494" i="6"/>
  <c r="R3493" i="6"/>
  <c r="R3492" i="6"/>
  <c r="R3491" i="6"/>
  <c r="R3490" i="6"/>
  <c r="R3489" i="6"/>
  <c r="R3488" i="6"/>
  <c r="R3487" i="6"/>
  <c r="R3486" i="6"/>
  <c r="R3485" i="6"/>
  <c r="R3484" i="6"/>
  <c r="R3483" i="6"/>
  <c r="R3482" i="6"/>
  <c r="R3481" i="6"/>
  <c r="R3480" i="6"/>
  <c r="R3479" i="6"/>
  <c r="R3478" i="6"/>
  <c r="R3477" i="6"/>
  <c r="R3476" i="6"/>
  <c r="R3475" i="6"/>
  <c r="R3474" i="6"/>
  <c r="R3473" i="6"/>
  <c r="R3472" i="6"/>
  <c r="R3471" i="6"/>
  <c r="R3470" i="6"/>
  <c r="R3469" i="6"/>
  <c r="R3468" i="6"/>
  <c r="R3467" i="6"/>
  <c r="R3466" i="6"/>
  <c r="R3465" i="6"/>
  <c r="R3464" i="6"/>
  <c r="R3463" i="6"/>
  <c r="R3462" i="6"/>
  <c r="R3461" i="6"/>
  <c r="R3460" i="6"/>
  <c r="R3459" i="6"/>
  <c r="R3458" i="6"/>
  <c r="R3457" i="6"/>
  <c r="R3456" i="6"/>
  <c r="R3455" i="6"/>
  <c r="R3454" i="6"/>
  <c r="R3453" i="6"/>
  <c r="R3452" i="6"/>
  <c r="R3451" i="6"/>
  <c r="R3450" i="6"/>
  <c r="R3449" i="6"/>
  <c r="R3448" i="6"/>
  <c r="R3447" i="6"/>
  <c r="R3446" i="6"/>
  <c r="R3445" i="6"/>
  <c r="R3444" i="6"/>
  <c r="R3443" i="6"/>
  <c r="R3442" i="6"/>
  <c r="R3441" i="6"/>
  <c r="R3440" i="6"/>
  <c r="R3439" i="6"/>
  <c r="R3438" i="6"/>
  <c r="R3437" i="6"/>
  <c r="R3436" i="6"/>
  <c r="R3435" i="6"/>
  <c r="R3434" i="6"/>
  <c r="R3433" i="6"/>
  <c r="R3432" i="6"/>
  <c r="R3431" i="6"/>
  <c r="R3430" i="6"/>
  <c r="R3429" i="6"/>
  <c r="R3428" i="6"/>
  <c r="R3427" i="6"/>
  <c r="R3426" i="6"/>
  <c r="R3425" i="6"/>
  <c r="R3424" i="6"/>
  <c r="R3423" i="6"/>
  <c r="R3422" i="6"/>
  <c r="R3421" i="6"/>
  <c r="R3420" i="6"/>
  <c r="R3419" i="6"/>
  <c r="R3418" i="6"/>
  <c r="R3417" i="6"/>
  <c r="R3416" i="6"/>
  <c r="R3415" i="6"/>
  <c r="R3414" i="6"/>
  <c r="R3413" i="6"/>
  <c r="R3412" i="6"/>
  <c r="R3411" i="6"/>
  <c r="R3410" i="6"/>
  <c r="R3409" i="6"/>
  <c r="R3408" i="6"/>
  <c r="R3407" i="6"/>
  <c r="R3406" i="6"/>
  <c r="R3405" i="6"/>
  <c r="R3404" i="6"/>
  <c r="R3403" i="6"/>
  <c r="R3402" i="6"/>
  <c r="R3401" i="6"/>
  <c r="R3400" i="6"/>
  <c r="R3399" i="6"/>
  <c r="R3398" i="6"/>
  <c r="R3397" i="6"/>
  <c r="R3396" i="6"/>
  <c r="R3395" i="6"/>
  <c r="R3394" i="6"/>
  <c r="R3393" i="6"/>
  <c r="R3392" i="6"/>
  <c r="R3391" i="6"/>
  <c r="R3390" i="6"/>
  <c r="R3389" i="6"/>
  <c r="R3388" i="6"/>
  <c r="R3387" i="6"/>
  <c r="R3386" i="6"/>
  <c r="R3385" i="6"/>
  <c r="R3384" i="6"/>
  <c r="R3383" i="6"/>
  <c r="R3382" i="6"/>
  <c r="R3381" i="6"/>
  <c r="R3380" i="6"/>
  <c r="R3379" i="6"/>
  <c r="R3378" i="6"/>
  <c r="R3377" i="6"/>
  <c r="R3376" i="6"/>
  <c r="R3375" i="6"/>
  <c r="R3374" i="6"/>
  <c r="R3373" i="6"/>
  <c r="R3372" i="6"/>
  <c r="R3371" i="6"/>
  <c r="R3370" i="6"/>
  <c r="R3369" i="6"/>
  <c r="R3368" i="6"/>
  <c r="R3367" i="6"/>
  <c r="R3366" i="6"/>
  <c r="R3365" i="6"/>
  <c r="R3364" i="6"/>
  <c r="R3363" i="6"/>
  <c r="R3362" i="6"/>
  <c r="R3361" i="6"/>
  <c r="R3360" i="6"/>
  <c r="R3359" i="6"/>
  <c r="R3358" i="6"/>
  <c r="R3357" i="6"/>
  <c r="R3356" i="6"/>
  <c r="R3355" i="6"/>
  <c r="R3354" i="6"/>
  <c r="R3353" i="6"/>
  <c r="R3352" i="6"/>
  <c r="R3351" i="6"/>
  <c r="R3350" i="6"/>
  <c r="R3349" i="6"/>
  <c r="R3348" i="6"/>
  <c r="R3347" i="6"/>
  <c r="R3346" i="6"/>
  <c r="R3345" i="6"/>
  <c r="R3344" i="6"/>
  <c r="R3343" i="6"/>
  <c r="R3342" i="6"/>
  <c r="R3341" i="6"/>
  <c r="R3340" i="6"/>
  <c r="R3339" i="6"/>
  <c r="R3338" i="6"/>
  <c r="R3337" i="6"/>
  <c r="R3336" i="6"/>
  <c r="R3335" i="6"/>
  <c r="R3334" i="6"/>
  <c r="R3333" i="6"/>
  <c r="R3332" i="6"/>
  <c r="R3331" i="6"/>
  <c r="R3330" i="6"/>
  <c r="R3329" i="6"/>
  <c r="R3328" i="6"/>
  <c r="R3327" i="6"/>
  <c r="R3326" i="6"/>
  <c r="R3325" i="6"/>
  <c r="R3324" i="6"/>
  <c r="R3323" i="6"/>
  <c r="R3322" i="6"/>
  <c r="R3321" i="6"/>
  <c r="R3320" i="6"/>
  <c r="R3319" i="6"/>
  <c r="R3318" i="6"/>
  <c r="R3317" i="6"/>
  <c r="R3316" i="6"/>
  <c r="R3315" i="6"/>
  <c r="R3314" i="6"/>
  <c r="R3313" i="6"/>
  <c r="R3312" i="6"/>
  <c r="R3311" i="6"/>
  <c r="R3310" i="6"/>
  <c r="R3309" i="6"/>
  <c r="R3308" i="6"/>
  <c r="R3307" i="6"/>
  <c r="R3306" i="6"/>
  <c r="R3305" i="6"/>
  <c r="R3304" i="6"/>
  <c r="R3303" i="6"/>
  <c r="R3302" i="6"/>
  <c r="R3301" i="6"/>
  <c r="R3300" i="6"/>
  <c r="R3299" i="6"/>
  <c r="R3298" i="6"/>
  <c r="R3297" i="6"/>
  <c r="R3296" i="6"/>
  <c r="R3295" i="6"/>
  <c r="R3294" i="6"/>
  <c r="R3293" i="6"/>
  <c r="R3292" i="6"/>
  <c r="R3291" i="6"/>
  <c r="R3290" i="6"/>
  <c r="R3289" i="6"/>
  <c r="R3288" i="6"/>
  <c r="R3287" i="6"/>
  <c r="R3286" i="6"/>
  <c r="R3285" i="6"/>
  <c r="R3284" i="6"/>
  <c r="R3283" i="6"/>
  <c r="R3282" i="6"/>
  <c r="R3281" i="6"/>
  <c r="R3280" i="6"/>
  <c r="R3279" i="6"/>
  <c r="R3278" i="6"/>
  <c r="R3277" i="6"/>
  <c r="R3276" i="6"/>
  <c r="R3275" i="6"/>
  <c r="R3274" i="6"/>
  <c r="R3273" i="6"/>
  <c r="R3272" i="6"/>
  <c r="R3271" i="6"/>
  <c r="R3270" i="6"/>
  <c r="R3269" i="6"/>
  <c r="R3268" i="6"/>
  <c r="R3267" i="6"/>
  <c r="R3266" i="6"/>
  <c r="R3265" i="6"/>
  <c r="R3264" i="6"/>
  <c r="R3263" i="6"/>
  <c r="R3262" i="6"/>
  <c r="R3261" i="6"/>
  <c r="R3260" i="6"/>
  <c r="R3259" i="6"/>
  <c r="R3258" i="6"/>
  <c r="R3257" i="6"/>
  <c r="R3256" i="6"/>
  <c r="R3255" i="6"/>
  <c r="R3254" i="6"/>
  <c r="R3253" i="6"/>
  <c r="R3252" i="6"/>
  <c r="R3251" i="6"/>
  <c r="R3250" i="6"/>
  <c r="R3249" i="6"/>
  <c r="R3248" i="6"/>
  <c r="R3247" i="6"/>
  <c r="R3246" i="6"/>
  <c r="R3245" i="6"/>
  <c r="R3244" i="6"/>
  <c r="R3243" i="6"/>
  <c r="R3242" i="6"/>
  <c r="R3241" i="6"/>
  <c r="R3240" i="6"/>
  <c r="R3239" i="6"/>
  <c r="R3238" i="6"/>
  <c r="R3237" i="6"/>
  <c r="R3236" i="6"/>
  <c r="R3235" i="6"/>
  <c r="R3234" i="6"/>
  <c r="R3233" i="6"/>
  <c r="R3232" i="6"/>
  <c r="R3231" i="6"/>
  <c r="R3230" i="6"/>
  <c r="R3229" i="6"/>
  <c r="R3228" i="6"/>
  <c r="R3227" i="6"/>
  <c r="R3226" i="6"/>
  <c r="R3225" i="6"/>
  <c r="R3224" i="6"/>
  <c r="R3223" i="6"/>
  <c r="R3222" i="6"/>
  <c r="R3221" i="6"/>
  <c r="R3220" i="6"/>
  <c r="R3219" i="6"/>
  <c r="R3218" i="6"/>
  <c r="R3217" i="6"/>
  <c r="R3216" i="6"/>
  <c r="R3215" i="6"/>
  <c r="R3214" i="6"/>
  <c r="R3213" i="6"/>
  <c r="R3212" i="6"/>
  <c r="R3211" i="6"/>
  <c r="R3210" i="6"/>
  <c r="R3209" i="6"/>
  <c r="R3208" i="6"/>
  <c r="R3207" i="6"/>
  <c r="R3206" i="6"/>
  <c r="R3205" i="6"/>
  <c r="R3204" i="6"/>
  <c r="R3203" i="6"/>
  <c r="R3202" i="6"/>
  <c r="R3201" i="6"/>
  <c r="R3200" i="6"/>
  <c r="R3199" i="6"/>
  <c r="R3198" i="6"/>
  <c r="R3197" i="6"/>
  <c r="R3196" i="6"/>
  <c r="R3195" i="6"/>
  <c r="R3194" i="6"/>
  <c r="R3193" i="6"/>
  <c r="R3192" i="6"/>
  <c r="R3191" i="6"/>
  <c r="R3190" i="6"/>
  <c r="R3189" i="6"/>
  <c r="R3188" i="6"/>
  <c r="R3187" i="6"/>
  <c r="R3186" i="6"/>
  <c r="R3185" i="6"/>
  <c r="R3184" i="6"/>
  <c r="R3183" i="6"/>
  <c r="R3182" i="6"/>
  <c r="R3181" i="6"/>
  <c r="R3180" i="6"/>
  <c r="R3179" i="6"/>
  <c r="R3178" i="6"/>
  <c r="R3177" i="6"/>
  <c r="R3176" i="6"/>
  <c r="R3175" i="6"/>
  <c r="R3174" i="6"/>
  <c r="R3173" i="6"/>
  <c r="R3172" i="6"/>
  <c r="R3171" i="6"/>
  <c r="R3170" i="6"/>
  <c r="R3169" i="6"/>
  <c r="R3168" i="6"/>
  <c r="R3167" i="6"/>
  <c r="R3166" i="6"/>
  <c r="R3165" i="6"/>
  <c r="R3164" i="6"/>
  <c r="R3163" i="6"/>
  <c r="R3162" i="6"/>
  <c r="R3161" i="6"/>
  <c r="R3160" i="6"/>
  <c r="R3159" i="6"/>
  <c r="R3158" i="6"/>
  <c r="R3157" i="6"/>
  <c r="R3156" i="6"/>
  <c r="R3155" i="6"/>
  <c r="R3154" i="6"/>
  <c r="R3153" i="6"/>
  <c r="R3152" i="6"/>
  <c r="R3151" i="6"/>
  <c r="R3150" i="6"/>
  <c r="R3149" i="6"/>
  <c r="R3148" i="6"/>
  <c r="R3147" i="6"/>
  <c r="R3146" i="6"/>
  <c r="R3145" i="6"/>
  <c r="R3144" i="6"/>
  <c r="R3143" i="6"/>
  <c r="R3142" i="6"/>
  <c r="R3141" i="6"/>
  <c r="R3140" i="6"/>
  <c r="R3139" i="6"/>
  <c r="R3138" i="6"/>
  <c r="R3137" i="6"/>
  <c r="R3136" i="6"/>
  <c r="R3135" i="6"/>
  <c r="R3134" i="6"/>
  <c r="R3133" i="6"/>
  <c r="R3132" i="6"/>
  <c r="R3131" i="6"/>
  <c r="R3130" i="6"/>
  <c r="R3129" i="6"/>
  <c r="R3128" i="6"/>
  <c r="R3127" i="6"/>
  <c r="R3126" i="6"/>
  <c r="R3125" i="6"/>
  <c r="R3124" i="6"/>
  <c r="R3123" i="6"/>
  <c r="R3122" i="6"/>
  <c r="R3121" i="6"/>
  <c r="R3120" i="6"/>
  <c r="R3119" i="6"/>
  <c r="R3118" i="6"/>
  <c r="R3117" i="6"/>
  <c r="R3116" i="6"/>
  <c r="R3115" i="6"/>
  <c r="R3114" i="6"/>
  <c r="R3113" i="6"/>
  <c r="R3112" i="6"/>
  <c r="R3111" i="6"/>
  <c r="R3110" i="6"/>
  <c r="R3109" i="6"/>
  <c r="R3108" i="6"/>
  <c r="R3107" i="6"/>
  <c r="R3106" i="6"/>
  <c r="R3105" i="6"/>
  <c r="R3104" i="6"/>
  <c r="R3103" i="6"/>
  <c r="R3102" i="6"/>
  <c r="R3101" i="6"/>
  <c r="R3100" i="6"/>
  <c r="R3099" i="6"/>
  <c r="R3098" i="6"/>
  <c r="R3097" i="6"/>
  <c r="R3096" i="6"/>
  <c r="R3095" i="6"/>
  <c r="R3094" i="6"/>
  <c r="R3093" i="6"/>
  <c r="R3092" i="6"/>
  <c r="R3091" i="6"/>
  <c r="R3090" i="6"/>
  <c r="R3089" i="6"/>
  <c r="R3088" i="6"/>
  <c r="R3087" i="6"/>
  <c r="R3086" i="6"/>
  <c r="R3085" i="6"/>
  <c r="R3084" i="6"/>
  <c r="R3083" i="6"/>
  <c r="R3082" i="6"/>
  <c r="R3081" i="6"/>
  <c r="R3080" i="6"/>
  <c r="R3079" i="6"/>
  <c r="R3078" i="6"/>
  <c r="R3077" i="6"/>
  <c r="R3076" i="6"/>
  <c r="R3075" i="6"/>
  <c r="R3074" i="6"/>
  <c r="R3073" i="6"/>
  <c r="R3072" i="6"/>
  <c r="R3071" i="6"/>
  <c r="R3070" i="6"/>
  <c r="R3069" i="6"/>
  <c r="R3068" i="6"/>
  <c r="R3067" i="6"/>
  <c r="R3066" i="6"/>
  <c r="R3065" i="6"/>
  <c r="R3064" i="6"/>
  <c r="R3063" i="6"/>
  <c r="R3062" i="6"/>
  <c r="R3061" i="6"/>
  <c r="R3060" i="6"/>
  <c r="R3059" i="6"/>
  <c r="R3058" i="6"/>
  <c r="R3057" i="6"/>
  <c r="R3056" i="6"/>
  <c r="R3055" i="6"/>
  <c r="R3054" i="6"/>
  <c r="R3053" i="6"/>
  <c r="R3052" i="6"/>
  <c r="R3051" i="6"/>
  <c r="R3050" i="6"/>
  <c r="R3049" i="6"/>
  <c r="R3048" i="6"/>
  <c r="R3047" i="6"/>
  <c r="R3046" i="6"/>
  <c r="R3045" i="6"/>
  <c r="R3044" i="6"/>
  <c r="R3043" i="6"/>
  <c r="R3042" i="6"/>
  <c r="R3041" i="6"/>
  <c r="R3040" i="6"/>
  <c r="R3039" i="6"/>
  <c r="R3038" i="6"/>
  <c r="R3037" i="6"/>
  <c r="R3036" i="6"/>
  <c r="R3035" i="6"/>
  <c r="R3034" i="6"/>
  <c r="R3033" i="6"/>
  <c r="R3032" i="6"/>
  <c r="R3031" i="6"/>
  <c r="R3030" i="6"/>
  <c r="R3029" i="6"/>
  <c r="R3028" i="6"/>
  <c r="R3027" i="6"/>
  <c r="R3026" i="6"/>
  <c r="R3025" i="6"/>
  <c r="R3024" i="6"/>
  <c r="R3023" i="6"/>
  <c r="R3022" i="6"/>
  <c r="R3021" i="6"/>
  <c r="R3020" i="6"/>
  <c r="R3019" i="6"/>
  <c r="R3018" i="6"/>
  <c r="R3017" i="6"/>
  <c r="R3016" i="6"/>
  <c r="R3015" i="6"/>
  <c r="R3014" i="6"/>
  <c r="R3013" i="6"/>
  <c r="R3012" i="6"/>
  <c r="R3011" i="6"/>
  <c r="R3010" i="6"/>
  <c r="R3009" i="6"/>
  <c r="R3008" i="6"/>
  <c r="R3007" i="6"/>
  <c r="R3006" i="6"/>
  <c r="R3005" i="6"/>
  <c r="R3004" i="6"/>
  <c r="R3003" i="6"/>
  <c r="R3002" i="6"/>
  <c r="R3001" i="6"/>
  <c r="R3000" i="6"/>
  <c r="R2999" i="6"/>
  <c r="R2998" i="6"/>
  <c r="R2997" i="6"/>
  <c r="R2996" i="6"/>
  <c r="R2995" i="6"/>
  <c r="R2994" i="6"/>
  <c r="R2993" i="6"/>
  <c r="R2992" i="6"/>
  <c r="R2991" i="6"/>
  <c r="R2990" i="6"/>
  <c r="R2989" i="6"/>
  <c r="R2988" i="6"/>
  <c r="R2987" i="6"/>
  <c r="R2986" i="6"/>
  <c r="R2985" i="6"/>
  <c r="R2984" i="6"/>
  <c r="R2983" i="6"/>
  <c r="R2982" i="6"/>
  <c r="R2981" i="6"/>
  <c r="R2980" i="6"/>
  <c r="R2979" i="6"/>
  <c r="R2978" i="6"/>
  <c r="R2977" i="6"/>
  <c r="R2976" i="6"/>
  <c r="R2975" i="6"/>
  <c r="R2974" i="6"/>
  <c r="R2973" i="6"/>
  <c r="R2972" i="6"/>
  <c r="R2971" i="6"/>
  <c r="R2970" i="6"/>
  <c r="R2969" i="6"/>
  <c r="R2968" i="6"/>
  <c r="R2967" i="6"/>
  <c r="R2966" i="6"/>
  <c r="R2965" i="6"/>
  <c r="R2964" i="6"/>
  <c r="R2963" i="6"/>
  <c r="R2962" i="6"/>
  <c r="R2961" i="6"/>
  <c r="R2960" i="6"/>
  <c r="R2959" i="6"/>
  <c r="R2958" i="6"/>
  <c r="R2957" i="6"/>
  <c r="R2956" i="6"/>
  <c r="R2955" i="6"/>
  <c r="R2954" i="6"/>
  <c r="R2953" i="6"/>
  <c r="R2952" i="6"/>
  <c r="R2951" i="6"/>
  <c r="R2950" i="6"/>
  <c r="R2949" i="6"/>
  <c r="R2948" i="6"/>
  <c r="R2947" i="6"/>
  <c r="R2946" i="6"/>
  <c r="R2945" i="6"/>
  <c r="R2944" i="6"/>
  <c r="R2943" i="6"/>
  <c r="R2942" i="6"/>
  <c r="R2941" i="6"/>
  <c r="R2940" i="6"/>
  <c r="R2939" i="6"/>
  <c r="R2938" i="6"/>
  <c r="R2937" i="6"/>
  <c r="R2936" i="6"/>
  <c r="R2935" i="6"/>
  <c r="R2934" i="6"/>
  <c r="R2933" i="6"/>
  <c r="R2932" i="6"/>
  <c r="R2931" i="6"/>
  <c r="R2930" i="6"/>
  <c r="R2929" i="6"/>
  <c r="R2928" i="6"/>
  <c r="R2927" i="6"/>
  <c r="R2926" i="6"/>
  <c r="R2925" i="6"/>
  <c r="R2924" i="6"/>
  <c r="R2923" i="6"/>
  <c r="R2922" i="6"/>
  <c r="R2921" i="6"/>
  <c r="R2920" i="6"/>
  <c r="R2919" i="6"/>
  <c r="R2918" i="6"/>
  <c r="R2917" i="6"/>
  <c r="R2916" i="6"/>
  <c r="R2915" i="6"/>
  <c r="R2914" i="6"/>
  <c r="R2913" i="6"/>
  <c r="R2912" i="6"/>
  <c r="R2911" i="6"/>
  <c r="R2910" i="6"/>
  <c r="R2909" i="6"/>
  <c r="R2908" i="6"/>
  <c r="R2907" i="6"/>
  <c r="R2906" i="6"/>
  <c r="R2905" i="6"/>
  <c r="R2904" i="6"/>
  <c r="R2903" i="6"/>
  <c r="R2902" i="6"/>
  <c r="R2901" i="6"/>
  <c r="R2900" i="6"/>
  <c r="R2899" i="6"/>
  <c r="R2898" i="6"/>
  <c r="R2897" i="6"/>
  <c r="R2896" i="6"/>
  <c r="R2895" i="6"/>
  <c r="R2894" i="6"/>
  <c r="R2893" i="6"/>
  <c r="R2892" i="6"/>
  <c r="R2891" i="6"/>
  <c r="R2890" i="6"/>
  <c r="R2889" i="6"/>
  <c r="R2888" i="6"/>
  <c r="R2887" i="6"/>
  <c r="R2886" i="6"/>
  <c r="R2885" i="6"/>
  <c r="R2884" i="6"/>
  <c r="R2883" i="6"/>
  <c r="R2882" i="6"/>
  <c r="R2881" i="6"/>
  <c r="R2880" i="6"/>
  <c r="R2879" i="6"/>
  <c r="R2878" i="6"/>
  <c r="R2877" i="6"/>
  <c r="R2876" i="6"/>
  <c r="R2875" i="6"/>
  <c r="R2874" i="6"/>
  <c r="R2873" i="6"/>
  <c r="R2872" i="6"/>
  <c r="R2871" i="6"/>
  <c r="R2870" i="6"/>
  <c r="R2869" i="6"/>
  <c r="R2868" i="6"/>
  <c r="R2867" i="6"/>
  <c r="R2866" i="6"/>
  <c r="R2865" i="6"/>
  <c r="R2864" i="6"/>
  <c r="R2863" i="6"/>
  <c r="R2862" i="6"/>
  <c r="R2861" i="6"/>
  <c r="R2860" i="6"/>
  <c r="R2859" i="6"/>
  <c r="R2858" i="6"/>
  <c r="R2857" i="6"/>
  <c r="R2856" i="6"/>
  <c r="R2855" i="6"/>
  <c r="R2854" i="6"/>
  <c r="R2853" i="6"/>
  <c r="R2852" i="6"/>
  <c r="R2851" i="6"/>
  <c r="R2850" i="6"/>
  <c r="R2849" i="6"/>
  <c r="R2848" i="6"/>
  <c r="R2847" i="6"/>
  <c r="R2846" i="6"/>
  <c r="R2845" i="6"/>
  <c r="R2844" i="6"/>
  <c r="R2843" i="6"/>
  <c r="R2842" i="6"/>
  <c r="R2841" i="6"/>
  <c r="R2840" i="6"/>
  <c r="R2839" i="6"/>
  <c r="R2838" i="6"/>
  <c r="R2837" i="6"/>
  <c r="R2836" i="6"/>
  <c r="R2835" i="6"/>
  <c r="R2834" i="6"/>
  <c r="R2833" i="6"/>
  <c r="R2832" i="6"/>
  <c r="R2831" i="6"/>
  <c r="R2830" i="6"/>
  <c r="R2829" i="6"/>
  <c r="R2828" i="6"/>
  <c r="R2827" i="6"/>
  <c r="R2826" i="6"/>
  <c r="R2825" i="6"/>
  <c r="R2824" i="6"/>
  <c r="R2823" i="6"/>
  <c r="R2822" i="6"/>
  <c r="R2821" i="6"/>
  <c r="R2820" i="6"/>
  <c r="R2819" i="6"/>
  <c r="R2818" i="6"/>
  <c r="R2817" i="6"/>
  <c r="R2816" i="6"/>
  <c r="R2815" i="6"/>
  <c r="R2814" i="6"/>
  <c r="R2813" i="6"/>
  <c r="R2812" i="6"/>
  <c r="R2811" i="6"/>
  <c r="R2810" i="6"/>
  <c r="R2809" i="6"/>
  <c r="R2808" i="6"/>
  <c r="R2807" i="6"/>
  <c r="R2806" i="6"/>
  <c r="R2805" i="6"/>
  <c r="R2804" i="6"/>
  <c r="R2803" i="6"/>
  <c r="R2802" i="6"/>
  <c r="R2801" i="6"/>
  <c r="R2800" i="6"/>
  <c r="R2799" i="6"/>
  <c r="R2798" i="6"/>
  <c r="R2797" i="6"/>
  <c r="R2796" i="6"/>
  <c r="R2795" i="6"/>
  <c r="R2794" i="6"/>
  <c r="R2793" i="6"/>
  <c r="R2792" i="6"/>
  <c r="R2791" i="6"/>
  <c r="R2790" i="6"/>
  <c r="R2789" i="6"/>
  <c r="R2788" i="6"/>
  <c r="R2787" i="6"/>
  <c r="R2786" i="6"/>
  <c r="R2785" i="6"/>
  <c r="R2784" i="6"/>
  <c r="R2783" i="6"/>
  <c r="R2782" i="6"/>
  <c r="R2781" i="6"/>
  <c r="R2780" i="6"/>
  <c r="R2779" i="6"/>
  <c r="R2778" i="6"/>
  <c r="R2777" i="6"/>
  <c r="R2776" i="6"/>
  <c r="R2775" i="6"/>
  <c r="R2774" i="6"/>
  <c r="R2773" i="6"/>
  <c r="R2772" i="6"/>
  <c r="R2771" i="6"/>
  <c r="R2770" i="6"/>
  <c r="R2769" i="6"/>
  <c r="R2768" i="6"/>
  <c r="R2767" i="6"/>
  <c r="R2766" i="6"/>
  <c r="R2765" i="6"/>
  <c r="R2764" i="6"/>
  <c r="R2763" i="6"/>
  <c r="R2762" i="6"/>
  <c r="R2761" i="6"/>
  <c r="R2760" i="6"/>
  <c r="R2759" i="6"/>
  <c r="R2758" i="6"/>
  <c r="R2757" i="6"/>
  <c r="R2756" i="6"/>
  <c r="R2755" i="6"/>
  <c r="R2754" i="6"/>
  <c r="R2753" i="6"/>
  <c r="R2752" i="6"/>
  <c r="R2751" i="6"/>
  <c r="R2750" i="6"/>
  <c r="R2749" i="6"/>
  <c r="R2748" i="6"/>
  <c r="R2747" i="6"/>
  <c r="R2746" i="6"/>
  <c r="R2745" i="6"/>
  <c r="R2744" i="6"/>
  <c r="R2743" i="6"/>
  <c r="R2742" i="6"/>
  <c r="R2741" i="6"/>
  <c r="R2740" i="6"/>
  <c r="R2739" i="6"/>
  <c r="R2738" i="6"/>
  <c r="R2737" i="6"/>
  <c r="R2736" i="6"/>
  <c r="R2735" i="6"/>
  <c r="R2734" i="6"/>
  <c r="R2733" i="6"/>
  <c r="R2732" i="6"/>
  <c r="R2731" i="6"/>
  <c r="R2730" i="6"/>
  <c r="R2729" i="6"/>
  <c r="R2728" i="6"/>
  <c r="R2727" i="6"/>
  <c r="R2726" i="6"/>
  <c r="R2725" i="6"/>
  <c r="R2724" i="6"/>
  <c r="R2723" i="6"/>
  <c r="R2722" i="6"/>
  <c r="R2721" i="6"/>
  <c r="R2720" i="6"/>
  <c r="R2719" i="6"/>
  <c r="R2718" i="6"/>
  <c r="R2717" i="6"/>
  <c r="R2716" i="6"/>
  <c r="R2715" i="6"/>
  <c r="R2714" i="6"/>
  <c r="R2713" i="6"/>
  <c r="R2712" i="6"/>
  <c r="R2711" i="6"/>
  <c r="R2710" i="6"/>
  <c r="R2709" i="6"/>
  <c r="R2708" i="6"/>
  <c r="R2707" i="6"/>
  <c r="R2706" i="6"/>
  <c r="R2705" i="6"/>
  <c r="R2704" i="6"/>
  <c r="R2703" i="6"/>
  <c r="R2702" i="6"/>
  <c r="R2701" i="6"/>
  <c r="R2700" i="6"/>
  <c r="R2699" i="6"/>
  <c r="R2698" i="6"/>
  <c r="R2697" i="6"/>
  <c r="R2696" i="6"/>
  <c r="R2695" i="6"/>
  <c r="R2694" i="6"/>
  <c r="R2693" i="6"/>
  <c r="R2692" i="6"/>
  <c r="R2691" i="6"/>
  <c r="R2690" i="6"/>
  <c r="R2689" i="6"/>
  <c r="R2688" i="6"/>
  <c r="R2687" i="6"/>
  <c r="R2686" i="6"/>
  <c r="R2685" i="6"/>
  <c r="R2684" i="6"/>
  <c r="R2683" i="6"/>
  <c r="R2682" i="6"/>
  <c r="R2681" i="6"/>
  <c r="R2680" i="6"/>
  <c r="R2679" i="6"/>
  <c r="R2678" i="6"/>
  <c r="R2677" i="6"/>
  <c r="R2676" i="6"/>
  <c r="R2675" i="6"/>
  <c r="R2674" i="6"/>
  <c r="R2673" i="6"/>
  <c r="R2672" i="6"/>
  <c r="R2671" i="6"/>
  <c r="R2670" i="6"/>
  <c r="R2669" i="6"/>
  <c r="R2668" i="6"/>
  <c r="R2667" i="6"/>
  <c r="R2666" i="6"/>
  <c r="R2665" i="6"/>
  <c r="R2664" i="6"/>
  <c r="R2663" i="6"/>
  <c r="R2662" i="6"/>
  <c r="R2661" i="6"/>
  <c r="R2660" i="6"/>
  <c r="R2659" i="6"/>
  <c r="R2658" i="6"/>
  <c r="R2657" i="6"/>
  <c r="R2656" i="6"/>
  <c r="R2655" i="6"/>
  <c r="R2654" i="6"/>
  <c r="R2653" i="6"/>
  <c r="R2652" i="6"/>
  <c r="R2651" i="6"/>
  <c r="R2650" i="6"/>
  <c r="R2649" i="6"/>
  <c r="R2648" i="6"/>
  <c r="R2647" i="6"/>
  <c r="R2646" i="6"/>
  <c r="R2645" i="6"/>
  <c r="R2644" i="6"/>
  <c r="R2643" i="6"/>
  <c r="R2642" i="6"/>
  <c r="R2641" i="6"/>
  <c r="R2640" i="6"/>
  <c r="R2639" i="6"/>
  <c r="R2638" i="6"/>
  <c r="R2637" i="6"/>
  <c r="R2636" i="6"/>
  <c r="R2635" i="6"/>
  <c r="R2634" i="6"/>
  <c r="R2633" i="6"/>
  <c r="R2632" i="6"/>
  <c r="R2631" i="6"/>
  <c r="R2630" i="6"/>
  <c r="R2629" i="6"/>
  <c r="R2628" i="6"/>
  <c r="R2627" i="6"/>
  <c r="R2626" i="6"/>
  <c r="R2625" i="6"/>
  <c r="R2624" i="6"/>
  <c r="R2623" i="6"/>
  <c r="R2622" i="6"/>
  <c r="R2621" i="6"/>
  <c r="R2620" i="6"/>
  <c r="R2619" i="6"/>
  <c r="R2618" i="6"/>
  <c r="R2617" i="6"/>
  <c r="R2616" i="6"/>
  <c r="R2615" i="6"/>
  <c r="R2614" i="6"/>
  <c r="R2613" i="6"/>
  <c r="R2612" i="6"/>
  <c r="R2611" i="6"/>
  <c r="R2610" i="6"/>
  <c r="R2609" i="6"/>
  <c r="R2608" i="6"/>
  <c r="R2607" i="6"/>
  <c r="R2606" i="6"/>
  <c r="R2605" i="6"/>
  <c r="R2604" i="6"/>
  <c r="R2603" i="6"/>
  <c r="R2602" i="6"/>
  <c r="R2601" i="6"/>
  <c r="R2600" i="6"/>
  <c r="R2599" i="6"/>
  <c r="R2598" i="6"/>
  <c r="R2597" i="6"/>
  <c r="R2596" i="6"/>
  <c r="R2595" i="6"/>
  <c r="R2594" i="6"/>
  <c r="R2593" i="6"/>
  <c r="R2592" i="6"/>
  <c r="R2591" i="6"/>
  <c r="R2590" i="6"/>
  <c r="R2589" i="6"/>
  <c r="R2588" i="6"/>
  <c r="R2587" i="6"/>
  <c r="R2586" i="6"/>
  <c r="R2585" i="6"/>
  <c r="R2584" i="6"/>
  <c r="R2583" i="6"/>
  <c r="R2582" i="6"/>
  <c r="R2581" i="6"/>
  <c r="R2580" i="6"/>
  <c r="R2579" i="6"/>
  <c r="R2578" i="6"/>
  <c r="R2577" i="6"/>
  <c r="R2576" i="6"/>
  <c r="R2575" i="6"/>
  <c r="R2574" i="6"/>
  <c r="R2573" i="6"/>
  <c r="R2572" i="6"/>
  <c r="R2571" i="6"/>
  <c r="R2570" i="6"/>
  <c r="R2569" i="6"/>
  <c r="R2568" i="6"/>
  <c r="R2567" i="6"/>
  <c r="R2566" i="6"/>
  <c r="R2565" i="6"/>
  <c r="R2564" i="6"/>
  <c r="R2563" i="6"/>
  <c r="R2562" i="6"/>
  <c r="R2561" i="6"/>
  <c r="R2560" i="6"/>
  <c r="R2559" i="6"/>
  <c r="R2558" i="6"/>
  <c r="R2557" i="6"/>
  <c r="R2556" i="6"/>
  <c r="R2555" i="6"/>
  <c r="R2554" i="6"/>
  <c r="R2553" i="6"/>
  <c r="R2552" i="6"/>
  <c r="R2551" i="6"/>
  <c r="R2550" i="6"/>
  <c r="R2549" i="6"/>
  <c r="R2548" i="6"/>
  <c r="R2547" i="6"/>
  <c r="R2546" i="6"/>
  <c r="R2545" i="6"/>
  <c r="R2544" i="6"/>
  <c r="R2543" i="6"/>
  <c r="R2542" i="6"/>
  <c r="R2541" i="6"/>
  <c r="R2540" i="6"/>
  <c r="R2539" i="6"/>
  <c r="R2538" i="6"/>
  <c r="R2537" i="6"/>
  <c r="R2536" i="6"/>
  <c r="R2535" i="6"/>
  <c r="R2534" i="6"/>
  <c r="R2533" i="6"/>
  <c r="R2532" i="6"/>
  <c r="R2531" i="6"/>
  <c r="R2530" i="6"/>
  <c r="R2529" i="6"/>
  <c r="R2528" i="6"/>
  <c r="R2527" i="6"/>
  <c r="R2526" i="6"/>
  <c r="R2525" i="6"/>
  <c r="R2524" i="6"/>
  <c r="R2523" i="6"/>
  <c r="R2522" i="6"/>
  <c r="R2521" i="6"/>
  <c r="R2520" i="6"/>
  <c r="R2519" i="6"/>
  <c r="R2518" i="6"/>
  <c r="R2517" i="6"/>
  <c r="R2516" i="6"/>
  <c r="R2515" i="6"/>
  <c r="R2514" i="6"/>
  <c r="R2513" i="6"/>
  <c r="R2512" i="6"/>
  <c r="R2511" i="6"/>
  <c r="R2510" i="6"/>
  <c r="R2509" i="6"/>
  <c r="R2508" i="6"/>
  <c r="R2507" i="6"/>
  <c r="R2506" i="6"/>
  <c r="R2505" i="6"/>
  <c r="R2504" i="6"/>
  <c r="R2503" i="6"/>
  <c r="R2502" i="6"/>
  <c r="R2501" i="6"/>
  <c r="R2500" i="6"/>
  <c r="R2499" i="6"/>
  <c r="R2498" i="6"/>
  <c r="R2497" i="6"/>
  <c r="R2496" i="6"/>
  <c r="R2495" i="6"/>
  <c r="R2494" i="6"/>
  <c r="R2493" i="6"/>
  <c r="R2492" i="6"/>
  <c r="R2491" i="6"/>
  <c r="R2490" i="6"/>
  <c r="R2489" i="6"/>
  <c r="R2488" i="6"/>
  <c r="R2487" i="6"/>
  <c r="R2486" i="6"/>
  <c r="R2485" i="6"/>
  <c r="R2484" i="6"/>
  <c r="R2483" i="6"/>
  <c r="R2482" i="6"/>
  <c r="R2481" i="6"/>
  <c r="R2480" i="6"/>
  <c r="R2479" i="6"/>
  <c r="R2478" i="6"/>
  <c r="R2477" i="6"/>
  <c r="R2476" i="6"/>
  <c r="R2475" i="6"/>
  <c r="R2474" i="6"/>
  <c r="R2473" i="6"/>
  <c r="R2472" i="6"/>
  <c r="R2471" i="6"/>
  <c r="R2470" i="6"/>
  <c r="R2469" i="6"/>
  <c r="R2468" i="6"/>
  <c r="R2467" i="6"/>
  <c r="R2466" i="6"/>
  <c r="R2465" i="6"/>
  <c r="R2464" i="6"/>
  <c r="R2463" i="6"/>
  <c r="R2462" i="6"/>
  <c r="R2461" i="6"/>
  <c r="R2460" i="6"/>
  <c r="R2459" i="6"/>
  <c r="R2458" i="6"/>
  <c r="R2457" i="6"/>
  <c r="R2456" i="6"/>
  <c r="R2455" i="6"/>
  <c r="R2454" i="6"/>
  <c r="R2453" i="6"/>
  <c r="R2452" i="6"/>
  <c r="R2451" i="6"/>
  <c r="R2450" i="6"/>
  <c r="R2449" i="6"/>
  <c r="R2448" i="6"/>
  <c r="R2447" i="6"/>
  <c r="R2446" i="6"/>
  <c r="R2445" i="6"/>
  <c r="R2444" i="6"/>
  <c r="R2443" i="6"/>
  <c r="R2442" i="6"/>
  <c r="R2441" i="6"/>
  <c r="R2440" i="6"/>
  <c r="R2439" i="6"/>
  <c r="R2438" i="6"/>
  <c r="R2437" i="6"/>
  <c r="R2436" i="6"/>
  <c r="R2435" i="6"/>
  <c r="R2434" i="6"/>
  <c r="R2433" i="6"/>
  <c r="R2432" i="6"/>
  <c r="R2431" i="6"/>
  <c r="R2430" i="6"/>
  <c r="R2429" i="6"/>
  <c r="R2428" i="6"/>
  <c r="R2427" i="6"/>
  <c r="R2426" i="6"/>
  <c r="R2425" i="6"/>
  <c r="R2424" i="6"/>
  <c r="R2423" i="6"/>
  <c r="R2422" i="6"/>
  <c r="R2421" i="6"/>
  <c r="R2420" i="6"/>
  <c r="R2419" i="6"/>
  <c r="R2418" i="6"/>
  <c r="R2417" i="6"/>
  <c r="R2416" i="6"/>
  <c r="R2415" i="6"/>
  <c r="R2414" i="6"/>
  <c r="R2413" i="6"/>
  <c r="R2412" i="6"/>
  <c r="R2411" i="6"/>
  <c r="R2410" i="6"/>
  <c r="R2409" i="6"/>
  <c r="R2408" i="6"/>
  <c r="R2407" i="6"/>
  <c r="R2406" i="6"/>
  <c r="R2405" i="6"/>
  <c r="R2404" i="6"/>
  <c r="R2403" i="6"/>
  <c r="R2402" i="6"/>
  <c r="R2401" i="6"/>
  <c r="R2400" i="6"/>
  <c r="R2399" i="6"/>
  <c r="R2398" i="6"/>
  <c r="R2397" i="6"/>
  <c r="R2396" i="6"/>
  <c r="R2395" i="6"/>
  <c r="R2394" i="6"/>
  <c r="R2393" i="6"/>
  <c r="R2392" i="6"/>
  <c r="R2391" i="6"/>
  <c r="R2390" i="6"/>
  <c r="R2389" i="6"/>
  <c r="R2388" i="6"/>
  <c r="R2387" i="6"/>
  <c r="R2386" i="6"/>
  <c r="R2385" i="6"/>
  <c r="R2384" i="6"/>
  <c r="R2383" i="6"/>
  <c r="R2382" i="6"/>
  <c r="R2381" i="6"/>
  <c r="R2380" i="6"/>
  <c r="R2379" i="6"/>
  <c r="R2378" i="6"/>
  <c r="R2377" i="6"/>
  <c r="R2376" i="6"/>
  <c r="R2375" i="6"/>
  <c r="R2374" i="6"/>
  <c r="R2373" i="6"/>
  <c r="R2372" i="6"/>
  <c r="R2371" i="6"/>
  <c r="R2370" i="6"/>
  <c r="R2369" i="6"/>
  <c r="R2368" i="6"/>
  <c r="R2367" i="6"/>
  <c r="R2366" i="6"/>
  <c r="R2365" i="6"/>
  <c r="R2364" i="6"/>
  <c r="R2363" i="6"/>
  <c r="R2362" i="6"/>
  <c r="R2361" i="6"/>
  <c r="R2360" i="6"/>
  <c r="R2359" i="6"/>
  <c r="R2358" i="6"/>
  <c r="R2357" i="6"/>
  <c r="R2356" i="6"/>
  <c r="R2355" i="6"/>
  <c r="R2354" i="6"/>
  <c r="R2353" i="6"/>
  <c r="R2352" i="6"/>
  <c r="R2351" i="6"/>
  <c r="R2350" i="6"/>
  <c r="R2349" i="6"/>
  <c r="R2348" i="6"/>
  <c r="R2347" i="6"/>
  <c r="R2346" i="6"/>
  <c r="R2345" i="6"/>
  <c r="R2344" i="6"/>
  <c r="R2343" i="6"/>
  <c r="R2342" i="6"/>
  <c r="R2341" i="6"/>
  <c r="R2340" i="6"/>
  <c r="R2339" i="6"/>
  <c r="R2338" i="6"/>
  <c r="R2337" i="6"/>
  <c r="R2336" i="6"/>
  <c r="R2335" i="6"/>
  <c r="R2334" i="6"/>
  <c r="R2333" i="6"/>
  <c r="R2332" i="6"/>
  <c r="R2331" i="6"/>
  <c r="R2330" i="6"/>
  <c r="R2329" i="6"/>
  <c r="R2328" i="6"/>
  <c r="R2327" i="6"/>
  <c r="R2326" i="6"/>
  <c r="R2325" i="6"/>
  <c r="R2324" i="6"/>
  <c r="R2323" i="6"/>
  <c r="R2322" i="6"/>
  <c r="R2321" i="6"/>
  <c r="R2320" i="6"/>
  <c r="R2319" i="6"/>
  <c r="R2318" i="6"/>
  <c r="R2317" i="6"/>
  <c r="R2316" i="6"/>
  <c r="R2315" i="6"/>
  <c r="R2314" i="6"/>
  <c r="R2313" i="6"/>
  <c r="R2312" i="6"/>
  <c r="R2311" i="6"/>
  <c r="R2310" i="6"/>
  <c r="R2309" i="6"/>
  <c r="R2308" i="6"/>
  <c r="R2307" i="6"/>
  <c r="R2306" i="6"/>
  <c r="R2305" i="6"/>
  <c r="R2304" i="6"/>
  <c r="R2303" i="6"/>
  <c r="R2302" i="6"/>
  <c r="R2301" i="6"/>
  <c r="R2300" i="6"/>
  <c r="R2299" i="6"/>
  <c r="R2298" i="6"/>
  <c r="R2297" i="6"/>
  <c r="R2296" i="6"/>
  <c r="R2295" i="6"/>
  <c r="R2294" i="6"/>
  <c r="R2293" i="6"/>
  <c r="R2292" i="6"/>
  <c r="R2291" i="6"/>
  <c r="R2290" i="6"/>
  <c r="R2289" i="6"/>
  <c r="R2288" i="6"/>
  <c r="R2287" i="6"/>
  <c r="R2286" i="6"/>
  <c r="R2285" i="6"/>
  <c r="R2284" i="6"/>
  <c r="R2283" i="6"/>
  <c r="R2282" i="6"/>
  <c r="R2281" i="6"/>
  <c r="R2280" i="6"/>
  <c r="R2279" i="6"/>
  <c r="R2278" i="6"/>
  <c r="R2277" i="6"/>
  <c r="R2276" i="6"/>
  <c r="R2275" i="6"/>
  <c r="R2274" i="6"/>
  <c r="R2273" i="6"/>
  <c r="R2272" i="6"/>
  <c r="R2271" i="6"/>
  <c r="R2270" i="6"/>
  <c r="R2269" i="6"/>
  <c r="R2268" i="6"/>
  <c r="R2267" i="6"/>
  <c r="R2266" i="6"/>
  <c r="R2265" i="6"/>
  <c r="R2264" i="6"/>
  <c r="R2263" i="6"/>
  <c r="R2262" i="6"/>
  <c r="R2261" i="6"/>
  <c r="R2260" i="6"/>
  <c r="R2259" i="6"/>
  <c r="R2258" i="6"/>
  <c r="R2257" i="6"/>
  <c r="R2256" i="6"/>
  <c r="R2255" i="6"/>
  <c r="R2254" i="6"/>
  <c r="R2253" i="6"/>
  <c r="R2252" i="6"/>
  <c r="R2251" i="6"/>
  <c r="R2250" i="6"/>
  <c r="R2249" i="6"/>
  <c r="R2248" i="6"/>
  <c r="R2247" i="6"/>
  <c r="R2246" i="6"/>
  <c r="R2245" i="6"/>
  <c r="R2244" i="6"/>
  <c r="R2243" i="6"/>
  <c r="R2242" i="6"/>
  <c r="R2241" i="6"/>
  <c r="R2240" i="6"/>
  <c r="R2239" i="6"/>
  <c r="R2238" i="6"/>
  <c r="R2237" i="6"/>
  <c r="R2236" i="6"/>
  <c r="R2235" i="6"/>
  <c r="R2234" i="6"/>
  <c r="R2233" i="6"/>
  <c r="R2232" i="6"/>
  <c r="R2231" i="6"/>
  <c r="R2230" i="6"/>
  <c r="R2229" i="6"/>
  <c r="R2228" i="6"/>
  <c r="R2227" i="6"/>
  <c r="R2226" i="6"/>
  <c r="R2225" i="6"/>
  <c r="R2224" i="6"/>
  <c r="R2223" i="6"/>
  <c r="R2222" i="6"/>
  <c r="R2221" i="6"/>
  <c r="R2220" i="6"/>
  <c r="R2219" i="6"/>
  <c r="R2218" i="6"/>
  <c r="R2217" i="6"/>
  <c r="R2216" i="6"/>
  <c r="R2215" i="6"/>
  <c r="R2214" i="6"/>
  <c r="R2213" i="6"/>
  <c r="R2212" i="6"/>
  <c r="R2211" i="6"/>
  <c r="R2210" i="6"/>
  <c r="R2209" i="6"/>
  <c r="R2208" i="6"/>
  <c r="R2207" i="6"/>
  <c r="R2206" i="6"/>
  <c r="R2205" i="6"/>
  <c r="R2204" i="6"/>
  <c r="R2203" i="6"/>
  <c r="R2202" i="6"/>
  <c r="R2201" i="6"/>
  <c r="R2200" i="6"/>
  <c r="R2199" i="6"/>
  <c r="R2198" i="6"/>
  <c r="R2197" i="6"/>
  <c r="R2196" i="6"/>
  <c r="R2195" i="6"/>
  <c r="R2194" i="6"/>
  <c r="R2193" i="6"/>
  <c r="R2192" i="6"/>
  <c r="R2191" i="6"/>
  <c r="R2190" i="6"/>
  <c r="R2189" i="6"/>
  <c r="R2188" i="6"/>
  <c r="R2187" i="6"/>
  <c r="R2186" i="6"/>
  <c r="R2185" i="6"/>
  <c r="R2184" i="6"/>
  <c r="R2183" i="6"/>
  <c r="R2182" i="6"/>
  <c r="R2181" i="6"/>
  <c r="R2180" i="6"/>
  <c r="R2179" i="6"/>
  <c r="R2178" i="6"/>
  <c r="R2177" i="6"/>
  <c r="R2176" i="6"/>
  <c r="R2175" i="6"/>
  <c r="R2174" i="6"/>
  <c r="R2173" i="6"/>
  <c r="R2172" i="6"/>
  <c r="R2171" i="6"/>
  <c r="R2170" i="6"/>
  <c r="R2169" i="6"/>
  <c r="R2168" i="6"/>
  <c r="R2167" i="6"/>
  <c r="R2166" i="6"/>
  <c r="R2165" i="6"/>
  <c r="R2164" i="6"/>
  <c r="R2163" i="6"/>
  <c r="R2162" i="6"/>
  <c r="R2161" i="6"/>
  <c r="R2160" i="6"/>
  <c r="R2159" i="6"/>
  <c r="R2158" i="6"/>
  <c r="R2157" i="6"/>
  <c r="R2156" i="6"/>
  <c r="R2155" i="6"/>
  <c r="R2154" i="6"/>
  <c r="R2153" i="6"/>
  <c r="R2152" i="6"/>
  <c r="R2151" i="6"/>
  <c r="R2150" i="6"/>
  <c r="R2149" i="6"/>
  <c r="R2148" i="6"/>
  <c r="R2147" i="6"/>
  <c r="R2146" i="6"/>
  <c r="R2145" i="6"/>
  <c r="R2144" i="6"/>
  <c r="R2143" i="6"/>
  <c r="R2142" i="6"/>
  <c r="R2141" i="6"/>
  <c r="R2140" i="6"/>
  <c r="R2139" i="6"/>
  <c r="R2138" i="6"/>
  <c r="R2137" i="6"/>
  <c r="R2136" i="6"/>
  <c r="R2135" i="6"/>
  <c r="R2134" i="6"/>
  <c r="R2133" i="6"/>
  <c r="R2132" i="6"/>
  <c r="R2131" i="6"/>
  <c r="R2130" i="6"/>
  <c r="R2129" i="6"/>
  <c r="R2128" i="6"/>
  <c r="R2127" i="6"/>
  <c r="R2126" i="6"/>
  <c r="R2125" i="6"/>
  <c r="R2124" i="6"/>
  <c r="R2123" i="6"/>
  <c r="R2122" i="6"/>
  <c r="R2121" i="6"/>
  <c r="R2120" i="6"/>
  <c r="R2119" i="6"/>
  <c r="R2118" i="6"/>
  <c r="R2117" i="6"/>
  <c r="R2116" i="6"/>
  <c r="R2115" i="6"/>
  <c r="R2114" i="6"/>
  <c r="R2113" i="6"/>
  <c r="R2112" i="6"/>
  <c r="R2111" i="6"/>
  <c r="R2110" i="6"/>
  <c r="R2109" i="6"/>
  <c r="R2108" i="6"/>
  <c r="R2107" i="6"/>
  <c r="R2106" i="6"/>
  <c r="R2105" i="6"/>
  <c r="R2104" i="6"/>
  <c r="R2103" i="6"/>
  <c r="R2102" i="6"/>
  <c r="R2101" i="6"/>
  <c r="R2100" i="6"/>
  <c r="R2099" i="6"/>
  <c r="R2098" i="6"/>
  <c r="R2097" i="6"/>
  <c r="R2096" i="6"/>
  <c r="R2095" i="6"/>
  <c r="R2094" i="6"/>
  <c r="R2093" i="6"/>
  <c r="R2092" i="6"/>
  <c r="R2091" i="6"/>
  <c r="R2090" i="6"/>
  <c r="R2089" i="6"/>
  <c r="R2088" i="6"/>
  <c r="R2087" i="6"/>
  <c r="R2086" i="6"/>
  <c r="R2085" i="6"/>
  <c r="R2084" i="6"/>
  <c r="R2083" i="6"/>
  <c r="R2082" i="6"/>
  <c r="R2081" i="6"/>
  <c r="R2080" i="6"/>
  <c r="R2079" i="6"/>
  <c r="R2078" i="6"/>
  <c r="R2077" i="6"/>
  <c r="R2076" i="6"/>
  <c r="R2075" i="6"/>
  <c r="R2074" i="6"/>
  <c r="R2073" i="6"/>
  <c r="R2072" i="6"/>
  <c r="R2071" i="6"/>
  <c r="R2070" i="6"/>
  <c r="R2069" i="6"/>
  <c r="R2068" i="6"/>
  <c r="R2067" i="6"/>
  <c r="R2066" i="6"/>
  <c r="R2065" i="6"/>
  <c r="R2064" i="6"/>
  <c r="R2063" i="6"/>
  <c r="R2062" i="6"/>
  <c r="R2061" i="6"/>
  <c r="R2060" i="6"/>
  <c r="R2059" i="6"/>
  <c r="R2058" i="6"/>
  <c r="R2057" i="6"/>
  <c r="R2056" i="6"/>
  <c r="R2055" i="6"/>
  <c r="R2054" i="6"/>
  <c r="R2053" i="6"/>
  <c r="R2052" i="6"/>
  <c r="R2051" i="6"/>
  <c r="R2050" i="6"/>
  <c r="R2049" i="6"/>
  <c r="R2048" i="6"/>
  <c r="R2047" i="6"/>
  <c r="R2046" i="6"/>
  <c r="R2045" i="6"/>
  <c r="R2044" i="6"/>
  <c r="R2043" i="6"/>
  <c r="R2042" i="6"/>
  <c r="R2041" i="6"/>
  <c r="R2040" i="6"/>
  <c r="R2039" i="6"/>
  <c r="R2038" i="6"/>
  <c r="R2037" i="6"/>
  <c r="R2036" i="6"/>
  <c r="R2035" i="6"/>
  <c r="R2034" i="6"/>
  <c r="R2033" i="6"/>
  <c r="R2032" i="6"/>
  <c r="R2031" i="6"/>
  <c r="R2030" i="6"/>
  <c r="R2029" i="6"/>
  <c r="R2028" i="6"/>
  <c r="R2027" i="6"/>
  <c r="R2026" i="6"/>
  <c r="R2025" i="6"/>
  <c r="R2024" i="6"/>
  <c r="R2023" i="6"/>
  <c r="R2022" i="6"/>
  <c r="R2021" i="6"/>
  <c r="R2020" i="6"/>
  <c r="R2019" i="6"/>
  <c r="R2018" i="6"/>
  <c r="R2017" i="6"/>
  <c r="R2016" i="6"/>
  <c r="R2015" i="6"/>
  <c r="R2014" i="6"/>
  <c r="R2013" i="6"/>
  <c r="R2012" i="6"/>
  <c r="R2011" i="6"/>
  <c r="R2010" i="6"/>
  <c r="R2009" i="6"/>
  <c r="R2008" i="6"/>
  <c r="R2007" i="6"/>
  <c r="R2006" i="6"/>
  <c r="R2005" i="6"/>
  <c r="R2004" i="6"/>
  <c r="R2003" i="6"/>
  <c r="R2002" i="6"/>
  <c r="R2001" i="6"/>
  <c r="R2000" i="6"/>
  <c r="R1999" i="6"/>
  <c r="R1998" i="6"/>
  <c r="R1997" i="6"/>
  <c r="R1996" i="6"/>
  <c r="R1995" i="6"/>
  <c r="R1994" i="6"/>
  <c r="R1993" i="6"/>
  <c r="R1992" i="6"/>
  <c r="R1991" i="6"/>
  <c r="R1990" i="6"/>
  <c r="R1989" i="6"/>
  <c r="R1988" i="6"/>
  <c r="R1987" i="6"/>
  <c r="R1986" i="6"/>
  <c r="R1985" i="6"/>
  <c r="R1984" i="6"/>
  <c r="R1983" i="6"/>
  <c r="R1982" i="6"/>
  <c r="R1981" i="6"/>
  <c r="R1980" i="6"/>
  <c r="R1979" i="6"/>
  <c r="R1978" i="6"/>
  <c r="R1977" i="6"/>
  <c r="R1976" i="6"/>
  <c r="R1975" i="6"/>
  <c r="R1974" i="6"/>
  <c r="R1973" i="6"/>
  <c r="R1972" i="6"/>
  <c r="R1971" i="6"/>
  <c r="R1970" i="6"/>
  <c r="R1969" i="6"/>
  <c r="R1968" i="6"/>
  <c r="R1967" i="6"/>
  <c r="R1966" i="6"/>
  <c r="R1965" i="6"/>
  <c r="R1964" i="6"/>
  <c r="R1963" i="6"/>
  <c r="R1962" i="6"/>
  <c r="R1961" i="6"/>
  <c r="R1960" i="6"/>
  <c r="R1959" i="6"/>
  <c r="R1958" i="6"/>
  <c r="R1957" i="6"/>
  <c r="R1956" i="6"/>
  <c r="R1955" i="6"/>
  <c r="R1954" i="6"/>
  <c r="R1953" i="6"/>
  <c r="R1952" i="6"/>
  <c r="R1951" i="6"/>
  <c r="R1950" i="6"/>
  <c r="R1949" i="6"/>
  <c r="R1948" i="6"/>
  <c r="R1947" i="6"/>
  <c r="R1946" i="6"/>
  <c r="R1945" i="6"/>
  <c r="R1944" i="6"/>
  <c r="R1943" i="6"/>
  <c r="R1942" i="6"/>
  <c r="R1941" i="6"/>
  <c r="R1940" i="6"/>
  <c r="R1939" i="6"/>
  <c r="R1938" i="6"/>
  <c r="R1937" i="6"/>
  <c r="R1936" i="6"/>
  <c r="R1935" i="6"/>
  <c r="R1934" i="6"/>
  <c r="R1933" i="6"/>
  <c r="R1932" i="6"/>
  <c r="R1931" i="6"/>
  <c r="R1930" i="6"/>
  <c r="R1929" i="6"/>
  <c r="R1928" i="6"/>
  <c r="R1927" i="6"/>
  <c r="R1926" i="6"/>
  <c r="R1925" i="6"/>
  <c r="R1924" i="6"/>
  <c r="R1923" i="6"/>
  <c r="R1922" i="6"/>
  <c r="R1921" i="6"/>
  <c r="R1920" i="6"/>
  <c r="R1919" i="6"/>
  <c r="R1918" i="6"/>
  <c r="R1917" i="6"/>
  <c r="R1916" i="6"/>
  <c r="R1915" i="6"/>
  <c r="R1914" i="6"/>
  <c r="R1913" i="6"/>
  <c r="R1912" i="6"/>
  <c r="R1911" i="6"/>
  <c r="R1910" i="6"/>
  <c r="R1909" i="6"/>
  <c r="R1908" i="6"/>
  <c r="R1907" i="6"/>
  <c r="R1906" i="6"/>
  <c r="R1905" i="6"/>
  <c r="R1904" i="6"/>
  <c r="R1903" i="6"/>
  <c r="R1902" i="6"/>
  <c r="R1901" i="6"/>
  <c r="R1900" i="6"/>
  <c r="R1899" i="6"/>
  <c r="R1898" i="6"/>
  <c r="R1897" i="6"/>
  <c r="R1896" i="6"/>
  <c r="R1895" i="6"/>
  <c r="R1894" i="6"/>
  <c r="R1893" i="6"/>
  <c r="R1892" i="6"/>
  <c r="R1891" i="6"/>
  <c r="R1890" i="6"/>
  <c r="R1889" i="6"/>
  <c r="R1888" i="6"/>
  <c r="R1887" i="6"/>
  <c r="R1886" i="6"/>
  <c r="R1885" i="6"/>
  <c r="R1884" i="6"/>
  <c r="R1883" i="6"/>
  <c r="R1882" i="6"/>
  <c r="R1881" i="6"/>
  <c r="R1880" i="6"/>
  <c r="R1879" i="6"/>
  <c r="R1878" i="6"/>
  <c r="R1877" i="6"/>
  <c r="R1876" i="6"/>
  <c r="R1875" i="6"/>
  <c r="R1874" i="6"/>
  <c r="R1873" i="6"/>
  <c r="R1872" i="6"/>
  <c r="R1871" i="6"/>
  <c r="R1870" i="6"/>
  <c r="R1869" i="6"/>
  <c r="R1868" i="6"/>
  <c r="R1867" i="6"/>
  <c r="R1866" i="6"/>
  <c r="R1865" i="6"/>
  <c r="R1864" i="6"/>
  <c r="R1863" i="6"/>
  <c r="R1862" i="6"/>
  <c r="R1861" i="6"/>
  <c r="R1860" i="6"/>
  <c r="R1859" i="6"/>
  <c r="R1858" i="6"/>
  <c r="R1857" i="6"/>
  <c r="R1856" i="6"/>
  <c r="R1855" i="6"/>
  <c r="R1854" i="6"/>
  <c r="R1853" i="6"/>
  <c r="R1852" i="6"/>
  <c r="R1851" i="6"/>
  <c r="R1850" i="6"/>
  <c r="R1849" i="6"/>
  <c r="R1848" i="6"/>
  <c r="R1847" i="6"/>
  <c r="R1846" i="6"/>
  <c r="R1845" i="6"/>
  <c r="R1844" i="6"/>
  <c r="R1843" i="6"/>
  <c r="R1842" i="6"/>
  <c r="R1841" i="6"/>
  <c r="R1840" i="6"/>
  <c r="R1839" i="6"/>
  <c r="R1838" i="6"/>
  <c r="R1837" i="6"/>
  <c r="R1836" i="6"/>
  <c r="R1835" i="6"/>
  <c r="R1834" i="6"/>
  <c r="R1833" i="6"/>
  <c r="R1832" i="6"/>
  <c r="R1831" i="6"/>
  <c r="R1830" i="6"/>
  <c r="R1829" i="6"/>
  <c r="R1828" i="6"/>
  <c r="R1827" i="6"/>
  <c r="R1826" i="6"/>
  <c r="R1825" i="6"/>
  <c r="R1824" i="6"/>
  <c r="R1823" i="6"/>
  <c r="R1822" i="6"/>
  <c r="R1821" i="6"/>
  <c r="R1820" i="6"/>
  <c r="R1819" i="6"/>
  <c r="R1818" i="6"/>
  <c r="R1817" i="6"/>
  <c r="R1816" i="6"/>
  <c r="R1815" i="6"/>
  <c r="R1814" i="6"/>
  <c r="R1813" i="6"/>
  <c r="R1812" i="6"/>
  <c r="R1811" i="6"/>
  <c r="R1810" i="6"/>
  <c r="R1809" i="6"/>
  <c r="R1808" i="6"/>
  <c r="R1807" i="6"/>
  <c r="R1806" i="6"/>
  <c r="R1805" i="6"/>
  <c r="R1804" i="6"/>
  <c r="R1803" i="6"/>
  <c r="R1802" i="6"/>
  <c r="R1801" i="6"/>
  <c r="R1800" i="6"/>
  <c r="R1799" i="6"/>
  <c r="R1798" i="6"/>
  <c r="R1797" i="6"/>
  <c r="R1796" i="6"/>
  <c r="R1795" i="6"/>
  <c r="R1794" i="6"/>
  <c r="R1793" i="6"/>
  <c r="R1792" i="6"/>
  <c r="R1791" i="6"/>
  <c r="R1790" i="6"/>
  <c r="R1789" i="6"/>
  <c r="R1788" i="6"/>
  <c r="R1787" i="6"/>
  <c r="R1786" i="6"/>
  <c r="R1785" i="6"/>
  <c r="R1784" i="6"/>
  <c r="R1783" i="6"/>
  <c r="R1782" i="6"/>
  <c r="R1781" i="6"/>
  <c r="R1780" i="6"/>
  <c r="R1779" i="6"/>
  <c r="R1778" i="6"/>
  <c r="R1777" i="6"/>
  <c r="R1776" i="6"/>
  <c r="R1775" i="6"/>
  <c r="R1774" i="6"/>
  <c r="R1773" i="6"/>
  <c r="R1772" i="6"/>
  <c r="R1771" i="6"/>
  <c r="R1770" i="6"/>
  <c r="R1769" i="6"/>
  <c r="R1768" i="6"/>
  <c r="R1767" i="6"/>
  <c r="R1766" i="6"/>
  <c r="R1765" i="6"/>
  <c r="R1764" i="6"/>
  <c r="R1763" i="6"/>
  <c r="R1762" i="6"/>
  <c r="R1761" i="6"/>
  <c r="R1760" i="6"/>
  <c r="R1759" i="6"/>
  <c r="R1758" i="6"/>
  <c r="R1757" i="6"/>
  <c r="R1756" i="6"/>
  <c r="R1755" i="6"/>
  <c r="R1754" i="6"/>
  <c r="R1753" i="6"/>
  <c r="R1752" i="6"/>
  <c r="R1751" i="6"/>
  <c r="R1750" i="6"/>
  <c r="R1749" i="6"/>
  <c r="R1748" i="6"/>
  <c r="R1747" i="6"/>
  <c r="R1746" i="6"/>
  <c r="R1745" i="6"/>
  <c r="R1744" i="6"/>
  <c r="R1743" i="6"/>
  <c r="R1742" i="6"/>
  <c r="R1741" i="6"/>
  <c r="R1740" i="6"/>
  <c r="R1739" i="6"/>
  <c r="R1738" i="6"/>
  <c r="R1737" i="6"/>
  <c r="R1736" i="6"/>
  <c r="R1735" i="6"/>
  <c r="R1734" i="6"/>
  <c r="R1733" i="6"/>
  <c r="R1732" i="6"/>
  <c r="R1731" i="6"/>
  <c r="R1730" i="6"/>
  <c r="R1729" i="6"/>
  <c r="R1728" i="6"/>
  <c r="R1727" i="6"/>
  <c r="R1726" i="6"/>
  <c r="R1725" i="6"/>
  <c r="R1724" i="6"/>
  <c r="R1723" i="6"/>
  <c r="R1722" i="6"/>
  <c r="R1721" i="6"/>
  <c r="R1720" i="6"/>
  <c r="R1719" i="6"/>
  <c r="R1718" i="6"/>
  <c r="R1717" i="6"/>
  <c r="R1716" i="6"/>
  <c r="R1715" i="6"/>
  <c r="R1714" i="6"/>
  <c r="R1713" i="6"/>
  <c r="R1712" i="6"/>
  <c r="R1711" i="6"/>
  <c r="R1710" i="6"/>
  <c r="R1709" i="6"/>
  <c r="R1708" i="6"/>
  <c r="R1707" i="6"/>
  <c r="R1706" i="6"/>
  <c r="R1705" i="6"/>
  <c r="R1704" i="6"/>
  <c r="R1703" i="6"/>
  <c r="R1702" i="6"/>
  <c r="R1701" i="6"/>
  <c r="R1700" i="6"/>
  <c r="R1699" i="6"/>
  <c r="R1698" i="6"/>
  <c r="R1697" i="6"/>
  <c r="R1696" i="6"/>
  <c r="R1695" i="6"/>
  <c r="R1694" i="6"/>
  <c r="R1693" i="6"/>
  <c r="R1692" i="6"/>
  <c r="R1691" i="6"/>
  <c r="R1690" i="6"/>
  <c r="R1689" i="6"/>
  <c r="R1688" i="6"/>
  <c r="R1687" i="6"/>
  <c r="R1686" i="6"/>
  <c r="R1685" i="6"/>
  <c r="R1684" i="6"/>
  <c r="R1683" i="6"/>
  <c r="R1682" i="6"/>
  <c r="R1681" i="6"/>
  <c r="R1680" i="6"/>
  <c r="R1679" i="6"/>
  <c r="R1678" i="6"/>
  <c r="R1677" i="6"/>
  <c r="R1676" i="6"/>
  <c r="R1675" i="6"/>
  <c r="R1674" i="6"/>
  <c r="R1673" i="6"/>
  <c r="R1672" i="6"/>
  <c r="R1671" i="6"/>
  <c r="R1670" i="6"/>
  <c r="R1669" i="6"/>
  <c r="R1668" i="6"/>
  <c r="R1667" i="6"/>
  <c r="R1666" i="6"/>
  <c r="R1665" i="6"/>
  <c r="R1664" i="6"/>
  <c r="R1663" i="6"/>
  <c r="R1662" i="6"/>
  <c r="R1661" i="6"/>
  <c r="R1660" i="6"/>
  <c r="R1659" i="6"/>
  <c r="R1658" i="6"/>
  <c r="R1657" i="6"/>
  <c r="R1656" i="6"/>
  <c r="R1655" i="6"/>
  <c r="R1654" i="6"/>
  <c r="R1653" i="6"/>
  <c r="R1652" i="6"/>
  <c r="R1651" i="6"/>
  <c r="R1650" i="6"/>
  <c r="R1649" i="6"/>
  <c r="R1648" i="6"/>
  <c r="R1647" i="6"/>
  <c r="R1646" i="6"/>
  <c r="R1645" i="6"/>
  <c r="R1644" i="6"/>
  <c r="R1643" i="6"/>
  <c r="R1642" i="6"/>
  <c r="R1641" i="6"/>
  <c r="R1640" i="6"/>
  <c r="R1639" i="6"/>
  <c r="R1638" i="6"/>
  <c r="R1637" i="6"/>
  <c r="R1636" i="6"/>
  <c r="R1635" i="6"/>
  <c r="R1634" i="6"/>
  <c r="R1633" i="6"/>
  <c r="R1632" i="6"/>
  <c r="R1631" i="6"/>
  <c r="R1630" i="6"/>
  <c r="R1629" i="6"/>
  <c r="R1628" i="6"/>
  <c r="R1627" i="6"/>
  <c r="R1626" i="6"/>
  <c r="R1625" i="6"/>
  <c r="R1624" i="6"/>
  <c r="R1623" i="6"/>
  <c r="R1622" i="6"/>
  <c r="R1621" i="6"/>
  <c r="R1620" i="6"/>
  <c r="R1619" i="6"/>
  <c r="R1618" i="6"/>
  <c r="R1617" i="6"/>
  <c r="R1616" i="6"/>
  <c r="R1615" i="6"/>
  <c r="R1614" i="6"/>
  <c r="R1613" i="6"/>
  <c r="R1612" i="6"/>
  <c r="R1611" i="6"/>
  <c r="R1610" i="6"/>
  <c r="R1609" i="6"/>
  <c r="R1608" i="6"/>
  <c r="R1607" i="6"/>
  <c r="R1606" i="6"/>
  <c r="R1605" i="6"/>
  <c r="R1604" i="6"/>
  <c r="R1603" i="6"/>
  <c r="R1602" i="6"/>
  <c r="R1601" i="6"/>
  <c r="R1600" i="6"/>
  <c r="R1599" i="6"/>
  <c r="R1598" i="6"/>
  <c r="R1597" i="6"/>
  <c r="R1596" i="6"/>
  <c r="R1595" i="6"/>
  <c r="R1594" i="6"/>
  <c r="R1593" i="6"/>
  <c r="R1592" i="6"/>
  <c r="R1591" i="6"/>
  <c r="R1590" i="6"/>
  <c r="R1589" i="6"/>
  <c r="R1588" i="6"/>
  <c r="R1587" i="6"/>
  <c r="R1586" i="6"/>
  <c r="R1585" i="6"/>
  <c r="R1584" i="6"/>
  <c r="R1583" i="6"/>
  <c r="R1582" i="6"/>
  <c r="R1581" i="6"/>
  <c r="R1580" i="6"/>
  <c r="R1579" i="6"/>
  <c r="R1578" i="6"/>
  <c r="R1577" i="6"/>
  <c r="R1576" i="6"/>
  <c r="R1575" i="6"/>
  <c r="R1574" i="6"/>
  <c r="R1573" i="6"/>
  <c r="R1572" i="6"/>
  <c r="R1571" i="6"/>
  <c r="R1570" i="6"/>
  <c r="R1569" i="6"/>
  <c r="R1568" i="6"/>
  <c r="R1567" i="6"/>
  <c r="R1566" i="6"/>
  <c r="R1565" i="6"/>
  <c r="R1564" i="6"/>
  <c r="R1563" i="6"/>
  <c r="R1562" i="6"/>
  <c r="R1561" i="6"/>
  <c r="R1560" i="6"/>
  <c r="R1559" i="6"/>
  <c r="R1558" i="6"/>
  <c r="R1557" i="6"/>
  <c r="R1556" i="6"/>
  <c r="R1555" i="6"/>
  <c r="R1554" i="6"/>
  <c r="R1553" i="6"/>
  <c r="R1552" i="6"/>
  <c r="R1551" i="6"/>
  <c r="R1550" i="6"/>
  <c r="R1549" i="6"/>
  <c r="R1548" i="6"/>
  <c r="R1547" i="6"/>
  <c r="R1546" i="6"/>
  <c r="R1545" i="6"/>
  <c r="R1544" i="6"/>
  <c r="R1543" i="6"/>
  <c r="R1542" i="6"/>
  <c r="R1541" i="6"/>
  <c r="R1540" i="6"/>
  <c r="R1539" i="6"/>
  <c r="R1538" i="6"/>
  <c r="R1537" i="6"/>
  <c r="R1536" i="6"/>
  <c r="R1535" i="6"/>
  <c r="R1534" i="6"/>
  <c r="R1533" i="6"/>
  <c r="R1532" i="6"/>
  <c r="R1531" i="6"/>
  <c r="R1530" i="6"/>
  <c r="R1529" i="6"/>
  <c r="R1528" i="6"/>
  <c r="R1527" i="6"/>
  <c r="R1526" i="6"/>
  <c r="R1525" i="6"/>
  <c r="R1524" i="6"/>
  <c r="R1523" i="6"/>
  <c r="R1522" i="6"/>
  <c r="R1521" i="6"/>
  <c r="R1520" i="6"/>
  <c r="R1519" i="6"/>
  <c r="R1518" i="6"/>
  <c r="R1517" i="6"/>
  <c r="R1516" i="6"/>
  <c r="R1515" i="6"/>
  <c r="R1514" i="6"/>
  <c r="R1513" i="6"/>
  <c r="R1512" i="6"/>
  <c r="R1511" i="6"/>
  <c r="R1510" i="6"/>
  <c r="R1509" i="6"/>
  <c r="R1508" i="6"/>
  <c r="R1507" i="6"/>
  <c r="R1506" i="6"/>
  <c r="R1505" i="6"/>
  <c r="R1504" i="6"/>
  <c r="R1503" i="6"/>
  <c r="R1502" i="6"/>
  <c r="R1501" i="6"/>
  <c r="R1500" i="6"/>
  <c r="R1499" i="6"/>
  <c r="R1498" i="6"/>
  <c r="R1497" i="6"/>
  <c r="R1496" i="6"/>
  <c r="R1495" i="6"/>
  <c r="R1494" i="6"/>
  <c r="R1493" i="6"/>
  <c r="R1492" i="6"/>
  <c r="R1491" i="6"/>
  <c r="R1490" i="6"/>
  <c r="R1489" i="6"/>
  <c r="R1488" i="6"/>
  <c r="R1487" i="6"/>
  <c r="R1486" i="6"/>
  <c r="R1485" i="6"/>
  <c r="R1484" i="6"/>
  <c r="R1483" i="6"/>
  <c r="R1482" i="6"/>
  <c r="R1481" i="6"/>
  <c r="R1480" i="6"/>
  <c r="R1479" i="6"/>
  <c r="R1478" i="6"/>
  <c r="R1477" i="6"/>
  <c r="R1476" i="6"/>
  <c r="R1475" i="6"/>
  <c r="R1474" i="6"/>
  <c r="R1473" i="6"/>
  <c r="R1472" i="6"/>
  <c r="R1471" i="6"/>
  <c r="R1470" i="6"/>
  <c r="R1469" i="6"/>
  <c r="R1468" i="6"/>
  <c r="R1467" i="6"/>
  <c r="R1466" i="6"/>
  <c r="R1465" i="6"/>
  <c r="R1464" i="6"/>
  <c r="R1463" i="6"/>
  <c r="R1462" i="6"/>
  <c r="R1461" i="6"/>
  <c r="R1460" i="6"/>
  <c r="R1459" i="6"/>
  <c r="R1458" i="6"/>
  <c r="R1457" i="6"/>
  <c r="R1456" i="6"/>
  <c r="R1455" i="6"/>
  <c r="R1454" i="6"/>
  <c r="R1453" i="6"/>
  <c r="R1452" i="6"/>
  <c r="R1451" i="6"/>
  <c r="R1450" i="6"/>
  <c r="R1449" i="6"/>
  <c r="R1448" i="6"/>
  <c r="R1447" i="6"/>
  <c r="R1446" i="6"/>
  <c r="R1445" i="6"/>
  <c r="R1444" i="6"/>
  <c r="R1443" i="6"/>
  <c r="R1442" i="6"/>
  <c r="R1441" i="6"/>
  <c r="R1440" i="6"/>
  <c r="R1439" i="6"/>
  <c r="R1438" i="6"/>
  <c r="R1437" i="6"/>
  <c r="R1436" i="6"/>
  <c r="R1435" i="6"/>
  <c r="R1434" i="6"/>
  <c r="R1433" i="6"/>
  <c r="R1432" i="6"/>
  <c r="R1431" i="6"/>
  <c r="R1430" i="6"/>
  <c r="R1429" i="6"/>
  <c r="R1428" i="6"/>
  <c r="R1427" i="6"/>
  <c r="R1426" i="6"/>
  <c r="R1425" i="6"/>
  <c r="R1424" i="6"/>
  <c r="R1423" i="6"/>
  <c r="R1422" i="6"/>
  <c r="R1421" i="6"/>
  <c r="R1420" i="6"/>
  <c r="R1419" i="6"/>
  <c r="R1418" i="6"/>
  <c r="R1417" i="6"/>
  <c r="R1416" i="6"/>
  <c r="R1415" i="6"/>
  <c r="R1414" i="6"/>
  <c r="R1413" i="6"/>
  <c r="R1412" i="6"/>
  <c r="R1411" i="6"/>
  <c r="R1410" i="6"/>
  <c r="R1409" i="6"/>
  <c r="R1408" i="6"/>
  <c r="R1407" i="6"/>
  <c r="R1406" i="6"/>
  <c r="R1405" i="6"/>
  <c r="R1404" i="6"/>
  <c r="R1403" i="6"/>
  <c r="R1402" i="6"/>
  <c r="R1401" i="6"/>
  <c r="R1400" i="6"/>
  <c r="R1399" i="6"/>
  <c r="R1398" i="6"/>
  <c r="R1397" i="6"/>
  <c r="R1396" i="6"/>
  <c r="R1395" i="6"/>
  <c r="R1394" i="6"/>
  <c r="R1393" i="6"/>
  <c r="R1392" i="6"/>
  <c r="R1391" i="6"/>
  <c r="R1390" i="6"/>
  <c r="R1389" i="6"/>
  <c r="R1388" i="6"/>
  <c r="R1387" i="6"/>
  <c r="R1386" i="6"/>
  <c r="R1385" i="6"/>
  <c r="R1384" i="6"/>
  <c r="R1383" i="6"/>
  <c r="R1382" i="6"/>
  <c r="R1381" i="6"/>
  <c r="R1380" i="6"/>
  <c r="R1379" i="6"/>
  <c r="R1378" i="6"/>
  <c r="R1377" i="6"/>
  <c r="R1376" i="6"/>
  <c r="R1375" i="6"/>
  <c r="R1374" i="6"/>
  <c r="R1373" i="6"/>
  <c r="R1372" i="6"/>
  <c r="R1371" i="6"/>
  <c r="R1370" i="6"/>
  <c r="R1369" i="6"/>
  <c r="R1368" i="6"/>
  <c r="R1367" i="6"/>
  <c r="R1366" i="6"/>
  <c r="R1365" i="6"/>
  <c r="R1364" i="6"/>
  <c r="R1363" i="6"/>
  <c r="R1362" i="6"/>
  <c r="R1361" i="6"/>
  <c r="R1360" i="6"/>
  <c r="R1359" i="6"/>
  <c r="R1358" i="6"/>
  <c r="R1357" i="6"/>
  <c r="R1356" i="6"/>
  <c r="R1355" i="6"/>
  <c r="R1354" i="6"/>
  <c r="R1353" i="6"/>
  <c r="R1352" i="6"/>
  <c r="R1351" i="6"/>
  <c r="R1350" i="6"/>
  <c r="R1349" i="6"/>
  <c r="R1348" i="6"/>
  <c r="R1347" i="6"/>
  <c r="R1346" i="6"/>
  <c r="R1345" i="6"/>
  <c r="R1344" i="6"/>
  <c r="R1343" i="6"/>
  <c r="R1342" i="6"/>
  <c r="R1341" i="6"/>
  <c r="R1340" i="6"/>
  <c r="R1339" i="6"/>
  <c r="R1338" i="6"/>
  <c r="R1337" i="6"/>
  <c r="R1336" i="6"/>
  <c r="R1335" i="6"/>
  <c r="R1334" i="6"/>
  <c r="R1333" i="6"/>
  <c r="R1332" i="6"/>
  <c r="R1331" i="6"/>
  <c r="R1330" i="6"/>
  <c r="R1329" i="6"/>
  <c r="R1328" i="6"/>
  <c r="R1327" i="6"/>
  <c r="R1326" i="6"/>
  <c r="R1325" i="6"/>
  <c r="R1324" i="6"/>
  <c r="R1323" i="6"/>
  <c r="R1322" i="6"/>
  <c r="R1321" i="6"/>
  <c r="R1320" i="6"/>
  <c r="R1319" i="6"/>
  <c r="R1318" i="6"/>
  <c r="R1317" i="6"/>
  <c r="R1316" i="6"/>
  <c r="R1315" i="6"/>
  <c r="R1314" i="6"/>
  <c r="R1313" i="6"/>
  <c r="R1312" i="6"/>
  <c r="R1311" i="6"/>
  <c r="R1310" i="6"/>
  <c r="R1309" i="6"/>
  <c r="R1308" i="6"/>
  <c r="R1307" i="6"/>
  <c r="R1306" i="6"/>
  <c r="R1305" i="6"/>
  <c r="R1304" i="6"/>
  <c r="R1303" i="6"/>
  <c r="R1302" i="6"/>
  <c r="R1301" i="6"/>
  <c r="R1300" i="6"/>
  <c r="R1299" i="6"/>
  <c r="R1298" i="6"/>
  <c r="R1297" i="6"/>
  <c r="R1296" i="6"/>
  <c r="R1295" i="6"/>
  <c r="R1294" i="6"/>
  <c r="R1293" i="6"/>
  <c r="R1292" i="6"/>
  <c r="R1291" i="6"/>
  <c r="R1290" i="6"/>
  <c r="R1289" i="6"/>
  <c r="R1288" i="6"/>
  <c r="R1287" i="6"/>
  <c r="R1286" i="6"/>
  <c r="R1285" i="6"/>
  <c r="R1284" i="6"/>
  <c r="R1283" i="6"/>
  <c r="R1282" i="6"/>
  <c r="R1281" i="6"/>
  <c r="R1280" i="6"/>
  <c r="R1279" i="6"/>
  <c r="R1278" i="6"/>
  <c r="R1277" i="6"/>
  <c r="R1276" i="6"/>
  <c r="R1275" i="6"/>
  <c r="R1274" i="6"/>
  <c r="R1273" i="6"/>
  <c r="R1272" i="6"/>
  <c r="R1271" i="6"/>
  <c r="R1270" i="6"/>
  <c r="R1269" i="6"/>
  <c r="R1268" i="6"/>
  <c r="R1267" i="6"/>
  <c r="R1266" i="6"/>
  <c r="R1265" i="6"/>
  <c r="R1264" i="6"/>
  <c r="R1263" i="6"/>
  <c r="R1262" i="6"/>
  <c r="R1261" i="6"/>
  <c r="R1260" i="6"/>
  <c r="R1259" i="6"/>
  <c r="R1258" i="6"/>
  <c r="R1257" i="6"/>
  <c r="R1256" i="6"/>
  <c r="R1255" i="6"/>
  <c r="R1254" i="6"/>
  <c r="R1253" i="6"/>
  <c r="R1252" i="6"/>
  <c r="R1251" i="6"/>
  <c r="R1250" i="6"/>
  <c r="R1249" i="6"/>
  <c r="R1248" i="6"/>
  <c r="R1247" i="6"/>
  <c r="R1246" i="6"/>
  <c r="R1245" i="6"/>
  <c r="R1244" i="6"/>
  <c r="R1243" i="6"/>
  <c r="R1242" i="6"/>
  <c r="R1241" i="6"/>
  <c r="R1240" i="6"/>
  <c r="R1239" i="6"/>
  <c r="R1238" i="6"/>
  <c r="R1237" i="6"/>
  <c r="R1236" i="6"/>
  <c r="R1235" i="6"/>
  <c r="R1234" i="6"/>
  <c r="R1233" i="6"/>
  <c r="R1232" i="6"/>
  <c r="R1231" i="6"/>
  <c r="R1230" i="6"/>
  <c r="R1229" i="6"/>
  <c r="R1228" i="6"/>
  <c r="R1227" i="6"/>
  <c r="R1226" i="6"/>
  <c r="R1225" i="6"/>
  <c r="R1224" i="6"/>
  <c r="R1223" i="6"/>
  <c r="R1222" i="6"/>
  <c r="R1221" i="6"/>
  <c r="R1220" i="6"/>
  <c r="R1219" i="6"/>
  <c r="R1218" i="6"/>
  <c r="R1217" i="6"/>
  <c r="R1216" i="6"/>
  <c r="R1215" i="6"/>
  <c r="R1214" i="6"/>
  <c r="R1213" i="6"/>
  <c r="R1212" i="6"/>
  <c r="R1211" i="6"/>
  <c r="R1210" i="6"/>
  <c r="R1209" i="6"/>
  <c r="R1208" i="6"/>
  <c r="R1207" i="6"/>
  <c r="R1206" i="6"/>
  <c r="R1205" i="6"/>
  <c r="R1204" i="6"/>
  <c r="R1203" i="6"/>
  <c r="R1202" i="6"/>
  <c r="R1201" i="6"/>
  <c r="R1200" i="6"/>
  <c r="R1199" i="6"/>
  <c r="R1198" i="6"/>
  <c r="R1197" i="6"/>
  <c r="R1196" i="6"/>
  <c r="R1195" i="6"/>
  <c r="R1194" i="6"/>
  <c r="R1193" i="6"/>
  <c r="R1192" i="6"/>
  <c r="R1191" i="6"/>
  <c r="R1190" i="6"/>
  <c r="R1189" i="6"/>
  <c r="R1188" i="6"/>
  <c r="R1187" i="6"/>
  <c r="R1186" i="6"/>
  <c r="R1185" i="6"/>
  <c r="R1184" i="6"/>
  <c r="R1183" i="6"/>
  <c r="R1182" i="6"/>
  <c r="R1181" i="6"/>
  <c r="R1180" i="6"/>
  <c r="R1179" i="6"/>
  <c r="R1178" i="6"/>
  <c r="R1177" i="6"/>
  <c r="R1176" i="6"/>
  <c r="R1175" i="6"/>
  <c r="R1174" i="6"/>
  <c r="R1173" i="6"/>
  <c r="R1172" i="6"/>
  <c r="R1171" i="6"/>
  <c r="R1170" i="6"/>
  <c r="R1169" i="6"/>
  <c r="R1168" i="6"/>
  <c r="R1167" i="6"/>
  <c r="R1166" i="6"/>
  <c r="R1165" i="6"/>
  <c r="R1164" i="6"/>
  <c r="R1163" i="6"/>
  <c r="R1162" i="6"/>
  <c r="R1161" i="6"/>
  <c r="R1160" i="6"/>
  <c r="R1159" i="6"/>
  <c r="R1158" i="6"/>
  <c r="R1157" i="6"/>
  <c r="R1156" i="6"/>
  <c r="R1155" i="6"/>
  <c r="R1154" i="6"/>
  <c r="R1153" i="6"/>
  <c r="R1152" i="6"/>
  <c r="R1151" i="6"/>
  <c r="R1150" i="6"/>
  <c r="R1149" i="6"/>
  <c r="R1148" i="6"/>
  <c r="R1147" i="6"/>
  <c r="R1146" i="6"/>
  <c r="R1145" i="6"/>
  <c r="R1144" i="6"/>
  <c r="R1143" i="6"/>
  <c r="R1142" i="6"/>
  <c r="R1141" i="6"/>
  <c r="R1140" i="6"/>
  <c r="R1139" i="6"/>
  <c r="R1138" i="6"/>
  <c r="R1137" i="6"/>
  <c r="R1136" i="6"/>
  <c r="R1135" i="6"/>
  <c r="R1134" i="6"/>
  <c r="R1133" i="6"/>
  <c r="R1132" i="6"/>
  <c r="R1131" i="6"/>
  <c r="R1130" i="6"/>
  <c r="R1129" i="6"/>
  <c r="R1128" i="6"/>
  <c r="R1127" i="6"/>
  <c r="R1126" i="6"/>
  <c r="R1125" i="6"/>
  <c r="R1124" i="6"/>
  <c r="R1123" i="6"/>
  <c r="R1122" i="6"/>
  <c r="R1121" i="6"/>
  <c r="R1120" i="6"/>
  <c r="R1119" i="6"/>
  <c r="R1118" i="6"/>
  <c r="R1117" i="6"/>
  <c r="R1116" i="6"/>
  <c r="R1115" i="6"/>
  <c r="R1114" i="6"/>
  <c r="R1113" i="6"/>
  <c r="R1112" i="6"/>
  <c r="R1111" i="6"/>
  <c r="R1110" i="6"/>
  <c r="R1109" i="6"/>
  <c r="R1108" i="6"/>
  <c r="R1107" i="6"/>
  <c r="R1106" i="6"/>
  <c r="R1105" i="6"/>
  <c r="R1104" i="6"/>
  <c r="R1103" i="6"/>
  <c r="R1102" i="6"/>
  <c r="R1101" i="6"/>
  <c r="R1100" i="6"/>
  <c r="R1099" i="6"/>
  <c r="R1098" i="6"/>
  <c r="R1097" i="6"/>
  <c r="R1096" i="6"/>
  <c r="R1095" i="6"/>
  <c r="R1094" i="6"/>
  <c r="R1093" i="6"/>
  <c r="R1092" i="6"/>
  <c r="R1091" i="6"/>
  <c r="R1090" i="6"/>
  <c r="R1089" i="6"/>
  <c r="R1088" i="6"/>
  <c r="R1087" i="6"/>
  <c r="R1086" i="6"/>
  <c r="R1085" i="6"/>
  <c r="R1084" i="6"/>
  <c r="R1083" i="6"/>
  <c r="R1082" i="6"/>
  <c r="R1081" i="6"/>
  <c r="R1080" i="6"/>
  <c r="R1079" i="6"/>
  <c r="R1078" i="6"/>
  <c r="R1077" i="6"/>
  <c r="R1076" i="6"/>
  <c r="R1075" i="6"/>
  <c r="R1074" i="6"/>
  <c r="R1073" i="6"/>
  <c r="R1072" i="6"/>
  <c r="R1071" i="6"/>
  <c r="R1070" i="6"/>
  <c r="R1069" i="6"/>
  <c r="R1068" i="6"/>
  <c r="R1067" i="6"/>
  <c r="R1066" i="6"/>
  <c r="R1065" i="6"/>
  <c r="R1064" i="6"/>
  <c r="R1063" i="6"/>
  <c r="R1062" i="6"/>
  <c r="R1061" i="6"/>
  <c r="R1060" i="6"/>
  <c r="R1059" i="6"/>
  <c r="R1058" i="6"/>
  <c r="R1057" i="6"/>
  <c r="R1056" i="6"/>
  <c r="R1055" i="6"/>
  <c r="R1054" i="6"/>
  <c r="R1053" i="6"/>
  <c r="R1052" i="6"/>
  <c r="R1051" i="6"/>
  <c r="R1050" i="6"/>
  <c r="R1049" i="6"/>
  <c r="R1048" i="6"/>
  <c r="R1047" i="6"/>
  <c r="R1046" i="6"/>
  <c r="R1045" i="6"/>
  <c r="R1044" i="6"/>
  <c r="R1043" i="6"/>
  <c r="R1042" i="6"/>
  <c r="R1041" i="6"/>
  <c r="R1040" i="6"/>
  <c r="R1039" i="6"/>
  <c r="R1038" i="6"/>
  <c r="R1037" i="6"/>
  <c r="R1036" i="6"/>
  <c r="R1035" i="6"/>
  <c r="R1034" i="6"/>
  <c r="R1033" i="6"/>
  <c r="R1032" i="6"/>
  <c r="R1031" i="6"/>
  <c r="R1030" i="6"/>
  <c r="R1029" i="6"/>
  <c r="R1028" i="6"/>
  <c r="R1027" i="6"/>
  <c r="R1026" i="6"/>
  <c r="R1025" i="6"/>
  <c r="R1024" i="6"/>
  <c r="R1023" i="6"/>
  <c r="R1022" i="6"/>
  <c r="R1021" i="6"/>
  <c r="R1020" i="6"/>
  <c r="R1019" i="6"/>
  <c r="R1018" i="6"/>
  <c r="R1017" i="6"/>
  <c r="R1016" i="6"/>
  <c r="R1015" i="6"/>
  <c r="R1014" i="6"/>
  <c r="R1013" i="6"/>
  <c r="R1012" i="6"/>
  <c r="R1011" i="6"/>
  <c r="R1010" i="6"/>
  <c r="R1009" i="6"/>
  <c r="R1008" i="6"/>
  <c r="R1007" i="6"/>
  <c r="R1006" i="6"/>
  <c r="R1005" i="6"/>
  <c r="R1004" i="6"/>
  <c r="R1003" i="6"/>
  <c r="R1002" i="6"/>
  <c r="R1001" i="6"/>
  <c r="R1000" i="6"/>
  <c r="R999" i="6"/>
  <c r="R998" i="6"/>
  <c r="R997" i="6"/>
  <c r="R996" i="6"/>
  <c r="R995" i="6"/>
  <c r="R994" i="6"/>
  <c r="R993" i="6"/>
  <c r="R992" i="6"/>
  <c r="R991" i="6"/>
  <c r="R990" i="6"/>
  <c r="R989" i="6"/>
  <c r="R988" i="6"/>
  <c r="R987" i="6"/>
  <c r="R986" i="6"/>
  <c r="R985" i="6"/>
  <c r="R984" i="6"/>
  <c r="R983" i="6"/>
  <c r="R982" i="6"/>
  <c r="R981" i="6"/>
  <c r="R980" i="6"/>
  <c r="R979" i="6"/>
  <c r="R978" i="6"/>
  <c r="R977" i="6"/>
  <c r="R976" i="6"/>
  <c r="R975" i="6"/>
  <c r="R974" i="6"/>
  <c r="R973" i="6"/>
  <c r="R972" i="6"/>
  <c r="R971" i="6"/>
  <c r="R970" i="6"/>
  <c r="R969" i="6"/>
  <c r="R968" i="6"/>
  <c r="R967" i="6"/>
  <c r="R966" i="6"/>
  <c r="R965" i="6"/>
  <c r="R964" i="6"/>
  <c r="R963" i="6"/>
  <c r="R962" i="6"/>
  <c r="R961" i="6"/>
  <c r="R960" i="6"/>
  <c r="R959" i="6"/>
  <c r="R958" i="6"/>
  <c r="R957" i="6"/>
  <c r="R956" i="6"/>
  <c r="R955" i="6"/>
  <c r="R954" i="6"/>
  <c r="R953" i="6"/>
  <c r="R952" i="6"/>
  <c r="R951" i="6"/>
  <c r="R950" i="6"/>
  <c r="R949" i="6"/>
  <c r="R948" i="6"/>
  <c r="R947" i="6"/>
  <c r="R946" i="6"/>
  <c r="R945" i="6"/>
  <c r="R944" i="6"/>
  <c r="R943" i="6"/>
  <c r="R942" i="6"/>
  <c r="R941" i="6"/>
  <c r="R940" i="6"/>
  <c r="R939" i="6"/>
  <c r="R938" i="6"/>
  <c r="R937" i="6"/>
  <c r="R936" i="6"/>
  <c r="R935" i="6"/>
  <c r="R934" i="6"/>
  <c r="R933" i="6"/>
  <c r="R932" i="6"/>
  <c r="R931" i="6"/>
  <c r="R930" i="6"/>
  <c r="R929" i="6"/>
  <c r="R928" i="6"/>
  <c r="R927" i="6"/>
  <c r="R926" i="6"/>
  <c r="R925" i="6"/>
  <c r="R924" i="6"/>
  <c r="R923" i="6"/>
  <c r="R922" i="6"/>
  <c r="R921" i="6"/>
  <c r="R920" i="6"/>
  <c r="R919" i="6"/>
  <c r="R918" i="6"/>
  <c r="R917" i="6"/>
  <c r="R916" i="6"/>
  <c r="R915" i="6"/>
  <c r="R914" i="6"/>
  <c r="R913" i="6"/>
  <c r="R912" i="6"/>
  <c r="R911" i="6"/>
  <c r="R910" i="6"/>
  <c r="R909" i="6"/>
  <c r="R908" i="6"/>
  <c r="R907" i="6"/>
  <c r="R906" i="6"/>
  <c r="R905" i="6"/>
  <c r="R904" i="6"/>
  <c r="R903" i="6"/>
  <c r="R902" i="6"/>
  <c r="R901" i="6"/>
  <c r="R900" i="6"/>
  <c r="R899" i="6"/>
  <c r="R898" i="6"/>
  <c r="R897" i="6"/>
  <c r="R896" i="6"/>
  <c r="R895" i="6"/>
  <c r="R894" i="6"/>
  <c r="R893" i="6"/>
  <c r="R892" i="6"/>
  <c r="R891" i="6"/>
  <c r="R890" i="6"/>
  <c r="R889" i="6"/>
  <c r="R888" i="6"/>
  <c r="R887" i="6"/>
  <c r="R886" i="6"/>
  <c r="R885" i="6"/>
  <c r="R884" i="6"/>
  <c r="R883" i="6"/>
  <c r="R882" i="6"/>
  <c r="R881" i="6"/>
  <c r="R880" i="6"/>
  <c r="R879" i="6"/>
  <c r="R878" i="6"/>
  <c r="R877" i="6"/>
  <c r="R876" i="6"/>
  <c r="R875" i="6"/>
  <c r="R874" i="6"/>
  <c r="R873" i="6"/>
  <c r="R872" i="6"/>
  <c r="R871" i="6"/>
  <c r="R870" i="6"/>
  <c r="R869" i="6"/>
  <c r="R868" i="6"/>
  <c r="R867" i="6"/>
  <c r="R866" i="6"/>
  <c r="R865" i="6"/>
  <c r="R864" i="6"/>
  <c r="R863" i="6"/>
  <c r="R862" i="6"/>
  <c r="R861" i="6"/>
  <c r="R860" i="6"/>
  <c r="R859" i="6"/>
  <c r="R858" i="6"/>
  <c r="R857" i="6"/>
  <c r="R856" i="6"/>
  <c r="R855" i="6"/>
  <c r="R854" i="6"/>
  <c r="R853" i="6"/>
  <c r="R852" i="6"/>
  <c r="R851" i="6"/>
  <c r="R850" i="6"/>
  <c r="R849" i="6"/>
  <c r="R848" i="6"/>
  <c r="R847" i="6"/>
  <c r="R846" i="6"/>
  <c r="R845" i="6"/>
  <c r="R844" i="6"/>
  <c r="R843" i="6"/>
  <c r="R842" i="6"/>
  <c r="R841" i="6"/>
  <c r="R840" i="6"/>
  <c r="R839" i="6"/>
  <c r="R838" i="6"/>
  <c r="R837" i="6"/>
  <c r="R836" i="6"/>
  <c r="R835" i="6"/>
  <c r="R834" i="6"/>
  <c r="R833" i="6"/>
  <c r="R832" i="6"/>
  <c r="R831" i="6"/>
  <c r="R830" i="6"/>
  <c r="R829" i="6"/>
  <c r="R828" i="6"/>
  <c r="R827" i="6"/>
  <c r="R826" i="6"/>
  <c r="R825" i="6"/>
  <c r="R824" i="6"/>
  <c r="R823" i="6"/>
  <c r="R822" i="6"/>
  <c r="R821" i="6"/>
  <c r="R820" i="6"/>
  <c r="R819" i="6"/>
  <c r="R818" i="6"/>
  <c r="R817" i="6"/>
  <c r="R816" i="6"/>
  <c r="R815" i="6"/>
  <c r="R814" i="6"/>
  <c r="R813" i="6"/>
  <c r="R812" i="6"/>
  <c r="R811" i="6"/>
  <c r="R810" i="6"/>
  <c r="R809" i="6"/>
  <c r="R808" i="6"/>
  <c r="R807" i="6"/>
  <c r="R806" i="6"/>
  <c r="R805" i="6"/>
  <c r="R804" i="6"/>
  <c r="R803" i="6"/>
  <c r="R802" i="6"/>
  <c r="R801" i="6"/>
  <c r="R800" i="6"/>
  <c r="R799" i="6"/>
  <c r="R798" i="6"/>
  <c r="R797" i="6"/>
  <c r="R796" i="6"/>
  <c r="R795" i="6"/>
  <c r="R794" i="6"/>
  <c r="R793" i="6"/>
  <c r="R792" i="6"/>
  <c r="R791" i="6"/>
  <c r="R790" i="6"/>
  <c r="R789" i="6"/>
  <c r="R788" i="6"/>
  <c r="R787" i="6"/>
  <c r="R786" i="6"/>
  <c r="R785" i="6"/>
  <c r="R784" i="6"/>
  <c r="R783" i="6"/>
  <c r="R782" i="6"/>
  <c r="R781" i="6"/>
  <c r="R780" i="6"/>
  <c r="R779" i="6"/>
  <c r="R778" i="6"/>
  <c r="R777" i="6"/>
  <c r="R776" i="6"/>
  <c r="R775" i="6"/>
  <c r="R774" i="6"/>
  <c r="R773" i="6"/>
  <c r="R772" i="6"/>
  <c r="R771" i="6"/>
  <c r="R770" i="6"/>
  <c r="R769" i="6"/>
  <c r="R768" i="6"/>
  <c r="R767" i="6"/>
  <c r="R766" i="6"/>
  <c r="R765" i="6"/>
  <c r="R764" i="6"/>
  <c r="R763" i="6"/>
  <c r="R762" i="6"/>
  <c r="R761" i="6"/>
  <c r="R760" i="6"/>
  <c r="R759" i="6"/>
  <c r="R758" i="6"/>
  <c r="R757" i="6"/>
  <c r="R756" i="6"/>
  <c r="R755" i="6"/>
  <c r="R754" i="6"/>
  <c r="R753" i="6"/>
  <c r="R752" i="6"/>
  <c r="R751" i="6"/>
  <c r="R750" i="6"/>
  <c r="R749" i="6"/>
  <c r="R748" i="6"/>
  <c r="R747" i="6"/>
  <c r="R746" i="6"/>
  <c r="R745" i="6"/>
  <c r="R744" i="6"/>
  <c r="R743" i="6"/>
  <c r="R742" i="6"/>
  <c r="R741" i="6"/>
  <c r="R740" i="6"/>
  <c r="R739" i="6"/>
  <c r="R738" i="6"/>
  <c r="R737" i="6"/>
  <c r="R736" i="6"/>
  <c r="R735" i="6"/>
  <c r="R734" i="6"/>
  <c r="R733" i="6"/>
  <c r="R732" i="6"/>
  <c r="R731" i="6"/>
  <c r="R730" i="6"/>
  <c r="R729" i="6"/>
  <c r="R728" i="6"/>
  <c r="R727" i="6"/>
  <c r="R726" i="6"/>
  <c r="R725" i="6"/>
  <c r="R724" i="6"/>
  <c r="R723" i="6"/>
  <c r="R722" i="6"/>
  <c r="R721" i="6"/>
  <c r="R720" i="6"/>
  <c r="R719" i="6"/>
  <c r="R718" i="6"/>
  <c r="R717" i="6"/>
  <c r="R716" i="6"/>
  <c r="R715" i="6"/>
  <c r="R714" i="6"/>
  <c r="R713" i="6"/>
  <c r="R712" i="6"/>
  <c r="R711" i="6"/>
  <c r="R710" i="6"/>
  <c r="R709" i="6"/>
  <c r="R708" i="6"/>
  <c r="R707" i="6"/>
  <c r="R706" i="6"/>
  <c r="R705" i="6"/>
  <c r="R704" i="6"/>
  <c r="R703" i="6"/>
  <c r="R702" i="6"/>
  <c r="R701" i="6"/>
  <c r="R700" i="6"/>
  <c r="R699" i="6"/>
  <c r="R698" i="6"/>
  <c r="R697" i="6"/>
  <c r="R696" i="6"/>
  <c r="R695" i="6"/>
  <c r="R694" i="6"/>
  <c r="R693" i="6"/>
  <c r="R692" i="6"/>
  <c r="R691" i="6"/>
  <c r="R690" i="6"/>
  <c r="R689" i="6"/>
  <c r="R688" i="6"/>
  <c r="R687" i="6"/>
  <c r="R686" i="6"/>
  <c r="R685" i="6"/>
  <c r="R684" i="6"/>
  <c r="R683" i="6"/>
  <c r="R682" i="6"/>
  <c r="R681" i="6"/>
  <c r="R680" i="6"/>
  <c r="R679" i="6"/>
  <c r="R678" i="6"/>
  <c r="R677" i="6"/>
  <c r="R676" i="6"/>
  <c r="R675" i="6"/>
  <c r="R674" i="6"/>
  <c r="R673" i="6"/>
  <c r="R672" i="6"/>
  <c r="R671" i="6"/>
  <c r="R670" i="6"/>
  <c r="R669" i="6"/>
  <c r="R668" i="6"/>
  <c r="R667" i="6"/>
  <c r="R666" i="6"/>
  <c r="R665" i="6"/>
  <c r="R664" i="6"/>
  <c r="R663" i="6"/>
  <c r="R662" i="6"/>
  <c r="R661" i="6"/>
  <c r="R660" i="6"/>
  <c r="R659" i="6"/>
  <c r="R658" i="6"/>
  <c r="R657" i="6"/>
  <c r="R656" i="6"/>
  <c r="R655" i="6"/>
  <c r="R654" i="6"/>
  <c r="R653" i="6"/>
  <c r="R652" i="6"/>
  <c r="R651" i="6"/>
  <c r="R650" i="6"/>
  <c r="R649" i="6"/>
  <c r="R648" i="6"/>
  <c r="R647" i="6"/>
  <c r="R646" i="6"/>
  <c r="R645" i="6"/>
  <c r="R644" i="6"/>
  <c r="R643" i="6"/>
  <c r="R642" i="6"/>
  <c r="R641" i="6"/>
  <c r="R640" i="6"/>
  <c r="R639" i="6"/>
  <c r="R638" i="6"/>
  <c r="R637" i="6"/>
  <c r="R636" i="6"/>
  <c r="R635" i="6"/>
  <c r="R634" i="6"/>
  <c r="R633" i="6"/>
  <c r="R632" i="6"/>
  <c r="R631" i="6"/>
  <c r="R630" i="6"/>
  <c r="R629" i="6"/>
  <c r="R628" i="6"/>
  <c r="R627" i="6"/>
  <c r="R626" i="6"/>
  <c r="R625" i="6"/>
  <c r="R624" i="6"/>
  <c r="R623" i="6"/>
  <c r="R622" i="6"/>
  <c r="R621" i="6"/>
  <c r="R620" i="6"/>
  <c r="R619" i="6"/>
  <c r="R618" i="6"/>
  <c r="R617" i="6"/>
  <c r="R616" i="6"/>
  <c r="R615" i="6"/>
  <c r="R614" i="6"/>
  <c r="R613" i="6"/>
  <c r="R612" i="6"/>
  <c r="R611" i="6"/>
  <c r="R610" i="6"/>
  <c r="R609" i="6"/>
  <c r="R608" i="6"/>
  <c r="R607" i="6"/>
  <c r="R606" i="6"/>
  <c r="R605" i="6"/>
  <c r="R604" i="6"/>
  <c r="R603" i="6"/>
  <c r="R602" i="6"/>
  <c r="R601" i="6"/>
  <c r="R600" i="6"/>
  <c r="R599" i="6"/>
  <c r="R598" i="6"/>
  <c r="R597" i="6"/>
  <c r="R596" i="6"/>
  <c r="R595" i="6"/>
  <c r="R594" i="6"/>
  <c r="R593" i="6"/>
  <c r="R592" i="6"/>
  <c r="R591" i="6"/>
  <c r="R590" i="6"/>
  <c r="R589" i="6"/>
  <c r="R588" i="6"/>
  <c r="R587" i="6"/>
  <c r="R586" i="6"/>
  <c r="R585" i="6"/>
  <c r="R584" i="6"/>
  <c r="R583" i="6"/>
  <c r="R582" i="6"/>
  <c r="R581" i="6"/>
  <c r="R580" i="6"/>
  <c r="R579" i="6"/>
  <c r="R578" i="6"/>
  <c r="R577" i="6"/>
  <c r="R576" i="6"/>
  <c r="R575" i="6"/>
  <c r="R574" i="6"/>
  <c r="R573" i="6"/>
  <c r="R572" i="6"/>
  <c r="R571" i="6"/>
  <c r="R570" i="6"/>
  <c r="R569" i="6"/>
  <c r="R568" i="6"/>
  <c r="R567" i="6"/>
  <c r="R566" i="6"/>
  <c r="R565" i="6"/>
  <c r="R564" i="6"/>
  <c r="R563" i="6"/>
  <c r="R562" i="6"/>
  <c r="R561" i="6"/>
  <c r="R560" i="6"/>
  <c r="R559" i="6"/>
  <c r="R558" i="6"/>
  <c r="R557" i="6"/>
  <c r="R556" i="6"/>
  <c r="R555" i="6"/>
  <c r="R554" i="6"/>
  <c r="R553" i="6"/>
  <c r="R552" i="6"/>
  <c r="R551" i="6"/>
  <c r="R550" i="6"/>
  <c r="R549" i="6"/>
  <c r="R548" i="6"/>
  <c r="R547" i="6"/>
  <c r="R546" i="6"/>
  <c r="R545" i="6"/>
  <c r="R544" i="6"/>
  <c r="R543" i="6"/>
  <c r="R542" i="6"/>
  <c r="R541" i="6"/>
  <c r="R540" i="6"/>
  <c r="R539" i="6"/>
  <c r="R538" i="6"/>
  <c r="R537" i="6"/>
  <c r="R536" i="6"/>
  <c r="R535" i="6"/>
  <c r="R534" i="6"/>
  <c r="R533" i="6"/>
  <c r="R532" i="6"/>
  <c r="R531" i="6"/>
  <c r="R530" i="6"/>
  <c r="R529" i="6"/>
  <c r="R528" i="6"/>
  <c r="R527" i="6"/>
  <c r="R526" i="6"/>
  <c r="R525" i="6"/>
  <c r="R524" i="6"/>
  <c r="R523" i="6"/>
  <c r="R522" i="6"/>
  <c r="R521" i="6"/>
  <c r="R520" i="6"/>
  <c r="R519" i="6"/>
  <c r="R518" i="6"/>
  <c r="R517" i="6"/>
  <c r="R516" i="6"/>
  <c r="R515" i="6"/>
  <c r="R514" i="6"/>
  <c r="R513" i="6"/>
  <c r="R512" i="6"/>
  <c r="R511" i="6"/>
  <c r="R510" i="6"/>
  <c r="R509" i="6"/>
  <c r="R508" i="6"/>
  <c r="R507" i="6"/>
  <c r="R506" i="6"/>
  <c r="R505" i="6"/>
  <c r="R504" i="6"/>
  <c r="R503" i="6"/>
  <c r="R502" i="6"/>
  <c r="R501" i="6"/>
  <c r="R500" i="6"/>
  <c r="R499" i="6"/>
  <c r="R498" i="6"/>
  <c r="R497" i="6"/>
  <c r="R496" i="6"/>
  <c r="R495" i="6"/>
  <c r="R494" i="6"/>
  <c r="R493" i="6"/>
  <c r="R492" i="6"/>
  <c r="R491" i="6"/>
  <c r="R490" i="6"/>
  <c r="R489" i="6"/>
  <c r="R488" i="6"/>
  <c r="R487" i="6"/>
  <c r="R486" i="6"/>
  <c r="R485" i="6"/>
  <c r="R484" i="6"/>
  <c r="R483" i="6"/>
  <c r="R482" i="6"/>
  <c r="R481" i="6"/>
  <c r="R480" i="6"/>
  <c r="R479" i="6"/>
  <c r="R478" i="6"/>
  <c r="R477" i="6"/>
  <c r="R476" i="6"/>
  <c r="R475" i="6"/>
  <c r="R474" i="6"/>
  <c r="R473" i="6"/>
  <c r="R472" i="6"/>
  <c r="R471" i="6"/>
  <c r="R470" i="6"/>
  <c r="R469" i="6"/>
  <c r="R468" i="6"/>
  <c r="R467" i="6"/>
  <c r="R466" i="6"/>
  <c r="R465" i="6"/>
  <c r="R464" i="6"/>
  <c r="R463" i="6"/>
  <c r="R462" i="6"/>
  <c r="R461" i="6"/>
  <c r="R460" i="6"/>
  <c r="R459" i="6"/>
  <c r="R458" i="6"/>
  <c r="R457" i="6"/>
  <c r="R456" i="6"/>
  <c r="R455" i="6"/>
  <c r="R454" i="6"/>
  <c r="R453" i="6"/>
  <c r="R452" i="6"/>
  <c r="R451" i="6"/>
  <c r="R450" i="6"/>
  <c r="R449" i="6"/>
  <c r="R448" i="6"/>
  <c r="R447" i="6"/>
  <c r="R446" i="6"/>
  <c r="R445" i="6"/>
  <c r="R444" i="6"/>
  <c r="R443" i="6"/>
  <c r="R442" i="6"/>
  <c r="R441" i="6"/>
  <c r="R440" i="6"/>
  <c r="R439" i="6"/>
  <c r="R438" i="6"/>
  <c r="R437" i="6"/>
  <c r="R436" i="6"/>
  <c r="R435" i="6"/>
  <c r="R434" i="6"/>
  <c r="R433" i="6"/>
  <c r="R432" i="6"/>
  <c r="R431" i="6"/>
  <c r="R430" i="6"/>
  <c r="R429" i="6"/>
  <c r="R428" i="6"/>
  <c r="R427" i="6"/>
  <c r="R426" i="6"/>
  <c r="R425" i="6"/>
  <c r="R424" i="6"/>
  <c r="R423" i="6"/>
  <c r="R422" i="6"/>
  <c r="R421" i="6"/>
  <c r="R420" i="6"/>
  <c r="R419" i="6"/>
  <c r="R418" i="6"/>
  <c r="R417" i="6"/>
  <c r="R416" i="6"/>
  <c r="R415" i="6"/>
  <c r="R414" i="6"/>
  <c r="R413" i="6"/>
  <c r="R412" i="6"/>
  <c r="R411" i="6"/>
  <c r="R410" i="6"/>
  <c r="R409" i="6"/>
  <c r="R408" i="6"/>
  <c r="R407" i="6"/>
  <c r="R406" i="6"/>
  <c r="R405" i="6"/>
  <c r="R404" i="6"/>
  <c r="R403" i="6"/>
  <c r="R402" i="6"/>
  <c r="R401" i="6"/>
  <c r="R400" i="6"/>
  <c r="R399" i="6"/>
  <c r="R398" i="6"/>
  <c r="R397" i="6"/>
  <c r="R396" i="6"/>
  <c r="R395" i="6"/>
  <c r="R394" i="6"/>
  <c r="R393" i="6"/>
  <c r="R392" i="6"/>
  <c r="R391" i="6"/>
  <c r="R390" i="6"/>
  <c r="R389" i="6"/>
  <c r="R388" i="6"/>
  <c r="R387" i="6"/>
  <c r="R386" i="6"/>
  <c r="R385" i="6"/>
  <c r="R384" i="6"/>
  <c r="R383" i="6"/>
  <c r="R382" i="6"/>
  <c r="R381" i="6"/>
  <c r="R380" i="6"/>
  <c r="R379" i="6"/>
  <c r="R378" i="6"/>
  <c r="R377" i="6"/>
  <c r="R376" i="6"/>
  <c r="R375" i="6"/>
  <c r="R374" i="6"/>
  <c r="R373" i="6"/>
  <c r="R372" i="6"/>
  <c r="R371" i="6"/>
  <c r="R370" i="6"/>
  <c r="R369" i="6"/>
  <c r="R368" i="6"/>
  <c r="R367" i="6"/>
  <c r="R366" i="6"/>
  <c r="R365" i="6"/>
  <c r="R364" i="6"/>
  <c r="R363" i="6"/>
  <c r="R362" i="6"/>
  <c r="R361" i="6"/>
  <c r="R360" i="6"/>
  <c r="R359" i="6"/>
  <c r="R358" i="6"/>
  <c r="R357" i="6"/>
  <c r="R356" i="6"/>
  <c r="R355" i="6"/>
  <c r="R354" i="6"/>
  <c r="R353" i="6"/>
  <c r="R352" i="6"/>
  <c r="R351" i="6"/>
  <c r="R350" i="6"/>
  <c r="R349" i="6"/>
  <c r="R348" i="6"/>
  <c r="R347" i="6"/>
  <c r="R346" i="6"/>
  <c r="R345" i="6"/>
  <c r="R344" i="6"/>
  <c r="R343" i="6"/>
  <c r="R342" i="6"/>
  <c r="R341" i="6"/>
  <c r="R340" i="6"/>
  <c r="R339" i="6"/>
  <c r="R338" i="6"/>
  <c r="R337" i="6"/>
  <c r="R336" i="6"/>
  <c r="R335" i="6"/>
  <c r="R334" i="6"/>
  <c r="R333" i="6"/>
  <c r="R332" i="6"/>
  <c r="R331" i="6"/>
  <c r="R330" i="6"/>
  <c r="R329" i="6"/>
  <c r="R328" i="6"/>
  <c r="R327" i="6"/>
  <c r="R326" i="6"/>
  <c r="R325" i="6"/>
  <c r="R324" i="6"/>
  <c r="R323" i="6"/>
  <c r="R322" i="6"/>
  <c r="R321" i="6"/>
  <c r="R320" i="6"/>
  <c r="R319" i="6"/>
  <c r="R318" i="6"/>
  <c r="R317" i="6"/>
  <c r="R316" i="6"/>
  <c r="R315" i="6"/>
  <c r="R314" i="6"/>
  <c r="R313" i="6"/>
  <c r="R312" i="6"/>
  <c r="R311" i="6"/>
  <c r="R310" i="6"/>
  <c r="R309" i="6"/>
  <c r="R308" i="6"/>
  <c r="R307" i="6"/>
  <c r="R306" i="6"/>
  <c r="R305" i="6"/>
  <c r="R304" i="6"/>
  <c r="R303" i="6"/>
  <c r="R302" i="6"/>
  <c r="R301" i="6"/>
  <c r="R300" i="6"/>
  <c r="R299" i="6"/>
  <c r="R298" i="6"/>
  <c r="R297" i="6"/>
  <c r="R296" i="6"/>
  <c r="R295" i="6"/>
  <c r="R294" i="6"/>
  <c r="R293" i="6"/>
  <c r="R292" i="6"/>
  <c r="R291" i="6"/>
  <c r="R290" i="6"/>
  <c r="R289" i="6"/>
  <c r="R288" i="6"/>
  <c r="R287" i="6"/>
  <c r="R286" i="6"/>
  <c r="R285" i="6"/>
  <c r="R284" i="6"/>
  <c r="R283" i="6"/>
  <c r="R282" i="6"/>
  <c r="R281" i="6"/>
  <c r="R280" i="6"/>
  <c r="R279" i="6"/>
  <c r="R278" i="6"/>
  <c r="R277" i="6"/>
  <c r="R276" i="6"/>
  <c r="R275" i="6"/>
  <c r="R274" i="6"/>
  <c r="R273" i="6"/>
  <c r="R272" i="6"/>
  <c r="R271" i="6"/>
  <c r="R270" i="6"/>
  <c r="R269" i="6"/>
  <c r="R268" i="6"/>
  <c r="R267" i="6"/>
  <c r="R266" i="6"/>
  <c r="R265" i="6"/>
  <c r="R264" i="6"/>
  <c r="R263" i="6"/>
  <c r="R262" i="6"/>
  <c r="R261" i="6"/>
  <c r="R260" i="6"/>
  <c r="R259" i="6"/>
  <c r="R258" i="6"/>
  <c r="R257" i="6"/>
  <c r="R256" i="6"/>
  <c r="R255" i="6"/>
  <c r="R254" i="6"/>
  <c r="R253" i="6"/>
  <c r="R252" i="6"/>
  <c r="R251" i="6"/>
  <c r="R250" i="6"/>
  <c r="R249" i="6"/>
  <c r="R248" i="6"/>
  <c r="R247" i="6"/>
  <c r="R246" i="6"/>
  <c r="R245" i="6"/>
  <c r="R244" i="6"/>
  <c r="R243" i="6"/>
  <c r="R242" i="6"/>
  <c r="R241" i="6"/>
  <c r="R240" i="6"/>
  <c r="R239" i="6"/>
  <c r="R238" i="6"/>
  <c r="R237" i="6"/>
  <c r="R236" i="6"/>
  <c r="R235" i="6"/>
  <c r="R234" i="6"/>
  <c r="R233" i="6"/>
  <c r="R232" i="6"/>
  <c r="R231" i="6"/>
  <c r="R230" i="6"/>
  <c r="R229" i="6"/>
  <c r="R228" i="6"/>
  <c r="R227" i="6"/>
  <c r="R226" i="6"/>
  <c r="R225" i="6"/>
  <c r="R224" i="6"/>
  <c r="R223" i="6"/>
  <c r="R222" i="6"/>
  <c r="R221" i="6"/>
  <c r="R220" i="6"/>
  <c r="R219" i="6"/>
  <c r="R218" i="6"/>
  <c r="R217" i="6"/>
  <c r="R216" i="6"/>
  <c r="R215" i="6"/>
  <c r="R214" i="6"/>
  <c r="R213" i="6"/>
  <c r="R212" i="6"/>
  <c r="R211" i="6"/>
  <c r="R210" i="6"/>
  <c r="R209" i="6"/>
  <c r="R208" i="6"/>
  <c r="R207" i="6"/>
  <c r="R206" i="6"/>
  <c r="R205" i="6"/>
  <c r="R204" i="6"/>
  <c r="R203" i="6"/>
  <c r="R202" i="6"/>
  <c r="R201" i="6"/>
  <c r="R200" i="6"/>
  <c r="R199" i="6"/>
  <c r="R198" i="6"/>
  <c r="R197" i="6"/>
  <c r="R196" i="6"/>
  <c r="R195" i="6"/>
  <c r="R194" i="6"/>
  <c r="R193" i="6"/>
  <c r="R192" i="6"/>
  <c r="R191" i="6"/>
  <c r="R190" i="6"/>
  <c r="R189" i="6"/>
  <c r="R188" i="6"/>
  <c r="R187" i="6"/>
  <c r="R186" i="6"/>
  <c r="R185" i="6"/>
  <c r="R184" i="6"/>
  <c r="R183" i="6"/>
  <c r="R182" i="6"/>
  <c r="R181" i="6"/>
  <c r="R180" i="6"/>
  <c r="R179" i="6"/>
  <c r="R178" i="6"/>
  <c r="R177" i="6"/>
  <c r="R176" i="6"/>
  <c r="R175" i="6"/>
  <c r="R174" i="6"/>
  <c r="R173" i="6"/>
  <c r="R172" i="6"/>
  <c r="R171" i="6"/>
  <c r="R170" i="6"/>
  <c r="R169" i="6"/>
  <c r="R168" i="6"/>
  <c r="R167" i="6"/>
  <c r="R166" i="6"/>
  <c r="R165" i="6"/>
  <c r="R164" i="6"/>
  <c r="R163" i="6"/>
  <c r="R162" i="6"/>
  <c r="R161" i="6"/>
  <c r="R160" i="6"/>
  <c r="R159" i="6"/>
  <c r="R158" i="6"/>
  <c r="R157" i="6"/>
  <c r="R156" i="6"/>
  <c r="R155" i="6"/>
  <c r="R154" i="6"/>
  <c r="R153" i="6"/>
  <c r="R152" i="6"/>
  <c r="R151" i="6"/>
  <c r="R150" i="6"/>
  <c r="R149" i="6"/>
  <c r="R148" i="6"/>
  <c r="R147" i="6"/>
  <c r="R146" i="6"/>
  <c r="R145" i="6"/>
  <c r="R144" i="6"/>
  <c r="R143" i="6"/>
  <c r="R142" i="6"/>
  <c r="R141" i="6"/>
  <c r="R140" i="6"/>
  <c r="R139" i="6"/>
  <c r="R138" i="6"/>
  <c r="R137" i="6"/>
  <c r="R136" i="6"/>
  <c r="R135" i="6"/>
  <c r="R134" i="6"/>
  <c r="R133" i="6"/>
  <c r="R132" i="6"/>
  <c r="R131" i="6"/>
  <c r="R130" i="6"/>
  <c r="R129" i="6"/>
  <c r="R128" i="6"/>
  <c r="R127" i="6"/>
  <c r="R126" i="6"/>
  <c r="R125" i="6"/>
  <c r="R124" i="6"/>
  <c r="R123" i="6"/>
  <c r="R122" i="6"/>
  <c r="R121" i="6"/>
  <c r="R120" i="6"/>
  <c r="R119" i="6"/>
  <c r="R118" i="6"/>
  <c r="R117" i="6"/>
  <c r="R116" i="6"/>
  <c r="R115" i="6"/>
  <c r="R114" i="6"/>
  <c r="R113" i="6"/>
  <c r="R112" i="6"/>
  <c r="R111" i="6"/>
  <c r="R110" i="6"/>
  <c r="R109" i="6"/>
  <c r="R108" i="6"/>
  <c r="R107" i="6"/>
  <c r="R106" i="6"/>
  <c r="R105" i="6"/>
  <c r="R104" i="6"/>
  <c r="R103" i="6"/>
  <c r="R102" i="6"/>
  <c r="R101" i="6"/>
  <c r="R100" i="6"/>
  <c r="R99" i="6"/>
  <c r="R98" i="6"/>
  <c r="R97" i="6"/>
  <c r="R96" i="6"/>
  <c r="R95" i="6"/>
  <c r="R94" i="6"/>
  <c r="R93" i="6"/>
  <c r="R92" i="6"/>
  <c r="R91" i="6"/>
  <c r="R90" i="6"/>
  <c r="R89" i="6"/>
  <c r="R88" i="6"/>
  <c r="R87" i="6"/>
  <c r="R86" i="6"/>
  <c r="R85" i="6"/>
  <c r="R84" i="6"/>
  <c r="R83" i="6"/>
  <c r="R82" i="6"/>
  <c r="R81" i="6"/>
  <c r="R80" i="6"/>
  <c r="R79" i="6"/>
  <c r="R78" i="6"/>
  <c r="R77" i="6"/>
  <c r="R76" i="6"/>
  <c r="R75" i="6"/>
  <c r="R74" i="6"/>
  <c r="R73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R56" i="6"/>
  <c r="R55" i="6"/>
  <c r="R54" i="6"/>
  <c r="R53" i="6"/>
  <c r="R52" i="6"/>
  <c r="R51" i="6"/>
  <c r="R50" i="6"/>
  <c r="R49" i="6"/>
  <c r="R48" i="6"/>
  <c r="R47" i="6"/>
  <c r="R46" i="6"/>
  <c r="R45" i="6"/>
  <c r="R44" i="6"/>
  <c r="R43" i="6"/>
  <c r="R42" i="6"/>
  <c r="R41" i="6"/>
  <c r="R40" i="6"/>
  <c r="R3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R3" i="6"/>
  <c r="R2" i="6"/>
  <c r="F3" i="6"/>
  <c r="F4" i="6" s="1"/>
  <c r="F5" i="6" s="1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A10001" i="6"/>
  <c r="A10000" i="6"/>
  <c r="A9999" i="6"/>
  <c r="A9998" i="6"/>
  <c r="A9997" i="6"/>
  <c r="A9996" i="6"/>
  <c r="A9995" i="6"/>
  <c r="A9994" i="6"/>
  <c r="A9993" i="6"/>
  <c r="A9992" i="6"/>
  <c r="A9991" i="6"/>
  <c r="A9990" i="6"/>
  <c r="A9989" i="6"/>
  <c r="A9988" i="6"/>
  <c r="A9987" i="6"/>
  <c r="A9986" i="6"/>
  <c r="A9985" i="6"/>
  <c r="A9984" i="6"/>
  <c r="A9983" i="6"/>
  <c r="A9982" i="6"/>
  <c r="A9981" i="6"/>
  <c r="A9980" i="6"/>
  <c r="A9979" i="6"/>
  <c r="A9978" i="6"/>
  <c r="A9977" i="6"/>
  <c r="A9976" i="6"/>
  <c r="A9975" i="6"/>
  <c r="A9974" i="6"/>
  <c r="A9973" i="6"/>
  <c r="A9972" i="6"/>
  <c r="A9971" i="6"/>
  <c r="A9970" i="6"/>
  <c r="A9969" i="6"/>
  <c r="A9968" i="6"/>
  <c r="A9967" i="6"/>
  <c r="A9966" i="6"/>
  <c r="A9965" i="6"/>
  <c r="A9964" i="6"/>
  <c r="A9963" i="6"/>
  <c r="A9962" i="6"/>
  <c r="A9961" i="6"/>
  <c r="A9960" i="6"/>
  <c r="A9959" i="6"/>
  <c r="A9958" i="6"/>
  <c r="A9957" i="6"/>
  <c r="A9956" i="6"/>
  <c r="A9955" i="6"/>
  <c r="A9954" i="6"/>
  <c r="A9953" i="6"/>
  <c r="A9952" i="6"/>
  <c r="A9951" i="6"/>
  <c r="A9950" i="6"/>
  <c r="A9949" i="6"/>
  <c r="A9948" i="6"/>
  <c r="A9947" i="6"/>
  <c r="A9946" i="6"/>
  <c r="A9945" i="6"/>
  <c r="A9944" i="6"/>
  <c r="A9943" i="6"/>
  <c r="A9942" i="6"/>
  <c r="A9941" i="6"/>
  <c r="A9940" i="6"/>
  <c r="A9939" i="6"/>
  <c r="A9938" i="6"/>
  <c r="A9937" i="6"/>
  <c r="A9936" i="6"/>
  <c r="A9935" i="6"/>
  <c r="A9934" i="6"/>
  <c r="A9933" i="6"/>
  <c r="A9932" i="6"/>
  <c r="A9931" i="6"/>
  <c r="A9930" i="6"/>
  <c r="A9929" i="6"/>
  <c r="A9928" i="6"/>
  <c r="A9927" i="6"/>
  <c r="A9926" i="6"/>
  <c r="A9925" i="6"/>
  <c r="A9924" i="6"/>
  <c r="A9923" i="6"/>
  <c r="A9922" i="6"/>
  <c r="A9921" i="6"/>
  <c r="A9920" i="6"/>
  <c r="A9919" i="6"/>
  <c r="A9918" i="6"/>
  <c r="A9917" i="6"/>
  <c r="A9916" i="6"/>
  <c r="A9915" i="6"/>
  <c r="A9914" i="6"/>
  <c r="A9913" i="6"/>
  <c r="A9912" i="6"/>
  <c r="A9911" i="6"/>
  <c r="A9910" i="6"/>
  <c r="A9909" i="6"/>
  <c r="A9908" i="6"/>
  <c r="A9907" i="6"/>
  <c r="A9906" i="6"/>
  <c r="A9905" i="6"/>
  <c r="A9904" i="6"/>
  <c r="A9903" i="6"/>
  <c r="A9902" i="6"/>
  <c r="A9901" i="6"/>
  <c r="A9900" i="6"/>
  <c r="A9899" i="6"/>
  <c r="A9898" i="6"/>
  <c r="A9897" i="6"/>
  <c r="A9896" i="6"/>
  <c r="A9895" i="6"/>
  <c r="A9894" i="6"/>
  <c r="A9893" i="6"/>
  <c r="A9892" i="6"/>
  <c r="A9891" i="6"/>
  <c r="A9890" i="6"/>
  <c r="A9889" i="6"/>
  <c r="A9888" i="6"/>
  <c r="A9887" i="6"/>
  <c r="A9886" i="6"/>
  <c r="A9885" i="6"/>
  <c r="A9884" i="6"/>
  <c r="A9883" i="6"/>
  <c r="A9882" i="6"/>
  <c r="A9881" i="6"/>
  <c r="A9880" i="6"/>
  <c r="A9879" i="6"/>
  <c r="A9878" i="6"/>
  <c r="A9877" i="6"/>
  <c r="A9876" i="6"/>
  <c r="A9875" i="6"/>
  <c r="A9874" i="6"/>
  <c r="A9873" i="6"/>
  <c r="A9872" i="6"/>
  <c r="A9871" i="6"/>
  <c r="A9870" i="6"/>
  <c r="A9869" i="6"/>
  <c r="A9868" i="6"/>
  <c r="A9867" i="6"/>
  <c r="A9866" i="6"/>
  <c r="A9865" i="6"/>
  <c r="A9864" i="6"/>
  <c r="A9863" i="6"/>
  <c r="A9862" i="6"/>
  <c r="A9861" i="6"/>
  <c r="A9860" i="6"/>
  <c r="A9859" i="6"/>
  <c r="A9858" i="6"/>
  <c r="A9857" i="6"/>
  <c r="A9856" i="6"/>
  <c r="A9855" i="6"/>
  <c r="A9854" i="6"/>
  <c r="A9853" i="6"/>
  <c r="A9852" i="6"/>
  <c r="A9851" i="6"/>
  <c r="A9850" i="6"/>
  <c r="A9849" i="6"/>
  <c r="A9848" i="6"/>
  <c r="A9847" i="6"/>
  <c r="A9846" i="6"/>
  <c r="A9845" i="6"/>
  <c r="A9844" i="6"/>
  <c r="A9843" i="6"/>
  <c r="A9842" i="6"/>
  <c r="A9841" i="6"/>
  <c r="A9840" i="6"/>
  <c r="A9839" i="6"/>
  <c r="A9838" i="6"/>
  <c r="A9837" i="6"/>
  <c r="A9836" i="6"/>
  <c r="A9835" i="6"/>
  <c r="A9834" i="6"/>
  <c r="A9833" i="6"/>
  <c r="A9832" i="6"/>
  <c r="A9831" i="6"/>
  <c r="A9830" i="6"/>
  <c r="A9829" i="6"/>
  <c r="A9828" i="6"/>
  <c r="A9827" i="6"/>
  <c r="A9826" i="6"/>
  <c r="A9825" i="6"/>
  <c r="A9824" i="6"/>
  <c r="A9823" i="6"/>
  <c r="A9822" i="6"/>
  <c r="A9821" i="6"/>
  <c r="A9820" i="6"/>
  <c r="A9819" i="6"/>
  <c r="A9818" i="6"/>
  <c r="A9817" i="6"/>
  <c r="A9816" i="6"/>
  <c r="A9815" i="6"/>
  <c r="A9814" i="6"/>
  <c r="A9813" i="6"/>
  <c r="A9812" i="6"/>
  <c r="A9811" i="6"/>
  <c r="A9810" i="6"/>
  <c r="A9809" i="6"/>
  <c r="A9808" i="6"/>
  <c r="A9807" i="6"/>
  <c r="A9806" i="6"/>
  <c r="A9805" i="6"/>
  <c r="A9804" i="6"/>
  <c r="A9803" i="6"/>
  <c r="A9802" i="6"/>
  <c r="A9801" i="6"/>
  <c r="A9800" i="6"/>
  <c r="A9799" i="6"/>
  <c r="A9798" i="6"/>
  <c r="A9797" i="6"/>
  <c r="A9796" i="6"/>
  <c r="A9795" i="6"/>
  <c r="A9794" i="6"/>
  <c r="A9793" i="6"/>
  <c r="A9792" i="6"/>
  <c r="A9791" i="6"/>
  <c r="A9790" i="6"/>
  <c r="A9789" i="6"/>
  <c r="A9788" i="6"/>
  <c r="A9787" i="6"/>
  <c r="A9786" i="6"/>
  <c r="A9785" i="6"/>
  <c r="A9784" i="6"/>
  <c r="A9783" i="6"/>
  <c r="A9782" i="6"/>
  <c r="A9781" i="6"/>
  <c r="A9780" i="6"/>
  <c r="A9779" i="6"/>
  <c r="A9778" i="6"/>
  <c r="A9777" i="6"/>
  <c r="A9776" i="6"/>
  <c r="A9775" i="6"/>
  <c r="A9774" i="6"/>
  <c r="A9773" i="6"/>
  <c r="A9772" i="6"/>
  <c r="A9771" i="6"/>
  <c r="A9770" i="6"/>
  <c r="A9769" i="6"/>
  <c r="A9768" i="6"/>
  <c r="A9767" i="6"/>
  <c r="A9766" i="6"/>
  <c r="A9765" i="6"/>
  <c r="A9764" i="6"/>
  <c r="A9763" i="6"/>
  <c r="A9762" i="6"/>
  <c r="A9761" i="6"/>
  <c r="A9760" i="6"/>
  <c r="A9759" i="6"/>
  <c r="A9758" i="6"/>
  <c r="A9757" i="6"/>
  <c r="A9756" i="6"/>
  <c r="A9755" i="6"/>
  <c r="A9754" i="6"/>
  <c r="A9753" i="6"/>
  <c r="A9752" i="6"/>
  <c r="A9751" i="6"/>
  <c r="A9750" i="6"/>
  <c r="A9749" i="6"/>
  <c r="A9748" i="6"/>
  <c r="A9747" i="6"/>
  <c r="A9746" i="6"/>
  <c r="A9745" i="6"/>
  <c r="A9744" i="6"/>
  <c r="A9743" i="6"/>
  <c r="A9742" i="6"/>
  <c r="A9741" i="6"/>
  <c r="A9740" i="6"/>
  <c r="A9739" i="6"/>
  <c r="A9738" i="6"/>
  <c r="A9737" i="6"/>
  <c r="A9736" i="6"/>
  <c r="A9735" i="6"/>
  <c r="A9734" i="6"/>
  <c r="A9733" i="6"/>
  <c r="A9732" i="6"/>
  <c r="A9731" i="6"/>
  <c r="A9730" i="6"/>
  <c r="A9729" i="6"/>
  <c r="A9728" i="6"/>
  <c r="A9727" i="6"/>
  <c r="A9726" i="6"/>
  <c r="A9725" i="6"/>
  <c r="A9724" i="6"/>
  <c r="A9723" i="6"/>
  <c r="A9722" i="6"/>
  <c r="A9721" i="6"/>
  <c r="A9720" i="6"/>
  <c r="A9719" i="6"/>
  <c r="A9718" i="6"/>
  <c r="A9717" i="6"/>
  <c r="A9716" i="6"/>
  <c r="A9715" i="6"/>
  <c r="A9714" i="6"/>
  <c r="A9713" i="6"/>
  <c r="A9712" i="6"/>
  <c r="A9711" i="6"/>
  <c r="A9710" i="6"/>
  <c r="A9709" i="6"/>
  <c r="A9708" i="6"/>
  <c r="A9707" i="6"/>
  <c r="A9706" i="6"/>
  <c r="A9705" i="6"/>
  <c r="A9704" i="6"/>
  <c r="A9703" i="6"/>
  <c r="A9702" i="6"/>
  <c r="A9701" i="6"/>
  <c r="A9700" i="6"/>
  <c r="A9699" i="6"/>
  <c r="A9698" i="6"/>
  <c r="A9697" i="6"/>
  <c r="A9696" i="6"/>
  <c r="A9695" i="6"/>
  <c r="A9694" i="6"/>
  <c r="A9693" i="6"/>
  <c r="A9692" i="6"/>
  <c r="A9691" i="6"/>
  <c r="A9690" i="6"/>
  <c r="A9689" i="6"/>
  <c r="A9688" i="6"/>
  <c r="A9687" i="6"/>
  <c r="A9686" i="6"/>
  <c r="A9685" i="6"/>
  <c r="A9684" i="6"/>
  <c r="A9683" i="6"/>
  <c r="A9682" i="6"/>
  <c r="A9681" i="6"/>
  <c r="A9680" i="6"/>
  <c r="A9679" i="6"/>
  <c r="A9678" i="6"/>
  <c r="A9677" i="6"/>
  <c r="A9676" i="6"/>
  <c r="A9675" i="6"/>
  <c r="A9674" i="6"/>
  <c r="A9673" i="6"/>
  <c r="A9672" i="6"/>
  <c r="A9671" i="6"/>
  <c r="A9670" i="6"/>
  <c r="A9669" i="6"/>
  <c r="A9668" i="6"/>
  <c r="A9667" i="6"/>
  <c r="A9666" i="6"/>
  <c r="A9665" i="6"/>
  <c r="A9664" i="6"/>
  <c r="A9663" i="6"/>
  <c r="A9662" i="6"/>
  <c r="A9661" i="6"/>
  <c r="A9660" i="6"/>
  <c r="A9659" i="6"/>
  <c r="A9658" i="6"/>
  <c r="A9657" i="6"/>
  <c r="A9656" i="6"/>
  <c r="A9655" i="6"/>
  <c r="A9654" i="6"/>
  <c r="A9653" i="6"/>
  <c r="A9652" i="6"/>
  <c r="A9651" i="6"/>
  <c r="A9650" i="6"/>
  <c r="A9649" i="6"/>
  <c r="A9648" i="6"/>
  <c r="A9647" i="6"/>
  <c r="A9646" i="6"/>
  <c r="A9645" i="6"/>
  <c r="A9644" i="6"/>
  <c r="A9643" i="6"/>
  <c r="A9642" i="6"/>
  <c r="A9641" i="6"/>
  <c r="A9640" i="6"/>
  <c r="A9639" i="6"/>
  <c r="A9638" i="6"/>
  <c r="A9637" i="6"/>
  <c r="A9636" i="6"/>
  <c r="A9635" i="6"/>
  <c r="A9634" i="6"/>
  <c r="A9633" i="6"/>
  <c r="A9632" i="6"/>
  <c r="A9631" i="6"/>
  <c r="A9630" i="6"/>
  <c r="A9629" i="6"/>
  <c r="A9628" i="6"/>
  <c r="A9627" i="6"/>
  <c r="A9626" i="6"/>
  <c r="A9625" i="6"/>
  <c r="A9624" i="6"/>
  <c r="A9623" i="6"/>
  <c r="A9622" i="6"/>
  <c r="A9621" i="6"/>
  <c r="A9620" i="6"/>
  <c r="A9619" i="6"/>
  <c r="A9618" i="6"/>
  <c r="A9617" i="6"/>
  <c r="A9616" i="6"/>
  <c r="A9615" i="6"/>
  <c r="A9614" i="6"/>
  <c r="A9613" i="6"/>
  <c r="A9612" i="6"/>
  <c r="A9611" i="6"/>
  <c r="A9610" i="6"/>
  <c r="A9609" i="6"/>
  <c r="A9608" i="6"/>
  <c r="A9607" i="6"/>
  <c r="A9606" i="6"/>
  <c r="A9605" i="6"/>
  <c r="A9604" i="6"/>
  <c r="A9603" i="6"/>
  <c r="A9602" i="6"/>
  <c r="A9601" i="6"/>
  <c r="A9600" i="6"/>
  <c r="A9599" i="6"/>
  <c r="A9598" i="6"/>
  <c r="A9597" i="6"/>
  <c r="A9596" i="6"/>
  <c r="A9595" i="6"/>
  <c r="A9594" i="6"/>
  <c r="A9593" i="6"/>
  <c r="A9592" i="6"/>
  <c r="A9591" i="6"/>
  <c r="A9590" i="6"/>
  <c r="A9589" i="6"/>
  <c r="A9588" i="6"/>
  <c r="A9587" i="6"/>
  <c r="A9586" i="6"/>
  <c r="A9585" i="6"/>
  <c r="A9584" i="6"/>
  <c r="A9583" i="6"/>
  <c r="A9582" i="6"/>
  <c r="A9581" i="6"/>
  <c r="A9580" i="6"/>
  <c r="A9579" i="6"/>
  <c r="A9578" i="6"/>
  <c r="A9577" i="6"/>
  <c r="A9576" i="6"/>
  <c r="A9575" i="6"/>
  <c r="A9574" i="6"/>
  <c r="A9573" i="6"/>
  <c r="A9572" i="6"/>
  <c r="A9571" i="6"/>
  <c r="A9570" i="6"/>
  <c r="A9569" i="6"/>
  <c r="A9568" i="6"/>
  <c r="A9567" i="6"/>
  <c r="A9566" i="6"/>
  <c r="A9565" i="6"/>
  <c r="A9564" i="6"/>
  <c r="A9563" i="6"/>
  <c r="A9562" i="6"/>
  <c r="A9561" i="6"/>
  <c r="A9560" i="6"/>
  <c r="A9559" i="6"/>
  <c r="A9558" i="6"/>
  <c r="A9557" i="6"/>
  <c r="A9556" i="6"/>
  <c r="A9555" i="6"/>
  <c r="A9554" i="6"/>
  <c r="A9553" i="6"/>
  <c r="A9552" i="6"/>
  <c r="A9551" i="6"/>
  <c r="A9550" i="6"/>
  <c r="A9549" i="6"/>
  <c r="A9548" i="6"/>
  <c r="A9547" i="6"/>
  <c r="A9546" i="6"/>
  <c r="A9545" i="6"/>
  <c r="A9544" i="6"/>
  <c r="A9543" i="6"/>
  <c r="A9542" i="6"/>
  <c r="A9541" i="6"/>
  <c r="A9540" i="6"/>
  <c r="A9539" i="6"/>
  <c r="A9538" i="6"/>
  <c r="A9537" i="6"/>
  <c r="A9536" i="6"/>
  <c r="A9535" i="6"/>
  <c r="A9534" i="6"/>
  <c r="A9533" i="6"/>
  <c r="A9532" i="6"/>
  <c r="A9531" i="6"/>
  <c r="A9530" i="6"/>
  <c r="A9529" i="6"/>
  <c r="A9528" i="6"/>
  <c r="A9527" i="6"/>
  <c r="A9526" i="6"/>
  <c r="A9525" i="6"/>
  <c r="A9524" i="6"/>
  <c r="A9523" i="6"/>
  <c r="A9522" i="6"/>
  <c r="A9521" i="6"/>
  <c r="A9520" i="6"/>
  <c r="A9519" i="6"/>
  <c r="A9518" i="6"/>
  <c r="A9517" i="6"/>
  <c r="A9516" i="6"/>
  <c r="A9515" i="6"/>
  <c r="A9514" i="6"/>
  <c r="A9513" i="6"/>
  <c r="A9512" i="6"/>
  <c r="A9511" i="6"/>
  <c r="A9510" i="6"/>
  <c r="A9509" i="6"/>
  <c r="A9508" i="6"/>
  <c r="A9507" i="6"/>
  <c r="A9506" i="6"/>
  <c r="A9505" i="6"/>
  <c r="A9504" i="6"/>
  <c r="A9503" i="6"/>
  <c r="A9502" i="6"/>
  <c r="A9501" i="6"/>
  <c r="A9500" i="6"/>
  <c r="A9499" i="6"/>
  <c r="A9498" i="6"/>
  <c r="A9497" i="6"/>
  <c r="A9496" i="6"/>
  <c r="A9495" i="6"/>
  <c r="A9494" i="6"/>
  <c r="A9493" i="6"/>
  <c r="A9492" i="6"/>
  <c r="A9491" i="6"/>
  <c r="A9490" i="6"/>
  <c r="A9489" i="6"/>
  <c r="A9488" i="6"/>
  <c r="A9487" i="6"/>
  <c r="A9486" i="6"/>
  <c r="A9485" i="6"/>
  <c r="A9484" i="6"/>
  <c r="A9483" i="6"/>
  <c r="A9482" i="6"/>
  <c r="A9481" i="6"/>
  <c r="A9480" i="6"/>
  <c r="A9479" i="6"/>
  <c r="A9478" i="6"/>
  <c r="A9477" i="6"/>
  <c r="A9476" i="6"/>
  <c r="A9475" i="6"/>
  <c r="A9474" i="6"/>
  <c r="A9473" i="6"/>
  <c r="A9472" i="6"/>
  <c r="A9471" i="6"/>
  <c r="A9470" i="6"/>
  <c r="A9469" i="6"/>
  <c r="A9468" i="6"/>
  <c r="A9467" i="6"/>
  <c r="A9466" i="6"/>
  <c r="A9465" i="6"/>
  <c r="A9464" i="6"/>
  <c r="A9463" i="6"/>
  <c r="A9462" i="6"/>
  <c r="A9461" i="6"/>
  <c r="A9460" i="6"/>
  <c r="A9459" i="6"/>
  <c r="A9458" i="6"/>
  <c r="A9457" i="6"/>
  <c r="A9456" i="6"/>
  <c r="A9455" i="6"/>
  <c r="A9454" i="6"/>
  <c r="A9453" i="6"/>
  <c r="A9452" i="6"/>
  <c r="A9451" i="6"/>
  <c r="A9450" i="6"/>
  <c r="A9449" i="6"/>
  <c r="A9448" i="6"/>
  <c r="A9447" i="6"/>
  <c r="A9446" i="6"/>
  <c r="A9445" i="6"/>
  <c r="A9444" i="6"/>
  <c r="A9443" i="6"/>
  <c r="A9442" i="6"/>
  <c r="A9441" i="6"/>
  <c r="A9440" i="6"/>
  <c r="A9439" i="6"/>
  <c r="A9438" i="6"/>
  <c r="A9437" i="6"/>
  <c r="A9436" i="6"/>
  <c r="A9435" i="6"/>
  <c r="A9434" i="6"/>
  <c r="A9433" i="6"/>
  <c r="A9432" i="6"/>
  <c r="A9431" i="6"/>
  <c r="A9430" i="6"/>
  <c r="A9429" i="6"/>
  <c r="A9428" i="6"/>
  <c r="A9427" i="6"/>
  <c r="A9426" i="6"/>
  <c r="A9425" i="6"/>
  <c r="A9424" i="6"/>
  <c r="A9423" i="6"/>
  <c r="A9422" i="6"/>
  <c r="A9421" i="6"/>
  <c r="A9420" i="6"/>
  <c r="A9419" i="6"/>
  <c r="A9418" i="6"/>
  <c r="A9417" i="6"/>
  <c r="A9416" i="6"/>
  <c r="A9415" i="6"/>
  <c r="A9414" i="6"/>
  <c r="A9413" i="6"/>
  <c r="A9412" i="6"/>
  <c r="A9411" i="6"/>
  <c r="A9410" i="6"/>
  <c r="A9409" i="6"/>
  <c r="A9408" i="6"/>
  <c r="A9407" i="6"/>
  <c r="A9406" i="6"/>
  <c r="A9405" i="6"/>
  <c r="A9404" i="6"/>
  <c r="A9403" i="6"/>
  <c r="A9402" i="6"/>
  <c r="A9401" i="6"/>
  <c r="A9400" i="6"/>
  <c r="A9399" i="6"/>
  <c r="A9398" i="6"/>
  <c r="A9397" i="6"/>
  <c r="A9396" i="6"/>
  <c r="A9395" i="6"/>
  <c r="A9394" i="6"/>
  <c r="A9393" i="6"/>
  <c r="A9392" i="6"/>
  <c r="A9391" i="6"/>
  <c r="A9390" i="6"/>
  <c r="A9389" i="6"/>
  <c r="A9388" i="6"/>
  <c r="A9387" i="6"/>
  <c r="A9386" i="6"/>
  <c r="A9385" i="6"/>
  <c r="A9384" i="6"/>
  <c r="A9383" i="6"/>
  <c r="A9382" i="6"/>
  <c r="A9381" i="6"/>
  <c r="A9380" i="6"/>
  <c r="A9379" i="6"/>
  <c r="A9378" i="6"/>
  <c r="A9377" i="6"/>
  <c r="A9376" i="6"/>
  <c r="A9375" i="6"/>
  <c r="A9374" i="6"/>
  <c r="A9373" i="6"/>
  <c r="A9372" i="6"/>
  <c r="A9371" i="6"/>
  <c r="A9370" i="6"/>
  <c r="A9369" i="6"/>
  <c r="A9368" i="6"/>
  <c r="A9367" i="6"/>
  <c r="A9366" i="6"/>
  <c r="A9365" i="6"/>
  <c r="A9364" i="6"/>
  <c r="A9363" i="6"/>
  <c r="A9362" i="6"/>
  <c r="A9361" i="6"/>
  <c r="A9360" i="6"/>
  <c r="A9359" i="6"/>
  <c r="A9358" i="6"/>
  <c r="A9357" i="6"/>
  <c r="A9356" i="6"/>
  <c r="A9355" i="6"/>
  <c r="A9354" i="6"/>
  <c r="A9353" i="6"/>
  <c r="A9352" i="6"/>
  <c r="A9351" i="6"/>
  <c r="A9350" i="6"/>
  <c r="A9349" i="6"/>
  <c r="A9348" i="6"/>
  <c r="A9347" i="6"/>
  <c r="A9346" i="6"/>
  <c r="A9345" i="6"/>
  <c r="A9344" i="6"/>
  <c r="A9343" i="6"/>
  <c r="A9342" i="6"/>
  <c r="A9341" i="6"/>
  <c r="A9340" i="6"/>
  <c r="A9339" i="6"/>
  <c r="A9338" i="6"/>
  <c r="A9337" i="6"/>
  <c r="A9336" i="6"/>
  <c r="A9335" i="6"/>
  <c r="A9334" i="6"/>
  <c r="A9333" i="6"/>
  <c r="A9332" i="6"/>
  <c r="A9331" i="6"/>
  <c r="A9330" i="6"/>
  <c r="A9329" i="6"/>
  <c r="A9328" i="6"/>
  <c r="A9327" i="6"/>
  <c r="A9326" i="6"/>
  <c r="A9325" i="6"/>
  <c r="A9324" i="6"/>
  <c r="A9323" i="6"/>
  <c r="A9322" i="6"/>
  <c r="A9321" i="6"/>
  <c r="A9320" i="6"/>
  <c r="A9319" i="6"/>
  <c r="A9318" i="6"/>
  <c r="A9317" i="6"/>
  <c r="A9316" i="6"/>
  <c r="A9315" i="6"/>
  <c r="A9314" i="6"/>
  <c r="A9313" i="6"/>
  <c r="A9312" i="6"/>
  <c r="A9311" i="6"/>
  <c r="A9310" i="6"/>
  <c r="A9309" i="6"/>
  <c r="A9308" i="6"/>
  <c r="A9307" i="6"/>
  <c r="A9306" i="6"/>
  <c r="A9305" i="6"/>
  <c r="A9304" i="6"/>
  <c r="A9303" i="6"/>
  <c r="A9302" i="6"/>
  <c r="A9301" i="6"/>
  <c r="A9300" i="6"/>
  <c r="A9299" i="6"/>
  <c r="A9298" i="6"/>
  <c r="A9297" i="6"/>
  <c r="A9296" i="6"/>
  <c r="A9295" i="6"/>
  <c r="A9294" i="6"/>
  <c r="A9293" i="6"/>
  <c r="A9292" i="6"/>
  <c r="A9291" i="6"/>
  <c r="A9290" i="6"/>
  <c r="A9289" i="6"/>
  <c r="A9288" i="6"/>
  <c r="A9287" i="6"/>
  <c r="A9286" i="6"/>
  <c r="A9285" i="6"/>
  <c r="A9284" i="6"/>
  <c r="A9283" i="6"/>
  <c r="A9282" i="6"/>
  <c r="A9281" i="6"/>
  <c r="A9280" i="6"/>
  <c r="A9279" i="6"/>
  <c r="A9278" i="6"/>
  <c r="A9277" i="6"/>
  <c r="A9276" i="6"/>
  <c r="A9275" i="6"/>
  <c r="A9274" i="6"/>
  <c r="A9273" i="6"/>
  <c r="A9272" i="6"/>
  <c r="A9271" i="6"/>
  <c r="A9270" i="6"/>
  <c r="A9269" i="6"/>
  <c r="A9268" i="6"/>
  <c r="A9267" i="6"/>
  <c r="A9266" i="6"/>
  <c r="A9265" i="6"/>
  <c r="A9264" i="6"/>
  <c r="A9263" i="6"/>
  <c r="A9262" i="6"/>
  <c r="A9261" i="6"/>
  <c r="A9260" i="6"/>
  <c r="A9259" i="6"/>
  <c r="A9258" i="6"/>
  <c r="A9257" i="6"/>
  <c r="A9256" i="6"/>
  <c r="A9255" i="6"/>
  <c r="A9254" i="6"/>
  <c r="A9253" i="6"/>
  <c r="A9252" i="6"/>
  <c r="A9251" i="6"/>
  <c r="A9250" i="6"/>
  <c r="A9249" i="6"/>
  <c r="A9248" i="6"/>
  <c r="A9247" i="6"/>
  <c r="A9246" i="6"/>
  <c r="A9245" i="6"/>
  <c r="A9244" i="6"/>
  <c r="A9243" i="6"/>
  <c r="A9242" i="6"/>
  <c r="A9241" i="6"/>
  <c r="A9240" i="6"/>
  <c r="A9239" i="6"/>
  <c r="A9238" i="6"/>
  <c r="A9237" i="6"/>
  <c r="A9236" i="6"/>
  <c r="A9235" i="6"/>
  <c r="A9234" i="6"/>
  <c r="A9233" i="6"/>
  <c r="A9232" i="6"/>
  <c r="A9231" i="6"/>
  <c r="A9230" i="6"/>
  <c r="A9229" i="6"/>
  <c r="A9228" i="6"/>
  <c r="A9227" i="6"/>
  <c r="A9226" i="6"/>
  <c r="A9225" i="6"/>
  <c r="A9224" i="6"/>
  <c r="A9223" i="6"/>
  <c r="A9222" i="6"/>
  <c r="A9221" i="6"/>
  <c r="A9220" i="6"/>
  <c r="A9219" i="6"/>
  <c r="A9218" i="6"/>
  <c r="A9217" i="6"/>
  <c r="A9216" i="6"/>
  <c r="A9215" i="6"/>
  <c r="A9214" i="6"/>
  <c r="A9213" i="6"/>
  <c r="A9212" i="6"/>
  <c r="A9211" i="6"/>
  <c r="A9210" i="6"/>
  <c r="A9209" i="6"/>
  <c r="A9208" i="6"/>
  <c r="A9207" i="6"/>
  <c r="A9206" i="6"/>
  <c r="A9205" i="6"/>
  <c r="A9204" i="6"/>
  <c r="A9203" i="6"/>
  <c r="A9202" i="6"/>
  <c r="A9201" i="6"/>
  <c r="A9200" i="6"/>
  <c r="A9199" i="6"/>
  <c r="A9198" i="6"/>
  <c r="A9197" i="6"/>
  <c r="A9196" i="6"/>
  <c r="A9195" i="6"/>
  <c r="A9194" i="6"/>
  <c r="A9193" i="6"/>
  <c r="A9192" i="6"/>
  <c r="A9191" i="6"/>
  <c r="A9190" i="6"/>
  <c r="A9189" i="6"/>
  <c r="A9188" i="6"/>
  <c r="A9187" i="6"/>
  <c r="A9186" i="6"/>
  <c r="A9185" i="6"/>
  <c r="A9184" i="6"/>
  <c r="A9183" i="6"/>
  <c r="A9182" i="6"/>
  <c r="A9181" i="6"/>
  <c r="A9180" i="6"/>
  <c r="A9179" i="6"/>
  <c r="A9178" i="6"/>
  <c r="A9177" i="6"/>
  <c r="A9176" i="6"/>
  <c r="A9175" i="6"/>
  <c r="A9174" i="6"/>
  <c r="A9173" i="6"/>
  <c r="A9172" i="6"/>
  <c r="A9171" i="6"/>
  <c r="A9170" i="6"/>
  <c r="A9169" i="6"/>
  <c r="A9168" i="6"/>
  <c r="A9167" i="6"/>
  <c r="A9166" i="6"/>
  <c r="A9165" i="6"/>
  <c r="A9164" i="6"/>
  <c r="A9163" i="6"/>
  <c r="A9162" i="6"/>
  <c r="A9161" i="6"/>
  <c r="A9160" i="6"/>
  <c r="A9159" i="6"/>
  <c r="A9158" i="6"/>
  <c r="A9157" i="6"/>
  <c r="A9156" i="6"/>
  <c r="A9155" i="6"/>
  <c r="A9154" i="6"/>
  <c r="A9153" i="6"/>
  <c r="A9152" i="6"/>
  <c r="A9151" i="6"/>
  <c r="A9150" i="6"/>
  <c r="A9149" i="6"/>
  <c r="A9148" i="6"/>
  <c r="A9147" i="6"/>
  <c r="A9146" i="6"/>
  <c r="A9145" i="6"/>
  <c r="A9144" i="6"/>
  <c r="A9143" i="6"/>
  <c r="A9142" i="6"/>
  <c r="A9141" i="6"/>
  <c r="A9140" i="6"/>
  <c r="A9139" i="6"/>
  <c r="A9138" i="6"/>
  <c r="A9137" i="6"/>
  <c r="A9136" i="6"/>
  <c r="A9135" i="6"/>
  <c r="A9134" i="6"/>
  <c r="A9133" i="6"/>
  <c r="A9132" i="6"/>
  <c r="A9131" i="6"/>
  <c r="A9130" i="6"/>
  <c r="A9129" i="6"/>
  <c r="A9128" i="6"/>
  <c r="A9127" i="6"/>
  <c r="A9126" i="6"/>
  <c r="A9125" i="6"/>
  <c r="A9124" i="6"/>
  <c r="A9123" i="6"/>
  <c r="A9122" i="6"/>
  <c r="A9121" i="6"/>
  <c r="A9120" i="6"/>
  <c r="A9119" i="6"/>
  <c r="A9118" i="6"/>
  <c r="A9117" i="6"/>
  <c r="A9116" i="6"/>
  <c r="A9115" i="6"/>
  <c r="A9114" i="6"/>
  <c r="A9113" i="6"/>
  <c r="A9112" i="6"/>
  <c r="A9111" i="6"/>
  <c r="A9110" i="6"/>
  <c r="A9109" i="6"/>
  <c r="A9108" i="6"/>
  <c r="A9107" i="6"/>
  <c r="A9106" i="6"/>
  <c r="A9105" i="6"/>
  <c r="A9104" i="6"/>
  <c r="A9103" i="6"/>
  <c r="A9102" i="6"/>
  <c r="A9101" i="6"/>
  <c r="A9100" i="6"/>
  <c r="A9099" i="6"/>
  <c r="A9098" i="6"/>
  <c r="A9097" i="6"/>
  <c r="A9096" i="6"/>
  <c r="A9095" i="6"/>
  <c r="A9094" i="6"/>
  <c r="A9093" i="6"/>
  <c r="A9092" i="6"/>
  <c r="A9091" i="6"/>
  <c r="A9090" i="6"/>
  <c r="A9089" i="6"/>
  <c r="A9088" i="6"/>
  <c r="A9087" i="6"/>
  <c r="A9086" i="6"/>
  <c r="A9085" i="6"/>
  <c r="A9084" i="6"/>
  <c r="A9083" i="6"/>
  <c r="A9082" i="6"/>
  <c r="A9081" i="6"/>
  <c r="A9080" i="6"/>
  <c r="A9079" i="6"/>
  <c r="A9078" i="6"/>
  <c r="A9077" i="6"/>
  <c r="A9076" i="6"/>
  <c r="A9075" i="6"/>
  <c r="A9074" i="6"/>
  <c r="A9073" i="6"/>
  <c r="A9072" i="6"/>
  <c r="A9071" i="6"/>
  <c r="A9070" i="6"/>
  <c r="A9069" i="6"/>
  <c r="A9068" i="6"/>
  <c r="A9067" i="6"/>
  <c r="A9066" i="6"/>
  <c r="A9065" i="6"/>
  <c r="A9064" i="6"/>
  <c r="A9063" i="6"/>
  <c r="A9062" i="6"/>
  <c r="A9061" i="6"/>
  <c r="A9060" i="6"/>
  <c r="A9059" i="6"/>
  <c r="A9058" i="6"/>
  <c r="A9057" i="6"/>
  <c r="A9056" i="6"/>
  <c r="A9055" i="6"/>
  <c r="A9054" i="6"/>
  <c r="A9053" i="6"/>
  <c r="A9052" i="6"/>
  <c r="A9051" i="6"/>
  <c r="A9050" i="6"/>
  <c r="A9049" i="6"/>
  <c r="A9048" i="6"/>
  <c r="A9047" i="6"/>
  <c r="A9046" i="6"/>
  <c r="A9045" i="6"/>
  <c r="A9044" i="6"/>
  <c r="A9043" i="6"/>
  <c r="A9042" i="6"/>
  <c r="A9041" i="6"/>
  <c r="A9040" i="6"/>
  <c r="A9039" i="6"/>
  <c r="A9038" i="6"/>
  <c r="A9037" i="6"/>
  <c r="A9036" i="6"/>
  <c r="A9035" i="6"/>
  <c r="A9034" i="6"/>
  <c r="A9033" i="6"/>
  <c r="A9032" i="6"/>
  <c r="A9031" i="6"/>
  <c r="A9030" i="6"/>
  <c r="A9029" i="6"/>
  <c r="A9028" i="6"/>
  <c r="A9027" i="6"/>
  <c r="A9026" i="6"/>
  <c r="A9025" i="6"/>
  <c r="A9024" i="6"/>
  <c r="A9023" i="6"/>
  <c r="A9022" i="6"/>
  <c r="A9021" i="6"/>
  <c r="A9020" i="6"/>
  <c r="A9019" i="6"/>
  <c r="A9018" i="6"/>
  <c r="A9017" i="6"/>
  <c r="A9016" i="6"/>
  <c r="A9015" i="6"/>
  <c r="A9014" i="6"/>
  <c r="A9013" i="6"/>
  <c r="A9012" i="6"/>
  <c r="A9011" i="6"/>
  <c r="A9010" i="6"/>
  <c r="A9009" i="6"/>
  <c r="A9008" i="6"/>
  <c r="A9007" i="6"/>
  <c r="A9006" i="6"/>
  <c r="A9005" i="6"/>
  <c r="A9004" i="6"/>
  <c r="A9003" i="6"/>
  <c r="A9002" i="6"/>
  <c r="A9001" i="6"/>
  <c r="A9000" i="6"/>
  <c r="A8999" i="6"/>
  <c r="A8998" i="6"/>
  <c r="A8997" i="6"/>
  <c r="A8996" i="6"/>
  <c r="A8995" i="6"/>
  <c r="A8994" i="6"/>
  <c r="A8993" i="6"/>
  <c r="A8992" i="6"/>
  <c r="A8991" i="6"/>
  <c r="A8990" i="6"/>
  <c r="A8989" i="6"/>
  <c r="A8988" i="6"/>
  <c r="A8987" i="6"/>
  <c r="A8986" i="6"/>
  <c r="A8985" i="6"/>
  <c r="A8984" i="6"/>
  <c r="A8983" i="6"/>
  <c r="A8982" i="6"/>
  <c r="A8981" i="6"/>
  <c r="A8980" i="6"/>
  <c r="A8979" i="6"/>
  <c r="A8978" i="6"/>
  <c r="A8977" i="6"/>
  <c r="A8976" i="6"/>
  <c r="A8975" i="6"/>
  <c r="A8974" i="6"/>
  <c r="A8973" i="6"/>
  <c r="A8972" i="6"/>
  <c r="A8971" i="6"/>
  <c r="A8970" i="6"/>
  <c r="A8969" i="6"/>
  <c r="A8968" i="6"/>
  <c r="A8967" i="6"/>
  <c r="A8966" i="6"/>
  <c r="A8965" i="6"/>
  <c r="A8964" i="6"/>
  <c r="A8963" i="6"/>
  <c r="A8962" i="6"/>
  <c r="A8961" i="6"/>
  <c r="A8960" i="6"/>
  <c r="A8959" i="6"/>
  <c r="A8958" i="6"/>
  <c r="A8957" i="6"/>
  <c r="A8956" i="6"/>
  <c r="A8955" i="6"/>
  <c r="A8954" i="6"/>
  <c r="A8953" i="6"/>
  <c r="A8952" i="6"/>
  <c r="A8951" i="6"/>
  <c r="A8950" i="6"/>
  <c r="A8949" i="6"/>
  <c r="A8948" i="6"/>
  <c r="A8947" i="6"/>
  <c r="A8946" i="6"/>
  <c r="A8945" i="6"/>
  <c r="A8944" i="6"/>
  <c r="A8943" i="6"/>
  <c r="A8942" i="6"/>
  <c r="A8941" i="6"/>
  <c r="A8940" i="6"/>
  <c r="A8939" i="6"/>
  <c r="A8938" i="6"/>
  <c r="A8937" i="6"/>
  <c r="A8936" i="6"/>
  <c r="A8935" i="6"/>
  <c r="A8934" i="6"/>
  <c r="A8933" i="6"/>
  <c r="A8932" i="6"/>
  <c r="A8931" i="6"/>
  <c r="A8930" i="6"/>
  <c r="A8929" i="6"/>
  <c r="A8928" i="6"/>
  <c r="A8927" i="6"/>
  <c r="A8926" i="6"/>
  <c r="A8925" i="6"/>
  <c r="A8924" i="6"/>
  <c r="A8923" i="6"/>
  <c r="A8922" i="6"/>
  <c r="A8921" i="6"/>
  <c r="A8920" i="6"/>
  <c r="A8919" i="6"/>
  <c r="A8918" i="6"/>
  <c r="A8917" i="6"/>
  <c r="A8916" i="6"/>
  <c r="A8915" i="6"/>
  <c r="A8914" i="6"/>
  <c r="A8913" i="6"/>
  <c r="A8912" i="6"/>
  <c r="A8911" i="6"/>
  <c r="A8910" i="6"/>
  <c r="A8909" i="6"/>
  <c r="A8908" i="6"/>
  <c r="A8907" i="6"/>
  <c r="A8906" i="6"/>
  <c r="A8905" i="6"/>
  <c r="A8904" i="6"/>
  <c r="A8903" i="6"/>
  <c r="A8902" i="6"/>
  <c r="A8901" i="6"/>
  <c r="A8900" i="6"/>
  <c r="A8899" i="6"/>
  <c r="A8898" i="6"/>
  <c r="A8897" i="6"/>
  <c r="A8896" i="6"/>
  <c r="A8895" i="6"/>
  <c r="A8894" i="6"/>
  <c r="A8893" i="6"/>
  <c r="A8892" i="6"/>
  <c r="A8891" i="6"/>
  <c r="A8890" i="6"/>
  <c r="A8889" i="6"/>
  <c r="A8888" i="6"/>
  <c r="A8887" i="6"/>
  <c r="A8886" i="6"/>
  <c r="A8885" i="6"/>
  <c r="A8884" i="6"/>
  <c r="A8883" i="6"/>
  <c r="A8882" i="6"/>
  <c r="A8881" i="6"/>
  <c r="A8880" i="6"/>
  <c r="A8879" i="6"/>
  <c r="A8878" i="6"/>
  <c r="A8877" i="6"/>
  <c r="A8876" i="6"/>
  <c r="A8875" i="6"/>
  <c r="A8874" i="6"/>
  <c r="A8873" i="6"/>
  <c r="A8872" i="6"/>
  <c r="A8871" i="6"/>
  <c r="A8870" i="6"/>
  <c r="A8869" i="6"/>
  <c r="A8868" i="6"/>
  <c r="A8867" i="6"/>
  <c r="A8866" i="6"/>
  <c r="A8865" i="6"/>
  <c r="A8864" i="6"/>
  <c r="A8863" i="6"/>
  <c r="A8862" i="6"/>
  <c r="A8861" i="6"/>
  <c r="A8860" i="6"/>
  <c r="A8859" i="6"/>
  <c r="A8858" i="6"/>
  <c r="A8857" i="6"/>
  <c r="A8856" i="6"/>
  <c r="A8855" i="6"/>
  <c r="A8854" i="6"/>
  <c r="A8853" i="6"/>
  <c r="A8852" i="6"/>
  <c r="A8851" i="6"/>
  <c r="A8850" i="6"/>
  <c r="A8849" i="6"/>
  <c r="A8848" i="6"/>
  <c r="A8847" i="6"/>
  <c r="A8846" i="6"/>
  <c r="A8845" i="6"/>
  <c r="A8844" i="6"/>
  <c r="A8843" i="6"/>
  <c r="A8842" i="6"/>
  <c r="A8841" i="6"/>
  <c r="A8840" i="6"/>
  <c r="A8839" i="6"/>
  <c r="A8838" i="6"/>
  <c r="A8837" i="6"/>
  <c r="A8836" i="6"/>
  <c r="A8835" i="6"/>
  <c r="A8834" i="6"/>
  <c r="A8833" i="6"/>
  <c r="A8832" i="6"/>
  <c r="A8831" i="6"/>
  <c r="A8830" i="6"/>
  <c r="A8829" i="6"/>
  <c r="A8828" i="6"/>
  <c r="A8827" i="6"/>
  <c r="A8826" i="6"/>
  <c r="A8825" i="6"/>
  <c r="A8824" i="6"/>
  <c r="A8823" i="6"/>
  <c r="A8822" i="6"/>
  <c r="A8821" i="6"/>
  <c r="A8820" i="6"/>
  <c r="A8819" i="6"/>
  <c r="A8818" i="6"/>
  <c r="A8817" i="6"/>
  <c r="A8816" i="6"/>
  <c r="A8815" i="6"/>
  <c r="A8814" i="6"/>
  <c r="A8813" i="6"/>
  <c r="A8812" i="6"/>
  <c r="A8811" i="6"/>
  <c r="A8810" i="6"/>
  <c r="A8809" i="6"/>
  <c r="A8808" i="6"/>
  <c r="A8807" i="6"/>
  <c r="A8806" i="6"/>
  <c r="A8805" i="6"/>
  <c r="A8804" i="6"/>
  <c r="A8803" i="6"/>
  <c r="A8802" i="6"/>
  <c r="A8801" i="6"/>
  <c r="A8800" i="6"/>
  <c r="A8799" i="6"/>
  <c r="A8798" i="6"/>
  <c r="A8797" i="6"/>
  <c r="A8796" i="6"/>
  <c r="A8795" i="6"/>
  <c r="A8794" i="6"/>
  <c r="A8793" i="6"/>
  <c r="A8792" i="6"/>
  <c r="A8791" i="6"/>
  <c r="A8790" i="6"/>
  <c r="A8789" i="6"/>
  <c r="A8788" i="6"/>
  <c r="A8787" i="6"/>
  <c r="A8786" i="6"/>
  <c r="A8785" i="6"/>
  <c r="A8784" i="6"/>
  <c r="A8783" i="6"/>
  <c r="A8782" i="6"/>
  <c r="A8781" i="6"/>
  <c r="A8780" i="6"/>
  <c r="A8779" i="6"/>
  <c r="A8778" i="6"/>
  <c r="A8777" i="6"/>
  <c r="A8776" i="6"/>
  <c r="A8775" i="6"/>
  <c r="A8774" i="6"/>
  <c r="A8773" i="6"/>
  <c r="A8772" i="6"/>
  <c r="A8771" i="6"/>
  <c r="A8770" i="6"/>
  <c r="A8769" i="6"/>
  <c r="A8768" i="6"/>
  <c r="A8767" i="6"/>
  <c r="A8766" i="6"/>
  <c r="A8765" i="6"/>
  <c r="A8764" i="6"/>
  <c r="A8763" i="6"/>
  <c r="A8762" i="6"/>
  <c r="A8761" i="6"/>
  <c r="A8760" i="6"/>
  <c r="A8759" i="6"/>
  <c r="A8758" i="6"/>
  <c r="A8757" i="6"/>
  <c r="A8756" i="6"/>
  <c r="A8755" i="6"/>
  <c r="A8754" i="6"/>
  <c r="A8753" i="6"/>
  <c r="A8752" i="6"/>
  <c r="A8751" i="6"/>
  <c r="A8750" i="6"/>
  <c r="A8749" i="6"/>
  <c r="A8748" i="6"/>
  <c r="A8747" i="6"/>
  <c r="A8746" i="6"/>
  <c r="A8745" i="6"/>
  <c r="A8744" i="6"/>
  <c r="A8743" i="6"/>
  <c r="A8742" i="6"/>
  <c r="A8741" i="6"/>
  <c r="A8740" i="6"/>
  <c r="A8739" i="6"/>
  <c r="A8738" i="6"/>
  <c r="A8737" i="6"/>
  <c r="A8736" i="6"/>
  <c r="A8735" i="6"/>
  <c r="A8734" i="6"/>
  <c r="A8733" i="6"/>
  <c r="A8732" i="6"/>
  <c r="A8731" i="6"/>
  <c r="A8730" i="6"/>
  <c r="A8729" i="6"/>
  <c r="A8728" i="6"/>
  <c r="A8727" i="6"/>
  <c r="A8726" i="6"/>
  <c r="A8725" i="6"/>
  <c r="A8724" i="6"/>
  <c r="A8723" i="6"/>
  <c r="A8722" i="6"/>
  <c r="A8721" i="6"/>
  <c r="A8720" i="6"/>
  <c r="A8719" i="6"/>
  <c r="A8718" i="6"/>
  <c r="A8717" i="6"/>
  <c r="A8716" i="6"/>
  <c r="A8715" i="6"/>
  <c r="A8714" i="6"/>
  <c r="A8713" i="6"/>
  <c r="A8712" i="6"/>
  <c r="A8711" i="6"/>
  <c r="A8710" i="6"/>
  <c r="A8709" i="6"/>
  <c r="A8708" i="6"/>
  <c r="A8707" i="6"/>
  <c r="A8706" i="6"/>
  <c r="A8705" i="6"/>
  <c r="A8704" i="6"/>
  <c r="A8703" i="6"/>
  <c r="A8702" i="6"/>
  <c r="A8701" i="6"/>
  <c r="A8700" i="6"/>
  <c r="A8699" i="6"/>
  <c r="A8698" i="6"/>
  <c r="A8697" i="6"/>
  <c r="A8696" i="6"/>
  <c r="A8695" i="6"/>
  <c r="A8694" i="6"/>
  <c r="A8693" i="6"/>
  <c r="A8692" i="6"/>
  <c r="A8691" i="6"/>
  <c r="A8690" i="6"/>
  <c r="A8689" i="6"/>
  <c r="A8688" i="6"/>
  <c r="A8687" i="6"/>
  <c r="A8686" i="6"/>
  <c r="A8685" i="6"/>
  <c r="A8684" i="6"/>
  <c r="A8683" i="6"/>
  <c r="A8682" i="6"/>
  <c r="A8681" i="6"/>
  <c r="A8680" i="6"/>
  <c r="A8679" i="6"/>
  <c r="A8678" i="6"/>
  <c r="A8677" i="6"/>
  <c r="A8676" i="6"/>
  <c r="A8675" i="6"/>
  <c r="A8674" i="6"/>
  <c r="A8673" i="6"/>
  <c r="A8672" i="6"/>
  <c r="A8671" i="6"/>
  <c r="A8670" i="6"/>
  <c r="A8669" i="6"/>
  <c r="A8668" i="6"/>
  <c r="A8667" i="6"/>
  <c r="A8666" i="6"/>
  <c r="A8665" i="6"/>
  <c r="A8664" i="6"/>
  <c r="A8663" i="6"/>
  <c r="A8662" i="6"/>
  <c r="A8661" i="6"/>
  <c r="A8660" i="6"/>
  <c r="A8659" i="6"/>
  <c r="A8658" i="6"/>
  <c r="A8657" i="6"/>
  <c r="A8656" i="6"/>
  <c r="A8655" i="6"/>
  <c r="A8654" i="6"/>
  <c r="A8653" i="6"/>
  <c r="A8652" i="6"/>
  <c r="A8651" i="6"/>
  <c r="A8650" i="6"/>
  <c r="A8649" i="6"/>
  <c r="A8648" i="6"/>
  <c r="A8647" i="6"/>
  <c r="A8646" i="6"/>
  <c r="A8645" i="6"/>
  <c r="A8644" i="6"/>
  <c r="A8643" i="6"/>
  <c r="A8642" i="6"/>
  <c r="A8641" i="6"/>
  <c r="A8640" i="6"/>
  <c r="A8639" i="6"/>
  <c r="A8638" i="6"/>
  <c r="A8637" i="6"/>
  <c r="A8636" i="6"/>
  <c r="A8635" i="6"/>
  <c r="A8634" i="6"/>
  <c r="A8633" i="6"/>
  <c r="A8632" i="6"/>
  <c r="A8631" i="6"/>
  <c r="A8630" i="6"/>
  <c r="A8629" i="6"/>
  <c r="A8628" i="6"/>
  <c r="A8627" i="6"/>
  <c r="A8626" i="6"/>
  <c r="A8625" i="6"/>
  <c r="A8624" i="6"/>
  <c r="A8623" i="6"/>
  <c r="A8622" i="6"/>
  <c r="A8621" i="6"/>
  <c r="A8620" i="6"/>
  <c r="A8619" i="6"/>
  <c r="A8618" i="6"/>
  <c r="A8617" i="6"/>
  <c r="A8616" i="6"/>
  <c r="A8615" i="6"/>
  <c r="A8614" i="6"/>
  <c r="A8613" i="6"/>
  <c r="A8612" i="6"/>
  <c r="A8611" i="6"/>
  <c r="A8610" i="6"/>
  <c r="A8609" i="6"/>
  <c r="A8608" i="6"/>
  <c r="A8607" i="6"/>
  <c r="A8606" i="6"/>
  <c r="A8605" i="6"/>
  <c r="A8604" i="6"/>
  <c r="A8603" i="6"/>
  <c r="A8602" i="6"/>
  <c r="A8601" i="6"/>
  <c r="A8600" i="6"/>
  <c r="A8599" i="6"/>
  <c r="A8598" i="6"/>
  <c r="A8597" i="6"/>
  <c r="A8596" i="6"/>
  <c r="A8595" i="6"/>
  <c r="A8594" i="6"/>
  <c r="A8593" i="6"/>
  <c r="A8592" i="6"/>
  <c r="A8591" i="6"/>
  <c r="A8590" i="6"/>
  <c r="A8589" i="6"/>
  <c r="A8588" i="6"/>
  <c r="A8587" i="6"/>
  <c r="A8586" i="6"/>
  <c r="A8585" i="6"/>
  <c r="A8584" i="6"/>
  <c r="A8583" i="6"/>
  <c r="A8582" i="6"/>
  <c r="A8581" i="6"/>
  <c r="A8580" i="6"/>
  <c r="A8579" i="6"/>
  <c r="A8578" i="6"/>
  <c r="A8577" i="6"/>
  <c r="A8576" i="6"/>
  <c r="A8575" i="6"/>
  <c r="A8574" i="6"/>
  <c r="A8573" i="6"/>
  <c r="A8572" i="6"/>
  <c r="A8571" i="6"/>
  <c r="A8570" i="6"/>
  <c r="A8569" i="6"/>
  <c r="A8568" i="6"/>
  <c r="A8567" i="6"/>
  <c r="A8566" i="6"/>
  <c r="A8565" i="6"/>
  <c r="A8564" i="6"/>
  <c r="A8563" i="6"/>
  <c r="A8562" i="6"/>
  <c r="A8561" i="6"/>
  <c r="A8560" i="6"/>
  <c r="A8559" i="6"/>
  <c r="A8558" i="6"/>
  <c r="A8557" i="6"/>
  <c r="A8556" i="6"/>
  <c r="A8555" i="6"/>
  <c r="A8554" i="6"/>
  <c r="A8553" i="6"/>
  <c r="A8552" i="6"/>
  <c r="A8551" i="6"/>
  <c r="A8550" i="6"/>
  <c r="A8549" i="6"/>
  <c r="A8548" i="6"/>
  <c r="A8547" i="6"/>
  <c r="A8546" i="6"/>
  <c r="A8545" i="6"/>
  <c r="A8544" i="6"/>
  <c r="A8543" i="6"/>
  <c r="A8542" i="6"/>
  <c r="A8541" i="6"/>
  <c r="A8540" i="6"/>
  <c r="A8539" i="6"/>
  <c r="A8538" i="6"/>
  <c r="A8537" i="6"/>
  <c r="A8536" i="6"/>
  <c r="A8535" i="6"/>
  <c r="A8534" i="6"/>
  <c r="A8533" i="6"/>
  <c r="A8532" i="6"/>
  <c r="A8531" i="6"/>
  <c r="A8530" i="6"/>
  <c r="A8529" i="6"/>
  <c r="A8528" i="6"/>
  <c r="A8527" i="6"/>
  <c r="A8526" i="6"/>
  <c r="A8525" i="6"/>
  <c r="A8524" i="6"/>
  <c r="A8523" i="6"/>
  <c r="A8522" i="6"/>
  <c r="A8521" i="6"/>
  <c r="A8520" i="6"/>
  <c r="A8519" i="6"/>
  <c r="A8518" i="6"/>
  <c r="A8517" i="6"/>
  <c r="A8516" i="6"/>
  <c r="A8515" i="6"/>
  <c r="A8514" i="6"/>
  <c r="A8513" i="6"/>
  <c r="A8512" i="6"/>
  <c r="A8511" i="6"/>
  <c r="A8510" i="6"/>
  <c r="A8509" i="6"/>
  <c r="A8508" i="6"/>
  <c r="A8507" i="6"/>
  <c r="A8506" i="6"/>
  <c r="A8505" i="6"/>
  <c r="A8504" i="6"/>
  <c r="A8503" i="6"/>
  <c r="A8502" i="6"/>
  <c r="A8501" i="6"/>
  <c r="A8500" i="6"/>
  <c r="A8499" i="6"/>
  <c r="A8498" i="6"/>
  <c r="A8497" i="6"/>
  <c r="A8496" i="6"/>
  <c r="A8495" i="6"/>
  <c r="A8494" i="6"/>
  <c r="A8493" i="6"/>
  <c r="A8492" i="6"/>
  <c r="A8491" i="6"/>
  <c r="A8490" i="6"/>
  <c r="A8489" i="6"/>
  <c r="A8488" i="6"/>
  <c r="A8487" i="6"/>
  <c r="A8486" i="6"/>
  <c r="A8485" i="6"/>
  <c r="A8484" i="6"/>
  <c r="A8483" i="6"/>
  <c r="A8482" i="6"/>
  <c r="A8481" i="6"/>
  <c r="A8480" i="6"/>
  <c r="A8479" i="6"/>
  <c r="A8478" i="6"/>
  <c r="A8477" i="6"/>
  <c r="A8476" i="6"/>
  <c r="A8475" i="6"/>
  <c r="A8474" i="6"/>
  <c r="A8473" i="6"/>
  <c r="A8472" i="6"/>
  <c r="A8471" i="6"/>
  <c r="A8470" i="6"/>
  <c r="A8469" i="6"/>
  <c r="A8468" i="6"/>
  <c r="A8467" i="6"/>
  <c r="A8466" i="6"/>
  <c r="A8465" i="6"/>
  <c r="A8464" i="6"/>
  <c r="A8463" i="6"/>
  <c r="A8462" i="6"/>
  <c r="A8461" i="6"/>
  <c r="A8460" i="6"/>
  <c r="A8459" i="6"/>
  <c r="A8458" i="6"/>
  <c r="A8457" i="6"/>
  <c r="A8456" i="6"/>
  <c r="A8455" i="6"/>
  <c r="A8454" i="6"/>
  <c r="A8453" i="6"/>
  <c r="A8452" i="6"/>
  <c r="A8451" i="6"/>
  <c r="A8450" i="6"/>
  <c r="A8449" i="6"/>
  <c r="A8448" i="6"/>
  <c r="A8447" i="6"/>
  <c r="A8446" i="6"/>
  <c r="A8445" i="6"/>
  <c r="A8444" i="6"/>
  <c r="A8443" i="6"/>
  <c r="A8442" i="6"/>
  <c r="A8441" i="6"/>
  <c r="A8440" i="6"/>
  <c r="A8439" i="6"/>
  <c r="A8438" i="6"/>
  <c r="A8437" i="6"/>
  <c r="A8436" i="6"/>
  <c r="A8435" i="6"/>
  <c r="A8434" i="6"/>
  <c r="A8433" i="6"/>
  <c r="A8432" i="6"/>
  <c r="A8431" i="6"/>
  <c r="A8430" i="6"/>
  <c r="A8429" i="6"/>
  <c r="A8428" i="6"/>
  <c r="A8427" i="6"/>
  <c r="A8426" i="6"/>
  <c r="A8425" i="6"/>
  <c r="A8424" i="6"/>
  <c r="A8423" i="6"/>
  <c r="A8422" i="6"/>
  <c r="A8421" i="6"/>
  <c r="A8420" i="6"/>
  <c r="A8419" i="6"/>
  <c r="A8418" i="6"/>
  <c r="A8417" i="6"/>
  <c r="A8416" i="6"/>
  <c r="A8415" i="6"/>
  <c r="A8414" i="6"/>
  <c r="A8413" i="6"/>
  <c r="A8412" i="6"/>
  <c r="A8411" i="6"/>
  <c r="A8410" i="6"/>
  <c r="A8409" i="6"/>
  <c r="A8408" i="6"/>
  <c r="A8407" i="6"/>
  <c r="A8406" i="6"/>
  <c r="A8405" i="6"/>
  <c r="A8404" i="6"/>
  <c r="A8403" i="6"/>
  <c r="A8402" i="6"/>
  <c r="A8401" i="6"/>
  <c r="A8400" i="6"/>
  <c r="A8399" i="6"/>
  <c r="A8398" i="6"/>
  <c r="A8397" i="6"/>
  <c r="A8396" i="6"/>
  <c r="A8395" i="6"/>
  <c r="A8394" i="6"/>
  <c r="A8393" i="6"/>
  <c r="A8392" i="6"/>
  <c r="A8391" i="6"/>
  <c r="A8390" i="6"/>
  <c r="A8389" i="6"/>
  <c r="A8388" i="6"/>
  <c r="A8387" i="6"/>
  <c r="A8386" i="6"/>
  <c r="A8385" i="6"/>
  <c r="A8384" i="6"/>
  <c r="A8383" i="6"/>
  <c r="A8382" i="6"/>
  <c r="A8381" i="6"/>
  <c r="A8380" i="6"/>
  <c r="A8379" i="6"/>
  <c r="A8378" i="6"/>
  <c r="A8377" i="6"/>
  <c r="A8376" i="6"/>
  <c r="A8375" i="6"/>
  <c r="A8374" i="6"/>
  <c r="A8373" i="6"/>
  <c r="A8372" i="6"/>
  <c r="A8371" i="6"/>
  <c r="A8370" i="6"/>
  <c r="A8369" i="6"/>
  <c r="A8368" i="6"/>
  <c r="A8367" i="6"/>
  <c r="A8366" i="6"/>
  <c r="A8365" i="6"/>
  <c r="A8364" i="6"/>
  <c r="A8363" i="6"/>
  <c r="A8362" i="6"/>
  <c r="A8361" i="6"/>
  <c r="A8360" i="6"/>
  <c r="A8359" i="6"/>
  <c r="A8358" i="6"/>
  <c r="A8357" i="6"/>
  <c r="A8356" i="6"/>
  <c r="A8355" i="6"/>
  <c r="A8354" i="6"/>
  <c r="A8353" i="6"/>
  <c r="A8352" i="6"/>
  <c r="A8351" i="6"/>
  <c r="A8350" i="6"/>
  <c r="A8349" i="6"/>
  <c r="A8348" i="6"/>
  <c r="A8347" i="6"/>
  <c r="A8346" i="6"/>
  <c r="A8345" i="6"/>
  <c r="A8344" i="6"/>
  <c r="A8343" i="6"/>
  <c r="A8342" i="6"/>
  <c r="A8341" i="6"/>
  <c r="A8340" i="6"/>
  <c r="A8339" i="6"/>
  <c r="A8338" i="6"/>
  <c r="A8337" i="6"/>
  <c r="A8336" i="6"/>
  <c r="A8335" i="6"/>
  <c r="A8334" i="6"/>
  <c r="A8333" i="6"/>
  <c r="A8332" i="6"/>
  <c r="A8331" i="6"/>
  <c r="A8330" i="6"/>
  <c r="A8329" i="6"/>
  <c r="A8328" i="6"/>
  <c r="A8327" i="6"/>
  <c r="A8326" i="6"/>
  <c r="A8325" i="6"/>
  <c r="A8324" i="6"/>
  <c r="A8323" i="6"/>
  <c r="A8322" i="6"/>
  <c r="A8321" i="6"/>
  <c r="A8320" i="6"/>
  <c r="A8319" i="6"/>
  <c r="A8318" i="6"/>
  <c r="A8317" i="6"/>
  <c r="A8316" i="6"/>
  <c r="A8315" i="6"/>
  <c r="A8314" i="6"/>
  <c r="A8313" i="6"/>
  <c r="A8312" i="6"/>
  <c r="A8311" i="6"/>
  <c r="A8310" i="6"/>
  <c r="A8309" i="6"/>
  <c r="A8308" i="6"/>
  <c r="A8307" i="6"/>
  <c r="A8306" i="6"/>
  <c r="A8305" i="6"/>
  <c r="A8304" i="6"/>
  <c r="A8303" i="6"/>
  <c r="A8302" i="6"/>
  <c r="A8301" i="6"/>
  <c r="A8300" i="6"/>
  <c r="A8299" i="6"/>
  <c r="A8298" i="6"/>
  <c r="A8297" i="6"/>
  <c r="A8296" i="6"/>
  <c r="A8295" i="6"/>
  <c r="A8294" i="6"/>
  <c r="A8293" i="6"/>
  <c r="A8292" i="6"/>
  <c r="A8291" i="6"/>
  <c r="A8290" i="6"/>
  <c r="A8289" i="6"/>
  <c r="A8288" i="6"/>
  <c r="A8287" i="6"/>
  <c r="A8286" i="6"/>
  <c r="A8285" i="6"/>
  <c r="A8284" i="6"/>
  <c r="A8283" i="6"/>
  <c r="A8282" i="6"/>
  <c r="A8281" i="6"/>
  <c r="A8280" i="6"/>
  <c r="A8279" i="6"/>
  <c r="A8278" i="6"/>
  <c r="A8277" i="6"/>
  <c r="A8276" i="6"/>
  <c r="A8275" i="6"/>
  <c r="A8274" i="6"/>
  <c r="A8273" i="6"/>
  <c r="A8272" i="6"/>
  <c r="A8271" i="6"/>
  <c r="A8270" i="6"/>
  <c r="A8269" i="6"/>
  <c r="A8268" i="6"/>
  <c r="A8267" i="6"/>
  <c r="A8266" i="6"/>
  <c r="A8265" i="6"/>
  <c r="A8264" i="6"/>
  <c r="A8263" i="6"/>
  <c r="A8262" i="6"/>
  <c r="A8261" i="6"/>
  <c r="A8260" i="6"/>
  <c r="A8259" i="6"/>
  <c r="A8258" i="6"/>
  <c r="A8257" i="6"/>
  <c r="A8256" i="6"/>
  <c r="A8255" i="6"/>
  <c r="A8254" i="6"/>
  <c r="A8253" i="6"/>
  <c r="A8252" i="6"/>
  <c r="A8251" i="6"/>
  <c r="A8250" i="6"/>
  <c r="A8249" i="6"/>
  <c r="A8248" i="6"/>
  <c r="A8247" i="6"/>
  <c r="A8246" i="6"/>
  <c r="A8245" i="6"/>
  <c r="A8244" i="6"/>
  <c r="A8243" i="6"/>
  <c r="A8242" i="6"/>
  <c r="A8241" i="6"/>
  <c r="A8240" i="6"/>
  <c r="A8239" i="6"/>
  <c r="A8238" i="6"/>
  <c r="A8237" i="6"/>
  <c r="A8236" i="6"/>
  <c r="A8235" i="6"/>
  <c r="A8234" i="6"/>
  <c r="A8233" i="6"/>
  <c r="A8232" i="6"/>
  <c r="A8231" i="6"/>
  <c r="A8230" i="6"/>
  <c r="A8229" i="6"/>
  <c r="A8228" i="6"/>
  <c r="A8227" i="6"/>
  <c r="A8226" i="6"/>
  <c r="A8225" i="6"/>
  <c r="A8224" i="6"/>
  <c r="A8223" i="6"/>
  <c r="A8222" i="6"/>
  <c r="A8221" i="6"/>
  <c r="A8220" i="6"/>
  <c r="A8219" i="6"/>
  <c r="A8218" i="6"/>
  <c r="A8217" i="6"/>
  <c r="A8216" i="6"/>
  <c r="A8215" i="6"/>
  <c r="A8214" i="6"/>
  <c r="A8213" i="6"/>
  <c r="A8212" i="6"/>
  <c r="A8211" i="6"/>
  <c r="A8210" i="6"/>
  <c r="A8209" i="6"/>
  <c r="A8208" i="6"/>
  <c r="A8207" i="6"/>
  <c r="A8206" i="6"/>
  <c r="A8205" i="6"/>
  <c r="A8204" i="6"/>
  <c r="A8203" i="6"/>
  <c r="A8202" i="6"/>
  <c r="A8201" i="6"/>
  <c r="A8200" i="6"/>
  <c r="A8199" i="6"/>
  <c r="A8198" i="6"/>
  <c r="A8197" i="6"/>
  <c r="A8196" i="6"/>
  <c r="A8195" i="6"/>
  <c r="A8194" i="6"/>
  <c r="A8193" i="6"/>
  <c r="A8192" i="6"/>
  <c r="A8191" i="6"/>
  <c r="A8190" i="6"/>
  <c r="A8189" i="6"/>
  <c r="A8188" i="6"/>
  <c r="A8187" i="6"/>
  <c r="A8186" i="6"/>
  <c r="A8185" i="6"/>
  <c r="A8184" i="6"/>
  <c r="A8183" i="6"/>
  <c r="A8182" i="6"/>
  <c r="A8181" i="6"/>
  <c r="A8180" i="6"/>
  <c r="A8179" i="6"/>
  <c r="A8178" i="6"/>
  <c r="A8177" i="6"/>
  <c r="A8176" i="6"/>
  <c r="A8175" i="6"/>
  <c r="A8174" i="6"/>
  <c r="A8173" i="6"/>
  <c r="A8172" i="6"/>
  <c r="A8171" i="6"/>
  <c r="A8170" i="6"/>
  <c r="A8169" i="6"/>
  <c r="A8168" i="6"/>
  <c r="A8167" i="6"/>
  <c r="A8166" i="6"/>
  <c r="A8165" i="6"/>
  <c r="A8164" i="6"/>
  <c r="A8163" i="6"/>
  <c r="A8162" i="6"/>
  <c r="A8161" i="6"/>
  <c r="A8160" i="6"/>
  <c r="A8159" i="6"/>
  <c r="A8158" i="6"/>
  <c r="A8157" i="6"/>
  <c r="A8156" i="6"/>
  <c r="A8155" i="6"/>
  <c r="A8154" i="6"/>
  <c r="A8153" i="6"/>
  <c r="A8152" i="6"/>
  <c r="A8151" i="6"/>
  <c r="A8150" i="6"/>
  <c r="A8149" i="6"/>
  <c r="A8148" i="6"/>
  <c r="A8147" i="6"/>
  <c r="A8146" i="6"/>
  <c r="A8145" i="6"/>
  <c r="A8144" i="6"/>
  <c r="A8143" i="6"/>
  <c r="A8142" i="6"/>
  <c r="A8141" i="6"/>
  <c r="A8140" i="6"/>
  <c r="A8139" i="6"/>
  <c r="A8138" i="6"/>
  <c r="A8137" i="6"/>
  <c r="A8136" i="6"/>
  <c r="A8135" i="6"/>
  <c r="A8134" i="6"/>
  <c r="A8133" i="6"/>
  <c r="A8132" i="6"/>
  <c r="A8131" i="6"/>
  <c r="A8130" i="6"/>
  <c r="A8129" i="6"/>
  <c r="A8128" i="6"/>
  <c r="A8127" i="6"/>
  <c r="A8126" i="6"/>
  <c r="A8125" i="6"/>
  <c r="A8124" i="6"/>
  <c r="A8123" i="6"/>
  <c r="A8122" i="6"/>
  <c r="A8121" i="6"/>
  <c r="A8120" i="6"/>
  <c r="A8119" i="6"/>
  <c r="A8118" i="6"/>
  <c r="A8117" i="6"/>
  <c r="A8116" i="6"/>
  <c r="A8115" i="6"/>
  <c r="A8114" i="6"/>
  <c r="A8113" i="6"/>
  <c r="A8112" i="6"/>
  <c r="A8111" i="6"/>
  <c r="A8110" i="6"/>
  <c r="A8109" i="6"/>
  <c r="A8108" i="6"/>
  <c r="A8107" i="6"/>
  <c r="A8106" i="6"/>
  <c r="A8105" i="6"/>
  <c r="A8104" i="6"/>
  <c r="A8103" i="6"/>
  <c r="A8102" i="6"/>
  <c r="A8101" i="6"/>
  <c r="A8100" i="6"/>
  <c r="A8099" i="6"/>
  <c r="A8098" i="6"/>
  <c r="A8097" i="6"/>
  <c r="A8096" i="6"/>
  <c r="A8095" i="6"/>
  <c r="A8094" i="6"/>
  <c r="A8093" i="6"/>
  <c r="A8092" i="6"/>
  <c r="A8091" i="6"/>
  <c r="A8090" i="6"/>
  <c r="A8089" i="6"/>
  <c r="A8088" i="6"/>
  <c r="A8087" i="6"/>
  <c r="A8086" i="6"/>
  <c r="A8085" i="6"/>
  <c r="A8084" i="6"/>
  <c r="A8083" i="6"/>
  <c r="A8082" i="6"/>
  <c r="A8081" i="6"/>
  <c r="A8080" i="6"/>
  <c r="A8079" i="6"/>
  <c r="A8078" i="6"/>
  <c r="A8077" i="6"/>
  <c r="A8076" i="6"/>
  <c r="A8075" i="6"/>
  <c r="A8074" i="6"/>
  <c r="A8073" i="6"/>
  <c r="A8072" i="6"/>
  <c r="A8071" i="6"/>
  <c r="A8070" i="6"/>
  <c r="A8069" i="6"/>
  <c r="A8068" i="6"/>
  <c r="A8067" i="6"/>
  <c r="A8066" i="6"/>
  <c r="A8065" i="6"/>
  <c r="A8064" i="6"/>
  <c r="A8063" i="6"/>
  <c r="A8062" i="6"/>
  <c r="A8061" i="6"/>
  <c r="A8060" i="6"/>
  <c r="A8059" i="6"/>
  <c r="A8058" i="6"/>
  <c r="A8057" i="6"/>
  <c r="A8056" i="6"/>
  <c r="A8055" i="6"/>
  <c r="A8054" i="6"/>
  <c r="A8053" i="6"/>
  <c r="A8052" i="6"/>
  <c r="A8051" i="6"/>
  <c r="A8050" i="6"/>
  <c r="A8049" i="6"/>
  <c r="A8048" i="6"/>
  <c r="A8047" i="6"/>
  <c r="A8046" i="6"/>
  <c r="A8045" i="6"/>
  <c r="A8044" i="6"/>
  <c r="A8043" i="6"/>
  <c r="A8042" i="6"/>
  <c r="A8041" i="6"/>
  <c r="A8040" i="6"/>
  <c r="A8039" i="6"/>
  <c r="A8038" i="6"/>
  <c r="A8037" i="6"/>
  <c r="A8036" i="6"/>
  <c r="A8035" i="6"/>
  <c r="A8034" i="6"/>
  <c r="A8033" i="6"/>
  <c r="A8032" i="6"/>
  <c r="A8031" i="6"/>
  <c r="A8030" i="6"/>
  <c r="A8029" i="6"/>
  <c r="A8028" i="6"/>
  <c r="A8027" i="6"/>
  <c r="A8026" i="6"/>
  <c r="A8025" i="6"/>
  <c r="A8024" i="6"/>
  <c r="A8023" i="6"/>
  <c r="A8022" i="6"/>
  <c r="A8021" i="6"/>
  <c r="A8020" i="6"/>
  <c r="A8019" i="6"/>
  <c r="A8018" i="6"/>
  <c r="A8017" i="6"/>
  <c r="A8016" i="6"/>
  <c r="A8015" i="6"/>
  <c r="A8014" i="6"/>
  <c r="A8013" i="6"/>
  <c r="A8012" i="6"/>
  <c r="A8011" i="6"/>
  <c r="A8010" i="6"/>
  <c r="A8009" i="6"/>
  <c r="A8008" i="6"/>
  <c r="A8007" i="6"/>
  <c r="A8006" i="6"/>
  <c r="A8005" i="6"/>
  <c r="A8004" i="6"/>
  <c r="A8003" i="6"/>
  <c r="A8002" i="6"/>
  <c r="A8001" i="6"/>
  <c r="A8000" i="6"/>
  <c r="A7999" i="6"/>
  <c r="A7998" i="6"/>
  <c r="A7997" i="6"/>
  <c r="A7996" i="6"/>
  <c r="A7995" i="6"/>
  <c r="A7994" i="6"/>
  <c r="A7993" i="6"/>
  <c r="A7992" i="6"/>
  <c r="A7991" i="6"/>
  <c r="A7990" i="6"/>
  <c r="A7989" i="6"/>
  <c r="A7988" i="6"/>
  <c r="A7987" i="6"/>
  <c r="A7986" i="6"/>
  <c r="A7985" i="6"/>
  <c r="A7984" i="6"/>
  <c r="A7983" i="6"/>
  <c r="A7982" i="6"/>
  <c r="A7981" i="6"/>
  <c r="A7980" i="6"/>
  <c r="A7979" i="6"/>
  <c r="A7978" i="6"/>
  <c r="A7977" i="6"/>
  <c r="A7976" i="6"/>
  <c r="A7975" i="6"/>
  <c r="A7974" i="6"/>
  <c r="A7973" i="6"/>
  <c r="A7972" i="6"/>
  <c r="A7971" i="6"/>
  <c r="A7970" i="6"/>
  <c r="A7969" i="6"/>
  <c r="A7968" i="6"/>
  <c r="A7967" i="6"/>
  <c r="A7966" i="6"/>
  <c r="A7965" i="6"/>
  <c r="A7964" i="6"/>
  <c r="A7963" i="6"/>
  <c r="A7962" i="6"/>
  <c r="A7961" i="6"/>
  <c r="A7960" i="6"/>
  <c r="A7959" i="6"/>
  <c r="A7958" i="6"/>
  <c r="A7957" i="6"/>
  <c r="A7956" i="6"/>
  <c r="A7955" i="6"/>
  <c r="A7954" i="6"/>
  <c r="A7953" i="6"/>
  <c r="A7952" i="6"/>
  <c r="A7951" i="6"/>
  <c r="A7950" i="6"/>
  <c r="A7949" i="6"/>
  <c r="A7948" i="6"/>
  <c r="A7947" i="6"/>
  <c r="A7946" i="6"/>
  <c r="A7945" i="6"/>
  <c r="A7944" i="6"/>
  <c r="A7943" i="6"/>
  <c r="A7942" i="6"/>
  <c r="A7941" i="6"/>
  <c r="A7940" i="6"/>
  <c r="A7939" i="6"/>
  <c r="A7938" i="6"/>
  <c r="A7937" i="6"/>
  <c r="A7936" i="6"/>
  <c r="A7935" i="6"/>
  <c r="A7934" i="6"/>
  <c r="A7933" i="6"/>
  <c r="A7932" i="6"/>
  <c r="A7931" i="6"/>
  <c r="A7930" i="6"/>
  <c r="A7929" i="6"/>
  <c r="A7928" i="6"/>
  <c r="A7927" i="6"/>
  <c r="A7926" i="6"/>
  <c r="A7925" i="6"/>
  <c r="A7924" i="6"/>
  <c r="A7923" i="6"/>
  <c r="A7922" i="6"/>
  <c r="A7921" i="6"/>
  <c r="A7920" i="6"/>
  <c r="A7919" i="6"/>
  <c r="A7918" i="6"/>
  <c r="A7917" i="6"/>
  <c r="A7916" i="6"/>
  <c r="A7915" i="6"/>
  <c r="A7914" i="6"/>
  <c r="A7913" i="6"/>
  <c r="A7912" i="6"/>
  <c r="A7911" i="6"/>
  <c r="A7910" i="6"/>
  <c r="A7909" i="6"/>
  <c r="A7908" i="6"/>
  <c r="A7907" i="6"/>
  <c r="A7906" i="6"/>
  <c r="A7905" i="6"/>
  <c r="A7904" i="6"/>
  <c r="A7903" i="6"/>
  <c r="A7902" i="6"/>
  <c r="A7901" i="6"/>
  <c r="A7900" i="6"/>
  <c r="A7899" i="6"/>
  <c r="A7898" i="6"/>
  <c r="A7897" i="6"/>
  <c r="A7896" i="6"/>
  <c r="A7895" i="6"/>
  <c r="A7894" i="6"/>
  <c r="A7893" i="6"/>
  <c r="A7892" i="6"/>
  <c r="A7891" i="6"/>
  <c r="A7890" i="6"/>
  <c r="A7889" i="6"/>
  <c r="A7888" i="6"/>
  <c r="A7887" i="6"/>
  <c r="A7886" i="6"/>
  <c r="A7885" i="6"/>
  <c r="A7884" i="6"/>
  <c r="A7883" i="6"/>
  <c r="A7882" i="6"/>
  <c r="A7881" i="6"/>
  <c r="A7880" i="6"/>
  <c r="A7879" i="6"/>
  <c r="A7878" i="6"/>
  <c r="A7877" i="6"/>
  <c r="A7876" i="6"/>
  <c r="A7875" i="6"/>
  <c r="A7874" i="6"/>
  <c r="A7873" i="6"/>
  <c r="A7872" i="6"/>
  <c r="A7871" i="6"/>
  <c r="A7870" i="6"/>
  <c r="A7869" i="6"/>
  <c r="A7868" i="6"/>
  <c r="A7867" i="6"/>
  <c r="A7866" i="6"/>
  <c r="A7865" i="6"/>
  <c r="A7864" i="6"/>
  <c r="A7863" i="6"/>
  <c r="A7862" i="6"/>
  <c r="A7861" i="6"/>
  <c r="A7860" i="6"/>
  <c r="A7859" i="6"/>
  <c r="A7858" i="6"/>
  <c r="A7857" i="6"/>
  <c r="A7856" i="6"/>
  <c r="A7855" i="6"/>
  <c r="A7854" i="6"/>
  <c r="A7853" i="6"/>
  <c r="A7852" i="6"/>
  <c r="A7851" i="6"/>
  <c r="A7850" i="6"/>
  <c r="A7849" i="6"/>
  <c r="A7848" i="6"/>
  <c r="A7847" i="6"/>
  <c r="A7846" i="6"/>
  <c r="A7845" i="6"/>
  <c r="A7844" i="6"/>
  <c r="A7843" i="6"/>
  <c r="A7842" i="6"/>
  <c r="A7841" i="6"/>
  <c r="A7840" i="6"/>
  <c r="A7839" i="6"/>
  <c r="A7838" i="6"/>
  <c r="A7837" i="6"/>
  <c r="A7836" i="6"/>
  <c r="A7835" i="6"/>
  <c r="A7834" i="6"/>
  <c r="A7833" i="6"/>
  <c r="A7832" i="6"/>
  <c r="A7831" i="6"/>
  <c r="A7830" i="6"/>
  <c r="A7829" i="6"/>
  <c r="A7828" i="6"/>
  <c r="A7827" i="6"/>
  <c r="A7826" i="6"/>
  <c r="A7825" i="6"/>
  <c r="A7824" i="6"/>
  <c r="A7823" i="6"/>
  <c r="A7822" i="6"/>
  <c r="A7821" i="6"/>
  <c r="A7820" i="6"/>
  <c r="A7819" i="6"/>
  <c r="A7818" i="6"/>
  <c r="A7817" i="6"/>
  <c r="A7816" i="6"/>
  <c r="A7815" i="6"/>
  <c r="A7814" i="6"/>
  <c r="A7813" i="6"/>
  <c r="A7812" i="6"/>
  <c r="A7811" i="6"/>
  <c r="A7810" i="6"/>
  <c r="A7809" i="6"/>
  <c r="A7808" i="6"/>
  <c r="A7807" i="6"/>
  <c r="A7806" i="6"/>
  <c r="A7805" i="6"/>
  <c r="A7804" i="6"/>
  <c r="A7803" i="6"/>
  <c r="A7802" i="6"/>
  <c r="A7801" i="6"/>
  <c r="A7800" i="6"/>
  <c r="A7799" i="6"/>
  <c r="A7798" i="6"/>
  <c r="A7797" i="6"/>
  <c r="A7796" i="6"/>
  <c r="A7795" i="6"/>
  <c r="A7794" i="6"/>
  <c r="A7793" i="6"/>
  <c r="A7792" i="6"/>
  <c r="A7791" i="6"/>
  <c r="A7790" i="6"/>
  <c r="A7789" i="6"/>
  <c r="A7788" i="6"/>
  <c r="A7787" i="6"/>
  <c r="A7786" i="6"/>
  <c r="A7785" i="6"/>
  <c r="A7784" i="6"/>
  <c r="A7783" i="6"/>
  <c r="A7782" i="6"/>
  <c r="A7781" i="6"/>
  <c r="A7780" i="6"/>
  <c r="A7779" i="6"/>
  <c r="A7778" i="6"/>
  <c r="A7777" i="6"/>
  <c r="A7776" i="6"/>
  <c r="A7775" i="6"/>
  <c r="A7774" i="6"/>
  <c r="A7773" i="6"/>
  <c r="A7772" i="6"/>
  <c r="A7771" i="6"/>
  <c r="A7770" i="6"/>
  <c r="A7769" i="6"/>
  <c r="A7768" i="6"/>
  <c r="A7767" i="6"/>
  <c r="A7766" i="6"/>
  <c r="A7765" i="6"/>
  <c r="A7764" i="6"/>
  <c r="A7763" i="6"/>
  <c r="A7762" i="6"/>
  <c r="A7761" i="6"/>
  <c r="A7760" i="6"/>
  <c r="A7759" i="6"/>
  <c r="A7758" i="6"/>
  <c r="A7757" i="6"/>
  <c r="A7756" i="6"/>
  <c r="A7755" i="6"/>
  <c r="A7754" i="6"/>
  <c r="A7753" i="6"/>
  <c r="A7752" i="6"/>
  <c r="A7751" i="6"/>
  <c r="A7750" i="6"/>
  <c r="A7749" i="6"/>
  <c r="A7748" i="6"/>
  <c r="A7747" i="6"/>
  <c r="A7746" i="6"/>
  <c r="A7745" i="6"/>
  <c r="A7744" i="6"/>
  <c r="A7743" i="6"/>
  <c r="A7742" i="6"/>
  <c r="A7741" i="6"/>
  <c r="A7740" i="6"/>
  <c r="A7739" i="6"/>
  <c r="A7738" i="6"/>
  <c r="A7737" i="6"/>
  <c r="A7736" i="6"/>
  <c r="A7735" i="6"/>
  <c r="A7734" i="6"/>
  <c r="A7733" i="6"/>
  <c r="A7732" i="6"/>
  <c r="A7731" i="6"/>
  <c r="A7730" i="6"/>
  <c r="A7729" i="6"/>
  <c r="A7728" i="6"/>
  <c r="A7727" i="6"/>
  <c r="A7726" i="6"/>
  <c r="A7725" i="6"/>
  <c r="A7724" i="6"/>
  <c r="A7723" i="6"/>
  <c r="A7722" i="6"/>
  <c r="A7721" i="6"/>
  <c r="A7720" i="6"/>
  <c r="A7719" i="6"/>
  <c r="A7718" i="6"/>
  <c r="A7717" i="6"/>
  <c r="A7716" i="6"/>
  <c r="A7715" i="6"/>
  <c r="A7714" i="6"/>
  <c r="A7713" i="6"/>
  <c r="A7712" i="6"/>
  <c r="A7711" i="6"/>
  <c r="A7710" i="6"/>
  <c r="A7709" i="6"/>
  <c r="A7708" i="6"/>
  <c r="A7707" i="6"/>
  <c r="A7706" i="6"/>
  <c r="A7705" i="6"/>
  <c r="A7704" i="6"/>
  <c r="A7703" i="6"/>
  <c r="A7702" i="6"/>
  <c r="A7701" i="6"/>
  <c r="A7700" i="6"/>
  <c r="A7699" i="6"/>
  <c r="A7698" i="6"/>
  <c r="A7697" i="6"/>
  <c r="A7696" i="6"/>
  <c r="A7695" i="6"/>
  <c r="A7694" i="6"/>
  <c r="A7693" i="6"/>
  <c r="A7692" i="6"/>
  <c r="A7691" i="6"/>
  <c r="A7690" i="6"/>
  <c r="A7689" i="6"/>
  <c r="A7688" i="6"/>
  <c r="A7687" i="6"/>
  <c r="A7686" i="6"/>
  <c r="A7685" i="6"/>
  <c r="A7684" i="6"/>
  <c r="A7683" i="6"/>
  <c r="A7682" i="6"/>
  <c r="A7681" i="6"/>
  <c r="A7680" i="6"/>
  <c r="A7679" i="6"/>
  <c r="A7678" i="6"/>
  <c r="A7677" i="6"/>
  <c r="A7676" i="6"/>
  <c r="A7675" i="6"/>
  <c r="A7674" i="6"/>
  <c r="A7673" i="6"/>
  <c r="A7672" i="6"/>
  <c r="A7671" i="6"/>
  <c r="A7670" i="6"/>
  <c r="A7669" i="6"/>
  <c r="A7668" i="6"/>
  <c r="A7667" i="6"/>
  <c r="A7666" i="6"/>
  <c r="A7665" i="6"/>
  <c r="A7664" i="6"/>
  <c r="A7663" i="6"/>
  <c r="A7662" i="6"/>
  <c r="A7661" i="6"/>
  <c r="A7660" i="6"/>
  <c r="A7659" i="6"/>
  <c r="A7658" i="6"/>
  <c r="A7657" i="6"/>
  <c r="A7656" i="6"/>
  <c r="A7655" i="6"/>
  <c r="A7654" i="6"/>
  <c r="A7653" i="6"/>
  <c r="A7652" i="6"/>
  <c r="A7651" i="6"/>
  <c r="A7650" i="6"/>
  <c r="A7649" i="6"/>
  <c r="A7648" i="6"/>
  <c r="A7647" i="6"/>
  <c r="A7646" i="6"/>
  <c r="A7645" i="6"/>
  <c r="A7644" i="6"/>
  <c r="A7643" i="6"/>
  <c r="A7642" i="6"/>
  <c r="A7641" i="6"/>
  <c r="A7640" i="6"/>
  <c r="A7639" i="6"/>
  <c r="A7638" i="6"/>
  <c r="A7637" i="6"/>
  <c r="A7636" i="6"/>
  <c r="A7635" i="6"/>
  <c r="A7634" i="6"/>
  <c r="A7633" i="6"/>
  <c r="A7632" i="6"/>
  <c r="A7631" i="6"/>
  <c r="A7630" i="6"/>
  <c r="A7629" i="6"/>
  <c r="A7628" i="6"/>
  <c r="A7627" i="6"/>
  <c r="A7626" i="6"/>
  <c r="A7625" i="6"/>
  <c r="A7624" i="6"/>
  <c r="A7623" i="6"/>
  <c r="A7622" i="6"/>
  <c r="A7621" i="6"/>
  <c r="A7620" i="6"/>
  <c r="A7619" i="6"/>
  <c r="A7618" i="6"/>
  <c r="A7617" i="6"/>
  <c r="A7616" i="6"/>
  <c r="A7615" i="6"/>
  <c r="A7614" i="6"/>
  <c r="A7613" i="6"/>
  <c r="A7612" i="6"/>
  <c r="A7611" i="6"/>
  <c r="A7610" i="6"/>
  <c r="A7609" i="6"/>
  <c r="A7608" i="6"/>
  <c r="A7607" i="6"/>
  <c r="A7606" i="6"/>
  <c r="A7605" i="6"/>
  <c r="A7604" i="6"/>
  <c r="A7603" i="6"/>
  <c r="A7602" i="6"/>
  <c r="A7601" i="6"/>
  <c r="A7600" i="6"/>
  <c r="A7599" i="6"/>
  <c r="A7598" i="6"/>
  <c r="A7597" i="6"/>
  <c r="A7596" i="6"/>
  <c r="A7595" i="6"/>
  <c r="A7594" i="6"/>
  <c r="A7593" i="6"/>
  <c r="A7592" i="6"/>
  <c r="A7591" i="6"/>
  <c r="A7590" i="6"/>
  <c r="A7589" i="6"/>
  <c r="A7588" i="6"/>
  <c r="A7587" i="6"/>
  <c r="A7586" i="6"/>
  <c r="A7585" i="6"/>
  <c r="A7584" i="6"/>
  <c r="A7583" i="6"/>
  <c r="A7582" i="6"/>
  <c r="A7581" i="6"/>
  <c r="A7580" i="6"/>
  <c r="A7579" i="6"/>
  <c r="A7578" i="6"/>
  <c r="A7577" i="6"/>
  <c r="A7576" i="6"/>
  <c r="A7575" i="6"/>
  <c r="A7574" i="6"/>
  <c r="A7573" i="6"/>
  <c r="A7572" i="6"/>
  <c r="A7571" i="6"/>
  <c r="A7570" i="6"/>
  <c r="A7569" i="6"/>
  <c r="A7568" i="6"/>
  <c r="A7567" i="6"/>
  <c r="A7566" i="6"/>
  <c r="A7565" i="6"/>
  <c r="A7564" i="6"/>
  <c r="A7563" i="6"/>
  <c r="A7562" i="6"/>
  <c r="A7561" i="6"/>
  <c r="A7560" i="6"/>
  <c r="A7559" i="6"/>
  <c r="A7558" i="6"/>
  <c r="A7557" i="6"/>
  <c r="A7556" i="6"/>
  <c r="A7555" i="6"/>
  <c r="A7554" i="6"/>
  <c r="A7553" i="6"/>
  <c r="A7552" i="6"/>
  <c r="A7551" i="6"/>
  <c r="A7550" i="6"/>
  <c r="A7549" i="6"/>
  <c r="A7548" i="6"/>
  <c r="A7547" i="6"/>
  <c r="A7546" i="6"/>
  <c r="A7545" i="6"/>
  <c r="A7544" i="6"/>
  <c r="A7543" i="6"/>
  <c r="A7542" i="6"/>
  <c r="A7541" i="6"/>
  <c r="A7540" i="6"/>
  <c r="A7539" i="6"/>
  <c r="A7538" i="6"/>
  <c r="A7537" i="6"/>
  <c r="A7536" i="6"/>
  <c r="A7535" i="6"/>
  <c r="A7534" i="6"/>
  <c r="A7533" i="6"/>
  <c r="A7532" i="6"/>
  <c r="A7531" i="6"/>
  <c r="A7530" i="6"/>
  <c r="A7529" i="6"/>
  <c r="A7528" i="6"/>
  <c r="A7527" i="6"/>
  <c r="A7526" i="6"/>
  <c r="A7525" i="6"/>
  <c r="A7524" i="6"/>
  <c r="A7523" i="6"/>
  <c r="A7522" i="6"/>
  <c r="A7521" i="6"/>
  <c r="A7520" i="6"/>
  <c r="A7519" i="6"/>
  <c r="A7518" i="6"/>
  <c r="A7517" i="6"/>
  <c r="A7516" i="6"/>
  <c r="A7515" i="6"/>
  <c r="A7514" i="6"/>
  <c r="A7513" i="6"/>
  <c r="A7512" i="6"/>
  <c r="A7511" i="6"/>
  <c r="A7510" i="6"/>
  <c r="A7509" i="6"/>
  <c r="A7508" i="6"/>
  <c r="A7507" i="6"/>
  <c r="A7506" i="6"/>
  <c r="A7505" i="6"/>
  <c r="A7504" i="6"/>
  <c r="A7503" i="6"/>
  <c r="A7502" i="6"/>
  <c r="A7501" i="6"/>
  <c r="A7500" i="6"/>
  <c r="A7499" i="6"/>
  <c r="A7498" i="6"/>
  <c r="A7497" i="6"/>
  <c r="A7496" i="6"/>
  <c r="A7495" i="6"/>
  <c r="A7494" i="6"/>
  <c r="A7493" i="6"/>
  <c r="A7492" i="6"/>
  <c r="A7491" i="6"/>
  <c r="A7490" i="6"/>
  <c r="A7489" i="6"/>
  <c r="A7488" i="6"/>
  <c r="A7487" i="6"/>
  <c r="A7486" i="6"/>
  <c r="A7485" i="6"/>
  <c r="A7484" i="6"/>
  <c r="A7483" i="6"/>
  <c r="A7482" i="6"/>
  <c r="A7481" i="6"/>
  <c r="A7480" i="6"/>
  <c r="A7479" i="6"/>
  <c r="A7478" i="6"/>
  <c r="A7477" i="6"/>
  <c r="A7476" i="6"/>
  <c r="A7475" i="6"/>
  <c r="A7474" i="6"/>
  <c r="A7473" i="6"/>
  <c r="A7472" i="6"/>
  <c r="A7471" i="6"/>
  <c r="A7470" i="6"/>
  <c r="A7469" i="6"/>
  <c r="A7468" i="6"/>
  <c r="A7467" i="6"/>
  <c r="A7466" i="6"/>
  <c r="A7465" i="6"/>
  <c r="A7464" i="6"/>
  <c r="A7463" i="6"/>
  <c r="A7462" i="6"/>
  <c r="A7461" i="6"/>
  <c r="A7460" i="6"/>
  <c r="A7459" i="6"/>
  <c r="A7458" i="6"/>
  <c r="A7457" i="6"/>
  <c r="A7456" i="6"/>
  <c r="A7455" i="6"/>
  <c r="A7454" i="6"/>
  <c r="A7453" i="6"/>
  <c r="A7452" i="6"/>
  <c r="A7451" i="6"/>
  <c r="A7450" i="6"/>
  <c r="A7449" i="6"/>
  <c r="A7448" i="6"/>
  <c r="A7447" i="6"/>
  <c r="A7446" i="6"/>
  <c r="A7445" i="6"/>
  <c r="A7444" i="6"/>
  <c r="A7443" i="6"/>
  <c r="A7442" i="6"/>
  <c r="A7441" i="6"/>
  <c r="A7440" i="6"/>
  <c r="A7439" i="6"/>
  <c r="A7438" i="6"/>
  <c r="A7437" i="6"/>
  <c r="A7436" i="6"/>
  <c r="A7435" i="6"/>
  <c r="A7434" i="6"/>
  <c r="A7433" i="6"/>
  <c r="A7432" i="6"/>
  <c r="A7431" i="6"/>
  <c r="A7430" i="6"/>
  <c r="A7429" i="6"/>
  <c r="A7428" i="6"/>
  <c r="A7427" i="6"/>
  <c r="A7426" i="6"/>
  <c r="A7425" i="6"/>
  <c r="A7424" i="6"/>
  <c r="A7423" i="6"/>
  <c r="A7422" i="6"/>
  <c r="A7421" i="6"/>
  <c r="A7420" i="6"/>
  <c r="A7419" i="6"/>
  <c r="A7418" i="6"/>
  <c r="A7417" i="6"/>
  <c r="A7416" i="6"/>
  <c r="A7415" i="6"/>
  <c r="A7414" i="6"/>
  <c r="A7413" i="6"/>
  <c r="A7412" i="6"/>
  <c r="A7411" i="6"/>
  <c r="A7410" i="6"/>
  <c r="A7409" i="6"/>
  <c r="A7408" i="6"/>
  <c r="A7407" i="6"/>
  <c r="A7406" i="6"/>
  <c r="A7405" i="6"/>
  <c r="A7404" i="6"/>
  <c r="A7403" i="6"/>
  <c r="A7402" i="6"/>
  <c r="A7401" i="6"/>
  <c r="A7400" i="6"/>
  <c r="A7399" i="6"/>
  <c r="A7398" i="6"/>
  <c r="A7397" i="6"/>
  <c r="A7396" i="6"/>
  <c r="A7395" i="6"/>
  <c r="A7394" i="6"/>
  <c r="A7393" i="6"/>
  <c r="A7392" i="6"/>
  <c r="A7391" i="6"/>
  <c r="A7390" i="6"/>
  <c r="A7389" i="6"/>
  <c r="A7388" i="6"/>
  <c r="A7387" i="6"/>
  <c r="A7386" i="6"/>
  <c r="A7385" i="6"/>
  <c r="A7384" i="6"/>
  <c r="A7383" i="6"/>
  <c r="A7382" i="6"/>
  <c r="A7381" i="6"/>
  <c r="A7380" i="6"/>
  <c r="A7379" i="6"/>
  <c r="A7378" i="6"/>
  <c r="A7377" i="6"/>
  <c r="A7376" i="6"/>
  <c r="A7375" i="6"/>
  <c r="A7374" i="6"/>
  <c r="A7373" i="6"/>
  <c r="A7372" i="6"/>
  <c r="A7371" i="6"/>
  <c r="A7370" i="6"/>
  <c r="A7369" i="6"/>
  <c r="A7368" i="6"/>
  <c r="A7367" i="6"/>
  <c r="A7366" i="6"/>
  <c r="A7365" i="6"/>
  <c r="A7364" i="6"/>
  <c r="A7363" i="6"/>
  <c r="A7362" i="6"/>
  <c r="A7361" i="6"/>
  <c r="A7360" i="6"/>
  <c r="A7359" i="6"/>
  <c r="A7358" i="6"/>
  <c r="A7357" i="6"/>
  <c r="A7356" i="6"/>
  <c r="A7355" i="6"/>
  <c r="A7354" i="6"/>
  <c r="A7353" i="6"/>
  <c r="A7352" i="6"/>
  <c r="A7351" i="6"/>
  <c r="A7350" i="6"/>
  <c r="A7349" i="6"/>
  <c r="A7348" i="6"/>
  <c r="A7347" i="6"/>
  <c r="A7346" i="6"/>
  <c r="A7345" i="6"/>
  <c r="A7344" i="6"/>
  <c r="A7343" i="6"/>
  <c r="A7342" i="6"/>
  <c r="A7341" i="6"/>
  <c r="A7340" i="6"/>
  <c r="A7339" i="6"/>
  <c r="A7338" i="6"/>
  <c r="A7337" i="6"/>
  <c r="A7336" i="6"/>
  <c r="A7335" i="6"/>
  <c r="A7334" i="6"/>
  <c r="A7333" i="6"/>
  <c r="A7332" i="6"/>
  <c r="A7331" i="6"/>
  <c r="A7330" i="6"/>
  <c r="A7329" i="6"/>
  <c r="A7328" i="6"/>
  <c r="A7327" i="6"/>
  <c r="A7326" i="6"/>
  <c r="A7325" i="6"/>
  <c r="A7324" i="6"/>
  <c r="A7323" i="6"/>
  <c r="A7322" i="6"/>
  <c r="A7321" i="6"/>
  <c r="A7320" i="6"/>
  <c r="A7319" i="6"/>
  <c r="A7318" i="6"/>
  <c r="A7317" i="6"/>
  <c r="A7316" i="6"/>
  <c r="A7315" i="6"/>
  <c r="A7314" i="6"/>
  <c r="A7313" i="6"/>
  <c r="A7312" i="6"/>
  <c r="A7311" i="6"/>
  <c r="A7310" i="6"/>
  <c r="A7309" i="6"/>
  <c r="A7308" i="6"/>
  <c r="A7307" i="6"/>
  <c r="A7306" i="6"/>
  <c r="A7305" i="6"/>
  <c r="A7304" i="6"/>
  <c r="A7303" i="6"/>
  <c r="A7302" i="6"/>
  <c r="A7301" i="6"/>
  <c r="A7300" i="6"/>
  <c r="A7299" i="6"/>
  <c r="A7298" i="6"/>
  <c r="A7297" i="6"/>
  <c r="A7296" i="6"/>
  <c r="A7295" i="6"/>
  <c r="A7294" i="6"/>
  <c r="A7293" i="6"/>
  <c r="A7292" i="6"/>
  <c r="A7291" i="6"/>
  <c r="A7290" i="6"/>
  <c r="A7289" i="6"/>
  <c r="A7288" i="6"/>
  <c r="A7287" i="6"/>
  <c r="A7286" i="6"/>
  <c r="A7285" i="6"/>
  <c r="A7284" i="6"/>
  <c r="A7283" i="6"/>
  <c r="A7282" i="6"/>
  <c r="A7281" i="6"/>
  <c r="A7280" i="6"/>
  <c r="A7279" i="6"/>
  <c r="A7278" i="6"/>
  <c r="A7277" i="6"/>
  <c r="A7276" i="6"/>
  <c r="A7275" i="6"/>
  <c r="A7274" i="6"/>
  <c r="A7273" i="6"/>
  <c r="A7272" i="6"/>
  <c r="A7271" i="6"/>
  <c r="A7270" i="6"/>
  <c r="A7269" i="6"/>
  <c r="A7268" i="6"/>
  <c r="A7267" i="6"/>
  <c r="A7266" i="6"/>
  <c r="A7265" i="6"/>
  <c r="A7264" i="6"/>
  <c r="A7263" i="6"/>
  <c r="A7262" i="6"/>
  <c r="A7261" i="6"/>
  <c r="A7260" i="6"/>
  <c r="A7259" i="6"/>
  <c r="A7258" i="6"/>
  <c r="A7257" i="6"/>
  <c r="A7256" i="6"/>
  <c r="A7255" i="6"/>
  <c r="A7254" i="6"/>
  <c r="A7253" i="6"/>
  <c r="A7252" i="6"/>
  <c r="A7251" i="6"/>
  <c r="A7250" i="6"/>
  <c r="A7249" i="6"/>
  <c r="A7248" i="6"/>
  <c r="A7247" i="6"/>
  <c r="A7246" i="6"/>
  <c r="A7245" i="6"/>
  <c r="A7244" i="6"/>
  <c r="A7243" i="6"/>
  <c r="A7242" i="6"/>
  <c r="A7241" i="6"/>
  <c r="A7240" i="6"/>
  <c r="A7239" i="6"/>
  <c r="A7238" i="6"/>
  <c r="A7237" i="6"/>
  <c r="A7236" i="6"/>
  <c r="A7235" i="6"/>
  <c r="A7234" i="6"/>
  <c r="A7233" i="6"/>
  <c r="A7232" i="6"/>
  <c r="A7231" i="6"/>
  <c r="A7230" i="6"/>
  <c r="A7229" i="6"/>
  <c r="A7228" i="6"/>
  <c r="A7227" i="6"/>
  <c r="A7226" i="6"/>
  <c r="A7225" i="6"/>
  <c r="A7224" i="6"/>
  <c r="A7223" i="6"/>
  <c r="A7222" i="6"/>
  <c r="A7221" i="6"/>
  <c r="A7220" i="6"/>
  <c r="A7219" i="6"/>
  <c r="A7218" i="6"/>
  <c r="A7217" i="6"/>
  <c r="A7216" i="6"/>
  <c r="A7215" i="6"/>
  <c r="A7214" i="6"/>
  <c r="A7213" i="6"/>
  <c r="A7212" i="6"/>
  <c r="A7211" i="6"/>
  <c r="A7210" i="6"/>
  <c r="A7209" i="6"/>
  <c r="A7208" i="6"/>
  <c r="A7207" i="6"/>
  <c r="A7206" i="6"/>
  <c r="A7205" i="6"/>
  <c r="A7204" i="6"/>
  <c r="A7203" i="6"/>
  <c r="A7202" i="6"/>
  <c r="A7201" i="6"/>
  <c r="A7200" i="6"/>
  <c r="A7199" i="6"/>
  <c r="A7198" i="6"/>
  <c r="A7197" i="6"/>
  <c r="A7196" i="6"/>
  <c r="A7195" i="6"/>
  <c r="A7194" i="6"/>
  <c r="A7193" i="6"/>
  <c r="A7192" i="6"/>
  <c r="A7191" i="6"/>
  <c r="A7190" i="6"/>
  <c r="A7189" i="6"/>
  <c r="A7188" i="6"/>
  <c r="A7187" i="6"/>
  <c r="A7186" i="6"/>
  <c r="A7185" i="6"/>
  <c r="A7184" i="6"/>
  <c r="A7183" i="6"/>
  <c r="A7182" i="6"/>
  <c r="A7181" i="6"/>
  <c r="A7180" i="6"/>
  <c r="A7179" i="6"/>
  <c r="A7178" i="6"/>
  <c r="A7177" i="6"/>
  <c r="A7176" i="6"/>
  <c r="A7175" i="6"/>
  <c r="A7174" i="6"/>
  <c r="A7173" i="6"/>
  <c r="A7172" i="6"/>
  <c r="A7171" i="6"/>
  <c r="A7170" i="6"/>
  <c r="A7169" i="6"/>
  <c r="A7168" i="6"/>
  <c r="A7167" i="6"/>
  <c r="A7166" i="6"/>
  <c r="A7165" i="6"/>
  <c r="A7164" i="6"/>
  <c r="A7163" i="6"/>
  <c r="A7162" i="6"/>
  <c r="A7161" i="6"/>
  <c r="A7160" i="6"/>
  <c r="A7159" i="6"/>
  <c r="A7158" i="6"/>
  <c r="A7157" i="6"/>
  <c r="A7156" i="6"/>
  <c r="A7155" i="6"/>
  <c r="A7154" i="6"/>
  <c r="A7153" i="6"/>
  <c r="A7152" i="6"/>
  <c r="A7151" i="6"/>
  <c r="A7150" i="6"/>
  <c r="A7149" i="6"/>
  <c r="A7148" i="6"/>
  <c r="A7147" i="6"/>
  <c r="A7146" i="6"/>
  <c r="A7145" i="6"/>
  <c r="A7144" i="6"/>
  <c r="A7143" i="6"/>
  <c r="A7142" i="6"/>
  <c r="A7141" i="6"/>
  <c r="A7140" i="6"/>
  <c r="A7139" i="6"/>
  <c r="A7138" i="6"/>
  <c r="A7137" i="6"/>
  <c r="A7136" i="6"/>
  <c r="A7135" i="6"/>
  <c r="A7134" i="6"/>
  <c r="A7133" i="6"/>
  <c r="A7132" i="6"/>
  <c r="A7131" i="6"/>
  <c r="A7130" i="6"/>
  <c r="A7129" i="6"/>
  <c r="A7128" i="6"/>
  <c r="A7127" i="6"/>
  <c r="A7126" i="6"/>
  <c r="A7125" i="6"/>
  <c r="A7124" i="6"/>
  <c r="A7123" i="6"/>
  <c r="A7122" i="6"/>
  <c r="A7121" i="6"/>
  <c r="A7120" i="6"/>
  <c r="A7119" i="6"/>
  <c r="A7118" i="6"/>
  <c r="A7117" i="6"/>
  <c r="A7116" i="6"/>
  <c r="A7115" i="6"/>
  <c r="A7114" i="6"/>
  <c r="A7113" i="6"/>
  <c r="A7112" i="6"/>
  <c r="A7111" i="6"/>
  <c r="A7110" i="6"/>
  <c r="A7109" i="6"/>
  <c r="A7108" i="6"/>
  <c r="A7107" i="6"/>
  <c r="A7106" i="6"/>
  <c r="A7105" i="6"/>
  <c r="A7104" i="6"/>
  <c r="A7103" i="6"/>
  <c r="A7102" i="6"/>
  <c r="A7101" i="6"/>
  <c r="A7100" i="6"/>
  <c r="A7099" i="6"/>
  <c r="A7098" i="6"/>
  <c r="A7097" i="6"/>
  <c r="A7096" i="6"/>
  <c r="A7095" i="6"/>
  <c r="A7094" i="6"/>
  <c r="A7093" i="6"/>
  <c r="A7092" i="6"/>
  <c r="A7091" i="6"/>
  <c r="A7090" i="6"/>
  <c r="A7089" i="6"/>
  <c r="A7088" i="6"/>
  <c r="A7087" i="6"/>
  <c r="A7086" i="6"/>
  <c r="A7085" i="6"/>
  <c r="A7084" i="6"/>
  <c r="A7083" i="6"/>
  <c r="A7082" i="6"/>
  <c r="A7081" i="6"/>
  <c r="A7080" i="6"/>
  <c r="A7079" i="6"/>
  <c r="A7078" i="6"/>
  <c r="A7077" i="6"/>
  <c r="A7076" i="6"/>
  <c r="A7075" i="6"/>
  <c r="A7074" i="6"/>
  <c r="A7073" i="6"/>
  <c r="A7072" i="6"/>
  <c r="A7071" i="6"/>
  <c r="A7070" i="6"/>
  <c r="A7069" i="6"/>
  <c r="A7068" i="6"/>
  <c r="A7067" i="6"/>
  <c r="A7066" i="6"/>
  <c r="A7065" i="6"/>
  <c r="A7064" i="6"/>
  <c r="A7063" i="6"/>
  <c r="A7062" i="6"/>
  <c r="A7061" i="6"/>
  <c r="A7060" i="6"/>
  <c r="A7059" i="6"/>
  <c r="A7058" i="6"/>
  <c r="A7057" i="6"/>
  <c r="A7056" i="6"/>
  <c r="A7055" i="6"/>
  <c r="A7054" i="6"/>
  <c r="A7053" i="6"/>
  <c r="A7052" i="6"/>
  <c r="A7051" i="6"/>
  <c r="A7050" i="6"/>
  <c r="A7049" i="6"/>
  <c r="A7048" i="6"/>
  <c r="A7047" i="6"/>
  <c r="A7046" i="6"/>
  <c r="A7045" i="6"/>
  <c r="A7044" i="6"/>
  <c r="A7043" i="6"/>
  <c r="A7042" i="6"/>
  <c r="A7041" i="6"/>
  <c r="A7040" i="6"/>
  <c r="A7039" i="6"/>
  <c r="A7038" i="6"/>
  <c r="A7037" i="6"/>
  <c r="A7036" i="6"/>
  <c r="A7035" i="6"/>
  <c r="A7034" i="6"/>
  <c r="A7033" i="6"/>
  <c r="A7032" i="6"/>
  <c r="A7031" i="6"/>
  <c r="A7030" i="6"/>
  <c r="A7029" i="6"/>
  <c r="A7028" i="6"/>
  <c r="A7027" i="6"/>
  <c r="A7026" i="6"/>
  <c r="A7025" i="6"/>
  <c r="A7024" i="6"/>
  <c r="A7023" i="6"/>
  <c r="A7022" i="6"/>
  <c r="A7021" i="6"/>
  <c r="A7020" i="6"/>
  <c r="A7019" i="6"/>
  <c r="A7018" i="6"/>
  <c r="A7017" i="6"/>
  <c r="A7016" i="6"/>
  <c r="A7015" i="6"/>
  <c r="A7014" i="6"/>
  <c r="A7013" i="6"/>
  <c r="A7012" i="6"/>
  <c r="A7011" i="6"/>
  <c r="A7010" i="6"/>
  <c r="A7009" i="6"/>
  <c r="A7008" i="6"/>
  <c r="A7007" i="6"/>
  <c r="A7006" i="6"/>
  <c r="A7005" i="6"/>
  <c r="A7004" i="6"/>
  <c r="A7003" i="6"/>
  <c r="A7002" i="6"/>
  <c r="A7001" i="6"/>
  <c r="A7000" i="6"/>
  <c r="A6999" i="6"/>
  <c r="A6998" i="6"/>
  <c r="A6997" i="6"/>
  <c r="A6996" i="6"/>
  <c r="A6995" i="6"/>
  <c r="A6994" i="6"/>
  <c r="A6993" i="6"/>
  <c r="A6992" i="6"/>
  <c r="A6991" i="6"/>
  <c r="A6990" i="6"/>
  <c r="A6989" i="6"/>
  <c r="A6988" i="6"/>
  <c r="A6987" i="6"/>
  <c r="A6986" i="6"/>
  <c r="A6985" i="6"/>
  <c r="A6984" i="6"/>
  <c r="A6983" i="6"/>
  <c r="A6982" i="6"/>
  <c r="A6981" i="6"/>
  <c r="A6980" i="6"/>
  <c r="A6979" i="6"/>
  <c r="A6978" i="6"/>
  <c r="A6977" i="6"/>
  <c r="A6976" i="6"/>
  <c r="A6975" i="6"/>
  <c r="A6974" i="6"/>
  <c r="A6973" i="6"/>
  <c r="A6972" i="6"/>
  <c r="A6971" i="6"/>
  <c r="A6970" i="6"/>
  <c r="A6969" i="6"/>
  <c r="A6968" i="6"/>
  <c r="A6967" i="6"/>
  <c r="A6966" i="6"/>
  <c r="A6965" i="6"/>
  <c r="A6964" i="6"/>
  <c r="A6963" i="6"/>
  <c r="A6962" i="6"/>
  <c r="A6961" i="6"/>
  <c r="A6960" i="6"/>
  <c r="A6959" i="6"/>
  <c r="A6958" i="6"/>
  <c r="A6957" i="6"/>
  <c r="A6956" i="6"/>
  <c r="A6955" i="6"/>
  <c r="A6954" i="6"/>
  <c r="A6953" i="6"/>
  <c r="A6952" i="6"/>
  <c r="A6951" i="6"/>
  <c r="A6950" i="6"/>
  <c r="A6949" i="6"/>
  <c r="A6948" i="6"/>
  <c r="A6947" i="6"/>
  <c r="A6946" i="6"/>
  <c r="A6945" i="6"/>
  <c r="A6944" i="6"/>
  <c r="A6943" i="6"/>
  <c r="A6942" i="6"/>
  <c r="A6941" i="6"/>
  <c r="A6940" i="6"/>
  <c r="A6939" i="6"/>
  <c r="A6938" i="6"/>
  <c r="A6937" i="6"/>
  <c r="A6936" i="6"/>
  <c r="A6935" i="6"/>
  <c r="A6934" i="6"/>
  <c r="A6933" i="6"/>
  <c r="A6932" i="6"/>
  <c r="A6931" i="6"/>
  <c r="A6930" i="6"/>
  <c r="A6929" i="6"/>
  <c r="A6928" i="6"/>
  <c r="A6927" i="6"/>
  <c r="A6926" i="6"/>
  <c r="A6925" i="6"/>
  <c r="A6924" i="6"/>
  <c r="A6923" i="6"/>
  <c r="A6922" i="6"/>
  <c r="A6921" i="6"/>
  <c r="A6920" i="6"/>
  <c r="A6919" i="6"/>
  <c r="A6918" i="6"/>
  <c r="A6917" i="6"/>
  <c r="A6916" i="6"/>
  <c r="A6915" i="6"/>
  <c r="A6914" i="6"/>
  <c r="A6913" i="6"/>
  <c r="A6912" i="6"/>
  <c r="A6911" i="6"/>
  <c r="A6910" i="6"/>
  <c r="A6909" i="6"/>
  <c r="A6908" i="6"/>
  <c r="A6907" i="6"/>
  <c r="A6906" i="6"/>
  <c r="A6905" i="6"/>
  <c r="A6904" i="6"/>
  <c r="A6903" i="6"/>
  <c r="A6902" i="6"/>
  <c r="A6901" i="6"/>
  <c r="A6900" i="6"/>
  <c r="A6899" i="6"/>
  <c r="A6898" i="6"/>
  <c r="A6897" i="6"/>
  <c r="A6896" i="6"/>
  <c r="A6895" i="6"/>
  <c r="A6894" i="6"/>
  <c r="A6893" i="6"/>
  <c r="A6892" i="6"/>
  <c r="A6891" i="6"/>
  <c r="A6890" i="6"/>
  <c r="A6889" i="6"/>
  <c r="A6888" i="6"/>
  <c r="A6887" i="6"/>
  <c r="A6886" i="6"/>
  <c r="A6885" i="6"/>
  <c r="A6884" i="6"/>
  <c r="A6883" i="6"/>
  <c r="A6882" i="6"/>
  <c r="A6881" i="6"/>
  <c r="A6880" i="6"/>
  <c r="A6879" i="6"/>
  <c r="A6878" i="6"/>
  <c r="A6877" i="6"/>
  <c r="A6876" i="6"/>
  <c r="A6875" i="6"/>
  <c r="A6874" i="6"/>
  <c r="A6873" i="6"/>
  <c r="A6872" i="6"/>
  <c r="A6871" i="6"/>
  <c r="A6870" i="6"/>
  <c r="A6869" i="6"/>
  <c r="A6868" i="6"/>
  <c r="A6867" i="6"/>
  <c r="A6866" i="6"/>
  <c r="A6865" i="6"/>
  <c r="A6864" i="6"/>
  <c r="A6863" i="6"/>
  <c r="A6862" i="6"/>
  <c r="A6861" i="6"/>
  <c r="A6860" i="6"/>
  <c r="A6859" i="6"/>
  <c r="A6858" i="6"/>
  <c r="A6857" i="6"/>
  <c r="A6856" i="6"/>
  <c r="A6855" i="6"/>
  <c r="A6854" i="6"/>
  <c r="A6853" i="6"/>
  <c r="A6852" i="6"/>
  <c r="A6851" i="6"/>
  <c r="A6850" i="6"/>
  <c r="A6849" i="6"/>
  <c r="A6848" i="6"/>
  <c r="A6847" i="6"/>
  <c r="A6846" i="6"/>
  <c r="A6845" i="6"/>
  <c r="A6844" i="6"/>
  <c r="A6843" i="6"/>
  <c r="A6842" i="6"/>
  <c r="A6841" i="6"/>
  <c r="A6840" i="6"/>
  <c r="A6839" i="6"/>
  <c r="A6838" i="6"/>
  <c r="A6837" i="6"/>
  <c r="A6836" i="6"/>
  <c r="A6835" i="6"/>
  <c r="A6834" i="6"/>
  <c r="A6833" i="6"/>
  <c r="A6832" i="6"/>
  <c r="A6831" i="6"/>
  <c r="A6830" i="6"/>
  <c r="A6829" i="6"/>
  <c r="A6828" i="6"/>
  <c r="A6827" i="6"/>
  <c r="A6826" i="6"/>
  <c r="A6825" i="6"/>
  <c r="A6824" i="6"/>
  <c r="A6823" i="6"/>
  <c r="A6822" i="6"/>
  <c r="A6821" i="6"/>
  <c r="A6820" i="6"/>
  <c r="A6819" i="6"/>
  <c r="A6818" i="6"/>
  <c r="A6817" i="6"/>
  <c r="A6816" i="6"/>
  <c r="A6815" i="6"/>
  <c r="A6814" i="6"/>
  <c r="A6813" i="6"/>
  <c r="A6812" i="6"/>
  <c r="A6811" i="6"/>
  <c r="A6810" i="6"/>
  <c r="A6809" i="6"/>
  <c r="A6808" i="6"/>
  <c r="A6807" i="6"/>
  <c r="A6806" i="6"/>
  <c r="A6805" i="6"/>
  <c r="A6804" i="6"/>
  <c r="A6803" i="6"/>
  <c r="A6802" i="6"/>
  <c r="A6801" i="6"/>
  <c r="A6800" i="6"/>
  <c r="A6799" i="6"/>
  <c r="A6798" i="6"/>
  <c r="A6797" i="6"/>
  <c r="A6796" i="6"/>
  <c r="A6795" i="6"/>
  <c r="A6794" i="6"/>
  <c r="A6793" i="6"/>
  <c r="A6792" i="6"/>
  <c r="A6791" i="6"/>
  <c r="A6790" i="6"/>
  <c r="A6789" i="6"/>
  <c r="A6788" i="6"/>
  <c r="A6787" i="6"/>
  <c r="A6786" i="6"/>
  <c r="A6785" i="6"/>
  <c r="A6784" i="6"/>
  <c r="A6783" i="6"/>
  <c r="A6782" i="6"/>
  <c r="A6781" i="6"/>
  <c r="A6780" i="6"/>
  <c r="A6779" i="6"/>
  <c r="A6778" i="6"/>
  <c r="A6777" i="6"/>
  <c r="A6776" i="6"/>
  <c r="A6775" i="6"/>
  <c r="A6774" i="6"/>
  <c r="A6773" i="6"/>
  <c r="A6772" i="6"/>
  <c r="A6771" i="6"/>
  <c r="A6770" i="6"/>
  <c r="A6769" i="6"/>
  <c r="A6768" i="6"/>
  <c r="A6767" i="6"/>
  <c r="A6766" i="6"/>
  <c r="A6765" i="6"/>
  <c r="A6764" i="6"/>
  <c r="A6763" i="6"/>
  <c r="A6762" i="6"/>
  <c r="A6761" i="6"/>
  <c r="A6760" i="6"/>
  <c r="A6759" i="6"/>
  <c r="A6758" i="6"/>
  <c r="A6757" i="6"/>
  <c r="A6756" i="6"/>
  <c r="A6755" i="6"/>
  <c r="A6754" i="6"/>
  <c r="A6753" i="6"/>
  <c r="A6752" i="6"/>
  <c r="A6751" i="6"/>
  <c r="A6750" i="6"/>
  <c r="A6749" i="6"/>
  <c r="A6748" i="6"/>
  <c r="A6747" i="6"/>
  <c r="A6746" i="6"/>
  <c r="A6745" i="6"/>
  <c r="A6744" i="6"/>
  <c r="A6743" i="6"/>
  <c r="A6742" i="6"/>
  <c r="A6741" i="6"/>
  <c r="A6740" i="6"/>
  <c r="A6739" i="6"/>
  <c r="A6738" i="6"/>
  <c r="A6737" i="6"/>
  <c r="A6736" i="6"/>
  <c r="A6735" i="6"/>
  <c r="A6734" i="6"/>
  <c r="A6733" i="6"/>
  <c r="A6732" i="6"/>
  <c r="A6731" i="6"/>
  <c r="A6730" i="6"/>
  <c r="A6729" i="6"/>
  <c r="A6728" i="6"/>
  <c r="A6727" i="6"/>
  <c r="A6726" i="6"/>
  <c r="A6725" i="6"/>
  <c r="A6724" i="6"/>
  <c r="A6723" i="6"/>
  <c r="A6722" i="6"/>
  <c r="A6721" i="6"/>
  <c r="A6720" i="6"/>
  <c r="A6719" i="6"/>
  <c r="A6718" i="6"/>
  <c r="A6717" i="6"/>
  <c r="A6716" i="6"/>
  <c r="A6715" i="6"/>
  <c r="A6714" i="6"/>
  <c r="A6713" i="6"/>
  <c r="A6712" i="6"/>
  <c r="A6711" i="6"/>
  <c r="A6710" i="6"/>
  <c r="A6709" i="6"/>
  <c r="A6708" i="6"/>
  <c r="A6707" i="6"/>
  <c r="A6706" i="6"/>
  <c r="A6705" i="6"/>
  <c r="A6704" i="6"/>
  <c r="A6703" i="6"/>
  <c r="A6702" i="6"/>
  <c r="A6701" i="6"/>
  <c r="A6700" i="6"/>
  <c r="A6699" i="6"/>
  <c r="A6698" i="6"/>
  <c r="A6697" i="6"/>
  <c r="A6696" i="6"/>
  <c r="A6695" i="6"/>
  <c r="A6694" i="6"/>
  <c r="A6693" i="6"/>
  <c r="A6692" i="6"/>
  <c r="A6691" i="6"/>
  <c r="A6690" i="6"/>
  <c r="A6689" i="6"/>
  <c r="A6688" i="6"/>
  <c r="A6687" i="6"/>
  <c r="A6686" i="6"/>
  <c r="A6685" i="6"/>
  <c r="A6684" i="6"/>
  <c r="A6683" i="6"/>
  <c r="A6682" i="6"/>
  <c r="A6681" i="6"/>
  <c r="A6680" i="6"/>
  <c r="A6679" i="6"/>
  <c r="A6678" i="6"/>
  <c r="A6677" i="6"/>
  <c r="A6676" i="6"/>
  <c r="A6675" i="6"/>
  <c r="A6674" i="6"/>
  <c r="A6673" i="6"/>
  <c r="A6672" i="6"/>
  <c r="A6671" i="6"/>
  <c r="A6670" i="6"/>
  <c r="A6669" i="6"/>
  <c r="A6668" i="6"/>
  <c r="A6667" i="6"/>
  <c r="A6666" i="6"/>
  <c r="A6665" i="6"/>
  <c r="A6664" i="6"/>
  <c r="A6663" i="6"/>
  <c r="A6662" i="6"/>
  <c r="A6661" i="6"/>
  <c r="A6660" i="6"/>
  <c r="A6659" i="6"/>
  <c r="A6658" i="6"/>
  <c r="A6657" i="6"/>
  <c r="A6656" i="6"/>
  <c r="A6655" i="6"/>
  <c r="A6654" i="6"/>
  <c r="A6653" i="6"/>
  <c r="A6652" i="6"/>
  <c r="A6651" i="6"/>
  <c r="A6650" i="6"/>
  <c r="A6649" i="6"/>
  <c r="A6648" i="6"/>
  <c r="A6647" i="6"/>
  <c r="A6646" i="6"/>
  <c r="A6645" i="6"/>
  <c r="A6644" i="6"/>
  <c r="A6643" i="6"/>
  <c r="A6642" i="6"/>
  <c r="A6641" i="6"/>
  <c r="A6640" i="6"/>
  <c r="A6639" i="6"/>
  <c r="A6638" i="6"/>
  <c r="A6637" i="6"/>
  <c r="A6636" i="6"/>
  <c r="A6635" i="6"/>
  <c r="A6634" i="6"/>
  <c r="A6633" i="6"/>
  <c r="A6632" i="6"/>
  <c r="A6631" i="6"/>
  <c r="A6630" i="6"/>
  <c r="A6629" i="6"/>
  <c r="A6628" i="6"/>
  <c r="A6627" i="6"/>
  <c r="A6626" i="6"/>
  <c r="A6625" i="6"/>
  <c r="A6624" i="6"/>
  <c r="A6623" i="6"/>
  <c r="A6622" i="6"/>
  <c r="A6621" i="6"/>
  <c r="A6620" i="6"/>
  <c r="A6619" i="6"/>
  <c r="A6618" i="6"/>
  <c r="A6617" i="6"/>
  <c r="A6616" i="6"/>
  <c r="A6615" i="6"/>
  <c r="A6614" i="6"/>
  <c r="A6613" i="6"/>
  <c r="A6612" i="6"/>
  <c r="A6611" i="6"/>
  <c r="A6610" i="6"/>
  <c r="A6609" i="6"/>
  <c r="A6608" i="6"/>
  <c r="A6607" i="6"/>
  <c r="A6606" i="6"/>
  <c r="A6605" i="6"/>
  <c r="A6604" i="6"/>
  <c r="A6603" i="6"/>
  <c r="A6602" i="6"/>
  <c r="A6601" i="6"/>
  <c r="A6600" i="6"/>
  <c r="A6599" i="6"/>
  <c r="A6598" i="6"/>
  <c r="A6597" i="6"/>
  <c r="A6596" i="6"/>
  <c r="A6595" i="6"/>
  <c r="A6594" i="6"/>
  <c r="A6593" i="6"/>
  <c r="A6592" i="6"/>
  <c r="A6591" i="6"/>
  <c r="A6590" i="6"/>
  <c r="A6589" i="6"/>
  <c r="A6588" i="6"/>
  <c r="A6587" i="6"/>
  <c r="A6586" i="6"/>
  <c r="A6585" i="6"/>
  <c r="A6584" i="6"/>
  <c r="A6583" i="6"/>
  <c r="A6582" i="6"/>
  <c r="A6581" i="6"/>
  <c r="A6580" i="6"/>
  <c r="A6579" i="6"/>
  <c r="A6578" i="6"/>
  <c r="A6577" i="6"/>
  <c r="A6576" i="6"/>
  <c r="A6575" i="6"/>
  <c r="A6574" i="6"/>
  <c r="A6573" i="6"/>
  <c r="A6572" i="6"/>
  <c r="A6571" i="6"/>
  <c r="A6570" i="6"/>
  <c r="A6569" i="6"/>
  <c r="A6568" i="6"/>
  <c r="A6567" i="6"/>
  <c r="A6566" i="6"/>
  <c r="A6565" i="6"/>
  <c r="A6564" i="6"/>
  <c r="A6563" i="6"/>
  <c r="A6562" i="6"/>
  <c r="A6561" i="6"/>
  <c r="A6560" i="6"/>
  <c r="A6559" i="6"/>
  <c r="A6558" i="6"/>
  <c r="A6557" i="6"/>
  <c r="A6556" i="6"/>
  <c r="A6555" i="6"/>
  <c r="A6554" i="6"/>
  <c r="A6553" i="6"/>
  <c r="A6552" i="6"/>
  <c r="A6551" i="6"/>
  <c r="A6550" i="6"/>
  <c r="A6549" i="6"/>
  <c r="A6548" i="6"/>
  <c r="A6547" i="6"/>
  <c r="A6546" i="6"/>
  <c r="A6545" i="6"/>
  <c r="A6544" i="6"/>
  <c r="A6543" i="6"/>
  <c r="A6542" i="6"/>
  <c r="A6541" i="6"/>
  <c r="A6540" i="6"/>
  <c r="A6539" i="6"/>
  <c r="A6538" i="6"/>
  <c r="A6537" i="6"/>
  <c r="A6536" i="6"/>
  <c r="A6535" i="6"/>
  <c r="A6534" i="6"/>
  <c r="A6533" i="6"/>
  <c r="A6532" i="6"/>
  <c r="A6531" i="6"/>
  <c r="A6530" i="6"/>
  <c r="A6529" i="6"/>
  <c r="A6528" i="6"/>
  <c r="A6527" i="6"/>
  <c r="A6526" i="6"/>
  <c r="A6525" i="6"/>
  <c r="A6524" i="6"/>
  <c r="A6523" i="6"/>
  <c r="A6522" i="6"/>
  <c r="A6521" i="6"/>
  <c r="A6520" i="6"/>
  <c r="A6519" i="6"/>
  <c r="A6518" i="6"/>
  <c r="A6517" i="6"/>
  <c r="A6516" i="6"/>
  <c r="A6515" i="6"/>
  <c r="A6514" i="6"/>
  <c r="A6513" i="6"/>
  <c r="A6512" i="6"/>
  <c r="A6511" i="6"/>
  <c r="A6510" i="6"/>
  <c r="A6509" i="6"/>
  <c r="A6508" i="6"/>
  <c r="A6507" i="6"/>
  <c r="A6506" i="6"/>
  <c r="A6505" i="6"/>
  <c r="A6504" i="6"/>
  <c r="A6503" i="6"/>
  <c r="A6502" i="6"/>
  <c r="A6501" i="6"/>
  <c r="A6500" i="6"/>
  <c r="A6499" i="6"/>
  <c r="A6498" i="6"/>
  <c r="A6497" i="6"/>
  <c r="A6496" i="6"/>
  <c r="A6495" i="6"/>
  <c r="A6494" i="6"/>
  <c r="A6493" i="6"/>
  <c r="A6492" i="6"/>
  <c r="A6491" i="6"/>
  <c r="A6490" i="6"/>
  <c r="A6489" i="6"/>
  <c r="A6488" i="6"/>
  <c r="A6487" i="6"/>
  <c r="A6486" i="6"/>
  <c r="A6485" i="6"/>
  <c r="A6484" i="6"/>
  <c r="A6483" i="6"/>
  <c r="A6482" i="6"/>
  <c r="A6481" i="6"/>
  <c r="A6480" i="6"/>
  <c r="A6479" i="6"/>
  <c r="A6478" i="6"/>
  <c r="A6477" i="6"/>
  <c r="A6476" i="6"/>
  <c r="A6475" i="6"/>
  <c r="A6474" i="6"/>
  <c r="A6473" i="6"/>
  <c r="A6472" i="6"/>
  <c r="A6471" i="6"/>
  <c r="A6470" i="6"/>
  <c r="A6469" i="6"/>
  <c r="A6468" i="6"/>
  <c r="A6467" i="6"/>
  <c r="A6466" i="6"/>
  <c r="A6465" i="6"/>
  <c r="A6464" i="6"/>
  <c r="A6463" i="6"/>
  <c r="A6462" i="6"/>
  <c r="A6461" i="6"/>
  <c r="A6460" i="6"/>
  <c r="A6459" i="6"/>
  <c r="A6458" i="6"/>
  <c r="A6457" i="6"/>
  <c r="A6456" i="6"/>
  <c r="A6455" i="6"/>
  <c r="A6454" i="6"/>
  <c r="A6453" i="6"/>
  <c r="A6452" i="6"/>
  <c r="A6451" i="6"/>
  <c r="A6450" i="6"/>
  <c r="A6449" i="6"/>
  <c r="A6448" i="6"/>
  <c r="A6447" i="6"/>
  <c r="A6446" i="6"/>
  <c r="A6445" i="6"/>
  <c r="A6444" i="6"/>
  <c r="A6443" i="6"/>
  <c r="A6442" i="6"/>
  <c r="A6441" i="6"/>
  <c r="A6440" i="6"/>
  <c r="A6439" i="6"/>
  <c r="A6438" i="6"/>
  <c r="A6437" i="6"/>
  <c r="A6436" i="6"/>
  <c r="A6435" i="6"/>
  <c r="A6434" i="6"/>
  <c r="A6433" i="6"/>
  <c r="A6432" i="6"/>
  <c r="A6431" i="6"/>
  <c r="A6430" i="6"/>
  <c r="A6429" i="6"/>
  <c r="A6428" i="6"/>
  <c r="A6427" i="6"/>
  <c r="A6426" i="6"/>
  <c r="A6425" i="6"/>
  <c r="A6424" i="6"/>
  <c r="A6423" i="6"/>
  <c r="A6422" i="6"/>
  <c r="A6421" i="6"/>
  <c r="A6420" i="6"/>
  <c r="A6419" i="6"/>
  <c r="A6418" i="6"/>
  <c r="A6417" i="6"/>
  <c r="A6416" i="6"/>
  <c r="A6415" i="6"/>
  <c r="A6414" i="6"/>
  <c r="A6413" i="6"/>
  <c r="A6412" i="6"/>
  <c r="A6411" i="6"/>
  <c r="A6410" i="6"/>
  <c r="A6409" i="6"/>
  <c r="A6408" i="6"/>
  <c r="A6407" i="6"/>
  <c r="A6406" i="6"/>
  <c r="A6405" i="6"/>
  <c r="A6404" i="6"/>
  <c r="A6403" i="6"/>
  <c r="A6402" i="6"/>
  <c r="A6401" i="6"/>
  <c r="A6400" i="6"/>
  <c r="A6399" i="6"/>
  <c r="A6398" i="6"/>
  <c r="A6397" i="6"/>
  <c r="A6396" i="6"/>
  <c r="A6395" i="6"/>
  <c r="A6394" i="6"/>
  <c r="A6393" i="6"/>
  <c r="A6392" i="6"/>
  <c r="A6391" i="6"/>
  <c r="A6390" i="6"/>
  <c r="A6389" i="6"/>
  <c r="A6388" i="6"/>
  <c r="A6387" i="6"/>
  <c r="A6386" i="6"/>
  <c r="A6385" i="6"/>
  <c r="A6384" i="6"/>
  <c r="A6383" i="6"/>
  <c r="A6382" i="6"/>
  <c r="A6381" i="6"/>
  <c r="A6380" i="6"/>
  <c r="A6379" i="6"/>
  <c r="A6378" i="6"/>
  <c r="A6377" i="6"/>
  <c r="A6376" i="6"/>
  <c r="A6375" i="6"/>
  <c r="A6374" i="6"/>
  <c r="A6373" i="6"/>
  <c r="A6372" i="6"/>
  <c r="A6371" i="6"/>
  <c r="A6370" i="6"/>
  <c r="A6369" i="6"/>
  <c r="A6368" i="6"/>
  <c r="A6367" i="6"/>
  <c r="A6366" i="6"/>
  <c r="A6365" i="6"/>
  <c r="A6364" i="6"/>
  <c r="A6363" i="6"/>
  <c r="A6362" i="6"/>
  <c r="A6361" i="6"/>
  <c r="A6360" i="6"/>
  <c r="A6359" i="6"/>
  <c r="A6358" i="6"/>
  <c r="A6357" i="6"/>
  <c r="A6356" i="6"/>
  <c r="A6355" i="6"/>
  <c r="A6354" i="6"/>
  <c r="A6353" i="6"/>
  <c r="A6352" i="6"/>
  <c r="A6351" i="6"/>
  <c r="A6350" i="6"/>
  <c r="A6349" i="6"/>
  <c r="A6348" i="6"/>
  <c r="A6347" i="6"/>
  <c r="A6346" i="6"/>
  <c r="A6345" i="6"/>
  <c r="A6344" i="6"/>
  <c r="A6343" i="6"/>
  <c r="A6342" i="6"/>
  <c r="A6341" i="6"/>
  <c r="A6340" i="6"/>
  <c r="A6339" i="6"/>
  <c r="A6338" i="6"/>
  <c r="A6337" i="6"/>
  <c r="A6336" i="6"/>
  <c r="A6335" i="6"/>
  <c r="A6334" i="6"/>
  <c r="A6333" i="6"/>
  <c r="A6332" i="6"/>
  <c r="A6331" i="6"/>
  <c r="A6330" i="6"/>
  <c r="A6329" i="6"/>
  <c r="A6328" i="6"/>
  <c r="A6327" i="6"/>
  <c r="A6326" i="6"/>
  <c r="A6325" i="6"/>
  <c r="A6324" i="6"/>
  <c r="A6323" i="6"/>
  <c r="A6322" i="6"/>
  <c r="A6321" i="6"/>
  <c r="A6320" i="6"/>
  <c r="A6319" i="6"/>
  <c r="A6318" i="6"/>
  <c r="A6317" i="6"/>
  <c r="A6316" i="6"/>
  <c r="A6315" i="6"/>
  <c r="A6314" i="6"/>
  <c r="A6313" i="6"/>
  <c r="A6312" i="6"/>
  <c r="A6311" i="6"/>
  <c r="A6310" i="6"/>
  <c r="A6309" i="6"/>
  <c r="A6308" i="6"/>
  <c r="A6307" i="6"/>
  <c r="A6306" i="6"/>
  <c r="A6305" i="6"/>
  <c r="A6304" i="6"/>
  <c r="A6303" i="6"/>
  <c r="A6302" i="6"/>
  <c r="A6301" i="6"/>
  <c r="A6300" i="6"/>
  <c r="A6299" i="6"/>
  <c r="A6298" i="6"/>
  <c r="A6297" i="6"/>
  <c r="A6296" i="6"/>
  <c r="A6295" i="6"/>
  <c r="A6294" i="6"/>
  <c r="A6293" i="6"/>
  <c r="A6292" i="6"/>
  <c r="A6291" i="6"/>
  <c r="A6290" i="6"/>
  <c r="A6289" i="6"/>
  <c r="A6288" i="6"/>
  <c r="A6287" i="6"/>
  <c r="A6286" i="6"/>
  <c r="A6285" i="6"/>
  <c r="A6284" i="6"/>
  <c r="A6283" i="6"/>
  <c r="A6282" i="6"/>
  <c r="A6281" i="6"/>
  <c r="A6280" i="6"/>
  <c r="A6279" i="6"/>
  <c r="A6278" i="6"/>
  <c r="A6277" i="6"/>
  <c r="A6276" i="6"/>
  <c r="A6275" i="6"/>
  <c r="A6274" i="6"/>
  <c r="A6273" i="6"/>
  <c r="A6272" i="6"/>
  <c r="A6271" i="6"/>
  <c r="A6270" i="6"/>
  <c r="A6269" i="6"/>
  <c r="A6268" i="6"/>
  <c r="A6267" i="6"/>
  <c r="A6266" i="6"/>
  <c r="A6265" i="6"/>
  <c r="A6264" i="6"/>
  <c r="A6263" i="6"/>
  <c r="A6262" i="6"/>
  <c r="A6261" i="6"/>
  <c r="A6260" i="6"/>
  <c r="A6259" i="6"/>
  <c r="A6258" i="6"/>
  <c r="A6257" i="6"/>
  <c r="A6256" i="6"/>
  <c r="A6255" i="6"/>
  <c r="A6254" i="6"/>
  <c r="A6253" i="6"/>
  <c r="A6252" i="6"/>
  <c r="A6251" i="6"/>
  <c r="A6250" i="6"/>
  <c r="A6249" i="6"/>
  <c r="A6248" i="6"/>
  <c r="A6247" i="6"/>
  <c r="A6246" i="6"/>
  <c r="A6245" i="6"/>
  <c r="A6244" i="6"/>
  <c r="A6243" i="6"/>
  <c r="A6242" i="6"/>
  <c r="A6241" i="6"/>
  <c r="A6240" i="6"/>
  <c r="A6239" i="6"/>
  <c r="A6238" i="6"/>
  <c r="A6237" i="6"/>
  <c r="A6236" i="6"/>
  <c r="A6235" i="6"/>
  <c r="A6234" i="6"/>
  <c r="A6233" i="6"/>
  <c r="A6232" i="6"/>
  <c r="A6231" i="6"/>
  <c r="A6230" i="6"/>
  <c r="A6229" i="6"/>
  <c r="A6228" i="6"/>
  <c r="A6227" i="6"/>
  <c r="A6226" i="6"/>
  <c r="A6225" i="6"/>
  <c r="A6224" i="6"/>
  <c r="A6223" i="6"/>
  <c r="A6222" i="6"/>
  <c r="A6221" i="6"/>
  <c r="A6220" i="6"/>
  <c r="A6219" i="6"/>
  <c r="A6218" i="6"/>
  <c r="A6217" i="6"/>
  <c r="A6216" i="6"/>
  <c r="A6215" i="6"/>
  <c r="A6214" i="6"/>
  <c r="A6213" i="6"/>
  <c r="A6212" i="6"/>
  <c r="A6211" i="6"/>
  <c r="A6210" i="6"/>
  <c r="A6209" i="6"/>
  <c r="A6208" i="6"/>
  <c r="A6207" i="6"/>
  <c r="A6206" i="6"/>
  <c r="A6205" i="6"/>
  <c r="A6204" i="6"/>
  <c r="A6203" i="6"/>
  <c r="A6202" i="6"/>
  <c r="A6201" i="6"/>
  <c r="A6200" i="6"/>
  <c r="A6199" i="6"/>
  <c r="A6198" i="6"/>
  <c r="A6197" i="6"/>
  <c r="A6196" i="6"/>
  <c r="A6195" i="6"/>
  <c r="A6194" i="6"/>
  <c r="A6193" i="6"/>
  <c r="A6192" i="6"/>
  <c r="A6191" i="6"/>
  <c r="A6190" i="6"/>
  <c r="A6189" i="6"/>
  <c r="A6188" i="6"/>
  <c r="A6187" i="6"/>
  <c r="A6186" i="6"/>
  <c r="A6185" i="6"/>
  <c r="A6184" i="6"/>
  <c r="A6183" i="6"/>
  <c r="A6182" i="6"/>
  <c r="A6181" i="6"/>
  <c r="A6180" i="6"/>
  <c r="A6179" i="6"/>
  <c r="A6178" i="6"/>
  <c r="A6177" i="6"/>
  <c r="A6176" i="6"/>
  <c r="A6175" i="6"/>
  <c r="A6174" i="6"/>
  <c r="A6173" i="6"/>
  <c r="A6172" i="6"/>
  <c r="A6171" i="6"/>
  <c r="A6170" i="6"/>
  <c r="A6169" i="6"/>
  <c r="A6168" i="6"/>
  <c r="A6167" i="6"/>
  <c r="A6166" i="6"/>
  <c r="A6165" i="6"/>
  <c r="A6164" i="6"/>
  <c r="A6163" i="6"/>
  <c r="A6162" i="6"/>
  <c r="A6161" i="6"/>
  <c r="A6160" i="6"/>
  <c r="A6159" i="6"/>
  <c r="A6158" i="6"/>
  <c r="A6157" i="6"/>
  <c r="A6156" i="6"/>
  <c r="A6155" i="6"/>
  <c r="A6154" i="6"/>
  <c r="A6153" i="6"/>
  <c r="A6152" i="6"/>
  <c r="A6151" i="6"/>
  <c r="A6150" i="6"/>
  <c r="A6149" i="6"/>
  <c r="A6148" i="6"/>
  <c r="A6147" i="6"/>
  <c r="A6146" i="6"/>
  <c r="A6145" i="6"/>
  <c r="A6144" i="6"/>
  <c r="A6143" i="6"/>
  <c r="A6142" i="6"/>
  <c r="A6141" i="6"/>
  <c r="A6140" i="6"/>
  <c r="A6139" i="6"/>
  <c r="A6138" i="6"/>
  <c r="A6137" i="6"/>
  <c r="A6136" i="6"/>
  <c r="A6135" i="6"/>
  <c r="A6134" i="6"/>
  <c r="A6133" i="6"/>
  <c r="A6132" i="6"/>
  <c r="A6131" i="6"/>
  <c r="A6130" i="6"/>
  <c r="A6129" i="6"/>
  <c r="A6128" i="6"/>
  <c r="A6127" i="6"/>
  <c r="A6126" i="6"/>
  <c r="A6125" i="6"/>
  <c r="A6124" i="6"/>
  <c r="A6123" i="6"/>
  <c r="A6122" i="6"/>
  <c r="A6121" i="6"/>
  <c r="A6120" i="6"/>
  <c r="A6119" i="6"/>
  <c r="A6118" i="6"/>
  <c r="A6117" i="6"/>
  <c r="A6116" i="6"/>
  <c r="A6115" i="6"/>
  <c r="A6114" i="6"/>
  <c r="A6113" i="6"/>
  <c r="A6112" i="6"/>
  <c r="A6111" i="6"/>
  <c r="A6110" i="6"/>
  <c r="A6109" i="6"/>
  <c r="A6108" i="6"/>
  <c r="A6107" i="6"/>
  <c r="A6106" i="6"/>
  <c r="A6105" i="6"/>
  <c r="A6104" i="6"/>
  <c r="A6103" i="6"/>
  <c r="A6102" i="6"/>
  <c r="A6101" i="6"/>
  <c r="A6100" i="6"/>
  <c r="A6099" i="6"/>
  <c r="A6098" i="6"/>
  <c r="A6097" i="6"/>
  <c r="A6096" i="6"/>
  <c r="A6095" i="6"/>
  <c r="A6094" i="6"/>
  <c r="A6093" i="6"/>
  <c r="A6092" i="6"/>
  <c r="A6091" i="6"/>
  <c r="A6090" i="6"/>
  <c r="A6089" i="6"/>
  <c r="A6088" i="6"/>
  <c r="A6087" i="6"/>
  <c r="A6086" i="6"/>
  <c r="A6085" i="6"/>
  <c r="A6084" i="6"/>
  <c r="A6083" i="6"/>
  <c r="A6082" i="6"/>
  <c r="A6081" i="6"/>
  <c r="A6080" i="6"/>
  <c r="A6079" i="6"/>
  <c r="A6078" i="6"/>
  <c r="A6077" i="6"/>
  <c r="A6076" i="6"/>
  <c r="A6075" i="6"/>
  <c r="A6074" i="6"/>
  <c r="A6073" i="6"/>
  <c r="A6072" i="6"/>
  <c r="A6071" i="6"/>
  <c r="A6070" i="6"/>
  <c r="A6069" i="6"/>
  <c r="A6068" i="6"/>
  <c r="A6067" i="6"/>
  <c r="A6066" i="6"/>
  <c r="A6065" i="6"/>
  <c r="A6064" i="6"/>
  <c r="A6063" i="6"/>
  <c r="A6062" i="6"/>
  <c r="A6061" i="6"/>
  <c r="A6060" i="6"/>
  <c r="A6059" i="6"/>
  <c r="A6058" i="6"/>
  <c r="A6057" i="6"/>
  <c r="A6056" i="6"/>
  <c r="A6055" i="6"/>
  <c r="A6054" i="6"/>
  <c r="A6053" i="6"/>
  <c r="A6052" i="6"/>
  <c r="A6051" i="6"/>
  <c r="A6050" i="6"/>
  <c r="A6049" i="6"/>
  <c r="A6048" i="6"/>
  <c r="A6047" i="6"/>
  <c r="A6046" i="6"/>
  <c r="A6045" i="6"/>
  <c r="A6044" i="6"/>
  <c r="A6043" i="6"/>
  <c r="A6042" i="6"/>
  <c r="A6041" i="6"/>
  <c r="A6040" i="6"/>
  <c r="A6039" i="6"/>
  <c r="A6038" i="6"/>
  <c r="A6037" i="6"/>
  <c r="A6036" i="6"/>
  <c r="A6035" i="6"/>
  <c r="A6034" i="6"/>
  <c r="A6033" i="6"/>
  <c r="A6032" i="6"/>
  <c r="A6031" i="6"/>
  <c r="A6030" i="6"/>
  <c r="A6029" i="6"/>
  <c r="A6028" i="6"/>
  <c r="A6027" i="6"/>
  <c r="A6026" i="6"/>
  <c r="A6025" i="6"/>
  <c r="A6024" i="6"/>
  <c r="A6023" i="6"/>
  <c r="A6022" i="6"/>
  <c r="A6021" i="6"/>
  <c r="A6020" i="6"/>
  <c r="A6019" i="6"/>
  <c r="A6018" i="6"/>
  <c r="A6017" i="6"/>
  <c r="A6016" i="6"/>
  <c r="A6015" i="6"/>
  <c r="A6014" i="6"/>
  <c r="A6013" i="6"/>
  <c r="A6012" i="6"/>
  <c r="A6011" i="6"/>
  <c r="A6010" i="6"/>
  <c r="A6009" i="6"/>
  <c r="A6008" i="6"/>
  <c r="A6007" i="6"/>
  <c r="A6006" i="6"/>
  <c r="A6005" i="6"/>
  <c r="A6004" i="6"/>
  <c r="A6003" i="6"/>
  <c r="A6002" i="6"/>
  <c r="A6001" i="6"/>
  <c r="A6000" i="6"/>
  <c r="A5999" i="6"/>
  <c r="A5998" i="6"/>
  <c r="A5997" i="6"/>
  <c r="A5996" i="6"/>
  <c r="A5995" i="6"/>
  <c r="A5994" i="6"/>
  <c r="A5993" i="6"/>
  <c r="A5992" i="6"/>
  <c r="A5991" i="6"/>
  <c r="A5990" i="6"/>
  <c r="A5989" i="6"/>
  <c r="A5988" i="6"/>
  <c r="A5987" i="6"/>
  <c r="A5986" i="6"/>
  <c r="A5985" i="6"/>
  <c r="A5984" i="6"/>
  <c r="A5983" i="6"/>
  <c r="A5982" i="6"/>
  <c r="A5981" i="6"/>
  <c r="A5980" i="6"/>
  <c r="A5979" i="6"/>
  <c r="A5978" i="6"/>
  <c r="A5977" i="6"/>
  <c r="A5976" i="6"/>
  <c r="A5975" i="6"/>
  <c r="A5974" i="6"/>
  <c r="A5973" i="6"/>
  <c r="A5972" i="6"/>
  <c r="A5971" i="6"/>
  <c r="A5970" i="6"/>
  <c r="A5969" i="6"/>
  <c r="A5968" i="6"/>
  <c r="A5967" i="6"/>
  <c r="A5966" i="6"/>
  <c r="A5965" i="6"/>
  <c r="A5964" i="6"/>
  <c r="A5963" i="6"/>
  <c r="A5962" i="6"/>
  <c r="A5961" i="6"/>
  <c r="A5960" i="6"/>
  <c r="A5959" i="6"/>
  <c r="A5958" i="6"/>
  <c r="A5957" i="6"/>
  <c r="A5956" i="6"/>
  <c r="A5955" i="6"/>
  <c r="A5954" i="6"/>
  <c r="A5953" i="6"/>
  <c r="A5952" i="6"/>
  <c r="A5951" i="6"/>
  <c r="A5950" i="6"/>
  <c r="A5949" i="6"/>
  <c r="A5948" i="6"/>
  <c r="A5947" i="6"/>
  <c r="A5946" i="6"/>
  <c r="A5945" i="6"/>
  <c r="A5944" i="6"/>
  <c r="A5943" i="6"/>
  <c r="A5942" i="6"/>
  <c r="A5941" i="6"/>
  <c r="A5940" i="6"/>
  <c r="A5939" i="6"/>
  <c r="A5938" i="6"/>
  <c r="A5937" i="6"/>
  <c r="A5936" i="6"/>
  <c r="A5935" i="6"/>
  <c r="A5934" i="6"/>
  <c r="A5933" i="6"/>
  <c r="A5932" i="6"/>
  <c r="A5931" i="6"/>
  <c r="A5930" i="6"/>
  <c r="A5929" i="6"/>
  <c r="A5928" i="6"/>
  <c r="A5927" i="6"/>
  <c r="A5926" i="6"/>
  <c r="A5925" i="6"/>
  <c r="A5924" i="6"/>
  <c r="A5923" i="6"/>
  <c r="A5922" i="6"/>
  <c r="A5921" i="6"/>
  <c r="A5920" i="6"/>
  <c r="A5919" i="6"/>
  <c r="A5918" i="6"/>
  <c r="A5917" i="6"/>
  <c r="A5916" i="6"/>
  <c r="A5915" i="6"/>
  <c r="A5914" i="6"/>
  <c r="A5913" i="6"/>
  <c r="A5912" i="6"/>
  <c r="A5911" i="6"/>
  <c r="A5910" i="6"/>
  <c r="A5909" i="6"/>
  <c r="A5908" i="6"/>
  <c r="A5907" i="6"/>
  <c r="A5906" i="6"/>
  <c r="A5905" i="6"/>
  <c r="A5904" i="6"/>
  <c r="A5903" i="6"/>
  <c r="A5902" i="6"/>
  <c r="A5901" i="6"/>
  <c r="A5900" i="6"/>
  <c r="A5899" i="6"/>
  <c r="A5898" i="6"/>
  <c r="A5897" i="6"/>
  <c r="A5896" i="6"/>
  <c r="A5895" i="6"/>
  <c r="A5894" i="6"/>
  <c r="A5893" i="6"/>
  <c r="A5892" i="6"/>
  <c r="A5891" i="6"/>
  <c r="A5890" i="6"/>
  <c r="A5889" i="6"/>
  <c r="A5888" i="6"/>
  <c r="A5887" i="6"/>
  <c r="A5886" i="6"/>
  <c r="A5885" i="6"/>
  <c r="A5884" i="6"/>
  <c r="A5883" i="6"/>
  <c r="A5882" i="6"/>
  <c r="A5881" i="6"/>
  <c r="A5880" i="6"/>
  <c r="A5879" i="6"/>
  <c r="A5878" i="6"/>
  <c r="A5877" i="6"/>
  <c r="A5876" i="6"/>
  <c r="A5875" i="6"/>
  <c r="A5874" i="6"/>
  <c r="A5873" i="6"/>
  <c r="A5872" i="6"/>
  <c r="A5871" i="6"/>
  <c r="A5870" i="6"/>
  <c r="A5869" i="6"/>
  <c r="A5868" i="6"/>
  <c r="A5867" i="6"/>
  <c r="A5866" i="6"/>
  <c r="A5865" i="6"/>
  <c r="A5864" i="6"/>
  <c r="A5863" i="6"/>
  <c r="A5862" i="6"/>
  <c r="A5861" i="6"/>
  <c r="A5860" i="6"/>
  <c r="A5859" i="6"/>
  <c r="A5858" i="6"/>
  <c r="A5857" i="6"/>
  <c r="A5856" i="6"/>
  <c r="A5855" i="6"/>
  <c r="A5854" i="6"/>
  <c r="A5853" i="6"/>
  <c r="A5852" i="6"/>
  <c r="A5851" i="6"/>
  <c r="A5850" i="6"/>
  <c r="A5849" i="6"/>
  <c r="A5848" i="6"/>
  <c r="A5847" i="6"/>
  <c r="A5846" i="6"/>
  <c r="A5845" i="6"/>
  <c r="A5844" i="6"/>
  <c r="A5843" i="6"/>
  <c r="A5842" i="6"/>
  <c r="A5841" i="6"/>
  <c r="A5840" i="6"/>
  <c r="A5839" i="6"/>
  <c r="A5838" i="6"/>
  <c r="A5837" i="6"/>
  <c r="A5836" i="6"/>
  <c r="A5835" i="6"/>
  <c r="A5834" i="6"/>
  <c r="A5833" i="6"/>
  <c r="A5832" i="6"/>
  <c r="A5831" i="6"/>
  <c r="A5830" i="6"/>
  <c r="A5829" i="6"/>
  <c r="A5828" i="6"/>
  <c r="A5827" i="6"/>
  <c r="A5826" i="6"/>
  <c r="A5825" i="6"/>
  <c r="A5824" i="6"/>
  <c r="A5823" i="6"/>
  <c r="A5822" i="6"/>
  <c r="A5821" i="6"/>
  <c r="A5820" i="6"/>
  <c r="A5819" i="6"/>
  <c r="A5818" i="6"/>
  <c r="A5817" i="6"/>
  <c r="A5816" i="6"/>
  <c r="A5815" i="6"/>
  <c r="A5814" i="6"/>
  <c r="A5813" i="6"/>
  <c r="A5812" i="6"/>
  <c r="A5811" i="6"/>
  <c r="A5810" i="6"/>
  <c r="A5809" i="6"/>
  <c r="A5808" i="6"/>
  <c r="A5807" i="6"/>
  <c r="A5806" i="6"/>
  <c r="A5805" i="6"/>
  <c r="A5804" i="6"/>
  <c r="A5803" i="6"/>
  <c r="A5802" i="6"/>
  <c r="A5801" i="6"/>
  <c r="A5800" i="6"/>
  <c r="A5799" i="6"/>
  <c r="A5798" i="6"/>
  <c r="A5797" i="6"/>
  <c r="A5796" i="6"/>
  <c r="A5795" i="6"/>
  <c r="A5794" i="6"/>
  <c r="A5793" i="6"/>
  <c r="A5792" i="6"/>
  <c r="A5791" i="6"/>
  <c r="A5790" i="6"/>
  <c r="A5789" i="6"/>
  <c r="A5788" i="6"/>
  <c r="A5787" i="6"/>
  <c r="A5786" i="6"/>
  <c r="A5785" i="6"/>
  <c r="A5784" i="6"/>
  <c r="A5783" i="6"/>
  <c r="A5782" i="6"/>
  <c r="A5781" i="6"/>
  <c r="A5780" i="6"/>
  <c r="A5779" i="6"/>
  <c r="A5778" i="6"/>
  <c r="A5777" i="6"/>
  <c r="A5776" i="6"/>
  <c r="A5775" i="6"/>
  <c r="A5774" i="6"/>
  <c r="A5773" i="6"/>
  <c r="A5772" i="6"/>
  <c r="A5771" i="6"/>
  <c r="A5770" i="6"/>
  <c r="A5769" i="6"/>
  <c r="A5768" i="6"/>
  <c r="A5767" i="6"/>
  <c r="A5766" i="6"/>
  <c r="A5765" i="6"/>
  <c r="A5764" i="6"/>
  <c r="A5763" i="6"/>
  <c r="A5762" i="6"/>
  <c r="A5761" i="6"/>
  <c r="A5760" i="6"/>
  <c r="A5759" i="6"/>
  <c r="A5758" i="6"/>
  <c r="A5757" i="6"/>
  <c r="A5756" i="6"/>
  <c r="A5755" i="6"/>
  <c r="A5754" i="6"/>
  <c r="A5753" i="6"/>
  <c r="A5752" i="6"/>
  <c r="A5751" i="6"/>
  <c r="A5750" i="6"/>
  <c r="A5749" i="6"/>
  <c r="A5748" i="6"/>
  <c r="A5747" i="6"/>
  <c r="A5746" i="6"/>
  <c r="A5745" i="6"/>
  <c r="A5744" i="6"/>
  <c r="A5743" i="6"/>
  <c r="A5742" i="6"/>
  <c r="A5741" i="6"/>
  <c r="A5740" i="6"/>
  <c r="A5739" i="6"/>
  <c r="A5738" i="6"/>
  <c r="A5737" i="6"/>
  <c r="A5736" i="6"/>
  <c r="A5735" i="6"/>
  <c r="A5734" i="6"/>
  <c r="A5733" i="6"/>
  <c r="A5732" i="6"/>
  <c r="A5731" i="6"/>
  <c r="A5730" i="6"/>
  <c r="A5729" i="6"/>
  <c r="A5728" i="6"/>
  <c r="A5727" i="6"/>
  <c r="A5726" i="6"/>
  <c r="A5725" i="6"/>
  <c r="A5724" i="6"/>
  <c r="A5723" i="6"/>
  <c r="A5722" i="6"/>
  <c r="A5721" i="6"/>
  <c r="A5720" i="6"/>
  <c r="A5719" i="6"/>
  <c r="A5718" i="6"/>
  <c r="A5717" i="6"/>
  <c r="A5716" i="6"/>
  <c r="A5715" i="6"/>
  <c r="A5714" i="6"/>
  <c r="A5713" i="6"/>
  <c r="A5712" i="6"/>
  <c r="A5711" i="6"/>
  <c r="A5710" i="6"/>
  <c r="A5709" i="6"/>
  <c r="A5708" i="6"/>
  <c r="A5707" i="6"/>
  <c r="A5706" i="6"/>
  <c r="A5705" i="6"/>
  <c r="A5704" i="6"/>
  <c r="A5703" i="6"/>
  <c r="A5702" i="6"/>
  <c r="A5701" i="6"/>
  <c r="A5700" i="6"/>
  <c r="A5699" i="6"/>
  <c r="A5698" i="6"/>
  <c r="A5697" i="6"/>
  <c r="A5696" i="6"/>
  <c r="A5695" i="6"/>
  <c r="A5694" i="6"/>
  <c r="A5693" i="6"/>
  <c r="A5692" i="6"/>
  <c r="A5691" i="6"/>
  <c r="A5690" i="6"/>
  <c r="A5689" i="6"/>
  <c r="A5688" i="6"/>
  <c r="A5687" i="6"/>
  <c r="A5686" i="6"/>
  <c r="A5685" i="6"/>
  <c r="A5684" i="6"/>
  <c r="A5683" i="6"/>
  <c r="A5682" i="6"/>
  <c r="A5681" i="6"/>
  <c r="A5680" i="6"/>
  <c r="A5679" i="6"/>
  <c r="A5678" i="6"/>
  <c r="A5677" i="6"/>
  <c r="A5676" i="6"/>
  <c r="A5675" i="6"/>
  <c r="A5674" i="6"/>
  <c r="A5673" i="6"/>
  <c r="A5672" i="6"/>
  <c r="A5671" i="6"/>
  <c r="A5670" i="6"/>
  <c r="A5669" i="6"/>
  <c r="A5668" i="6"/>
  <c r="A5667" i="6"/>
  <c r="A5666" i="6"/>
  <c r="A5665" i="6"/>
  <c r="A5664" i="6"/>
  <c r="A5663" i="6"/>
  <c r="A5662" i="6"/>
  <c r="A5661" i="6"/>
  <c r="A5660" i="6"/>
  <c r="A5659" i="6"/>
  <c r="A5658" i="6"/>
  <c r="A5657" i="6"/>
  <c r="A5656" i="6"/>
  <c r="A5655" i="6"/>
  <c r="A5654" i="6"/>
  <c r="A5653" i="6"/>
  <c r="A5652" i="6"/>
  <c r="A5651" i="6"/>
  <c r="A5650" i="6"/>
  <c r="A5649" i="6"/>
  <c r="A5648" i="6"/>
  <c r="A5647" i="6"/>
  <c r="A5646" i="6"/>
  <c r="A5645" i="6"/>
  <c r="A5644" i="6"/>
  <c r="A5643" i="6"/>
  <c r="A5642" i="6"/>
  <c r="A5641" i="6"/>
  <c r="A5640" i="6"/>
  <c r="A5639" i="6"/>
  <c r="A5638" i="6"/>
  <c r="A5637" i="6"/>
  <c r="A5636" i="6"/>
  <c r="A5635" i="6"/>
  <c r="A5634" i="6"/>
  <c r="A5633" i="6"/>
  <c r="A5632" i="6"/>
  <c r="A5631" i="6"/>
  <c r="A5630" i="6"/>
  <c r="A5629" i="6"/>
  <c r="A5628" i="6"/>
  <c r="A5627" i="6"/>
  <c r="A5626" i="6"/>
  <c r="A5625" i="6"/>
  <c r="A5624" i="6"/>
  <c r="A5623" i="6"/>
  <c r="A5622" i="6"/>
  <c r="A5621" i="6"/>
  <c r="A5620" i="6"/>
  <c r="A5619" i="6"/>
  <c r="A5618" i="6"/>
  <c r="A5617" i="6"/>
  <c r="A5616" i="6"/>
  <c r="A5615" i="6"/>
  <c r="A5614" i="6"/>
  <c r="A5613" i="6"/>
  <c r="A5612" i="6"/>
  <c r="A5611" i="6"/>
  <c r="A5610" i="6"/>
  <c r="A5609" i="6"/>
  <c r="A5608" i="6"/>
  <c r="A5607" i="6"/>
  <c r="A5606" i="6"/>
  <c r="A5605" i="6"/>
  <c r="A5604" i="6"/>
  <c r="A5603" i="6"/>
  <c r="A5602" i="6"/>
  <c r="A5601" i="6"/>
  <c r="A5600" i="6"/>
  <c r="A5599" i="6"/>
  <c r="A5598" i="6"/>
  <c r="A5597" i="6"/>
  <c r="A5596" i="6"/>
  <c r="A5595" i="6"/>
  <c r="A5594" i="6"/>
  <c r="A5593" i="6"/>
  <c r="A5592" i="6"/>
  <c r="A5591" i="6"/>
  <c r="A5590" i="6"/>
  <c r="A5589" i="6"/>
  <c r="A5588" i="6"/>
  <c r="A5587" i="6"/>
  <c r="A5586" i="6"/>
  <c r="A5585" i="6"/>
  <c r="A5584" i="6"/>
  <c r="A5583" i="6"/>
  <c r="A5582" i="6"/>
  <c r="A5581" i="6"/>
  <c r="A5580" i="6"/>
  <c r="A5579" i="6"/>
  <c r="A5578" i="6"/>
  <c r="A5577" i="6"/>
  <c r="A5576" i="6"/>
  <c r="A5575" i="6"/>
  <c r="A5574" i="6"/>
  <c r="A5573" i="6"/>
  <c r="A5572" i="6"/>
  <c r="A5571" i="6"/>
  <c r="A5570" i="6"/>
  <c r="A5569" i="6"/>
  <c r="A5568" i="6"/>
  <c r="A5567" i="6"/>
  <c r="A5566" i="6"/>
  <c r="A5565" i="6"/>
  <c r="A5564" i="6"/>
  <c r="A5563" i="6"/>
  <c r="A5562" i="6"/>
  <c r="A5561" i="6"/>
  <c r="A5560" i="6"/>
  <c r="A5559" i="6"/>
  <c r="A5558" i="6"/>
  <c r="A5557" i="6"/>
  <c r="A5556" i="6"/>
  <c r="A5555" i="6"/>
  <c r="A5554" i="6"/>
  <c r="A5553" i="6"/>
  <c r="A5552" i="6"/>
  <c r="A5551" i="6"/>
  <c r="A5550" i="6"/>
  <c r="A5549" i="6"/>
  <c r="A5548" i="6"/>
  <c r="A5547" i="6"/>
  <c r="A5546" i="6"/>
  <c r="A5545" i="6"/>
  <c r="A5544" i="6"/>
  <c r="A5543" i="6"/>
  <c r="A5542" i="6"/>
  <c r="A5541" i="6"/>
  <c r="A5540" i="6"/>
  <c r="A5539" i="6"/>
  <c r="A5538" i="6"/>
  <c r="A5537" i="6"/>
  <c r="A5536" i="6"/>
  <c r="A5535" i="6"/>
  <c r="A5534" i="6"/>
  <c r="A5533" i="6"/>
  <c r="A5532" i="6"/>
  <c r="A5531" i="6"/>
  <c r="A5530" i="6"/>
  <c r="A5529" i="6"/>
  <c r="A5528" i="6"/>
  <c r="A5527" i="6"/>
  <c r="A5526" i="6"/>
  <c r="A5525" i="6"/>
  <c r="A5524" i="6"/>
  <c r="A5523" i="6"/>
  <c r="A5522" i="6"/>
  <c r="A5521" i="6"/>
  <c r="A5520" i="6"/>
  <c r="A5519" i="6"/>
  <c r="A5518" i="6"/>
  <c r="A5517" i="6"/>
  <c r="A5516" i="6"/>
  <c r="A5515" i="6"/>
  <c r="A5514" i="6"/>
  <c r="A5513" i="6"/>
  <c r="A5512" i="6"/>
  <c r="A5511" i="6"/>
  <c r="A5510" i="6"/>
  <c r="A5509" i="6"/>
  <c r="A5508" i="6"/>
  <c r="A5507" i="6"/>
  <c r="A5506" i="6"/>
  <c r="A5505" i="6"/>
  <c r="A5504" i="6"/>
  <c r="A5503" i="6"/>
  <c r="A5502" i="6"/>
  <c r="A5501" i="6"/>
  <c r="A5500" i="6"/>
  <c r="A5499" i="6"/>
  <c r="A5498" i="6"/>
  <c r="A5497" i="6"/>
  <c r="A5496" i="6"/>
  <c r="A5495" i="6"/>
  <c r="A5494" i="6"/>
  <c r="A5493" i="6"/>
  <c r="A5492" i="6"/>
  <c r="A5491" i="6"/>
  <c r="A5490" i="6"/>
  <c r="A5489" i="6"/>
  <c r="A5488" i="6"/>
  <c r="A5487" i="6"/>
  <c r="A5486" i="6"/>
  <c r="A5485" i="6"/>
  <c r="A5484" i="6"/>
  <c r="A5483" i="6"/>
  <c r="A5482" i="6"/>
  <c r="A5481" i="6"/>
  <c r="A5480" i="6"/>
  <c r="A5479" i="6"/>
  <c r="A5478" i="6"/>
  <c r="A5477" i="6"/>
  <c r="A5476" i="6"/>
  <c r="A5475" i="6"/>
  <c r="A5474" i="6"/>
  <c r="A5473" i="6"/>
  <c r="A5472" i="6"/>
  <c r="A5471" i="6"/>
  <c r="A5470" i="6"/>
  <c r="A5469" i="6"/>
  <c r="A5468" i="6"/>
  <c r="A5467" i="6"/>
  <c r="A5466" i="6"/>
  <c r="A5465" i="6"/>
  <c r="A5464" i="6"/>
  <c r="A5463" i="6"/>
  <c r="A5462" i="6"/>
  <c r="A5461" i="6"/>
  <c r="A5460" i="6"/>
  <c r="A5459" i="6"/>
  <c r="A5458" i="6"/>
  <c r="A5457" i="6"/>
  <c r="A5456" i="6"/>
  <c r="A5455" i="6"/>
  <c r="A5454" i="6"/>
  <c r="A5453" i="6"/>
  <c r="A5452" i="6"/>
  <c r="A5451" i="6"/>
  <c r="A5450" i="6"/>
  <c r="A5449" i="6"/>
  <c r="A5448" i="6"/>
  <c r="A5447" i="6"/>
  <c r="A5446" i="6"/>
  <c r="A5445" i="6"/>
  <c r="A5444" i="6"/>
  <c r="A5443" i="6"/>
  <c r="A5442" i="6"/>
  <c r="A5441" i="6"/>
  <c r="A5440" i="6"/>
  <c r="A5439" i="6"/>
  <c r="A5438" i="6"/>
  <c r="A5437" i="6"/>
  <c r="A5436" i="6"/>
  <c r="A5435" i="6"/>
  <c r="A5434" i="6"/>
  <c r="A5433" i="6"/>
  <c r="A5432" i="6"/>
  <c r="A5431" i="6"/>
  <c r="A5430" i="6"/>
  <c r="A5429" i="6"/>
  <c r="A5428" i="6"/>
  <c r="A5427" i="6"/>
  <c r="A5426" i="6"/>
  <c r="A5425" i="6"/>
  <c r="A5424" i="6"/>
  <c r="A5423" i="6"/>
  <c r="A5422" i="6"/>
  <c r="A5421" i="6"/>
  <c r="A5420" i="6"/>
  <c r="A5419" i="6"/>
  <c r="A5418" i="6"/>
  <c r="A5417" i="6"/>
  <c r="A5416" i="6"/>
  <c r="A5415" i="6"/>
  <c r="A5414" i="6"/>
  <c r="A5413" i="6"/>
  <c r="A5412" i="6"/>
  <c r="A5411" i="6"/>
  <c r="A5410" i="6"/>
  <c r="A5409" i="6"/>
  <c r="A5408" i="6"/>
  <c r="A5407" i="6"/>
  <c r="A5406" i="6"/>
  <c r="A5405" i="6"/>
  <c r="A5404" i="6"/>
  <c r="A5403" i="6"/>
  <c r="A5402" i="6"/>
  <c r="A5401" i="6"/>
  <c r="A5400" i="6"/>
  <c r="A5399" i="6"/>
  <c r="A5398" i="6"/>
  <c r="A5397" i="6"/>
  <c r="A5396" i="6"/>
  <c r="A5395" i="6"/>
  <c r="A5394" i="6"/>
  <c r="A5393" i="6"/>
  <c r="A5392" i="6"/>
  <c r="A5391" i="6"/>
  <c r="A5390" i="6"/>
  <c r="A5389" i="6"/>
  <c r="A5388" i="6"/>
  <c r="A5387" i="6"/>
  <c r="A5386" i="6"/>
  <c r="A5385" i="6"/>
  <c r="A5384" i="6"/>
  <c r="A5383" i="6"/>
  <c r="A5382" i="6"/>
  <c r="A5381" i="6"/>
  <c r="A5380" i="6"/>
  <c r="A5379" i="6"/>
  <c r="A5378" i="6"/>
  <c r="A5377" i="6"/>
  <c r="A5376" i="6"/>
  <c r="A5375" i="6"/>
  <c r="A5374" i="6"/>
  <c r="A5373" i="6"/>
  <c r="A5372" i="6"/>
  <c r="A5371" i="6"/>
  <c r="A5370" i="6"/>
  <c r="A5369" i="6"/>
  <c r="A5368" i="6"/>
  <c r="A5367" i="6"/>
  <c r="A5366" i="6"/>
  <c r="A5365" i="6"/>
  <c r="A5364" i="6"/>
  <c r="A5363" i="6"/>
  <c r="A5362" i="6"/>
  <c r="A5361" i="6"/>
  <c r="A5360" i="6"/>
  <c r="A5359" i="6"/>
  <c r="A5358" i="6"/>
  <c r="A5357" i="6"/>
  <c r="A5356" i="6"/>
  <c r="A5355" i="6"/>
  <c r="A5354" i="6"/>
  <c r="A5353" i="6"/>
  <c r="A5352" i="6"/>
  <c r="A5351" i="6"/>
  <c r="A5350" i="6"/>
  <c r="A5349" i="6"/>
  <c r="A5348" i="6"/>
  <c r="A5347" i="6"/>
  <c r="A5346" i="6"/>
  <c r="A5345" i="6"/>
  <c r="A5344" i="6"/>
  <c r="A5343" i="6"/>
  <c r="A5342" i="6"/>
  <c r="A5341" i="6"/>
  <c r="A5340" i="6"/>
  <c r="A5339" i="6"/>
  <c r="A5338" i="6"/>
  <c r="A5337" i="6"/>
  <c r="A5336" i="6"/>
  <c r="A5335" i="6"/>
  <c r="A5334" i="6"/>
  <c r="A5333" i="6"/>
  <c r="A5332" i="6"/>
  <c r="A5331" i="6"/>
  <c r="A5330" i="6"/>
  <c r="A5329" i="6"/>
  <c r="A5328" i="6"/>
  <c r="A5327" i="6"/>
  <c r="A5326" i="6"/>
  <c r="A5325" i="6"/>
  <c r="A5324" i="6"/>
  <c r="A5323" i="6"/>
  <c r="A5322" i="6"/>
  <c r="A5321" i="6"/>
  <c r="A5320" i="6"/>
  <c r="A5319" i="6"/>
  <c r="A5318" i="6"/>
  <c r="A5317" i="6"/>
  <c r="A5316" i="6"/>
  <c r="A5315" i="6"/>
  <c r="A5314" i="6"/>
  <c r="A5313" i="6"/>
  <c r="A5312" i="6"/>
  <c r="A5311" i="6"/>
  <c r="A5310" i="6"/>
  <c r="A5309" i="6"/>
  <c r="A5308" i="6"/>
  <c r="A5307" i="6"/>
  <c r="A5306" i="6"/>
  <c r="A5305" i="6"/>
  <c r="A5304" i="6"/>
  <c r="A5303" i="6"/>
  <c r="A5302" i="6"/>
  <c r="A5301" i="6"/>
  <c r="A5300" i="6"/>
  <c r="A5299" i="6"/>
  <c r="A5298" i="6"/>
  <c r="A5297" i="6"/>
  <c r="A5296" i="6"/>
  <c r="A5295" i="6"/>
  <c r="A5294" i="6"/>
  <c r="A5293" i="6"/>
  <c r="A5292" i="6"/>
  <c r="A5291" i="6"/>
  <c r="A5290" i="6"/>
  <c r="A5289" i="6"/>
  <c r="A5288" i="6"/>
  <c r="A5287" i="6"/>
  <c r="A5286" i="6"/>
  <c r="A5285" i="6"/>
  <c r="A5284" i="6"/>
  <c r="A5283" i="6"/>
  <c r="A5282" i="6"/>
  <c r="A5281" i="6"/>
  <c r="A5280" i="6"/>
  <c r="A5279" i="6"/>
  <c r="A5278" i="6"/>
  <c r="A5277" i="6"/>
  <c r="A5276" i="6"/>
  <c r="A5275" i="6"/>
  <c r="A5274" i="6"/>
  <c r="A5273" i="6"/>
  <c r="A5272" i="6"/>
  <c r="A5271" i="6"/>
  <c r="A5270" i="6"/>
  <c r="A5269" i="6"/>
  <c r="A5268" i="6"/>
  <c r="A5267" i="6"/>
  <c r="A5266" i="6"/>
  <c r="A5265" i="6"/>
  <c r="A5264" i="6"/>
  <c r="A5263" i="6"/>
  <c r="A5262" i="6"/>
  <c r="A5261" i="6"/>
  <c r="A5260" i="6"/>
  <c r="A5259" i="6"/>
  <c r="A5258" i="6"/>
  <c r="A5257" i="6"/>
  <c r="A5256" i="6"/>
  <c r="A5255" i="6"/>
  <c r="A5254" i="6"/>
  <c r="A5253" i="6"/>
  <c r="A5252" i="6"/>
  <c r="A5251" i="6"/>
  <c r="A5250" i="6"/>
  <c r="A5249" i="6"/>
  <c r="A5248" i="6"/>
  <c r="A5247" i="6"/>
  <c r="A5246" i="6"/>
  <c r="A5245" i="6"/>
  <c r="A5244" i="6"/>
  <c r="A5243" i="6"/>
  <c r="A5242" i="6"/>
  <c r="A5241" i="6"/>
  <c r="A5240" i="6"/>
  <c r="A5239" i="6"/>
  <c r="A5238" i="6"/>
  <c r="A5237" i="6"/>
  <c r="A5236" i="6"/>
  <c r="A5235" i="6"/>
  <c r="A5234" i="6"/>
  <c r="A5233" i="6"/>
  <c r="A5232" i="6"/>
  <c r="A5231" i="6"/>
  <c r="A5230" i="6"/>
  <c r="A5229" i="6"/>
  <c r="A5228" i="6"/>
  <c r="A5227" i="6"/>
  <c r="A5226" i="6"/>
  <c r="A5225" i="6"/>
  <c r="A5224" i="6"/>
  <c r="A5223" i="6"/>
  <c r="A5222" i="6"/>
  <c r="A5221" i="6"/>
  <c r="A5220" i="6"/>
  <c r="A5219" i="6"/>
  <c r="A5218" i="6"/>
  <c r="A5217" i="6"/>
  <c r="A5216" i="6"/>
  <c r="A5215" i="6"/>
  <c r="A5214" i="6"/>
  <c r="A5213" i="6"/>
  <c r="A5212" i="6"/>
  <c r="A5211" i="6"/>
  <c r="A5210" i="6"/>
  <c r="A5209" i="6"/>
  <c r="A5208" i="6"/>
  <c r="A5207" i="6"/>
  <c r="A5206" i="6"/>
  <c r="A5205" i="6"/>
  <c r="A5204" i="6"/>
  <c r="A5203" i="6"/>
  <c r="A5202" i="6"/>
  <c r="A5201" i="6"/>
  <c r="A5200" i="6"/>
  <c r="A5199" i="6"/>
  <c r="A5198" i="6"/>
  <c r="A5197" i="6"/>
  <c r="A5196" i="6"/>
  <c r="A5195" i="6"/>
  <c r="A5194" i="6"/>
  <c r="A5193" i="6"/>
  <c r="A5192" i="6"/>
  <c r="A5191" i="6"/>
  <c r="A5190" i="6"/>
  <c r="A5189" i="6"/>
  <c r="A5188" i="6"/>
  <c r="A5187" i="6"/>
  <c r="A5186" i="6"/>
  <c r="A5185" i="6"/>
  <c r="A5184" i="6"/>
  <c r="A5183" i="6"/>
  <c r="A5182" i="6"/>
  <c r="A5181" i="6"/>
  <c r="A5180" i="6"/>
  <c r="A5179" i="6"/>
  <c r="A5178" i="6"/>
  <c r="A5177" i="6"/>
  <c r="A5176" i="6"/>
  <c r="A5175" i="6"/>
  <c r="A5174" i="6"/>
  <c r="A5173" i="6"/>
  <c r="A5172" i="6"/>
  <c r="A5171" i="6"/>
  <c r="A5170" i="6"/>
  <c r="A5169" i="6"/>
  <c r="A5168" i="6"/>
  <c r="A5167" i="6"/>
  <c r="A5166" i="6"/>
  <c r="A5165" i="6"/>
  <c r="A5164" i="6"/>
  <c r="A5163" i="6"/>
  <c r="A5162" i="6"/>
  <c r="A5161" i="6"/>
  <c r="A5160" i="6"/>
  <c r="A5159" i="6"/>
  <c r="A5158" i="6"/>
  <c r="A5157" i="6"/>
  <c r="A5156" i="6"/>
  <c r="A5155" i="6"/>
  <c r="A5154" i="6"/>
  <c r="A5153" i="6"/>
  <c r="A5152" i="6"/>
  <c r="A5151" i="6"/>
  <c r="A5150" i="6"/>
  <c r="A5149" i="6"/>
  <c r="A5148" i="6"/>
  <c r="A5147" i="6"/>
  <c r="A5146" i="6"/>
  <c r="A5145" i="6"/>
  <c r="A5144" i="6"/>
  <c r="A5143" i="6"/>
  <c r="A5142" i="6"/>
  <c r="A5141" i="6"/>
  <c r="A5140" i="6"/>
  <c r="A5139" i="6"/>
  <c r="A5138" i="6"/>
  <c r="A5137" i="6"/>
  <c r="A5136" i="6"/>
  <c r="A5135" i="6"/>
  <c r="A5134" i="6"/>
  <c r="A5133" i="6"/>
  <c r="A5132" i="6"/>
  <c r="A5131" i="6"/>
  <c r="A5130" i="6"/>
  <c r="A5129" i="6"/>
  <c r="A5128" i="6"/>
  <c r="A5127" i="6"/>
  <c r="A5126" i="6"/>
  <c r="A5125" i="6"/>
  <c r="A5124" i="6"/>
  <c r="A5123" i="6"/>
  <c r="A5122" i="6"/>
  <c r="A5121" i="6"/>
  <c r="A5120" i="6"/>
  <c r="A5119" i="6"/>
  <c r="A5118" i="6"/>
  <c r="A5117" i="6"/>
  <c r="A5116" i="6"/>
  <c r="A5115" i="6"/>
  <c r="A5114" i="6"/>
  <c r="A5113" i="6"/>
  <c r="A5112" i="6"/>
  <c r="A5111" i="6"/>
  <c r="A5110" i="6"/>
  <c r="A5109" i="6"/>
  <c r="A5108" i="6"/>
  <c r="A5107" i="6"/>
  <c r="A5106" i="6"/>
  <c r="A5105" i="6"/>
  <c r="A5104" i="6"/>
  <c r="A5103" i="6"/>
  <c r="A5102" i="6"/>
  <c r="A5101" i="6"/>
  <c r="A5100" i="6"/>
  <c r="A5099" i="6"/>
  <c r="A5098" i="6"/>
  <c r="A5097" i="6"/>
  <c r="A5096" i="6"/>
  <c r="A5095" i="6"/>
  <c r="A5094" i="6"/>
  <c r="A5093" i="6"/>
  <c r="A5092" i="6"/>
  <c r="A5091" i="6"/>
  <c r="A5090" i="6"/>
  <c r="A5089" i="6"/>
  <c r="A5088" i="6"/>
  <c r="A5087" i="6"/>
  <c r="A5086" i="6"/>
  <c r="A5085" i="6"/>
  <c r="A5084" i="6"/>
  <c r="A5083" i="6"/>
  <c r="A5082" i="6"/>
  <c r="A5081" i="6"/>
  <c r="A5080" i="6"/>
  <c r="A5079" i="6"/>
  <c r="A5078" i="6"/>
  <c r="A5077" i="6"/>
  <c r="A5076" i="6"/>
  <c r="A5075" i="6"/>
  <c r="A5074" i="6"/>
  <c r="A5073" i="6"/>
  <c r="A5072" i="6"/>
  <c r="A5071" i="6"/>
  <c r="A5070" i="6"/>
  <c r="A5069" i="6"/>
  <c r="A5068" i="6"/>
  <c r="A5067" i="6"/>
  <c r="A5066" i="6"/>
  <c r="A5065" i="6"/>
  <c r="A5064" i="6"/>
  <c r="A5063" i="6"/>
  <c r="A5062" i="6"/>
  <c r="A5061" i="6"/>
  <c r="A5060" i="6"/>
  <c r="A5059" i="6"/>
  <c r="A5058" i="6"/>
  <c r="A5057" i="6"/>
  <c r="A5056" i="6"/>
  <c r="A5055" i="6"/>
  <c r="A5054" i="6"/>
  <c r="A5053" i="6"/>
  <c r="A5052" i="6"/>
  <c r="A5051" i="6"/>
  <c r="A5050" i="6"/>
  <c r="A5049" i="6"/>
  <c r="A5048" i="6"/>
  <c r="A5047" i="6"/>
  <c r="A5046" i="6"/>
  <c r="A5045" i="6"/>
  <c r="A5044" i="6"/>
  <c r="A5043" i="6"/>
  <c r="A5042" i="6"/>
  <c r="A5041" i="6"/>
  <c r="A5040" i="6"/>
  <c r="A5039" i="6"/>
  <c r="A5038" i="6"/>
  <c r="A5037" i="6"/>
  <c r="A5036" i="6"/>
  <c r="A5035" i="6"/>
  <c r="A5034" i="6"/>
  <c r="A5033" i="6"/>
  <c r="A5032" i="6"/>
  <c r="A5031" i="6"/>
  <c r="A5030" i="6"/>
  <c r="A5029" i="6"/>
  <c r="A5028" i="6"/>
  <c r="A5027" i="6"/>
  <c r="A5026" i="6"/>
  <c r="A5025" i="6"/>
  <c r="A5024" i="6"/>
  <c r="A5023" i="6"/>
  <c r="A5022" i="6"/>
  <c r="A5021" i="6"/>
  <c r="A5020" i="6"/>
  <c r="A5019" i="6"/>
  <c r="A5018" i="6"/>
  <c r="A5017" i="6"/>
  <c r="A5016" i="6"/>
  <c r="A5015" i="6"/>
  <c r="A5014" i="6"/>
  <c r="A5013" i="6"/>
  <c r="A5012" i="6"/>
  <c r="A5011" i="6"/>
  <c r="A5010" i="6"/>
  <c r="A5009" i="6"/>
  <c r="A5008" i="6"/>
  <c r="A5007" i="6"/>
  <c r="A5006" i="6"/>
  <c r="A5005" i="6"/>
  <c r="A5004" i="6"/>
  <c r="A5003" i="6"/>
  <c r="A5002" i="6"/>
  <c r="A5001" i="6"/>
  <c r="A5000" i="6"/>
  <c r="A4999" i="6"/>
  <c r="A4998" i="6"/>
  <c r="A4997" i="6"/>
  <c r="A4996" i="6"/>
  <c r="A4995" i="6"/>
  <c r="A4994" i="6"/>
  <c r="A4993" i="6"/>
  <c r="A4992" i="6"/>
  <c r="A4991" i="6"/>
  <c r="A4990" i="6"/>
  <c r="A4989" i="6"/>
  <c r="A4988" i="6"/>
  <c r="A4987" i="6"/>
  <c r="A4986" i="6"/>
  <c r="A4985" i="6"/>
  <c r="A4984" i="6"/>
  <c r="A4983" i="6"/>
  <c r="A4982" i="6"/>
  <c r="A4981" i="6"/>
  <c r="A4980" i="6"/>
  <c r="A4979" i="6"/>
  <c r="A4978" i="6"/>
  <c r="A4977" i="6"/>
  <c r="A4976" i="6"/>
  <c r="A4975" i="6"/>
  <c r="A4974" i="6"/>
  <c r="A4973" i="6"/>
  <c r="A4972" i="6"/>
  <c r="A4971" i="6"/>
  <c r="A4970" i="6"/>
  <c r="A4969" i="6"/>
  <c r="A4968" i="6"/>
  <c r="A4967" i="6"/>
  <c r="A4966" i="6"/>
  <c r="A4965" i="6"/>
  <c r="A4964" i="6"/>
  <c r="A4963" i="6"/>
  <c r="A4962" i="6"/>
  <c r="A4961" i="6"/>
  <c r="A4960" i="6"/>
  <c r="A4959" i="6"/>
  <c r="A4958" i="6"/>
  <c r="A4957" i="6"/>
  <c r="A4956" i="6"/>
  <c r="A4955" i="6"/>
  <c r="A4954" i="6"/>
  <c r="A4953" i="6"/>
  <c r="A4952" i="6"/>
  <c r="A4951" i="6"/>
  <c r="A4950" i="6"/>
  <c r="A4949" i="6"/>
  <c r="A4948" i="6"/>
  <c r="A4947" i="6"/>
  <c r="A4946" i="6"/>
  <c r="A4945" i="6"/>
  <c r="A4944" i="6"/>
  <c r="A4943" i="6"/>
  <c r="A4942" i="6"/>
  <c r="A4941" i="6"/>
  <c r="A4940" i="6"/>
  <c r="A4939" i="6"/>
  <c r="A4938" i="6"/>
  <c r="A4937" i="6"/>
  <c r="A4936" i="6"/>
  <c r="A4935" i="6"/>
  <c r="A4934" i="6"/>
  <c r="A4933" i="6"/>
  <c r="A4932" i="6"/>
  <c r="A4931" i="6"/>
  <c r="A4930" i="6"/>
  <c r="A4929" i="6"/>
  <c r="A4928" i="6"/>
  <c r="A4927" i="6"/>
  <c r="A4926" i="6"/>
  <c r="A4925" i="6"/>
  <c r="A4924" i="6"/>
  <c r="A4923" i="6"/>
  <c r="A4922" i="6"/>
  <c r="A4921" i="6"/>
  <c r="A4920" i="6"/>
  <c r="A4919" i="6"/>
  <c r="A4918" i="6"/>
  <c r="A4917" i="6"/>
  <c r="A4916" i="6"/>
  <c r="A4915" i="6"/>
  <c r="A4914" i="6"/>
  <c r="A4913" i="6"/>
  <c r="A4912" i="6"/>
  <c r="A4911" i="6"/>
  <c r="A4910" i="6"/>
  <c r="A4909" i="6"/>
  <c r="A4908" i="6"/>
  <c r="A4907" i="6"/>
  <c r="A4906" i="6"/>
  <c r="A4905" i="6"/>
  <c r="A4904" i="6"/>
  <c r="A4903" i="6"/>
  <c r="A4902" i="6"/>
  <c r="A4901" i="6"/>
  <c r="A4900" i="6"/>
  <c r="A4899" i="6"/>
  <c r="A4898" i="6"/>
  <c r="A4897" i="6"/>
  <c r="A4896" i="6"/>
  <c r="A4895" i="6"/>
  <c r="A4894" i="6"/>
  <c r="A4893" i="6"/>
  <c r="A4892" i="6"/>
  <c r="A4891" i="6"/>
  <c r="A4890" i="6"/>
  <c r="A4889" i="6"/>
  <c r="A4888" i="6"/>
  <c r="A4887" i="6"/>
  <c r="A4886" i="6"/>
  <c r="A4885" i="6"/>
  <c r="A4884" i="6"/>
  <c r="A4883" i="6"/>
  <c r="A4882" i="6"/>
  <c r="A4881" i="6"/>
  <c r="A4880" i="6"/>
  <c r="A4879" i="6"/>
  <c r="A4878" i="6"/>
  <c r="A4877" i="6"/>
  <c r="A4876" i="6"/>
  <c r="A4875" i="6"/>
  <c r="A4874" i="6"/>
  <c r="A4873" i="6"/>
  <c r="A4872" i="6"/>
  <c r="A4871" i="6"/>
  <c r="A4870" i="6"/>
  <c r="A4869" i="6"/>
  <c r="A4868" i="6"/>
  <c r="A4867" i="6"/>
  <c r="A4866" i="6"/>
  <c r="A4865" i="6"/>
  <c r="A4864" i="6"/>
  <c r="A4863" i="6"/>
  <c r="A4862" i="6"/>
  <c r="A4861" i="6"/>
  <c r="A4860" i="6"/>
  <c r="A4859" i="6"/>
  <c r="A4858" i="6"/>
  <c r="A4857" i="6"/>
  <c r="A4856" i="6"/>
  <c r="A4855" i="6"/>
  <c r="A4854" i="6"/>
  <c r="A4853" i="6"/>
  <c r="A4852" i="6"/>
  <c r="A4851" i="6"/>
  <c r="A4850" i="6"/>
  <c r="A4849" i="6"/>
  <c r="A4848" i="6"/>
  <c r="A4847" i="6"/>
  <c r="A4846" i="6"/>
  <c r="A4845" i="6"/>
  <c r="A4844" i="6"/>
  <c r="A4843" i="6"/>
  <c r="A4842" i="6"/>
  <c r="A4841" i="6"/>
  <c r="A4840" i="6"/>
  <c r="A4839" i="6"/>
  <c r="A4838" i="6"/>
  <c r="A4837" i="6"/>
  <c r="A4836" i="6"/>
  <c r="A4835" i="6"/>
  <c r="A4834" i="6"/>
  <c r="A4833" i="6"/>
  <c r="A4832" i="6"/>
  <c r="A4831" i="6"/>
  <c r="A4830" i="6"/>
  <c r="A4829" i="6"/>
  <c r="A4828" i="6"/>
  <c r="A4827" i="6"/>
  <c r="A4826" i="6"/>
  <c r="A4825" i="6"/>
  <c r="A4824" i="6"/>
  <c r="A4823" i="6"/>
  <c r="A4822" i="6"/>
  <c r="A4821" i="6"/>
  <c r="A4820" i="6"/>
  <c r="A4819" i="6"/>
  <c r="A4818" i="6"/>
  <c r="A4817" i="6"/>
  <c r="A4816" i="6"/>
  <c r="A4815" i="6"/>
  <c r="A4814" i="6"/>
  <c r="A4813" i="6"/>
  <c r="A4812" i="6"/>
  <c r="A4811" i="6"/>
  <c r="A4810" i="6"/>
  <c r="A4809" i="6"/>
  <c r="A4808" i="6"/>
  <c r="A4807" i="6"/>
  <c r="A4806" i="6"/>
  <c r="A4805" i="6"/>
  <c r="A4804" i="6"/>
  <c r="A4803" i="6"/>
  <c r="A4802" i="6"/>
  <c r="A4801" i="6"/>
  <c r="A4800" i="6"/>
  <c r="A4799" i="6"/>
  <c r="A4798" i="6"/>
  <c r="A4797" i="6"/>
  <c r="A4796" i="6"/>
  <c r="A4795" i="6"/>
  <c r="A4794" i="6"/>
  <c r="A4793" i="6"/>
  <c r="A4792" i="6"/>
  <c r="A4791" i="6"/>
  <c r="A4790" i="6"/>
  <c r="A4789" i="6"/>
  <c r="A4788" i="6"/>
  <c r="A4787" i="6"/>
  <c r="A4786" i="6"/>
  <c r="A4785" i="6"/>
  <c r="A4784" i="6"/>
  <c r="A4783" i="6"/>
  <c r="A4782" i="6"/>
  <c r="A4781" i="6"/>
  <c r="A4780" i="6"/>
  <c r="A4779" i="6"/>
  <c r="A4778" i="6"/>
  <c r="A4777" i="6"/>
  <c r="A4776" i="6"/>
  <c r="A4775" i="6"/>
  <c r="A4774" i="6"/>
  <c r="A4773" i="6"/>
  <c r="A4772" i="6"/>
  <c r="A4771" i="6"/>
  <c r="A4770" i="6"/>
  <c r="A4769" i="6"/>
  <c r="A4768" i="6"/>
  <c r="A4767" i="6"/>
  <c r="A4766" i="6"/>
  <c r="A4765" i="6"/>
  <c r="A4764" i="6"/>
  <c r="A4763" i="6"/>
  <c r="A4762" i="6"/>
  <c r="A4761" i="6"/>
  <c r="A4760" i="6"/>
  <c r="A4759" i="6"/>
  <c r="A4758" i="6"/>
  <c r="A4757" i="6"/>
  <c r="A4756" i="6"/>
  <c r="A4755" i="6"/>
  <c r="A4754" i="6"/>
  <c r="A4753" i="6"/>
  <c r="A4752" i="6"/>
  <c r="A4751" i="6"/>
  <c r="A4750" i="6"/>
  <c r="A4749" i="6"/>
  <c r="A4748" i="6"/>
  <c r="A4747" i="6"/>
  <c r="A4746" i="6"/>
  <c r="A4745" i="6"/>
  <c r="A4744" i="6"/>
  <c r="A4743" i="6"/>
  <c r="A4742" i="6"/>
  <c r="A4741" i="6"/>
  <c r="A4740" i="6"/>
  <c r="A4739" i="6"/>
  <c r="A4738" i="6"/>
  <c r="A4737" i="6"/>
  <c r="A4736" i="6"/>
  <c r="A4735" i="6"/>
  <c r="A4734" i="6"/>
  <c r="A4733" i="6"/>
  <c r="A4732" i="6"/>
  <c r="A4731" i="6"/>
  <c r="A4730" i="6"/>
  <c r="A4729" i="6"/>
  <c r="A4728" i="6"/>
  <c r="A4727" i="6"/>
  <c r="A4726" i="6"/>
  <c r="A4725" i="6"/>
  <c r="A4724" i="6"/>
  <c r="A4723" i="6"/>
  <c r="A4722" i="6"/>
  <c r="A4721" i="6"/>
  <c r="A4720" i="6"/>
  <c r="A4719" i="6"/>
  <c r="A4718" i="6"/>
  <c r="A4717" i="6"/>
  <c r="A4716" i="6"/>
  <c r="A4715" i="6"/>
  <c r="A4714" i="6"/>
  <c r="A4713" i="6"/>
  <c r="A4712" i="6"/>
  <c r="A4711" i="6"/>
  <c r="A4710" i="6"/>
  <c r="A4709" i="6"/>
  <c r="A4708" i="6"/>
  <c r="A4707" i="6"/>
  <c r="A4706" i="6"/>
  <c r="A4705" i="6"/>
  <c r="A4704" i="6"/>
  <c r="A4703" i="6"/>
  <c r="A4702" i="6"/>
  <c r="A4701" i="6"/>
  <c r="A4700" i="6"/>
  <c r="A4699" i="6"/>
  <c r="A4698" i="6"/>
  <c r="A4697" i="6"/>
  <c r="A4696" i="6"/>
  <c r="A4695" i="6"/>
  <c r="A4694" i="6"/>
  <c r="A4693" i="6"/>
  <c r="A4692" i="6"/>
  <c r="A4691" i="6"/>
  <c r="A4690" i="6"/>
  <c r="A4689" i="6"/>
  <c r="A4688" i="6"/>
  <c r="A4687" i="6"/>
  <c r="A4686" i="6"/>
  <c r="A4685" i="6"/>
  <c r="A4684" i="6"/>
  <c r="A4683" i="6"/>
  <c r="A4682" i="6"/>
  <c r="A4681" i="6"/>
  <c r="A4680" i="6"/>
  <c r="A4679" i="6"/>
  <c r="A4678" i="6"/>
  <c r="A4677" i="6"/>
  <c r="A4676" i="6"/>
  <c r="A4675" i="6"/>
  <c r="A4674" i="6"/>
  <c r="A4673" i="6"/>
  <c r="A4672" i="6"/>
  <c r="A4671" i="6"/>
  <c r="A4670" i="6"/>
  <c r="A4669" i="6"/>
  <c r="A4668" i="6"/>
  <c r="A4667" i="6"/>
  <c r="A4666" i="6"/>
  <c r="A4665" i="6"/>
  <c r="A4664" i="6"/>
  <c r="A4663" i="6"/>
  <c r="A4662" i="6"/>
  <c r="A4661" i="6"/>
  <c r="A4660" i="6"/>
  <c r="A4659" i="6"/>
  <c r="A4658" i="6"/>
  <c r="A4657" i="6"/>
  <c r="A4656" i="6"/>
  <c r="A4655" i="6"/>
  <c r="A4654" i="6"/>
  <c r="A4653" i="6"/>
  <c r="A4652" i="6"/>
  <c r="A4651" i="6"/>
  <c r="A4650" i="6"/>
  <c r="A4649" i="6"/>
  <c r="A4648" i="6"/>
  <c r="A4647" i="6"/>
  <c r="A4646" i="6"/>
  <c r="A4645" i="6"/>
  <c r="A4644" i="6"/>
  <c r="A4643" i="6"/>
  <c r="A4642" i="6"/>
  <c r="A4641" i="6"/>
  <c r="A4640" i="6"/>
  <c r="A4639" i="6"/>
  <c r="A4638" i="6"/>
  <c r="A4637" i="6"/>
  <c r="A4636" i="6"/>
  <c r="A4635" i="6"/>
  <c r="A4634" i="6"/>
  <c r="A4633" i="6"/>
  <c r="A4632" i="6"/>
  <c r="A4631" i="6"/>
  <c r="A4630" i="6"/>
  <c r="A4629" i="6"/>
  <c r="A4628" i="6"/>
  <c r="A4627" i="6"/>
  <c r="A4626" i="6"/>
  <c r="A4625" i="6"/>
  <c r="A4624" i="6"/>
  <c r="A4623" i="6"/>
  <c r="A4622" i="6"/>
  <c r="A4621" i="6"/>
  <c r="A4620" i="6"/>
  <c r="A4619" i="6"/>
  <c r="A4618" i="6"/>
  <c r="A4617" i="6"/>
  <c r="A4616" i="6"/>
  <c r="A4615" i="6"/>
  <c r="A4614" i="6"/>
  <c r="A4613" i="6"/>
  <c r="A4612" i="6"/>
  <c r="A4611" i="6"/>
  <c r="A4610" i="6"/>
  <c r="A4609" i="6"/>
  <c r="A4608" i="6"/>
  <c r="A4607" i="6"/>
  <c r="A4606" i="6"/>
  <c r="A4605" i="6"/>
  <c r="A4604" i="6"/>
  <c r="A4603" i="6"/>
  <c r="A4602" i="6"/>
  <c r="A4601" i="6"/>
  <c r="A4600" i="6"/>
  <c r="A4599" i="6"/>
  <c r="A4598" i="6"/>
  <c r="A4597" i="6"/>
  <c r="A4596" i="6"/>
  <c r="A4595" i="6"/>
  <c r="A4594" i="6"/>
  <c r="A4593" i="6"/>
  <c r="A4592" i="6"/>
  <c r="A4591" i="6"/>
  <c r="A4590" i="6"/>
  <c r="A4589" i="6"/>
  <c r="A4588" i="6"/>
  <c r="A4587" i="6"/>
  <c r="A4586" i="6"/>
  <c r="A4585" i="6"/>
  <c r="A4584" i="6"/>
  <c r="A4583" i="6"/>
  <c r="A4582" i="6"/>
  <c r="A4581" i="6"/>
  <c r="A4580" i="6"/>
  <c r="A4579" i="6"/>
  <c r="A4578" i="6"/>
  <c r="A4577" i="6"/>
  <c r="A4576" i="6"/>
  <c r="A4575" i="6"/>
  <c r="A4574" i="6"/>
  <c r="A4573" i="6"/>
  <c r="A4572" i="6"/>
  <c r="A4571" i="6"/>
  <c r="A4570" i="6"/>
  <c r="A4569" i="6"/>
  <c r="A4568" i="6"/>
  <c r="A4567" i="6"/>
  <c r="A4566" i="6"/>
  <c r="A4565" i="6"/>
  <c r="A4564" i="6"/>
  <c r="A4563" i="6"/>
  <c r="A4562" i="6"/>
  <c r="A4561" i="6"/>
  <c r="A4560" i="6"/>
  <c r="A4559" i="6"/>
  <c r="A4558" i="6"/>
  <c r="A4557" i="6"/>
  <c r="A4556" i="6"/>
  <c r="A4555" i="6"/>
  <c r="A4554" i="6"/>
  <c r="A4553" i="6"/>
  <c r="A4552" i="6"/>
  <c r="A4551" i="6"/>
  <c r="A4550" i="6"/>
  <c r="A4549" i="6"/>
  <c r="A4548" i="6"/>
  <c r="A4547" i="6"/>
  <c r="A4546" i="6"/>
  <c r="A4545" i="6"/>
  <c r="A4544" i="6"/>
  <c r="A4543" i="6"/>
  <c r="A4542" i="6"/>
  <c r="A4541" i="6"/>
  <c r="A4540" i="6"/>
  <c r="A4539" i="6"/>
  <c r="A4538" i="6"/>
  <c r="A4537" i="6"/>
  <c r="A4536" i="6"/>
  <c r="A4535" i="6"/>
  <c r="A4534" i="6"/>
  <c r="A4533" i="6"/>
  <c r="A4532" i="6"/>
  <c r="A4531" i="6"/>
  <c r="A4530" i="6"/>
  <c r="A4529" i="6"/>
  <c r="A4528" i="6"/>
  <c r="A4527" i="6"/>
  <c r="A4526" i="6"/>
  <c r="A4525" i="6"/>
  <c r="A4524" i="6"/>
  <c r="A4523" i="6"/>
  <c r="A4522" i="6"/>
  <c r="A4521" i="6"/>
  <c r="A4520" i="6"/>
  <c r="A4519" i="6"/>
  <c r="A4518" i="6"/>
  <c r="A4517" i="6"/>
  <c r="A4516" i="6"/>
  <c r="A4515" i="6"/>
  <c r="A4514" i="6"/>
  <c r="A4513" i="6"/>
  <c r="A4512" i="6"/>
  <c r="A4511" i="6"/>
  <c r="A4510" i="6"/>
  <c r="A4509" i="6"/>
  <c r="A4508" i="6"/>
  <c r="A4507" i="6"/>
  <c r="A4506" i="6"/>
  <c r="A4505" i="6"/>
  <c r="A4504" i="6"/>
  <c r="A4503" i="6"/>
  <c r="A4502" i="6"/>
  <c r="A4501" i="6"/>
  <c r="A4500" i="6"/>
  <c r="A4499" i="6"/>
  <c r="A4498" i="6"/>
  <c r="A4497" i="6"/>
  <c r="A4496" i="6"/>
  <c r="A4495" i="6"/>
  <c r="A4494" i="6"/>
  <c r="A4493" i="6"/>
  <c r="A4492" i="6"/>
  <c r="A4491" i="6"/>
  <c r="A4490" i="6"/>
  <c r="A4489" i="6"/>
  <c r="A4488" i="6"/>
  <c r="A4487" i="6"/>
  <c r="A4486" i="6"/>
  <c r="A4485" i="6"/>
  <c r="A4484" i="6"/>
  <c r="A4483" i="6"/>
  <c r="A4482" i="6"/>
  <c r="A4481" i="6"/>
  <c r="A4480" i="6"/>
  <c r="A4479" i="6"/>
  <c r="A4478" i="6"/>
  <c r="A4477" i="6"/>
  <c r="A4476" i="6"/>
  <c r="A4475" i="6"/>
  <c r="A4474" i="6"/>
  <c r="A4473" i="6"/>
  <c r="A4472" i="6"/>
  <c r="A4471" i="6"/>
  <c r="A4470" i="6"/>
  <c r="A4469" i="6"/>
  <c r="A4468" i="6"/>
  <c r="A4467" i="6"/>
  <c r="A4466" i="6"/>
  <c r="A4465" i="6"/>
  <c r="A4464" i="6"/>
  <c r="A4463" i="6"/>
  <c r="A4462" i="6"/>
  <c r="A4461" i="6"/>
  <c r="A4460" i="6"/>
  <c r="A4459" i="6"/>
  <c r="A4458" i="6"/>
  <c r="A4457" i="6"/>
  <c r="A4456" i="6"/>
  <c r="A4455" i="6"/>
  <c r="A4454" i="6"/>
  <c r="A4453" i="6"/>
  <c r="A4452" i="6"/>
  <c r="A4451" i="6"/>
  <c r="A4450" i="6"/>
  <c r="A4449" i="6"/>
  <c r="A4448" i="6"/>
  <c r="A4447" i="6"/>
  <c r="A4446" i="6"/>
  <c r="A4445" i="6"/>
  <c r="A4444" i="6"/>
  <c r="A4443" i="6"/>
  <c r="A4442" i="6"/>
  <c r="A4441" i="6"/>
  <c r="A4440" i="6"/>
  <c r="A4439" i="6"/>
  <c r="A4438" i="6"/>
  <c r="A4437" i="6"/>
  <c r="A4436" i="6"/>
  <c r="A4435" i="6"/>
  <c r="A4434" i="6"/>
  <c r="A4433" i="6"/>
  <c r="A4432" i="6"/>
  <c r="A4431" i="6"/>
  <c r="A4430" i="6"/>
  <c r="A4429" i="6"/>
  <c r="A4428" i="6"/>
  <c r="A4427" i="6"/>
  <c r="A4426" i="6"/>
  <c r="A4425" i="6"/>
  <c r="A4424" i="6"/>
  <c r="A4423" i="6"/>
  <c r="A4422" i="6"/>
  <c r="A4421" i="6"/>
  <c r="A4420" i="6"/>
  <c r="A4419" i="6"/>
  <c r="A4418" i="6"/>
  <c r="A4417" i="6"/>
  <c r="A4416" i="6"/>
  <c r="A4415" i="6"/>
  <c r="A4414" i="6"/>
  <c r="A4413" i="6"/>
  <c r="A4412" i="6"/>
  <c r="A4411" i="6"/>
  <c r="A4410" i="6"/>
  <c r="A4409" i="6"/>
  <c r="A4408" i="6"/>
  <c r="A4407" i="6"/>
  <c r="A4406" i="6"/>
  <c r="A4405" i="6"/>
  <c r="A4404" i="6"/>
  <c r="A4403" i="6"/>
  <c r="A4402" i="6"/>
  <c r="A4401" i="6"/>
  <c r="A4400" i="6"/>
  <c r="A4399" i="6"/>
  <c r="A4398" i="6"/>
  <c r="A4397" i="6"/>
  <c r="A4396" i="6"/>
  <c r="A4395" i="6"/>
  <c r="A4394" i="6"/>
  <c r="A4393" i="6"/>
  <c r="A4392" i="6"/>
  <c r="A4391" i="6"/>
  <c r="A4390" i="6"/>
  <c r="A4389" i="6"/>
  <c r="A4388" i="6"/>
  <c r="A4387" i="6"/>
  <c r="A4386" i="6"/>
  <c r="A4385" i="6"/>
  <c r="A4384" i="6"/>
  <c r="A4383" i="6"/>
  <c r="A4382" i="6"/>
  <c r="A4381" i="6"/>
  <c r="A4380" i="6"/>
  <c r="A4379" i="6"/>
  <c r="A4378" i="6"/>
  <c r="A4377" i="6"/>
  <c r="A4376" i="6"/>
  <c r="A4375" i="6"/>
  <c r="A4374" i="6"/>
  <c r="A4373" i="6"/>
  <c r="A4372" i="6"/>
  <c r="A4371" i="6"/>
  <c r="A4370" i="6"/>
  <c r="A4369" i="6"/>
  <c r="A4368" i="6"/>
  <c r="A4367" i="6"/>
  <c r="A4366" i="6"/>
  <c r="A4365" i="6"/>
  <c r="A4364" i="6"/>
  <c r="A4363" i="6"/>
  <c r="A4362" i="6"/>
  <c r="A4361" i="6"/>
  <c r="A4360" i="6"/>
  <c r="A4359" i="6"/>
  <c r="A4358" i="6"/>
  <c r="A4357" i="6"/>
  <c r="A4356" i="6"/>
  <c r="A4355" i="6"/>
  <c r="A4354" i="6"/>
  <c r="A4353" i="6"/>
  <c r="A4352" i="6"/>
  <c r="A4351" i="6"/>
  <c r="A4350" i="6"/>
  <c r="A4349" i="6"/>
  <c r="A4348" i="6"/>
  <c r="A4347" i="6"/>
  <c r="A4346" i="6"/>
  <c r="A4345" i="6"/>
  <c r="A4344" i="6"/>
  <c r="A4343" i="6"/>
  <c r="A4342" i="6"/>
  <c r="A4341" i="6"/>
  <c r="A4340" i="6"/>
  <c r="A4339" i="6"/>
  <c r="A4338" i="6"/>
  <c r="A4337" i="6"/>
  <c r="A4336" i="6"/>
  <c r="A4335" i="6"/>
  <c r="A4334" i="6"/>
  <c r="A4333" i="6"/>
  <c r="A4332" i="6"/>
  <c r="A4331" i="6"/>
  <c r="A4330" i="6"/>
  <c r="A4329" i="6"/>
  <c r="A4328" i="6"/>
  <c r="A4327" i="6"/>
  <c r="A4326" i="6"/>
  <c r="A4325" i="6"/>
  <c r="A4324" i="6"/>
  <c r="A4323" i="6"/>
  <c r="A4322" i="6"/>
  <c r="A4321" i="6"/>
  <c r="A4320" i="6"/>
  <c r="A4319" i="6"/>
  <c r="A4318" i="6"/>
  <c r="A4317" i="6"/>
  <c r="A4316" i="6"/>
  <c r="A4315" i="6"/>
  <c r="A4314" i="6"/>
  <c r="A4313" i="6"/>
  <c r="A4312" i="6"/>
  <c r="A4311" i="6"/>
  <c r="A4310" i="6"/>
  <c r="A4309" i="6"/>
  <c r="A4308" i="6"/>
  <c r="A4307" i="6"/>
  <c r="A4306" i="6"/>
  <c r="A4305" i="6"/>
  <c r="A4304" i="6"/>
  <c r="A4303" i="6"/>
  <c r="A4302" i="6"/>
  <c r="A4301" i="6"/>
  <c r="A4300" i="6"/>
  <c r="A4299" i="6"/>
  <c r="A4298" i="6"/>
  <c r="A4297" i="6"/>
  <c r="A4296" i="6"/>
  <c r="A4295" i="6"/>
  <c r="A4294" i="6"/>
  <c r="A4293" i="6"/>
  <c r="A4292" i="6"/>
  <c r="A4291" i="6"/>
  <c r="A4290" i="6"/>
  <c r="A4289" i="6"/>
  <c r="A4288" i="6"/>
  <c r="A4287" i="6"/>
  <c r="A4286" i="6"/>
  <c r="A4285" i="6"/>
  <c r="A4284" i="6"/>
  <c r="A4283" i="6"/>
  <c r="A4282" i="6"/>
  <c r="A4281" i="6"/>
  <c r="A4280" i="6"/>
  <c r="A4279" i="6"/>
  <c r="A4278" i="6"/>
  <c r="A4277" i="6"/>
  <c r="A4276" i="6"/>
  <c r="A4275" i="6"/>
  <c r="A4274" i="6"/>
  <c r="A4273" i="6"/>
  <c r="A4272" i="6"/>
  <c r="A4271" i="6"/>
  <c r="A4270" i="6"/>
  <c r="A4269" i="6"/>
  <c r="A4268" i="6"/>
  <c r="A4267" i="6"/>
  <c r="A4266" i="6"/>
  <c r="A4265" i="6"/>
  <c r="A4264" i="6"/>
  <c r="A4263" i="6"/>
  <c r="A4262" i="6"/>
  <c r="A4261" i="6"/>
  <c r="A4260" i="6"/>
  <c r="A4259" i="6"/>
  <c r="A4258" i="6"/>
  <c r="A4257" i="6"/>
  <c r="A4256" i="6"/>
  <c r="A4255" i="6"/>
  <c r="A4254" i="6"/>
  <c r="A4253" i="6"/>
  <c r="A4252" i="6"/>
  <c r="A4251" i="6"/>
  <c r="A4250" i="6"/>
  <c r="A4249" i="6"/>
  <c r="A4248" i="6"/>
  <c r="A4247" i="6"/>
  <c r="A4246" i="6"/>
  <c r="A4245" i="6"/>
  <c r="A4244" i="6"/>
  <c r="A4243" i="6"/>
  <c r="A4242" i="6"/>
  <c r="A4241" i="6"/>
  <c r="A4240" i="6"/>
  <c r="A4239" i="6"/>
  <c r="A4238" i="6"/>
  <c r="A4237" i="6"/>
  <c r="A4236" i="6"/>
  <c r="A4235" i="6"/>
  <c r="A4234" i="6"/>
  <c r="A4233" i="6"/>
  <c r="A4232" i="6"/>
  <c r="A4231" i="6"/>
  <c r="A4230" i="6"/>
  <c r="A4229" i="6"/>
  <c r="A4228" i="6"/>
  <c r="A4227" i="6"/>
  <c r="A4226" i="6"/>
  <c r="A4225" i="6"/>
  <c r="A4224" i="6"/>
  <c r="A4223" i="6"/>
  <c r="A4222" i="6"/>
  <c r="A4221" i="6"/>
  <c r="A4220" i="6"/>
  <c r="A4219" i="6"/>
  <c r="A4218" i="6"/>
  <c r="A4217" i="6"/>
  <c r="A4216" i="6"/>
  <c r="A4215" i="6"/>
  <c r="A4214" i="6"/>
  <c r="A4213" i="6"/>
  <c r="A4212" i="6"/>
  <c r="A4211" i="6"/>
  <c r="A4210" i="6"/>
  <c r="A4209" i="6"/>
  <c r="A4208" i="6"/>
  <c r="A4207" i="6"/>
  <c r="A4206" i="6"/>
  <c r="A4205" i="6"/>
  <c r="A4204" i="6"/>
  <c r="A4203" i="6"/>
  <c r="A4202" i="6"/>
  <c r="A4201" i="6"/>
  <c r="A4200" i="6"/>
  <c r="A4199" i="6"/>
  <c r="A4198" i="6"/>
  <c r="A4197" i="6"/>
  <c r="A4196" i="6"/>
  <c r="A4195" i="6"/>
  <c r="A4194" i="6"/>
  <c r="A4193" i="6"/>
  <c r="A4192" i="6"/>
  <c r="A4191" i="6"/>
  <c r="A4190" i="6"/>
  <c r="A4189" i="6"/>
  <c r="A4188" i="6"/>
  <c r="A4187" i="6"/>
  <c r="A4186" i="6"/>
  <c r="A4185" i="6"/>
  <c r="A4184" i="6"/>
  <c r="A4183" i="6"/>
  <c r="A4182" i="6"/>
  <c r="A4181" i="6"/>
  <c r="A4180" i="6"/>
  <c r="A4179" i="6"/>
  <c r="A4178" i="6"/>
  <c r="A4177" i="6"/>
  <c r="A4176" i="6"/>
  <c r="A4175" i="6"/>
  <c r="A4174" i="6"/>
  <c r="A4173" i="6"/>
  <c r="A4172" i="6"/>
  <c r="A4171" i="6"/>
  <c r="A4170" i="6"/>
  <c r="A4169" i="6"/>
  <c r="A4168" i="6"/>
  <c r="A4167" i="6"/>
  <c r="A4166" i="6"/>
  <c r="A4165" i="6"/>
  <c r="A4164" i="6"/>
  <c r="A4163" i="6"/>
  <c r="A4162" i="6"/>
  <c r="A4161" i="6"/>
  <c r="A4160" i="6"/>
  <c r="A4159" i="6"/>
  <c r="A4158" i="6"/>
  <c r="A4157" i="6"/>
  <c r="A4156" i="6"/>
  <c r="A4155" i="6"/>
  <c r="A4154" i="6"/>
  <c r="A4153" i="6"/>
  <c r="A4152" i="6"/>
  <c r="A4151" i="6"/>
  <c r="A4150" i="6"/>
  <c r="A4149" i="6"/>
  <c r="A4148" i="6"/>
  <c r="A4147" i="6"/>
  <c r="A4146" i="6"/>
  <c r="A4145" i="6"/>
  <c r="A4144" i="6"/>
  <c r="A4143" i="6"/>
  <c r="A4142" i="6"/>
  <c r="A4141" i="6"/>
  <c r="A4140" i="6"/>
  <c r="A4139" i="6"/>
  <c r="A4138" i="6"/>
  <c r="A4137" i="6"/>
  <c r="A4136" i="6"/>
  <c r="A4135" i="6"/>
  <c r="A4134" i="6"/>
  <c r="A4133" i="6"/>
  <c r="A4132" i="6"/>
  <c r="A4131" i="6"/>
  <c r="A4130" i="6"/>
  <c r="A4129" i="6"/>
  <c r="A4128" i="6"/>
  <c r="A4127" i="6"/>
  <c r="A4126" i="6"/>
  <c r="A4125" i="6"/>
  <c r="A4124" i="6"/>
  <c r="A4123" i="6"/>
  <c r="A4122" i="6"/>
  <c r="A4121" i="6"/>
  <c r="A4120" i="6"/>
  <c r="A4119" i="6"/>
  <c r="A4118" i="6"/>
  <c r="A4117" i="6"/>
  <c r="A4116" i="6"/>
  <c r="A4115" i="6"/>
  <c r="A4114" i="6"/>
  <c r="A4113" i="6"/>
  <c r="A4112" i="6"/>
  <c r="A4111" i="6"/>
  <c r="A4110" i="6"/>
  <c r="A4109" i="6"/>
  <c r="A4108" i="6"/>
  <c r="A4107" i="6"/>
  <c r="A4106" i="6"/>
  <c r="A4105" i="6"/>
  <c r="A4104" i="6"/>
  <c r="A4103" i="6"/>
  <c r="A4102" i="6"/>
  <c r="A4101" i="6"/>
  <c r="A4100" i="6"/>
  <c r="A4099" i="6"/>
  <c r="A4098" i="6"/>
  <c r="A4097" i="6"/>
  <c r="A4096" i="6"/>
  <c r="A4095" i="6"/>
  <c r="A4094" i="6"/>
  <c r="A4093" i="6"/>
  <c r="A4092" i="6"/>
  <c r="A4091" i="6"/>
  <c r="A4090" i="6"/>
  <c r="A4089" i="6"/>
  <c r="A4088" i="6"/>
  <c r="A4087" i="6"/>
  <c r="A4086" i="6"/>
  <c r="A4085" i="6"/>
  <c r="A4084" i="6"/>
  <c r="A4083" i="6"/>
  <c r="A4082" i="6"/>
  <c r="A4081" i="6"/>
  <c r="A4080" i="6"/>
  <c r="A4079" i="6"/>
  <c r="A4078" i="6"/>
  <c r="A4077" i="6"/>
  <c r="A4076" i="6"/>
  <c r="A4075" i="6"/>
  <c r="A4074" i="6"/>
  <c r="A4073" i="6"/>
  <c r="A4072" i="6"/>
  <c r="A4071" i="6"/>
  <c r="A4070" i="6"/>
  <c r="A4069" i="6"/>
  <c r="A4068" i="6"/>
  <c r="A4067" i="6"/>
  <c r="A4066" i="6"/>
  <c r="A4065" i="6"/>
  <c r="A4064" i="6"/>
  <c r="A4063" i="6"/>
  <c r="A4062" i="6"/>
  <c r="A4061" i="6"/>
  <c r="A4060" i="6"/>
  <c r="A4059" i="6"/>
  <c r="A4058" i="6"/>
  <c r="A4057" i="6"/>
  <c r="A4056" i="6"/>
  <c r="A4055" i="6"/>
  <c r="A4054" i="6"/>
  <c r="A4053" i="6"/>
  <c r="A4052" i="6"/>
  <c r="A4051" i="6"/>
  <c r="A4050" i="6"/>
  <c r="A4049" i="6"/>
  <c r="A4048" i="6"/>
  <c r="A4047" i="6"/>
  <c r="A4046" i="6"/>
  <c r="A4045" i="6"/>
  <c r="A4044" i="6"/>
  <c r="A4043" i="6"/>
  <c r="A4042" i="6"/>
  <c r="A4041" i="6"/>
  <c r="A4040" i="6"/>
  <c r="A4039" i="6"/>
  <c r="A4038" i="6"/>
  <c r="A4037" i="6"/>
  <c r="A4036" i="6"/>
  <c r="A4035" i="6"/>
  <c r="A4034" i="6"/>
  <c r="A4033" i="6"/>
  <c r="A4032" i="6"/>
  <c r="A4031" i="6"/>
  <c r="A4030" i="6"/>
  <c r="A4029" i="6"/>
  <c r="A4028" i="6"/>
  <c r="A4027" i="6"/>
  <c r="A4026" i="6"/>
  <c r="A4025" i="6"/>
  <c r="A4024" i="6"/>
  <c r="A4023" i="6"/>
  <c r="A4022" i="6"/>
  <c r="A4021" i="6"/>
  <c r="A4020" i="6"/>
  <c r="A4019" i="6"/>
  <c r="A4018" i="6"/>
  <c r="A4017" i="6"/>
  <c r="A4016" i="6"/>
  <c r="A4015" i="6"/>
  <c r="A4014" i="6"/>
  <c r="A4013" i="6"/>
  <c r="A4012" i="6"/>
  <c r="A4011" i="6"/>
  <c r="A4010" i="6"/>
  <c r="A4009" i="6"/>
  <c r="A4008" i="6"/>
  <c r="A4007" i="6"/>
  <c r="A4006" i="6"/>
  <c r="A4005" i="6"/>
  <c r="A4004" i="6"/>
  <c r="A4003" i="6"/>
  <c r="A4002" i="6"/>
  <c r="A4001" i="6"/>
  <c r="A4000" i="6"/>
  <c r="A3999" i="6"/>
  <c r="A3998" i="6"/>
  <c r="A3997" i="6"/>
  <c r="A3996" i="6"/>
  <c r="A3995" i="6"/>
  <c r="A3994" i="6"/>
  <c r="A3993" i="6"/>
  <c r="A3992" i="6"/>
  <c r="A3991" i="6"/>
  <c r="A3990" i="6"/>
  <c r="A3989" i="6"/>
  <c r="A3988" i="6"/>
  <c r="A3987" i="6"/>
  <c r="A3986" i="6"/>
  <c r="A3985" i="6"/>
  <c r="A3984" i="6"/>
  <c r="A3983" i="6"/>
  <c r="A3982" i="6"/>
  <c r="A3981" i="6"/>
  <c r="A3980" i="6"/>
  <c r="A3979" i="6"/>
  <c r="A3978" i="6"/>
  <c r="A3977" i="6"/>
  <c r="A3976" i="6"/>
  <c r="A3975" i="6"/>
  <c r="A3974" i="6"/>
  <c r="A3973" i="6"/>
  <c r="A3972" i="6"/>
  <c r="A3971" i="6"/>
  <c r="A3970" i="6"/>
  <c r="A3969" i="6"/>
  <c r="A3968" i="6"/>
  <c r="A3967" i="6"/>
  <c r="A3966" i="6"/>
  <c r="A3965" i="6"/>
  <c r="A3964" i="6"/>
  <c r="A3963" i="6"/>
  <c r="A3962" i="6"/>
  <c r="A3961" i="6"/>
  <c r="A3960" i="6"/>
  <c r="A3959" i="6"/>
  <c r="A3958" i="6"/>
  <c r="A3957" i="6"/>
  <c r="A3956" i="6"/>
  <c r="A3955" i="6"/>
  <c r="A3954" i="6"/>
  <c r="A3953" i="6"/>
  <c r="A3952" i="6"/>
  <c r="A3951" i="6"/>
  <c r="A3950" i="6"/>
  <c r="A3949" i="6"/>
  <c r="A3948" i="6"/>
  <c r="A3947" i="6"/>
  <c r="A3946" i="6"/>
  <c r="A3945" i="6"/>
  <c r="A3944" i="6"/>
  <c r="A3943" i="6"/>
  <c r="A3942" i="6"/>
  <c r="A3941" i="6"/>
  <c r="A3940" i="6"/>
  <c r="A3939" i="6"/>
  <c r="A3938" i="6"/>
  <c r="A3937" i="6"/>
  <c r="A3936" i="6"/>
  <c r="A3935" i="6"/>
  <c r="A3934" i="6"/>
  <c r="A3933" i="6"/>
  <c r="A3932" i="6"/>
  <c r="A3931" i="6"/>
  <c r="A3930" i="6"/>
  <c r="A3929" i="6"/>
  <c r="A3928" i="6"/>
  <c r="A3927" i="6"/>
  <c r="A3926" i="6"/>
  <c r="A3925" i="6"/>
  <c r="A3924" i="6"/>
  <c r="A3923" i="6"/>
  <c r="A3922" i="6"/>
  <c r="A3921" i="6"/>
  <c r="A3920" i="6"/>
  <c r="A3919" i="6"/>
  <c r="A3918" i="6"/>
  <c r="A3917" i="6"/>
  <c r="A3916" i="6"/>
  <c r="A3915" i="6"/>
  <c r="A3914" i="6"/>
  <c r="A3913" i="6"/>
  <c r="A3912" i="6"/>
  <c r="A3911" i="6"/>
  <c r="A3910" i="6"/>
  <c r="A3909" i="6"/>
  <c r="A3908" i="6"/>
  <c r="A3907" i="6"/>
  <c r="A3906" i="6"/>
  <c r="A3905" i="6"/>
  <c r="A3904" i="6"/>
  <c r="A3903" i="6"/>
  <c r="A3902" i="6"/>
  <c r="A3901" i="6"/>
  <c r="A3900" i="6"/>
  <c r="A3899" i="6"/>
  <c r="A3898" i="6"/>
  <c r="A3897" i="6"/>
  <c r="A3896" i="6"/>
  <c r="A3895" i="6"/>
  <c r="A3894" i="6"/>
  <c r="A3893" i="6"/>
  <c r="A3892" i="6"/>
  <c r="A3891" i="6"/>
  <c r="A3890" i="6"/>
  <c r="A3889" i="6"/>
  <c r="A3888" i="6"/>
  <c r="A3887" i="6"/>
  <c r="A3886" i="6"/>
  <c r="A3885" i="6"/>
  <c r="A3884" i="6"/>
  <c r="A3883" i="6"/>
  <c r="A3882" i="6"/>
  <c r="A3881" i="6"/>
  <c r="A3880" i="6"/>
  <c r="A3879" i="6"/>
  <c r="A3878" i="6"/>
  <c r="A3877" i="6"/>
  <c r="A3876" i="6"/>
  <c r="A3875" i="6"/>
  <c r="A3874" i="6"/>
  <c r="A3873" i="6"/>
  <c r="A3872" i="6"/>
  <c r="A3871" i="6"/>
  <c r="A3870" i="6"/>
  <c r="A3869" i="6"/>
  <c r="A3868" i="6"/>
  <c r="A3867" i="6"/>
  <c r="A3866" i="6"/>
  <c r="A3865" i="6"/>
  <c r="A3864" i="6"/>
  <c r="A3863" i="6"/>
  <c r="A3862" i="6"/>
  <c r="A3861" i="6"/>
  <c r="A3860" i="6"/>
  <c r="A3859" i="6"/>
  <c r="A3858" i="6"/>
  <c r="A3857" i="6"/>
  <c r="A3856" i="6"/>
  <c r="A3855" i="6"/>
  <c r="A3854" i="6"/>
  <c r="A3853" i="6"/>
  <c r="A3852" i="6"/>
  <c r="A3851" i="6"/>
  <c r="A3850" i="6"/>
  <c r="A3849" i="6"/>
  <c r="A3848" i="6"/>
  <c r="A3847" i="6"/>
  <c r="A3846" i="6"/>
  <c r="A3845" i="6"/>
  <c r="A3844" i="6"/>
  <c r="A3843" i="6"/>
  <c r="A3842" i="6"/>
  <c r="A3841" i="6"/>
  <c r="A3840" i="6"/>
  <c r="A3839" i="6"/>
  <c r="A3838" i="6"/>
  <c r="A3837" i="6"/>
  <c r="A3836" i="6"/>
  <c r="A3835" i="6"/>
  <c r="A3834" i="6"/>
  <c r="A3833" i="6"/>
  <c r="A3832" i="6"/>
  <c r="A3831" i="6"/>
  <c r="A3830" i="6"/>
  <c r="A3829" i="6"/>
  <c r="A3828" i="6"/>
  <c r="A3827" i="6"/>
  <c r="A3826" i="6"/>
  <c r="A3825" i="6"/>
  <c r="A3824" i="6"/>
  <c r="A3823" i="6"/>
  <c r="A3822" i="6"/>
  <c r="A3821" i="6"/>
  <c r="A3820" i="6"/>
  <c r="A3819" i="6"/>
  <c r="A3818" i="6"/>
  <c r="A3817" i="6"/>
  <c r="A3816" i="6"/>
  <c r="A3815" i="6"/>
  <c r="A3814" i="6"/>
  <c r="A3813" i="6"/>
  <c r="A3812" i="6"/>
  <c r="A3811" i="6"/>
  <c r="A3810" i="6"/>
  <c r="A3809" i="6"/>
  <c r="A3808" i="6"/>
  <c r="A3807" i="6"/>
  <c r="A3806" i="6"/>
  <c r="A3805" i="6"/>
  <c r="A3804" i="6"/>
  <c r="A3803" i="6"/>
  <c r="A3802" i="6"/>
  <c r="A3801" i="6"/>
  <c r="A3800" i="6"/>
  <c r="A3799" i="6"/>
  <c r="A3798" i="6"/>
  <c r="A3797" i="6"/>
  <c r="A3796" i="6"/>
  <c r="A3795" i="6"/>
  <c r="A3794" i="6"/>
  <c r="A3793" i="6"/>
  <c r="A3792" i="6"/>
  <c r="A3791" i="6"/>
  <c r="A3790" i="6"/>
  <c r="A3789" i="6"/>
  <c r="A3788" i="6"/>
  <c r="A3787" i="6"/>
  <c r="A3786" i="6"/>
  <c r="A3785" i="6"/>
  <c r="A3784" i="6"/>
  <c r="A3783" i="6"/>
  <c r="A3782" i="6"/>
  <c r="A3781" i="6"/>
  <c r="A3780" i="6"/>
  <c r="A3779" i="6"/>
  <c r="A3778" i="6"/>
  <c r="A3777" i="6"/>
  <c r="A3776" i="6"/>
  <c r="A3775" i="6"/>
  <c r="A3774" i="6"/>
  <c r="A3773" i="6"/>
  <c r="A3772" i="6"/>
  <c r="A3771" i="6"/>
  <c r="A3770" i="6"/>
  <c r="A3769" i="6"/>
  <c r="A3768" i="6"/>
  <c r="A3767" i="6"/>
  <c r="A3766" i="6"/>
  <c r="A3765" i="6"/>
  <c r="A3764" i="6"/>
  <c r="A3763" i="6"/>
  <c r="A3762" i="6"/>
  <c r="A3761" i="6"/>
  <c r="A3760" i="6"/>
  <c r="A3759" i="6"/>
  <c r="A3758" i="6"/>
  <c r="A3757" i="6"/>
  <c r="A3756" i="6"/>
  <c r="A3755" i="6"/>
  <c r="A3754" i="6"/>
  <c r="A3753" i="6"/>
  <c r="A3752" i="6"/>
  <c r="A3751" i="6"/>
  <c r="A3750" i="6"/>
  <c r="A3749" i="6"/>
  <c r="A3748" i="6"/>
  <c r="A3747" i="6"/>
  <c r="A3746" i="6"/>
  <c r="A3745" i="6"/>
  <c r="A3744" i="6"/>
  <c r="A3743" i="6"/>
  <c r="A3742" i="6"/>
  <c r="A3741" i="6"/>
  <c r="A3740" i="6"/>
  <c r="A3739" i="6"/>
  <c r="A3738" i="6"/>
  <c r="A3737" i="6"/>
  <c r="A3736" i="6"/>
  <c r="A3735" i="6"/>
  <c r="A3734" i="6"/>
  <c r="A3733" i="6"/>
  <c r="A3732" i="6"/>
  <c r="A3731" i="6"/>
  <c r="A3730" i="6"/>
  <c r="A3729" i="6"/>
  <c r="A3728" i="6"/>
  <c r="A3727" i="6"/>
  <c r="A3726" i="6"/>
  <c r="A3725" i="6"/>
  <c r="A3724" i="6"/>
  <c r="A3723" i="6"/>
  <c r="A3722" i="6"/>
  <c r="A3721" i="6"/>
  <c r="A3720" i="6"/>
  <c r="A3719" i="6"/>
  <c r="A3718" i="6"/>
  <c r="A3717" i="6"/>
  <c r="A3716" i="6"/>
  <c r="A3715" i="6"/>
  <c r="A3714" i="6"/>
  <c r="A3713" i="6"/>
  <c r="A3712" i="6"/>
  <c r="A3711" i="6"/>
  <c r="A3710" i="6"/>
  <c r="A3709" i="6"/>
  <c r="A3708" i="6"/>
  <c r="A3707" i="6"/>
  <c r="A3706" i="6"/>
  <c r="A3705" i="6"/>
  <c r="A3704" i="6"/>
  <c r="A3703" i="6"/>
  <c r="A3702" i="6"/>
  <c r="A3701" i="6"/>
  <c r="A3700" i="6"/>
  <c r="A3699" i="6"/>
  <c r="A3698" i="6"/>
  <c r="A3697" i="6"/>
  <c r="A3696" i="6"/>
  <c r="A3695" i="6"/>
  <c r="A3694" i="6"/>
  <c r="A3693" i="6"/>
  <c r="A3692" i="6"/>
  <c r="A3691" i="6"/>
  <c r="A3690" i="6"/>
  <c r="A3689" i="6"/>
  <c r="A3688" i="6"/>
  <c r="A3687" i="6"/>
  <c r="A3686" i="6"/>
  <c r="A3685" i="6"/>
  <c r="A3684" i="6"/>
  <c r="A3683" i="6"/>
  <c r="A3682" i="6"/>
  <c r="A3681" i="6"/>
  <c r="A3680" i="6"/>
  <c r="A3679" i="6"/>
  <c r="A3678" i="6"/>
  <c r="A3677" i="6"/>
  <c r="A3676" i="6"/>
  <c r="A3675" i="6"/>
  <c r="A3674" i="6"/>
  <c r="A3673" i="6"/>
  <c r="A3672" i="6"/>
  <c r="A3671" i="6"/>
  <c r="A3670" i="6"/>
  <c r="A3669" i="6"/>
  <c r="A3668" i="6"/>
  <c r="A3667" i="6"/>
  <c r="A3666" i="6"/>
  <c r="A3665" i="6"/>
  <c r="A3664" i="6"/>
  <c r="A3663" i="6"/>
  <c r="A3662" i="6"/>
  <c r="A3661" i="6"/>
  <c r="A3660" i="6"/>
  <c r="A3659" i="6"/>
  <c r="A3658" i="6"/>
  <c r="A3657" i="6"/>
  <c r="A3656" i="6"/>
  <c r="A3655" i="6"/>
  <c r="A3654" i="6"/>
  <c r="A3653" i="6"/>
  <c r="A3652" i="6"/>
  <c r="A3651" i="6"/>
  <c r="A3650" i="6"/>
  <c r="A3649" i="6"/>
  <c r="A3648" i="6"/>
  <c r="A3647" i="6"/>
  <c r="A3646" i="6"/>
  <c r="A3645" i="6"/>
  <c r="A3644" i="6"/>
  <c r="A3643" i="6"/>
  <c r="A3642" i="6"/>
  <c r="A3641" i="6"/>
  <c r="A3640" i="6"/>
  <c r="A3639" i="6"/>
  <c r="A3638" i="6"/>
  <c r="A3637" i="6"/>
  <c r="A3636" i="6"/>
  <c r="A3635" i="6"/>
  <c r="A3634" i="6"/>
  <c r="A3633" i="6"/>
  <c r="A3632" i="6"/>
  <c r="A3631" i="6"/>
  <c r="A3630" i="6"/>
  <c r="A3629" i="6"/>
  <c r="A3628" i="6"/>
  <c r="A3627" i="6"/>
  <c r="A3626" i="6"/>
  <c r="A3625" i="6"/>
  <c r="A3624" i="6"/>
  <c r="A3623" i="6"/>
  <c r="A3622" i="6"/>
  <c r="A3621" i="6"/>
  <c r="A3620" i="6"/>
  <c r="A3619" i="6"/>
  <c r="A3618" i="6"/>
  <c r="A3617" i="6"/>
  <c r="A3616" i="6"/>
  <c r="A3615" i="6"/>
  <c r="A3614" i="6"/>
  <c r="A3613" i="6"/>
  <c r="A3612" i="6"/>
  <c r="A3611" i="6"/>
  <c r="A3610" i="6"/>
  <c r="A3609" i="6"/>
  <c r="A3608" i="6"/>
  <c r="A3607" i="6"/>
  <c r="A3606" i="6"/>
  <c r="A3605" i="6"/>
  <c r="A3604" i="6"/>
  <c r="A3603" i="6"/>
  <c r="A3602" i="6"/>
  <c r="A3601" i="6"/>
  <c r="A3600" i="6"/>
  <c r="A3599" i="6"/>
  <c r="A3598" i="6"/>
  <c r="A3597" i="6"/>
  <c r="A3596" i="6"/>
  <c r="A3595" i="6"/>
  <c r="A3594" i="6"/>
  <c r="A3593" i="6"/>
  <c r="A3592" i="6"/>
  <c r="A3591" i="6"/>
  <c r="A3590" i="6"/>
  <c r="A3589" i="6"/>
  <c r="A3588" i="6"/>
  <c r="A3587" i="6"/>
  <c r="A3586" i="6"/>
  <c r="A3585" i="6"/>
  <c r="A3584" i="6"/>
  <c r="A3583" i="6"/>
  <c r="A3582" i="6"/>
  <c r="A3581" i="6"/>
  <c r="A3580" i="6"/>
  <c r="A3579" i="6"/>
  <c r="A3578" i="6"/>
  <c r="A3577" i="6"/>
  <c r="A3576" i="6"/>
  <c r="A3575" i="6"/>
  <c r="A3574" i="6"/>
  <c r="A3573" i="6"/>
  <c r="A3572" i="6"/>
  <c r="A3571" i="6"/>
  <c r="A3570" i="6"/>
  <c r="A3569" i="6"/>
  <c r="A3568" i="6"/>
  <c r="A3567" i="6"/>
  <c r="A3566" i="6"/>
  <c r="A3565" i="6"/>
  <c r="A3564" i="6"/>
  <c r="A3563" i="6"/>
  <c r="A3562" i="6"/>
  <c r="A3561" i="6"/>
  <c r="A3560" i="6"/>
  <c r="A3559" i="6"/>
  <c r="A3558" i="6"/>
  <c r="A3557" i="6"/>
  <c r="A3556" i="6"/>
  <c r="A3555" i="6"/>
  <c r="A3554" i="6"/>
  <c r="A3553" i="6"/>
  <c r="A3552" i="6"/>
  <c r="A3551" i="6"/>
  <c r="A3550" i="6"/>
  <c r="A3549" i="6"/>
  <c r="A3548" i="6"/>
  <c r="A3547" i="6"/>
  <c r="A3546" i="6"/>
  <c r="A3545" i="6"/>
  <c r="A3544" i="6"/>
  <c r="A3543" i="6"/>
  <c r="A3542" i="6"/>
  <c r="A3541" i="6"/>
  <c r="A3540" i="6"/>
  <c r="A3539" i="6"/>
  <c r="A3538" i="6"/>
  <c r="A3537" i="6"/>
  <c r="A3536" i="6"/>
  <c r="A3535" i="6"/>
  <c r="A3534" i="6"/>
  <c r="A3533" i="6"/>
  <c r="A3532" i="6"/>
  <c r="A3531" i="6"/>
  <c r="A3530" i="6"/>
  <c r="A3529" i="6"/>
  <c r="A3528" i="6"/>
  <c r="A3527" i="6"/>
  <c r="A3526" i="6"/>
  <c r="A3525" i="6"/>
  <c r="A3524" i="6"/>
  <c r="A3523" i="6"/>
  <c r="A3522" i="6"/>
  <c r="A3521" i="6"/>
  <c r="A3520" i="6"/>
  <c r="A3519" i="6"/>
  <c r="A3518" i="6"/>
  <c r="A3517" i="6"/>
  <c r="A3516" i="6"/>
  <c r="A3515" i="6"/>
  <c r="A3514" i="6"/>
  <c r="A3513" i="6"/>
  <c r="A3512" i="6"/>
  <c r="A3511" i="6"/>
  <c r="A3510" i="6"/>
  <c r="A3509" i="6"/>
  <c r="A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E3" i="4"/>
  <c r="F3" i="4"/>
  <c r="G3" i="4"/>
  <c r="E4" i="4"/>
  <c r="F4" i="4"/>
  <c r="G4" i="4"/>
  <c r="E5" i="4"/>
  <c r="F5" i="4"/>
  <c r="G5" i="4"/>
  <c r="E6" i="4"/>
  <c r="F6" i="4"/>
  <c r="G6" i="4"/>
  <c r="E7" i="4"/>
  <c r="F7" i="4"/>
  <c r="G7" i="4"/>
  <c r="E8" i="4"/>
  <c r="F8" i="4"/>
  <c r="G8" i="4"/>
  <c r="E9" i="4"/>
  <c r="F9" i="4"/>
  <c r="G9" i="4"/>
  <c r="E10" i="4"/>
  <c r="F10" i="4"/>
  <c r="G10" i="4"/>
  <c r="E11" i="4"/>
  <c r="F11" i="4"/>
  <c r="G11" i="4"/>
  <c r="E12" i="4"/>
  <c r="F12" i="4"/>
  <c r="G12" i="4"/>
  <c r="E13" i="4"/>
  <c r="F13" i="4"/>
  <c r="G13" i="4"/>
  <c r="E14" i="4"/>
  <c r="F14" i="4"/>
  <c r="G14" i="4"/>
  <c r="E15" i="4"/>
  <c r="F15" i="4"/>
  <c r="G15" i="4"/>
  <c r="E16" i="4"/>
  <c r="F16" i="4"/>
  <c r="G16" i="4"/>
  <c r="E17" i="4"/>
  <c r="F17" i="4"/>
  <c r="G17" i="4"/>
  <c r="E18" i="4"/>
  <c r="F18" i="4"/>
  <c r="G18" i="4"/>
  <c r="E19" i="4"/>
  <c r="F19" i="4"/>
  <c r="G19" i="4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E26" i="4"/>
  <c r="F26" i="4"/>
  <c r="G26" i="4"/>
  <c r="E27" i="4"/>
  <c r="F27" i="4"/>
  <c r="G27" i="4"/>
  <c r="E28" i="4"/>
  <c r="F28" i="4"/>
  <c r="G28" i="4"/>
  <c r="E29" i="4"/>
  <c r="F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F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F50" i="4"/>
  <c r="G50" i="4"/>
  <c r="E51" i="4"/>
  <c r="F51" i="4"/>
  <c r="G51" i="4"/>
  <c r="E52" i="4"/>
  <c r="F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F61" i="4"/>
  <c r="G61" i="4"/>
  <c r="E62" i="4"/>
  <c r="F62" i="4"/>
  <c r="G62" i="4"/>
  <c r="E63" i="4"/>
  <c r="F63" i="4"/>
  <c r="G63" i="4"/>
  <c r="E64" i="4"/>
  <c r="F64" i="4"/>
  <c r="G64" i="4"/>
  <c r="E65" i="4"/>
  <c r="F65" i="4"/>
  <c r="G65" i="4"/>
  <c r="E66" i="4"/>
  <c r="F66" i="4"/>
  <c r="G66" i="4"/>
  <c r="E67" i="4"/>
  <c r="F67" i="4"/>
  <c r="G67" i="4"/>
  <c r="E68" i="4"/>
  <c r="F68" i="4"/>
  <c r="G68" i="4"/>
  <c r="E69" i="4"/>
  <c r="F69" i="4"/>
  <c r="G69" i="4"/>
  <c r="E70" i="4"/>
  <c r="F70" i="4"/>
  <c r="G70" i="4"/>
  <c r="E71" i="4"/>
  <c r="F71" i="4"/>
  <c r="G71" i="4"/>
  <c r="E72" i="4"/>
  <c r="F72" i="4"/>
  <c r="G72" i="4"/>
  <c r="E73" i="4"/>
  <c r="F73" i="4"/>
  <c r="G73" i="4"/>
  <c r="E74" i="4"/>
  <c r="F74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E80" i="4"/>
  <c r="F80" i="4"/>
  <c r="G80" i="4"/>
  <c r="E81" i="4"/>
  <c r="F81" i="4"/>
  <c r="G81" i="4"/>
  <c r="E82" i="4"/>
  <c r="F82" i="4"/>
  <c r="G82" i="4"/>
  <c r="E83" i="4"/>
  <c r="F83" i="4"/>
  <c r="G83" i="4"/>
  <c r="E84" i="4"/>
  <c r="F84" i="4"/>
  <c r="G84" i="4"/>
  <c r="E85" i="4"/>
  <c r="F85" i="4"/>
  <c r="G85" i="4"/>
  <c r="E86" i="4"/>
  <c r="F86" i="4"/>
  <c r="G86" i="4"/>
  <c r="E87" i="4"/>
  <c r="F87" i="4"/>
  <c r="G87" i="4"/>
  <c r="E88" i="4"/>
  <c r="F88" i="4"/>
  <c r="G88" i="4"/>
  <c r="E89" i="4"/>
  <c r="F89" i="4"/>
  <c r="G89" i="4"/>
  <c r="E90" i="4"/>
  <c r="F90" i="4"/>
  <c r="G90" i="4"/>
  <c r="E91" i="4"/>
  <c r="F91" i="4"/>
  <c r="G91" i="4"/>
  <c r="E92" i="4"/>
  <c r="F92" i="4"/>
  <c r="G92" i="4"/>
  <c r="E93" i="4"/>
  <c r="F93" i="4"/>
  <c r="G93" i="4"/>
  <c r="E94" i="4"/>
  <c r="F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E100" i="4"/>
  <c r="F100" i="4"/>
  <c r="G100" i="4"/>
  <c r="E101" i="4"/>
  <c r="F101" i="4"/>
  <c r="G101" i="4"/>
  <c r="E102" i="4"/>
  <c r="F102" i="4"/>
  <c r="G102" i="4"/>
  <c r="E103" i="4"/>
  <c r="F103" i="4"/>
  <c r="G103" i="4"/>
  <c r="E104" i="4"/>
  <c r="F104" i="4"/>
  <c r="G104" i="4"/>
  <c r="E105" i="4"/>
  <c r="F105" i="4"/>
  <c r="G105" i="4"/>
  <c r="E106" i="4"/>
  <c r="F106" i="4"/>
  <c r="G106" i="4"/>
  <c r="E107" i="4"/>
  <c r="F107" i="4"/>
  <c r="G107" i="4"/>
  <c r="E108" i="4"/>
  <c r="F108" i="4"/>
  <c r="G108" i="4"/>
  <c r="E109" i="4"/>
  <c r="F109" i="4"/>
  <c r="G109" i="4"/>
  <c r="E110" i="4"/>
  <c r="F110" i="4"/>
  <c r="G110" i="4"/>
  <c r="E111" i="4"/>
  <c r="F111" i="4"/>
  <c r="G111" i="4"/>
  <c r="E112" i="4"/>
  <c r="F112" i="4"/>
  <c r="G112" i="4"/>
  <c r="E113" i="4"/>
  <c r="F113" i="4"/>
  <c r="G113" i="4"/>
  <c r="E114" i="4"/>
  <c r="F114" i="4"/>
  <c r="G114" i="4"/>
  <c r="E115" i="4"/>
  <c r="F115" i="4"/>
  <c r="G115" i="4"/>
  <c r="E116" i="4"/>
  <c r="F116" i="4"/>
  <c r="G116" i="4"/>
  <c r="E117" i="4"/>
  <c r="F117" i="4"/>
  <c r="G117" i="4"/>
  <c r="E118" i="4"/>
  <c r="F118" i="4"/>
  <c r="G118" i="4"/>
  <c r="E119" i="4"/>
  <c r="F119" i="4"/>
  <c r="G119" i="4"/>
  <c r="E120" i="4"/>
  <c r="F120" i="4"/>
  <c r="G120" i="4"/>
  <c r="E121" i="4"/>
  <c r="F121" i="4"/>
  <c r="G121" i="4"/>
  <c r="E122" i="4"/>
  <c r="F122" i="4"/>
  <c r="G122" i="4"/>
  <c r="E123" i="4"/>
  <c r="F123" i="4"/>
  <c r="G123" i="4"/>
  <c r="E124" i="4"/>
  <c r="F124" i="4"/>
  <c r="G124" i="4"/>
  <c r="E125" i="4"/>
  <c r="F125" i="4"/>
  <c r="G125" i="4"/>
  <c r="E126" i="4"/>
  <c r="F126" i="4"/>
  <c r="G126" i="4"/>
  <c r="E127" i="4"/>
  <c r="F127" i="4"/>
  <c r="G127" i="4"/>
  <c r="E128" i="4"/>
  <c r="F128" i="4"/>
  <c r="G128" i="4"/>
  <c r="E129" i="4"/>
  <c r="F129" i="4"/>
  <c r="G129" i="4"/>
  <c r="E130" i="4"/>
  <c r="F130" i="4"/>
  <c r="G130" i="4"/>
  <c r="E131" i="4"/>
  <c r="F131" i="4"/>
  <c r="G131" i="4"/>
  <c r="E132" i="4"/>
  <c r="F132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E146" i="4"/>
  <c r="F146" i="4"/>
  <c r="G146" i="4"/>
  <c r="E147" i="4"/>
  <c r="F147" i="4"/>
  <c r="G147" i="4"/>
  <c r="E148" i="4"/>
  <c r="F148" i="4"/>
  <c r="G148" i="4"/>
  <c r="E149" i="4"/>
  <c r="F149" i="4"/>
  <c r="G149" i="4"/>
  <c r="E150" i="4"/>
  <c r="F150" i="4"/>
  <c r="G150" i="4"/>
  <c r="E151" i="4"/>
  <c r="F151" i="4"/>
  <c r="G151" i="4"/>
  <c r="E152" i="4"/>
  <c r="F152" i="4"/>
  <c r="G152" i="4"/>
  <c r="E153" i="4"/>
  <c r="F153" i="4"/>
  <c r="G153" i="4"/>
  <c r="E154" i="4"/>
  <c r="F154" i="4"/>
  <c r="G154" i="4"/>
  <c r="E155" i="4"/>
  <c r="F155" i="4"/>
  <c r="G155" i="4"/>
  <c r="E156" i="4"/>
  <c r="F156" i="4"/>
  <c r="G156" i="4"/>
  <c r="E157" i="4"/>
  <c r="F157" i="4"/>
  <c r="G157" i="4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E165" i="4"/>
  <c r="F165" i="4"/>
  <c r="G165" i="4"/>
  <c r="E166" i="4"/>
  <c r="F166" i="4"/>
  <c r="G166" i="4"/>
  <c r="E167" i="4"/>
  <c r="F167" i="4"/>
  <c r="G167" i="4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E175" i="4"/>
  <c r="F175" i="4"/>
  <c r="G175" i="4"/>
  <c r="E176" i="4"/>
  <c r="F176" i="4"/>
  <c r="G176" i="4"/>
  <c r="E177" i="4"/>
  <c r="F177" i="4"/>
  <c r="G177" i="4"/>
  <c r="E178" i="4"/>
  <c r="F178" i="4"/>
  <c r="G178" i="4"/>
  <c r="E179" i="4"/>
  <c r="F179" i="4"/>
  <c r="G179" i="4"/>
  <c r="E180" i="4"/>
  <c r="F180" i="4"/>
  <c r="G180" i="4"/>
  <c r="E181" i="4"/>
  <c r="F181" i="4"/>
  <c r="G181" i="4"/>
  <c r="E182" i="4"/>
  <c r="F182" i="4"/>
  <c r="G182" i="4"/>
  <c r="E183" i="4"/>
  <c r="F183" i="4"/>
  <c r="G183" i="4"/>
  <c r="E184" i="4"/>
  <c r="F184" i="4"/>
  <c r="G184" i="4"/>
  <c r="E185" i="4"/>
  <c r="F185" i="4"/>
  <c r="G185" i="4"/>
  <c r="E186" i="4"/>
  <c r="F186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E196" i="4"/>
  <c r="F196" i="4"/>
  <c r="G196" i="4"/>
  <c r="E197" i="4"/>
  <c r="F197" i="4"/>
  <c r="G197" i="4"/>
  <c r="E198" i="4"/>
  <c r="F198" i="4"/>
  <c r="G198" i="4"/>
  <c r="E199" i="4"/>
  <c r="F199" i="4"/>
  <c r="G199" i="4"/>
  <c r="E200" i="4"/>
  <c r="F200" i="4"/>
  <c r="G200" i="4"/>
  <c r="E201" i="4"/>
  <c r="F201" i="4"/>
  <c r="G201" i="4"/>
  <c r="E202" i="4"/>
  <c r="F202" i="4"/>
  <c r="G202" i="4"/>
  <c r="E203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E208" i="4"/>
  <c r="F208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E232" i="4"/>
  <c r="F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F237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E248" i="4"/>
  <c r="F248" i="4"/>
  <c r="G248" i="4"/>
  <c r="E249" i="4"/>
  <c r="F249" i="4"/>
  <c r="G249" i="4"/>
  <c r="E250" i="4"/>
  <c r="F250" i="4"/>
  <c r="G250" i="4"/>
  <c r="E251" i="4"/>
  <c r="F251" i="4"/>
  <c r="G251" i="4"/>
  <c r="E252" i="4"/>
  <c r="F252" i="4"/>
  <c r="G252" i="4"/>
  <c r="E253" i="4"/>
  <c r="F253" i="4"/>
  <c r="G253" i="4"/>
  <c r="E254" i="4"/>
  <c r="F254" i="4"/>
  <c r="G254" i="4"/>
  <c r="E255" i="4"/>
  <c r="F255" i="4"/>
  <c r="G255" i="4"/>
  <c r="E256" i="4"/>
  <c r="F256" i="4"/>
  <c r="G256" i="4"/>
  <c r="E257" i="4"/>
  <c r="F257" i="4"/>
  <c r="G257" i="4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E266" i="4"/>
  <c r="F266" i="4"/>
  <c r="G266" i="4"/>
  <c r="E267" i="4"/>
  <c r="F267" i="4"/>
  <c r="G267" i="4"/>
  <c r="E268" i="4"/>
  <c r="F268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E289" i="4"/>
  <c r="F289" i="4"/>
  <c r="G289" i="4"/>
  <c r="E290" i="4"/>
  <c r="F290" i="4"/>
  <c r="G290" i="4"/>
  <c r="E291" i="4"/>
  <c r="F291" i="4"/>
  <c r="G291" i="4"/>
  <c r="E292" i="4"/>
  <c r="F292" i="4"/>
  <c r="G292" i="4"/>
  <c r="E293" i="4"/>
  <c r="F293" i="4"/>
  <c r="G293" i="4"/>
  <c r="E294" i="4"/>
  <c r="F294" i="4"/>
  <c r="G294" i="4"/>
  <c r="E295" i="4"/>
  <c r="F295" i="4"/>
  <c r="G295" i="4"/>
  <c r="E296" i="4"/>
  <c r="F296" i="4"/>
  <c r="G296" i="4"/>
  <c r="E297" i="4"/>
  <c r="F297" i="4"/>
  <c r="G297" i="4"/>
  <c r="E298" i="4"/>
  <c r="F298" i="4"/>
  <c r="G298" i="4"/>
  <c r="E299" i="4"/>
  <c r="F299" i="4"/>
  <c r="G299" i="4"/>
  <c r="E300" i="4"/>
  <c r="F300" i="4"/>
  <c r="G300" i="4"/>
  <c r="E301" i="4"/>
  <c r="F301" i="4"/>
  <c r="G301" i="4"/>
  <c r="E302" i="4"/>
  <c r="F302" i="4"/>
  <c r="G302" i="4"/>
  <c r="E303" i="4"/>
  <c r="F303" i="4"/>
  <c r="G303" i="4"/>
  <c r="E304" i="4"/>
  <c r="F304" i="4"/>
  <c r="G304" i="4"/>
  <c r="E305" i="4"/>
  <c r="F305" i="4"/>
  <c r="G305" i="4"/>
  <c r="E306" i="4"/>
  <c r="F306" i="4"/>
  <c r="G306" i="4"/>
  <c r="E307" i="4"/>
  <c r="F307" i="4"/>
  <c r="G307" i="4"/>
  <c r="E308" i="4"/>
  <c r="F308" i="4"/>
  <c r="G308" i="4"/>
  <c r="E309" i="4"/>
  <c r="F309" i="4"/>
  <c r="G309" i="4"/>
  <c r="E310" i="4"/>
  <c r="F310" i="4"/>
  <c r="G310" i="4"/>
  <c r="E311" i="4"/>
  <c r="F311" i="4"/>
  <c r="G311" i="4"/>
  <c r="E312" i="4"/>
  <c r="F312" i="4"/>
  <c r="G312" i="4"/>
  <c r="E313" i="4"/>
  <c r="F313" i="4"/>
  <c r="G313" i="4"/>
  <c r="E314" i="4"/>
  <c r="F314" i="4"/>
  <c r="G314" i="4"/>
  <c r="E315" i="4"/>
  <c r="F315" i="4"/>
  <c r="G315" i="4"/>
  <c r="E316" i="4"/>
  <c r="F316" i="4"/>
  <c r="G316" i="4"/>
  <c r="E317" i="4"/>
  <c r="F317" i="4"/>
  <c r="G317" i="4"/>
  <c r="E318" i="4"/>
  <c r="F318" i="4"/>
  <c r="G318" i="4"/>
  <c r="E319" i="4"/>
  <c r="F319" i="4"/>
  <c r="G319" i="4"/>
  <c r="E320" i="4"/>
  <c r="F320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F325" i="4"/>
  <c r="G325" i="4"/>
  <c r="E326" i="4"/>
  <c r="F326" i="4"/>
  <c r="G326" i="4"/>
  <c r="E327" i="4"/>
  <c r="F327" i="4"/>
  <c r="G327" i="4"/>
  <c r="E328" i="4"/>
  <c r="F328" i="4"/>
  <c r="G328" i="4"/>
  <c r="E329" i="4"/>
  <c r="F329" i="4"/>
  <c r="G329" i="4"/>
  <c r="E330" i="4"/>
  <c r="F330" i="4"/>
  <c r="G330" i="4"/>
  <c r="E331" i="4"/>
  <c r="F331" i="4"/>
  <c r="G331" i="4"/>
  <c r="E332" i="4"/>
  <c r="F332" i="4"/>
  <c r="G332" i="4"/>
  <c r="E333" i="4"/>
  <c r="F333" i="4"/>
  <c r="G333" i="4"/>
  <c r="E334" i="4"/>
  <c r="F334" i="4"/>
  <c r="G334" i="4"/>
  <c r="E335" i="4"/>
  <c r="F335" i="4"/>
  <c r="G335" i="4"/>
  <c r="E336" i="4"/>
  <c r="F336" i="4"/>
  <c r="G336" i="4"/>
  <c r="E337" i="4"/>
  <c r="F337" i="4"/>
  <c r="G337" i="4"/>
  <c r="E338" i="4"/>
  <c r="F338" i="4"/>
  <c r="G338" i="4"/>
  <c r="E339" i="4"/>
  <c r="F339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E344" i="4"/>
  <c r="F344" i="4"/>
  <c r="G344" i="4"/>
  <c r="E345" i="4"/>
  <c r="F345" i="4"/>
  <c r="G345" i="4"/>
  <c r="E346" i="4"/>
  <c r="F346" i="4"/>
  <c r="G346" i="4"/>
  <c r="E347" i="4"/>
  <c r="F347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E354" i="4"/>
  <c r="F354" i="4"/>
  <c r="G354" i="4"/>
  <c r="E355" i="4"/>
  <c r="F355" i="4"/>
  <c r="G355" i="4"/>
  <c r="E356" i="4"/>
  <c r="F356" i="4"/>
  <c r="G356" i="4"/>
  <c r="E357" i="4"/>
  <c r="F357" i="4"/>
  <c r="G357" i="4"/>
  <c r="E358" i="4"/>
  <c r="F358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E363" i="4"/>
  <c r="F363" i="4"/>
  <c r="G363" i="4"/>
  <c r="E364" i="4"/>
  <c r="F364" i="4"/>
  <c r="G364" i="4"/>
  <c r="E365" i="4"/>
  <c r="F365" i="4"/>
  <c r="G365" i="4"/>
  <c r="E366" i="4"/>
  <c r="F366" i="4"/>
  <c r="G366" i="4"/>
  <c r="E367" i="4"/>
  <c r="F367" i="4"/>
  <c r="G367" i="4"/>
  <c r="E368" i="4"/>
  <c r="F368" i="4"/>
  <c r="G368" i="4"/>
  <c r="E369" i="4"/>
  <c r="F369" i="4"/>
  <c r="G369" i="4"/>
  <c r="E370" i="4"/>
  <c r="F370" i="4"/>
  <c r="G370" i="4"/>
  <c r="E371" i="4"/>
  <c r="F371" i="4"/>
  <c r="G371" i="4"/>
  <c r="E372" i="4"/>
  <c r="F372" i="4"/>
  <c r="G372" i="4"/>
  <c r="E373" i="4"/>
  <c r="F373" i="4"/>
  <c r="G373" i="4"/>
  <c r="E374" i="4"/>
  <c r="F374" i="4"/>
  <c r="G374" i="4"/>
  <c r="E375" i="4"/>
  <c r="F375" i="4"/>
  <c r="G375" i="4"/>
  <c r="E376" i="4"/>
  <c r="F376" i="4"/>
  <c r="G376" i="4"/>
  <c r="E377" i="4"/>
  <c r="F377" i="4"/>
  <c r="G377" i="4"/>
  <c r="E378" i="4"/>
  <c r="F378" i="4"/>
  <c r="G378" i="4"/>
  <c r="E379" i="4"/>
  <c r="F379" i="4"/>
  <c r="G379" i="4"/>
  <c r="E380" i="4"/>
  <c r="F380" i="4"/>
  <c r="G380" i="4"/>
  <c r="E381" i="4"/>
  <c r="F381" i="4"/>
  <c r="G381" i="4"/>
  <c r="E382" i="4"/>
  <c r="F382" i="4"/>
  <c r="G382" i="4"/>
  <c r="E383" i="4"/>
  <c r="F383" i="4"/>
  <c r="G383" i="4"/>
  <c r="E384" i="4"/>
  <c r="F384" i="4"/>
  <c r="G384" i="4"/>
  <c r="E385" i="4"/>
  <c r="F385" i="4"/>
  <c r="G385" i="4"/>
  <c r="E386" i="4"/>
  <c r="F386" i="4"/>
  <c r="G386" i="4"/>
  <c r="E387" i="4"/>
  <c r="F387" i="4"/>
  <c r="G387" i="4"/>
  <c r="E388" i="4"/>
  <c r="F388" i="4"/>
  <c r="G388" i="4"/>
  <c r="E389" i="4"/>
  <c r="F389" i="4"/>
  <c r="G389" i="4"/>
  <c r="E390" i="4"/>
  <c r="F390" i="4"/>
  <c r="G390" i="4"/>
  <c r="E391" i="4"/>
  <c r="F391" i="4"/>
  <c r="G391" i="4"/>
  <c r="E392" i="4"/>
  <c r="F392" i="4"/>
  <c r="G392" i="4"/>
  <c r="E393" i="4"/>
  <c r="F393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E398" i="4"/>
  <c r="F398" i="4"/>
  <c r="G398" i="4"/>
  <c r="E399" i="4"/>
  <c r="F399" i="4"/>
  <c r="G399" i="4"/>
  <c r="E400" i="4"/>
  <c r="F400" i="4"/>
  <c r="G400" i="4"/>
  <c r="E401" i="4"/>
  <c r="F401" i="4"/>
  <c r="G401" i="4"/>
  <c r="E402" i="4"/>
  <c r="F402" i="4"/>
  <c r="G402" i="4"/>
  <c r="E403" i="4"/>
  <c r="F403" i="4"/>
  <c r="G403" i="4"/>
  <c r="E404" i="4"/>
  <c r="F404" i="4"/>
  <c r="G404" i="4"/>
  <c r="E405" i="4"/>
  <c r="F405" i="4"/>
  <c r="G405" i="4"/>
  <c r="E406" i="4"/>
  <c r="F406" i="4"/>
  <c r="G406" i="4"/>
  <c r="E407" i="4"/>
  <c r="F407" i="4"/>
  <c r="G407" i="4"/>
  <c r="E408" i="4"/>
  <c r="F408" i="4"/>
  <c r="G408" i="4"/>
  <c r="E409" i="4"/>
  <c r="F409" i="4"/>
  <c r="G409" i="4"/>
  <c r="E410" i="4"/>
  <c r="F410" i="4"/>
  <c r="G410" i="4"/>
  <c r="E411" i="4"/>
  <c r="F411" i="4"/>
  <c r="G411" i="4"/>
  <c r="E412" i="4"/>
  <c r="F412" i="4"/>
  <c r="G412" i="4"/>
  <c r="E413" i="4"/>
  <c r="F413" i="4"/>
  <c r="G413" i="4"/>
  <c r="E414" i="4"/>
  <c r="F414" i="4"/>
  <c r="G414" i="4"/>
  <c r="E415" i="4"/>
  <c r="F415" i="4"/>
  <c r="G415" i="4"/>
  <c r="E416" i="4"/>
  <c r="F416" i="4"/>
  <c r="G416" i="4"/>
  <c r="E417" i="4"/>
  <c r="F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E429" i="4"/>
  <c r="F429" i="4"/>
  <c r="G429" i="4"/>
  <c r="E430" i="4"/>
  <c r="F430" i="4"/>
  <c r="G430" i="4"/>
  <c r="E431" i="4"/>
  <c r="F431" i="4"/>
  <c r="G431" i="4"/>
  <c r="E432" i="4"/>
  <c r="F432" i="4"/>
  <c r="G432" i="4"/>
  <c r="E433" i="4"/>
  <c r="F433" i="4"/>
  <c r="G433" i="4"/>
  <c r="E434" i="4"/>
  <c r="F434" i="4"/>
  <c r="G434" i="4"/>
  <c r="E435" i="4"/>
  <c r="F435" i="4"/>
  <c r="G435" i="4"/>
  <c r="E436" i="4"/>
  <c r="F436" i="4"/>
  <c r="G436" i="4"/>
  <c r="E437" i="4"/>
  <c r="F437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F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E460" i="4"/>
  <c r="F460" i="4"/>
  <c r="G460" i="4"/>
  <c r="E461" i="4"/>
  <c r="F461" i="4"/>
  <c r="G461" i="4"/>
  <c r="E462" i="4"/>
  <c r="F462" i="4"/>
  <c r="G462" i="4"/>
  <c r="E463" i="4"/>
  <c r="F463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F478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E483" i="4"/>
  <c r="F483" i="4"/>
  <c r="G483" i="4"/>
  <c r="E484" i="4"/>
  <c r="F484" i="4"/>
  <c r="G484" i="4"/>
  <c r="E485" i="4"/>
  <c r="F485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E491" i="4"/>
  <c r="F491" i="4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E500" i="4"/>
  <c r="F500" i="4"/>
  <c r="G500" i="4"/>
  <c r="E501" i="4"/>
  <c r="F501" i="4"/>
  <c r="G501" i="4"/>
  <c r="E502" i="4"/>
  <c r="F502" i="4"/>
  <c r="G502" i="4"/>
  <c r="E503" i="4"/>
  <c r="F503" i="4"/>
  <c r="G503" i="4"/>
  <c r="E504" i="4"/>
  <c r="F504" i="4"/>
  <c r="G504" i="4"/>
  <c r="E505" i="4"/>
  <c r="F505" i="4"/>
  <c r="G505" i="4"/>
  <c r="E506" i="4"/>
  <c r="F506" i="4"/>
  <c r="G506" i="4"/>
  <c r="E507" i="4"/>
  <c r="F507" i="4"/>
  <c r="G507" i="4"/>
  <c r="E508" i="4"/>
  <c r="F508" i="4"/>
  <c r="G508" i="4"/>
  <c r="E509" i="4"/>
  <c r="F509" i="4"/>
  <c r="G509" i="4"/>
  <c r="E510" i="4"/>
  <c r="F510" i="4"/>
  <c r="G510" i="4"/>
  <c r="E511" i="4"/>
  <c r="F511" i="4"/>
  <c r="G511" i="4"/>
  <c r="E512" i="4"/>
  <c r="F512" i="4"/>
  <c r="G512" i="4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AH8132" i="6" l="1"/>
  <c r="AH8140" i="6"/>
  <c r="AH8148" i="6"/>
  <c r="AH8156" i="6"/>
  <c r="AH8164" i="6"/>
  <c r="AH8172" i="6"/>
  <c r="AH8180" i="6"/>
  <c r="AH8188" i="6"/>
  <c r="AH8196" i="6"/>
  <c r="AH8204" i="6"/>
  <c r="AH8212" i="6"/>
  <c r="AH8220" i="6"/>
  <c r="AH8228" i="6"/>
  <c r="AH8236" i="6"/>
  <c r="AH8244" i="6"/>
  <c r="AH8252" i="6"/>
  <c r="AH8260" i="6"/>
  <c r="AH8268" i="6"/>
  <c r="AH8276" i="6"/>
  <c r="AH8284" i="6"/>
  <c r="AH8292" i="6"/>
  <c r="AH8300" i="6"/>
  <c r="AH8308" i="6"/>
  <c r="AH8316" i="6"/>
  <c r="AH8324" i="6"/>
  <c r="AH8332" i="6"/>
  <c r="AH8340" i="6"/>
  <c r="AH8348" i="6"/>
  <c r="AH8356" i="6"/>
  <c r="AH8364" i="6"/>
  <c r="AH8372" i="6"/>
  <c r="AH8380" i="6"/>
  <c r="AH8388" i="6"/>
  <c r="AH8396" i="6"/>
  <c r="AH8404" i="6"/>
  <c r="AH8412" i="6"/>
  <c r="AH8420" i="6"/>
  <c r="AH8428" i="6"/>
  <c r="AH8436" i="6"/>
  <c r="AH8444" i="6"/>
  <c r="AH8452" i="6"/>
  <c r="AH8460" i="6"/>
  <c r="AH8468" i="6"/>
  <c r="AH8476" i="6"/>
  <c r="AH8484" i="6"/>
  <c r="AH8492" i="6"/>
  <c r="AH8500" i="6"/>
  <c r="AH8508" i="6"/>
  <c r="AH8516" i="6"/>
  <c r="AH8524" i="6"/>
  <c r="AH8532" i="6"/>
  <c r="AH8540" i="6"/>
  <c r="AH8548" i="6"/>
  <c r="AH8556" i="6"/>
  <c r="AH8564" i="6"/>
  <c r="AH8572" i="6"/>
  <c r="AH8580" i="6"/>
  <c r="AH8588" i="6"/>
  <c r="AH8596" i="6"/>
  <c r="AH8604" i="6"/>
  <c r="AH8612" i="6"/>
  <c r="AH8620" i="6"/>
  <c r="AH8628" i="6"/>
  <c r="AH8636" i="6"/>
  <c r="AH8644" i="6"/>
  <c r="AH8652" i="6"/>
  <c r="AH8660" i="6"/>
  <c r="AH8668" i="6"/>
  <c r="AH8676" i="6"/>
  <c r="AH8684" i="6"/>
  <c r="AH8692" i="6"/>
  <c r="AH8700" i="6"/>
  <c r="AH8708" i="6"/>
  <c r="AH8716" i="6"/>
  <c r="AH8724" i="6"/>
  <c r="AH8732" i="6"/>
  <c r="AH8740" i="6"/>
  <c r="AH8748" i="6"/>
  <c r="AH8756" i="6"/>
  <c r="AH8764" i="6"/>
  <c r="AH8772" i="6"/>
  <c r="AH8780" i="6"/>
  <c r="AH8788" i="6"/>
  <c r="AH8796" i="6"/>
  <c r="AH8804" i="6"/>
  <c r="AH8812" i="6"/>
  <c r="AH8820" i="6"/>
  <c r="AH8828" i="6"/>
  <c r="AH8836" i="6"/>
  <c r="AH8844" i="6"/>
  <c r="AH8852" i="6"/>
  <c r="AH8860" i="6"/>
  <c r="AH8868" i="6"/>
  <c r="AH8876" i="6"/>
  <c r="AH8884" i="6"/>
  <c r="AH8892" i="6"/>
  <c r="AH8900" i="6"/>
  <c r="AH8908" i="6"/>
  <c r="AH8916" i="6"/>
  <c r="AH8924" i="6"/>
  <c r="AH8932" i="6"/>
  <c r="AH8940" i="6"/>
  <c r="AH8948" i="6"/>
  <c r="AH8956" i="6"/>
  <c r="AH8964" i="6"/>
  <c r="AH8972" i="6"/>
  <c r="AH8980" i="6"/>
  <c r="AH8988" i="6"/>
  <c r="AH8996" i="6"/>
  <c r="AH9004" i="6"/>
  <c r="AH9012" i="6"/>
  <c r="AH9020" i="6"/>
  <c r="AH9028" i="6"/>
  <c r="AH9036" i="6"/>
  <c r="AH9044" i="6"/>
  <c r="AH9052" i="6"/>
  <c r="AH9060" i="6"/>
  <c r="AH9068" i="6"/>
  <c r="AH9076" i="6"/>
  <c r="AH9084" i="6"/>
  <c r="AH9092" i="6"/>
  <c r="AH9100" i="6"/>
  <c r="AH9108" i="6"/>
  <c r="AH9116" i="6"/>
  <c r="AH9124" i="6"/>
  <c r="AH9132" i="6"/>
  <c r="AH9140" i="6"/>
  <c r="AH9148" i="6"/>
  <c r="AH9156" i="6"/>
  <c r="AH9164" i="6"/>
  <c r="AH9172" i="6"/>
  <c r="AH9180" i="6"/>
  <c r="AH9188" i="6"/>
  <c r="AH9196" i="6"/>
  <c r="AH9204" i="6"/>
  <c r="AH9212" i="6"/>
  <c r="AH9220" i="6"/>
  <c r="AH9228" i="6"/>
  <c r="AH9236" i="6"/>
  <c r="AH9244" i="6"/>
  <c r="AH9252" i="6"/>
  <c r="AH9260" i="6"/>
  <c r="AH9268" i="6"/>
  <c r="AH9276" i="6"/>
  <c r="AH9284" i="6"/>
  <c r="AH9292" i="6"/>
  <c r="AH9300" i="6"/>
  <c r="AH9308" i="6"/>
  <c r="AH9316" i="6"/>
  <c r="AH2" i="6"/>
  <c r="AH10" i="6"/>
  <c r="AH18" i="6"/>
  <c r="AH26" i="6"/>
  <c r="AH34" i="6"/>
  <c r="AH42" i="6"/>
  <c r="AH50" i="6"/>
  <c r="AH58" i="6"/>
  <c r="AH66" i="6"/>
  <c r="AH74" i="6"/>
  <c r="AH82" i="6"/>
  <c r="AH90" i="6"/>
  <c r="AH98" i="6"/>
  <c r="AH106" i="6"/>
  <c r="AH114" i="6"/>
  <c r="AH122" i="6"/>
  <c r="AH130" i="6"/>
  <c r="AH138" i="6"/>
  <c r="AH146" i="6"/>
  <c r="AH154" i="6"/>
  <c r="AH162" i="6"/>
  <c r="AH170" i="6"/>
  <c r="AH178" i="6"/>
  <c r="AH186" i="6"/>
  <c r="AH194" i="6"/>
  <c r="AH202" i="6"/>
  <c r="AH210" i="6"/>
  <c r="AH218" i="6"/>
  <c r="AH226" i="6"/>
  <c r="AH234" i="6"/>
  <c r="AH242" i="6"/>
  <c r="AH250" i="6"/>
  <c r="AH258" i="6"/>
  <c r="AH266" i="6"/>
  <c r="AH274" i="6"/>
  <c r="AH282" i="6"/>
  <c r="AH290" i="6"/>
  <c r="AH298" i="6"/>
  <c r="AH306" i="6"/>
  <c r="AH314" i="6"/>
  <c r="AH322" i="6"/>
  <c r="AH330" i="6"/>
  <c r="AH338" i="6"/>
  <c r="AH346" i="6"/>
  <c r="AH354" i="6"/>
  <c r="AH362" i="6"/>
  <c r="AH370" i="6"/>
  <c r="AH378" i="6"/>
  <c r="AH386" i="6"/>
  <c r="AH394" i="6"/>
  <c r="AH402" i="6"/>
  <c r="AH410" i="6"/>
  <c r="AH418" i="6"/>
  <c r="AH426" i="6"/>
  <c r="AH9324" i="6"/>
  <c r="AH9332" i="6"/>
  <c r="AH9340" i="6"/>
  <c r="AH9348" i="6"/>
  <c r="AH9356" i="6"/>
  <c r="AH9364" i="6"/>
  <c r="AH9372" i="6"/>
  <c r="AH9380" i="6"/>
  <c r="AH9388" i="6"/>
  <c r="AH9396" i="6"/>
  <c r="AH9404" i="6"/>
  <c r="AH9412" i="6"/>
  <c r="AH9420" i="6"/>
  <c r="AH9428" i="6"/>
  <c r="AH9436" i="6"/>
  <c r="AH9444" i="6"/>
  <c r="AH9452" i="6"/>
  <c r="AH9460" i="6"/>
  <c r="AH9468" i="6"/>
  <c r="AH9476" i="6"/>
  <c r="AH9484" i="6"/>
  <c r="AH9492" i="6"/>
  <c r="AH9500" i="6"/>
  <c r="AH9508" i="6"/>
  <c r="AH9516" i="6"/>
  <c r="AH9524" i="6"/>
  <c r="AH9532" i="6"/>
  <c r="AH9540" i="6"/>
  <c r="AH9548" i="6"/>
  <c r="AH9556" i="6"/>
  <c r="AH9564" i="6"/>
  <c r="AH9572" i="6"/>
  <c r="AH9580" i="6"/>
  <c r="AH9588" i="6"/>
  <c r="AH9596" i="6"/>
  <c r="AH9604" i="6"/>
  <c r="AH9612" i="6"/>
  <c r="AH9620" i="6"/>
  <c r="AH9628" i="6"/>
  <c r="AH9636" i="6"/>
  <c r="AH9644" i="6"/>
  <c r="AH9652" i="6"/>
  <c r="AH9660" i="6"/>
  <c r="AH9668" i="6"/>
  <c r="AH9676" i="6"/>
  <c r="AH9684" i="6"/>
  <c r="AH9692" i="6"/>
  <c r="AH9700" i="6"/>
  <c r="AH9708" i="6"/>
  <c r="AH9716" i="6"/>
  <c r="AH9724" i="6"/>
  <c r="AH9732" i="6"/>
  <c r="AH9740" i="6"/>
  <c r="AH9748" i="6"/>
  <c r="AH9756" i="6"/>
  <c r="AH9764" i="6"/>
  <c r="AH9772" i="6"/>
  <c r="AH9780" i="6"/>
  <c r="AH9788" i="6"/>
  <c r="AH9796" i="6"/>
  <c r="AH9804" i="6"/>
  <c r="AH9812" i="6"/>
  <c r="AH9820" i="6"/>
  <c r="AH9828" i="6"/>
  <c r="AH9836" i="6"/>
  <c r="AH9844" i="6"/>
  <c r="AH9852" i="6"/>
  <c r="AH9860" i="6"/>
  <c r="AH9868" i="6"/>
  <c r="AH9876" i="6"/>
  <c r="AH9884" i="6"/>
  <c r="AH9892" i="6"/>
  <c r="AH9900" i="6"/>
  <c r="AH9908" i="6"/>
  <c r="AH9916" i="6"/>
  <c r="AH9924" i="6"/>
  <c r="AH9932" i="6"/>
  <c r="AH9940" i="6"/>
  <c r="AH9948" i="6"/>
  <c r="AH9956" i="6"/>
  <c r="AH9964" i="6"/>
  <c r="AH9972" i="6"/>
  <c r="AH9980" i="6"/>
  <c r="AH9988" i="6"/>
  <c r="AH9996" i="6"/>
  <c r="AH23" i="6"/>
  <c r="AH8" i="6"/>
  <c r="AH16" i="6"/>
  <c r="AH24" i="6"/>
  <c r="AH32" i="6"/>
  <c r="AH40" i="6"/>
  <c r="AH48" i="6"/>
  <c r="AH56" i="6"/>
  <c r="AH64" i="6"/>
  <c r="AH72" i="6"/>
  <c r="AH80" i="6"/>
  <c r="AH88" i="6"/>
  <c r="AH96" i="6"/>
  <c r="AH104" i="6"/>
  <c r="AH112" i="6"/>
  <c r="AH120" i="6"/>
  <c r="AH128" i="6"/>
  <c r="AH136" i="6"/>
  <c r="AH144" i="6"/>
  <c r="AH152" i="6"/>
  <c r="AH160" i="6"/>
  <c r="AH168" i="6"/>
  <c r="AH176" i="6"/>
  <c r="AH184" i="6"/>
  <c r="AH192" i="6"/>
  <c r="AH200" i="6"/>
  <c r="AH208" i="6"/>
  <c r="AH216" i="6"/>
  <c r="AH224" i="6"/>
  <c r="AH232" i="6"/>
  <c r="AH240" i="6"/>
  <c r="AH248" i="6"/>
  <c r="AH256" i="6"/>
  <c r="AH264" i="6"/>
  <c r="AH272" i="6"/>
  <c r="AH280" i="6"/>
  <c r="AH288" i="6"/>
  <c r="AH296" i="6"/>
  <c r="AH304" i="6"/>
  <c r="AH312" i="6"/>
  <c r="AH320" i="6"/>
  <c r="AH328" i="6"/>
  <c r="AH336" i="6"/>
  <c r="AH344" i="6"/>
  <c r="AH352" i="6"/>
  <c r="AH360" i="6"/>
  <c r="AH368" i="6"/>
  <c r="AH376" i="6"/>
  <c r="AH384" i="6"/>
  <c r="AH392" i="6"/>
  <c r="AH400" i="6"/>
  <c r="AH408" i="6"/>
  <c r="AH416" i="6"/>
  <c r="AH424" i="6"/>
  <c r="AH432" i="6"/>
  <c r="AH440" i="6"/>
  <c r="AH448" i="6"/>
  <c r="AH456" i="6"/>
  <c r="AH464" i="6"/>
  <c r="AH472" i="6"/>
  <c r="AH480" i="6"/>
  <c r="AH488" i="6"/>
  <c r="AH496" i="6"/>
  <c r="AH504" i="6"/>
  <c r="AH512" i="6"/>
  <c r="AH520" i="6"/>
  <c r="AH528" i="6"/>
  <c r="AH536" i="6"/>
  <c r="AH544" i="6"/>
  <c r="AH552" i="6"/>
  <c r="AH560" i="6"/>
  <c r="AH568" i="6"/>
  <c r="AH576" i="6"/>
  <c r="AH584" i="6"/>
  <c r="AH592" i="6"/>
  <c r="AH600" i="6"/>
  <c r="AH608" i="6"/>
  <c r="AH616" i="6"/>
  <c r="AH624" i="6"/>
  <c r="AH632" i="6"/>
  <c r="AH640" i="6"/>
  <c r="AH648" i="6"/>
  <c r="AH656" i="6"/>
  <c r="AH664" i="6"/>
  <c r="AH672" i="6"/>
  <c r="AH680" i="6"/>
  <c r="AH688" i="6"/>
  <c r="AH696" i="6"/>
  <c r="AH704" i="6"/>
  <c r="AH712" i="6"/>
  <c r="AH720" i="6"/>
  <c r="AH728" i="6"/>
  <c r="AH736" i="6"/>
  <c r="AH744" i="6"/>
  <c r="AH752" i="6"/>
  <c r="AH760" i="6"/>
  <c r="AH768" i="6"/>
  <c r="AH776" i="6"/>
  <c r="AH784" i="6"/>
  <c r="AH792" i="6"/>
  <c r="AH800" i="6"/>
  <c r="AH808" i="6"/>
  <c r="AH816" i="6"/>
  <c r="AH824" i="6"/>
  <c r="AH832" i="6"/>
  <c r="AH840" i="6"/>
  <c r="AH848" i="6"/>
  <c r="AH856" i="6"/>
  <c r="AH864" i="6"/>
  <c r="AH872" i="6"/>
  <c r="AH880" i="6"/>
  <c r="AH888" i="6"/>
  <c r="AH896" i="6"/>
  <c r="AH904" i="6"/>
  <c r="AH912" i="6"/>
  <c r="AH920" i="6"/>
  <c r="AH928" i="6"/>
  <c r="AH936" i="6"/>
  <c r="AH944" i="6"/>
  <c r="AH952" i="6"/>
  <c r="AH960" i="6"/>
  <c r="AH968" i="6"/>
  <c r="AH976" i="6"/>
  <c r="AH984" i="6"/>
  <c r="AH992" i="6"/>
  <c r="AH1000" i="6"/>
  <c r="AH1008" i="6"/>
  <c r="AH1016" i="6"/>
  <c r="AH1024" i="6"/>
  <c r="AH1032" i="6"/>
  <c r="AH1040" i="6"/>
  <c r="AH1048" i="6"/>
  <c r="AH1056" i="6"/>
  <c r="AH1064" i="6"/>
  <c r="AH1072" i="6"/>
  <c r="AH1080" i="6"/>
  <c r="AH1088" i="6"/>
  <c r="AH1096" i="6"/>
  <c r="AH1104" i="6"/>
  <c r="AH1112" i="6"/>
  <c r="AH1120" i="6"/>
  <c r="AH1128" i="6"/>
  <c r="AH1136" i="6"/>
  <c r="AH1144" i="6"/>
  <c r="AH1152" i="6"/>
  <c r="AH1160" i="6"/>
  <c r="AH1168" i="6"/>
  <c r="AH1176" i="6"/>
  <c r="AH1184" i="6"/>
  <c r="AH1192" i="6"/>
  <c r="AH1200" i="6"/>
  <c r="AH1208" i="6"/>
  <c r="AH1216" i="6"/>
  <c r="AH1224" i="6"/>
  <c r="AH1232" i="6"/>
  <c r="AH1240" i="6"/>
  <c r="AH1248" i="6"/>
  <c r="AH1256" i="6"/>
  <c r="AH1264" i="6"/>
  <c r="AH1272" i="6"/>
  <c r="AH1280" i="6"/>
  <c r="AH1288" i="6"/>
  <c r="AH1296" i="6"/>
  <c r="AH1304" i="6"/>
  <c r="AH1312" i="6"/>
  <c r="AH1320" i="6"/>
  <c r="AH1328" i="6"/>
  <c r="AH1336" i="6"/>
  <c r="AH1344" i="6"/>
  <c r="AH1352" i="6"/>
  <c r="AH1360" i="6"/>
  <c r="AH1368" i="6"/>
  <c r="AH1376" i="6"/>
  <c r="AH1384" i="6"/>
  <c r="AH1392" i="6"/>
  <c r="AH1400" i="6"/>
  <c r="AH1408" i="6"/>
  <c r="AH1416" i="6"/>
  <c r="AH1424" i="6"/>
  <c r="AH1432" i="6"/>
  <c r="AH1440" i="6"/>
  <c r="AH1448" i="6"/>
  <c r="AH1456" i="6"/>
  <c r="AH1464" i="6"/>
  <c r="AH1472" i="6"/>
  <c r="AH1480" i="6"/>
  <c r="AH1488" i="6"/>
  <c r="AH1496" i="6"/>
  <c r="AH1504" i="6"/>
  <c r="AH1512" i="6"/>
  <c r="AH1520" i="6"/>
  <c r="AH1528" i="6"/>
  <c r="AH1536" i="6"/>
  <c r="AH1544" i="6"/>
  <c r="AH1552" i="6"/>
  <c r="AH1560" i="6"/>
  <c r="AH1568" i="6"/>
  <c r="AH1576" i="6"/>
  <c r="AH434" i="6"/>
  <c r="AH442" i="6"/>
  <c r="AH450" i="6"/>
  <c r="AH458" i="6"/>
  <c r="AH466" i="6"/>
  <c r="AH474" i="6"/>
  <c r="AH482" i="6"/>
  <c r="AH490" i="6"/>
  <c r="AH498" i="6"/>
  <c r="AH506" i="6"/>
  <c r="AH514" i="6"/>
  <c r="AH522" i="6"/>
  <c r="AH530" i="6"/>
  <c r="AH538" i="6"/>
  <c r="AH546" i="6"/>
  <c r="AH554" i="6"/>
  <c r="AH562" i="6"/>
  <c r="AH570" i="6"/>
  <c r="AH578" i="6"/>
  <c r="AH586" i="6"/>
  <c r="AH594" i="6"/>
  <c r="AH602" i="6"/>
  <c r="AH610" i="6"/>
  <c r="AH618" i="6"/>
  <c r="AH626" i="6"/>
  <c r="AH634" i="6"/>
  <c r="AH642" i="6"/>
  <c r="AH650" i="6"/>
  <c r="AH658" i="6"/>
  <c r="AH666" i="6"/>
  <c r="AH674" i="6"/>
  <c r="AH682" i="6"/>
  <c r="AH690" i="6"/>
  <c r="AH698" i="6"/>
  <c r="AH706" i="6"/>
  <c r="AH714" i="6"/>
  <c r="AH722" i="6"/>
  <c r="AH730" i="6"/>
  <c r="AH738" i="6"/>
  <c r="AH746" i="6"/>
  <c r="AH754" i="6"/>
  <c r="AH762" i="6"/>
  <c r="AH770" i="6"/>
  <c r="AH778" i="6"/>
  <c r="AH786" i="6"/>
  <c r="AH794" i="6"/>
  <c r="AH802" i="6"/>
  <c r="AH810" i="6"/>
  <c r="AH818" i="6"/>
  <c r="AH826" i="6"/>
  <c r="AH834" i="6"/>
  <c r="AH842" i="6"/>
  <c r="AH850" i="6"/>
  <c r="AH858" i="6"/>
  <c r="AH866" i="6"/>
  <c r="AH874" i="6"/>
  <c r="AH882" i="6"/>
  <c r="AH890" i="6"/>
  <c r="AH898" i="6"/>
  <c r="AH906" i="6"/>
  <c r="AH914" i="6"/>
  <c r="AH922" i="6"/>
  <c r="AH930" i="6"/>
  <c r="AH938" i="6"/>
  <c r="AH946" i="6"/>
  <c r="AH954" i="6"/>
  <c r="AH962" i="6"/>
  <c r="AH970" i="6"/>
  <c r="AH978" i="6"/>
  <c r="AH986" i="6"/>
  <c r="AH994" i="6"/>
  <c r="AH1002" i="6"/>
  <c r="AH1010" i="6"/>
  <c r="AH1018" i="6"/>
  <c r="AH1026" i="6"/>
  <c r="AH1034" i="6"/>
  <c r="AH1042" i="6"/>
  <c r="AH1050" i="6"/>
  <c r="AH1058" i="6"/>
  <c r="AH1066" i="6"/>
  <c r="AH1074" i="6"/>
  <c r="AH1082" i="6"/>
  <c r="AH1090" i="6"/>
  <c r="AH1098" i="6"/>
  <c r="AH1106" i="6"/>
  <c r="AH1114" i="6"/>
  <c r="AH1122" i="6"/>
  <c r="AH1130" i="6"/>
  <c r="AH1138" i="6"/>
  <c r="AH1146" i="6"/>
  <c r="AH1154" i="6"/>
  <c r="AH1162" i="6"/>
  <c r="AH1170" i="6"/>
  <c r="AH1178" i="6"/>
  <c r="AH1186" i="6"/>
  <c r="AH1194" i="6"/>
  <c r="AH1202" i="6"/>
  <c r="AH1210" i="6"/>
  <c r="AH1218" i="6"/>
  <c r="AH1226" i="6"/>
  <c r="AH1234" i="6"/>
  <c r="AH1242" i="6"/>
  <c r="AH1250" i="6"/>
  <c r="AH1258" i="6"/>
  <c r="AH1266" i="6"/>
  <c r="AH1274" i="6"/>
  <c r="AH1282" i="6"/>
  <c r="AH1290" i="6"/>
  <c r="AH1298" i="6"/>
  <c r="AH1306" i="6"/>
  <c r="AH1314" i="6"/>
  <c r="AH1322" i="6"/>
  <c r="AH1330" i="6"/>
  <c r="AH1338" i="6"/>
  <c r="AH1346" i="6"/>
  <c r="AH1354" i="6"/>
  <c r="AH1362" i="6"/>
  <c r="AH1370" i="6"/>
  <c r="AH1378" i="6"/>
  <c r="AH1386" i="6"/>
  <c r="AH1394" i="6"/>
  <c r="AH1402" i="6"/>
  <c r="AH1410" i="6"/>
  <c r="AH1418" i="6"/>
  <c r="AH1426" i="6"/>
  <c r="AH1434" i="6"/>
  <c r="AH1442" i="6"/>
  <c r="AH1450" i="6"/>
  <c r="AH1458" i="6"/>
  <c r="AH1466" i="6"/>
  <c r="AH1474" i="6"/>
  <c r="AH1482" i="6"/>
  <c r="AH1490" i="6"/>
  <c r="AH1498" i="6"/>
  <c r="AH1506" i="6"/>
  <c r="AH1514" i="6"/>
  <c r="AH1522" i="6"/>
  <c r="AH1530" i="6"/>
  <c r="AH1538" i="6"/>
  <c r="AH1546" i="6"/>
  <c r="AH1554" i="6"/>
  <c r="AH1562" i="6"/>
  <c r="AH1570" i="6"/>
  <c r="AH1578" i="6"/>
  <c r="AH1586" i="6"/>
  <c r="AH1594" i="6"/>
  <c r="AH1602" i="6"/>
  <c r="AH1610" i="6"/>
  <c r="AH1618" i="6"/>
  <c r="AH1626" i="6"/>
  <c r="AH1634" i="6"/>
  <c r="AH1642" i="6"/>
  <c r="AH1650" i="6"/>
  <c r="AH1658" i="6"/>
  <c r="AH1666" i="6"/>
  <c r="AH1674" i="6"/>
  <c r="AH1682" i="6"/>
  <c r="AH1690" i="6"/>
  <c r="AH1698" i="6"/>
  <c r="AH1706" i="6"/>
  <c r="AH1714" i="6"/>
  <c r="AH1722" i="6"/>
  <c r="AH1730" i="6"/>
  <c r="AH1738" i="6"/>
  <c r="AH1746" i="6"/>
  <c r="AH1754" i="6"/>
  <c r="AH1762" i="6"/>
  <c r="AH1770" i="6"/>
  <c r="AH1778" i="6"/>
  <c r="AH1786" i="6"/>
  <c r="AH1794" i="6"/>
  <c r="AH1802" i="6"/>
  <c r="AH1810" i="6"/>
  <c r="AH1818" i="6"/>
  <c r="AH1826" i="6"/>
  <c r="AH1834" i="6"/>
  <c r="AH1842" i="6"/>
  <c r="AH1850" i="6"/>
  <c r="AH1858" i="6"/>
  <c r="AH1866" i="6"/>
  <c r="AH1874" i="6"/>
  <c r="AH1882" i="6"/>
  <c r="AH1890" i="6"/>
  <c r="AH1898" i="6"/>
  <c r="AH1906" i="6"/>
  <c r="AH1914" i="6"/>
  <c r="AH1922" i="6"/>
  <c r="AH1930" i="6"/>
  <c r="AH1938" i="6"/>
  <c r="AH1946" i="6"/>
  <c r="AH1954" i="6"/>
  <c r="AH1962" i="6"/>
  <c r="AH1970" i="6"/>
  <c r="AH1978" i="6"/>
  <c r="AH1986" i="6"/>
  <c r="AH1994" i="6"/>
  <c r="AH2002" i="6"/>
  <c r="AH2010" i="6"/>
  <c r="AH2018" i="6"/>
  <c r="AH2026" i="6"/>
  <c r="AH2034" i="6"/>
  <c r="AH2042" i="6"/>
  <c r="AH2050" i="6"/>
  <c r="AH2058" i="6"/>
  <c r="AH2066" i="6"/>
  <c r="AH2074" i="6"/>
  <c r="AH2082" i="6"/>
  <c r="AH2090" i="6"/>
  <c r="AH2098" i="6"/>
  <c r="AH2106" i="6"/>
  <c r="AH2114" i="6"/>
  <c r="AH2122" i="6"/>
  <c r="AH2130" i="6"/>
  <c r="AH2138" i="6"/>
  <c r="AH2146" i="6"/>
  <c r="AH2154" i="6"/>
  <c r="AH2162" i="6"/>
  <c r="AH2170" i="6"/>
  <c r="AH2178" i="6"/>
  <c r="AH2186" i="6"/>
  <c r="AH2194" i="6"/>
  <c r="AH2202" i="6"/>
  <c r="AH2210" i="6"/>
  <c r="AH2218" i="6"/>
  <c r="AH2226" i="6"/>
  <c r="AH2234" i="6"/>
  <c r="AH2242" i="6"/>
  <c r="AH2250" i="6"/>
  <c r="AH2258" i="6"/>
  <c r="AH2266" i="6"/>
  <c r="AH2274" i="6"/>
  <c r="AH2282" i="6"/>
  <c r="AH2290" i="6"/>
  <c r="AH2298" i="6"/>
  <c r="AH2306" i="6"/>
  <c r="AH2314" i="6"/>
  <c r="AH2322" i="6"/>
  <c r="AH2330" i="6"/>
  <c r="AH2338" i="6"/>
  <c r="AH2346" i="6"/>
  <c r="AH2354" i="6"/>
  <c r="AH2362" i="6"/>
  <c r="AH2370" i="6"/>
  <c r="AH2378" i="6"/>
  <c r="AH2386" i="6"/>
  <c r="AH2394" i="6"/>
  <c r="AH2402" i="6"/>
  <c r="AH2410" i="6"/>
  <c r="AH2418" i="6"/>
  <c r="AH2426" i="6"/>
  <c r="AH2434" i="6"/>
  <c r="AH2442" i="6"/>
  <c r="AH2450" i="6"/>
  <c r="AH2458" i="6"/>
  <c r="AH2466" i="6"/>
  <c r="AH2474" i="6"/>
  <c r="AH2482" i="6"/>
  <c r="AH2490" i="6"/>
  <c r="AH2498" i="6"/>
  <c r="AH2506" i="6"/>
  <c r="AH2514" i="6"/>
  <c r="AH2522" i="6"/>
  <c r="AH2530" i="6"/>
  <c r="AH2538" i="6"/>
  <c r="AH2546" i="6"/>
  <c r="AH2554" i="6"/>
  <c r="AH2562" i="6"/>
  <c r="AH2570" i="6"/>
  <c r="AH2578" i="6"/>
  <c r="AH2586" i="6"/>
  <c r="AH2594" i="6"/>
  <c r="AH2602" i="6"/>
  <c r="AH2610" i="6"/>
  <c r="AH2618" i="6"/>
  <c r="AH2626" i="6"/>
  <c r="AH2634" i="6"/>
  <c r="AH2642" i="6"/>
  <c r="AH2650" i="6"/>
  <c r="AH2658" i="6"/>
  <c r="AH2666" i="6"/>
  <c r="AH2674" i="6"/>
  <c r="AH2682" i="6"/>
  <c r="AH2690" i="6"/>
  <c r="AH2698" i="6"/>
  <c r="AH2706" i="6"/>
  <c r="AH2714" i="6"/>
  <c r="AH2722" i="6"/>
  <c r="AH2730" i="6"/>
  <c r="AH2738" i="6"/>
  <c r="AH2746" i="6"/>
  <c r="AH2754" i="6"/>
  <c r="AH2762" i="6"/>
  <c r="AH2770" i="6"/>
  <c r="AH2778" i="6"/>
  <c r="AH2786" i="6"/>
  <c r="AH2794" i="6"/>
  <c r="AH2802" i="6"/>
  <c r="AH2810" i="6"/>
  <c r="AH2818" i="6"/>
  <c r="AH2826" i="6"/>
  <c r="AH2834" i="6"/>
  <c r="AH2842" i="6"/>
  <c r="AH2850" i="6"/>
  <c r="AH2858" i="6"/>
  <c r="AH2866" i="6"/>
  <c r="AH2874" i="6"/>
  <c r="AH2882" i="6"/>
  <c r="AH2890" i="6"/>
  <c r="AH2898" i="6"/>
  <c r="AH2906" i="6"/>
  <c r="AH2914" i="6"/>
  <c r="AH2922" i="6"/>
  <c r="AH2930" i="6"/>
  <c r="AH2938" i="6"/>
  <c r="AH2946" i="6"/>
  <c r="AH2954" i="6"/>
  <c r="AH2962" i="6"/>
  <c r="AH2970" i="6"/>
  <c r="AH2978" i="6"/>
  <c r="AH2986" i="6"/>
  <c r="AH2994" i="6"/>
  <c r="AH3002" i="6"/>
  <c r="AH3010" i="6"/>
  <c r="AH3018" i="6"/>
  <c r="AH3026" i="6"/>
  <c r="AH3034" i="6"/>
  <c r="AH3042" i="6"/>
  <c r="AH3050" i="6"/>
  <c r="AH3058" i="6"/>
  <c r="AH3066" i="6"/>
  <c r="AH3074" i="6"/>
  <c r="AH3082" i="6"/>
  <c r="AH3090" i="6"/>
  <c r="AH3098" i="6"/>
  <c r="AH3106" i="6"/>
  <c r="AH3114" i="6"/>
  <c r="AH3122" i="6"/>
  <c r="AH3130" i="6"/>
  <c r="AH3138" i="6"/>
  <c r="AH3146" i="6"/>
  <c r="AH3154" i="6"/>
  <c r="AH1584" i="6"/>
  <c r="AH1592" i="6"/>
  <c r="AH1600" i="6"/>
  <c r="AH1608" i="6"/>
  <c r="AH1616" i="6"/>
  <c r="AH1624" i="6"/>
  <c r="AH1632" i="6"/>
  <c r="AH1640" i="6"/>
  <c r="AH1648" i="6"/>
  <c r="AH1656" i="6"/>
  <c r="AH1664" i="6"/>
  <c r="AH1672" i="6"/>
  <c r="AH1680" i="6"/>
  <c r="AH1688" i="6"/>
  <c r="AH1696" i="6"/>
  <c r="AH1704" i="6"/>
  <c r="AH1712" i="6"/>
  <c r="AH1720" i="6"/>
  <c r="AH1728" i="6"/>
  <c r="AH1736" i="6"/>
  <c r="AH1744" i="6"/>
  <c r="AH1752" i="6"/>
  <c r="AH1760" i="6"/>
  <c r="AH1768" i="6"/>
  <c r="AH1776" i="6"/>
  <c r="AH1784" i="6"/>
  <c r="AH1792" i="6"/>
  <c r="AH1800" i="6"/>
  <c r="AH1808" i="6"/>
  <c r="AH1816" i="6"/>
  <c r="AH1824" i="6"/>
  <c r="AH1832" i="6"/>
  <c r="AH1840" i="6"/>
  <c r="AH1848" i="6"/>
  <c r="AH1856" i="6"/>
  <c r="AH1864" i="6"/>
  <c r="AH1872" i="6"/>
  <c r="AH1880" i="6"/>
  <c r="AH1888" i="6"/>
  <c r="AH1896" i="6"/>
  <c r="AH1904" i="6"/>
  <c r="AH1912" i="6"/>
  <c r="AH1920" i="6"/>
  <c r="AH1928" i="6"/>
  <c r="AH1936" i="6"/>
  <c r="AH1944" i="6"/>
  <c r="AH1952" i="6"/>
  <c r="AH1960" i="6"/>
  <c r="AH1968" i="6"/>
  <c r="AH1976" i="6"/>
  <c r="AH1984" i="6"/>
  <c r="AH1992" i="6"/>
  <c r="AH2000" i="6"/>
  <c r="AH2008" i="6"/>
  <c r="AH2016" i="6"/>
  <c r="AH2024" i="6"/>
  <c r="AH2032" i="6"/>
  <c r="AH2040" i="6"/>
  <c r="AH2048" i="6"/>
  <c r="AH2056" i="6"/>
  <c r="AH2064" i="6"/>
  <c r="AH2072" i="6"/>
  <c r="AH2080" i="6"/>
  <c r="AH2088" i="6"/>
  <c r="AH2096" i="6"/>
  <c r="AH2104" i="6"/>
  <c r="AH2112" i="6"/>
  <c r="AH2120" i="6"/>
  <c r="AH2128" i="6"/>
  <c r="AH2136" i="6"/>
  <c r="AH2144" i="6"/>
  <c r="AH2152" i="6"/>
  <c r="AH2160" i="6"/>
  <c r="AH2168" i="6"/>
  <c r="AH2176" i="6"/>
  <c r="AH2184" i="6"/>
  <c r="AH2192" i="6"/>
  <c r="AH2200" i="6"/>
  <c r="AH2208" i="6"/>
  <c r="AH2216" i="6"/>
  <c r="AH2224" i="6"/>
  <c r="AH2232" i="6"/>
  <c r="AH2240" i="6"/>
  <c r="AH2248" i="6"/>
  <c r="AH2256" i="6"/>
  <c r="AH2264" i="6"/>
  <c r="AH2272" i="6"/>
  <c r="AH2280" i="6"/>
  <c r="AH2288" i="6"/>
  <c r="AH2296" i="6"/>
  <c r="AH2304" i="6"/>
  <c r="AH2312" i="6"/>
  <c r="AH2320" i="6"/>
  <c r="AH2328" i="6"/>
  <c r="AH2336" i="6"/>
  <c r="AH2344" i="6"/>
  <c r="AH2352" i="6"/>
  <c r="AH2360" i="6"/>
  <c r="AH2368" i="6"/>
  <c r="AH2376" i="6"/>
  <c r="AH2384" i="6"/>
  <c r="AH2392" i="6"/>
  <c r="AH2400" i="6"/>
  <c r="AH2408" i="6"/>
  <c r="AH2416" i="6"/>
  <c r="AH2424" i="6"/>
  <c r="AH2432" i="6"/>
  <c r="AH2440" i="6"/>
  <c r="AH2448" i="6"/>
  <c r="AH2456" i="6"/>
  <c r="AH2464" i="6"/>
  <c r="AH2472" i="6"/>
  <c r="AH2480" i="6"/>
  <c r="AH2488" i="6"/>
  <c r="AH2496" i="6"/>
  <c r="AH2504" i="6"/>
  <c r="AH2512" i="6"/>
  <c r="AH2520" i="6"/>
  <c r="AH2528" i="6"/>
  <c r="AH2536" i="6"/>
  <c r="AH2544" i="6"/>
  <c r="AH2552" i="6"/>
  <c r="AH2560" i="6"/>
  <c r="AH2568" i="6"/>
  <c r="AH2576" i="6"/>
  <c r="AH2584" i="6"/>
  <c r="AH2592" i="6"/>
  <c r="AH2600" i="6"/>
  <c r="AH2608" i="6"/>
  <c r="AH2616" i="6"/>
  <c r="AH2624" i="6"/>
  <c r="AH2632" i="6"/>
  <c r="AH2640" i="6"/>
  <c r="AH2648" i="6"/>
  <c r="AH2656" i="6"/>
  <c r="AH2664" i="6"/>
  <c r="AH2672" i="6"/>
  <c r="AH2680" i="6"/>
  <c r="AH2688" i="6"/>
  <c r="AH2696" i="6"/>
  <c r="AH2704" i="6"/>
  <c r="AH2712" i="6"/>
  <c r="AH2720" i="6"/>
  <c r="AH2728" i="6"/>
  <c r="AH2736" i="6"/>
  <c r="AH2744" i="6"/>
  <c r="AH2752" i="6"/>
  <c r="AH2760" i="6"/>
  <c r="AH2768" i="6"/>
  <c r="AH2776" i="6"/>
  <c r="AH2784" i="6"/>
  <c r="AH2792" i="6"/>
  <c r="AH2800" i="6"/>
  <c r="AH2808" i="6"/>
  <c r="AH2816" i="6"/>
  <c r="AH2824" i="6"/>
  <c r="AH2832" i="6"/>
  <c r="AH2840" i="6"/>
  <c r="AH2848" i="6"/>
  <c r="AH2856" i="6"/>
  <c r="AH2864" i="6"/>
  <c r="AH2872" i="6"/>
  <c r="AH2880" i="6"/>
  <c r="AH2888" i="6"/>
  <c r="AH2896" i="6"/>
  <c r="AH2904" i="6"/>
  <c r="AH2912" i="6"/>
  <c r="AH2920" i="6"/>
  <c r="AH2928" i="6"/>
  <c r="AH2936" i="6"/>
  <c r="AH3162" i="6"/>
  <c r="AH3170" i="6"/>
  <c r="AH3178" i="6"/>
  <c r="AH3186" i="6"/>
  <c r="AH3194" i="6"/>
  <c r="AH3202" i="6"/>
  <c r="AH3210" i="6"/>
  <c r="AH3218" i="6"/>
  <c r="AH3226" i="6"/>
  <c r="AH3234" i="6"/>
  <c r="AH3242" i="6"/>
  <c r="AH3250" i="6"/>
  <c r="AH3258" i="6"/>
  <c r="AH3266" i="6"/>
  <c r="AH3274" i="6"/>
  <c r="AH3282" i="6"/>
  <c r="AH3290" i="6"/>
  <c r="AH3298" i="6"/>
  <c r="AH3306" i="6"/>
  <c r="AH3314" i="6"/>
  <c r="AH3322" i="6"/>
  <c r="AH3330" i="6"/>
  <c r="AH3338" i="6"/>
  <c r="AH3346" i="6"/>
  <c r="AH3354" i="6"/>
  <c r="AH3362" i="6"/>
  <c r="AH3370" i="6"/>
  <c r="AH3378" i="6"/>
  <c r="AH3386" i="6"/>
  <c r="AH3394" i="6"/>
  <c r="AH3402" i="6"/>
  <c r="AH3410" i="6"/>
  <c r="AH3418" i="6"/>
  <c r="AH3426" i="6"/>
  <c r="AH3434" i="6"/>
  <c r="AH3442" i="6"/>
  <c r="AH3450" i="6"/>
  <c r="AH3458" i="6"/>
  <c r="AH3466" i="6"/>
  <c r="AH3474" i="6"/>
  <c r="AH3482" i="6"/>
  <c r="AH3490" i="6"/>
  <c r="AH3498" i="6"/>
  <c r="AH3506" i="6"/>
  <c r="AH3514" i="6"/>
  <c r="AH3522" i="6"/>
  <c r="AH3530" i="6"/>
  <c r="AH3538" i="6"/>
  <c r="AH3546" i="6"/>
  <c r="AH3554" i="6"/>
  <c r="AH3562" i="6"/>
  <c r="AH3570" i="6"/>
  <c r="AH3578" i="6"/>
  <c r="AH3586" i="6"/>
  <c r="AH3594" i="6"/>
  <c r="AH3602" i="6"/>
  <c r="AH3610" i="6"/>
  <c r="AH3618" i="6"/>
  <c r="AH3626" i="6"/>
  <c r="AH3634" i="6"/>
  <c r="AH3642" i="6"/>
  <c r="AH3650" i="6"/>
  <c r="AH3658" i="6"/>
  <c r="AH3666" i="6"/>
  <c r="AH3674" i="6"/>
  <c r="AH3682" i="6"/>
  <c r="AH3690" i="6"/>
  <c r="AH3698" i="6"/>
  <c r="AH3706" i="6"/>
  <c r="AH3714" i="6"/>
  <c r="AH3722" i="6"/>
  <c r="AH3730" i="6"/>
  <c r="AH3738" i="6"/>
  <c r="AH3746" i="6"/>
  <c r="AH3754" i="6"/>
  <c r="AH3762" i="6"/>
  <c r="AH3770" i="6"/>
  <c r="AH3778" i="6"/>
  <c r="AH3786" i="6"/>
  <c r="AH3794" i="6"/>
  <c r="AH3802" i="6"/>
  <c r="AH3810" i="6"/>
  <c r="AH3818" i="6"/>
  <c r="AH3826" i="6"/>
  <c r="AH3834" i="6"/>
  <c r="AH3842" i="6"/>
  <c r="AH3850" i="6"/>
  <c r="AH3858" i="6"/>
  <c r="AH3866" i="6"/>
  <c r="AH3874" i="6"/>
  <c r="AH3882" i="6"/>
  <c r="AH3890" i="6"/>
  <c r="AH3898" i="6"/>
  <c r="AH3906" i="6"/>
  <c r="AH3914" i="6"/>
  <c r="AH3922" i="6"/>
  <c r="AH3930" i="6"/>
  <c r="AH3938" i="6"/>
  <c r="AH3946" i="6"/>
  <c r="AH3954" i="6"/>
  <c r="AH3962" i="6"/>
  <c r="AH3970" i="6"/>
  <c r="AH3978" i="6"/>
  <c r="AH3986" i="6"/>
  <c r="AH3994" i="6"/>
  <c r="AH4002" i="6"/>
  <c r="AH4010" i="6"/>
  <c r="AH4018" i="6"/>
  <c r="AH4026" i="6"/>
  <c r="AH4034" i="6"/>
  <c r="AH4042" i="6"/>
  <c r="AH4050" i="6"/>
  <c r="AH4058" i="6"/>
  <c r="AH4066" i="6"/>
  <c r="AH4074" i="6"/>
  <c r="AH4082" i="6"/>
  <c r="AH4090" i="6"/>
  <c r="AH4098" i="6"/>
  <c r="AH4106" i="6"/>
  <c r="AH4114" i="6"/>
  <c r="AH4122" i="6"/>
  <c r="AH4130" i="6"/>
  <c r="AH4138" i="6"/>
  <c r="AH4146" i="6"/>
  <c r="AH4154" i="6"/>
  <c r="AH4162" i="6"/>
  <c r="AH4170" i="6"/>
  <c r="AH4178" i="6"/>
  <c r="AH4186" i="6"/>
  <c r="AH4194" i="6"/>
  <c r="AH4202" i="6"/>
  <c r="AH4210" i="6"/>
  <c r="AH4218" i="6"/>
  <c r="AH4226" i="6"/>
  <c r="AH4234" i="6"/>
  <c r="AH4242" i="6"/>
  <c r="AH4250" i="6"/>
  <c r="AH4258" i="6"/>
  <c r="AH4266" i="6"/>
  <c r="AH4274" i="6"/>
  <c r="AH4282" i="6"/>
  <c r="AH4290" i="6"/>
  <c r="AH4298" i="6"/>
  <c r="AH4306" i="6"/>
  <c r="AH4314" i="6"/>
  <c r="AH4322" i="6"/>
  <c r="AH4330" i="6"/>
  <c r="AH4338" i="6"/>
  <c r="AH4346" i="6"/>
  <c r="AH4354" i="6"/>
  <c r="AH4362" i="6"/>
  <c r="AH4370" i="6"/>
  <c r="AH4378" i="6"/>
  <c r="AH4386" i="6"/>
  <c r="AH4394" i="6"/>
  <c r="AH4402" i="6"/>
  <c r="AH4410" i="6"/>
  <c r="AH4418" i="6"/>
  <c r="AH4426" i="6"/>
  <c r="AH4434" i="6"/>
  <c r="AH4442" i="6"/>
  <c r="AH4450" i="6"/>
  <c r="AH4458" i="6"/>
  <c r="AH4466" i="6"/>
  <c r="AH4474" i="6"/>
  <c r="AH4482" i="6"/>
  <c r="AH4490" i="6"/>
  <c r="AH4498" i="6"/>
  <c r="AH4506" i="6"/>
  <c r="AH4514" i="6"/>
  <c r="AH4522" i="6"/>
  <c r="AH4530" i="6"/>
  <c r="AH4538" i="6"/>
  <c r="AH4546" i="6"/>
  <c r="AH4554" i="6"/>
  <c r="AH4562" i="6"/>
  <c r="AH4570" i="6"/>
  <c r="AH4578" i="6"/>
  <c r="AH4586" i="6"/>
  <c r="AH4594" i="6"/>
  <c r="AH4602" i="6"/>
  <c r="AH4610" i="6"/>
  <c r="AH4618" i="6"/>
  <c r="AH4626" i="6"/>
  <c r="AH4634" i="6"/>
  <c r="AH4642" i="6"/>
  <c r="AH4650" i="6"/>
  <c r="AH4658" i="6"/>
  <c r="AH4666" i="6"/>
  <c r="AH4674" i="6"/>
  <c r="AH4682" i="6"/>
  <c r="AH4690" i="6"/>
  <c r="AH4698" i="6"/>
  <c r="AH4706" i="6"/>
  <c r="AH4714" i="6"/>
  <c r="AH4722" i="6"/>
  <c r="AH4730" i="6"/>
  <c r="AH4738" i="6"/>
  <c r="AH4746" i="6"/>
  <c r="AH4754" i="6"/>
  <c r="AH4762" i="6"/>
  <c r="AH4770" i="6"/>
  <c r="AH4778" i="6"/>
  <c r="AH4786" i="6"/>
  <c r="AH4794" i="6"/>
  <c r="AH4802" i="6"/>
  <c r="AH4810" i="6"/>
  <c r="AH4818" i="6"/>
  <c r="AH4826" i="6"/>
  <c r="AH4834" i="6"/>
  <c r="AH4842" i="6"/>
  <c r="AH4850" i="6"/>
  <c r="AH4858" i="6"/>
  <c r="AH4866" i="6"/>
  <c r="AH4874" i="6"/>
  <c r="AH4882" i="6"/>
  <c r="AH4890" i="6"/>
  <c r="AH4898" i="6"/>
  <c r="AH4906" i="6"/>
  <c r="AH4914" i="6"/>
  <c r="AH4922" i="6"/>
  <c r="AH4930" i="6"/>
  <c r="AH4938" i="6"/>
  <c r="AH4946" i="6"/>
  <c r="AH4954" i="6"/>
  <c r="AH4962" i="6"/>
  <c r="AH4970" i="6"/>
  <c r="AH4978" i="6"/>
  <c r="AH4986" i="6"/>
  <c r="AH4994" i="6"/>
  <c r="AH5002" i="6"/>
  <c r="AH5010" i="6"/>
  <c r="AH5018" i="6"/>
  <c r="AH5026" i="6"/>
  <c r="AH5034" i="6"/>
  <c r="AH5042" i="6"/>
  <c r="AH5050" i="6"/>
  <c r="AH5058" i="6"/>
  <c r="AH5066" i="6"/>
  <c r="AH5074" i="6"/>
  <c r="AH5082" i="6"/>
  <c r="AH5090" i="6"/>
  <c r="AH5098" i="6"/>
  <c r="AH5106" i="6"/>
  <c r="AH5114" i="6"/>
  <c r="AH5122" i="6"/>
  <c r="AH5130" i="6"/>
  <c r="AH5138" i="6"/>
  <c r="AH5146" i="6"/>
  <c r="AH5154" i="6"/>
  <c r="AH5162" i="6"/>
  <c r="AH5170" i="6"/>
  <c r="AH5178" i="6"/>
  <c r="AH5186" i="6"/>
  <c r="AH5194" i="6"/>
  <c r="AH5202" i="6"/>
  <c r="AH5210" i="6"/>
  <c r="AH5218" i="6"/>
  <c r="AH5226" i="6"/>
  <c r="AH5234" i="6"/>
  <c r="AH5242" i="6"/>
  <c r="AH5250" i="6"/>
  <c r="AH5258" i="6"/>
  <c r="AH5266" i="6"/>
  <c r="AH5274" i="6"/>
  <c r="AH5282" i="6"/>
  <c r="AH5290" i="6"/>
  <c r="AH5298" i="6"/>
  <c r="AH5306" i="6"/>
  <c r="AH5314" i="6"/>
  <c r="AH5322" i="6"/>
  <c r="AH5330" i="6"/>
  <c r="AH5338" i="6"/>
  <c r="AH5346" i="6"/>
  <c r="AH5354" i="6"/>
  <c r="AH5362" i="6"/>
  <c r="AH5370" i="6"/>
  <c r="AH5378" i="6"/>
  <c r="AH5386" i="6"/>
  <c r="AH5394" i="6"/>
  <c r="AH5402" i="6"/>
  <c r="AH5410" i="6"/>
  <c r="AH5418" i="6"/>
  <c r="AH5426" i="6"/>
  <c r="AH5434" i="6"/>
  <c r="AH5442" i="6"/>
  <c r="AH5450" i="6"/>
  <c r="AH5458" i="6"/>
  <c r="AH5466" i="6"/>
  <c r="AH5474" i="6"/>
  <c r="AH5482" i="6"/>
  <c r="AH5490" i="6"/>
  <c r="AH5498" i="6"/>
  <c r="AH5506" i="6"/>
  <c r="AH5514" i="6"/>
  <c r="AH5522" i="6"/>
  <c r="AH5530" i="6"/>
  <c r="AH5538" i="6"/>
  <c r="AH5546" i="6"/>
  <c r="AH5554" i="6"/>
  <c r="AH5562" i="6"/>
  <c r="AH5570" i="6"/>
  <c r="AH5578" i="6"/>
  <c r="AH5586" i="6"/>
  <c r="AH5594" i="6"/>
  <c r="AH5602" i="6"/>
  <c r="AH5610" i="6"/>
  <c r="AH5618" i="6"/>
  <c r="AH5626" i="6"/>
  <c r="AH5634" i="6"/>
  <c r="AH5642" i="6"/>
  <c r="AH5650" i="6"/>
  <c r="AH5658" i="6"/>
  <c r="AH5666" i="6"/>
  <c r="AH5674" i="6"/>
  <c r="AH5682" i="6"/>
  <c r="AH5690" i="6"/>
  <c r="AH5698" i="6"/>
  <c r="AH5706" i="6"/>
  <c r="AH5714" i="6"/>
  <c r="AH5722" i="6"/>
  <c r="AH5730" i="6"/>
  <c r="AH5738" i="6"/>
  <c r="AH5746" i="6"/>
  <c r="AH5754" i="6"/>
  <c r="AH5762" i="6"/>
  <c r="AH5770" i="6"/>
  <c r="AH5778" i="6"/>
  <c r="AH5786" i="6"/>
  <c r="AH5794" i="6"/>
  <c r="AH5802" i="6"/>
  <c r="AH5810" i="6"/>
  <c r="AH5818" i="6"/>
  <c r="AH5826" i="6"/>
  <c r="AH5834" i="6"/>
  <c r="AH5842" i="6"/>
  <c r="AH5850" i="6"/>
  <c r="AH5858" i="6"/>
  <c r="AH5866" i="6"/>
  <c r="AH5874" i="6"/>
  <c r="AH5882" i="6"/>
  <c r="AH5890" i="6"/>
  <c r="AH5898" i="6"/>
  <c r="AH5906" i="6"/>
  <c r="AH5914" i="6"/>
  <c r="AH5922" i="6"/>
  <c r="AH5930" i="6"/>
  <c r="AH5938" i="6"/>
  <c r="AH5946" i="6"/>
  <c r="AH5954" i="6"/>
  <c r="AH5962" i="6"/>
  <c r="AH5970" i="6"/>
  <c r="AH5978" i="6"/>
  <c r="AH5986" i="6"/>
  <c r="AH5994" i="6"/>
  <c r="AH6002" i="6"/>
  <c r="AH6010" i="6"/>
  <c r="AH6018" i="6"/>
  <c r="AH6026" i="6"/>
  <c r="AH6034" i="6"/>
  <c r="AH6042" i="6"/>
  <c r="AH6050" i="6"/>
  <c r="AH6058" i="6"/>
  <c r="AH6066" i="6"/>
  <c r="AH6074" i="6"/>
  <c r="AH6082" i="6"/>
  <c r="AH6090" i="6"/>
  <c r="AH6098" i="6"/>
  <c r="AH6106" i="6"/>
  <c r="AH6114" i="6"/>
  <c r="AH6122" i="6"/>
  <c r="AH6130" i="6"/>
  <c r="AH6138" i="6"/>
  <c r="AH6146" i="6"/>
  <c r="AH6154" i="6"/>
  <c r="AH6162" i="6"/>
  <c r="AH6170" i="6"/>
  <c r="AH6178" i="6"/>
  <c r="AH6186" i="6"/>
  <c r="AH6194" i="6"/>
  <c r="AH6202" i="6"/>
  <c r="AH6210" i="6"/>
  <c r="AH6218" i="6"/>
  <c r="AH6226" i="6"/>
  <c r="AH6234" i="6"/>
  <c r="AH6242" i="6"/>
  <c r="AH6250" i="6"/>
  <c r="AH6258" i="6"/>
  <c r="AH6266" i="6"/>
  <c r="AH6274" i="6"/>
  <c r="AH6282" i="6"/>
  <c r="AH6290" i="6"/>
  <c r="AH6298" i="6"/>
  <c r="AH6306" i="6"/>
  <c r="AH6314" i="6"/>
  <c r="AH6322" i="6"/>
  <c r="AH6330" i="6"/>
  <c r="AH6338" i="6"/>
  <c r="AH6346" i="6"/>
  <c r="AH6354" i="6"/>
  <c r="AH6362" i="6"/>
  <c r="AH6370" i="6"/>
  <c r="AH6378" i="6"/>
  <c r="AH6386" i="6"/>
  <c r="AH6394" i="6"/>
  <c r="AH6402" i="6"/>
  <c r="AH6410" i="6"/>
  <c r="AH6418" i="6"/>
  <c r="AH6426" i="6"/>
  <c r="AH6434" i="6"/>
  <c r="AH6442" i="6"/>
  <c r="AH6450" i="6"/>
  <c r="AH6458" i="6"/>
  <c r="AH6466" i="6"/>
  <c r="AH6474" i="6"/>
  <c r="AH6482" i="6"/>
  <c r="AH6490" i="6"/>
  <c r="AH6498" i="6"/>
  <c r="AH6506" i="6"/>
  <c r="AH6514" i="6"/>
  <c r="AH6522" i="6"/>
  <c r="AH6530" i="6"/>
  <c r="AH6538" i="6"/>
  <c r="AH6546" i="6"/>
  <c r="AH6554" i="6"/>
  <c r="AH6562" i="6"/>
  <c r="AH6570" i="6"/>
  <c r="AH6578" i="6"/>
  <c r="AH6586" i="6"/>
  <c r="AH6594" i="6"/>
  <c r="AH6602" i="6"/>
  <c r="AH6610" i="6"/>
  <c r="AH6618" i="6"/>
  <c r="AH6626" i="6"/>
  <c r="AH6634" i="6"/>
  <c r="AH6642" i="6"/>
  <c r="AH6650" i="6"/>
  <c r="AH6658" i="6"/>
  <c r="AH6666" i="6"/>
  <c r="AH6674" i="6"/>
  <c r="AH6682" i="6"/>
  <c r="AH6690" i="6"/>
  <c r="AH6698" i="6"/>
  <c r="AH6706" i="6"/>
  <c r="AH6714" i="6"/>
  <c r="AH6722" i="6"/>
  <c r="AH6730" i="6"/>
  <c r="AH6738" i="6"/>
  <c r="AH6746" i="6"/>
  <c r="AH6754" i="6"/>
  <c r="AH6762" i="6"/>
  <c r="AH6770" i="6"/>
  <c r="AH6778" i="6"/>
  <c r="AH6786" i="6"/>
  <c r="AH6794" i="6"/>
  <c r="AH6802" i="6"/>
  <c r="AH6810" i="6"/>
  <c r="AH6818" i="6"/>
  <c r="AH6826" i="6"/>
  <c r="AH6834" i="6"/>
  <c r="AH6842" i="6"/>
  <c r="AH6850" i="6"/>
  <c r="AH6858" i="6"/>
  <c r="AH6866" i="6"/>
  <c r="AH6874" i="6"/>
  <c r="AH6882" i="6"/>
  <c r="AH6890" i="6"/>
  <c r="AH6898" i="6"/>
  <c r="AH6906" i="6"/>
  <c r="AH6914" i="6"/>
  <c r="AH6922" i="6"/>
  <c r="AH6930" i="6"/>
  <c r="AH6938" i="6"/>
  <c r="AH6946" i="6"/>
  <c r="AH6954" i="6"/>
  <c r="AH6962" i="6"/>
  <c r="AH6970" i="6"/>
  <c r="AH6978" i="6"/>
  <c r="AH6986" i="6"/>
  <c r="AH6994" i="6"/>
  <c r="AH7002" i="6"/>
  <c r="AH7010" i="6"/>
  <c r="AH7018" i="6"/>
  <c r="AH7026" i="6"/>
  <c r="AH7034" i="6"/>
  <c r="AH7042" i="6"/>
  <c r="AH7050" i="6"/>
  <c r="AH7058" i="6"/>
  <c r="AH7066" i="6"/>
  <c r="AH7074" i="6"/>
  <c r="AH7082" i="6"/>
  <c r="AH7090" i="6"/>
  <c r="AH7098" i="6"/>
  <c r="AH7106" i="6"/>
  <c r="AH7114" i="6"/>
  <c r="AH7122" i="6"/>
  <c r="AH7130" i="6"/>
  <c r="AH7138" i="6"/>
  <c r="AH7146" i="6"/>
  <c r="AH7154" i="6"/>
  <c r="AH7162" i="6"/>
  <c r="AH7170" i="6"/>
  <c r="AH7178" i="6"/>
  <c r="AH7186" i="6"/>
  <c r="AH7194" i="6"/>
  <c r="AH7202" i="6"/>
  <c r="AH7210" i="6"/>
  <c r="AH7218" i="6"/>
  <c r="AH7226" i="6"/>
  <c r="AH7234" i="6"/>
  <c r="AH7242" i="6"/>
  <c r="AH7250" i="6"/>
  <c r="AH7258" i="6"/>
  <c r="AH7266" i="6"/>
  <c r="AH7274" i="6"/>
  <c r="AH7282" i="6"/>
  <c r="AH7290" i="6"/>
  <c r="AH7298" i="6"/>
  <c r="AH7306" i="6"/>
  <c r="AH7314" i="6"/>
  <c r="AH7322" i="6"/>
  <c r="AH7330" i="6"/>
  <c r="AH7338" i="6"/>
  <c r="AH7346" i="6"/>
  <c r="AH7354" i="6"/>
  <c r="AH7362" i="6"/>
  <c r="AH7370" i="6"/>
  <c r="AH7378" i="6"/>
  <c r="AH7386" i="6"/>
  <c r="AH7394" i="6"/>
  <c r="AH7402" i="6"/>
  <c r="AH7410" i="6"/>
  <c r="AH7418" i="6"/>
  <c r="AH7426" i="6"/>
  <c r="AH7434" i="6"/>
  <c r="AH7442" i="6"/>
  <c r="AH7450" i="6"/>
  <c r="AH7458" i="6"/>
  <c r="AH7466" i="6"/>
  <c r="AH7474" i="6"/>
  <c r="AH7482" i="6"/>
  <c r="AH7490" i="6"/>
  <c r="AH7498" i="6"/>
  <c r="AH7506" i="6"/>
  <c r="AH7514" i="6"/>
  <c r="AH7522" i="6"/>
  <c r="AH7530" i="6"/>
  <c r="AH7538" i="6"/>
  <c r="AH7546" i="6"/>
  <c r="AH7554" i="6"/>
  <c r="AH7562" i="6"/>
  <c r="AH7570" i="6"/>
  <c r="AH7578" i="6"/>
  <c r="AH7586" i="6"/>
  <c r="AH7594" i="6"/>
  <c r="AH7602" i="6"/>
  <c r="AH7610" i="6"/>
  <c r="AH7618" i="6"/>
  <c r="AH7626" i="6"/>
  <c r="AH7634" i="6"/>
  <c r="AH7642" i="6"/>
  <c r="AH6565" i="6"/>
  <c r="AH6573" i="6"/>
  <c r="AH6581" i="6"/>
  <c r="AH6589" i="6"/>
  <c r="AH6597" i="6"/>
  <c r="AH6605" i="6"/>
  <c r="AH6613" i="6"/>
  <c r="AH6621" i="6"/>
  <c r="AH6629" i="6"/>
  <c r="AH6637" i="6"/>
  <c r="AH6645" i="6"/>
  <c r="AH6653" i="6"/>
  <c r="AH6661" i="6"/>
  <c r="AH6669" i="6"/>
  <c r="AH6677" i="6"/>
  <c r="AH6685" i="6"/>
  <c r="AH6693" i="6"/>
  <c r="AH6701" i="6"/>
  <c r="AH6709" i="6"/>
  <c r="AH6717" i="6"/>
  <c r="AH6725" i="6"/>
  <c r="AH6733" i="6"/>
  <c r="AH6741" i="6"/>
  <c r="AH6749" i="6"/>
  <c r="AH6757" i="6"/>
  <c r="AH6765" i="6"/>
  <c r="AH6773" i="6"/>
  <c r="AH6781" i="6"/>
  <c r="AH6789" i="6"/>
  <c r="AH6797" i="6"/>
  <c r="AH6805" i="6"/>
  <c r="AH6813" i="6"/>
  <c r="AH6821" i="6"/>
  <c r="AH6829" i="6"/>
  <c r="AH6837" i="6"/>
  <c r="AH6845" i="6"/>
  <c r="AH6853" i="6"/>
  <c r="AH6861" i="6"/>
  <c r="AH6869" i="6"/>
  <c r="AH6877" i="6"/>
  <c r="AH6885" i="6"/>
  <c r="AH6893" i="6"/>
  <c r="F8" i="8"/>
  <c r="G8" i="8" s="1"/>
  <c r="AH7650" i="6"/>
  <c r="AH7658" i="6"/>
  <c r="AH7666" i="6"/>
  <c r="AH7674" i="6"/>
  <c r="AH7682" i="6"/>
  <c r="AH7690" i="6"/>
  <c r="AH7698" i="6"/>
  <c r="AH7706" i="6"/>
  <c r="AH7714" i="6"/>
  <c r="AH7722" i="6"/>
  <c r="AH7730" i="6"/>
  <c r="AH7738" i="6"/>
  <c r="AH7746" i="6"/>
  <c r="AH7754" i="6"/>
  <c r="AH7762" i="6"/>
  <c r="AH7770" i="6"/>
  <c r="AH7778" i="6"/>
  <c r="AH7786" i="6"/>
  <c r="AH7794" i="6"/>
  <c r="AH7802" i="6"/>
  <c r="AH7810" i="6"/>
  <c r="AH7818" i="6"/>
  <c r="AH7826" i="6"/>
  <c r="AH7834" i="6"/>
  <c r="AH7842" i="6"/>
  <c r="AH7850" i="6"/>
  <c r="AH7858" i="6"/>
  <c r="AH7866" i="6"/>
  <c r="AH7874" i="6"/>
  <c r="AH7882" i="6"/>
  <c r="AH7890" i="6"/>
  <c r="AH7898" i="6"/>
  <c r="AH7906" i="6"/>
  <c r="AH7914" i="6"/>
  <c r="AH7922" i="6"/>
  <c r="AH7930" i="6"/>
  <c r="AH7938" i="6"/>
  <c r="AH7946" i="6"/>
  <c r="AH7954" i="6"/>
  <c r="AH7962" i="6"/>
  <c r="AH7970" i="6"/>
  <c r="AH7978" i="6"/>
  <c r="AH7986" i="6"/>
  <c r="AH7994" i="6"/>
  <c r="AH8002" i="6"/>
  <c r="AH8010" i="6"/>
  <c r="AH8018" i="6"/>
  <c r="AH8026" i="6"/>
  <c r="AH8034" i="6"/>
  <c r="AH8042" i="6"/>
  <c r="AH8050" i="6"/>
  <c r="AH8058" i="6"/>
  <c r="AH8066" i="6"/>
  <c r="AH8074" i="6"/>
  <c r="AH8082" i="6"/>
  <c r="AH8090" i="6"/>
  <c r="AH8098" i="6"/>
  <c r="AH8106" i="6"/>
  <c r="AH8114" i="6"/>
  <c r="AH8122" i="6"/>
  <c r="AH8130" i="6"/>
  <c r="AH8138" i="6"/>
  <c r="AH8146" i="6"/>
  <c r="AH8154" i="6"/>
  <c r="AH8162" i="6"/>
  <c r="AH8170" i="6"/>
  <c r="AH8178" i="6"/>
  <c r="AH8186" i="6"/>
  <c r="AH8194" i="6"/>
  <c r="AH8202" i="6"/>
  <c r="AH8210" i="6"/>
  <c r="AH8218" i="6"/>
  <c r="AH8226" i="6"/>
  <c r="AH8234" i="6"/>
  <c r="AH8242" i="6"/>
  <c r="AH8250" i="6"/>
  <c r="AH8258" i="6"/>
  <c r="AH8266" i="6"/>
  <c r="AH8274" i="6"/>
  <c r="AH8282" i="6"/>
  <c r="AH8290" i="6"/>
  <c r="AH8298" i="6"/>
  <c r="F7" i="8"/>
  <c r="G7" i="8" s="1"/>
  <c r="Z3" i="4"/>
  <c r="AB10" i="4"/>
  <c r="Z8" i="4"/>
  <c r="AA5" i="4"/>
  <c r="AB2" i="4"/>
  <c r="Z11" i="4"/>
  <c r="AA10" i="4"/>
  <c r="Z5" i="4"/>
  <c r="AA8" i="4"/>
  <c r="AB7" i="4"/>
  <c r="AA2" i="4"/>
  <c r="Z10" i="4"/>
  <c r="AA7" i="4"/>
  <c r="AB4" i="4"/>
  <c r="Z2" i="4"/>
  <c r="Z7" i="4"/>
  <c r="AB9" i="4"/>
  <c r="Z4" i="4"/>
  <c r="AB6" i="4"/>
  <c r="AB11" i="4"/>
  <c r="AB3" i="4"/>
  <c r="AB5" i="4"/>
  <c r="AA4" i="4"/>
  <c r="AA9" i="4"/>
  <c r="Z9" i="4"/>
  <c r="AA6" i="4"/>
  <c r="AA11" i="4"/>
  <c r="AB8" i="4"/>
  <c r="Z6" i="4"/>
  <c r="AA3" i="4"/>
  <c r="AH4" i="4"/>
  <c r="AH3" i="4"/>
  <c r="AG3" i="4"/>
  <c r="AG4" i="4"/>
  <c r="AI4" i="4"/>
  <c r="AI3" i="4"/>
  <c r="BB313" i="4"/>
  <c r="BB193" i="4"/>
  <c r="BB504" i="4"/>
  <c r="BB440" i="4"/>
  <c r="BB376" i="4"/>
  <c r="BB312" i="4"/>
  <c r="BB248" i="4"/>
  <c r="BB184" i="4"/>
  <c r="BB120" i="4"/>
  <c r="BB56" i="4"/>
  <c r="BB491" i="4"/>
  <c r="BB395" i="4"/>
  <c r="BB299" i="4"/>
  <c r="BB219" i="4"/>
  <c r="BB187" i="4"/>
  <c r="BB115" i="4"/>
  <c r="BB83" i="4"/>
  <c r="BB501" i="4"/>
  <c r="BB373" i="4"/>
  <c r="BB245" i="4"/>
  <c r="BB117" i="4"/>
  <c r="BB278" i="4"/>
  <c r="BB150" i="4"/>
  <c r="BB459" i="4"/>
  <c r="BB371" i="4"/>
  <c r="BB347" i="4"/>
  <c r="BB323" i="4"/>
  <c r="BB251" i="4"/>
  <c r="BB147" i="4"/>
  <c r="BB369" i="4"/>
  <c r="BR834" i="6"/>
  <c r="BS834" i="6" s="1"/>
  <c r="BR103" i="6"/>
  <c r="BS103" i="6" s="1"/>
  <c r="BB506" i="4"/>
  <c r="BB482" i="4"/>
  <c r="BB442" i="4"/>
  <c r="BB418" i="4"/>
  <c r="BB378" i="4"/>
  <c r="BB354" i="4"/>
  <c r="BB314" i="4"/>
  <c r="BB290" i="4"/>
  <c r="BB250" i="4"/>
  <c r="BB226" i="4"/>
  <c r="BB186" i="4"/>
  <c r="BB162" i="4"/>
  <c r="BB122" i="4"/>
  <c r="BB98" i="4"/>
  <c r="BB58" i="4"/>
  <c r="BB34" i="4"/>
  <c r="BB321" i="4"/>
  <c r="BB113" i="4"/>
  <c r="BB129" i="4"/>
  <c r="BB473" i="4"/>
  <c r="BB465" i="4"/>
  <c r="BB425" i="4"/>
  <c r="BB417" i="4"/>
  <c r="BB361" i="4"/>
  <c r="BB281" i="4"/>
  <c r="BB249" i="4"/>
  <c r="BB233" i="4"/>
  <c r="BB121" i="4"/>
  <c r="BB97" i="4"/>
  <c r="BB57" i="4"/>
  <c r="BB495" i="4"/>
  <c r="BB471" i="4"/>
  <c r="BB431" i="4"/>
  <c r="BB407" i="4"/>
  <c r="BB367" i="4"/>
  <c r="BB343" i="4"/>
  <c r="BB303" i="4"/>
  <c r="BB279" i="4"/>
  <c r="BB239" i="4"/>
  <c r="BB215" i="4"/>
  <c r="BB175" i="4"/>
  <c r="BB151" i="4"/>
  <c r="BB111" i="4"/>
  <c r="BB87" i="4"/>
  <c r="BB47" i="4"/>
  <c r="BB23" i="4"/>
  <c r="BB510" i="4"/>
  <c r="BB470" i="4"/>
  <c r="BB446" i="4"/>
  <c r="BB406" i="4"/>
  <c r="BB382" i="4"/>
  <c r="BB342" i="4"/>
  <c r="BB318" i="4"/>
  <c r="BB254" i="4"/>
  <c r="BB214" i="4"/>
  <c r="BB190" i="4"/>
  <c r="BB126" i="4"/>
  <c r="BB86" i="4"/>
  <c r="BB62" i="4"/>
  <c r="BB22" i="4"/>
  <c r="BB509" i="4"/>
  <c r="BB485" i="4"/>
  <c r="BB445" i="4"/>
  <c r="BB421" i="4"/>
  <c r="BB381" i="4"/>
  <c r="BB317" i="4"/>
  <c r="BB293" i="4"/>
  <c r="BB253" i="4"/>
  <c r="BB229" i="4"/>
  <c r="BB189" i="4"/>
  <c r="BB165" i="4"/>
  <c r="BB125" i="4"/>
  <c r="BB101" i="4"/>
  <c r="BB61" i="4"/>
  <c r="BB37" i="4"/>
  <c r="BB508" i="4"/>
  <c r="BB468" i="4"/>
  <c r="BB444" i="4"/>
  <c r="BB404" i="4"/>
  <c r="BB380" i="4"/>
  <c r="BB340" i="4"/>
  <c r="BB316" i="4"/>
  <c r="BB276" i="4"/>
  <c r="BB252" i="4"/>
  <c r="BB212" i="4"/>
  <c r="BB188" i="4"/>
  <c r="BB148" i="4"/>
  <c r="BB124" i="4"/>
  <c r="BB84" i="4"/>
  <c r="BB60" i="4"/>
  <c r="BB20" i="4"/>
  <c r="BB462" i="4"/>
  <c r="BB398" i="4"/>
  <c r="BB334" i="4"/>
  <c r="BB270" i="4"/>
  <c r="BB206" i="4"/>
  <c r="BB142" i="4"/>
  <c r="BB78" i="4"/>
  <c r="BB14" i="4"/>
  <c r="BB437" i="4"/>
  <c r="BB309" i="4"/>
  <c r="BB181" i="4"/>
  <c r="BB53" i="4"/>
  <c r="BB489" i="4"/>
  <c r="BB433" i="4"/>
  <c r="BB377" i="4"/>
  <c r="BB353" i="4"/>
  <c r="BB289" i="4"/>
  <c r="BB49" i="4"/>
  <c r="BB460" i="4"/>
  <c r="BB396" i="4"/>
  <c r="BB332" i="4"/>
  <c r="BB268" i="4"/>
  <c r="BB204" i="4"/>
  <c r="BB140" i="4"/>
  <c r="BB76" i="4"/>
  <c r="BB12" i="4"/>
  <c r="BB498" i="4"/>
  <c r="BB434" i="4"/>
  <c r="BB370" i="4"/>
  <c r="BB306" i="4"/>
  <c r="BB242" i="4"/>
  <c r="BB178" i="4"/>
  <c r="BB114" i="4"/>
  <c r="BB50" i="4"/>
  <c r="BB496" i="4"/>
  <c r="BB432" i="4"/>
  <c r="BB368" i="4"/>
  <c r="BB304" i="4"/>
  <c r="BB240" i="4"/>
  <c r="BB176" i="4"/>
  <c r="BB112" i="4"/>
  <c r="BB48" i="4"/>
  <c r="BB487" i="4"/>
  <c r="BB423" i="4"/>
  <c r="BB359" i="4"/>
  <c r="BB295" i="4"/>
  <c r="BB231" i="4"/>
  <c r="BB167" i="4"/>
  <c r="BB103" i="4"/>
  <c r="BB39" i="4"/>
  <c r="BR494" i="6"/>
  <c r="BS494" i="6" s="1"/>
  <c r="BR81" i="6"/>
  <c r="BS81" i="6" s="1"/>
  <c r="BQ734" i="6"/>
  <c r="BS734" i="6" s="1"/>
  <c r="BQ894" i="6"/>
  <c r="BS894" i="6" s="1"/>
  <c r="BQ586" i="6"/>
  <c r="BS586" i="6" s="1"/>
  <c r="BR674" i="6"/>
  <c r="BS674" i="6" s="1"/>
  <c r="BR606" i="6"/>
  <c r="BS606" i="6" s="1"/>
  <c r="BQ590" i="6"/>
  <c r="BS590" i="6" s="1"/>
  <c r="BQ842" i="6"/>
  <c r="BS842" i="6" s="1"/>
  <c r="BQ998" i="6"/>
  <c r="BS998" i="6" s="1"/>
  <c r="BR598" i="6"/>
  <c r="BS598" i="6" s="1"/>
  <c r="BQ915" i="6"/>
  <c r="BS915" i="6" s="1"/>
  <c r="BR111" i="6"/>
  <c r="BS111" i="6" s="1"/>
  <c r="BR19" i="6"/>
  <c r="BS19" i="6" s="1"/>
  <c r="BR95" i="6"/>
  <c r="BS95" i="6" s="1"/>
  <c r="BR63" i="6"/>
  <c r="BS63" i="6" s="1"/>
  <c r="BR79" i="6"/>
  <c r="BS79" i="6" s="1"/>
  <c r="BR47" i="6"/>
  <c r="BS47" i="6" s="1"/>
  <c r="BR39" i="6"/>
  <c r="BS39" i="6" s="1"/>
  <c r="BQ396" i="6"/>
  <c r="BS396" i="6" s="1"/>
  <c r="BQ344" i="6"/>
  <c r="BS344" i="6" s="1"/>
  <c r="BQ624" i="6"/>
  <c r="BS624" i="6" s="1"/>
  <c r="BQ868" i="6"/>
  <c r="BS868" i="6" s="1"/>
  <c r="BR308" i="6"/>
  <c r="BS308" i="6" s="1"/>
  <c r="BR580" i="6"/>
  <c r="BS580" i="6" s="1"/>
  <c r="BQ828" i="6"/>
  <c r="BS828" i="6" s="1"/>
  <c r="BQ776" i="6"/>
  <c r="BS776" i="6" s="1"/>
  <c r="BR476" i="6"/>
  <c r="BS476" i="6" s="1"/>
  <c r="BR948" i="6"/>
  <c r="BS948" i="6" s="1"/>
  <c r="BQ712" i="6"/>
  <c r="BS712" i="6" s="1"/>
  <c r="BR784" i="6"/>
  <c r="BS784" i="6" s="1"/>
  <c r="BQ608" i="6"/>
  <c r="BS608" i="6" s="1"/>
  <c r="BR900" i="6"/>
  <c r="BS900" i="6" s="1"/>
  <c r="BQ676" i="6"/>
  <c r="BS676" i="6" s="1"/>
  <c r="BQ696" i="6"/>
  <c r="BS696" i="6" s="1"/>
  <c r="BQ520" i="6"/>
  <c r="BS520" i="6" s="1"/>
  <c r="BQ516" i="6"/>
  <c r="BS516" i="6" s="1"/>
  <c r="BR468" i="6"/>
  <c r="BS468" i="6" s="1"/>
  <c r="BR812" i="6"/>
  <c r="BS812" i="6" s="1"/>
  <c r="BR1008" i="6"/>
  <c r="BS1008" i="6" s="1"/>
  <c r="BQ884" i="6"/>
  <c r="BS884" i="6" s="1"/>
  <c r="BQ716" i="6"/>
  <c r="BS716" i="6" s="1"/>
  <c r="BR75" i="6"/>
  <c r="BS75" i="6" s="1"/>
  <c r="BR43" i="6"/>
  <c r="BS43" i="6" s="1"/>
  <c r="BR902" i="6"/>
  <c r="BS902" i="6" s="1"/>
  <c r="BR866" i="6"/>
  <c r="BS866" i="6" s="1"/>
  <c r="BQ470" i="6"/>
  <c r="BS470" i="6" s="1"/>
  <c r="BR402" i="6"/>
  <c r="BS402" i="6" s="1"/>
  <c r="BR226" i="6"/>
  <c r="BS226" i="6" s="1"/>
  <c r="BR934" i="6"/>
  <c r="BS934" i="6" s="1"/>
  <c r="BQ678" i="6"/>
  <c r="BS678" i="6" s="1"/>
  <c r="BR858" i="6"/>
  <c r="BS858" i="6" s="1"/>
  <c r="BR762" i="6"/>
  <c r="BS762" i="6" s="1"/>
  <c r="BR116" i="6"/>
  <c r="BQ1006" i="6"/>
  <c r="BS1006" i="6" s="1"/>
  <c r="BR506" i="6"/>
  <c r="BS506" i="6" s="1"/>
  <c r="BR454" i="6"/>
  <c r="BS454" i="6" s="1"/>
  <c r="BQ774" i="6"/>
  <c r="BS774" i="6" s="1"/>
  <c r="BQ806" i="6"/>
  <c r="BS806" i="6" s="1"/>
  <c r="BR350" i="6"/>
  <c r="BS350" i="6" s="1"/>
  <c r="BQ686" i="6"/>
  <c r="BS686" i="6" s="1"/>
  <c r="BR314" i="6"/>
  <c r="BS314" i="6" s="1"/>
  <c r="BQ542" i="6"/>
  <c r="BS542" i="6" s="1"/>
  <c r="BR896" i="6"/>
  <c r="BS896" i="6" s="1"/>
  <c r="BQ808" i="6"/>
  <c r="BS808" i="6" s="1"/>
  <c r="BQ704" i="6"/>
  <c r="BS704" i="6" s="1"/>
  <c r="BR664" i="6"/>
  <c r="BS664" i="6" s="1"/>
  <c r="BR456" i="6"/>
  <c r="BS456" i="6" s="1"/>
  <c r="BR380" i="6"/>
  <c r="BS380" i="6" s="1"/>
  <c r="BQ656" i="6"/>
  <c r="BS656" i="6" s="1"/>
  <c r="BQ276" i="6"/>
  <c r="BS276" i="6" s="1"/>
  <c r="BR340" i="6"/>
  <c r="BS340" i="6" s="1"/>
  <c r="BR628" i="6"/>
  <c r="BS628" i="6" s="1"/>
  <c r="BR284" i="6"/>
  <c r="BS284" i="6" s="1"/>
  <c r="BR928" i="6"/>
  <c r="BS928" i="6" s="1"/>
  <c r="BQ772" i="6"/>
  <c r="BS772" i="6" s="1"/>
  <c r="BR548" i="6"/>
  <c r="BS548" i="6" s="1"/>
  <c r="BQ760" i="6"/>
  <c r="BS760" i="6" s="1"/>
  <c r="BR412" i="6"/>
  <c r="BS412" i="6" s="1"/>
  <c r="BQ604" i="6"/>
  <c r="BS604" i="6" s="1"/>
  <c r="BQ504" i="6"/>
  <c r="BS504" i="6" s="1"/>
  <c r="BQ936" i="6"/>
  <c r="BS936" i="6" s="1"/>
  <c r="BQ916" i="6"/>
  <c r="BS916" i="6" s="1"/>
  <c r="BQ820" i="6"/>
  <c r="BS820" i="6" s="1"/>
  <c r="BQ56" i="6"/>
  <c r="BS56" i="6" s="1"/>
  <c r="BQ856" i="6"/>
  <c r="BS856" i="6" s="1"/>
  <c r="BQ488" i="6"/>
  <c r="BS488" i="6" s="1"/>
  <c r="BQ316" i="6"/>
  <c r="BS316" i="6" s="1"/>
  <c r="BR452" i="6"/>
  <c r="BS452" i="6" s="1"/>
  <c r="BR800" i="6"/>
  <c r="BS800" i="6" s="1"/>
  <c r="BQ644" i="6"/>
  <c r="BS644" i="6" s="1"/>
  <c r="BR328" i="6"/>
  <c r="BS328" i="6" s="1"/>
  <c r="BQ648" i="6"/>
  <c r="BS648" i="6" s="1"/>
  <c r="BR616" i="6"/>
  <c r="BS616" i="6" s="1"/>
  <c r="BR912" i="6"/>
  <c r="BS912" i="6" s="1"/>
  <c r="BR844" i="6"/>
  <c r="BS844" i="6" s="1"/>
  <c r="BQ768" i="6"/>
  <c r="BS768" i="6" s="1"/>
  <c r="BQ680" i="6"/>
  <c r="BS680" i="6" s="1"/>
  <c r="BR536" i="6"/>
  <c r="BS536" i="6" s="1"/>
  <c r="BR424" i="6"/>
  <c r="BS424" i="6" s="1"/>
  <c r="BR740" i="6"/>
  <c r="BS740" i="6" s="1"/>
  <c r="BR512" i="6"/>
  <c r="BS512" i="6" s="1"/>
  <c r="BR372" i="6"/>
  <c r="BS372" i="6" s="1"/>
  <c r="BR104" i="6"/>
  <c r="BS104" i="6" s="1"/>
  <c r="BR508" i="6"/>
  <c r="BS508" i="6" s="1"/>
  <c r="BR996" i="6"/>
  <c r="BS996" i="6" s="1"/>
  <c r="BR736" i="6"/>
  <c r="BS736" i="6" s="1"/>
  <c r="BR392" i="6"/>
  <c r="BS392" i="6" s="1"/>
  <c r="BQ368" i="6"/>
  <c r="BS368" i="6" s="1"/>
  <c r="BR1016" i="6"/>
  <c r="BS1016" i="6" s="1"/>
  <c r="BR840" i="6"/>
  <c r="BS840" i="6" s="1"/>
  <c r="BR668" i="6"/>
  <c r="BS668" i="6" s="1"/>
  <c r="BQ556" i="6"/>
  <c r="BS556" i="6" s="1"/>
  <c r="BQ460" i="6"/>
  <c r="BS460" i="6" s="1"/>
  <c r="BQ272" i="6"/>
  <c r="BS272" i="6" s="1"/>
  <c r="BR112" i="6"/>
  <c r="BS112" i="6" s="1"/>
  <c r="BR848" i="6"/>
  <c r="BS848" i="6" s="1"/>
  <c r="BR1000" i="6"/>
  <c r="BS1000" i="6" s="1"/>
  <c r="BQ836" i="6"/>
  <c r="BS836" i="6" s="1"/>
  <c r="BQ252" i="6"/>
  <c r="BS252" i="6" s="1"/>
  <c r="BQ824" i="6"/>
  <c r="BS824" i="6" s="1"/>
  <c r="BQ408" i="6"/>
  <c r="BS408" i="6" s="1"/>
  <c r="BR428" i="6"/>
  <c r="BS428" i="6" s="1"/>
  <c r="BQ672" i="6"/>
  <c r="BS672" i="6" s="1"/>
  <c r="BQ888" i="6"/>
  <c r="BS888" i="6" s="1"/>
  <c r="BR532" i="6"/>
  <c r="BS532" i="6" s="1"/>
  <c r="BQ860" i="6"/>
  <c r="BS860" i="6" s="1"/>
  <c r="BQ708" i="6"/>
  <c r="BS708" i="6" s="1"/>
  <c r="BR640" i="6"/>
  <c r="BS640" i="6" s="1"/>
  <c r="BR140" i="6"/>
  <c r="BS140" i="6" s="1"/>
  <c r="BR1004" i="6"/>
  <c r="BS1004" i="6" s="1"/>
  <c r="BR984" i="6"/>
  <c r="BS984" i="6" s="1"/>
  <c r="BR780" i="6"/>
  <c r="BS780" i="6" s="1"/>
  <c r="BQ588" i="6"/>
  <c r="BS588" i="6" s="1"/>
  <c r="BQ420" i="6"/>
  <c r="BS420" i="6" s="1"/>
  <c r="BQ228" i="6"/>
  <c r="BS228" i="6" s="1"/>
  <c r="BR792" i="6"/>
  <c r="BS792" i="6" s="1"/>
  <c r="BQ632" i="6"/>
  <c r="BS632" i="6" s="1"/>
  <c r="BR484" i="6"/>
  <c r="BS484" i="6" s="1"/>
  <c r="BR944" i="6"/>
  <c r="BS944" i="6" s="1"/>
  <c r="BQ636" i="6"/>
  <c r="BS636" i="6" s="1"/>
  <c r="BR48" i="6"/>
  <c r="BS48" i="6" s="1"/>
  <c r="BQ560" i="6"/>
  <c r="BS560" i="6" s="1"/>
  <c r="BQ908" i="6"/>
  <c r="BS908" i="6" s="1"/>
  <c r="BQ980" i="6"/>
  <c r="BS980" i="6" s="1"/>
  <c r="BR540" i="6"/>
  <c r="BS540" i="6" s="1"/>
  <c r="BR592" i="6"/>
  <c r="BS592" i="6" s="1"/>
  <c r="BQ528" i="6"/>
  <c r="BS528" i="6" s="1"/>
  <c r="BQ744" i="6"/>
  <c r="BS744" i="6" s="1"/>
  <c r="BS116" i="6"/>
  <c r="BR732" i="6"/>
  <c r="BS732" i="6" s="1"/>
  <c r="BR544" i="6"/>
  <c r="BS544" i="6" s="1"/>
  <c r="BR964" i="6"/>
  <c r="BS964" i="6" s="1"/>
  <c r="BQ324" i="6"/>
  <c r="BS324" i="6" s="1"/>
  <c r="BR940" i="6"/>
  <c r="BS940" i="6" s="1"/>
  <c r="BR796" i="6"/>
  <c r="BS796" i="6" s="1"/>
  <c r="BR400" i="6"/>
  <c r="BS400" i="6" s="1"/>
  <c r="BQ684" i="6"/>
  <c r="BS684" i="6" s="1"/>
  <c r="BR384" i="6"/>
  <c r="BS384" i="6" s="1"/>
  <c r="BR890" i="6"/>
  <c r="BS890" i="6" s="1"/>
  <c r="BR730" i="6"/>
  <c r="BS730" i="6" s="1"/>
  <c r="BR426" i="6"/>
  <c r="BS426" i="6" s="1"/>
  <c r="BQ910" i="6"/>
  <c r="BS910" i="6" s="1"/>
  <c r="BR450" i="6"/>
  <c r="BS450" i="6" s="1"/>
  <c r="BR550" i="6"/>
  <c r="BS550" i="6" s="1"/>
  <c r="BR558" i="6"/>
  <c r="BS558" i="6" s="1"/>
  <c r="BQ930" i="6"/>
  <c r="BS930" i="6" s="1"/>
  <c r="BR726" i="6"/>
  <c r="BS726" i="6" s="1"/>
  <c r="BR482" i="6"/>
  <c r="BS482" i="6" s="1"/>
  <c r="BR68" i="6"/>
  <c r="BS68" i="6" s="1"/>
  <c r="BR614" i="6"/>
  <c r="BS614" i="6" s="1"/>
  <c r="BQ394" i="6"/>
  <c r="BS394" i="6" s="1"/>
  <c r="BR938" i="6"/>
  <c r="BS938" i="6" s="1"/>
  <c r="BR794" i="6"/>
  <c r="BS794" i="6" s="1"/>
  <c r="BR718" i="6"/>
  <c r="BS718" i="6" s="1"/>
  <c r="BR682" i="6"/>
  <c r="BS682" i="6" s="1"/>
  <c r="BQ374" i="6"/>
  <c r="BS374" i="6" s="1"/>
  <c r="BR886" i="6"/>
  <c r="BS886" i="6" s="1"/>
  <c r="BR690" i="6"/>
  <c r="BS690" i="6" s="1"/>
  <c r="BR626" i="6"/>
  <c r="BS626" i="6" s="1"/>
  <c r="BQ410" i="6"/>
  <c r="BS410" i="6" s="1"/>
  <c r="BQ994" i="6"/>
  <c r="BS994" i="6" s="1"/>
  <c r="BQ802" i="6"/>
  <c r="BS802" i="6" s="1"/>
  <c r="BQ710" i="6"/>
  <c r="BS710" i="6" s="1"/>
  <c r="BQ422" i="6"/>
  <c r="BS422" i="6" s="1"/>
  <c r="BQ366" i="6"/>
  <c r="BS366" i="6" s="1"/>
  <c r="BR498" i="6"/>
  <c r="BS498" i="6" s="1"/>
  <c r="BR822" i="6"/>
  <c r="BS822" i="6" s="1"/>
  <c r="BQ746" i="6"/>
  <c r="BS746" i="6" s="1"/>
  <c r="BR1014" i="6"/>
  <c r="BS1014" i="6" s="1"/>
  <c r="BR738" i="6"/>
  <c r="BS738" i="6" s="1"/>
  <c r="BQ570" i="6"/>
  <c r="BS570" i="6" s="1"/>
  <c r="BR378" i="6"/>
  <c r="BS378" i="6" s="1"/>
  <c r="BR814" i="6"/>
  <c r="BS814" i="6" s="1"/>
  <c r="BQ1010" i="6"/>
  <c r="BS1010" i="6" s="1"/>
  <c r="BR922" i="6"/>
  <c r="BS922" i="6" s="1"/>
  <c r="BQ882" i="6"/>
  <c r="BS882" i="6" s="1"/>
  <c r="BR766" i="6"/>
  <c r="BS766" i="6" s="1"/>
  <c r="BR722" i="6"/>
  <c r="BS722" i="6" s="1"/>
  <c r="BR510" i="6"/>
  <c r="BS510" i="6" s="1"/>
  <c r="BR462" i="6"/>
  <c r="BS462" i="6" s="1"/>
  <c r="BQ390" i="6"/>
  <c r="BS390" i="6" s="1"/>
  <c r="BQ290" i="6"/>
  <c r="BS290" i="6" s="1"/>
  <c r="BQ706" i="6"/>
  <c r="BS706" i="6" s="1"/>
  <c r="BR554" i="6"/>
  <c r="BS554" i="6" s="1"/>
  <c r="BQ486" i="6"/>
  <c r="BS486" i="6" s="1"/>
  <c r="BR354" i="6"/>
  <c r="BS354" i="6" s="1"/>
  <c r="BR126" i="6"/>
  <c r="BS126" i="6" s="1"/>
  <c r="BR514" i="6"/>
  <c r="BS514" i="6" s="1"/>
  <c r="BR594" i="6"/>
  <c r="BS594" i="6" s="1"/>
  <c r="BR846" i="6"/>
  <c r="BS846" i="6" s="1"/>
  <c r="BQ830" i="6"/>
  <c r="BS830" i="6" s="1"/>
  <c r="BQ898" i="6"/>
  <c r="BS898" i="6" s="1"/>
  <c r="BR714" i="6"/>
  <c r="BS714" i="6" s="1"/>
  <c r="BR650" i="6"/>
  <c r="BS650" i="6" s="1"/>
  <c r="BR986" i="6"/>
  <c r="BS986" i="6" s="1"/>
  <c r="BQ778" i="6"/>
  <c r="BS778" i="6" s="1"/>
  <c r="BR546" i="6"/>
  <c r="BS546" i="6" s="1"/>
  <c r="BR954" i="6"/>
  <c r="BS954" i="6" s="1"/>
  <c r="BR274" i="6"/>
  <c r="BS274" i="6" s="1"/>
  <c r="BQ634" i="6"/>
  <c r="BS634" i="6" s="1"/>
  <c r="BR526" i="6"/>
  <c r="BS526" i="6" s="1"/>
  <c r="BR670" i="6"/>
  <c r="BS670" i="6" s="1"/>
  <c r="BQ838" i="6"/>
  <c r="BS838" i="6" s="1"/>
  <c r="BQ810" i="6"/>
  <c r="BS810" i="6" s="1"/>
  <c r="BR754" i="6"/>
  <c r="BS754" i="6" s="1"/>
  <c r="BQ502" i="6"/>
  <c r="BS502" i="6" s="1"/>
  <c r="BR338" i="6"/>
  <c r="BS338" i="6" s="1"/>
  <c r="BR862" i="6"/>
  <c r="BS862" i="6" s="1"/>
  <c r="BQ694" i="6"/>
  <c r="BS694" i="6" s="1"/>
  <c r="BR478" i="6"/>
  <c r="BS478" i="6" s="1"/>
  <c r="BR430" i="6"/>
  <c r="BS430" i="6" s="1"/>
  <c r="BR282" i="6"/>
  <c r="BS282" i="6" s="1"/>
  <c r="BQ982" i="6"/>
  <c r="BS982" i="6" s="1"/>
  <c r="BR254" i="6"/>
  <c r="BS254" i="6" s="1"/>
  <c r="BR406" i="6"/>
  <c r="BS406" i="6" s="1"/>
  <c r="BQ466" i="6"/>
  <c r="BS466" i="6" s="1"/>
  <c r="BR926" i="6"/>
  <c r="BS926" i="6" s="1"/>
  <c r="BQ906" i="6"/>
  <c r="BS906" i="6" s="1"/>
  <c r="BR646" i="6"/>
  <c r="BS646" i="6" s="1"/>
  <c r="BR294" i="6"/>
  <c r="BS294" i="6" s="1"/>
  <c r="BQ322" i="6"/>
  <c r="BS322" i="6" s="1"/>
  <c r="BR446" i="6"/>
  <c r="BS446" i="6" s="1"/>
  <c r="BQ434" i="6"/>
  <c r="BS434" i="6" s="1"/>
  <c r="BR997" i="6"/>
  <c r="BS997" i="6" s="1"/>
  <c r="BR83" i="6"/>
  <c r="BS83" i="6" s="1"/>
  <c r="BR91" i="6"/>
  <c r="BS91" i="6" s="1"/>
  <c r="BR115" i="6"/>
  <c r="BS115" i="6" s="1"/>
  <c r="BR107" i="6"/>
  <c r="BS107" i="6" s="1"/>
  <c r="BR59" i="6"/>
  <c r="BS59" i="6" s="1"/>
  <c r="AV4" i="4"/>
  <c r="AV3" i="4"/>
  <c r="AH8306" i="6"/>
  <c r="AH8314" i="6"/>
  <c r="AH8322" i="6"/>
  <c r="AH8330" i="6"/>
  <c r="AH8338" i="6"/>
  <c r="AH8346" i="6"/>
  <c r="AH8354" i="6"/>
  <c r="AH8362" i="6"/>
  <c r="AH8370" i="6"/>
  <c r="AH8378" i="6"/>
  <c r="AH8386" i="6"/>
  <c r="AH8394" i="6"/>
  <c r="AH8402" i="6"/>
  <c r="AH8410" i="6"/>
  <c r="AH8418" i="6"/>
  <c r="AH8426" i="6"/>
  <c r="AH8434" i="6"/>
  <c r="AH8442" i="6"/>
  <c r="AH8450" i="6"/>
  <c r="AH8458" i="6"/>
  <c r="AH8466" i="6"/>
  <c r="AH8474" i="6"/>
  <c r="AH8482" i="6"/>
  <c r="AH8490" i="6"/>
  <c r="AH8498" i="6"/>
  <c r="AH8506" i="6"/>
  <c r="AH8514" i="6"/>
  <c r="AH8522" i="6"/>
  <c r="AH8530" i="6"/>
  <c r="AH8538" i="6"/>
  <c r="AH8546" i="6"/>
  <c r="AH8554" i="6"/>
  <c r="AH8562" i="6"/>
  <c r="AH8570" i="6"/>
  <c r="AH8578" i="6"/>
  <c r="AH8586" i="6"/>
  <c r="AH8594" i="6"/>
  <c r="AH8602" i="6"/>
  <c r="AH8610" i="6"/>
  <c r="AH8618" i="6"/>
  <c r="AH8626" i="6"/>
  <c r="AH8634" i="6"/>
  <c r="AH8642" i="6"/>
  <c r="AH8650" i="6"/>
  <c r="AH8658" i="6"/>
  <c r="AH8666" i="6"/>
  <c r="AH8674" i="6"/>
  <c r="AH8682" i="6"/>
  <c r="AH8690" i="6"/>
  <c r="AH8698" i="6"/>
  <c r="AH8706" i="6"/>
  <c r="AH8714" i="6"/>
  <c r="AH8722" i="6"/>
  <c r="AH8730" i="6"/>
  <c r="AH8738" i="6"/>
  <c r="AH8746" i="6"/>
  <c r="AH8754" i="6"/>
  <c r="AH8762" i="6"/>
  <c r="AH8770" i="6"/>
  <c r="AH8778" i="6"/>
  <c r="AH8786" i="6"/>
  <c r="AH8794" i="6"/>
  <c r="AH8802" i="6"/>
  <c r="AH8810" i="6"/>
  <c r="AH8818" i="6"/>
  <c r="AH8826" i="6"/>
  <c r="AH8834" i="6"/>
  <c r="AH8842" i="6"/>
  <c r="AH8850" i="6"/>
  <c r="AH8858" i="6"/>
  <c r="AH8866" i="6"/>
  <c r="AH8874" i="6"/>
  <c r="AH8882" i="6"/>
  <c r="AH8890" i="6"/>
  <c r="AH8898" i="6"/>
  <c r="AH8906" i="6"/>
  <c r="AH8914" i="6"/>
  <c r="AH8922" i="6"/>
  <c r="AH8930" i="6"/>
  <c r="AH8938" i="6"/>
  <c r="AH8946" i="6"/>
  <c r="AH8954" i="6"/>
  <c r="AH8962" i="6"/>
  <c r="AH8970" i="6"/>
  <c r="AH8978" i="6"/>
  <c r="AH8986" i="6"/>
  <c r="AH8994" i="6"/>
  <c r="AH9002" i="6"/>
  <c r="AH9010" i="6"/>
  <c r="AH9018" i="6"/>
  <c r="AH9026" i="6"/>
  <c r="AH9034" i="6"/>
  <c r="AH9042" i="6"/>
  <c r="AH9050" i="6"/>
  <c r="AH9058" i="6"/>
  <c r="AH9066" i="6"/>
  <c r="AH9074" i="6"/>
  <c r="AH9082" i="6"/>
  <c r="AH9090" i="6"/>
  <c r="AH9098" i="6"/>
  <c r="AH9106" i="6"/>
  <c r="AH9114" i="6"/>
  <c r="AH9122" i="6"/>
  <c r="AH9130" i="6"/>
  <c r="AH9138" i="6"/>
  <c r="AH9146" i="6"/>
  <c r="AH9154" i="6"/>
  <c r="AH9162" i="6"/>
  <c r="AH9170" i="6"/>
  <c r="AH9178" i="6"/>
  <c r="AH9186" i="6"/>
  <c r="AH9194" i="6"/>
  <c r="AH9202" i="6"/>
  <c r="AH9210" i="6"/>
  <c r="AH9218" i="6"/>
  <c r="AH9226" i="6"/>
  <c r="AH9234" i="6"/>
  <c r="AH9242" i="6"/>
  <c r="AH9250" i="6"/>
  <c r="AH9258" i="6"/>
  <c r="AH9266" i="6"/>
  <c r="AH9274" i="6"/>
  <c r="AH9282" i="6"/>
  <c r="AH9290" i="6"/>
  <c r="AH9298" i="6"/>
  <c r="AH9306" i="6"/>
  <c r="AH9314" i="6"/>
  <c r="AH9322" i="6"/>
  <c r="AH9330" i="6"/>
  <c r="AH3" i="6"/>
  <c r="AH11" i="6"/>
  <c r="AH19" i="6"/>
  <c r="AH27" i="6"/>
  <c r="AH35" i="6"/>
  <c r="AH43" i="6"/>
  <c r="AH51" i="6"/>
  <c r="AH59" i="6"/>
  <c r="AH67" i="6"/>
  <c r="AH75" i="6"/>
  <c r="AH83" i="6"/>
  <c r="AH91" i="6"/>
  <c r="AH99" i="6"/>
  <c r="AH107" i="6"/>
  <c r="AH115" i="6"/>
  <c r="AH123" i="6"/>
  <c r="AH131" i="6"/>
  <c r="AH139" i="6"/>
  <c r="AH147" i="6"/>
  <c r="AH155" i="6"/>
  <c r="AH163" i="6"/>
  <c r="AH171" i="6"/>
  <c r="AH179" i="6"/>
  <c r="AH187" i="6"/>
  <c r="AH195" i="6"/>
  <c r="AH203" i="6"/>
  <c r="AH211" i="6"/>
  <c r="AH219" i="6"/>
  <c r="AH227" i="6"/>
  <c r="AH235" i="6"/>
  <c r="AH243" i="6"/>
  <c r="AH251" i="6"/>
  <c r="AH259" i="6"/>
  <c r="AH267" i="6"/>
  <c r="AH275" i="6"/>
  <c r="AH283" i="6"/>
  <c r="AH291" i="6"/>
  <c r="AH299" i="6"/>
  <c r="AH307" i="6"/>
  <c r="AH315" i="6"/>
  <c r="AH323" i="6"/>
  <c r="AH331" i="6"/>
  <c r="AH339" i="6"/>
  <c r="AH347" i="6"/>
  <c r="AH355" i="6"/>
  <c r="AH363" i="6"/>
  <c r="AH371" i="6"/>
  <c r="AH379" i="6"/>
  <c r="AH387" i="6"/>
  <c r="AH395" i="6"/>
  <c r="AH403" i="6"/>
  <c r="AH411" i="6"/>
  <c r="AH419" i="6"/>
  <c r="AH427" i="6"/>
  <c r="AH435" i="6"/>
  <c r="AH443" i="6"/>
  <c r="AH451" i="6"/>
  <c r="AH459" i="6"/>
  <c r="AH467" i="6"/>
  <c r="AH475" i="6"/>
  <c r="AH483" i="6"/>
  <c r="AH491" i="6"/>
  <c r="AH499" i="6"/>
  <c r="AH507" i="6"/>
  <c r="AH515" i="6"/>
  <c r="AH523" i="6"/>
  <c r="AH531" i="6"/>
  <c r="AH539" i="6"/>
  <c r="AH547" i="6"/>
  <c r="AH555" i="6"/>
  <c r="AH563" i="6"/>
  <c r="AH571" i="6"/>
  <c r="AH579" i="6"/>
  <c r="AH587" i="6"/>
  <c r="AH595" i="6"/>
  <c r="AH603" i="6"/>
  <c r="AH611" i="6"/>
  <c r="AH619" i="6"/>
  <c r="AH627" i="6"/>
  <c r="AH635" i="6"/>
  <c r="AH643" i="6"/>
  <c r="AH651" i="6"/>
  <c r="AH659" i="6"/>
  <c r="AH667" i="6"/>
  <c r="AH675" i="6"/>
  <c r="AH683" i="6"/>
  <c r="AH691" i="6"/>
  <c r="AH699" i="6"/>
  <c r="AH707" i="6"/>
  <c r="AH715" i="6"/>
  <c r="AH723" i="6"/>
  <c r="AH731" i="6"/>
  <c r="AH739" i="6"/>
  <c r="AH747" i="6"/>
  <c r="AH755" i="6"/>
  <c r="AH763" i="6"/>
  <c r="AH771" i="6"/>
  <c r="AH779" i="6"/>
  <c r="AH787" i="6"/>
  <c r="AH795" i="6"/>
  <c r="AH803" i="6"/>
  <c r="AH811" i="6"/>
  <c r="AH819" i="6"/>
  <c r="AH827" i="6"/>
  <c r="AH835" i="6"/>
  <c r="AH843" i="6"/>
  <c r="AH851" i="6"/>
  <c r="AH859" i="6"/>
  <c r="AH867" i="6"/>
  <c r="AH875" i="6"/>
  <c r="AH883" i="6"/>
  <c r="AH891" i="6"/>
  <c r="AH899" i="6"/>
  <c r="AH907" i="6"/>
  <c r="AH915" i="6"/>
  <c r="AH923" i="6"/>
  <c r="AH931" i="6"/>
  <c r="AH939" i="6"/>
  <c r="AH947" i="6"/>
  <c r="AH955" i="6"/>
  <c r="AH6901" i="6"/>
  <c r="AH6909" i="6"/>
  <c r="AH6917" i="6"/>
  <c r="AH6925" i="6"/>
  <c r="AH6933" i="6"/>
  <c r="AH6941" i="6"/>
  <c r="AH6949" i="6"/>
  <c r="AH6957" i="6"/>
  <c r="AH6965" i="6"/>
  <c r="AH6973" i="6"/>
  <c r="AH6981" i="6"/>
  <c r="AH6989" i="6"/>
  <c r="AH6997" i="6"/>
  <c r="AH7005" i="6"/>
  <c r="AH7013" i="6"/>
  <c r="AH7021" i="6"/>
  <c r="AH7029" i="6"/>
  <c r="AH7037" i="6"/>
  <c r="AH7045" i="6"/>
  <c r="AH7053" i="6"/>
  <c r="AH7061" i="6"/>
  <c r="AH7069" i="6"/>
  <c r="AH7077" i="6"/>
  <c r="AH7085" i="6"/>
  <c r="AH7093" i="6"/>
  <c r="AH7101" i="6"/>
  <c r="AH7109" i="6"/>
  <c r="AH7117" i="6"/>
  <c r="AH7125" i="6"/>
  <c r="AH7133" i="6"/>
  <c r="AH7141" i="6"/>
  <c r="AH7149" i="6"/>
  <c r="AH7157" i="6"/>
  <c r="AH7165" i="6"/>
  <c r="AH7173" i="6"/>
  <c r="AH7181" i="6"/>
  <c r="AH7189" i="6"/>
  <c r="AH7197" i="6"/>
  <c r="AH7205" i="6"/>
  <c r="AH7213" i="6"/>
  <c r="AH7221" i="6"/>
  <c r="AH7229" i="6"/>
  <c r="AH7237" i="6"/>
  <c r="AH7245" i="6"/>
  <c r="AH7253" i="6"/>
  <c r="AH7261" i="6"/>
  <c r="AH7269" i="6"/>
  <c r="AH7277" i="6"/>
  <c r="AH7285" i="6"/>
  <c r="AH7293" i="6"/>
  <c r="AH7301" i="6"/>
  <c r="AH7309" i="6"/>
  <c r="AH7317" i="6"/>
  <c r="AH7325" i="6"/>
  <c r="AH7333" i="6"/>
  <c r="AH7341" i="6"/>
  <c r="AH7349" i="6"/>
  <c r="AH7357" i="6"/>
  <c r="AH7365" i="6"/>
  <c r="AH7373" i="6"/>
  <c r="AH7381" i="6"/>
  <c r="AH7389" i="6"/>
  <c r="AH7397" i="6"/>
  <c r="AH7405" i="6"/>
  <c r="AH7413" i="6"/>
  <c r="AH7421" i="6"/>
  <c r="AH7429" i="6"/>
  <c r="AH7437" i="6"/>
  <c r="AH7445" i="6"/>
  <c r="AH7453" i="6"/>
  <c r="AH7461" i="6"/>
  <c r="AH7469" i="6"/>
  <c r="AH7477" i="6"/>
  <c r="AH7485" i="6"/>
  <c r="AH7493" i="6"/>
  <c r="AH7501" i="6"/>
  <c r="AH7509" i="6"/>
  <c r="AH7517" i="6"/>
  <c r="AH7525" i="6"/>
  <c r="AH7533" i="6"/>
  <c r="AH7541" i="6"/>
  <c r="AH7549" i="6"/>
  <c r="AH7557" i="6"/>
  <c r="AH7565" i="6"/>
  <c r="AH7573" i="6"/>
  <c r="AH7581" i="6"/>
  <c r="AH7589" i="6"/>
  <c r="AH7597" i="6"/>
  <c r="AH7605" i="6"/>
  <c r="AH7613" i="6"/>
  <c r="AH7621" i="6"/>
  <c r="AH7629" i="6"/>
  <c r="AH7637" i="6"/>
  <c r="AH7645" i="6"/>
  <c r="AH7653" i="6"/>
  <c r="AH7661" i="6"/>
  <c r="AH7669" i="6"/>
  <c r="AH7677" i="6"/>
  <c r="AH7685" i="6"/>
  <c r="AH7693" i="6"/>
  <c r="AH7701" i="6"/>
  <c r="AH7709" i="6"/>
  <c r="AH7717" i="6"/>
  <c r="AH7725" i="6"/>
  <c r="AH7733" i="6"/>
  <c r="AH7741" i="6"/>
  <c r="AH7749" i="6"/>
  <c r="AH7757" i="6"/>
  <c r="AH7765" i="6"/>
  <c r="AH7773" i="6"/>
  <c r="AH7781" i="6"/>
  <c r="AH7789" i="6"/>
  <c r="AH7797" i="6"/>
  <c r="AH7805" i="6"/>
  <c r="AH7813" i="6"/>
  <c r="AH7821" i="6"/>
  <c r="AH7829" i="6"/>
  <c r="AH7837" i="6"/>
  <c r="AH7845" i="6"/>
  <c r="AH7853" i="6"/>
  <c r="AH7861" i="6"/>
  <c r="AH7869" i="6"/>
  <c r="AH7877" i="6"/>
  <c r="AH7885" i="6"/>
  <c r="AH7893" i="6"/>
  <c r="AH7901" i="6"/>
  <c r="AH7909" i="6"/>
  <c r="AH7917" i="6"/>
  <c r="AH7925" i="6"/>
  <c r="AH7933" i="6"/>
  <c r="AH7941" i="6"/>
  <c r="AH7949" i="6"/>
  <c r="AH7957" i="6"/>
  <c r="AH7965" i="6"/>
  <c r="AH7973" i="6"/>
  <c r="AH7981" i="6"/>
  <c r="AH7989" i="6"/>
  <c r="AH7997" i="6"/>
  <c r="AH3214" i="6"/>
  <c r="AH3222" i="6"/>
  <c r="AH3230" i="6"/>
  <c r="AH3238" i="6"/>
  <c r="AH3246" i="6"/>
  <c r="AH3254" i="6"/>
  <c r="AH3262" i="6"/>
  <c r="AH3270" i="6"/>
  <c r="AH3278" i="6"/>
  <c r="AH3286" i="6"/>
  <c r="AH3294" i="6"/>
  <c r="AH3302" i="6"/>
  <c r="AH3310" i="6"/>
  <c r="AH3318" i="6"/>
  <c r="AH3326" i="6"/>
  <c r="AH3334" i="6"/>
  <c r="AH3342" i="6"/>
  <c r="AH3350" i="6"/>
  <c r="AH3358" i="6"/>
  <c r="AH3366" i="6"/>
  <c r="AH3374" i="6"/>
  <c r="AH3382" i="6"/>
  <c r="AH3390" i="6"/>
  <c r="AH3398" i="6"/>
  <c r="AH3406" i="6"/>
  <c r="AH3414" i="6"/>
  <c r="AH3422" i="6"/>
  <c r="AH3430" i="6"/>
  <c r="AH3438" i="6"/>
  <c r="AH3446" i="6"/>
  <c r="AH3454" i="6"/>
  <c r="AH3462" i="6"/>
  <c r="AH3470" i="6"/>
  <c r="AH3478" i="6"/>
  <c r="AH3486" i="6"/>
  <c r="AH3494" i="6"/>
  <c r="AH3502" i="6"/>
  <c r="AH3510" i="6"/>
  <c r="AH3518" i="6"/>
  <c r="AH3526" i="6"/>
  <c r="AH3534" i="6"/>
  <c r="AH3542" i="6"/>
  <c r="AH3550" i="6"/>
  <c r="AH3558" i="6"/>
  <c r="AH3566" i="6"/>
  <c r="AH3574" i="6"/>
  <c r="AH3582" i="6"/>
  <c r="AH3590" i="6"/>
  <c r="AH3598" i="6"/>
  <c r="AH3606" i="6"/>
  <c r="AH3614" i="6"/>
  <c r="AH3622" i="6"/>
  <c r="AH3630" i="6"/>
  <c r="AH3638" i="6"/>
  <c r="AH3646" i="6"/>
  <c r="AH3654" i="6"/>
  <c r="AH3662" i="6"/>
  <c r="AH3670" i="6"/>
  <c r="AH3678" i="6"/>
  <c r="AH3686" i="6"/>
  <c r="AH3694" i="6"/>
  <c r="AH3702" i="6"/>
  <c r="AH3710" i="6"/>
  <c r="AH3718" i="6"/>
  <c r="AH3726" i="6"/>
  <c r="AH3734" i="6"/>
  <c r="AH3742" i="6"/>
  <c r="AH3750" i="6"/>
  <c r="AH3758" i="6"/>
  <c r="AH3766" i="6"/>
  <c r="AH3774" i="6"/>
  <c r="AH3782" i="6"/>
  <c r="AH3790" i="6"/>
  <c r="AH3798" i="6"/>
  <c r="AH3806" i="6"/>
  <c r="AH3814" i="6"/>
  <c r="AH3822" i="6"/>
  <c r="AH3830" i="6"/>
  <c r="AH3838" i="6"/>
  <c r="AH3846" i="6"/>
  <c r="AH3854" i="6"/>
  <c r="AH3862" i="6"/>
  <c r="AH3870" i="6"/>
  <c r="AH3878" i="6"/>
  <c r="AH3886" i="6"/>
  <c r="AH3894" i="6"/>
  <c r="AH3902" i="6"/>
  <c r="AH3910" i="6"/>
  <c r="AH3918" i="6"/>
  <c r="AH3926" i="6"/>
  <c r="AH3934" i="6"/>
  <c r="AH3942" i="6"/>
  <c r="AH3950" i="6"/>
  <c r="AH3958" i="6"/>
  <c r="AH3966" i="6"/>
  <c r="AH3974" i="6"/>
  <c r="AH3982" i="6"/>
  <c r="AH3990" i="6"/>
  <c r="AH3998" i="6"/>
  <c r="AH4006" i="6"/>
  <c r="AH4014" i="6"/>
  <c r="AH4022" i="6"/>
  <c r="AH4030" i="6"/>
  <c r="AH4038" i="6"/>
  <c r="AH4046" i="6"/>
  <c r="AH4054" i="6"/>
  <c r="AH4062" i="6"/>
  <c r="AH4070" i="6"/>
  <c r="AH4078" i="6"/>
  <c r="AH4086" i="6"/>
  <c r="AH4094" i="6"/>
  <c r="AH4102" i="6"/>
  <c r="AH4110" i="6"/>
  <c r="AH4118" i="6"/>
  <c r="AH4126" i="6"/>
  <c r="AH4134" i="6"/>
  <c r="AH4142" i="6"/>
  <c r="AH4150" i="6"/>
  <c r="AH4158" i="6"/>
  <c r="AH4166" i="6"/>
  <c r="AH4174" i="6"/>
  <c r="AH4182" i="6"/>
  <c r="AH4190" i="6"/>
  <c r="AH4198" i="6"/>
  <c r="AH4206" i="6"/>
  <c r="AH4214" i="6"/>
  <c r="AH4222" i="6"/>
  <c r="AH4230" i="6"/>
  <c r="AH4238" i="6"/>
  <c r="AH4246" i="6"/>
  <c r="AH4254" i="6"/>
  <c r="AH4262" i="6"/>
  <c r="AH4270" i="6"/>
  <c r="AH4278" i="6"/>
  <c r="AH4286" i="6"/>
  <c r="AH4294" i="6"/>
  <c r="AH4302" i="6"/>
  <c r="AH4310" i="6"/>
  <c r="AH4318" i="6"/>
  <c r="AH4326" i="6"/>
  <c r="AH4334" i="6"/>
  <c r="AH4342" i="6"/>
  <c r="AH4350" i="6"/>
  <c r="AH4358" i="6"/>
  <c r="AH4366" i="6"/>
  <c r="AH4374" i="6"/>
  <c r="AH4382" i="6"/>
  <c r="AH4390" i="6"/>
  <c r="AH4398" i="6"/>
  <c r="AH4406" i="6"/>
  <c r="AH4414" i="6"/>
  <c r="AH4422" i="6"/>
  <c r="AH4430" i="6"/>
  <c r="AH7" i="6"/>
  <c r="AH15" i="6"/>
  <c r="AH31" i="6"/>
  <c r="AH39" i="6"/>
  <c r="AH47" i="6"/>
  <c r="AH55" i="6"/>
  <c r="AH63" i="6"/>
  <c r="AH71" i="6"/>
  <c r="AH79" i="6"/>
  <c r="AH87" i="6"/>
  <c r="AH95" i="6"/>
  <c r="AH103" i="6"/>
  <c r="AH111" i="6"/>
  <c r="AH119" i="6"/>
  <c r="AH127" i="6"/>
  <c r="AH135" i="6"/>
  <c r="AH143" i="6"/>
  <c r="AH151" i="6"/>
  <c r="AH159" i="6"/>
  <c r="AH167" i="6"/>
  <c r="AH175" i="6"/>
  <c r="AH183" i="6"/>
  <c r="AH191" i="6"/>
  <c r="AH199" i="6"/>
  <c r="AH207" i="6"/>
  <c r="AH215" i="6"/>
  <c r="AH223" i="6"/>
  <c r="AH231" i="6"/>
  <c r="AH239" i="6"/>
  <c r="AH247" i="6"/>
  <c r="AH255" i="6"/>
  <c r="AH263" i="6"/>
  <c r="AH271" i="6"/>
  <c r="AH279" i="6"/>
  <c r="AH287" i="6"/>
  <c r="AH295" i="6"/>
  <c r="AH303" i="6"/>
  <c r="AH311" i="6"/>
  <c r="AH319" i="6"/>
  <c r="AH327" i="6"/>
  <c r="AH335" i="6"/>
  <c r="AH343" i="6"/>
  <c r="AH351" i="6"/>
  <c r="AH359" i="6"/>
  <c r="AH367" i="6"/>
  <c r="AH375" i="6"/>
  <c r="AH383" i="6"/>
  <c r="AH391" i="6"/>
  <c r="AH399" i="6"/>
  <c r="AH407" i="6"/>
  <c r="AH415" i="6"/>
  <c r="AH423" i="6"/>
  <c r="AH431" i="6"/>
  <c r="AH439" i="6"/>
  <c r="AH447" i="6"/>
  <c r="AH455" i="6"/>
  <c r="AH463" i="6"/>
  <c r="AH471" i="6"/>
  <c r="AH479" i="6"/>
  <c r="AH487" i="6"/>
  <c r="AH495" i="6"/>
  <c r="AH503" i="6"/>
  <c r="AH511" i="6"/>
  <c r="AH519" i="6"/>
  <c r="AH527" i="6"/>
  <c r="AH535" i="6"/>
  <c r="AH543" i="6"/>
  <c r="AH551" i="6"/>
  <c r="AH559" i="6"/>
  <c r="AH567" i="6"/>
  <c r="AH575" i="6"/>
  <c r="AH583" i="6"/>
  <c r="AH591" i="6"/>
  <c r="AH599" i="6"/>
  <c r="AH607" i="6"/>
  <c r="AH615" i="6"/>
  <c r="AH623" i="6"/>
  <c r="AH631" i="6"/>
  <c r="AH639" i="6"/>
  <c r="AH647" i="6"/>
  <c r="AH655" i="6"/>
  <c r="AH663" i="6"/>
  <c r="AH671" i="6"/>
  <c r="AH679" i="6"/>
  <c r="AH687" i="6"/>
  <c r="AH695" i="6"/>
  <c r="AH703" i="6"/>
  <c r="AH711" i="6"/>
  <c r="AH719" i="6"/>
  <c r="AH727" i="6"/>
  <c r="AH735" i="6"/>
  <c r="AH743" i="6"/>
  <c r="AH751" i="6"/>
  <c r="AH759" i="6"/>
  <c r="AH767" i="6"/>
  <c r="AH775" i="6"/>
  <c r="AH783" i="6"/>
  <c r="AH791" i="6"/>
  <c r="AH799" i="6"/>
  <c r="AH807" i="6"/>
  <c r="AH815" i="6"/>
  <c r="AH823" i="6"/>
  <c r="AH831" i="6"/>
  <c r="AH839" i="6"/>
  <c r="AH847" i="6"/>
  <c r="AH855" i="6"/>
  <c r="AH863" i="6"/>
  <c r="AH871" i="6"/>
  <c r="AH879" i="6"/>
  <c r="AH887" i="6"/>
  <c r="AH895" i="6"/>
  <c r="AH903" i="6"/>
  <c r="AH911" i="6"/>
  <c r="AH919" i="6"/>
  <c r="AH927" i="6"/>
  <c r="AH935" i="6"/>
  <c r="AH943" i="6"/>
  <c r="AH951" i="6"/>
  <c r="AH959" i="6"/>
  <c r="AH2944" i="6"/>
  <c r="AH2952" i="6"/>
  <c r="AH2960" i="6"/>
  <c r="AH2968" i="6"/>
  <c r="AH2976" i="6"/>
  <c r="AH2984" i="6"/>
  <c r="AH2992" i="6"/>
  <c r="AH3000" i="6"/>
  <c r="AH3008" i="6"/>
  <c r="AH3016" i="6"/>
  <c r="AH3024" i="6"/>
  <c r="AH3032" i="6"/>
  <c r="AH3040" i="6"/>
  <c r="AH3048" i="6"/>
  <c r="AH3056" i="6"/>
  <c r="AH3064" i="6"/>
  <c r="AH3072" i="6"/>
  <c r="AH3080" i="6"/>
  <c r="AH3088" i="6"/>
  <c r="AH3096" i="6"/>
  <c r="AH3104" i="6"/>
  <c r="AH3112" i="6"/>
  <c r="AH3120" i="6"/>
  <c r="AH3128" i="6"/>
  <c r="AH3136" i="6"/>
  <c r="AH3144" i="6"/>
  <c r="AH3152" i="6"/>
  <c r="AH3160" i="6"/>
  <c r="AH3168" i="6"/>
  <c r="AH3176" i="6"/>
  <c r="AH3184" i="6"/>
  <c r="AH3192" i="6"/>
  <c r="AH3200" i="6"/>
  <c r="AH3208" i="6"/>
  <c r="AH3216" i="6"/>
  <c r="AH3224" i="6"/>
  <c r="AH3232" i="6"/>
  <c r="AH3240" i="6"/>
  <c r="AH3248" i="6"/>
  <c r="AH3256" i="6"/>
  <c r="AH3264" i="6"/>
  <c r="AH3272" i="6"/>
  <c r="AH3280" i="6"/>
  <c r="AH3288" i="6"/>
  <c r="AH3296" i="6"/>
  <c r="AH3304" i="6"/>
  <c r="AH3312" i="6"/>
  <c r="AH3320" i="6"/>
  <c r="AH3328" i="6"/>
  <c r="AH3336" i="6"/>
  <c r="AH3344" i="6"/>
  <c r="AH3352" i="6"/>
  <c r="AH3360" i="6"/>
  <c r="AH3368" i="6"/>
  <c r="AH3376" i="6"/>
  <c r="AH3384" i="6"/>
  <c r="AH3392" i="6"/>
  <c r="AH3400" i="6"/>
  <c r="AH3408" i="6"/>
  <c r="AH3416" i="6"/>
  <c r="AH3424" i="6"/>
  <c r="AH3432" i="6"/>
  <c r="AH3440" i="6"/>
  <c r="AH3448" i="6"/>
  <c r="AH3456" i="6"/>
  <c r="AH3464" i="6"/>
  <c r="AH3472" i="6"/>
  <c r="AH3480" i="6"/>
  <c r="AH3488" i="6"/>
  <c r="AH3496" i="6"/>
  <c r="AH3504" i="6"/>
  <c r="AH3512" i="6"/>
  <c r="AH3520" i="6"/>
  <c r="AH3528" i="6"/>
  <c r="AH3536" i="6"/>
  <c r="AH3544" i="6"/>
  <c r="AH3552" i="6"/>
  <c r="AH3560" i="6"/>
  <c r="AH3568" i="6"/>
  <c r="AH3576" i="6"/>
  <c r="AH3584" i="6"/>
  <c r="AH3592" i="6"/>
  <c r="AH3600" i="6"/>
  <c r="AH3608" i="6"/>
  <c r="AH3616" i="6"/>
  <c r="AH3624" i="6"/>
  <c r="AH3632" i="6"/>
  <c r="AH3640" i="6"/>
  <c r="AH3648" i="6"/>
  <c r="AH3656" i="6"/>
  <c r="AH3664" i="6"/>
  <c r="AH3672" i="6"/>
  <c r="AH3680" i="6"/>
  <c r="AH3688" i="6"/>
  <c r="AH3696" i="6"/>
  <c r="AH3704" i="6"/>
  <c r="AH3712" i="6"/>
  <c r="AH3720" i="6"/>
  <c r="AH3728" i="6"/>
  <c r="AH3736" i="6"/>
  <c r="AH3744" i="6"/>
  <c r="AH3752" i="6"/>
  <c r="AH3760" i="6"/>
  <c r="AH3768" i="6"/>
  <c r="AH3776" i="6"/>
  <c r="AH3784" i="6"/>
  <c r="AH3792" i="6"/>
  <c r="AH3800" i="6"/>
  <c r="AH3808" i="6"/>
  <c r="AH3816" i="6"/>
  <c r="AH3824" i="6"/>
  <c r="AH3832" i="6"/>
  <c r="AH3840" i="6"/>
  <c r="AH3848" i="6"/>
  <c r="AH3856" i="6"/>
  <c r="AH3864" i="6"/>
  <c r="AH3872" i="6"/>
  <c r="AH3880" i="6"/>
  <c r="AH3888" i="6"/>
  <c r="AH3896" i="6"/>
  <c r="AH3904" i="6"/>
  <c r="AH3912" i="6"/>
  <c r="AH3920" i="6"/>
  <c r="AH3928" i="6"/>
  <c r="AH3936" i="6"/>
  <c r="AH3944" i="6"/>
  <c r="AH3952" i="6"/>
  <c r="AH3960" i="6"/>
  <c r="AH3968" i="6"/>
  <c r="AH3976" i="6"/>
  <c r="AH3984" i="6"/>
  <c r="AH3992" i="6"/>
  <c r="AH4000" i="6"/>
  <c r="AH4008" i="6"/>
  <c r="AH4016" i="6"/>
  <c r="AH4024" i="6"/>
  <c r="AH4032" i="6"/>
  <c r="AH4040" i="6"/>
  <c r="AH4048" i="6"/>
  <c r="AH4056" i="6"/>
  <c r="AH4064" i="6"/>
  <c r="AH4072" i="6"/>
  <c r="AH4080" i="6"/>
  <c r="AH4088" i="6"/>
  <c r="AH4096" i="6"/>
  <c r="AH4104" i="6"/>
  <c r="AH4112" i="6"/>
  <c r="AH4120" i="6"/>
  <c r="AH4128" i="6"/>
  <c r="AH4136" i="6"/>
  <c r="AH4144" i="6"/>
  <c r="AH4152" i="6"/>
  <c r="AH4160" i="6"/>
  <c r="AH4168" i="6"/>
  <c r="AH4176" i="6"/>
  <c r="AH4184" i="6"/>
  <c r="AH4192" i="6"/>
  <c r="AH9" i="6"/>
  <c r="AH17" i="6"/>
  <c r="AH25" i="6"/>
  <c r="AH33" i="6"/>
  <c r="AH41" i="6"/>
  <c r="AH49" i="6"/>
  <c r="AH57" i="6"/>
  <c r="AH65" i="6"/>
  <c r="AH73" i="6"/>
  <c r="AH81" i="6"/>
  <c r="AH89" i="6"/>
  <c r="AH97" i="6"/>
  <c r="AH105" i="6"/>
  <c r="AH113" i="6"/>
  <c r="AH121" i="6"/>
  <c r="AH129" i="6"/>
  <c r="AH137" i="6"/>
  <c r="AH145" i="6"/>
  <c r="AH153" i="6"/>
  <c r="AH161" i="6"/>
  <c r="AH169" i="6"/>
  <c r="AH177" i="6"/>
  <c r="AH185" i="6"/>
  <c r="AH193" i="6"/>
  <c r="AH201" i="6"/>
  <c r="AH209" i="6"/>
  <c r="AH217" i="6"/>
  <c r="AH225" i="6"/>
  <c r="AH233" i="6"/>
  <c r="AH241" i="6"/>
  <c r="AH249" i="6"/>
  <c r="AH257" i="6"/>
  <c r="AH265" i="6"/>
  <c r="AH273" i="6"/>
  <c r="AH281" i="6"/>
  <c r="AH289" i="6"/>
  <c r="AH297" i="6"/>
  <c r="AH305" i="6"/>
  <c r="AH313" i="6"/>
  <c r="AH321" i="6"/>
  <c r="AH329" i="6"/>
  <c r="AH337" i="6"/>
  <c r="AH345" i="6"/>
  <c r="AH353" i="6"/>
  <c r="AH361" i="6"/>
  <c r="AH369" i="6"/>
  <c r="AH377" i="6"/>
  <c r="AH385" i="6"/>
  <c r="AH393" i="6"/>
  <c r="AH401" i="6"/>
  <c r="AH409" i="6"/>
  <c r="AH417" i="6"/>
  <c r="AH425" i="6"/>
  <c r="AH433" i="6"/>
  <c r="AH441" i="6"/>
  <c r="AH449" i="6"/>
  <c r="AH457" i="6"/>
  <c r="AH465" i="6"/>
  <c r="AH473" i="6"/>
  <c r="AH481" i="6"/>
  <c r="AH489" i="6"/>
  <c r="AH497" i="6"/>
  <c r="AH505" i="6"/>
  <c r="AH513" i="6"/>
  <c r="AH521" i="6"/>
  <c r="AH529" i="6"/>
  <c r="AH537" i="6"/>
  <c r="AH545" i="6"/>
  <c r="AH553" i="6"/>
  <c r="AH561" i="6"/>
  <c r="AH569" i="6"/>
  <c r="AH577" i="6"/>
  <c r="AH585" i="6"/>
  <c r="AH593" i="6"/>
  <c r="AH601" i="6"/>
  <c r="AH609" i="6"/>
  <c r="AH617" i="6"/>
  <c r="AH625" i="6"/>
  <c r="AH633" i="6"/>
  <c r="AH641" i="6"/>
  <c r="AH649" i="6"/>
  <c r="AH657" i="6"/>
  <c r="AH665" i="6"/>
  <c r="AH673" i="6"/>
  <c r="AH681" i="6"/>
  <c r="AH689" i="6"/>
  <c r="AH697" i="6"/>
  <c r="AH705" i="6"/>
  <c r="AH713" i="6"/>
  <c r="AH721" i="6"/>
  <c r="AH729" i="6"/>
  <c r="AH737" i="6"/>
  <c r="AH745" i="6"/>
  <c r="AH753" i="6"/>
  <c r="AH761" i="6"/>
  <c r="AH769" i="6"/>
  <c r="AH777" i="6"/>
  <c r="AH785" i="6"/>
  <c r="AH793" i="6"/>
  <c r="AH801" i="6"/>
  <c r="AH809" i="6"/>
  <c r="AH817" i="6"/>
  <c r="AH825" i="6"/>
  <c r="AH833" i="6"/>
  <c r="AH841" i="6"/>
  <c r="AH849" i="6"/>
  <c r="AH857" i="6"/>
  <c r="AH865" i="6"/>
  <c r="AH873" i="6"/>
  <c r="AH881" i="6"/>
  <c r="AH889" i="6"/>
  <c r="AH897" i="6"/>
  <c r="AH905" i="6"/>
  <c r="AH913" i="6"/>
  <c r="AH921" i="6"/>
  <c r="AH929" i="6"/>
  <c r="AH937" i="6"/>
  <c r="AH945" i="6"/>
  <c r="AH953" i="6"/>
  <c r="AH961" i="6"/>
  <c r="AH9338" i="6"/>
  <c r="AH9346" i="6"/>
  <c r="AH9354" i="6"/>
  <c r="AH9362" i="6"/>
  <c r="AH9370" i="6"/>
  <c r="AH9378" i="6"/>
  <c r="AH9386" i="6"/>
  <c r="AH9394" i="6"/>
  <c r="AH9402" i="6"/>
  <c r="AH9410" i="6"/>
  <c r="AH9418" i="6"/>
  <c r="AH9426" i="6"/>
  <c r="AH9434" i="6"/>
  <c r="AH9442" i="6"/>
  <c r="AH9450" i="6"/>
  <c r="AH9458" i="6"/>
  <c r="AH9466" i="6"/>
  <c r="AH9474" i="6"/>
  <c r="AH9482" i="6"/>
  <c r="AH9490" i="6"/>
  <c r="AH9498" i="6"/>
  <c r="AH9506" i="6"/>
  <c r="AH9514" i="6"/>
  <c r="AH9522" i="6"/>
  <c r="AH9530" i="6"/>
  <c r="AH9538" i="6"/>
  <c r="AH9546" i="6"/>
  <c r="AH9554" i="6"/>
  <c r="AH9562" i="6"/>
  <c r="AH9570" i="6"/>
  <c r="AH9578" i="6"/>
  <c r="AH9586" i="6"/>
  <c r="AH9594" i="6"/>
  <c r="AH9602" i="6"/>
  <c r="AH9610" i="6"/>
  <c r="AH9618" i="6"/>
  <c r="AH9626" i="6"/>
  <c r="AH9634" i="6"/>
  <c r="AH9642" i="6"/>
  <c r="AH9650" i="6"/>
  <c r="AH9658" i="6"/>
  <c r="AH9666" i="6"/>
  <c r="AH9674" i="6"/>
  <c r="AH9682" i="6"/>
  <c r="AH9690" i="6"/>
  <c r="AH9698" i="6"/>
  <c r="AH9706" i="6"/>
  <c r="AH9714" i="6"/>
  <c r="AH9722" i="6"/>
  <c r="AH9730" i="6"/>
  <c r="AH9738" i="6"/>
  <c r="AH9746" i="6"/>
  <c r="AH9754" i="6"/>
  <c r="AH9762" i="6"/>
  <c r="AH9770" i="6"/>
  <c r="AH9778" i="6"/>
  <c r="AH9786" i="6"/>
  <c r="AH9794" i="6"/>
  <c r="AH9802" i="6"/>
  <c r="AH9810" i="6"/>
  <c r="AH9818" i="6"/>
  <c r="AH9826" i="6"/>
  <c r="AH9834" i="6"/>
  <c r="AH9842" i="6"/>
  <c r="AH9850" i="6"/>
  <c r="AH9858" i="6"/>
  <c r="AH9866" i="6"/>
  <c r="AH9874" i="6"/>
  <c r="AH9882" i="6"/>
  <c r="AH9890" i="6"/>
  <c r="AH9898" i="6"/>
  <c r="AH9906" i="6"/>
  <c r="AH9914" i="6"/>
  <c r="AH9922" i="6"/>
  <c r="AH9930" i="6"/>
  <c r="AH9938" i="6"/>
  <c r="AH9946" i="6"/>
  <c r="AH9954" i="6"/>
  <c r="AH9962" i="6"/>
  <c r="AH9970" i="6"/>
  <c r="AH9978" i="6"/>
  <c r="AH9986" i="6"/>
  <c r="AH9994" i="6"/>
  <c r="AH963" i="6"/>
  <c r="AH971" i="6"/>
  <c r="AH979" i="6"/>
  <c r="AH987" i="6"/>
  <c r="AH995" i="6"/>
  <c r="AH1003" i="6"/>
  <c r="AH1011" i="6"/>
  <c r="AH1019" i="6"/>
  <c r="AH1027" i="6"/>
  <c r="AH1035" i="6"/>
  <c r="AH1043" i="6"/>
  <c r="AH1051" i="6"/>
  <c r="AH1059" i="6"/>
  <c r="AH1067" i="6"/>
  <c r="AH1075" i="6"/>
  <c r="AH1083" i="6"/>
  <c r="AH1091" i="6"/>
  <c r="AH1099" i="6"/>
  <c r="AH1107" i="6"/>
  <c r="AH1115" i="6"/>
  <c r="AH1123" i="6"/>
  <c r="AH1131" i="6"/>
  <c r="AH1139" i="6"/>
  <c r="AH1147" i="6"/>
  <c r="AH1155" i="6"/>
  <c r="AH1163" i="6"/>
  <c r="AH1171" i="6"/>
  <c r="AH1179" i="6"/>
  <c r="AH1187" i="6"/>
  <c r="AH1195" i="6"/>
  <c r="AH1203" i="6"/>
  <c r="AH1211" i="6"/>
  <c r="AH1219" i="6"/>
  <c r="AH1227" i="6"/>
  <c r="AH1235" i="6"/>
  <c r="AH1243" i="6"/>
  <c r="AH1251" i="6"/>
  <c r="AH1259" i="6"/>
  <c r="AH1267" i="6"/>
  <c r="AH1275" i="6"/>
  <c r="AH1283" i="6"/>
  <c r="AH1291" i="6"/>
  <c r="AH1299" i="6"/>
  <c r="AH1307" i="6"/>
  <c r="AH1315" i="6"/>
  <c r="AH1323" i="6"/>
  <c r="AH1331" i="6"/>
  <c r="AH1339" i="6"/>
  <c r="AH1347" i="6"/>
  <c r="AH1355" i="6"/>
  <c r="AH1363" i="6"/>
  <c r="AH1371" i="6"/>
  <c r="AH1379" i="6"/>
  <c r="AH1387" i="6"/>
  <c r="AH1395" i="6"/>
  <c r="AH1403" i="6"/>
  <c r="AH1411" i="6"/>
  <c r="AH1419" i="6"/>
  <c r="AH1427" i="6"/>
  <c r="AH1435" i="6"/>
  <c r="AH1443" i="6"/>
  <c r="AH1451" i="6"/>
  <c r="AH1459" i="6"/>
  <c r="AH1467" i="6"/>
  <c r="AH1475" i="6"/>
  <c r="AH1483" i="6"/>
  <c r="AH1491" i="6"/>
  <c r="AH1499" i="6"/>
  <c r="AH1507" i="6"/>
  <c r="AH1515" i="6"/>
  <c r="AH1523" i="6"/>
  <c r="AH1531" i="6"/>
  <c r="AH1539" i="6"/>
  <c r="AH1547" i="6"/>
  <c r="AH1555" i="6"/>
  <c r="AH1563" i="6"/>
  <c r="AH1571" i="6"/>
  <c r="AH1579" i="6"/>
  <c r="AH1587" i="6"/>
  <c r="AH1595" i="6"/>
  <c r="AH1603" i="6"/>
  <c r="AH1611" i="6"/>
  <c r="AH1619" i="6"/>
  <c r="AH1627" i="6"/>
  <c r="AH1635" i="6"/>
  <c r="AH1643" i="6"/>
  <c r="AH1651" i="6"/>
  <c r="AH1659" i="6"/>
  <c r="AH1667" i="6"/>
  <c r="AH1675" i="6"/>
  <c r="AH1683" i="6"/>
  <c r="AH1691" i="6"/>
  <c r="AH1699" i="6"/>
  <c r="AH1707" i="6"/>
  <c r="AH1715" i="6"/>
  <c r="AH1723" i="6"/>
  <c r="AH1731" i="6"/>
  <c r="AH1739" i="6"/>
  <c r="AH1747" i="6"/>
  <c r="AH1755" i="6"/>
  <c r="AH1763" i="6"/>
  <c r="AH1771" i="6"/>
  <c r="AH1779" i="6"/>
  <c r="AH1787" i="6"/>
  <c r="AH1795" i="6"/>
  <c r="AH1803" i="6"/>
  <c r="AH1811" i="6"/>
  <c r="AH1819" i="6"/>
  <c r="AH1827" i="6"/>
  <c r="AH1835" i="6"/>
  <c r="AH1843" i="6"/>
  <c r="AH1851" i="6"/>
  <c r="AH1859" i="6"/>
  <c r="AH1867" i="6"/>
  <c r="AH1875" i="6"/>
  <c r="AH1883" i="6"/>
  <c r="AH1891" i="6"/>
  <c r="AH1899" i="6"/>
  <c r="AH1907" i="6"/>
  <c r="AH1915" i="6"/>
  <c r="AH1923" i="6"/>
  <c r="AH1931" i="6"/>
  <c r="AH1939" i="6"/>
  <c r="AH1947" i="6"/>
  <c r="AH1955" i="6"/>
  <c r="AH1963" i="6"/>
  <c r="AH1971" i="6"/>
  <c r="AH1979" i="6"/>
  <c r="AH1987" i="6"/>
  <c r="AH1995" i="6"/>
  <c r="AH2003" i="6"/>
  <c r="AH2011" i="6"/>
  <c r="AH2019" i="6"/>
  <c r="AH2027" i="6"/>
  <c r="AH2035" i="6"/>
  <c r="AH2043" i="6"/>
  <c r="AH2051" i="6"/>
  <c r="AH2059" i="6"/>
  <c r="AH2067" i="6"/>
  <c r="AH2075" i="6"/>
  <c r="AH2083" i="6"/>
  <c r="AH2091" i="6"/>
  <c r="AH2099" i="6"/>
  <c r="AH2107" i="6"/>
  <c r="AH2115" i="6"/>
  <c r="AH2123" i="6"/>
  <c r="AH2131" i="6"/>
  <c r="AH2139" i="6"/>
  <c r="AH2147" i="6"/>
  <c r="AH2155" i="6"/>
  <c r="AH2163" i="6"/>
  <c r="AH2171" i="6"/>
  <c r="AH2179" i="6"/>
  <c r="AH2187" i="6"/>
  <c r="AH2195" i="6"/>
  <c r="AH2203" i="6"/>
  <c r="AH2211" i="6"/>
  <c r="AH2219" i="6"/>
  <c r="AH2227" i="6"/>
  <c r="AH2235" i="6"/>
  <c r="AH8005" i="6"/>
  <c r="AH8013" i="6"/>
  <c r="AH8021" i="6"/>
  <c r="AH8029" i="6"/>
  <c r="AH8037" i="6"/>
  <c r="AH8045" i="6"/>
  <c r="AH8053" i="6"/>
  <c r="AH8061" i="6"/>
  <c r="AH8069" i="6"/>
  <c r="AH8077" i="6"/>
  <c r="AH8085" i="6"/>
  <c r="AH8093" i="6"/>
  <c r="AH8101" i="6"/>
  <c r="AH8109" i="6"/>
  <c r="AH8117" i="6"/>
  <c r="AH8125" i="6"/>
  <c r="AH8133" i="6"/>
  <c r="AH8141" i="6"/>
  <c r="AH8149" i="6"/>
  <c r="AH8157" i="6"/>
  <c r="AH8165" i="6"/>
  <c r="AH8173" i="6"/>
  <c r="AH8181" i="6"/>
  <c r="AH8189" i="6"/>
  <c r="AH8197" i="6"/>
  <c r="AH8205" i="6"/>
  <c r="AH8213" i="6"/>
  <c r="AH8221" i="6"/>
  <c r="AH8229" i="6"/>
  <c r="AH8237" i="6"/>
  <c r="AH8245" i="6"/>
  <c r="AH8253" i="6"/>
  <c r="AH8261" i="6"/>
  <c r="AH8269" i="6"/>
  <c r="AH8277" i="6"/>
  <c r="AH8285" i="6"/>
  <c r="AH8293" i="6"/>
  <c r="AH8301" i="6"/>
  <c r="AH8309" i="6"/>
  <c r="AH8317" i="6"/>
  <c r="AH8325" i="6"/>
  <c r="AH8333" i="6"/>
  <c r="AH8341" i="6"/>
  <c r="AH8349" i="6"/>
  <c r="AH8357" i="6"/>
  <c r="AH8365" i="6"/>
  <c r="AH8373" i="6"/>
  <c r="AH8381" i="6"/>
  <c r="AH8389" i="6"/>
  <c r="AH8397" i="6"/>
  <c r="AH8405" i="6"/>
  <c r="AH8413" i="6"/>
  <c r="AH8421" i="6"/>
  <c r="AH8429" i="6"/>
  <c r="AH8437" i="6"/>
  <c r="AH8445" i="6"/>
  <c r="AH8453" i="6"/>
  <c r="AH8461" i="6"/>
  <c r="AH8469" i="6"/>
  <c r="AH8477" i="6"/>
  <c r="AH8485" i="6"/>
  <c r="AH8493" i="6"/>
  <c r="AH8501" i="6"/>
  <c r="AH8509" i="6"/>
  <c r="AH8517" i="6"/>
  <c r="AH8525" i="6"/>
  <c r="AH8533" i="6"/>
  <c r="AH8541" i="6"/>
  <c r="AH8549" i="6"/>
  <c r="AH8557" i="6"/>
  <c r="AH8565" i="6"/>
  <c r="AH8573" i="6"/>
  <c r="AH8581" i="6"/>
  <c r="AH8589" i="6"/>
  <c r="AH8597" i="6"/>
  <c r="AH8605" i="6"/>
  <c r="AH8613" i="6"/>
  <c r="AH8621" i="6"/>
  <c r="AH8629" i="6"/>
  <c r="AH8637" i="6"/>
  <c r="AH8645" i="6"/>
  <c r="AH8653" i="6"/>
  <c r="AH8661" i="6"/>
  <c r="AH8669" i="6"/>
  <c r="AH8677" i="6"/>
  <c r="AH8685" i="6"/>
  <c r="AH8693" i="6"/>
  <c r="AH8701" i="6"/>
  <c r="AH8709" i="6"/>
  <c r="AH8717" i="6"/>
  <c r="AH8725" i="6"/>
  <c r="AH8733" i="6"/>
  <c r="AH8741" i="6"/>
  <c r="AH8749" i="6"/>
  <c r="AH8757" i="6"/>
  <c r="AH8765" i="6"/>
  <c r="AH8773" i="6"/>
  <c r="AH8781" i="6"/>
  <c r="AH8789" i="6"/>
  <c r="AH8797" i="6"/>
  <c r="AH8805" i="6"/>
  <c r="AH8813" i="6"/>
  <c r="AH8821" i="6"/>
  <c r="AH8829" i="6"/>
  <c r="AH8837" i="6"/>
  <c r="AH8845" i="6"/>
  <c r="AH8853" i="6"/>
  <c r="AH8861" i="6"/>
  <c r="AH8869" i="6"/>
  <c r="AH8877" i="6"/>
  <c r="AH8885" i="6"/>
  <c r="AH8893" i="6"/>
  <c r="AH8901" i="6"/>
  <c r="AH8909" i="6"/>
  <c r="AH8917" i="6"/>
  <c r="AH8925" i="6"/>
  <c r="AH8933" i="6"/>
  <c r="AH8941" i="6"/>
  <c r="AH8949" i="6"/>
  <c r="AH8957" i="6"/>
  <c r="AH8965" i="6"/>
  <c r="AH8973" i="6"/>
  <c r="AH8981" i="6"/>
  <c r="AH8989" i="6"/>
  <c r="AH8997" i="6"/>
  <c r="AH9005" i="6"/>
  <c r="AH9013" i="6"/>
  <c r="AH9021" i="6"/>
  <c r="AH9029" i="6"/>
  <c r="AH9037" i="6"/>
  <c r="AH9045" i="6"/>
  <c r="AH9053" i="6"/>
  <c r="AH9061" i="6"/>
  <c r="AH9069" i="6"/>
  <c r="AH9077" i="6"/>
  <c r="AH9085" i="6"/>
  <c r="AH9093" i="6"/>
  <c r="AH9101" i="6"/>
  <c r="AH9109" i="6"/>
  <c r="AH9117" i="6"/>
  <c r="AH9125" i="6"/>
  <c r="AH9133" i="6"/>
  <c r="AH9141" i="6"/>
  <c r="AH9149" i="6"/>
  <c r="AH9157" i="6"/>
  <c r="AH9165" i="6"/>
  <c r="AH9173" i="6"/>
  <c r="AH9181" i="6"/>
  <c r="AH9189" i="6"/>
  <c r="AH9197" i="6"/>
  <c r="AH9205" i="6"/>
  <c r="AH9213" i="6"/>
  <c r="AH9221" i="6"/>
  <c r="AH9229" i="6"/>
  <c r="AH9237" i="6"/>
  <c r="AH9245" i="6"/>
  <c r="AH9253" i="6"/>
  <c r="AH9261" i="6"/>
  <c r="AH9269" i="6"/>
  <c r="AH9277" i="6"/>
  <c r="AH9285" i="6"/>
  <c r="AH9293" i="6"/>
  <c r="AH9301" i="6"/>
  <c r="AH9309" i="6"/>
  <c r="AH9317" i="6"/>
  <c r="AH9325" i="6"/>
  <c r="AH9333" i="6"/>
  <c r="AH9341" i="6"/>
  <c r="AH9349" i="6"/>
  <c r="AH9357" i="6"/>
  <c r="AH4438" i="6"/>
  <c r="AH4446" i="6"/>
  <c r="AH4454" i="6"/>
  <c r="AH4462" i="6"/>
  <c r="AH4470" i="6"/>
  <c r="AH4478" i="6"/>
  <c r="AH4486" i="6"/>
  <c r="AH4494" i="6"/>
  <c r="AH4502" i="6"/>
  <c r="AH4510" i="6"/>
  <c r="AH4518" i="6"/>
  <c r="AH4526" i="6"/>
  <c r="AH4534" i="6"/>
  <c r="AH4542" i="6"/>
  <c r="AH4550" i="6"/>
  <c r="AH4558" i="6"/>
  <c r="AH4566" i="6"/>
  <c r="AH4574" i="6"/>
  <c r="AH4582" i="6"/>
  <c r="AH4590" i="6"/>
  <c r="AH4598" i="6"/>
  <c r="AH4606" i="6"/>
  <c r="AH4614" i="6"/>
  <c r="AH4622" i="6"/>
  <c r="AH4630" i="6"/>
  <c r="AH4638" i="6"/>
  <c r="AH4646" i="6"/>
  <c r="AH4654" i="6"/>
  <c r="AH4662" i="6"/>
  <c r="AH4670" i="6"/>
  <c r="AH4678" i="6"/>
  <c r="AH4686" i="6"/>
  <c r="AH4694" i="6"/>
  <c r="AH4702" i="6"/>
  <c r="AH4710" i="6"/>
  <c r="AH4718" i="6"/>
  <c r="AH4726" i="6"/>
  <c r="AH4734" i="6"/>
  <c r="AH4742" i="6"/>
  <c r="AH4750" i="6"/>
  <c r="AH4758" i="6"/>
  <c r="AH4766" i="6"/>
  <c r="AH4774" i="6"/>
  <c r="AH4782" i="6"/>
  <c r="AH4790" i="6"/>
  <c r="AH4798" i="6"/>
  <c r="AH4806" i="6"/>
  <c r="AH4814" i="6"/>
  <c r="AH4822" i="6"/>
  <c r="AH4830" i="6"/>
  <c r="AH4838" i="6"/>
  <c r="AH4846" i="6"/>
  <c r="AH4854" i="6"/>
  <c r="AH4862" i="6"/>
  <c r="AH4870" i="6"/>
  <c r="AH4878" i="6"/>
  <c r="AH4886" i="6"/>
  <c r="AH4894" i="6"/>
  <c r="AH4902" i="6"/>
  <c r="AH4910" i="6"/>
  <c r="AH4918" i="6"/>
  <c r="AH4926" i="6"/>
  <c r="AH4934" i="6"/>
  <c r="AH4942" i="6"/>
  <c r="AH4950" i="6"/>
  <c r="AH4958" i="6"/>
  <c r="AH4966" i="6"/>
  <c r="AH4974" i="6"/>
  <c r="AH4982" i="6"/>
  <c r="AH4990" i="6"/>
  <c r="AH4998" i="6"/>
  <c r="AH5006" i="6"/>
  <c r="AH5014" i="6"/>
  <c r="AH5022" i="6"/>
  <c r="AH5030" i="6"/>
  <c r="AH5038" i="6"/>
  <c r="AH5046" i="6"/>
  <c r="AH5054" i="6"/>
  <c r="AH5062" i="6"/>
  <c r="AH5070" i="6"/>
  <c r="AH5078" i="6"/>
  <c r="AH5086" i="6"/>
  <c r="AH5094" i="6"/>
  <c r="AH5102" i="6"/>
  <c r="AH5110" i="6"/>
  <c r="AH5118" i="6"/>
  <c r="AH5126" i="6"/>
  <c r="AH5134" i="6"/>
  <c r="AH5142" i="6"/>
  <c r="AH5150" i="6"/>
  <c r="AH5158" i="6"/>
  <c r="AH5166" i="6"/>
  <c r="AH5174" i="6"/>
  <c r="AH5182" i="6"/>
  <c r="AH5190" i="6"/>
  <c r="AH5198" i="6"/>
  <c r="AH5206" i="6"/>
  <c r="AH5214" i="6"/>
  <c r="AH5222" i="6"/>
  <c r="AH5230" i="6"/>
  <c r="AH5238" i="6"/>
  <c r="AH5246" i="6"/>
  <c r="AH5254" i="6"/>
  <c r="AH5262" i="6"/>
  <c r="AH5270" i="6"/>
  <c r="AH5278" i="6"/>
  <c r="AH5286" i="6"/>
  <c r="AH5294" i="6"/>
  <c r="AH5302" i="6"/>
  <c r="AH5310" i="6"/>
  <c r="AH5318" i="6"/>
  <c r="AH5326" i="6"/>
  <c r="AH5334" i="6"/>
  <c r="AH5342" i="6"/>
  <c r="AH5350" i="6"/>
  <c r="AH5358" i="6"/>
  <c r="AH5366" i="6"/>
  <c r="AH5374" i="6"/>
  <c r="AH5382" i="6"/>
  <c r="AH5390" i="6"/>
  <c r="AH5398" i="6"/>
  <c r="AH5406" i="6"/>
  <c r="AH5414" i="6"/>
  <c r="AH5422" i="6"/>
  <c r="AH5430" i="6"/>
  <c r="AH5438" i="6"/>
  <c r="AH5446" i="6"/>
  <c r="AH5454" i="6"/>
  <c r="AH5462" i="6"/>
  <c r="AH5470" i="6"/>
  <c r="AH5478" i="6"/>
  <c r="AH5486" i="6"/>
  <c r="AH5494" i="6"/>
  <c r="AH5502" i="6"/>
  <c r="AH5510" i="6"/>
  <c r="AH5518" i="6"/>
  <c r="AH5526" i="6"/>
  <c r="AH5534" i="6"/>
  <c r="AH5542" i="6"/>
  <c r="AH5550" i="6"/>
  <c r="AH5558" i="6"/>
  <c r="AH5566" i="6"/>
  <c r="AH5574" i="6"/>
  <c r="AH5582" i="6"/>
  <c r="AH5590" i="6"/>
  <c r="AH5598" i="6"/>
  <c r="AH5606" i="6"/>
  <c r="AH5614" i="6"/>
  <c r="AH5622" i="6"/>
  <c r="AH5630" i="6"/>
  <c r="AH5638" i="6"/>
  <c r="AH5646" i="6"/>
  <c r="AH5654" i="6"/>
  <c r="AH5662" i="6"/>
  <c r="AH5670" i="6"/>
  <c r="AH5678" i="6"/>
  <c r="AH5686" i="6"/>
  <c r="AH5694" i="6"/>
  <c r="AH5702" i="6"/>
  <c r="AH5710" i="6"/>
  <c r="AH5718" i="6"/>
  <c r="AH5726" i="6"/>
  <c r="AH5734" i="6"/>
  <c r="AH5742" i="6"/>
  <c r="AH5750" i="6"/>
  <c r="AH5758" i="6"/>
  <c r="AH5766" i="6"/>
  <c r="AH5774" i="6"/>
  <c r="AH5782" i="6"/>
  <c r="AH5790" i="6"/>
  <c r="AH5798" i="6"/>
  <c r="AH5806" i="6"/>
  <c r="AH5814" i="6"/>
  <c r="AH967" i="6"/>
  <c r="AH975" i="6"/>
  <c r="AH983" i="6"/>
  <c r="AH991" i="6"/>
  <c r="AH999" i="6"/>
  <c r="AH1007" i="6"/>
  <c r="AH1015" i="6"/>
  <c r="AH1023" i="6"/>
  <c r="AH1031" i="6"/>
  <c r="AH1039" i="6"/>
  <c r="AH1047" i="6"/>
  <c r="AH1055" i="6"/>
  <c r="AH1063" i="6"/>
  <c r="AH1071" i="6"/>
  <c r="AH1079" i="6"/>
  <c r="AH1087" i="6"/>
  <c r="AH1095" i="6"/>
  <c r="AH1103" i="6"/>
  <c r="AH1111" i="6"/>
  <c r="AH1119" i="6"/>
  <c r="AH1127" i="6"/>
  <c r="AH1135" i="6"/>
  <c r="AH1143" i="6"/>
  <c r="AH1151" i="6"/>
  <c r="AH1159" i="6"/>
  <c r="AH1167" i="6"/>
  <c r="AH1175" i="6"/>
  <c r="AH1183" i="6"/>
  <c r="AH1191" i="6"/>
  <c r="AH1199" i="6"/>
  <c r="AH1207" i="6"/>
  <c r="AH1215" i="6"/>
  <c r="AH1223" i="6"/>
  <c r="AH1231" i="6"/>
  <c r="AH1239" i="6"/>
  <c r="AH1247" i="6"/>
  <c r="AH1255" i="6"/>
  <c r="AH1263" i="6"/>
  <c r="AH1271" i="6"/>
  <c r="AH1279" i="6"/>
  <c r="AH1287" i="6"/>
  <c r="AH1295" i="6"/>
  <c r="AH1303" i="6"/>
  <c r="AH1311" i="6"/>
  <c r="AH1319" i="6"/>
  <c r="AH1327" i="6"/>
  <c r="AH1335" i="6"/>
  <c r="AH1343" i="6"/>
  <c r="AH1351" i="6"/>
  <c r="AH1359" i="6"/>
  <c r="AH1367" i="6"/>
  <c r="AH1375" i="6"/>
  <c r="AH1383" i="6"/>
  <c r="AH1391" i="6"/>
  <c r="AH1399" i="6"/>
  <c r="AH1407" i="6"/>
  <c r="AH1415" i="6"/>
  <c r="AH1423" i="6"/>
  <c r="AH1431" i="6"/>
  <c r="AH1439" i="6"/>
  <c r="AH1447" i="6"/>
  <c r="AH1455" i="6"/>
  <c r="AH1463" i="6"/>
  <c r="AH1471" i="6"/>
  <c r="AH1479" i="6"/>
  <c r="AH1487" i="6"/>
  <c r="AH1495" i="6"/>
  <c r="AH1503" i="6"/>
  <c r="AH1511" i="6"/>
  <c r="AH1519" i="6"/>
  <c r="AH1527" i="6"/>
  <c r="AH1535" i="6"/>
  <c r="AH1543" i="6"/>
  <c r="AH1551" i="6"/>
  <c r="AH1559" i="6"/>
  <c r="AH1567" i="6"/>
  <c r="AH1575" i="6"/>
  <c r="AH1583" i="6"/>
  <c r="AH1591" i="6"/>
  <c r="AH1599" i="6"/>
  <c r="AH1607" i="6"/>
  <c r="AH1615" i="6"/>
  <c r="AH1623" i="6"/>
  <c r="AH1631" i="6"/>
  <c r="AH1639" i="6"/>
  <c r="AH1647" i="6"/>
  <c r="AH1655" i="6"/>
  <c r="AH1663" i="6"/>
  <c r="AH1671" i="6"/>
  <c r="AH1679" i="6"/>
  <c r="AH1687" i="6"/>
  <c r="AH1695" i="6"/>
  <c r="AH1703" i="6"/>
  <c r="AH1711" i="6"/>
  <c r="AH1719" i="6"/>
  <c r="AH1727" i="6"/>
  <c r="AH1735" i="6"/>
  <c r="AH1743" i="6"/>
  <c r="AH1751" i="6"/>
  <c r="AH1759" i="6"/>
  <c r="AH1767" i="6"/>
  <c r="AH1775" i="6"/>
  <c r="AH1783" i="6"/>
  <c r="AH1791" i="6"/>
  <c r="AH1799" i="6"/>
  <c r="AH1807" i="6"/>
  <c r="AH1815" i="6"/>
  <c r="AH1823" i="6"/>
  <c r="AH1831" i="6"/>
  <c r="AH1839" i="6"/>
  <c r="AH1847" i="6"/>
  <c r="AH1855" i="6"/>
  <c r="AH1863" i="6"/>
  <c r="AH1871" i="6"/>
  <c r="AH1879" i="6"/>
  <c r="AH1887" i="6"/>
  <c r="AH1895" i="6"/>
  <c r="AH1903" i="6"/>
  <c r="AH1911" i="6"/>
  <c r="AH1919" i="6"/>
  <c r="AH1927" i="6"/>
  <c r="AH1935" i="6"/>
  <c r="AH1943" i="6"/>
  <c r="AH1951" i="6"/>
  <c r="AH1959" i="6"/>
  <c r="AH1967" i="6"/>
  <c r="AH1975" i="6"/>
  <c r="AH1983" i="6"/>
  <c r="AH1991" i="6"/>
  <c r="AH1999" i="6"/>
  <c r="AH2007" i="6"/>
  <c r="AH2015" i="6"/>
  <c r="AH2023" i="6"/>
  <c r="AH2031" i="6"/>
  <c r="AH2039" i="6"/>
  <c r="AH2047" i="6"/>
  <c r="AH2055" i="6"/>
  <c r="AH2063" i="6"/>
  <c r="AH2071" i="6"/>
  <c r="AH2079" i="6"/>
  <c r="AH2087" i="6"/>
  <c r="AH2095" i="6"/>
  <c r="AH2103" i="6"/>
  <c r="AH2111" i="6"/>
  <c r="AH2119" i="6"/>
  <c r="AH2127" i="6"/>
  <c r="AH2135" i="6"/>
  <c r="AH2143" i="6"/>
  <c r="AH2151" i="6"/>
  <c r="AH2159" i="6"/>
  <c r="AH2167" i="6"/>
  <c r="AH2175" i="6"/>
  <c r="AH2183" i="6"/>
  <c r="AH2191" i="6"/>
  <c r="AH2199" i="6"/>
  <c r="AH2207" i="6"/>
  <c r="AH2215" i="6"/>
  <c r="AH2223" i="6"/>
  <c r="AH2231" i="6"/>
  <c r="AH2239" i="6"/>
  <c r="AH2247" i="6"/>
  <c r="AH2255" i="6"/>
  <c r="AH2263" i="6"/>
  <c r="AH2271" i="6"/>
  <c r="AH2279" i="6"/>
  <c r="AH2287" i="6"/>
  <c r="AH2295" i="6"/>
  <c r="AH2303" i="6"/>
  <c r="AH2311" i="6"/>
  <c r="AH2319" i="6"/>
  <c r="AH2327" i="6"/>
  <c r="AH2335" i="6"/>
  <c r="AH2343" i="6"/>
  <c r="AH2351" i="6"/>
  <c r="AH4200" i="6"/>
  <c r="AH4208" i="6"/>
  <c r="AH4216" i="6"/>
  <c r="AH4224" i="6"/>
  <c r="AH4232" i="6"/>
  <c r="AH4240" i="6"/>
  <c r="AH4248" i="6"/>
  <c r="AH4256" i="6"/>
  <c r="AH4264" i="6"/>
  <c r="AH4272" i="6"/>
  <c r="AH4280" i="6"/>
  <c r="AH4288" i="6"/>
  <c r="AH4296" i="6"/>
  <c r="AH4304" i="6"/>
  <c r="AH4312" i="6"/>
  <c r="AH4320" i="6"/>
  <c r="AH4328" i="6"/>
  <c r="AH4336" i="6"/>
  <c r="AH4344" i="6"/>
  <c r="AH4352" i="6"/>
  <c r="AH4360" i="6"/>
  <c r="AH4368" i="6"/>
  <c r="AH4376" i="6"/>
  <c r="AH4384" i="6"/>
  <c r="AH4392" i="6"/>
  <c r="AH4400" i="6"/>
  <c r="AH4408" i="6"/>
  <c r="AH4416" i="6"/>
  <c r="AH4424" i="6"/>
  <c r="AH4432" i="6"/>
  <c r="AH4440" i="6"/>
  <c r="AH4448" i="6"/>
  <c r="AH4456" i="6"/>
  <c r="AH4464" i="6"/>
  <c r="AH4472" i="6"/>
  <c r="AH4480" i="6"/>
  <c r="AH4488" i="6"/>
  <c r="AH4496" i="6"/>
  <c r="AH4504" i="6"/>
  <c r="AH4512" i="6"/>
  <c r="AH4520" i="6"/>
  <c r="AH4528" i="6"/>
  <c r="AH4536" i="6"/>
  <c r="AH4544" i="6"/>
  <c r="AH4552" i="6"/>
  <c r="AH4560" i="6"/>
  <c r="AH4568" i="6"/>
  <c r="AH4576" i="6"/>
  <c r="AH4584" i="6"/>
  <c r="AH4592" i="6"/>
  <c r="AH4600" i="6"/>
  <c r="AH4608" i="6"/>
  <c r="AH4616" i="6"/>
  <c r="AH4624" i="6"/>
  <c r="AH4632" i="6"/>
  <c r="AH4640" i="6"/>
  <c r="AH4648" i="6"/>
  <c r="AH4656" i="6"/>
  <c r="AH4664" i="6"/>
  <c r="AH4672" i="6"/>
  <c r="AH4680" i="6"/>
  <c r="AH4688" i="6"/>
  <c r="AH4696" i="6"/>
  <c r="AH4704" i="6"/>
  <c r="AH4712" i="6"/>
  <c r="AH4720" i="6"/>
  <c r="AH4728" i="6"/>
  <c r="AH4736" i="6"/>
  <c r="AH4744" i="6"/>
  <c r="AH4752" i="6"/>
  <c r="AH4760" i="6"/>
  <c r="AH4768" i="6"/>
  <c r="AH4776" i="6"/>
  <c r="AH4784" i="6"/>
  <c r="AH4792" i="6"/>
  <c r="AH4800" i="6"/>
  <c r="AH4808" i="6"/>
  <c r="AH4816" i="6"/>
  <c r="AH4824" i="6"/>
  <c r="AH4832" i="6"/>
  <c r="AH4840" i="6"/>
  <c r="AH4848" i="6"/>
  <c r="AH4856" i="6"/>
  <c r="AH4864" i="6"/>
  <c r="AH4872" i="6"/>
  <c r="AH4880" i="6"/>
  <c r="AH4888" i="6"/>
  <c r="AH4896" i="6"/>
  <c r="AH4904" i="6"/>
  <c r="AH4912" i="6"/>
  <c r="AH4920" i="6"/>
  <c r="AH4928" i="6"/>
  <c r="AH4936" i="6"/>
  <c r="AH4944" i="6"/>
  <c r="AH4952" i="6"/>
  <c r="AH4960" i="6"/>
  <c r="AH4968" i="6"/>
  <c r="AH4976" i="6"/>
  <c r="AH4984" i="6"/>
  <c r="AH4992" i="6"/>
  <c r="AH5000" i="6"/>
  <c r="AH5008" i="6"/>
  <c r="AH5016" i="6"/>
  <c r="AH5024" i="6"/>
  <c r="AH5032" i="6"/>
  <c r="AH5040" i="6"/>
  <c r="AH5048" i="6"/>
  <c r="AH5056" i="6"/>
  <c r="AH5064" i="6"/>
  <c r="AH5072" i="6"/>
  <c r="AH5080" i="6"/>
  <c r="AH5088" i="6"/>
  <c r="AH5096" i="6"/>
  <c r="AH5104" i="6"/>
  <c r="AH5112" i="6"/>
  <c r="AH5120" i="6"/>
  <c r="AH5128" i="6"/>
  <c r="AH5136" i="6"/>
  <c r="AH5144" i="6"/>
  <c r="AH5152" i="6"/>
  <c r="AH5160" i="6"/>
  <c r="AH5168" i="6"/>
  <c r="AH5176" i="6"/>
  <c r="AH5184" i="6"/>
  <c r="AH5192" i="6"/>
  <c r="AH5200" i="6"/>
  <c r="AH5208" i="6"/>
  <c r="AH5216" i="6"/>
  <c r="AH5224" i="6"/>
  <c r="AH5232" i="6"/>
  <c r="AH5240" i="6"/>
  <c r="AH5248" i="6"/>
  <c r="AH5256" i="6"/>
  <c r="AH5264" i="6"/>
  <c r="AH5272" i="6"/>
  <c r="AH5280" i="6"/>
  <c r="AH5288" i="6"/>
  <c r="AH5296" i="6"/>
  <c r="AH5304" i="6"/>
  <c r="AH5312" i="6"/>
  <c r="AH5320" i="6"/>
  <c r="AH5328" i="6"/>
  <c r="AH5336" i="6"/>
  <c r="AH5344" i="6"/>
  <c r="AH5352" i="6"/>
  <c r="AH5360" i="6"/>
  <c r="AH5368" i="6"/>
  <c r="AH5376" i="6"/>
  <c r="AH5384" i="6"/>
  <c r="AH5392" i="6"/>
  <c r="AH5400" i="6"/>
  <c r="AH5408" i="6"/>
  <c r="AH5416" i="6"/>
  <c r="AH5424" i="6"/>
  <c r="AH5432" i="6"/>
  <c r="AH5440" i="6"/>
  <c r="AH5448" i="6"/>
  <c r="AH5456" i="6"/>
  <c r="AH5464" i="6"/>
  <c r="AH5472" i="6"/>
  <c r="AH5480" i="6"/>
  <c r="AH5488" i="6"/>
  <c r="AH5496" i="6"/>
  <c r="AH5504" i="6"/>
  <c r="AH5512" i="6"/>
  <c r="AH5520" i="6"/>
  <c r="AH5528" i="6"/>
  <c r="AH5536" i="6"/>
  <c r="AH5544" i="6"/>
  <c r="AH5552" i="6"/>
  <c r="AH5560" i="6"/>
  <c r="AH5568" i="6"/>
  <c r="AH5576" i="6"/>
  <c r="AH5584" i="6"/>
  <c r="AH5592" i="6"/>
  <c r="AH5600" i="6"/>
  <c r="AH5608" i="6"/>
  <c r="AH5616" i="6"/>
  <c r="AH5624" i="6"/>
  <c r="AH5632" i="6"/>
  <c r="AH5640" i="6"/>
  <c r="AH5648" i="6"/>
  <c r="AH5656" i="6"/>
  <c r="AH5664" i="6"/>
  <c r="AH5672" i="6"/>
  <c r="AH5680" i="6"/>
  <c r="AH5688" i="6"/>
  <c r="AH5696" i="6"/>
  <c r="AH5704" i="6"/>
  <c r="AH5712" i="6"/>
  <c r="AH5720" i="6"/>
  <c r="AH5728" i="6"/>
  <c r="AH5736" i="6"/>
  <c r="AH5744" i="6"/>
  <c r="AH5752" i="6"/>
  <c r="AH5760" i="6"/>
  <c r="AH5768" i="6"/>
  <c r="AH5776" i="6"/>
  <c r="AH969" i="6"/>
  <c r="AH977" i="6"/>
  <c r="AH985" i="6"/>
  <c r="AH993" i="6"/>
  <c r="AH1001" i="6"/>
  <c r="AH1009" i="6"/>
  <c r="AH1017" i="6"/>
  <c r="AH1025" i="6"/>
  <c r="AH1033" i="6"/>
  <c r="AH1041" i="6"/>
  <c r="AH1049" i="6"/>
  <c r="AH1057" i="6"/>
  <c r="AH1065" i="6"/>
  <c r="AH1073" i="6"/>
  <c r="AH1081" i="6"/>
  <c r="AH1089" i="6"/>
  <c r="AH1097" i="6"/>
  <c r="AH1105" i="6"/>
  <c r="AH1113" i="6"/>
  <c r="AH1121" i="6"/>
  <c r="AH1129" i="6"/>
  <c r="AH1137" i="6"/>
  <c r="AH1145" i="6"/>
  <c r="AH1153" i="6"/>
  <c r="AH1161" i="6"/>
  <c r="AH1169" i="6"/>
  <c r="AH1177" i="6"/>
  <c r="AH1185" i="6"/>
  <c r="AH1193" i="6"/>
  <c r="AH1201" i="6"/>
  <c r="AH1209" i="6"/>
  <c r="AH1217" i="6"/>
  <c r="AH1225" i="6"/>
  <c r="AH1233" i="6"/>
  <c r="AH1241" i="6"/>
  <c r="AH1249" i="6"/>
  <c r="AH1257" i="6"/>
  <c r="AH1265" i="6"/>
  <c r="AH1273" i="6"/>
  <c r="AH1281" i="6"/>
  <c r="AH1289" i="6"/>
  <c r="AH1297" i="6"/>
  <c r="AH1305" i="6"/>
  <c r="AH1313" i="6"/>
  <c r="AH1321" i="6"/>
  <c r="AH1329" i="6"/>
  <c r="AH1337" i="6"/>
  <c r="AH1345" i="6"/>
  <c r="AH1353" i="6"/>
  <c r="AH1361" i="6"/>
  <c r="AH1369" i="6"/>
  <c r="AH1377" i="6"/>
  <c r="AH1385" i="6"/>
  <c r="AH1393" i="6"/>
  <c r="AH1401" i="6"/>
  <c r="AH1409" i="6"/>
  <c r="AH1417" i="6"/>
  <c r="AH1425" i="6"/>
  <c r="AH1433" i="6"/>
  <c r="AH1441" i="6"/>
  <c r="AH1449" i="6"/>
  <c r="AH1457" i="6"/>
  <c r="AH1465" i="6"/>
  <c r="AH1473" i="6"/>
  <c r="AH1481" i="6"/>
  <c r="AH1489" i="6"/>
  <c r="AH1497" i="6"/>
  <c r="AH1505" i="6"/>
  <c r="AH1513" i="6"/>
  <c r="AH1521" i="6"/>
  <c r="AH1529" i="6"/>
  <c r="AH1537" i="6"/>
  <c r="AH1545" i="6"/>
  <c r="AH1553" i="6"/>
  <c r="AH1561" i="6"/>
  <c r="AH1569" i="6"/>
  <c r="AH1577" i="6"/>
  <c r="AH1585" i="6"/>
  <c r="AH1593" i="6"/>
  <c r="AH1601" i="6"/>
  <c r="AH1609" i="6"/>
  <c r="AH1617" i="6"/>
  <c r="AH1625" i="6"/>
  <c r="AH1633" i="6"/>
  <c r="AH1641" i="6"/>
  <c r="AH1649" i="6"/>
  <c r="AH1657" i="6"/>
  <c r="AH1665" i="6"/>
  <c r="AH1673" i="6"/>
  <c r="AH1681" i="6"/>
  <c r="AH1689" i="6"/>
  <c r="AH1697" i="6"/>
  <c r="AH1705" i="6"/>
  <c r="AH1713" i="6"/>
  <c r="AH1721" i="6"/>
  <c r="AH1729" i="6"/>
  <c r="AH1737" i="6"/>
  <c r="AH1745" i="6"/>
  <c r="AH1753" i="6"/>
  <c r="AH1761" i="6"/>
  <c r="AH1769" i="6"/>
  <c r="AH1777" i="6"/>
  <c r="AH1785" i="6"/>
  <c r="AH1793" i="6"/>
  <c r="AH1801" i="6"/>
  <c r="AH1809" i="6"/>
  <c r="AH1817" i="6"/>
  <c r="AH1825" i="6"/>
  <c r="AH1833" i="6"/>
  <c r="AH1841" i="6"/>
  <c r="AH1849" i="6"/>
  <c r="AH1857" i="6"/>
  <c r="AH1865" i="6"/>
  <c r="AH1873" i="6"/>
  <c r="AH1881" i="6"/>
  <c r="AH1889" i="6"/>
  <c r="AH1897" i="6"/>
  <c r="AH1905" i="6"/>
  <c r="AH1913" i="6"/>
  <c r="AH1921" i="6"/>
  <c r="AH1929" i="6"/>
  <c r="AH1937" i="6"/>
  <c r="AH1945" i="6"/>
  <c r="AH1953" i="6"/>
  <c r="AH1961" i="6"/>
  <c r="AH1969" i="6"/>
  <c r="AH1977" i="6"/>
  <c r="AH1985" i="6"/>
  <c r="AH1993" i="6"/>
  <c r="AH2001" i="6"/>
  <c r="AH2009" i="6"/>
  <c r="AH2017" i="6"/>
  <c r="AH2025" i="6"/>
  <c r="AH2033" i="6"/>
  <c r="AH2041" i="6"/>
  <c r="AH2049" i="6"/>
  <c r="AH2057" i="6"/>
  <c r="AH2065" i="6"/>
  <c r="AH2073" i="6"/>
  <c r="AH2081" i="6"/>
  <c r="AH2089" i="6"/>
  <c r="AH2097" i="6"/>
  <c r="AH2105" i="6"/>
  <c r="AH2113" i="6"/>
  <c r="AH2121" i="6"/>
  <c r="AH2129" i="6"/>
  <c r="AH2137" i="6"/>
  <c r="AH2145" i="6"/>
  <c r="AH2153" i="6"/>
  <c r="AH2161" i="6"/>
  <c r="AH2169" i="6"/>
  <c r="AH2177" i="6"/>
  <c r="AH2185" i="6"/>
  <c r="AH2193" i="6"/>
  <c r="AH2243" i="6"/>
  <c r="AH2251" i="6"/>
  <c r="AH2259" i="6"/>
  <c r="AH2267" i="6"/>
  <c r="AH2275" i="6"/>
  <c r="AH2283" i="6"/>
  <c r="AH2291" i="6"/>
  <c r="AH2299" i="6"/>
  <c r="AH2307" i="6"/>
  <c r="AH2315" i="6"/>
  <c r="AH2323" i="6"/>
  <c r="AH2331" i="6"/>
  <c r="AH2339" i="6"/>
  <c r="AH2347" i="6"/>
  <c r="AH2355" i="6"/>
  <c r="AH2363" i="6"/>
  <c r="AH2371" i="6"/>
  <c r="AH2379" i="6"/>
  <c r="AH2387" i="6"/>
  <c r="AH2395" i="6"/>
  <c r="AH2403" i="6"/>
  <c r="AH2411" i="6"/>
  <c r="AH2419" i="6"/>
  <c r="AH2427" i="6"/>
  <c r="AH2435" i="6"/>
  <c r="AH2443" i="6"/>
  <c r="AH2451" i="6"/>
  <c r="AH2459" i="6"/>
  <c r="AH2467" i="6"/>
  <c r="AH2475" i="6"/>
  <c r="AH2483" i="6"/>
  <c r="AH2491" i="6"/>
  <c r="AH2499" i="6"/>
  <c r="AH2507" i="6"/>
  <c r="AH2515" i="6"/>
  <c r="AH2523" i="6"/>
  <c r="AH2531" i="6"/>
  <c r="AH2539" i="6"/>
  <c r="AH2547" i="6"/>
  <c r="AH2555" i="6"/>
  <c r="AH2563" i="6"/>
  <c r="AH2571" i="6"/>
  <c r="AH2579" i="6"/>
  <c r="AH2587" i="6"/>
  <c r="AH2595" i="6"/>
  <c r="AH2603" i="6"/>
  <c r="AH2611" i="6"/>
  <c r="AH2619" i="6"/>
  <c r="AH2627" i="6"/>
  <c r="AH2635" i="6"/>
  <c r="AH2643" i="6"/>
  <c r="AH2651" i="6"/>
  <c r="AH2659" i="6"/>
  <c r="AH2667" i="6"/>
  <c r="AH2675" i="6"/>
  <c r="AH2683" i="6"/>
  <c r="AH2691" i="6"/>
  <c r="AH2699" i="6"/>
  <c r="AH2707" i="6"/>
  <c r="AH2715" i="6"/>
  <c r="AH2723" i="6"/>
  <c r="AH2731" i="6"/>
  <c r="AH2739" i="6"/>
  <c r="AH2747" i="6"/>
  <c r="AH2755" i="6"/>
  <c r="AH2763" i="6"/>
  <c r="AH2771" i="6"/>
  <c r="AH2779" i="6"/>
  <c r="AH2787" i="6"/>
  <c r="AH2795" i="6"/>
  <c r="AH2803" i="6"/>
  <c r="AH2811" i="6"/>
  <c r="AH2819" i="6"/>
  <c r="AH2827" i="6"/>
  <c r="AH2835" i="6"/>
  <c r="AH2843" i="6"/>
  <c r="AH2851" i="6"/>
  <c r="AH2859" i="6"/>
  <c r="AH2867" i="6"/>
  <c r="AH2875" i="6"/>
  <c r="AH2883" i="6"/>
  <c r="AH2891" i="6"/>
  <c r="AH2899" i="6"/>
  <c r="AH2907" i="6"/>
  <c r="AH2915" i="6"/>
  <c r="AH2923" i="6"/>
  <c r="AH2931" i="6"/>
  <c r="AH2939" i="6"/>
  <c r="AH2947" i="6"/>
  <c r="AH2955" i="6"/>
  <c r="AH2963" i="6"/>
  <c r="AH2971" i="6"/>
  <c r="AH2979" i="6"/>
  <c r="AH2987" i="6"/>
  <c r="AH2995" i="6"/>
  <c r="AH3003" i="6"/>
  <c r="AH3011" i="6"/>
  <c r="AH3019" i="6"/>
  <c r="AH3027" i="6"/>
  <c r="AH3035" i="6"/>
  <c r="AH3043" i="6"/>
  <c r="AH3051" i="6"/>
  <c r="AH3059" i="6"/>
  <c r="AH3067" i="6"/>
  <c r="AH3075" i="6"/>
  <c r="AH3083" i="6"/>
  <c r="AH3091" i="6"/>
  <c r="AH3099" i="6"/>
  <c r="AH3107" i="6"/>
  <c r="AH3115" i="6"/>
  <c r="AH3123" i="6"/>
  <c r="AH3131" i="6"/>
  <c r="AH3139" i="6"/>
  <c r="AH3147" i="6"/>
  <c r="AH3155" i="6"/>
  <c r="AH3163" i="6"/>
  <c r="AH3171" i="6"/>
  <c r="AH3179" i="6"/>
  <c r="AH3187" i="6"/>
  <c r="AH3195" i="6"/>
  <c r="AH3203" i="6"/>
  <c r="AH3211" i="6"/>
  <c r="AH3219" i="6"/>
  <c r="AH3227" i="6"/>
  <c r="AH3235" i="6"/>
  <c r="AH3243" i="6"/>
  <c r="AH3251" i="6"/>
  <c r="AH3259" i="6"/>
  <c r="AH3267" i="6"/>
  <c r="AH3275" i="6"/>
  <c r="AH3283" i="6"/>
  <c r="AH3291" i="6"/>
  <c r="AH3299" i="6"/>
  <c r="AH3307" i="6"/>
  <c r="AH3315" i="6"/>
  <c r="AH9365" i="6"/>
  <c r="AH9373" i="6"/>
  <c r="AH9381" i="6"/>
  <c r="AH9389" i="6"/>
  <c r="AH9397" i="6"/>
  <c r="AH9405" i="6"/>
  <c r="AH9413" i="6"/>
  <c r="AH9421" i="6"/>
  <c r="AH9429" i="6"/>
  <c r="AH9437" i="6"/>
  <c r="AH9445" i="6"/>
  <c r="AH9453" i="6"/>
  <c r="AH9461" i="6"/>
  <c r="AH9469" i="6"/>
  <c r="AH9477" i="6"/>
  <c r="AH9485" i="6"/>
  <c r="AH9493" i="6"/>
  <c r="AH9501" i="6"/>
  <c r="AH9509" i="6"/>
  <c r="AH9517" i="6"/>
  <c r="AH9525" i="6"/>
  <c r="AH9533" i="6"/>
  <c r="AH9541" i="6"/>
  <c r="AH9549" i="6"/>
  <c r="AH9557" i="6"/>
  <c r="AH9565" i="6"/>
  <c r="AH9573" i="6"/>
  <c r="AH9581" i="6"/>
  <c r="AH9589" i="6"/>
  <c r="AH9597" i="6"/>
  <c r="AH9605" i="6"/>
  <c r="AH9613" i="6"/>
  <c r="AH9621" i="6"/>
  <c r="AH9629" i="6"/>
  <c r="AH9637" i="6"/>
  <c r="AH9645" i="6"/>
  <c r="AH9653" i="6"/>
  <c r="AH9661" i="6"/>
  <c r="AH9669" i="6"/>
  <c r="AH9677" i="6"/>
  <c r="AH9685" i="6"/>
  <c r="AH9693" i="6"/>
  <c r="AH9701" i="6"/>
  <c r="AH9709" i="6"/>
  <c r="AH9717" i="6"/>
  <c r="AH9725" i="6"/>
  <c r="AH9733" i="6"/>
  <c r="AH9741" i="6"/>
  <c r="AH9749" i="6"/>
  <c r="AH9757" i="6"/>
  <c r="AH9765" i="6"/>
  <c r="AH9773" i="6"/>
  <c r="AH9781" i="6"/>
  <c r="AH9789" i="6"/>
  <c r="AH9797" i="6"/>
  <c r="AH9805" i="6"/>
  <c r="AH9813" i="6"/>
  <c r="AH9821" i="6"/>
  <c r="AH9829" i="6"/>
  <c r="AH9837" i="6"/>
  <c r="AH9845" i="6"/>
  <c r="AH9853" i="6"/>
  <c r="AH9861" i="6"/>
  <c r="AH9869" i="6"/>
  <c r="AH9877" i="6"/>
  <c r="AH9885" i="6"/>
  <c r="AH9893" i="6"/>
  <c r="AH9901" i="6"/>
  <c r="AH9909" i="6"/>
  <c r="AH9917" i="6"/>
  <c r="AH9925" i="6"/>
  <c r="AH9933" i="6"/>
  <c r="AH9941" i="6"/>
  <c r="AH9949" i="6"/>
  <c r="AH9957" i="6"/>
  <c r="AH9965" i="6"/>
  <c r="AH9973" i="6"/>
  <c r="AH9981" i="6"/>
  <c r="AH9989" i="6"/>
  <c r="AH9997" i="6"/>
  <c r="AH5822" i="6"/>
  <c r="AH5830" i="6"/>
  <c r="AH5838" i="6"/>
  <c r="AH5846" i="6"/>
  <c r="AH5854" i="6"/>
  <c r="AH5862" i="6"/>
  <c r="AH5870" i="6"/>
  <c r="AH5878" i="6"/>
  <c r="AH5886" i="6"/>
  <c r="AH5894" i="6"/>
  <c r="AH5902" i="6"/>
  <c r="AH5910" i="6"/>
  <c r="AH5918" i="6"/>
  <c r="AH5926" i="6"/>
  <c r="AH5934" i="6"/>
  <c r="AH5942" i="6"/>
  <c r="AH5950" i="6"/>
  <c r="AH5958" i="6"/>
  <c r="AH5966" i="6"/>
  <c r="AH5974" i="6"/>
  <c r="AH5982" i="6"/>
  <c r="AH5990" i="6"/>
  <c r="AH5998" i="6"/>
  <c r="AH6006" i="6"/>
  <c r="AH6014" i="6"/>
  <c r="AH6022" i="6"/>
  <c r="AH6030" i="6"/>
  <c r="AH6038" i="6"/>
  <c r="AH6046" i="6"/>
  <c r="AH6054" i="6"/>
  <c r="AH6062" i="6"/>
  <c r="AH6070" i="6"/>
  <c r="AH6078" i="6"/>
  <c r="AH6086" i="6"/>
  <c r="AH6094" i="6"/>
  <c r="AH6102" i="6"/>
  <c r="AH6110" i="6"/>
  <c r="AH6118" i="6"/>
  <c r="AH6126" i="6"/>
  <c r="AH6134" i="6"/>
  <c r="AH6142" i="6"/>
  <c r="AH6150" i="6"/>
  <c r="AH6158" i="6"/>
  <c r="AH6166" i="6"/>
  <c r="AH6174" i="6"/>
  <c r="AH6182" i="6"/>
  <c r="AH6190" i="6"/>
  <c r="AH6198" i="6"/>
  <c r="AH6206" i="6"/>
  <c r="AH6214" i="6"/>
  <c r="AH6222" i="6"/>
  <c r="AH6230" i="6"/>
  <c r="AH6238" i="6"/>
  <c r="AH6246" i="6"/>
  <c r="AH6254" i="6"/>
  <c r="AH6262" i="6"/>
  <c r="AH6270" i="6"/>
  <c r="AH6278" i="6"/>
  <c r="AH6286" i="6"/>
  <c r="AH6294" i="6"/>
  <c r="AH6302" i="6"/>
  <c r="AH6310" i="6"/>
  <c r="AH6318" i="6"/>
  <c r="AH6326" i="6"/>
  <c r="AH6334" i="6"/>
  <c r="AH6342" i="6"/>
  <c r="AH6350" i="6"/>
  <c r="AH6358" i="6"/>
  <c r="AH6366" i="6"/>
  <c r="AH6374" i="6"/>
  <c r="AH6382" i="6"/>
  <c r="AH6390" i="6"/>
  <c r="AH6398" i="6"/>
  <c r="AH6406" i="6"/>
  <c r="AH6414" i="6"/>
  <c r="AH6422" i="6"/>
  <c r="AH6430" i="6"/>
  <c r="AH6438" i="6"/>
  <c r="AH6446" i="6"/>
  <c r="AH6454" i="6"/>
  <c r="AH6462" i="6"/>
  <c r="AH6470" i="6"/>
  <c r="AH6478" i="6"/>
  <c r="AH6486" i="6"/>
  <c r="AH6494" i="6"/>
  <c r="AH6502" i="6"/>
  <c r="AH6510" i="6"/>
  <c r="AH6518" i="6"/>
  <c r="AH6526" i="6"/>
  <c r="AH6534" i="6"/>
  <c r="AH6542" i="6"/>
  <c r="AH6550" i="6"/>
  <c r="AH6558" i="6"/>
  <c r="AH6566" i="6"/>
  <c r="AH6574" i="6"/>
  <c r="AH6582" i="6"/>
  <c r="AH6590" i="6"/>
  <c r="AH6598" i="6"/>
  <c r="AH6606" i="6"/>
  <c r="AH6614" i="6"/>
  <c r="AH6622" i="6"/>
  <c r="AH6630" i="6"/>
  <c r="AH6638" i="6"/>
  <c r="AH6646" i="6"/>
  <c r="AH6654" i="6"/>
  <c r="AH6662" i="6"/>
  <c r="AH6670" i="6"/>
  <c r="AH6678" i="6"/>
  <c r="AH6686" i="6"/>
  <c r="AH6694" i="6"/>
  <c r="AH6702" i="6"/>
  <c r="AH6710" i="6"/>
  <c r="AH6718" i="6"/>
  <c r="AH6726" i="6"/>
  <c r="AH6734" i="6"/>
  <c r="AH6742" i="6"/>
  <c r="AH6750" i="6"/>
  <c r="AH6758" i="6"/>
  <c r="AH6766" i="6"/>
  <c r="AH6774" i="6"/>
  <c r="AH6782" i="6"/>
  <c r="AH6790" i="6"/>
  <c r="AH6798" i="6"/>
  <c r="AH6806" i="6"/>
  <c r="AH6814" i="6"/>
  <c r="AH6822" i="6"/>
  <c r="AH6830" i="6"/>
  <c r="AH6838" i="6"/>
  <c r="AH6846" i="6"/>
  <c r="AH6854" i="6"/>
  <c r="AH6862" i="6"/>
  <c r="AH6870" i="6"/>
  <c r="AH6878" i="6"/>
  <c r="AH6886" i="6"/>
  <c r="AH6894" i="6"/>
  <c r="AH6902" i="6"/>
  <c r="AH6910" i="6"/>
  <c r="AH6918" i="6"/>
  <c r="AH6926" i="6"/>
  <c r="AH6934" i="6"/>
  <c r="AH6942" i="6"/>
  <c r="AH6950" i="6"/>
  <c r="AH6958" i="6"/>
  <c r="AH6966" i="6"/>
  <c r="AH6974" i="6"/>
  <c r="AH6982" i="6"/>
  <c r="AH6990" i="6"/>
  <c r="AH6998" i="6"/>
  <c r="AH7006" i="6"/>
  <c r="AH7014" i="6"/>
  <c r="AH7022" i="6"/>
  <c r="AH7030" i="6"/>
  <c r="AH7038" i="6"/>
  <c r="AH7046" i="6"/>
  <c r="AH7054" i="6"/>
  <c r="AH7062" i="6"/>
  <c r="AH7070" i="6"/>
  <c r="AH7078" i="6"/>
  <c r="AH7086" i="6"/>
  <c r="AH7094" i="6"/>
  <c r="AH7102" i="6"/>
  <c r="AH7110" i="6"/>
  <c r="AH7118" i="6"/>
  <c r="AH7126" i="6"/>
  <c r="AH7134" i="6"/>
  <c r="AH7142" i="6"/>
  <c r="AH7150" i="6"/>
  <c r="AH7158" i="6"/>
  <c r="AH7166" i="6"/>
  <c r="AH7174" i="6"/>
  <c r="AH2359" i="6"/>
  <c r="AH2367" i="6"/>
  <c r="AH2375" i="6"/>
  <c r="AH2383" i="6"/>
  <c r="AH2391" i="6"/>
  <c r="AH2399" i="6"/>
  <c r="AH2407" i="6"/>
  <c r="AH2415" i="6"/>
  <c r="AH2423" i="6"/>
  <c r="AH2431" i="6"/>
  <c r="AH2439" i="6"/>
  <c r="AH2447" i="6"/>
  <c r="AH2455" i="6"/>
  <c r="AH2463" i="6"/>
  <c r="AH2471" i="6"/>
  <c r="AH2479" i="6"/>
  <c r="AH2487" i="6"/>
  <c r="AH2495" i="6"/>
  <c r="AH2503" i="6"/>
  <c r="AH2511" i="6"/>
  <c r="AH2519" i="6"/>
  <c r="AH2527" i="6"/>
  <c r="AH2535" i="6"/>
  <c r="AH2543" i="6"/>
  <c r="AH2551" i="6"/>
  <c r="AH2559" i="6"/>
  <c r="AH2567" i="6"/>
  <c r="AH2575" i="6"/>
  <c r="AH2583" i="6"/>
  <c r="AH2591" i="6"/>
  <c r="AH2599" i="6"/>
  <c r="AH2607" i="6"/>
  <c r="AH2615" i="6"/>
  <c r="AH2623" i="6"/>
  <c r="AH2631" i="6"/>
  <c r="AH2639" i="6"/>
  <c r="AH2647" i="6"/>
  <c r="AH2655" i="6"/>
  <c r="AH2663" i="6"/>
  <c r="AH2671" i="6"/>
  <c r="AH2679" i="6"/>
  <c r="AH2687" i="6"/>
  <c r="AH2695" i="6"/>
  <c r="AH2703" i="6"/>
  <c r="AH2711" i="6"/>
  <c r="AH2719" i="6"/>
  <c r="AH2727" i="6"/>
  <c r="AH2735" i="6"/>
  <c r="AH2743" i="6"/>
  <c r="AH2751" i="6"/>
  <c r="AH2759" i="6"/>
  <c r="AH2767" i="6"/>
  <c r="AH2775" i="6"/>
  <c r="AH2783" i="6"/>
  <c r="AH2791" i="6"/>
  <c r="AH2799" i="6"/>
  <c r="AH2807" i="6"/>
  <c r="AH2815" i="6"/>
  <c r="AH2823" i="6"/>
  <c r="AH2831" i="6"/>
  <c r="AH2839" i="6"/>
  <c r="AH2847" i="6"/>
  <c r="AH2855" i="6"/>
  <c r="AH2863" i="6"/>
  <c r="AH2871" i="6"/>
  <c r="AH2879" i="6"/>
  <c r="AH2887" i="6"/>
  <c r="AH2895" i="6"/>
  <c r="AH2903" i="6"/>
  <c r="AH2911" i="6"/>
  <c r="AH2919" i="6"/>
  <c r="AH2927" i="6"/>
  <c r="AH2935" i="6"/>
  <c r="AH2943" i="6"/>
  <c r="AH2951" i="6"/>
  <c r="AH2959" i="6"/>
  <c r="AH2967" i="6"/>
  <c r="AH2975" i="6"/>
  <c r="AH2983" i="6"/>
  <c r="AH2991" i="6"/>
  <c r="AH2999" i="6"/>
  <c r="AH3007" i="6"/>
  <c r="AH3015" i="6"/>
  <c r="AH3023" i="6"/>
  <c r="AH3031" i="6"/>
  <c r="AH3039" i="6"/>
  <c r="AH3047" i="6"/>
  <c r="AH3055" i="6"/>
  <c r="AH3063" i="6"/>
  <c r="AH3071" i="6"/>
  <c r="AH3079" i="6"/>
  <c r="AH3087" i="6"/>
  <c r="AH3095" i="6"/>
  <c r="AH3103" i="6"/>
  <c r="AH3111" i="6"/>
  <c r="AH3119" i="6"/>
  <c r="AH3127" i="6"/>
  <c r="AH3135" i="6"/>
  <c r="AH3143" i="6"/>
  <c r="AH3151" i="6"/>
  <c r="AH3159" i="6"/>
  <c r="AH3167" i="6"/>
  <c r="AH3175" i="6"/>
  <c r="AH3183" i="6"/>
  <c r="AH3191" i="6"/>
  <c r="AH3199" i="6"/>
  <c r="AH3207" i="6"/>
  <c r="AH3215" i="6"/>
  <c r="AH3223" i="6"/>
  <c r="AH3231" i="6"/>
  <c r="AH3239" i="6"/>
  <c r="AH3247" i="6"/>
  <c r="AH3255" i="6"/>
  <c r="AH3263" i="6"/>
  <c r="AH3271" i="6"/>
  <c r="AH3279" i="6"/>
  <c r="AH3287" i="6"/>
  <c r="AH3295" i="6"/>
  <c r="AH3303" i="6"/>
  <c r="AH3311" i="6"/>
  <c r="AH3319" i="6"/>
  <c r="AH3327" i="6"/>
  <c r="AH3335" i="6"/>
  <c r="AH3343" i="6"/>
  <c r="AH3351" i="6"/>
  <c r="AH3359" i="6"/>
  <c r="AH3367" i="6"/>
  <c r="AH3375" i="6"/>
  <c r="AH3383" i="6"/>
  <c r="AH3391" i="6"/>
  <c r="AH3399" i="6"/>
  <c r="AH3407" i="6"/>
  <c r="AH3415" i="6"/>
  <c r="AH3423" i="6"/>
  <c r="AH3431" i="6"/>
  <c r="AH3439" i="6"/>
  <c r="AH3447" i="6"/>
  <c r="AH3455" i="6"/>
  <c r="AH3463" i="6"/>
  <c r="AH3471" i="6"/>
  <c r="AH3479" i="6"/>
  <c r="AH3487" i="6"/>
  <c r="AH3495" i="6"/>
  <c r="AH3503" i="6"/>
  <c r="AH3511" i="6"/>
  <c r="AH3519" i="6"/>
  <c r="AH3527" i="6"/>
  <c r="AH3535" i="6"/>
  <c r="AH5784" i="6"/>
  <c r="AH5792" i="6"/>
  <c r="AH5800" i="6"/>
  <c r="AH5808" i="6"/>
  <c r="AH5816" i="6"/>
  <c r="AH5824" i="6"/>
  <c r="AH5832" i="6"/>
  <c r="AH5840" i="6"/>
  <c r="AH5848" i="6"/>
  <c r="AH5856" i="6"/>
  <c r="AH5864" i="6"/>
  <c r="AH5872" i="6"/>
  <c r="AH5880" i="6"/>
  <c r="AH5888" i="6"/>
  <c r="AH5896" i="6"/>
  <c r="AH5904" i="6"/>
  <c r="AH5912" i="6"/>
  <c r="AH5920" i="6"/>
  <c r="AH5928" i="6"/>
  <c r="AH5936" i="6"/>
  <c r="AH5944" i="6"/>
  <c r="AH5952" i="6"/>
  <c r="AH5960" i="6"/>
  <c r="AH5968" i="6"/>
  <c r="AH5976" i="6"/>
  <c r="AH5984" i="6"/>
  <c r="AH5992" i="6"/>
  <c r="AH6000" i="6"/>
  <c r="AH6008" i="6"/>
  <c r="AH6016" i="6"/>
  <c r="AH6024" i="6"/>
  <c r="AH6032" i="6"/>
  <c r="AH6040" i="6"/>
  <c r="AH6048" i="6"/>
  <c r="AH6056" i="6"/>
  <c r="AH6064" i="6"/>
  <c r="AH6072" i="6"/>
  <c r="AH6080" i="6"/>
  <c r="AH6088" i="6"/>
  <c r="AH6096" i="6"/>
  <c r="AH6104" i="6"/>
  <c r="AH6112" i="6"/>
  <c r="AH6120" i="6"/>
  <c r="AH6128" i="6"/>
  <c r="AH6136" i="6"/>
  <c r="AH6144" i="6"/>
  <c r="AH6152" i="6"/>
  <c r="AH6160" i="6"/>
  <c r="AH6168" i="6"/>
  <c r="AH6176" i="6"/>
  <c r="AH6184" i="6"/>
  <c r="AH6192" i="6"/>
  <c r="AH6200" i="6"/>
  <c r="AH6208" i="6"/>
  <c r="AH6216" i="6"/>
  <c r="AH6224" i="6"/>
  <c r="AH6232" i="6"/>
  <c r="AH6240" i="6"/>
  <c r="AH6248" i="6"/>
  <c r="AH6256" i="6"/>
  <c r="AH6264" i="6"/>
  <c r="AH6272" i="6"/>
  <c r="AH6280" i="6"/>
  <c r="AH6288" i="6"/>
  <c r="AH6296" i="6"/>
  <c r="AH6304" i="6"/>
  <c r="AH6312" i="6"/>
  <c r="AH6320" i="6"/>
  <c r="AH6328" i="6"/>
  <c r="AH6336" i="6"/>
  <c r="AH6344" i="6"/>
  <c r="AH6352" i="6"/>
  <c r="AH6360" i="6"/>
  <c r="AH6368" i="6"/>
  <c r="AH6376" i="6"/>
  <c r="AH6384" i="6"/>
  <c r="AH6392" i="6"/>
  <c r="AH6400" i="6"/>
  <c r="AH6408" i="6"/>
  <c r="AH6416" i="6"/>
  <c r="AH6424" i="6"/>
  <c r="AH6432" i="6"/>
  <c r="AH6440" i="6"/>
  <c r="AH6448" i="6"/>
  <c r="AH6456" i="6"/>
  <c r="AH6464" i="6"/>
  <c r="AH6472" i="6"/>
  <c r="AH6480" i="6"/>
  <c r="AH6488" i="6"/>
  <c r="AH6496" i="6"/>
  <c r="AH6504" i="6"/>
  <c r="AH6512" i="6"/>
  <c r="AH6520" i="6"/>
  <c r="AH6528" i="6"/>
  <c r="AH6536" i="6"/>
  <c r="AH6544" i="6"/>
  <c r="AH6552" i="6"/>
  <c r="AH6560" i="6"/>
  <c r="AH6568" i="6"/>
  <c r="AH6576" i="6"/>
  <c r="AH6584" i="6"/>
  <c r="AH6592" i="6"/>
  <c r="AH6600" i="6"/>
  <c r="AH6608" i="6"/>
  <c r="AH6616" i="6"/>
  <c r="AH6624" i="6"/>
  <c r="AH6632" i="6"/>
  <c r="AH6640" i="6"/>
  <c r="AH6648" i="6"/>
  <c r="AH6656" i="6"/>
  <c r="AH6664" i="6"/>
  <c r="AH6672" i="6"/>
  <c r="AH6680" i="6"/>
  <c r="AH6688" i="6"/>
  <c r="AH6696" i="6"/>
  <c r="AH6704" i="6"/>
  <c r="AH6712" i="6"/>
  <c r="AH6720" i="6"/>
  <c r="AH6728" i="6"/>
  <c r="AH6736" i="6"/>
  <c r="AH6744" i="6"/>
  <c r="AH6752" i="6"/>
  <c r="AH6760" i="6"/>
  <c r="AH6768" i="6"/>
  <c r="AH6776" i="6"/>
  <c r="AH6784" i="6"/>
  <c r="AH6792" i="6"/>
  <c r="AH6800" i="6"/>
  <c r="AH6808" i="6"/>
  <c r="AH6816" i="6"/>
  <c r="AH6824" i="6"/>
  <c r="AH6832" i="6"/>
  <c r="AH6840" i="6"/>
  <c r="AH6848" i="6"/>
  <c r="AH6856" i="6"/>
  <c r="AH6864" i="6"/>
  <c r="AH6872" i="6"/>
  <c r="AH6880" i="6"/>
  <c r="AH6888" i="6"/>
  <c r="AH6896" i="6"/>
  <c r="AH6904" i="6"/>
  <c r="AH6912" i="6"/>
  <c r="AH6920" i="6"/>
  <c r="AH6928" i="6"/>
  <c r="AH6936" i="6"/>
  <c r="AH6944" i="6"/>
  <c r="AH6952" i="6"/>
  <c r="AH6960" i="6"/>
  <c r="AH6968" i="6"/>
  <c r="AH6976" i="6"/>
  <c r="AH6984" i="6"/>
  <c r="AH6992" i="6"/>
  <c r="AH7000" i="6"/>
  <c r="AH2201" i="6"/>
  <c r="AH2209" i="6"/>
  <c r="AH2217" i="6"/>
  <c r="AH2225" i="6"/>
  <c r="AH2233" i="6"/>
  <c r="AH2241" i="6"/>
  <c r="AH2249" i="6"/>
  <c r="AH2257" i="6"/>
  <c r="AH2265" i="6"/>
  <c r="AH2273" i="6"/>
  <c r="AH2281" i="6"/>
  <c r="AH2289" i="6"/>
  <c r="AH2297" i="6"/>
  <c r="AH2305" i="6"/>
  <c r="AH2313" i="6"/>
  <c r="AH2321" i="6"/>
  <c r="AH2329" i="6"/>
  <c r="AH2337" i="6"/>
  <c r="AH2345" i="6"/>
  <c r="AH2353" i="6"/>
  <c r="AH2361" i="6"/>
  <c r="AH2369" i="6"/>
  <c r="AH2377" i="6"/>
  <c r="AH2385" i="6"/>
  <c r="AH2393" i="6"/>
  <c r="AH2401" i="6"/>
  <c r="AH2409" i="6"/>
  <c r="AH2417" i="6"/>
  <c r="AH2425" i="6"/>
  <c r="AH2433" i="6"/>
  <c r="AH2441" i="6"/>
  <c r="AH2449" i="6"/>
  <c r="AH2457" i="6"/>
  <c r="AH2465" i="6"/>
  <c r="AH2473" i="6"/>
  <c r="AH2481" i="6"/>
  <c r="AH2489" i="6"/>
  <c r="AH2497" i="6"/>
  <c r="AH2505" i="6"/>
  <c r="AH2513" i="6"/>
  <c r="AH2521" i="6"/>
  <c r="AH2529" i="6"/>
  <c r="AH2537" i="6"/>
  <c r="AH2545" i="6"/>
  <c r="AH2553" i="6"/>
  <c r="AH2561" i="6"/>
  <c r="AH2569" i="6"/>
  <c r="AH2577" i="6"/>
  <c r="AH2585" i="6"/>
  <c r="AH2593" i="6"/>
  <c r="AH2601" i="6"/>
  <c r="AH2609" i="6"/>
  <c r="AH2617" i="6"/>
  <c r="AH2625" i="6"/>
  <c r="AH2633" i="6"/>
  <c r="AH2641" i="6"/>
  <c r="AH2649" i="6"/>
  <c r="AH2657" i="6"/>
  <c r="AH2665" i="6"/>
  <c r="AH2673" i="6"/>
  <c r="AH2681" i="6"/>
  <c r="AH2689" i="6"/>
  <c r="AH2697" i="6"/>
  <c r="AH2705" i="6"/>
  <c r="AH2713" i="6"/>
  <c r="AH2721" i="6"/>
  <c r="AH2729" i="6"/>
  <c r="AH2737" i="6"/>
  <c r="AH2745" i="6"/>
  <c r="AH2753" i="6"/>
  <c r="AH2761" i="6"/>
  <c r="AH2769" i="6"/>
  <c r="AH2777" i="6"/>
  <c r="AH2785" i="6"/>
  <c r="AH2793" i="6"/>
  <c r="AH2801" i="6"/>
  <c r="AH2809" i="6"/>
  <c r="AH2817" i="6"/>
  <c r="AH2825" i="6"/>
  <c r="AH2833" i="6"/>
  <c r="AH2841" i="6"/>
  <c r="AH2849" i="6"/>
  <c r="AH2857" i="6"/>
  <c r="AH2865" i="6"/>
  <c r="AH2873" i="6"/>
  <c r="AH2881" i="6"/>
  <c r="AH2889" i="6"/>
  <c r="AH2897" i="6"/>
  <c r="AH2905" i="6"/>
  <c r="AH2913" i="6"/>
  <c r="AH2921" i="6"/>
  <c r="AH2929" i="6"/>
  <c r="AH2937" i="6"/>
  <c r="AH2945" i="6"/>
  <c r="AH2953" i="6"/>
  <c r="AH2961" i="6"/>
  <c r="AH2969" i="6"/>
  <c r="AH2977" i="6"/>
  <c r="AH2985" i="6"/>
  <c r="AH2993" i="6"/>
  <c r="AH3001" i="6"/>
  <c r="AH3009" i="6"/>
  <c r="AH3017" i="6"/>
  <c r="AH3025" i="6"/>
  <c r="AH3033" i="6"/>
  <c r="AH3041" i="6"/>
  <c r="AH3049" i="6"/>
  <c r="AH3057" i="6"/>
  <c r="AH3065" i="6"/>
  <c r="AH3073" i="6"/>
  <c r="AH3081" i="6"/>
  <c r="AH3089" i="6"/>
  <c r="AH3097" i="6"/>
  <c r="AH3105" i="6"/>
  <c r="AH3113" i="6"/>
  <c r="AH3121" i="6"/>
  <c r="AH3129" i="6"/>
  <c r="AH3137" i="6"/>
  <c r="AH3145" i="6"/>
  <c r="AH3153" i="6"/>
  <c r="AH3161" i="6"/>
  <c r="AH3169" i="6"/>
  <c r="AH3177" i="6"/>
  <c r="AH3185" i="6"/>
  <c r="AH3193" i="6"/>
  <c r="AH3201" i="6"/>
  <c r="AH3209" i="6"/>
  <c r="AH3217" i="6"/>
  <c r="AH3225" i="6"/>
  <c r="AH3233" i="6"/>
  <c r="AH3241" i="6"/>
  <c r="AH3249" i="6"/>
  <c r="AH3257" i="6"/>
  <c r="AH3265" i="6"/>
  <c r="AH3273" i="6"/>
  <c r="AH3281" i="6"/>
  <c r="AH3289" i="6"/>
  <c r="AH3297" i="6"/>
  <c r="AH3305" i="6"/>
  <c r="AH3313" i="6"/>
  <c r="AH3323" i="6"/>
  <c r="AH3331" i="6"/>
  <c r="AH3339" i="6"/>
  <c r="AH3347" i="6"/>
  <c r="AH3355" i="6"/>
  <c r="AH3363" i="6"/>
  <c r="AH3371" i="6"/>
  <c r="AH3379" i="6"/>
  <c r="AH3387" i="6"/>
  <c r="AH3395" i="6"/>
  <c r="AH3403" i="6"/>
  <c r="AH3411" i="6"/>
  <c r="AH3419" i="6"/>
  <c r="AH3427" i="6"/>
  <c r="AH3435" i="6"/>
  <c r="AH3443" i="6"/>
  <c r="AH3451" i="6"/>
  <c r="AH3459" i="6"/>
  <c r="AH3467" i="6"/>
  <c r="AH3475" i="6"/>
  <c r="AH3483" i="6"/>
  <c r="AH3491" i="6"/>
  <c r="AH3499" i="6"/>
  <c r="AH3507" i="6"/>
  <c r="AH3515" i="6"/>
  <c r="AH3523" i="6"/>
  <c r="AH3531" i="6"/>
  <c r="AH3539" i="6"/>
  <c r="AH3547" i="6"/>
  <c r="AH3555" i="6"/>
  <c r="AH3563" i="6"/>
  <c r="AH3571" i="6"/>
  <c r="AH3579" i="6"/>
  <c r="AH3587" i="6"/>
  <c r="AH3595" i="6"/>
  <c r="AH3603" i="6"/>
  <c r="AH3611" i="6"/>
  <c r="AH3619" i="6"/>
  <c r="AH3627" i="6"/>
  <c r="AH3635" i="6"/>
  <c r="AH3643" i="6"/>
  <c r="AH3651" i="6"/>
  <c r="AH3659" i="6"/>
  <c r="AH3667" i="6"/>
  <c r="AH3675" i="6"/>
  <c r="AH3683" i="6"/>
  <c r="AH3691" i="6"/>
  <c r="AH3699" i="6"/>
  <c r="AH3707" i="6"/>
  <c r="AH3715" i="6"/>
  <c r="AH3723" i="6"/>
  <c r="AH3731" i="6"/>
  <c r="AH3739" i="6"/>
  <c r="AH3747" i="6"/>
  <c r="AH3755" i="6"/>
  <c r="AH3763" i="6"/>
  <c r="AH3771" i="6"/>
  <c r="AH3779" i="6"/>
  <c r="AH3787" i="6"/>
  <c r="AH3795" i="6"/>
  <c r="AH3803" i="6"/>
  <c r="AH3811" i="6"/>
  <c r="AH3819" i="6"/>
  <c r="AH3827" i="6"/>
  <c r="AH3835" i="6"/>
  <c r="AH3843" i="6"/>
  <c r="AH3851" i="6"/>
  <c r="AH3859" i="6"/>
  <c r="AH3867" i="6"/>
  <c r="AH3875" i="6"/>
  <c r="AH3883" i="6"/>
  <c r="AH3891" i="6"/>
  <c r="AH3899" i="6"/>
  <c r="AH3907" i="6"/>
  <c r="AH3915" i="6"/>
  <c r="AH3923" i="6"/>
  <c r="AH3931" i="6"/>
  <c r="AH3939" i="6"/>
  <c r="AH3947" i="6"/>
  <c r="AH3955" i="6"/>
  <c r="AH3963" i="6"/>
  <c r="AH3971" i="6"/>
  <c r="AH3979" i="6"/>
  <c r="AH3987" i="6"/>
  <c r="AH3995" i="6"/>
  <c r="AH4003" i="6"/>
  <c r="AH4011" i="6"/>
  <c r="AH4019" i="6"/>
  <c r="AH4027" i="6"/>
  <c r="AH4035" i="6"/>
  <c r="AH4043" i="6"/>
  <c r="AH4051" i="6"/>
  <c r="AH4059" i="6"/>
  <c r="AH4067" i="6"/>
  <c r="AH4075" i="6"/>
  <c r="AH4083" i="6"/>
  <c r="AH4091" i="6"/>
  <c r="AH4099" i="6"/>
  <c r="AH4107" i="6"/>
  <c r="AH4115" i="6"/>
  <c r="AH4123" i="6"/>
  <c r="AH4131" i="6"/>
  <c r="AH4139" i="6"/>
  <c r="AH4147" i="6"/>
  <c r="AH4155" i="6"/>
  <c r="AH4163" i="6"/>
  <c r="AH4171" i="6"/>
  <c r="AH4179" i="6"/>
  <c r="AH4187" i="6"/>
  <c r="AH4195" i="6"/>
  <c r="AH4203" i="6"/>
  <c r="AH4211" i="6"/>
  <c r="AH4219" i="6"/>
  <c r="AH4227" i="6"/>
  <c r="AH4235" i="6"/>
  <c r="AH4243" i="6"/>
  <c r="AH4251" i="6"/>
  <c r="AH4259" i="6"/>
  <c r="AH4267" i="6"/>
  <c r="AH4275" i="6"/>
  <c r="AH4283" i="6"/>
  <c r="AH4291" i="6"/>
  <c r="AH4299" i="6"/>
  <c r="AH4307" i="6"/>
  <c r="AH4315" i="6"/>
  <c r="AH4323" i="6"/>
  <c r="AH4331" i="6"/>
  <c r="AH4339" i="6"/>
  <c r="AH4347" i="6"/>
  <c r="AH4355" i="6"/>
  <c r="AH4363" i="6"/>
  <c r="AH4371" i="6"/>
  <c r="AH4379" i="6"/>
  <c r="AH4387" i="6"/>
  <c r="AH4395" i="6"/>
  <c r="AH4403" i="6"/>
  <c r="AH4411" i="6"/>
  <c r="AH4419" i="6"/>
  <c r="AH4427" i="6"/>
  <c r="AH4435" i="6"/>
  <c r="AH4443" i="6"/>
  <c r="AH4451" i="6"/>
  <c r="AH4459" i="6"/>
  <c r="AH4467" i="6"/>
  <c r="AH4475" i="6"/>
  <c r="AH4483" i="6"/>
  <c r="AH4491" i="6"/>
  <c r="AH4499" i="6"/>
  <c r="AH4507" i="6"/>
  <c r="AH4515" i="6"/>
  <c r="AH7182" i="6"/>
  <c r="AH7190" i="6"/>
  <c r="AH7198" i="6"/>
  <c r="AH7206" i="6"/>
  <c r="AH7214" i="6"/>
  <c r="AH7222" i="6"/>
  <c r="AH7230" i="6"/>
  <c r="AH7238" i="6"/>
  <c r="AH7246" i="6"/>
  <c r="AH7254" i="6"/>
  <c r="AH7262" i="6"/>
  <c r="AH7270" i="6"/>
  <c r="AH7278" i="6"/>
  <c r="AH7286" i="6"/>
  <c r="AH7294" i="6"/>
  <c r="AH7302" i="6"/>
  <c r="AH7310" i="6"/>
  <c r="AH7318" i="6"/>
  <c r="AH7326" i="6"/>
  <c r="AH7334" i="6"/>
  <c r="AH7342" i="6"/>
  <c r="AH7350" i="6"/>
  <c r="AH7358" i="6"/>
  <c r="AH7366" i="6"/>
  <c r="AH7374" i="6"/>
  <c r="AH7382" i="6"/>
  <c r="AH7390" i="6"/>
  <c r="AH7398" i="6"/>
  <c r="AH7406" i="6"/>
  <c r="AH7414" i="6"/>
  <c r="AH7422" i="6"/>
  <c r="AH7430" i="6"/>
  <c r="AH7438" i="6"/>
  <c r="AH7446" i="6"/>
  <c r="AH7454" i="6"/>
  <c r="AH7462" i="6"/>
  <c r="AH7470" i="6"/>
  <c r="AH7478" i="6"/>
  <c r="AH7486" i="6"/>
  <c r="AH7494" i="6"/>
  <c r="AH7502" i="6"/>
  <c r="AH7510" i="6"/>
  <c r="AH7518" i="6"/>
  <c r="AH7526" i="6"/>
  <c r="AH7534" i="6"/>
  <c r="AH7542" i="6"/>
  <c r="AH7550" i="6"/>
  <c r="AH7558" i="6"/>
  <c r="AH7566" i="6"/>
  <c r="AH7574" i="6"/>
  <c r="AH7582" i="6"/>
  <c r="AH7590" i="6"/>
  <c r="AH7598" i="6"/>
  <c r="AH7606" i="6"/>
  <c r="AH7614" i="6"/>
  <c r="AH7622" i="6"/>
  <c r="AH7630" i="6"/>
  <c r="AH7638" i="6"/>
  <c r="AH7646" i="6"/>
  <c r="AH7654" i="6"/>
  <c r="AH7662" i="6"/>
  <c r="AH7670" i="6"/>
  <c r="AH7678" i="6"/>
  <c r="AH7686" i="6"/>
  <c r="AH7694" i="6"/>
  <c r="AH7702" i="6"/>
  <c r="AH7710" i="6"/>
  <c r="AH7718" i="6"/>
  <c r="AH7726" i="6"/>
  <c r="AH7734" i="6"/>
  <c r="AH7742" i="6"/>
  <c r="AH7750" i="6"/>
  <c r="AH7758" i="6"/>
  <c r="AH7766" i="6"/>
  <c r="AH7774" i="6"/>
  <c r="AH7782" i="6"/>
  <c r="AH7790" i="6"/>
  <c r="AH7798" i="6"/>
  <c r="AH7806" i="6"/>
  <c r="AH7814" i="6"/>
  <c r="AH7822" i="6"/>
  <c r="AH7830" i="6"/>
  <c r="AH7838" i="6"/>
  <c r="AH7846" i="6"/>
  <c r="AH7854" i="6"/>
  <c r="AH7862" i="6"/>
  <c r="AH7870" i="6"/>
  <c r="AH7878" i="6"/>
  <c r="AH7886" i="6"/>
  <c r="AH7894" i="6"/>
  <c r="AH7902" i="6"/>
  <c r="AH7910" i="6"/>
  <c r="AH7918" i="6"/>
  <c r="AH7926" i="6"/>
  <c r="AH7934" i="6"/>
  <c r="AH7942" i="6"/>
  <c r="AH7950" i="6"/>
  <c r="AH7958" i="6"/>
  <c r="AH7966" i="6"/>
  <c r="AH7974" i="6"/>
  <c r="AH7982" i="6"/>
  <c r="AH7990" i="6"/>
  <c r="AH7998" i="6"/>
  <c r="AH8006" i="6"/>
  <c r="AH8014" i="6"/>
  <c r="AH8022" i="6"/>
  <c r="AH8030" i="6"/>
  <c r="AH8038" i="6"/>
  <c r="AH8046" i="6"/>
  <c r="AH8054" i="6"/>
  <c r="AH8062" i="6"/>
  <c r="AH8070" i="6"/>
  <c r="AH8078" i="6"/>
  <c r="AH8086" i="6"/>
  <c r="AH8094" i="6"/>
  <c r="AH8102" i="6"/>
  <c r="AH8110" i="6"/>
  <c r="AH8118" i="6"/>
  <c r="AH8126" i="6"/>
  <c r="AH8134" i="6"/>
  <c r="AH8142" i="6"/>
  <c r="AH8150" i="6"/>
  <c r="AH8158" i="6"/>
  <c r="AH8166" i="6"/>
  <c r="AH8174" i="6"/>
  <c r="AH8182" i="6"/>
  <c r="AH8190" i="6"/>
  <c r="AH8198" i="6"/>
  <c r="AH8206" i="6"/>
  <c r="AH8214" i="6"/>
  <c r="AH8222" i="6"/>
  <c r="AH8230" i="6"/>
  <c r="AH8238" i="6"/>
  <c r="AH8246" i="6"/>
  <c r="AH8254" i="6"/>
  <c r="AH8262" i="6"/>
  <c r="AH8270" i="6"/>
  <c r="AH8278" i="6"/>
  <c r="AH8286" i="6"/>
  <c r="AH8294" i="6"/>
  <c r="AH8302" i="6"/>
  <c r="AH8310" i="6"/>
  <c r="AH8318" i="6"/>
  <c r="AH8326" i="6"/>
  <c r="AH8334" i="6"/>
  <c r="AH8342" i="6"/>
  <c r="AH8350" i="6"/>
  <c r="AH8358" i="6"/>
  <c r="AH8366" i="6"/>
  <c r="AH8374" i="6"/>
  <c r="AH8382" i="6"/>
  <c r="AH8390" i="6"/>
  <c r="AH8398" i="6"/>
  <c r="AH8406" i="6"/>
  <c r="AH8414" i="6"/>
  <c r="AH8422" i="6"/>
  <c r="AH8430" i="6"/>
  <c r="AH8438" i="6"/>
  <c r="AH8446" i="6"/>
  <c r="AH8454" i="6"/>
  <c r="AH8462" i="6"/>
  <c r="AH8470" i="6"/>
  <c r="AH3543" i="6"/>
  <c r="AH3551" i="6"/>
  <c r="AH3559" i="6"/>
  <c r="AH3567" i="6"/>
  <c r="AH3575" i="6"/>
  <c r="AH3583" i="6"/>
  <c r="AH3591" i="6"/>
  <c r="AH3599" i="6"/>
  <c r="AH3607" i="6"/>
  <c r="AH3615" i="6"/>
  <c r="AH3623" i="6"/>
  <c r="AH3631" i="6"/>
  <c r="AH3639" i="6"/>
  <c r="AH3647" i="6"/>
  <c r="AH3655" i="6"/>
  <c r="AH3663" i="6"/>
  <c r="AH3671" i="6"/>
  <c r="AH3679" i="6"/>
  <c r="AH3687" i="6"/>
  <c r="AH3695" i="6"/>
  <c r="AH3703" i="6"/>
  <c r="AH3711" i="6"/>
  <c r="AH3719" i="6"/>
  <c r="AH3727" i="6"/>
  <c r="AH3735" i="6"/>
  <c r="AH3743" i="6"/>
  <c r="AH3751" i="6"/>
  <c r="AH3759" i="6"/>
  <c r="AH3767" i="6"/>
  <c r="AH3775" i="6"/>
  <c r="AH3783" i="6"/>
  <c r="AH3791" i="6"/>
  <c r="AH3799" i="6"/>
  <c r="AH3807" i="6"/>
  <c r="AH3815" i="6"/>
  <c r="AH3823" i="6"/>
  <c r="AH3831" i="6"/>
  <c r="AH3839" i="6"/>
  <c r="AH3847" i="6"/>
  <c r="AH3855" i="6"/>
  <c r="AH3863" i="6"/>
  <c r="AH3871" i="6"/>
  <c r="AH3879" i="6"/>
  <c r="AH3887" i="6"/>
  <c r="AH3895" i="6"/>
  <c r="AH3903" i="6"/>
  <c r="AH3911" i="6"/>
  <c r="AH3919" i="6"/>
  <c r="AH3927" i="6"/>
  <c r="AH3935" i="6"/>
  <c r="AH3943" i="6"/>
  <c r="AH3951" i="6"/>
  <c r="AH3959" i="6"/>
  <c r="AH3967" i="6"/>
  <c r="AH3975" i="6"/>
  <c r="AH3983" i="6"/>
  <c r="AH3991" i="6"/>
  <c r="AH3999" i="6"/>
  <c r="AH4007" i="6"/>
  <c r="AH4015" i="6"/>
  <c r="AH4023" i="6"/>
  <c r="AH4031" i="6"/>
  <c r="AH4039" i="6"/>
  <c r="AH4047" i="6"/>
  <c r="AH4055" i="6"/>
  <c r="AH4063" i="6"/>
  <c r="AH4071" i="6"/>
  <c r="AH4079" i="6"/>
  <c r="AH4087" i="6"/>
  <c r="AH4095" i="6"/>
  <c r="AH4103" i="6"/>
  <c r="AH4111" i="6"/>
  <c r="AH4119" i="6"/>
  <c r="AH4127" i="6"/>
  <c r="AH4135" i="6"/>
  <c r="AH4143" i="6"/>
  <c r="AH4151" i="6"/>
  <c r="AH4159" i="6"/>
  <c r="AH4167" i="6"/>
  <c r="AH4175" i="6"/>
  <c r="AH4183" i="6"/>
  <c r="AH4191" i="6"/>
  <c r="AH4199" i="6"/>
  <c r="AH4207" i="6"/>
  <c r="AH4215" i="6"/>
  <c r="AH4223" i="6"/>
  <c r="AH4231" i="6"/>
  <c r="AH4239" i="6"/>
  <c r="AH4247" i="6"/>
  <c r="AH4255" i="6"/>
  <c r="AH4263" i="6"/>
  <c r="AH4271" i="6"/>
  <c r="AH4279" i="6"/>
  <c r="AH4287" i="6"/>
  <c r="AH4295" i="6"/>
  <c r="AH4303" i="6"/>
  <c r="AH4311" i="6"/>
  <c r="AH4319" i="6"/>
  <c r="AH4327" i="6"/>
  <c r="AH4335" i="6"/>
  <c r="AH4343" i="6"/>
  <c r="AH4351" i="6"/>
  <c r="AH4359" i="6"/>
  <c r="AH4367" i="6"/>
  <c r="AH4375" i="6"/>
  <c r="AH4383" i="6"/>
  <c r="AH4391" i="6"/>
  <c r="AH4399" i="6"/>
  <c r="AH4407" i="6"/>
  <c r="AH4415" i="6"/>
  <c r="AH4423" i="6"/>
  <c r="AH4431" i="6"/>
  <c r="AH4439" i="6"/>
  <c r="AH4447" i="6"/>
  <c r="AH4455" i="6"/>
  <c r="AH4463" i="6"/>
  <c r="AH4471" i="6"/>
  <c r="AH4479" i="6"/>
  <c r="AH4487" i="6"/>
  <c r="AH4495" i="6"/>
  <c r="AH4503" i="6"/>
  <c r="AH4511" i="6"/>
  <c r="AH4519" i="6"/>
  <c r="AH4527" i="6"/>
  <c r="AH4535" i="6"/>
  <c r="AH4543" i="6"/>
  <c r="AH4551" i="6"/>
  <c r="AH4559" i="6"/>
  <c r="AH4567" i="6"/>
  <c r="AH4575" i="6"/>
  <c r="AH4583" i="6"/>
  <c r="AH4591" i="6"/>
  <c r="AH4599" i="6"/>
  <c r="AH4607" i="6"/>
  <c r="AH4615" i="6"/>
  <c r="AH4623" i="6"/>
  <c r="AH4631" i="6"/>
  <c r="AH4639" i="6"/>
  <c r="AH4647" i="6"/>
  <c r="AH4655" i="6"/>
  <c r="AH4663" i="6"/>
  <c r="AH4671" i="6"/>
  <c r="AH4679" i="6"/>
  <c r="AH4687" i="6"/>
  <c r="AH4695" i="6"/>
  <c r="AH4703" i="6"/>
  <c r="AH4711" i="6"/>
  <c r="AH4719" i="6"/>
  <c r="AH4727" i="6"/>
  <c r="AH4735" i="6"/>
  <c r="AH4743" i="6"/>
  <c r="AH4751" i="6"/>
  <c r="AH4759" i="6"/>
  <c r="AH4767" i="6"/>
  <c r="AH4775" i="6"/>
  <c r="AH4783" i="6"/>
  <c r="AH4791" i="6"/>
  <c r="AH4799" i="6"/>
  <c r="AH4807" i="6"/>
  <c r="AH7008" i="6"/>
  <c r="AH7016" i="6"/>
  <c r="AH7024" i="6"/>
  <c r="AH7032" i="6"/>
  <c r="AH7040" i="6"/>
  <c r="AH7048" i="6"/>
  <c r="AH7056" i="6"/>
  <c r="AH7064" i="6"/>
  <c r="AH7072" i="6"/>
  <c r="AH7080" i="6"/>
  <c r="AH7088" i="6"/>
  <c r="AH7096" i="6"/>
  <c r="AH7104" i="6"/>
  <c r="AH7112" i="6"/>
  <c r="AH7120" i="6"/>
  <c r="AH7128" i="6"/>
  <c r="AH7136" i="6"/>
  <c r="AH7144" i="6"/>
  <c r="AH7152" i="6"/>
  <c r="AH7160" i="6"/>
  <c r="AH7168" i="6"/>
  <c r="AH7176" i="6"/>
  <c r="AH7184" i="6"/>
  <c r="AH7192" i="6"/>
  <c r="AH7200" i="6"/>
  <c r="AH7208" i="6"/>
  <c r="AH7216" i="6"/>
  <c r="AH7224" i="6"/>
  <c r="AH7232" i="6"/>
  <c r="AH7240" i="6"/>
  <c r="AH7248" i="6"/>
  <c r="AH7256" i="6"/>
  <c r="AH7264" i="6"/>
  <c r="AH7272" i="6"/>
  <c r="AH7280" i="6"/>
  <c r="AH7288" i="6"/>
  <c r="AH7296" i="6"/>
  <c r="AH7304" i="6"/>
  <c r="AH7312" i="6"/>
  <c r="AH7320" i="6"/>
  <c r="AH7328" i="6"/>
  <c r="AH7336" i="6"/>
  <c r="AH7344" i="6"/>
  <c r="AH7352" i="6"/>
  <c r="AH7360" i="6"/>
  <c r="AH7368" i="6"/>
  <c r="AH7376" i="6"/>
  <c r="AH7384" i="6"/>
  <c r="AH7392" i="6"/>
  <c r="AH7400" i="6"/>
  <c r="AH7408" i="6"/>
  <c r="AH7416" i="6"/>
  <c r="AH7424" i="6"/>
  <c r="AH7432" i="6"/>
  <c r="AH7440" i="6"/>
  <c r="AH7448" i="6"/>
  <c r="AH7456" i="6"/>
  <c r="AH7464" i="6"/>
  <c r="AH7472" i="6"/>
  <c r="AH7480" i="6"/>
  <c r="AH7488" i="6"/>
  <c r="AH7496" i="6"/>
  <c r="AH7504" i="6"/>
  <c r="AH7512" i="6"/>
  <c r="AH7520" i="6"/>
  <c r="AH7528" i="6"/>
  <c r="AH7536" i="6"/>
  <c r="AH7544" i="6"/>
  <c r="AH7552" i="6"/>
  <c r="AH7560" i="6"/>
  <c r="AH7568" i="6"/>
  <c r="AH7576" i="6"/>
  <c r="AH7584" i="6"/>
  <c r="AH7592" i="6"/>
  <c r="AH7600" i="6"/>
  <c r="AH7608" i="6"/>
  <c r="AH7616" i="6"/>
  <c r="AH7624" i="6"/>
  <c r="AH7632" i="6"/>
  <c r="AH7640" i="6"/>
  <c r="AH7648" i="6"/>
  <c r="AH7656" i="6"/>
  <c r="AH7664" i="6"/>
  <c r="AH7672" i="6"/>
  <c r="AH7680" i="6"/>
  <c r="AH7688" i="6"/>
  <c r="AH7696" i="6"/>
  <c r="AH7704" i="6"/>
  <c r="AH7712" i="6"/>
  <c r="AH7720" i="6"/>
  <c r="AH7728" i="6"/>
  <c r="AH7736" i="6"/>
  <c r="AH7744" i="6"/>
  <c r="AH7752" i="6"/>
  <c r="AH7760" i="6"/>
  <c r="AH7768" i="6"/>
  <c r="AH7776" i="6"/>
  <c r="AH7784" i="6"/>
  <c r="AH7792" i="6"/>
  <c r="AH7800" i="6"/>
  <c r="AH7808" i="6"/>
  <c r="AH7816" i="6"/>
  <c r="AH7824" i="6"/>
  <c r="AH7832" i="6"/>
  <c r="AH7840" i="6"/>
  <c r="AH7848" i="6"/>
  <c r="AH7856" i="6"/>
  <c r="AH7864" i="6"/>
  <c r="AH7872" i="6"/>
  <c r="AH7880" i="6"/>
  <c r="AH7888" i="6"/>
  <c r="AH7896" i="6"/>
  <c r="AH7904" i="6"/>
  <c r="AH7912" i="6"/>
  <c r="AH7920" i="6"/>
  <c r="AH7928" i="6"/>
  <c r="AH7936" i="6"/>
  <c r="AH7944" i="6"/>
  <c r="AH7952" i="6"/>
  <c r="AH7960" i="6"/>
  <c r="AH7968" i="6"/>
  <c r="AH7976" i="6"/>
  <c r="AH7984" i="6"/>
  <c r="AH7992" i="6"/>
  <c r="AH8000" i="6"/>
  <c r="AH8008" i="6"/>
  <c r="AH8016" i="6"/>
  <c r="AH8024" i="6"/>
  <c r="AH8032" i="6"/>
  <c r="AH8040" i="6"/>
  <c r="AH8048" i="6"/>
  <c r="AH8056" i="6"/>
  <c r="AH8064" i="6"/>
  <c r="AH8072" i="6"/>
  <c r="AH8080" i="6"/>
  <c r="AH8088" i="6"/>
  <c r="AH8096" i="6"/>
  <c r="AH8104" i="6"/>
  <c r="AH8112" i="6"/>
  <c r="AH8120" i="6"/>
  <c r="AH8128" i="6"/>
  <c r="AH8136" i="6"/>
  <c r="AH8144" i="6"/>
  <c r="AH8152" i="6"/>
  <c r="AH8160" i="6"/>
  <c r="AH8168" i="6"/>
  <c r="AH8176" i="6"/>
  <c r="AH8184" i="6"/>
  <c r="AH8192" i="6"/>
  <c r="AH8200" i="6"/>
  <c r="AH8208" i="6"/>
  <c r="AH8216" i="6"/>
  <c r="AH8224" i="6"/>
  <c r="AH8232" i="6"/>
  <c r="AH8240" i="6"/>
  <c r="AH8248" i="6"/>
  <c r="AH8256" i="6"/>
  <c r="AH8264" i="6"/>
  <c r="AH8272" i="6"/>
  <c r="AH8280" i="6"/>
  <c r="AH8288" i="6"/>
  <c r="AH8296" i="6"/>
  <c r="AH8304" i="6"/>
  <c r="AH8312" i="6"/>
  <c r="AH8320" i="6"/>
  <c r="AH8328" i="6"/>
  <c r="AH8336" i="6"/>
  <c r="AH8344" i="6"/>
  <c r="AH8352" i="6"/>
  <c r="AH8360" i="6"/>
  <c r="AH3321" i="6"/>
  <c r="AH3329" i="6"/>
  <c r="AH3337" i="6"/>
  <c r="AH3345" i="6"/>
  <c r="AH3353" i="6"/>
  <c r="AH3361" i="6"/>
  <c r="AH3369" i="6"/>
  <c r="AH3377" i="6"/>
  <c r="AH3385" i="6"/>
  <c r="AH3393" i="6"/>
  <c r="AH3401" i="6"/>
  <c r="AH3409" i="6"/>
  <c r="AH3417" i="6"/>
  <c r="AH3425" i="6"/>
  <c r="AH3433" i="6"/>
  <c r="AH3441" i="6"/>
  <c r="AH3449" i="6"/>
  <c r="AH3457" i="6"/>
  <c r="AH3465" i="6"/>
  <c r="AH3473" i="6"/>
  <c r="AH3481" i="6"/>
  <c r="AH3489" i="6"/>
  <c r="AH3497" i="6"/>
  <c r="AH3505" i="6"/>
  <c r="AH3513" i="6"/>
  <c r="AH3521" i="6"/>
  <c r="AH3529" i="6"/>
  <c r="AH3537" i="6"/>
  <c r="AH3545" i="6"/>
  <c r="AH3553" i="6"/>
  <c r="AH3561" i="6"/>
  <c r="AH3569" i="6"/>
  <c r="AH3577" i="6"/>
  <c r="AH3585" i="6"/>
  <c r="AH3593" i="6"/>
  <c r="AH3601" i="6"/>
  <c r="AH3609" i="6"/>
  <c r="AH3617" i="6"/>
  <c r="AH3625" i="6"/>
  <c r="AH3633" i="6"/>
  <c r="AH3641" i="6"/>
  <c r="AH3649" i="6"/>
  <c r="AH3657" i="6"/>
  <c r="AH3665" i="6"/>
  <c r="AH3673" i="6"/>
  <c r="AH3681" i="6"/>
  <c r="AH3689" i="6"/>
  <c r="AH3697" i="6"/>
  <c r="AH3705" i="6"/>
  <c r="AH3713" i="6"/>
  <c r="AH3721" i="6"/>
  <c r="AH3729" i="6"/>
  <c r="AH3737" i="6"/>
  <c r="AH3745" i="6"/>
  <c r="AH3753" i="6"/>
  <c r="AH3761" i="6"/>
  <c r="AH3769" i="6"/>
  <c r="AH3777" i="6"/>
  <c r="AH3785" i="6"/>
  <c r="AH3793" i="6"/>
  <c r="AH3801" i="6"/>
  <c r="AH3809" i="6"/>
  <c r="AH3817" i="6"/>
  <c r="AH3825" i="6"/>
  <c r="AH3833" i="6"/>
  <c r="AH3841" i="6"/>
  <c r="AH3849" i="6"/>
  <c r="AH3857" i="6"/>
  <c r="AH3865" i="6"/>
  <c r="AH3873" i="6"/>
  <c r="AH3881" i="6"/>
  <c r="AH3889" i="6"/>
  <c r="AH3897" i="6"/>
  <c r="AH3905" i="6"/>
  <c r="AH3913" i="6"/>
  <c r="AH3921" i="6"/>
  <c r="AH3929" i="6"/>
  <c r="AH3937" i="6"/>
  <c r="AH3945" i="6"/>
  <c r="AH3953" i="6"/>
  <c r="AH3961" i="6"/>
  <c r="AH3969" i="6"/>
  <c r="AH3977" i="6"/>
  <c r="AH3985" i="6"/>
  <c r="AH3993" i="6"/>
  <c r="AH4001" i="6"/>
  <c r="AH4009" i="6"/>
  <c r="AH4017" i="6"/>
  <c r="AH4025" i="6"/>
  <c r="AH4033" i="6"/>
  <c r="AH4041" i="6"/>
  <c r="AH4049" i="6"/>
  <c r="AH4057" i="6"/>
  <c r="AH4065" i="6"/>
  <c r="AH4073" i="6"/>
  <c r="AH4081" i="6"/>
  <c r="AH4089" i="6"/>
  <c r="AH4097" i="6"/>
  <c r="AH4105" i="6"/>
  <c r="AH4113" i="6"/>
  <c r="AH4121" i="6"/>
  <c r="AH4129" i="6"/>
  <c r="AH4137" i="6"/>
  <c r="AH4145" i="6"/>
  <c r="AH4153" i="6"/>
  <c r="AH4161" i="6"/>
  <c r="AH4169" i="6"/>
  <c r="AH4177" i="6"/>
  <c r="AH4185" i="6"/>
  <c r="AH4193" i="6"/>
  <c r="AH4201" i="6"/>
  <c r="AH4209" i="6"/>
  <c r="AH4217" i="6"/>
  <c r="AH4225" i="6"/>
  <c r="AH4233" i="6"/>
  <c r="AH4241" i="6"/>
  <c r="AH4249" i="6"/>
  <c r="AH4257" i="6"/>
  <c r="AH4265" i="6"/>
  <c r="AH4273" i="6"/>
  <c r="AH4281" i="6"/>
  <c r="AH4289" i="6"/>
  <c r="AH4297" i="6"/>
  <c r="AH4305" i="6"/>
  <c r="AH4313" i="6"/>
  <c r="AH4321" i="6"/>
  <c r="AH4329" i="6"/>
  <c r="AH4337" i="6"/>
  <c r="AH4345" i="6"/>
  <c r="AH4353" i="6"/>
  <c r="AH4361" i="6"/>
  <c r="AH4369" i="6"/>
  <c r="AH4377" i="6"/>
  <c r="AH4385" i="6"/>
  <c r="AH4393" i="6"/>
  <c r="AH4401" i="6"/>
  <c r="AH4409" i="6"/>
  <c r="AH4417" i="6"/>
  <c r="AH4425" i="6"/>
  <c r="AH4433" i="6"/>
  <c r="AH4441" i="6"/>
  <c r="AH4449" i="6"/>
  <c r="AH4457" i="6"/>
  <c r="AH4465" i="6"/>
  <c r="AH4523" i="6"/>
  <c r="AH4531" i="6"/>
  <c r="AH4539" i="6"/>
  <c r="AH4547" i="6"/>
  <c r="AH4555" i="6"/>
  <c r="AH4563" i="6"/>
  <c r="AH4571" i="6"/>
  <c r="AH4579" i="6"/>
  <c r="AH4587" i="6"/>
  <c r="AH4595" i="6"/>
  <c r="AH4603" i="6"/>
  <c r="AH4611" i="6"/>
  <c r="AH4619" i="6"/>
  <c r="AH4627" i="6"/>
  <c r="AH4635" i="6"/>
  <c r="AH4643" i="6"/>
  <c r="AH4651" i="6"/>
  <c r="AH4659" i="6"/>
  <c r="AH4667" i="6"/>
  <c r="AH4675" i="6"/>
  <c r="AH4683" i="6"/>
  <c r="AH4691" i="6"/>
  <c r="AH4699" i="6"/>
  <c r="AH4707" i="6"/>
  <c r="AH4715" i="6"/>
  <c r="AH4723" i="6"/>
  <c r="AH4731" i="6"/>
  <c r="AH4739" i="6"/>
  <c r="AH4747" i="6"/>
  <c r="AH4755" i="6"/>
  <c r="AH4763" i="6"/>
  <c r="AH4771" i="6"/>
  <c r="AH4779" i="6"/>
  <c r="AH4787" i="6"/>
  <c r="AH4795" i="6"/>
  <c r="AH4803" i="6"/>
  <c r="AH4811" i="6"/>
  <c r="AH4819" i="6"/>
  <c r="AH4827" i="6"/>
  <c r="AH4835" i="6"/>
  <c r="AH4843" i="6"/>
  <c r="AH4851" i="6"/>
  <c r="AH4859" i="6"/>
  <c r="AH4867" i="6"/>
  <c r="AH4875" i="6"/>
  <c r="AH4883" i="6"/>
  <c r="AH4891" i="6"/>
  <c r="AH4899" i="6"/>
  <c r="AH4907" i="6"/>
  <c r="AH4915" i="6"/>
  <c r="AH4923" i="6"/>
  <c r="AH4931" i="6"/>
  <c r="AH4939" i="6"/>
  <c r="AH4947" i="6"/>
  <c r="AH4955" i="6"/>
  <c r="AH4963" i="6"/>
  <c r="AH4971" i="6"/>
  <c r="AH4979" i="6"/>
  <c r="AH4987" i="6"/>
  <c r="AH4995" i="6"/>
  <c r="AH5003" i="6"/>
  <c r="AH5011" i="6"/>
  <c r="AH5019" i="6"/>
  <c r="AH5027" i="6"/>
  <c r="AH5035" i="6"/>
  <c r="AH5043" i="6"/>
  <c r="AH5051" i="6"/>
  <c r="AH5059" i="6"/>
  <c r="AH5067" i="6"/>
  <c r="AH5075" i="6"/>
  <c r="AH5083" i="6"/>
  <c r="AH5091" i="6"/>
  <c r="AH5099" i="6"/>
  <c r="AH5107" i="6"/>
  <c r="AH5115" i="6"/>
  <c r="AH5123" i="6"/>
  <c r="AH5131" i="6"/>
  <c r="AH5139" i="6"/>
  <c r="AH5147" i="6"/>
  <c r="AH5155" i="6"/>
  <c r="AH5163" i="6"/>
  <c r="AH5171" i="6"/>
  <c r="AH5179" i="6"/>
  <c r="AH8478" i="6"/>
  <c r="AH8486" i="6"/>
  <c r="AH8494" i="6"/>
  <c r="AH8502" i="6"/>
  <c r="AH8510" i="6"/>
  <c r="AH8518" i="6"/>
  <c r="AH8526" i="6"/>
  <c r="AH8534" i="6"/>
  <c r="AH8542" i="6"/>
  <c r="AH8550" i="6"/>
  <c r="AH8558" i="6"/>
  <c r="AH8566" i="6"/>
  <c r="AH8574" i="6"/>
  <c r="AH8582" i="6"/>
  <c r="AH8590" i="6"/>
  <c r="AH8598" i="6"/>
  <c r="AH8606" i="6"/>
  <c r="AH8614" i="6"/>
  <c r="AH8622" i="6"/>
  <c r="AH8630" i="6"/>
  <c r="AH8638" i="6"/>
  <c r="AH8646" i="6"/>
  <c r="AH8654" i="6"/>
  <c r="AH8662" i="6"/>
  <c r="AH8670" i="6"/>
  <c r="AH8678" i="6"/>
  <c r="AH8686" i="6"/>
  <c r="AH8694" i="6"/>
  <c r="AH8702" i="6"/>
  <c r="AH8710" i="6"/>
  <c r="AH8718" i="6"/>
  <c r="AH8726" i="6"/>
  <c r="AH8734" i="6"/>
  <c r="AH8742" i="6"/>
  <c r="AH8750" i="6"/>
  <c r="AH8758" i="6"/>
  <c r="AH8766" i="6"/>
  <c r="AH8774" i="6"/>
  <c r="AH8782" i="6"/>
  <c r="AH8790" i="6"/>
  <c r="AH8798" i="6"/>
  <c r="AH8806" i="6"/>
  <c r="AH8814" i="6"/>
  <c r="AH8822" i="6"/>
  <c r="AH8830" i="6"/>
  <c r="AH8838" i="6"/>
  <c r="AH8846" i="6"/>
  <c r="AH8854" i="6"/>
  <c r="AH8862" i="6"/>
  <c r="AH8870" i="6"/>
  <c r="AH8878" i="6"/>
  <c r="AH8886" i="6"/>
  <c r="AH8894" i="6"/>
  <c r="AH8902" i="6"/>
  <c r="AH8910" i="6"/>
  <c r="AH8918" i="6"/>
  <c r="AH8926" i="6"/>
  <c r="AH8934" i="6"/>
  <c r="AH8942" i="6"/>
  <c r="AH8950" i="6"/>
  <c r="AH8958" i="6"/>
  <c r="AH8966" i="6"/>
  <c r="AH8974" i="6"/>
  <c r="AH8982" i="6"/>
  <c r="AH8990" i="6"/>
  <c r="AH8998" i="6"/>
  <c r="AH9006" i="6"/>
  <c r="AH9014" i="6"/>
  <c r="AH9022" i="6"/>
  <c r="AH9030" i="6"/>
  <c r="AH9038" i="6"/>
  <c r="AH9046" i="6"/>
  <c r="AH9054" i="6"/>
  <c r="AH9062" i="6"/>
  <c r="AH9070" i="6"/>
  <c r="AH9078" i="6"/>
  <c r="AH9086" i="6"/>
  <c r="AH9094" i="6"/>
  <c r="AH9102" i="6"/>
  <c r="AH9110" i="6"/>
  <c r="AH9118" i="6"/>
  <c r="AH9126" i="6"/>
  <c r="AH9134" i="6"/>
  <c r="AH9142" i="6"/>
  <c r="AH9150" i="6"/>
  <c r="AH4815" i="6"/>
  <c r="AH4823" i="6"/>
  <c r="AH4831" i="6"/>
  <c r="AH4839" i="6"/>
  <c r="AH4847" i="6"/>
  <c r="AH4855" i="6"/>
  <c r="AH4863" i="6"/>
  <c r="AH4871" i="6"/>
  <c r="AH4879" i="6"/>
  <c r="AH4887" i="6"/>
  <c r="AH4895" i="6"/>
  <c r="AH4903" i="6"/>
  <c r="AH4911" i="6"/>
  <c r="AH4919" i="6"/>
  <c r="AH4927" i="6"/>
  <c r="AH4935" i="6"/>
  <c r="AH4943" i="6"/>
  <c r="AH4951" i="6"/>
  <c r="AH4959" i="6"/>
  <c r="AH4967" i="6"/>
  <c r="AH4975" i="6"/>
  <c r="AH4983" i="6"/>
  <c r="AH4991" i="6"/>
  <c r="AH4999" i="6"/>
  <c r="AH5007" i="6"/>
  <c r="AH5015" i="6"/>
  <c r="AH5023" i="6"/>
  <c r="AH5031" i="6"/>
  <c r="AH5039" i="6"/>
  <c r="AH5047" i="6"/>
  <c r="AH5055" i="6"/>
  <c r="AH5063" i="6"/>
  <c r="AH5071" i="6"/>
  <c r="AH5079" i="6"/>
  <c r="AH5087" i="6"/>
  <c r="AH5095" i="6"/>
  <c r="AH5103" i="6"/>
  <c r="AH5111" i="6"/>
  <c r="AH5119" i="6"/>
  <c r="AH5127" i="6"/>
  <c r="AH5135" i="6"/>
  <c r="AH5143" i="6"/>
  <c r="AH5151" i="6"/>
  <c r="AH5159" i="6"/>
  <c r="AH5167" i="6"/>
  <c r="AH5175" i="6"/>
  <c r="AH5183" i="6"/>
  <c r="AH5191" i="6"/>
  <c r="AH5199" i="6"/>
  <c r="AH5207" i="6"/>
  <c r="AH5215" i="6"/>
  <c r="AH5223" i="6"/>
  <c r="AH5231" i="6"/>
  <c r="AH5239" i="6"/>
  <c r="AH5247" i="6"/>
  <c r="AH5255" i="6"/>
  <c r="AH5263" i="6"/>
  <c r="AH5271" i="6"/>
  <c r="AH5279" i="6"/>
  <c r="AH5287" i="6"/>
  <c r="AH5295" i="6"/>
  <c r="AH5303" i="6"/>
  <c r="AH5311" i="6"/>
  <c r="AH5319" i="6"/>
  <c r="AH5327" i="6"/>
  <c r="AH5335" i="6"/>
  <c r="AH5343" i="6"/>
  <c r="AH5351" i="6"/>
  <c r="AH5359" i="6"/>
  <c r="AH5367" i="6"/>
  <c r="AH5375" i="6"/>
  <c r="AH5383" i="6"/>
  <c r="AH5391" i="6"/>
  <c r="AH5399" i="6"/>
  <c r="AH5407" i="6"/>
  <c r="AH5415" i="6"/>
  <c r="AH5423" i="6"/>
  <c r="AH5431" i="6"/>
  <c r="AH5439" i="6"/>
  <c r="AH5447" i="6"/>
  <c r="AH5455" i="6"/>
  <c r="AH5463" i="6"/>
  <c r="AH5471" i="6"/>
  <c r="AH5479" i="6"/>
  <c r="AH5487" i="6"/>
  <c r="AH5495" i="6"/>
  <c r="AH5503" i="6"/>
  <c r="AH5511" i="6"/>
  <c r="AH5519" i="6"/>
  <c r="AH5527" i="6"/>
  <c r="AH5535" i="6"/>
  <c r="AH5543" i="6"/>
  <c r="AH5551" i="6"/>
  <c r="AH5559" i="6"/>
  <c r="AH5567" i="6"/>
  <c r="AH5575" i="6"/>
  <c r="AH5583" i="6"/>
  <c r="AH5591" i="6"/>
  <c r="AH5599" i="6"/>
  <c r="AH5607" i="6"/>
  <c r="AH5615" i="6"/>
  <c r="AH5623" i="6"/>
  <c r="AH5631" i="6"/>
  <c r="AH5639" i="6"/>
  <c r="AH8368" i="6"/>
  <c r="AH8376" i="6"/>
  <c r="AH8384" i="6"/>
  <c r="AH8392" i="6"/>
  <c r="AH8400" i="6"/>
  <c r="AH8408" i="6"/>
  <c r="AH8416" i="6"/>
  <c r="AH8424" i="6"/>
  <c r="AH8432" i="6"/>
  <c r="AH8440" i="6"/>
  <c r="AH8448" i="6"/>
  <c r="AH8456" i="6"/>
  <c r="AH8464" i="6"/>
  <c r="AH8472" i="6"/>
  <c r="AH8480" i="6"/>
  <c r="AH8488" i="6"/>
  <c r="AH8496" i="6"/>
  <c r="AH8504" i="6"/>
  <c r="AH8512" i="6"/>
  <c r="AH8520" i="6"/>
  <c r="AH8528" i="6"/>
  <c r="AH8536" i="6"/>
  <c r="AH8544" i="6"/>
  <c r="AH8552" i="6"/>
  <c r="AH8560" i="6"/>
  <c r="AH8568" i="6"/>
  <c r="AH8576" i="6"/>
  <c r="AH8584" i="6"/>
  <c r="AH8592" i="6"/>
  <c r="AH8600" i="6"/>
  <c r="AH8608" i="6"/>
  <c r="AH8616" i="6"/>
  <c r="AH8624" i="6"/>
  <c r="AH8632" i="6"/>
  <c r="AH8640" i="6"/>
  <c r="AH8648" i="6"/>
  <c r="AH8656" i="6"/>
  <c r="AH8664" i="6"/>
  <c r="AH8672" i="6"/>
  <c r="AH8680" i="6"/>
  <c r="AH8688" i="6"/>
  <c r="AH8696" i="6"/>
  <c r="AH8704" i="6"/>
  <c r="AH8712" i="6"/>
  <c r="AH8720" i="6"/>
  <c r="AH8728" i="6"/>
  <c r="AH8736" i="6"/>
  <c r="AH8744" i="6"/>
  <c r="AH8752" i="6"/>
  <c r="AH8760" i="6"/>
  <c r="AH8768" i="6"/>
  <c r="AH8776" i="6"/>
  <c r="AH8784" i="6"/>
  <c r="AH8792" i="6"/>
  <c r="AH8800" i="6"/>
  <c r="AH8808" i="6"/>
  <c r="AH8816" i="6"/>
  <c r="AH8824" i="6"/>
  <c r="AH8832" i="6"/>
  <c r="AH8840" i="6"/>
  <c r="AH8848" i="6"/>
  <c r="AH8856" i="6"/>
  <c r="AH8864" i="6"/>
  <c r="AH8872" i="6"/>
  <c r="AH8880" i="6"/>
  <c r="AH8888" i="6"/>
  <c r="AH8896" i="6"/>
  <c r="AH8904" i="6"/>
  <c r="AH8912" i="6"/>
  <c r="AH8920" i="6"/>
  <c r="AH8928" i="6"/>
  <c r="AH8936" i="6"/>
  <c r="AH8944" i="6"/>
  <c r="AH8952" i="6"/>
  <c r="AH8960" i="6"/>
  <c r="AH8968" i="6"/>
  <c r="AH8976" i="6"/>
  <c r="AH8984" i="6"/>
  <c r="AH8992" i="6"/>
  <c r="AH9000" i="6"/>
  <c r="AH9008" i="6"/>
  <c r="AH9016" i="6"/>
  <c r="AH9024" i="6"/>
  <c r="AH9032" i="6"/>
  <c r="AH9040" i="6"/>
  <c r="AH9048" i="6"/>
  <c r="AH9056" i="6"/>
  <c r="AH9064" i="6"/>
  <c r="AH9072" i="6"/>
  <c r="AH9080" i="6"/>
  <c r="AH9088" i="6"/>
  <c r="AH9096" i="6"/>
  <c r="AH9104" i="6"/>
  <c r="AH9112" i="6"/>
  <c r="AH9120" i="6"/>
  <c r="AH9128" i="6"/>
  <c r="AH9136" i="6"/>
  <c r="AH9144" i="6"/>
  <c r="AH9152" i="6"/>
  <c r="AH9160" i="6"/>
  <c r="AH9168" i="6"/>
  <c r="AH4473" i="6"/>
  <c r="AH4481" i="6"/>
  <c r="AH4489" i="6"/>
  <c r="AH4497" i="6"/>
  <c r="AH4505" i="6"/>
  <c r="AH4513" i="6"/>
  <c r="AH4521" i="6"/>
  <c r="AH4529" i="6"/>
  <c r="AH4537" i="6"/>
  <c r="AH4545" i="6"/>
  <c r="AH4553" i="6"/>
  <c r="AH4561" i="6"/>
  <c r="AH4569" i="6"/>
  <c r="AH4577" i="6"/>
  <c r="AH4585" i="6"/>
  <c r="AH4593" i="6"/>
  <c r="AH4601" i="6"/>
  <c r="AH4609" i="6"/>
  <c r="AH4617" i="6"/>
  <c r="AH4625" i="6"/>
  <c r="AH4633" i="6"/>
  <c r="AH4641" i="6"/>
  <c r="AH4649" i="6"/>
  <c r="AH4657" i="6"/>
  <c r="AH4665" i="6"/>
  <c r="AH4673" i="6"/>
  <c r="AH4681" i="6"/>
  <c r="AH4689" i="6"/>
  <c r="AH4697" i="6"/>
  <c r="AH4705" i="6"/>
  <c r="AH4713" i="6"/>
  <c r="AH4721" i="6"/>
  <c r="AH4729" i="6"/>
  <c r="AH4737" i="6"/>
  <c r="AH4745" i="6"/>
  <c r="AH4753" i="6"/>
  <c r="AH4761" i="6"/>
  <c r="AH4769" i="6"/>
  <c r="AH4777" i="6"/>
  <c r="AH4785" i="6"/>
  <c r="AH4793" i="6"/>
  <c r="AH4801" i="6"/>
  <c r="AH4809" i="6"/>
  <c r="AH4817" i="6"/>
  <c r="AH4825" i="6"/>
  <c r="AH4833" i="6"/>
  <c r="AH4841" i="6"/>
  <c r="AH4849" i="6"/>
  <c r="AH4857" i="6"/>
  <c r="AH4865" i="6"/>
  <c r="AH4873" i="6"/>
  <c r="AH4881" i="6"/>
  <c r="AH4889" i="6"/>
  <c r="AH4897" i="6"/>
  <c r="AH4905" i="6"/>
  <c r="AH4913" i="6"/>
  <c r="AH4921" i="6"/>
  <c r="AH4929" i="6"/>
  <c r="AH4937" i="6"/>
  <c r="AH4945" i="6"/>
  <c r="AH4953" i="6"/>
  <c r="AH4961" i="6"/>
  <c r="AH4969" i="6"/>
  <c r="AH4977" i="6"/>
  <c r="AH4985" i="6"/>
  <c r="AH4993" i="6"/>
  <c r="AH5001" i="6"/>
  <c r="AH5009" i="6"/>
  <c r="AH5017" i="6"/>
  <c r="AH5025" i="6"/>
  <c r="AH5033" i="6"/>
  <c r="AH5041" i="6"/>
  <c r="AH5049" i="6"/>
  <c r="AH5057" i="6"/>
  <c r="AH5065" i="6"/>
  <c r="AH5073" i="6"/>
  <c r="AH5081" i="6"/>
  <c r="AH5089" i="6"/>
  <c r="AH5097" i="6"/>
  <c r="AH5105" i="6"/>
  <c r="AH5113" i="6"/>
  <c r="AH5121" i="6"/>
  <c r="AH5129" i="6"/>
  <c r="AH5137" i="6"/>
  <c r="AH5145" i="6"/>
  <c r="AH5153" i="6"/>
  <c r="AH5161" i="6"/>
  <c r="AH5169" i="6"/>
  <c r="AH5177" i="6"/>
  <c r="AH5185" i="6"/>
  <c r="AH5193" i="6"/>
  <c r="AH5201" i="6"/>
  <c r="AH5209" i="6"/>
  <c r="AH5187" i="6"/>
  <c r="AH5195" i="6"/>
  <c r="AH5203" i="6"/>
  <c r="AH5211" i="6"/>
  <c r="AH5219" i="6"/>
  <c r="AH5227" i="6"/>
  <c r="AH5235" i="6"/>
  <c r="AH5243" i="6"/>
  <c r="AH5251" i="6"/>
  <c r="AH5259" i="6"/>
  <c r="AH5267" i="6"/>
  <c r="AH5275" i="6"/>
  <c r="AH5283" i="6"/>
  <c r="AH5291" i="6"/>
  <c r="AH5299" i="6"/>
  <c r="AH5307" i="6"/>
  <c r="AH5315" i="6"/>
  <c r="AH5323" i="6"/>
  <c r="AH5331" i="6"/>
  <c r="AH5339" i="6"/>
  <c r="AH5347" i="6"/>
  <c r="AH5355" i="6"/>
  <c r="AH5363" i="6"/>
  <c r="AH5371" i="6"/>
  <c r="AH5379" i="6"/>
  <c r="AH5387" i="6"/>
  <c r="AH5395" i="6"/>
  <c r="AH5403" i="6"/>
  <c r="AH5411" i="6"/>
  <c r="AH5419" i="6"/>
  <c r="AH5427" i="6"/>
  <c r="AH5435" i="6"/>
  <c r="AH5443" i="6"/>
  <c r="AH5451" i="6"/>
  <c r="AH5459" i="6"/>
  <c r="AH5467" i="6"/>
  <c r="AH5475" i="6"/>
  <c r="AH5483" i="6"/>
  <c r="AH5491" i="6"/>
  <c r="AH5499" i="6"/>
  <c r="AH5507" i="6"/>
  <c r="AH5515" i="6"/>
  <c r="AH5523" i="6"/>
  <c r="AH5531" i="6"/>
  <c r="AH5539" i="6"/>
  <c r="AH5547" i="6"/>
  <c r="AH5555" i="6"/>
  <c r="AH5563" i="6"/>
  <c r="AH5571" i="6"/>
  <c r="AH5579" i="6"/>
  <c r="AH5587" i="6"/>
  <c r="AH5595" i="6"/>
  <c r="AH5603" i="6"/>
  <c r="AH5611" i="6"/>
  <c r="AH5619" i="6"/>
  <c r="AH5627" i="6"/>
  <c r="AH5635" i="6"/>
  <c r="AH5643" i="6"/>
  <c r="AH5651" i="6"/>
  <c r="AH5659" i="6"/>
  <c r="AH5667" i="6"/>
  <c r="AH5675" i="6"/>
  <c r="AH5683" i="6"/>
  <c r="AH5691" i="6"/>
  <c r="AH5699" i="6"/>
  <c r="AH5707" i="6"/>
  <c r="AH5715" i="6"/>
  <c r="AH5723" i="6"/>
  <c r="AH5731" i="6"/>
  <c r="AH5739" i="6"/>
  <c r="AH5747" i="6"/>
  <c r="AH5755" i="6"/>
  <c r="AH5763" i="6"/>
  <c r="AH5771" i="6"/>
  <c r="AH5779" i="6"/>
  <c r="AH5787" i="6"/>
  <c r="AH5795" i="6"/>
  <c r="AH5803" i="6"/>
  <c r="AH5811" i="6"/>
  <c r="AH5819" i="6"/>
  <c r="AH5827" i="6"/>
  <c r="AH5835" i="6"/>
  <c r="AH5843" i="6"/>
  <c r="AH5851" i="6"/>
  <c r="AH5859" i="6"/>
  <c r="AH5867" i="6"/>
  <c r="AH5875" i="6"/>
  <c r="AH5883" i="6"/>
  <c r="AH5891" i="6"/>
  <c r="AH5899" i="6"/>
  <c r="AH5907" i="6"/>
  <c r="AH5915" i="6"/>
  <c r="AH5923" i="6"/>
  <c r="AH5931" i="6"/>
  <c r="AH5939" i="6"/>
  <c r="AH5947" i="6"/>
  <c r="AH5955" i="6"/>
  <c r="AH5963" i="6"/>
  <c r="AH5971" i="6"/>
  <c r="AH5979" i="6"/>
  <c r="AH5987" i="6"/>
  <c r="AH5995" i="6"/>
  <c r="AH6003" i="6"/>
  <c r="AH6011" i="6"/>
  <c r="AH6019" i="6"/>
  <c r="AH6027" i="6"/>
  <c r="AH6035" i="6"/>
  <c r="AH6043" i="6"/>
  <c r="AH6051" i="6"/>
  <c r="AH6059" i="6"/>
  <c r="AH6067" i="6"/>
  <c r="AH6075" i="6"/>
  <c r="AH6083" i="6"/>
  <c r="AH6091" i="6"/>
  <c r="AH6099" i="6"/>
  <c r="AH6107" i="6"/>
  <c r="AH6115" i="6"/>
  <c r="AH6123" i="6"/>
  <c r="AH6131" i="6"/>
  <c r="AH6139" i="6"/>
  <c r="AH6147" i="6"/>
  <c r="AH6155" i="6"/>
  <c r="AH6163" i="6"/>
  <c r="AH6171" i="6"/>
  <c r="AH6179" i="6"/>
  <c r="AH6187" i="6"/>
  <c r="AH6195" i="6"/>
  <c r="AH6203" i="6"/>
  <c r="AH6211" i="6"/>
  <c r="AH6219" i="6"/>
  <c r="AH6227" i="6"/>
  <c r="AH6235" i="6"/>
  <c r="AH6243" i="6"/>
  <c r="AH6251" i="6"/>
  <c r="AH6259" i="6"/>
  <c r="AH6267" i="6"/>
  <c r="AH6275" i="6"/>
  <c r="AH6283" i="6"/>
  <c r="AH6291" i="6"/>
  <c r="AH6299" i="6"/>
  <c r="AH6307" i="6"/>
  <c r="AH6315" i="6"/>
  <c r="AH6323" i="6"/>
  <c r="AH6331" i="6"/>
  <c r="AH6339" i="6"/>
  <c r="AH6347" i="6"/>
  <c r="AH6355" i="6"/>
  <c r="AH6363" i="6"/>
  <c r="AH6371" i="6"/>
  <c r="AH6379" i="6"/>
  <c r="AH6387" i="6"/>
  <c r="AH6395" i="6"/>
  <c r="AH6403" i="6"/>
  <c r="AH6411" i="6"/>
  <c r="AH6419" i="6"/>
  <c r="AH6427" i="6"/>
  <c r="AH6435" i="6"/>
  <c r="AH6443" i="6"/>
  <c r="AH6451" i="6"/>
  <c r="AH6459" i="6"/>
  <c r="AH6467" i="6"/>
  <c r="AH6475" i="6"/>
  <c r="AH6483" i="6"/>
  <c r="AH6491" i="6"/>
  <c r="AH6499" i="6"/>
  <c r="AH6507" i="6"/>
  <c r="AH6515" i="6"/>
  <c r="AH5647" i="6"/>
  <c r="AH5655" i="6"/>
  <c r="AH5663" i="6"/>
  <c r="AH5671" i="6"/>
  <c r="AH5679" i="6"/>
  <c r="AH5687" i="6"/>
  <c r="AH5695" i="6"/>
  <c r="AH5703" i="6"/>
  <c r="AH5711" i="6"/>
  <c r="AH5719" i="6"/>
  <c r="AH5727" i="6"/>
  <c r="AH5735" i="6"/>
  <c r="AH5743" i="6"/>
  <c r="AH5751" i="6"/>
  <c r="AH5759" i="6"/>
  <c r="AH5767" i="6"/>
  <c r="AH5775" i="6"/>
  <c r="AH5783" i="6"/>
  <c r="AH5791" i="6"/>
  <c r="AH5799" i="6"/>
  <c r="AH5807" i="6"/>
  <c r="AH5815" i="6"/>
  <c r="AH5823" i="6"/>
  <c r="AH5831" i="6"/>
  <c r="AH5839" i="6"/>
  <c r="AH5847" i="6"/>
  <c r="AH5855" i="6"/>
  <c r="AH5863" i="6"/>
  <c r="AH5871" i="6"/>
  <c r="AH5879" i="6"/>
  <c r="AH5887" i="6"/>
  <c r="AH5895" i="6"/>
  <c r="AH5903" i="6"/>
  <c r="AH5911" i="6"/>
  <c r="AH5919" i="6"/>
  <c r="AH5927" i="6"/>
  <c r="AH5935" i="6"/>
  <c r="AH5943" i="6"/>
  <c r="AH5951" i="6"/>
  <c r="AH5959" i="6"/>
  <c r="AH5967" i="6"/>
  <c r="AH5975" i="6"/>
  <c r="AH5983" i="6"/>
  <c r="AH5991" i="6"/>
  <c r="AH5999" i="6"/>
  <c r="AH6007" i="6"/>
  <c r="AH6015" i="6"/>
  <c r="AH6023" i="6"/>
  <c r="AH6031" i="6"/>
  <c r="AH6039" i="6"/>
  <c r="AH6047" i="6"/>
  <c r="AH6055" i="6"/>
  <c r="AH6063" i="6"/>
  <c r="AH6071" i="6"/>
  <c r="AH6079" i="6"/>
  <c r="AH6087" i="6"/>
  <c r="AH6095" i="6"/>
  <c r="AH6103" i="6"/>
  <c r="AH6111" i="6"/>
  <c r="AH6119" i="6"/>
  <c r="AH6127" i="6"/>
  <c r="AH6135" i="6"/>
  <c r="AH6143" i="6"/>
  <c r="AH6151" i="6"/>
  <c r="AH6159" i="6"/>
  <c r="AH6167" i="6"/>
  <c r="AH6175" i="6"/>
  <c r="AH6183" i="6"/>
  <c r="AH6191" i="6"/>
  <c r="AH6199" i="6"/>
  <c r="AH6207" i="6"/>
  <c r="AH6215" i="6"/>
  <c r="AH6223" i="6"/>
  <c r="AH6231" i="6"/>
  <c r="AH6239" i="6"/>
  <c r="AH6247" i="6"/>
  <c r="AH6255" i="6"/>
  <c r="AH6263" i="6"/>
  <c r="AH6271" i="6"/>
  <c r="AH6279" i="6"/>
  <c r="AH6287" i="6"/>
  <c r="AH6295" i="6"/>
  <c r="AH6303" i="6"/>
  <c r="AH6311" i="6"/>
  <c r="AH6319" i="6"/>
  <c r="AH6327" i="6"/>
  <c r="AH6335" i="6"/>
  <c r="AH6343" i="6"/>
  <c r="AH6351" i="6"/>
  <c r="AH6359" i="6"/>
  <c r="AH6367" i="6"/>
  <c r="AH6375" i="6"/>
  <c r="AH6383" i="6"/>
  <c r="AH6391" i="6"/>
  <c r="AH6399" i="6"/>
  <c r="AH6407" i="6"/>
  <c r="AH6415" i="6"/>
  <c r="AH6423" i="6"/>
  <c r="AH6431" i="6"/>
  <c r="AH6439" i="6"/>
  <c r="AH6447" i="6"/>
  <c r="AH6455" i="6"/>
  <c r="AH6463" i="6"/>
  <c r="AH6471" i="6"/>
  <c r="AH6479" i="6"/>
  <c r="AH6487" i="6"/>
  <c r="AH6495" i="6"/>
  <c r="AH6503" i="6"/>
  <c r="AH6511" i="6"/>
  <c r="AH6519" i="6"/>
  <c r="AH6527" i="6"/>
  <c r="AH6535" i="6"/>
  <c r="AH6543" i="6"/>
  <c r="AH6551" i="6"/>
  <c r="AH6559" i="6"/>
  <c r="AH6567" i="6"/>
  <c r="AH6575" i="6"/>
  <c r="AH6583" i="6"/>
  <c r="AH6591" i="6"/>
  <c r="AH6599" i="6"/>
  <c r="AH6607" i="6"/>
  <c r="AH6615" i="6"/>
  <c r="AH6623" i="6"/>
  <c r="AH6631" i="6"/>
  <c r="AH6639" i="6"/>
  <c r="AH6647" i="6"/>
  <c r="AH6655" i="6"/>
  <c r="AH6663" i="6"/>
  <c r="AH6671" i="6"/>
  <c r="AH6679" i="6"/>
  <c r="AH6687" i="6"/>
  <c r="AH6695" i="6"/>
  <c r="AH6703" i="6"/>
  <c r="AH6711" i="6"/>
  <c r="AH6719" i="6"/>
  <c r="AH6727" i="6"/>
  <c r="AH6735" i="6"/>
  <c r="AH6743" i="6"/>
  <c r="AH6751" i="6"/>
  <c r="AH6759" i="6"/>
  <c r="AH6767" i="6"/>
  <c r="AH6775" i="6"/>
  <c r="AH6783" i="6"/>
  <c r="AH6791" i="6"/>
  <c r="AH6799" i="6"/>
  <c r="AH6807" i="6"/>
  <c r="AH6815" i="6"/>
  <c r="AH6823" i="6"/>
  <c r="AH6831" i="6"/>
  <c r="AH6839" i="6"/>
  <c r="AH6847" i="6"/>
  <c r="AH6855" i="6"/>
  <c r="AH6863" i="6"/>
  <c r="AH6871" i="6"/>
  <c r="AH6879" i="6"/>
  <c r="AH6887" i="6"/>
  <c r="AH6895" i="6"/>
  <c r="AH6903" i="6"/>
  <c r="AH6911" i="6"/>
  <c r="AH6919" i="6"/>
  <c r="AH6927" i="6"/>
  <c r="AH6935" i="6"/>
  <c r="AH6943" i="6"/>
  <c r="AH6951" i="6"/>
  <c r="AH6959" i="6"/>
  <c r="AH6967" i="6"/>
  <c r="AH6975" i="6"/>
  <c r="AH6983" i="6"/>
  <c r="AH6991" i="6"/>
  <c r="AH6999" i="6"/>
  <c r="AH7007" i="6"/>
  <c r="AH7015" i="6"/>
  <c r="AH7023" i="6"/>
  <c r="AH7031" i="6"/>
  <c r="AH7039" i="6"/>
  <c r="AH7047" i="6"/>
  <c r="AH7055" i="6"/>
  <c r="AH7063" i="6"/>
  <c r="AH7071" i="6"/>
  <c r="AH7079" i="6"/>
  <c r="AH7087" i="6"/>
  <c r="AH7095" i="6"/>
  <c r="AH7103" i="6"/>
  <c r="AH7111" i="6"/>
  <c r="AH7119" i="6"/>
  <c r="AH7127" i="6"/>
  <c r="AH7135" i="6"/>
  <c r="AH7143" i="6"/>
  <c r="AH7151" i="6"/>
  <c r="AH7159" i="6"/>
  <c r="AH7167" i="6"/>
  <c r="AH7175" i="6"/>
  <c r="AH7183" i="6"/>
  <c r="AH7191" i="6"/>
  <c r="AH7199" i="6"/>
  <c r="AH9176" i="6"/>
  <c r="AH9184" i="6"/>
  <c r="AH9192" i="6"/>
  <c r="AH9200" i="6"/>
  <c r="AH9208" i="6"/>
  <c r="AH9216" i="6"/>
  <c r="AH9224" i="6"/>
  <c r="AH9232" i="6"/>
  <c r="AH9240" i="6"/>
  <c r="AH9248" i="6"/>
  <c r="AH9256" i="6"/>
  <c r="AH9264" i="6"/>
  <c r="AH9272" i="6"/>
  <c r="AH9280" i="6"/>
  <c r="AH9288" i="6"/>
  <c r="AH9296" i="6"/>
  <c r="AH9304" i="6"/>
  <c r="AH9312" i="6"/>
  <c r="AH9320" i="6"/>
  <c r="AH9328" i="6"/>
  <c r="AH9336" i="6"/>
  <c r="AH9344" i="6"/>
  <c r="AH9352" i="6"/>
  <c r="AH9360" i="6"/>
  <c r="AH9368" i="6"/>
  <c r="AH9376" i="6"/>
  <c r="AH9384" i="6"/>
  <c r="AH9392" i="6"/>
  <c r="AH9400" i="6"/>
  <c r="AH9408" i="6"/>
  <c r="AH9416" i="6"/>
  <c r="AH9424" i="6"/>
  <c r="AH9432" i="6"/>
  <c r="AH9440" i="6"/>
  <c r="AH9448" i="6"/>
  <c r="AH9456" i="6"/>
  <c r="AH9464" i="6"/>
  <c r="AH9472" i="6"/>
  <c r="AH9480" i="6"/>
  <c r="AH9488" i="6"/>
  <c r="AH9496" i="6"/>
  <c r="AH9504" i="6"/>
  <c r="AH9512" i="6"/>
  <c r="AH9520" i="6"/>
  <c r="AH9528" i="6"/>
  <c r="AH9536" i="6"/>
  <c r="AH9544" i="6"/>
  <c r="AH9552" i="6"/>
  <c r="AH9560" i="6"/>
  <c r="AH9568" i="6"/>
  <c r="AH9576" i="6"/>
  <c r="AH9584" i="6"/>
  <c r="AH9592" i="6"/>
  <c r="AH9600" i="6"/>
  <c r="AH9608" i="6"/>
  <c r="AH9616" i="6"/>
  <c r="AH9624" i="6"/>
  <c r="AH9632" i="6"/>
  <c r="AH9640" i="6"/>
  <c r="AH9648" i="6"/>
  <c r="AH9656" i="6"/>
  <c r="AH9664" i="6"/>
  <c r="AH9672" i="6"/>
  <c r="AH9680" i="6"/>
  <c r="AH9688" i="6"/>
  <c r="AH9696" i="6"/>
  <c r="AH9704" i="6"/>
  <c r="AH9712" i="6"/>
  <c r="AH9720" i="6"/>
  <c r="AH9728" i="6"/>
  <c r="AH9736" i="6"/>
  <c r="AH9744" i="6"/>
  <c r="AH9752" i="6"/>
  <c r="AH9760" i="6"/>
  <c r="AH9768" i="6"/>
  <c r="AH9776" i="6"/>
  <c r="AH9784" i="6"/>
  <c r="AH9792" i="6"/>
  <c r="AH9800" i="6"/>
  <c r="AH9808" i="6"/>
  <c r="AH9816" i="6"/>
  <c r="AH9824" i="6"/>
  <c r="AH9832" i="6"/>
  <c r="AH9840" i="6"/>
  <c r="AH9848" i="6"/>
  <c r="AH9856" i="6"/>
  <c r="AH9864" i="6"/>
  <c r="AH9872" i="6"/>
  <c r="AH9880" i="6"/>
  <c r="AH9888" i="6"/>
  <c r="AH9896" i="6"/>
  <c r="AH9904" i="6"/>
  <c r="AH9912" i="6"/>
  <c r="AH9920" i="6"/>
  <c r="AH9928" i="6"/>
  <c r="AH9936" i="6"/>
  <c r="AH9944" i="6"/>
  <c r="AH9952" i="6"/>
  <c r="AH9960" i="6"/>
  <c r="AH9968" i="6"/>
  <c r="AH9976" i="6"/>
  <c r="AH9984" i="6"/>
  <c r="AH9992" i="6"/>
  <c r="AH10000" i="6"/>
  <c r="AH5217" i="6"/>
  <c r="AH5225" i="6"/>
  <c r="AH5233" i="6"/>
  <c r="AH5241" i="6"/>
  <c r="AH5249" i="6"/>
  <c r="AH5257" i="6"/>
  <c r="AH5265" i="6"/>
  <c r="AH5273" i="6"/>
  <c r="AH5281" i="6"/>
  <c r="AH5289" i="6"/>
  <c r="AH5297" i="6"/>
  <c r="AH5305" i="6"/>
  <c r="AH5313" i="6"/>
  <c r="AH5321" i="6"/>
  <c r="AH5329" i="6"/>
  <c r="AH5337" i="6"/>
  <c r="AH5345" i="6"/>
  <c r="AH5353" i="6"/>
  <c r="AH5361" i="6"/>
  <c r="AH5369" i="6"/>
  <c r="AH5377" i="6"/>
  <c r="AH5385" i="6"/>
  <c r="AH5393" i="6"/>
  <c r="AH5401" i="6"/>
  <c r="AH5409" i="6"/>
  <c r="AH5417" i="6"/>
  <c r="AH5425" i="6"/>
  <c r="AH5433" i="6"/>
  <c r="AH5441" i="6"/>
  <c r="AH5449" i="6"/>
  <c r="AH5457" i="6"/>
  <c r="AH5465" i="6"/>
  <c r="AH5473" i="6"/>
  <c r="AH5481" i="6"/>
  <c r="AH5489" i="6"/>
  <c r="AH5497" i="6"/>
  <c r="AH5505" i="6"/>
  <c r="AH5513" i="6"/>
  <c r="AH5521" i="6"/>
  <c r="AH5529" i="6"/>
  <c r="AH5537" i="6"/>
  <c r="AH5545" i="6"/>
  <c r="AH5553" i="6"/>
  <c r="AH5561" i="6"/>
  <c r="AH5569" i="6"/>
  <c r="AH5577" i="6"/>
  <c r="AH5585" i="6"/>
  <c r="AH5593" i="6"/>
  <c r="AH5601" i="6"/>
  <c r="AH5609" i="6"/>
  <c r="AH5617" i="6"/>
  <c r="AH5625" i="6"/>
  <c r="AH5633" i="6"/>
  <c r="AH5641" i="6"/>
  <c r="AH5649" i="6"/>
  <c r="AH5657" i="6"/>
  <c r="AH5665" i="6"/>
  <c r="AH5673" i="6"/>
  <c r="AH5681" i="6"/>
  <c r="AH5689" i="6"/>
  <c r="AH5697" i="6"/>
  <c r="AH5705" i="6"/>
  <c r="AH5713" i="6"/>
  <c r="AH5721" i="6"/>
  <c r="AH5729" i="6"/>
  <c r="AH5737" i="6"/>
  <c r="AH5745" i="6"/>
  <c r="AH5753" i="6"/>
  <c r="AH5761" i="6"/>
  <c r="AH5769" i="6"/>
  <c r="AH5777" i="6"/>
  <c r="AH5785" i="6"/>
  <c r="AH5793" i="6"/>
  <c r="AH5801" i="6"/>
  <c r="AH5809" i="6"/>
  <c r="AH5817" i="6"/>
  <c r="AH5825" i="6"/>
  <c r="AH5833" i="6"/>
  <c r="AH5841" i="6"/>
  <c r="AH5849" i="6"/>
  <c r="AH5857" i="6"/>
  <c r="AH5865" i="6"/>
  <c r="AH5873" i="6"/>
  <c r="AH5881" i="6"/>
  <c r="AH5889" i="6"/>
  <c r="AH5897" i="6"/>
  <c r="AH5905" i="6"/>
  <c r="AH5913" i="6"/>
  <c r="AH5921" i="6"/>
  <c r="AH5929" i="6"/>
  <c r="AH5937" i="6"/>
  <c r="AH5945" i="6"/>
  <c r="AH5953" i="6"/>
  <c r="AH5961" i="6"/>
  <c r="AH5969" i="6"/>
  <c r="AH5977" i="6"/>
  <c r="AH5985" i="6"/>
  <c r="AH5993" i="6"/>
  <c r="AH6001" i="6"/>
  <c r="AH6009" i="6"/>
  <c r="AH6017" i="6"/>
  <c r="AH6025" i="6"/>
  <c r="AH6033" i="6"/>
  <c r="AH6041" i="6"/>
  <c r="AH6049" i="6"/>
  <c r="AH6057" i="6"/>
  <c r="AH6065" i="6"/>
  <c r="AH6073" i="6"/>
  <c r="AH6081" i="6"/>
  <c r="AH6089" i="6"/>
  <c r="AH6097" i="6"/>
  <c r="AH6105" i="6"/>
  <c r="AH6113" i="6"/>
  <c r="AH6121" i="6"/>
  <c r="AH6129" i="6"/>
  <c r="AH6137" i="6"/>
  <c r="AH6145" i="6"/>
  <c r="AH6153" i="6"/>
  <c r="AH6161" i="6"/>
  <c r="AH6169" i="6"/>
  <c r="AH6177" i="6"/>
  <c r="AH6185" i="6"/>
  <c r="AH6193" i="6"/>
  <c r="AH6201" i="6"/>
  <c r="AH6209" i="6"/>
  <c r="AH6217" i="6"/>
  <c r="AH6225" i="6"/>
  <c r="AH6233" i="6"/>
  <c r="AH6241" i="6"/>
  <c r="AH6249" i="6"/>
  <c r="AH6257" i="6"/>
  <c r="AH6265" i="6"/>
  <c r="AH6273" i="6"/>
  <c r="AH6281" i="6"/>
  <c r="AH6289" i="6"/>
  <c r="AH6297" i="6"/>
  <c r="AH6305" i="6"/>
  <c r="AH6313" i="6"/>
  <c r="AH6321" i="6"/>
  <c r="AH6329" i="6"/>
  <c r="AH6337" i="6"/>
  <c r="AH6345" i="6"/>
  <c r="AH6353" i="6"/>
  <c r="AH6361" i="6"/>
  <c r="AH6369" i="6"/>
  <c r="AH6377" i="6"/>
  <c r="AH6385" i="6"/>
  <c r="AH6393" i="6"/>
  <c r="AH6401" i="6"/>
  <c r="AH6409" i="6"/>
  <c r="AH6417" i="6"/>
  <c r="AH6425" i="6"/>
  <c r="AH6433" i="6"/>
  <c r="AH6441" i="6"/>
  <c r="AH6449" i="6"/>
  <c r="AH6457" i="6"/>
  <c r="AH6465" i="6"/>
  <c r="AH6473" i="6"/>
  <c r="AH6481" i="6"/>
  <c r="AH6489" i="6"/>
  <c r="AH6497" i="6"/>
  <c r="AH6505" i="6"/>
  <c r="AH6513" i="6"/>
  <c r="AH6521" i="6"/>
  <c r="AH6529" i="6"/>
  <c r="AH6537" i="6"/>
  <c r="AH6545" i="6"/>
  <c r="AH6553" i="6"/>
  <c r="AH6561" i="6"/>
  <c r="AH6569" i="6"/>
  <c r="AH6523" i="6"/>
  <c r="AH6531" i="6"/>
  <c r="AH6539" i="6"/>
  <c r="AH6547" i="6"/>
  <c r="AH6555" i="6"/>
  <c r="AH6563" i="6"/>
  <c r="AH6571" i="6"/>
  <c r="AH6579" i="6"/>
  <c r="AH6587" i="6"/>
  <c r="AH6595" i="6"/>
  <c r="AH6603" i="6"/>
  <c r="AH6611" i="6"/>
  <c r="AH6619" i="6"/>
  <c r="AH6627" i="6"/>
  <c r="AH6635" i="6"/>
  <c r="AH6643" i="6"/>
  <c r="AH6651" i="6"/>
  <c r="AH6659" i="6"/>
  <c r="AH6667" i="6"/>
  <c r="AH6675" i="6"/>
  <c r="AH6683" i="6"/>
  <c r="AH6691" i="6"/>
  <c r="AH6699" i="6"/>
  <c r="AH6707" i="6"/>
  <c r="AH6715" i="6"/>
  <c r="AH6723" i="6"/>
  <c r="AH6731" i="6"/>
  <c r="AH6739" i="6"/>
  <c r="AH6747" i="6"/>
  <c r="AH6755" i="6"/>
  <c r="AH6763" i="6"/>
  <c r="AH6771" i="6"/>
  <c r="AH6779" i="6"/>
  <c r="AH6787" i="6"/>
  <c r="AH6795" i="6"/>
  <c r="AH6803" i="6"/>
  <c r="AH6811" i="6"/>
  <c r="AH6819" i="6"/>
  <c r="AH6827" i="6"/>
  <c r="AH6835" i="6"/>
  <c r="AH6843" i="6"/>
  <c r="AH6851" i="6"/>
  <c r="AH6859" i="6"/>
  <c r="AH6867" i="6"/>
  <c r="AH6875" i="6"/>
  <c r="AH6883" i="6"/>
  <c r="AH6891" i="6"/>
  <c r="AH6899" i="6"/>
  <c r="AH6907" i="6"/>
  <c r="AH6915" i="6"/>
  <c r="AH6923" i="6"/>
  <c r="AH6931" i="6"/>
  <c r="AH6939" i="6"/>
  <c r="AH6947" i="6"/>
  <c r="AH6955" i="6"/>
  <c r="AH6963" i="6"/>
  <c r="AH6971" i="6"/>
  <c r="AH6979" i="6"/>
  <c r="AH6987" i="6"/>
  <c r="AH6995" i="6"/>
  <c r="AH7003" i="6"/>
  <c r="AH7011" i="6"/>
  <c r="AH7019" i="6"/>
  <c r="AH7027" i="6"/>
  <c r="AH7035" i="6"/>
  <c r="AH7043" i="6"/>
  <c r="AH7051" i="6"/>
  <c r="AH7059" i="6"/>
  <c r="AH7067" i="6"/>
  <c r="AH7075" i="6"/>
  <c r="AH7083" i="6"/>
  <c r="AH7091" i="6"/>
  <c r="AH7099" i="6"/>
  <c r="AH7107" i="6"/>
  <c r="AH7115" i="6"/>
  <c r="AH7123" i="6"/>
  <c r="AH7131" i="6"/>
  <c r="AH7139" i="6"/>
  <c r="AH7147" i="6"/>
  <c r="AH7155" i="6"/>
  <c r="AH7163" i="6"/>
  <c r="AH7171" i="6"/>
  <c r="AH7179" i="6"/>
  <c r="AH7187" i="6"/>
  <c r="AH7195" i="6"/>
  <c r="AH7203" i="6"/>
  <c r="AH7211" i="6"/>
  <c r="AH7219" i="6"/>
  <c r="AH7227" i="6"/>
  <c r="AH7235" i="6"/>
  <c r="AH7243" i="6"/>
  <c r="AH7251" i="6"/>
  <c r="AH7259" i="6"/>
  <c r="AH7267" i="6"/>
  <c r="AH7275" i="6"/>
  <c r="AH7283" i="6"/>
  <c r="AH7291" i="6"/>
  <c r="AH7299" i="6"/>
  <c r="AH7307" i="6"/>
  <c r="AH7315" i="6"/>
  <c r="AH7323" i="6"/>
  <c r="AH7331" i="6"/>
  <c r="AH7339" i="6"/>
  <c r="AH7347" i="6"/>
  <c r="AH7355" i="6"/>
  <c r="AH7363" i="6"/>
  <c r="AH7371" i="6"/>
  <c r="AH7379" i="6"/>
  <c r="AH7387" i="6"/>
  <c r="AH7395" i="6"/>
  <c r="AH7403" i="6"/>
  <c r="AH7411" i="6"/>
  <c r="AH7419" i="6"/>
  <c r="AH7427" i="6"/>
  <c r="AH7435" i="6"/>
  <c r="AH7443" i="6"/>
  <c r="AH7451" i="6"/>
  <c r="AH7459" i="6"/>
  <c r="AH7467" i="6"/>
  <c r="AH7475" i="6"/>
  <c r="AH7483" i="6"/>
  <c r="AH7491" i="6"/>
  <c r="AH7499" i="6"/>
  <c r="AH7507" i="6"/>
  <c r="AH7515" i="6"/>
  <c r="AH7523" i="6"/>
  <c r="AH7531" i="6"/>
  <c r="AH7539" i="6"/>
  <c r="AH7547" i="6"/>
  <c r="AH7555" i="6"/>
  <c r="AH7207" i="6"/>
  <c r="AH7215" i="6"/>
  <c r="AH7223" i="6"/>
  <c r="AH7231" i="6"/>
  <c r="AH7239" i="6"/>
  <c r="AH7247" i="6"/>
  <c r="AH7255" i="6"/>
  <c r="AH7263" i="6"/>
  <c r="AH7271" i="6"/>
  <c r="AH7279" i="6"/>
  <c r="AH7287" i="6"/>
  <c r="AH7295" i="6"/>
  <c r="AH7303" i="6"/>
  <c r="AH7311" i="6"/>
  <c r="AH7319" i="6"/>
  <c r="AH7327" i="6"/>
  <c r="AH7335" i="6"/>
  <c r="AH7343" i="6"/>
  <c r="AH7351" i="6"/>
  <c r="AH7359" i="6"/>
  <c r="AH7367" i="6"/>
  <c r="AH7375" i="6"/>
  <c r="AH7383" i="6"/>
  <c r="AH7391" i="6"/>
  <c r="AH7399" i="6"/>
  <c r="AH7407" i="6"/>
  <c r="AH7415" i="6"/>
  <c r="AH7423" i="6"/>
  <c r="AH7431" i="6"/>
  <c r="AH7439" i="6"/>
  <c r="AH7447" i="6"/>
  <c r="AH7455" i="6"/>
  <c r="AH7463" i="6"/>
  <c r="AH7471" i="6"/>
  <c r="AH7479" i="6"/>
  <c r="AH7487" i="6"/>
  <c r="AH7495" i="6"/>
  <c r="AH7503" i="6"/>
  <c r="AH7511" i="6"/>
  <c r="AH7519" i="6"/>
  <c r="AH7527" i="6"/>
  <c r="AH7535" i="6"/>
  <c r="AH7543" i="6"/>
  <c r="AH7551" i="6"/>
  <c r="AH7559" i="6"/>
  <c r="AH7567" i="6"/>
  <c r="AH7575" i="6"/>
  <c r="AH7583" i="6"/>
  <c r="AH7591" i="6"/>
  <c r="AH7599" i="6"/>
  <c r="AH7607" i="6"/>
  <c r="AH7615" i="6"/>
  <c r="AH7623" i="6"/>
  <c r="AH7631" i="6"/>
  <c r="AH7639" i="6"/>
  <c r="AH7647" i="6"/>
  <c r="AH7655" i="6"/>
  <c r="AH7663" i="6"/>
  <c r="AH7671" i="6"/>
  <c r="AH7679" i="6"/>
  <c r="AH7687" i="6"/>
  <c r="AH7695" i="6"/>
  <c r="AH7703" i="6"/>
  <c r="AH7711" i="6"/>
  <c r="AH7719" i="6"/>
  <c r="AH7727" i="6"/>
  <c r="AH7735" i="6"/>
  <c r="AH7743" i="6"/>
  <c r="AH7751" i="6"/>
  <c r="AH7759" i="6"/>
  <c r="AH7767" i="6"/>
  <c r="AH7775" i="6"/>
  <c r="AH7783" i="6"/>
  <c r="AH7791" i="6"/>
  <c r="AH7799" i="6"/>
  <c r="AH7807" i="6"/>
  <c r="AH7815" i="6"/>
  <c r="AH7823" i="6"/>
  <c r="AH7831" i="6"/>
  <c r="AH7839" i="6"/>
  <c r="AH7847" i="6"/>
  <c r="AH7855" i="6"/>
  <c r="AH7863" i="6"/>
  <c r="AH7871" i="6"/>
  <c r="AH7879" i="6"/>
  <c r="AH7887" i="6"/>
  <c r="AH7895" i="6"/>
  <c r="AH7903" i="6"/>
  <c r="AH7911" i="6"/>
  <c r="AH7919" i="6"/>
  <c r="AH7927" i="6"/>
  <c r="AH7935" i="6"/>
  <c r="AH7943" i="6"/>
  <c r="AH7951" i="6"/>
  <c r="AH7959" i="6"/>
  <c r="AH7967" i="6"/>
  <c r="AH7975" i="6"/>
  <c r="AH7983" i="6"/>
  <c r="AH7991" i="6"/>
  <c r="AH7999" i="6"/>
  <c r="AH8007" i="6"/>
  <c r="AH8015" i="6"/>
  <c r="AH8023" i="6"/>
  <c r="AH8031" i="6"/>
  <c r="AH8039" i="6"/>
  <c r="AH8047" i="6"/>
  <c r="AH8055" i="6"/>
  <c r="AH8063" i="6"/>
  <c r="AH8071" i="6"/>
  <c r="AH8079" i="6"/>
  <c r="AH8087" i="6"/>
  <c r="AH8095" i="6"/>
  <c r="AH8103" i="6"/>
  <c r="AH8111" i="6"/>
  <c r="AH8119" i="6"/>
  <c r="AH8127" i="6"/>
  <c r="AH8135" i="6"/>
  <c r="AH8143" i="6"/>
  <c r="AH8151" i="6"/>
  <c r="AH8159" i="6"/>
  <c r="AH8167" i="6"/>
  <c r="AH8175" i="6"/>
  <c r="AH8183" i="6"/>
  <c r="AH8191" i="6"/>
  <c r="AH8199" i="6"/>
  <c r="AH8207" i="6"/>
  <c r="AH8215" i="6"/>
  <c r="AH8223" i="6"/>
  <c r="AH8231" i="6"/>
  <c r="AH8239" i="6"/>
  <c r="AH8247" i="6"/>
  <c r="AH8255" i="6"/>
  <c r="AH8263" i="6"/>
  <c r="AH8271" i="6"/>
  <c r="AH8279" i="6"/>
  <c r="AH8287" i="6"/>
  <c r="AH8295" i="6"/>
  <c r="AH8303" i="6"/>
  <c r="AH8311" i="6"/>
  <c r="AH8319" i="6"/>
  <c r="AH8327" i="6"/>
  <c r="AH8335" i="6"/>
  <c r="AH8343" i="6"/>
  <c r="AH8351" i="6"/>
  <c r="AH8359" i="6"/>
  <c r="AH8367" i="6"/>
  <c r="AH8375" i="6"/>
  <c r="AH8383" i="6"/>
  <c r="AH8391" i="6"/>
  <c r="AH8399" i="6"/>
  <c r="AH8407" i="6"/>
  <c r="AH8415" i="6"/>
  <c r="AH8423" i="6"/>
  <c r="AH8431" i="6"/>
  <c r="AH8439" i="6"/>
  <c r="AH8447" i="6"/>
  <c r="AH8455" i="6"/>
  <c r="AH8463" i="6"/>
  <c r="AH8471" i="6"/>
  <c r="AH8479" i="6"/>
  <c r="AH8487" i="6"/>
  <c r="AH8495" i="6"/>
  <c r="AH8503" i="6"/>
  <c r="AH8511" i="6"/>
  <c r="AH8519" i="6"/>
  <c r="AH8527" i="6"/>
  <c r="AH8535" i="6"/>
  <c r="AH8543" i="6"/>
  <c r="AH8551" i="6"/>
  <c r="AH8559" i="6"/>
  <c r="AH6577" i="6"/>
  <c r="AH6585" i="6"/>
  <c r="AH6593" i="6"/>
  <c r="AH6601" i="6"/>
  <c r="AH6609" i="6"/>
  <c r="AH6617" i="6"/>
  <c r="AH6625" i="6"/>
  <c r="AH6633" i="6"/>
  <c r="AH6641" i="6"/>
  <c r="AH6649" i="6"/>
  <c r="AH6657" i="6"/>
  <c r="AH6665" i="6"/>
  <c r="AH6673" i="6"/>
  <c r="AH6681" i="6"/>
  <c r="AH6689" i="6"/>
  <c r="AH6697" i="6"/>
  <c r="AH6705" i="6"/>
  <c r="AH6713" i="6"/>
  <c r="AH6721" i="6"/>
  <c r="AH6729" i="6"/>
  <c r="AH6737" i="6"/>
  <c r="AH6745" i="6"/>
  <c r="AH6753" i="6"/>
  <c r="AH6761" i="6"/>
  <c r="AH6769" i="6"/>
  <c r="AH6777" i="6"/>
  <c r="AH6785" i="6"/>
  <c r="AH6793" i="6"/>
  <c r="AH6801" i="6"/>
  <c r="AH6809" i="6"/>
  <c r="AH6817" i="6"/>
  <c r="AH6825" i="6"/>
  <c r="AH6833" i="6"/>
  <c r="AH6841" i="6"/>
  <c r="AH6849" i="6"/>
  <c r="AH6857" i="6"/>
  <c r="AH6865" i="6"/>
  <c r="AH6873" i="6"/>
  <c r="AH6881" i="6"/>
  <c r="AH6889" i="6"/>
  <c r="AH6897" i="6"/>
  <c r="AH6905" i="6"/>
  <c r="AH6913" i="6"/>
  <c r="AH6921" i="6"/>
  <c r="AH6929" i="6"/>
  <c r="AH6937" i="6"/>
  <c r="AH6945" i="6"/>
  <c r="AH6953" i="6"/>
  <c r="AH6961" i="6"/>
  <c r="AH6969" i="6"/>
  <c r="AH6977" i="6"/>
  <c r="AH6985" i="6"/>
  <c r="AH6993" i="6"/>
  <c r="AH7001" i="6"/>
  <c r="AH7009" i="6"/>
  <c r="AH7017" i="6"/>
  <c r="AH7025" i="6"/>
  <c r="AH7033" i="6"/>
  <c r="AH7041" i="6"/>
  <c r="AH7049" i="6"/>
  <c r="AH7057" i="6"/>
  <c r="AH7065" i="6"/>
  <c r="AH7073" i="6"/>
  <c r="AH7081" i="6"/>
  <c r="AH7089" i="6"/>
  <c r="AH7097" i="6"/>
  <c r="AH7105" i="6"/>
  <c r="AH7113" i="6"/>
  <c r="AH7121" i="6"/>
  <c r="AH7129" i="6"/>
  <c r="AH7137" i="6"/>
  <c r="AH7145" i="6"/>
  <c r="AH7153" i="6"/>
  <c r="AH7161" i="6"/>
  <c r="AH7169" i="6"/>
  <c r="AH7177" i="6"/>
  <c r="AH7185" i="6"/>
  <c r="AH7193" i="6"/>
  <c r="AH7201" i="6"/>
  <c r="AH7209" i="6"/>
  <c r="AH7217" i="6"/>
  <c r="AH7225" i="6"/>
  <c r="AH7233" i="6"/>
  <c r="AH7241" i="6"/>
  <c r="AH7249" i="6"/>
  <c r="AH7257" i="6"/>
  <c r="AH7265" i="6"/>
  <c r="AH7273" i="6"/>
  <c r="AH7281" i="6"/>
  <c r="AH7289" i="6"/>
  <c r="AH7297" i="6"/>
  <c r="AH7305" i="6"/>
  <c r="AH7313" i="6"/>
  <c r="AH7321" i="6"/>
  <c r="AH7329" i="6"/>
  <c r="AH7337" i="6"/>
  <c r="AH7345" i="6"/>
  <c r="AH7353" i="6"/>
  <c r="AH7361" i="6"/>
  <c r="AH7369" i="6"/>
  <c r="AH7377" i="6"/>
  <c r="AH7385" i="6"/>
  <c r="AH7393" i="6"/>
  <c r="AH7401" i="6"/>
  <c r="AH7409" i="6"/>
  <c r="AH7417" i="6"/>
  <c r="AH7425" i="6"/>
  <c r="AH7433" i="6"/>
  <c r="AH7441" i="6"/>
  <c r="AH7449" i="6"/>
  <c r="AH7457" i="6"/>
  <c r="AH7465" i="6"/>
  <c r="AH7473" i="6"/>
  <c r="AH7481" i="6"/>
  <c r="AH7489" i="6"/>
  <c r="AH7497" i="6"/>
  <c r="AH7505" i="6"/>
  <c r="AH7513" i="6"/>
  <c r="AH7521" i="6"/>
  <c r="AH7529" i="6"/>
  <c r="AH7537" i="6"/>
  <c r="AH7545" i="6"/>
  <c r="AH7553" i="6"/>
  <c r="AH7561" i="6"/>
  <c r="AH7569" i="6"/>
  <c r="AH7577" i="6"/>
  <c r="AH7585" i="6"/>
  <c r="AH7593" i="6"/>
  <c r="AH7601" i="6"/>
  <c r="AH7609" i="6"/>
  <c r="AH7617" i="6"/>
  <c r="AH7625" i="6"/>
  <c r="AH7633" i="6"/>
  <c r="AH7641" i="6"/>
  <c r="AH7649" i="6"/>
  <c r="AH7657" i="6"/>
  <c r="AH7665" i="6"/>
  <c r="AH7673" i="6"/>
  <c r="AH7681" i="6"/>
  <c r="AH7689" i="6"/>
  <c r="AH7697" i="6"/>
  <c r="AH7705" i="6"/>
  <c r="AH7713" i="6"/>
  <c r="AH7721" i="6"/>
  <c r="AH7729" i="6"/>
  <c r="AH7737" i="6"/>
  <c r="AH7745" i="6"/>
  <c r="AH7753" i="6"/>
  <c r="AH7761" i="6"/>
  <c r="AH7769" i="6"/>
  <c r="AH7777" i="6"/>
  <c r="AH7785" i="6"/>
  <c r="AH7793" i="6"/>
  <c r="AH7801" i="6"/>
  <c r="AH7809" i="6"/>
  <c r="AH7563" i="6"/>
  <c r="AH7571" i="6"/>
  <c r="AH7579" i="6"/>
  <c r="AH7587" i="6"/>
  <c r="AH7595" i="6"/>
  <c r="AH7603" i="6"/>
  <c r="AH7611" i="6"/>
  <c r="AH7619" i="6"/>
  <c r="AH7627" i="6"/>
  <c r="AH7635" i="6"/>
  <c r="AH7643" i="6"/>
  <c r="AH7651" i="6"/>
  <c r="AH7659" i="6"/>
  <c r="AH7667" i="6"/>
  <c r="AH7675" i="6"/>
  <c r="AH7683" i="6"/>
  <c r="AH7691" i="6"/>
  <c r="AH7699" i="6"/>
  <c r="AH7707" i="6"/>
  <c r="AH7715" i="6"/>
  <c r="AH7723" i="6"/>
  <c r="AH7731" i="6"/>
  <c r="AH7739" i="6"/>
  <c r="AH7747" i="6"/>
  <c r="AH7755" i="6"/>
  <c r="AH7763" i="6"/>
  <c r="AH7771" i="6"/>
  <c r="AH7779" i="6"/>
  <c r="AH7787" i="6"/>
  <c r="AH7795" i="6"/>
  <c r="AH7803" i="6"/>
  <c r="AH7811" i="6"/>
  <c r="AH7819" i="6"/>
  <c r="AH7827" i="6"/>
  <c r="AH7835" i="6"/>
  <c r="AH7843" i="6"/>
  <c r="AH7851" i="6"/>
  <c r="AH7859" i="6"/>
  <c r="AH7867" i="6"/>
  <c r="AH7875" i="6"/>
  <c r="AH7883" i="6"/>
  <c r="AH7891" i="6"/>
  <c r="AH7899" i="6"/>
  <c r="AH7907" i="6"/>
  <c r="AH7915" i="6"/>
  <c r="AH7923" i="6"/>
  <c r="AH7931" i="6"/>
  <c r="AH7939" i="6"/>
  <c r="AH7947" i="6"/>
  <c r="AH7955" i="6"/>
  <c r="AH7963" i="6"/>
  <c r="AH7971" i="6"/>
  <c r="AH7979" i="6"/>
  <c r="AH7987" i="6"/>
  <c r="AH7995" i="6"/>
  <c r="AH8003" i="6"/>
  <c r="AH8011" i="6"/>
  <c r="AH8019" i="6"/>
  <c r="AH8027" i="6"/>
  <c r="AH8035" i="6"/>
  <c r="AH8043" i="6"/>
  <c r="AH8051" i="6"/>
  <c r="AH8059" i="6"/>
  <c r="AH8067" i="6"/>
  <c r="AH8075" i="6"/>
  <c r="AH8083" i="6"/>
  <c r="AH8091" i="6"/>
  <c r="AH8099" i="6"/>
  <c r="AH8107" i="6"/>
  <c r="AH8115" i="6"/>
  <c r="AH8123" i="6"/>
  <c r="AH8131" i="6"/>
  <c r="AH8139" i="6"/>
  <c r="AH8147" i="6"/>
  <c r="AH8155" i="6"/>
  <c r="AH8163" i="6"/>
  <c r="AH8171" i="6"/>
  <c r="AH8179" i="6"/>
  <c r="AH8187" i="6"/>
  <c r="AH8195" i="6"/>
  <c r="AH8203" i="6"/>
  <c r="AH8211" i="6"/>
  <c r="AH8219" i="6"/>
  <c r="AH8227" i="6"/>
  <c r="AH8235" i="6"/>
  <c r="AH8567" i="6"/>
  <c r="AH8575" i="6"/>
  <c r="AH8583" i="6"/>
  <c r="AH8591" i="6"/>
  <c r="AH8599" i="6"/>
  <c r="AH8607" i="6"/>
  <c r="AH8615" i="6"/>
  <c r="AH8623" i="6"/>
  <c r="AH8631" i="6"/>
  <c r="AH8639" i="6"/>
  <c r="AH8647" i="6"/>
  <c r="AH8655" i="6"/>
  <c r="AH8663" i="6"/>
  <c r="AH8671" i="6"/>
  <c r="AH8679" i="6"/>
  <c r="AH8687" i="6"/>
  <c r="AH8695" i="6"/>
  <c r="AH8703" i="6"/>
  <c r="AH8711" i="6"/>
  <c r="AH8719" i="6"/>
  <c r="AH8727" i="6"/>
  <c r="AH8735" i="6"/>
  <c r="AH8743" i="6"/>
  <c r="AH8751" i="6"/>
  <c r="AH8759" i="6"/>
  <c r="AH8767" i="6"/>
  <c r="AH8775" i="6"/>
  <c r="AH8783" i="6"/>
  <c r="AH8791" i="6"/>
  <c r="AH8799" i="6"/>
  <c r="AH8807" i="6"/>
  <c r="AH8815" i="6"/>
  <c r="AH8823" i="6"/>
  <c r="AH8831" i="6"/>
  <c r="AH8839" i="6"/>
  <c r="AH8847" i="6"/>
  <c r="AH8855" i="6"/>
  <c r="AH8863" i="6"/>
  <c r="AH8871" i="6"/>
  <c r="AH8879" i="6"/>
  <c r="AH8887" i="6"/>
  <c r="AH8895" i="6"/>
  <c r="AH8903" i="6"/>
  <c r="AH8911" i="6"/>
  <c r="AH8919" i="6"/>
  <c r="AH8927" i="6"/>
  <c r="AH8935" i="6"/>
  <c r="AH8943" i="6"/>
  <c r="AH8951" i="6"/>
  <c r="AH8959" i="6"/>
  <c r="AH8967" i="6"/>
  <c r="AH8975" i="6"/>
  <c r="AH8983" i="6"/>
  <c r="AH8991" i="6"/>
  <c r="AH8999" i="6"/>
  <c r="AH9007" i="6"/>
  <c r="AH9015" i="6"/>
  <c r="AH9023" i="6"/>
  <c r="AH9031" i="6"/>
  <c r="AH9039" i="6"/>
  <c r="AH9047" i="6"/>
  <c r="AH9055" i="6"/>
  <c r="AH9063" i="6"/>
  <c r="AH9071" i="6"/>
  <c r="AH9079" i="6"/>
  <c r="AH9087" i="6"/>
  <c r="AH9095" i="6"/>
  <c r="AH9103" i="6"/>
  <c r="AH9111" i="6"/>
  <c r="AH9119" i="6"/>
  <c r="AH9127" i="6"/>
  <c r="AH9135" i="6"/>
  <c r="AH9143" i="6"/>
  <c r="AH9151" i="6"/>
  <c r="AH9159" i="6"/>
  <c r="AH9167" i="6"/>
  <c r="AH9175" i="6"/>
  <c r="AH9183" i="6"/>
  <c r="AH9191" i="6"/>
  <c r="AH9199" i="6"/>
  <c r="AH9207" i="6"/>
  <c r="AH9215" i="6"/>
  <c r="AH9223" i="6"/>
  <c r="AH9231" i="6"/>
  <c r="AH9239" i="6"/>
  <c r="AH9247" i="6"/>
  <c r="AH9255" i="6"/>
  <c r="AH9263" i="6"/>
  <c r="AH9271" i="6"/>
  <c r="AH9279" i="6"/>
  <c r="AH9287" i="6"/>
  <c r="AH9295" i="6"/>
  <c r="AH9303" i="6"/>
  <c r="AH9311" i="6"/>
  <c r="AH9319" i="6"/>
  <c r="AH9327" i="6"/>
  <c r="AH9335" i="6"/>
  <c r="AH9343" i="6"/>
  <c r="AH9351" i="6"/>
  <c r="AH9359" i="6"/>
  <c r="AH9367" i="6"/>
  <c r="AH9375" i="6"/>
  <c r="AH9383" i="6"/>
  <c r="AH9391" i="6"/>
  <c r="AH9399" i="6"/>
  <c r="AH9407" i="6"/>
  <c r="AH9415" i="6"/>
  <c r="AH7817" i="6"/>
  <c r="AH7825" i="6"/>
  <c r="AH7833" i="6"/>
  <c r="AH7841" i="6"/>
  <c r="AH7849" i="6"/>
  <c r="AH7857" i="6"/>
  <c r="AH7865" i="6"/>
  <c r="AH7873" i="6"/>
  <c r="AH7881" i="6"/>
  <c r="AH7889" i="6"/>
  <c r="AH7897" i="6"/>
  <c r="AH7905" i="6"/>
  <c r="AH7913" i="6"/>
  <c r="AH7921" i="6"/>
  <c r="AH7929" i="6"/>
  <c r="AH7937" i="6"/>
  <c r="AH7945" i="6"/>
  <c r="AH7953" i="6"/>
  <c r="AH7961" i="6"/>
  <c r="AH7969" i="6"/>
  <c r="AH7977" i="6"/>
  <c r="AH7985" i="6"/>
  <c r="AH7993" i="6"/>
  <c r="AH8001" i="6"/>
  <c r="AH8009" i="6"/>
  <c r="AH8017" i="6"/>
  <c r="AH8025" i="6"/>
  <c r="AH8033" i="6"/>
  <c r="AH8041" i="6"/>
  <c r="AH8049" i="6"/>
  <c r="AH8057" i="6"/>
  <c r="AH8065" i="6"/>
  <c r="AH8073" i="6"/>
  <c r="AH8081" i="6"/>
  <c r="AH8089" i="6"/>
  <c r="AH8097" i="6"/>
  <c r="AH8105" i="6"/>
  <c r="AH8113" i="6"/>
  <c r="AH8121" i="6"/>
  <c r="AH8129" i="6"/>
  <c r="AH8137" i="6"/>
  <c r="AH8145" i="6"/>
  <c r="AH8153" i="6"/>
  <c r="AH8161" i="6"/>
  <c r="AH8169" i="6"/>
  <c r="AH8177" i="6"/>
  <c r="AH8185" i="6"/>
  <c r="AH8193" i="6"/>
  <c r="AH8201" i="6"/>
  <c r="AH8209" i="6"/>
  <c r="AH8217" i="6"/>
  <c r="AH8225" i="6"/>
  <c r="AH8233" i="6"/>
  <c r="AH8241" i="6"/>
  <c r="AH8249" i="6"/>
  <c r="AH8257" i="6"/>
  <c r="AH8265" i="6"/>
  <c r="AH8273" i="6"/>
  <c r="AH8281" i="6"/>
  <c r="AH8289" i="6"/>
  <c r="AH8297" i="6"/>
  <c r="AH8305" i="6"/>
  <c r="AH8313" i="6"/>
  <c r="AH8321" i="6"/>
  <c r="AH8329" i="6"/>
  <c r="AH8337" i="6"/>
  <c r="AH8345" i="6"/>
  <c r="AH8353" i="6"/>
  <c r="AH8361" i="6"/>
  <c r="AH8369" i="6"/>
  <c r="AH8377" i="6"/>
  <c r="AH8385" i="6"/>
  <c r="AH8393" i="6"/>
  <c r="AH8401" i="6"/>
  <c r="AH8409" i="6"/>
  <c r="AH8417" i="6"/>
  <c r="AH8425" i="6"/>
  <c r="AH8433" i="6"/>
  <c r="AH8441" i="6"/>
  <c r="AH8449" i="6"/>
  <c r="AH8457" i="6"/>
  <c r="AH8465" i="6"/>
  <c r="AH8473" i="6"/>
  <c r="AH8481" i="6"/>
  <c r="AH8489" i="6"/>
  <c r="AH8497" i="6"/>
  <c r="AH8505" i="6"/>
  <c r="AH8513" i="6"/>
  <c r="AH8521" i="6"/>
  <c r="AH8529" i="6"/>
  <c r="AH8537" i="6"/>
  <c r="AH8545" i="6"/>
  <c r="AH8553" i="6"/>
  <c r="AH8561" i="6"/>
  <c r="AH8569" i="6"/>
  <c r="AH8577" i="6"/>
  <c r="AH8585" i="6"/>
  <c r="AH8593" i="6"/>
  <c r="AH8243" i="6"/>
  <c r="AH8251" i="6"/>
  <c r="AH8259" i="6"/>
  <c r="AH8267" i="6"/>
  <c r="AH8275" i="6"/>
  <c r="AH8283" i="6"/>
  <c r="AH8291" i="6"/>
  <c r="AH8299" i="6"/>
  <c r="AH8307" i="6"/>
  <c r="AH8315" i="6"/>
  <c r="AH8323" i="6"/>
  <c r="AH8331" i="6"/>
  <c r="AH8339" i="6"/>
  <c r="AH8347" i="6"/>
  <c r="AH8355" i="6"/>
  <c r="AH8363" i="6"/>
  <c r="AH8371" i="6"/>
  <c r="AH8379" i="6"/>
  <c r="AH8387" i="6"/>
  <c r="AH8395" i="6"/>
  <c r="AH8403" i="6"/>
  <c r="AH8411" i="6"/>
  <c r="AH8419" i="6"/>
  <c r="AH8427" i="6"/>
  <c r="AH8435" i="6"/>
  <c r="AH8443" i="6"/>
  <c r="AH8451" i="6"/>
  <c r="AH8459" i="6"/>
  <c r="AH8467" i="6"/>
  <c r="AH8475" i="6"/>
  <c r="AH8483" i="6"/>
  <c r="AH8491" i="6"/>
  <c r="AH8499" i="6"/>
  <c r="AH8507" i="6"/>
  <c r="AH8515" i="6"/>
  <c r="AH8523" i="6"/>
  <c r="AH8531" i="6"/>
  <c r="AH8539" i="6"/>
  <c r="AH8547" i="6"/>
  <c r="AH8555" i="6"/>
  <c r="AH8563" i="6"/>
  <c r="AH8571" i="6"/>
  <c r="AH8579" i="6"/>
  <c r="AH8587" i="6"/>
  <c r="AH8595" i="6"/>
  <c r="AH8603" i="6"/>
  <c r="AH8611" i="6"/>
  <c r="AH8619" i="6"/>
  <c r="AH8627" i="6"/>
  <c r="AH8635" i="6"/>
  <c r="AH8643" i="6"/>
  <c r="AH8651" i="6"/>
  <c r="AH8659" i="6"/>
  <c r="AH8667" i="6"/>
  <c r="AH8675" i="6"/>
  <c r="AH8683" i="6"/>
  <c r="AH8691" i="6"/>
  <c r="AH8699" i="6"/>
  <c r="AH9423" i="6"/>
  <c r="AH9431" i="6"/>
  <c r="AH9439" i="6"/>
  <c r="AH9447" i="6"/>
  <c r="AH9455" i="6"/>
  <c r="AH9463" i="6"/>
  <c r="AH9471" i="6"/>
  <c r="AH9479" i="6"/>
  <c r="AH9487" i="6"/>
  <c r="AH9495" i="6"/>
  <c r="AH9503" i="6"/>
  <c r="AH9511" i="6"/>
  <c r="AH9519" i="6"/>
  <c r="AH9527" i="6"/>
  <c r="AH9535" i="6"/>
  <c r="AH9543" i="6"/>
  <c r="AH9551" i="6"/>
  <c r="AH9559" i="6"/>
  <c r="AH9567" i="6"/>
  <c r="AH9575" i="6"/>
  <c r="AH9583" i="6"/>
  <c r="AH9591" i="6"/>
  <c r="AH9599" i="6"/>
  <c r="AH9607" i="6"/>
  <c r="AH9615" i="6"/>
  <c r="AH9623" i="6"/>
  <c r="AH9631" i="6"/>
  <c r="AH9639" i="6"/>
  <c r="AH9647" i="6"/>
  <c r="AH9655" i="6"/>
  <c r="AH9663" i="6"/>
  <c r="AH9671" i="6"/>
  <c r="AH9679" i="6"/>
  <c r="AH9687" i="6"/>
  <c r="AH9695" i="6"/>
  <c r="AH9703" i="6"/>
  <c r="AH9711" i="6"/>
  <c r="AH9719" i="6"/>
  <c r="AH9727" i="6"/>
  <c r="AH9735" i="6"/>
  <c r="AH9743" i="6"/>
  <c r="AH9751" i="6"/>
  <c r="AH9759" i="6"/>
  <c r="AH9767" i="6"/>
  <c r="AH9775" i="6"/>
  <c r="AH9783" i="6"/>
  <c r="AH9791" i="6"/>
  <c r="AH9799" i="6"/>
  <c r="AH9807" i="6"/>
  <c r="AH9815" i="6"/>
  <c r="AH9823" i="6"/>
  <c r="AH9831" i="6"/>
  <c r="AH9839" i="6"/>
  <c r="AH9847" i="6"/>
  <c r="AH9855" i="6"/>
  <c r="AH9863" i="6"/>
  <c r="AH9871" i="6"/>
  <c r="AH9879" i="6"/>
  <c r="AH9887" i="6"/>
  <c r="AH9895" i="6"/>
  <c r="AH9903" i="6"/>
  <c r="AH9911" i="6"/>
  <c r="AH9919" i="6"/>
  <c r="AH9927" i="6"/>
  <c r="AH9935" i="6"/>
  <c r="AH9943" i="6"/>
  <c r="AH9951" i="6"/>
  <c r="AH8601" i="6"/>
  <c r="AH8609" i="6"/>
  <c r="AH8617" i="6"/>
  <c r="AH8625" i="6"/>
  <c r="AH8633" i="6"/>
  <c r="AH8641" i="6"/>
  <c r="AH8649" i="6"/>
  <c r="AH8657" i="6"/>
  <c r="AH8665" i="6"/>
  <c r="AH8673" i="6"/>
  <c r="AH8681" i="6"/>
  <c r="AH8689" i="6"/>
  <c r="AH8697" i="6"/>
  <c r="AH8705" i="6"/>
  <c r="AH8713" i="6"/>
  <c r="AH8721" i="6"/>
  <c r="AH8729" i="6"/>
  <c r="AH8737" i="6"/>
  <c r="AH8745" i="6"/>
  <c r="AH8753" i="6"/>
  <c r="AH8761" i="6"/>
  <c r="AH8769" i="6"/>
  <c r="AH8777" i="6"/>
  <c r="AH8785" i="6"/>
  <c r="AH8793" i="6"/>
  <c r="AH8801" i="6"/>
  <c r="AH8809" i="6"/>
  <c r="AH8817" i="6"/>
  <c r="AH8825" i="6"/>
  <c r="AH8833" i="6"/>
  <c r="AH8841" i="6"/>
  <c r="AH8849" i="6"/>
  <c r="AH8857" i="6"/>
  <c r="AH8865" i="6"/>
  <c r="AH8873" i="6"/>
  <c r="AH8881" i="6"/>
  <c r="AH8889" i="6"/>
  <c r="AH8897" i="6"/>
  <c r="AH8905" i="6"/>
  <c r="AH8913" i="6"/>
  <c r="AH8921" i="6"/>
  <c r="AH8929" i="6"/>
  <c r="AH8937" i="6"/>
  <c r="AH8945" i="6"/>
  <c r="AH8953" i="6"/>
  <c r="AH8961" i="6"/>
  <c r="AH8969" i="6"/>
  <c r="AH8977" i="6"/>
  <c r="AH8985" i="6"/>
  <c r="AH8993" i="6"/>
  <c r="AH9001" i="6"/>
  <c r="AH9009" i="6"/>
  <c r="AH9017" i="6"/>
  <c r="AH9025" i="6"/>
  <c r="AH9033" i="6"/>
  <c r="AH9041" i="6"/>
  <c r="AH9049" i="6"/>
  <c r="AH9057" i="6"/>
  <c r="AH9065" i="6"/>
  <c r="AH9073" i="6"/>
  <c r="AH9081" i="6"/>
  <c r="AH9089" i="6"/>
  <c r="AH9097" i="6"/>
  <c r="AH9105" i="6"/>
  <c r="AH9113" i="6"/>
  <c r="AH9121" i="6"/>
  <c r="AH9129" i="6"/>
  <c r="AH9137" i="6"/>
  <c r="AH9145" i="6"/>
  <c r="AH9153" i="6"/>
  <c r="AH9161" i="6"/>
  <c r="AH9169" i="6"/>
  <c r="AH9177" i="6"/>
  <c r="AH9185" i="6"/>
  <c r="AH9193" i="6"/>
  <c r="AH9201" i="6"/>
  <c r="AH9209" i="6"/>
  <c r="AH9217" i="6"/>
  <c r="AH9225" i="6"/>
  <c r="AH9233" i="6"/>
  <c r="AH9241" i="6"/>
  <c r="AH9249" i="6"/>
  <c r="AH9257" i="6"/>
  <c r="AH9265" i="6"/>
  <c r="AH9273" i="6"/>
  <c r="AH8707" i="6"/>
  <c r="AH8715" i="6"/>
  <c r="AH8723" i="6"/>
  <c r="AH8731" i="6"/>
  <c r="AH8739" i="6"/>
  <c r="AH8747" i="6"/>
  <c r="AH8755" i="6"/>
  <c r="AH8763" i="6"/>
  <c r="AH8771" i="6"/>
  <c r="AH8779" i="6"/>
  <c r="AH8787" i="6"/>
  <c r="AH8795" i="6"/>
  <c r="AH8803" i="6"/>
  <c r="AH8811" i="6"/>
  <c r="AH8819" i="6"/>
  <c r="AH8827" i="6"/>
  <c r="AH8835" i="6"/>
  <c r="AH8843" i="6"/>
  <c r="AH8851" i="6"/>
  <c r="AH8859" i="6"/>
  <c r="AH8867" i="6"/>
  <c r="AH8875" i="6"/>
  <c r="AH8883" i="6"/>
  <c r="AH8891" i="6"/>
  <c r="AH8899" i="6"/>
  <c r="AH8907" i="6"/>
  <c r="AH8915" i="6"/>
  <c r="AH8923" i="6"/>
  <c r="AH8931" i="6"/>
  <c r="AH8939" i="6"/>
  <c r="AH8947" i="6"/>
  <c r="AH8955" i="6"/>
  <c r="AH8963" i="6"/>
  <c r="AH8971" i="6"/>
  <c r="AH8979" i="6"/>
  <c r="AH8987" i="6"/>
  <c r="AH8995" i="6"/>
  <c r="AH9003" i="6"/>
  <c r="AH9011" i="6"/>
  <c r="AH9019" i="6"/>
  <c r="AH9027" i="6"/>
  <c r="AH9035" i="6"/>
  <c r="AH9043" i="6"/>
  <c r="AH9051" i="6"/>
  <c r="AH9059" i="6"/>
  <c r="AH9067" i="6"/>
  <c r="AH9075" i="6"/>
  <c r="AH9083" i="6"/>
  <c r="AH9091" i="6"/>
  <c r="AH9099" i="6"/>
  <c r="AH9107" i="6"/>
  <c r="AH9115" i="6"/>
  <c r="AH9123" i="6"/>
  <c r="AH9131" i="6"/>
  <c r="AH9139" i="6"/>
  <c r="AH9147" i="6"/>
  <c r="AH9155" i="6"/>
  <c r="AH9163" i="6"/>
  <c r="AH9171" i="6"/>
  <c r="AH9179" i="6"/>
  <c r="AH9187" i="6"/>
  <c r="AH9195" i="6"/>
  <c r="AH9158" i="6"/>
  <c r="AH9166" i="6"/>
  <c r="AH9174" i="6"/>
  <c r="AH9182" i="6"/>
  <c r="AH9190" i="6"/>
  <c r="AH9198" i="6"/>
  <c r="AH9206" i="6"/>
  <c r="AH9214" i="6"/>
  <c r="AH9222" i="6"/>
  <c r="AH9230" i="6"/>
  <c r="AH9238" i="6"/>
  <c r="AH9246" i="6"/>
  <c r="AH9254" i="6"/>
  <c r="AH9262" i="6"/>
  <c r="AH9270" i="6"/>
  <c r="AH9278" i="6"/>
  <c r="AH9286" i="6"/>
  <c r="AH9281" i="6"/>
  <c r="AH9289" i="6"/>
  <c r="AH9297" i="6"/>
  <c r="AH9305" i="6"/>
  <c r="AH9313" i="6"/>
  <c r="AH9321" i="6"/>
  <c r="AH9329" i="6"/>
  <c r="AH9337" i="6"/>
  <c r="AH9345" i="6"/>
  <c r="AH9353" i="6"/>
  <c r="AH9361" i="6"/>
  <c r="AH9369" i="6"/>
  <c r="AH9377" i="6"/>
  <c r="AH9385" i="6"/>
  <c r="AH9393" i="6"/>
  <c r="AH9401" i="6"/>
  <c r="AH9409" i="6"/>
  <c r="AH9417" i="6"/>
  <c r="AH9425" i="6"/>
  <c r="AH9433" i="6"/>
  <c r="AH9441" i="6"/>
  <c r="AH9449" i="6"/>
  <c r="AH9457" i="6"/>
  <c r="AH9465" i="6"/>
  <c r="AH9473" i="6"/>
  <c r="AH9481" i="6"/>
  <c r="AH9489" i="6"/>
  <c r="AH9497" i="6"/>
  <c r="AH9505" i="6"/>
  <c r="AH9513" i="6"/>
  <c r="AH9521" i="6"/>
  <c r="AH9529" i="6"/>
  <c r="AH9537" i="6"/>
  <c r="AH9545" i="6"/>
  <c r="AH9553" i="6"/>
  <c r="AH9561" i="6"/>
  <c r="AH9569" i="6"/>
  <c r="AH9577" i="6"/>
  <c r="AH9585" i="6"/>
  <c r="AH9593" i="6"/>
  <c r="AH9601" i="6"/>
  <c r="AH9609" i="6"/>
  <c r="AH9617" i="6"/>
  <c r="AH9625" i="6"/>
  <c r="AH9633" i="6"/>
  <c r="AH9641" i="6"/>
  <c r="AH9649" i="6"/>
  <c r="AH9657" i="6"/>
  <c r="AH9665" i="6"/>
  <c r="AH9673" i="6"/>
  <c r="AH9681" i="6"/>
  <c r="AH9689" i="6"/>
  <c r="AH9697" i="6"/>
  <c r="AH9705" i="6"/>
  <c r="AH9713" i="6"/>
  <c r="AH9721" i="6"/>
  <c r="AH9729" i="6"/>
  <c r="AH9737" i="6"/>
  <c r="AH9745" i="6"/>
  <c r="AH9753" i="6"/>
  <c r="AH9761" i="6"/>
  <c r="AH9769" i="6"/>
  <c r="AH9777" i="6"/>
  <c r="AH9785" i="6"/>
  <c r="AH9793" i="6"/>
  <c r="AH9801" i="6"/>
  <c r="AH9809" i="6"/>
  <c r="AH9817" i="6"/>
  <c r="AH9825" i="6"/>
  <c r="AH9833" i="6"/>
  <c r="AH9841" i="6"/>
  <c r="AH9849" i="6"/>
  <c r="AH9857" i="6"/>
  <c r="AH9865" i="6"/>
  <c r="AH9873" i="6"/>
  <c r="AH9881" i="6"/>
  <c r="AH9889" i="6"/>
  <c r="AH9897" i="6"/>
  <c r="AH9905" i="6"/>
  <c r="AH9913" i="6"/>
  <c r="AH9921" i="6"/>
  <c r="AH9929" i="6"/>
  <c r="AH9937" i="6"/>
  <c r="AH9945" i="6"/>
  <c r="AH9953" i="6"/>
  <c r="AH9294" i="6"/>
  <c r="AH9302" i="6"/>
  <c r="AH9310" i="6"/>
  <c r="AH9318" i="6"/>
  <c r="AH9326" i="6"/>
  <c r="AH9334" i="6"/>
  <c r="AH9342" i="6"/>
  <c r="AH9350" i="6"/>
  <c r="AH9358" i="6"/>
  <c r="AH9366" i="6"/>
  <c r="AH9374" i="6"/>
  <c r="AH9382" i="6"/>
  <c r="AH9390" i="6"/>
  <c r="AH9398" i="6"/>
  <c r="AH9406" i="6"/>
  <c r="AH9414" i="6"/>
  <c r="AH9422" i="6"/>
  <c r="AH9430" i="6"/>
  <c r="AH9438" i="6"/>
  <c r="AH9446" i="6"/>
  <c r="AH9454" i="6"/>
  <c r="AH9462" i="6"/>
  <c r="AH9470" i="6"/>
  <c r="AH9478" i="6"/>
  <c r="AH9486" i="6"/>
  <c r="AH9494" i="6"/>
  <c r="AH9502" i="6"/>
  <c r="AH9510" i="6"/>
  <c r="AH9518" i="6"/>
  <c r="AH9526" i="6"/>
  <c r="AH9534" i="6"/>
  <c r="AH9542" i="6"/>
  <c r="AH9550" i="6"/>
  <c r="AH9558" i="6"/>
  <c r="AH9566" i="6"/>
  <c r="AH9574" i="6"/>
  <c r="AH9582" i="6"/>
  <c r="AH9590" i="6"/>
  <c r="AH9598" i="6"/>
  <c r="AH9606" i="6"/>
  <c r="AH9614" i="6"/>
  <c r="AH9622" i="6"/>
  <c r="AH9630" i="6"/>
  <c r="AH9638" i="6"/>
  <c r="AH9646" i="6"/>
  <c r="AH9654" i="6"/>
  <c r="AH9662" i="6"/>
  <c r="AH9670" i="6"/>
  <c r="AH9678" i="6"/>
  <c r="AH9686" i="6"/>
  <c r="AH9694" i="6"/>
  <c r="AH9702" i="6"/>
  <c r="AH9710" i="6"/>
  <c r="AH9718" i="6"/>
  <c r="AH9726" i="6"/>
  <c r="AH9734" i="6"/>
  <c r="AH9742" i="6"/>
  <c r="AH9750" i="6"/>
  <c r="AH9758" i="6"/>
  <c r="AH9766" i="6"/>
  <c r="AH9774" i="6"/>
  <c r="AH9782" i="6"/>
  <c r="AH9790" i="6"/>
  <c r="AH9798" i="6"/>
  <c r="AH9806" i="6"/>
  <c r="AH9814" i="6"/>
  <c r="AH9822" i="6"/>
  <c r="AH9830" i="6"/>
  <c r="AH9838" i="6"/>
  <c r="AH9846" i="6"/>
  <c r="AH9854" i="6"/>
  <c r="AH9862" i="6"/>
  <c r="AH9870" i="6"/>
  <c r="AH9878" i="6"/>
  <c r="AH9886" i="6"/>
  <c r="AH9894" i="6"/>
  <c r="AH9902" i="6"/>
  <c r="AH9910" i="6"/>
  <c r="AH9918" i="6"/>
  <c r="AH9926" i="6"/>
  <c r="AH9934" i="6"/>
  <c r="AH9942" i="6"/>
  <c r="AH9950" i="6"/>
  <c r="F13" i="8"/>
  <c r="G13" i="8" s="1"/>
  <c r="F5" i="8"/>
  <c r="G5" i="8" s="1"/>
  <c r="AH9203" i="6"/>
  <c r="AH9211" i="6"/>
  <c r="AH9219" i="6"/>
  <c r="AH9227" i="6"/>
  <c r="AH9235" i="6"/>
  <c r="AH9243" i="6"/>
  <c r="AH9251" i="6"/>
  <c r="AH9259" i="6"/>
  <c r="AH9267" i="6"/>
  <c r="AH9275" i="6"/>
  <c r="AH9283" i="6"/>
  <c r="AH9291" i="6"/>
  <c r="AH9299" i="6"/>
  <c r="AH9307" i="6"/>
  <c r="AH9315" i="6"/>
  <c r="AH9323" i="6"/>
  <c r="AH9331" i="6"/>
  <c r="AH9339" i="6"/>
  <c r="AH9347" i="6"/>
  <c r="AH9355" i="6"/>
  <c r="AH9363" i="6"/>
  <c r="AH9371" i="6"/>
  <c r="AH9379" i="6"/>
  <c r="AH9387" i="6"/>
  <c r="AH9395" i="6"/>
  <c r="AH9403" i="6"/>
  <c r="AH9411" i="6"/>
  <c r="AH9419" i="6"/>
  <c r="AH9427" i="6"/>
  <c r="AH9435" i="6"/>
  <c r="AH9443" i="6"/>
  <c r="AH9451" i="6"/>
  <c r="AH9459" i="6"/>
  <c r="AH9467" i="6"/>
  <c r="AH9475" i="6"/>
  <c r="AH9483" i="6"/>
  <c r="AH9491" i="6"/>
  <c r="AH9499" i="6"/>
  <c r="AH9507" i="6"/>
  <c r="AH9515" i="6"/>
  <c r="AH9523" i="6"/>
  <c r="AH9531" i="6"/>
  <c r="AH9539" i="6"/>
  <c r="AH9547" i="6"/>
  <c r="AH9555" i="6"/>
  <c r="AH9563" i="6"/>
  <c r="AH9571" i="6"/>
  <c r="AH9579" i="6"/>
  <c r="AH9587" i="6"/>
  <c r="AH9595" i="6"/>
  <c r="AH9603" i="6"/>
  <c r="AH9611" i="6"/>
  <c r="AH9619" i="6"/>
  <c r="AH9627" i="6"/>
  <c r="AH9635" i="6"/>
  <c r="AH9643" i="6"/>
  <c r="AH9651" i="6"/>
  <c r="AH9659" i="6"/>
  <c r="AH9667" i="6"/>
  <c r="AH9675" i="6"/>
  <c r="AH9683" i="6"/>
  <c r="AH9691" i="6"/>
  <c r="AH9699" i="6"/>
  <c r="AH9707" i="6"/>
  <c r="AH9715" i="6"/>
  <c r="AH9723" i="6"/>
  <c r="AH9731" i="6"/>
  <c r="AH9739" i="6"/>
  <c r="AH9747" i="6"/>
  <c r="AH9755" i="6"/>
  <c r="AH9763" i="6"/>
  <c r="AH9771" i="6"/>
  <c r="AH9779" i="6"/>
  <c r="AH9787" i="6"/>
  <c r="AH9795" i="6"/>
  <c r="AH9803" i="6"/>
  <c r="AH9811" i="6"/>
  <c r="AH9819" i="6"/>
  <c r="AH9827" i="6"/>
  <c r="AH9835" i="6"/>
  <c r="AH9843" i="6"/>
  <c r="AH9851" i="6"/>
  <c r="AH9859" i="6"/>
  <c r="AH9867" i="6"/>
  <c r="AH9875" i="6"/>
  <c r="AH9883" i="6"/>
  <c r="AH9891" i="6"/>
  <c r="AH9899" i="6"/>
  <c r="AH9907" i="6"/>
  <c r="AH9915" i="6"/>
  <c r="AH9923" i="6"/>
  <c r="AH9931" i="6"/>
  <c r="AH9939" i="6"/>
  <c r="AH9947" i="6"/>
  <c r="AH9955" i="6"/>
  <c r="F11" i="8"/>
  <c r="G11" i="8" s="1"/>
  <c r="F3" i="8"/>
  <c r="G3" i="8" s="1"/>
  <c r="BA62" i="16"/>
  <c r="BC62" i="16" s="1"/>
  <c r="AZ62" i="16"/>
  <c r="AH9961" i="6"/>
  <c r="AH9969" i="6"/>
  <c r="AH9977" i="6"/>
  <c r="AH9985" i="6"/>
  <c r="AH9993" i="6"/>
  <c r="AH10001" i="6"/>
  <c r="B18" i="25"/>
  <c r="AH9963" i="6"/>
  <c r="AH9971" i="6"/>
  <c r="AH9979" i="6"/>
  <c r="AH9987" i="6"/>
  <c r="AH9995" i="6"/>
  <c r="K6" i="25"/>
  <c r="F2" i="8"/>
  <c r="G2" i="8" s="1"/>
  <c r="G14" i="8" s="1"/>
  <c r="AH9958" i="6"/>
  <c r="AH9966" i="6"/>
  <c r="AH9974" i="6"/>
  <c r="AH9982" i="6"/>
  <c r="AH9990" i="6"/>
  <c r="AH9998" i="6"/>
  <c r="AH9959" i="6"/>
  <c r="AH9967" i="6"/>
  <c r="AH9975" i="6"/>
  <c r="AH9983" i="6"/>
  <c r="AH9991" i="6"/>
  <c r="AH9999" i="6"/>
  <c r="BQ93" i="6"/>
  <c r="BS93" i="6" s="1"/>
  <c r="BR53" i="6"/>
  <c r="BS53" i="6" s="1"/>
  <c r="BR45" i="6"/>
  <c r="BS45" i="6" s="1"/>
  <c r="BQ113" i="6"/>
  <c r="BS113" i="6" s="1"/>
  <c r="BR97" i="6"/>
  <c r="BS97" i="6" s="1"/>
  <c r="BR77" i="6"/>
  <c r="BS77" i="6" s="1"/>
  <c r="BQ41" i="6"/>
  <c r="BS41" i="6" s="1"/>
  <c r="BR61" i="6"/>
  <c r="BS61" i="6" s="1"/>
  <c r="BQ85" i="6"/>
  <c r="BS85" i="6" s="1"/>
  <c r="BR327" i="6"/>
  <c r="BS327" i="6" s="1"/>
  <c r="BQ427" i="6"/>
  <c r="BS427" i="6" s="1"/>
  <c r="BR945" i="6"/>
  <c r="BS945" i="6" s="1"/>
  <c r="BQ939" i="6"/>
  <c r="BS939" i="6" s="1"/>
  <c r="BR739" i="6"/>
  <c r="BS739" i="6" s="1"/>
  <c r="BQ293" i="6"/>
  <c r="BS293" i="6" s="1"/>
  <c r="BQ667" i="6"/>
  <c r="BS667" i="6" s="1"/>
  <c r="BR593" i="6"/>
  <c r="BS593" i="6" s="1"/>
  <c r="BQ106" i="6"/>
  <c r="BS106" i="6" s="1"/>
  <c r="BQ1011" i="6"/>
  <c r="BS1011" i="6" s="1"/>
  <c r="BR917" i="6"/>
  <c r="BS917" i="6" s="1"/>
  <c r="BQ885" i="6"/>
  <c r="BS885" i="6" s="1"/>
  <c r="BQ991" i="6"/>
  <c r="BS991" i="6" s="1"/>
  <c r="BR953" i="6"/>
  <c r="BS953" i="6" s="1"/>
  <c r="BQ989" i="6"/>
  <c r="BS989" i="6" s="1"/>
  <c r="BR973" i="6"/>
  <c r="BS973" i="6" s="1"/>
  <c r="BQ317" i="6"/>
  <c r="BS317" i="6" s="1"/>
  <c r="BQ583" i="6"/>
  <c r="BS583" i="6" s="1"/>
  <c r="BR243" i="6"/>
  <c r="BS243" i="6" s="1"/>
  <c r="BQ965" i="6"/>
  <c r="BS965" i="6" s="1"/>
  <c r="BQ963" i="6"/>
  <c r="BS963" i="6" s="1"/>
  <c r="BR279" i="6"/>
  <c r="BS279" i="6" s="1"/>
  <c r="BR100" i="6"/>
  <c r="BQ100" i="6"/>
  <c r="BQ92" i="6"/>
  <c r="BR92" i="6"/>
  <c r="BQ88" i="6"/>
  <c r="BR88" i="6"/>
  <c r="BQ80" i="6"/>
  <c r="BR80" i="6"/>
  <c r="BQ44" i="6"/>
  <c r="BR44" i="6"/>
  <c r="BQ40" i="6"/>
  <c r="BR40" i="6"/>
  <c r="BQ36" i="6"/>
  <c r="BR36" i="6"/>
  <c r="BQ32" i="6"/>
  <c r="BR32" i="6"/>
  <c r="BQ28" i="6"/>
  <c r="BR28" i="6"/>
  <c r="BQ134" i="6"/>
  <c r="BR134" i="6"/>
  <c r="BR182" i="6"/>
  <c r="BQ182" i="6"/>
  <c r="BQ204" i="6"/>
  <c r="BR204" i="6"/>
  <c r="BR224" i="6"/>
  <c r="BQ224" i="6"/>
  <c r="BQ232" i="6"/>
  <c r="BR232" i="6"/>
  <c r="BR238" i="6"/>
  <c r="BQ238" i="6"/>
  <c r="BR288" i="6"/>
  <c r="BQ288" i="6"/>
  <c r="BR296" i="6"/>
  <c r="BQ296" i="6"/>
  <c r="BQ300" i="6"/>
  <c r="BR300" i="6"/>
  <c r="BQ320" i="6"/>
  <c r="BR320" i="6"/>
  <c r="BQ332" i="6"/>
  <c r="BR332" i="6"/>
  <c r="BR334" i="6"/>
  <c r="BQ334" i="6"/>
  <c r="BQ348" i="6"/>
  <c r="BR348" i="6"/>
  <c r="BQ352" i="6"/>
  <c r="BR352" i="6"/>
  <c r="BR376" i="6"/>
  <c r="BQ376" i="6"/>
  <c r="BQ386" i="6"/>
  <c r="BR386" i="6"/>
  <c r="BQ388" i="6"/>
  <c r="BR388" i="6"/>
  <c r="BR404" i="6"/>
  <c r="BQ404" i="6"/>
  <c r="BR416" i="6"/>
  <c r="BQ416" i="6"/>
  <c r="BR436" i="6"/>
  <c r="BQ436" i="6"/>
  <c r="BQ444" i="6"/>
  <c r="BR444" i="6"/>
  <c r="BR448" i="6"/>
  <c r="BQ448" i="6"/>
  <c r="BR458" i="6"/>
  <c r="BQ458" i="6"/>
  <c r="BQ464" i="6"/>
  <c r="BR464" i="6"/>
  <c r="BQ474" i="6"/>
  <c r="BR474" i="6"/>
  <c r="BR480" i="6"/>
  <c r="BQ480" i="6"/>
  <c r="BR490" i="6"/>
  <c r="BQ490" i="6"/>
  <c r="BQ496" i="6"/>
  <c r="BR496" i="6"/>
  <c r="BR522" i="6"/>
  <c r="BQ522" i="6"/>
  <c r="BQ530" i="6"/>
  <c r="BR530" i="6"/>
  <c r="BQ552" i="6"/>
  <c r="BR552" i="6"/>
  <c r="BQ562" i="6"/>
  <c r="BR562" i="6"/>
  <c r="BR564" i="6"/>
  <c r="BQ564" i="6"/>
  <c r="BQ572" i="6"/>
  <c r="BR572" i="6"/>
  <c r="BQ578" i="6"/>
  <c r="BR578" i="6"/>
  <c r="BQ582" i="6"/>
  <c r="BR582" i="6"/>
  <c r="BQ600" i="6"/>
  <c r="BR600" i="6"/>
  <c r="BQ602" i="6"/>
  <c r="BR602" i="6"/>
  <c r="BR630" i="6"/>
  <c r="BQ630" i="6"/>
  <c r="BQ638" i="6"/>
  <c r="BR638" i="6"/>
  <c r="BR662" i="6"/>
  <c r="BQ662" i="6"/>
  <c r="BQ692" i="6"/>
  <c r="BR692" i="6"/>
  <c r="BR698" i="6"/>
  <c r="BQ698" i="6"/>
  <c r="BR700" i="6"/>
  <c r="BQ700" i="6"/>
  <c r="BR724" i="6"/>
  <c r="BQ724" i="6"/>
  <c r="BR728" i="6"/>
  <c r="BQ728" i="6"/>
  <c r="BR742" i="6"/>
  <c r="BQ742" i="6"/>
  <c r="BR748" i="6"/>
  <c r="BQ748" i="6"/>
  <c r="BQ750" i="6"/>
  <c r="BR750" i="6"/>
  <c r="BR764" i="6"/>
  <c r="BQ764" i="6"/>
  <c r="BR770" i="6"/>
  <c r="BQ770" i="6"/>
  <c r="BQ788" i="6"/>
  <c r="BR788" i="6"/>
  <c r="BR798" i="6"/>
  <c r="BQ798" i="6"/>
  <c r="BQ818" i="6"/>
  <c r="BR818" i="6"/>
  <c r="BR832" i="6"/>
  <c r="BQ832" i="6"/>
  <c r="BQ852" i="6"/>
  <c r="BR852" i="6"/>
  <c r="BQ880" i="6"/>
  <c r="BR880" i="6"/>
  <c r="BQ892" i="6"/>
  <c r="BR892" i="6"/>
  <c r="BR918" i="6"/>
  <c r="BQ918" i="6"/>
  <c r="BR958" i="6"/>
  <c r="BQ958" i="6"/>
  <c r="BR966" i="6"/>
  <c r="BQ966" i="6"/>
  <c r="BQ988" i="6"/>
  <c r="BR988" i="6"/>
  <c r="BR990" i="6"/>
  <c r="BQ990" i="6"/>
  <c r="BQ992" i="6"/>
  <c r="BR992" i="6"/>
  <c r="BQ1012" i="6"/>
  <c r="BR1012" i="6"/>
  <c r="BR1018" i="6"/>
  <c r="BQ1018" i="6"/>
  <c r="BR21" i="6"/>
  <c r="BS21" i="6" s="1"/>
  <c r="BR65" i="6"/>
  <c r="BS65" i="6" s="1"/>
  <c r="BR89" i="6"/>
  <c r="BS89" i="6" s="1"/>
  <c r="BR101" i="6"/>
  <c r="BS101" i="6" s="1"/>
  <c r="BR117" i="6"/>
  <c r="BS117" i="6" s="1"/>
  <c r="BR73" i="6"/>
  <c r="BS73" i="6" s="1"/>
  <c r="BR105" i="6"/>
  <c r="BS105" i="6" s="1"/>
  <c r="BR25" i="6"/>
  <c r="BS25" i="6" s="1"/>
  <c r="BR29" i="6"/>
  <c r="BS29" i="6" s="1"/>
  <c r="BR49" i="6"/>
  <c r="BS49" i="6" s="1"/>
  <c r="BR109" i="6"/>
  <c r="BS109" i="6" s="1"/>
  <c r="BR33" i="6"/>
  <c r="BS33" i="6" s="1"/>
  <c r="BR37" i="6"/>
  <c r="BS37" i="6" s="1"/>
  <c r="BR57" i="6"/>
  <c r="BS57" i="6" s="1"/>
  <c r="BQ108" i="6"/>
  <c r="BR108" i="6"/>
  <c r="BQ60" i="6"/>
  <c r="BR60" i="6"/>
  <c r="BQ52" i="6"/>
  <c r="BR52" i="6"/>
  <c r="BQ20" i="6"/>
  <c r="BR20" i="6"/>
  <c r="BR120" i="6"/>
  <c r="BQ120" i="6"/>
  <c r="BQ122" i="6"/>
  <c r="BR122" i="6"/>
  <c r="BR124" i="6"/>
  <c r="BQ124" i="6"/>
  <c r="BR128" i="6"/>
  <c r="BQ128" i="6"/>
  <c r="BQ170" i="6"/>
  <c r="BR170" i="6"/>
  <c r="BR172" i="6"/>
  <c r="BQ172" i="6"/>
  <c r="BR186" i="6"/>
  <c r="BQ186" i="6"/>
  <c r="BR192" i="6"/>
  <c r="BQ192" i="6"/>
  <c r="BR218" i="6"/>
  <c r="BQ218" i="6"/>
  <c r="BQ236" i="6"/>
  <c r="BR236" i="6"/>
  <c r="BQ244" i="6"/>
  <c r="BR244" i="6"/>
  <c r="BR250" i="6"/>
  <c r="BQ250" i="6"/>
  <c r="BR286" i="6"/>
  <c r="BQ286" i="6"/>
  <c r="BR298" i="6"/>
  <c r="BQ298" i="6"/>
  <c r="BR306" i="6"/>
  <c r="BQ306" i="6"/>
  <c r="BR310" i="6"/>
  <c r="BQ310" i="6"/>
  <c r="BR312" i="6"/>
  <c r="BQ312" i="6"/>
  <c r="BR318" i="6"/>
  <c r="BQ318" i="6"/>
  <c r="BR326" i="6"/>
  <c r="BQ326" i="6"/>
  <c r="BR330" i="6"/>
  <c r="BQ330" i="6"/>
  <c r="BR336" i="6"/>
  <c r="BQ336" i="6"/>
  <c r="BR342" i="6"/>
  <c r="BQ342" i="6"/>
  <c r="BQ356" i="6"/>
  <c r="BR356" i="6"/>
  <c r="BR358" i="6"/>
  <c r="BQ358" i="6"/>
  <c r="BR360" i="6"/>
  <c r="BQ360" i="6"/>
  <c r="BR362" i="6"/>
  <c r="BQ362" i="6"/>
  <c r="BR364" i="6"/>
  <c r="BQ364" i="6"/>
  <c r="BQ382" i="6"/>
  <c r="BR382" i="6"/>
  <c r="BQ432" i="6"/>
  <c r="BR432" i="6"/>
  <c r="BQ472" i="6"/>
  <c r="BR472" i="6"/>
  <c r="BQ492" i="6"/>
  <c r="BR492" i="6"/>
  <c r="BQ500" i="6"/>
  <c r="BR500" i="6"/>
  <c r="BQ524" i="6"/>
  <c r="BR524" i="6"/>
  <c r="BR534" i="6"/>
  <c r="BQ534" i="6"/>
  <c r="BQ538" i="6"/>
  <c r="BR538" i="6"/>
  <c r="BR574" i="6"/>
  <c r="BQ574" i="6"/>
  <c r="BQ584" i="6"/>
  <c r="BR584" i="6"/>
  <c r="BQ596" i="6"/>
  <c r="BR596" i="6"/>
  <c r="BR618" i="6"/>
  <c r="BQ618" i="6"/>
  <c r="BR622" i="6"/>
  <c r="BQ622" i="6"/>
  <c r="BQ654" i="6"/>
  <c r="BR654" i="6"/>
  <c r="BQ666" i="6"/>
  <c r="BR666" i="6"/>
  <c r="BQ702" i="6"/>
  <c r="BR702" i="6"/>
  <c r="BQ720" i="6"/>
  <c r="BR720" i="6"/>
  <c r="BQ752" i="6"/>
  <c r="BR752" i="6"/>
  <c r="BR756" i="6"/>
  <c r="BQ756" i="6"/>
  <c r="BR758" i="6"/>
  <c r="BQ758" i="6"/>
  <c r="BQ786" i="6"/>
  <c r="BR786" i="6"/>
  <c r="BR816" i="6"/>
  <c r="BQ816" i="6"/>
  <c r="BQ826" i="6"/>
  <c r="BR826" i="6"/>
  <c r="BQ864" i="6"/>
  <c r="BR864" i="6"/>
  <c r="BQ870" i="6"/>
  <c r="BR870" i="6"/>
  <c r="BQ874" i="6"/>
  <c r="BR874" i="6"/>
  <c r="BQ876" i="6"/>
  <c r="BR876" i="6"/>
  <c r="BQ878" i="6"/>
  <c r="BR878" i="6"/>
  <c r="BR904" i="6"/>
  <c r="BQ904" i="6"/>
  <c r="BR914" i="6"/>
  <c r="BQ914" i="6"/>
  <c r="BR920" i="6"/>
  <c r="BQ920" i="6"/>
  <c r="BR932" i="6"/>
  <c r="BQ932" i="6"/>
  <c r="BR942" i="6"/>
  <c r="BQ942" i="6"/>
  <c r="BQ946" i="6"/>
  <c r="BR946" i="6"/>
  <c r="BQ972" i="6"/>
  <c r="BR972" i="6"/>
  <c r="BA6" i="6"/>
  <c r="BP6" i="6"/>
  <c r="BR118" i="6"/>
  <c r="BQ118" i="6"/>
  <c r="BR110" i="6"/>
  <c r="BQ110" i="6"/>
  <c r="BR66" i="6"/>
  <c r="BQ66" i="6"/>
  <c r="BQ46" i="6"/>
  <c r="BR46" i="6"/>
  <c r="BR22" i="6"/>
  <c r="BQ22" i="6"/>
  <c r="BR123" i="6"/>
  <c r="BQ123" i="6"/>
  <c r="BQ147" i="6"/>
  <c r="BR147" i="6"/>
  <c r="BQ187" i="6"/>
  <c r="BR187" i="6"/>
  <c r="BR195" i="6"/>
  <c r="BQ195" i="6"/>
  <c r="BR221" i="6"/>
  <c r="BQ221" i="6"/>
  <c r="BR241" i="6"/>
  <c r="BQ241" i="6"/>
  <c r="BQ255" i="6"/>
  <c r="BR255" i="6"/>
  <c r="BQ263" i="6"/>
  <c r="BR263" i="6"/>
  <c r="BQ299" i="6"/>
  <c r="BR299" i="6"/>
  <c r="BQ307" i="6"/>
  <c r="BR307" i="6"/>
  <c r="BQ323" i="6"/>
  <c r="BR323" i="6"/>
  <c r="BQ325" i="6"/>
  <c r="BR325" i="6"/>
  <c r="BQ335" i="6"/>
  <c r="BR335" i="6"/>
  <c r="BQ339" i="6"/>
  <c r="BR339" i="6"/>
  <c r="BR357" i="6"/>
  <c r="BQ357" i="6"/>
  <c r="BQ361" i="6"/>
  <c r="BR361" i="6"/>
  <c r="BR367" i="6"/>
  <c r="BQ367" i="6"/>
  <c r="BQ373" i="6"/>
  <c r="BR373" i="6"/>
  <c r="BQ377" i="6"/>
  <c r="BR377" i="6"/>
  <c r="BR381" i="6"/>
  <c r="BQ381" i="6"/>
  <c r="BR383" i="6"/>
  <c r="BQ383" i="6"/>
  <c r="BR387" i="6"/>
  <c r="BQ387" i="6"/>
  <c r="BQ389" i="6"/>
  <c r="BR389" i="6"/>
  <c r="BQ391" i="6"/>
  <c r="BR391" i="6"/>
  <c r="BR407" i="6"/>
  <c r="BQ407" i="6"/>
  <c r="BQ411" i="6"/>
  <c r="BR411" i="6"/>
  <c r="BQ417" i="6"/>
  <c r="BR417" i="6"/>
  <c r="BQ431" i="6"/>
  <c r="BR431" i="6"/>
  <c r="BR435" i="6"/>
  <c r="BQ435" i="6"/>
  <c r="BR439" i="6"/>
  <c r="BQ439" i="6"/>
  <c r="BR441" i="6"/>
  <c r="BQ441" i="6"/>
  <c r="BQ445" i="6"/>
  <c r="BR445" i="6"/>
  <c r="BQ449" i="6"/>
  <c r="BR449" i="6"/>
  <c r="BR453" i="6"/>
  <c r="BQ453" i="6"/>
  <c r="BQ457" i="6"/>
  <c r="BR457" i="6"/>
  <c r="BQ463" i="6"/>
  <c r="BR463" i="6"/>
  <c r="BR467" i="6"/>
  <c r="BQ467" i="6"/>
  <c r="BQ471" i="6"/>
  <c r="BR471" i="6"/>
  <c r="BR473" i="6"/>
  <c r="BQ473" i="6"/>
  <c r="BQ477" i="6"/>
  <c r="BR477" i="6"/>
  <c r="BQ481" i="6"/>
  <c r="BR481" i="6"/>
  <c r="BR487" i="6"/>
  <c r="BQ487" i="6"/>
  <c r="BQ491" i="6"/>
  <c r="BR491" i="6"/>
  <c r="BR493" i="6"/>
  <c r="BQ493" i="6"/>
  <c r="BR499" i="6"/>
  <c r="BQ499" i="6"/>
  <c r="BR503" i="6"/>
  <c r="BQ503" i="6"/>
  <c r="BR509" i="6"/>
  <c r="BQ509" i="6"/>
  <c r="BR511" i="6"/>
  <c r="BQ511" i="6"/>
  <c r="BR523" i="6"/>
  <c r="BQ523" i="6"/>
  <c r="BR539" i="6"/>
  <c r="BQ539" i="6"/>
  <c r="BQ543" i="6"/>
  <c r="BR543" i="6"/>
  <c r="BR545" i="6"/>
  <c r="BQ545" i="6"/>
  <c r="BR559" i="6"/>
  <c r="BQ559" i="6"/>
  <c r="BQ603" i="6"/>
  <c r="BR603" i="6"/>
  <c r="BR607" i="6"/>
  <c r="BQ607" i="6"/>
  <c r="BQ613" i="6"/>
  <c r="BR613" i="6"/>
  <c r="BQ617" i="6"/>
  <c r="BR617" i="6"/>
  <c r="BQ623" i="6"/>
  <c r="BR623" i="6"/>
  <c r="BR627" i="6"/>
  <c r="BQ627" i="6"/>
  <c r="BR633" i="6"/>
  <c r="BQ633" i="6"/>
  <c r="BQ637" i="6"/>
  <c r="BR637" i="6"/>
  <c r="BR641" i="6"/>
  <c r="BQ641" i="6"/>
  <c r="BR649" i="6"/>
  <c r="BQ649" i="6"/>
  <c r="BR653" i="6"/>
  <c r="BQ653" i="6"/>
  <c r="BR659" i="6"/>
  <c r="BQ659" i="6"/>
  <c r="BR661" i="6"/>
  <c r="BQ661" i="6"/>
  <c r="BR669" i="6"/>
  <c r="BQ669" i="6"/>
  <c r="BR673" i="6"/>
  <c r="BQ673" i="6"/>
  <c r="BR679" i="6"/>
  <c r="BQ679" i="6"/>
  <c r="BQ751" i="6"/>
  <c r="BR751" i="6"/>
  <c r="BR761" i="6"/>
  <c r="BQ761" i="6"/>
  <c r="BR823" i="6"/>
  <c r="BQ823" i="6"/>
  <c r="BQ825" i="6"/>
  <c r="BR825" i="6"/>
  <c r="BQ805" i="6"/>
  <c r="BS805" i="6" s="1"/>
  <c r="BQ395" i="6"/>
  <c r="BS395" i="6" s="1"/>
  <c r="BR215" i="6"/>
  <c r="BS215" i="6" s="1"/>
  <c r="BQ519" i="6"/>
  <c r="BS519" i="6" s="1"/>
  <c r="BQ479" i="6"/>
  <c r="BS479" i="6" s="1"/>
  <c r="BQ515" i="6"/>
  <c r="BS515" i="6" s="1"/>
  <c r="BQ495" i="6"/>
  <c r="BS495" i="6" s="1"/>
  <c r="BR245" i="6"/>
  <c r="BS245" i="6" s="1"/>
  <c r="BR239" i="6"/>
  <c r="BS239" i="6" s="1"/>
  <c r="BQ247" i="6"/>
  <c r="BS247" i="6" s="1"/>
  <c r="BQ90" i="6"/>
  <c r="BR90" i="6"/>
  <c r="BQ26" i="6"/>
  <c r="BR26" i="6"/>
  <c r="BQ193" i="6"/>
  <c r="BR193" i="6"/>
  <c r="BR205" i="6"/>
  <c r="BQ205" i="6"/>
  <c r="BQ209" i="6"/>
  <c r="BR209" i="6"/>
  <c r="BQ213" i="6"/>
  <c r="BR213" i="6"/>
  <c r="BQ219" i="6"/>
  <c r="BR219" i="6"/>
  <c r="BQ225" i="6"/>
  <c r="BR225" i="6"/>
  <c r="BR233" i="6"/>
  <c r="BQ233" i="6"/>
  <c r="BQ265" i="6"/>
  <c r="BR265" i="6"/>
  <c r="BQ285" i="6"/>
  <c r="BR285" i="6"/>
  <c r="BR287" i="6"/>
  <c r="BQ287" i="6"/>
  <c r="BR291" i="6"/>
  <c r="BQ291" i="6"/>
  <c r="BR295" i="6"/>
  <c r="BQ295" i="6"/>
  <c r="BR305" i="6"/>
  <c r="BQ305" i="6"/>
  <c r="BR309" i="6"/>
  <c r="BQ309" i="6"/>
  <c r="BQ315" i="6"/>
  <c r="BR315" i="6"/>
  <c r="BQ337" i="6"/>
  <c r="BR337" i="6"/>
  <c r="BR347" i="6"/>
  <c r="BQ347" i="6"/>
  <c r="BR371" i="6"/>
  <c r="BQ371" i="6"/>
  <c r="BR379" i="6"/>
  <c r="BQ379" i="6"/>
  <c r="BQ385" i="6"/>
  <c r="BR385" i="6"/>
  <c r="BQ403" i="6"/>
  <c r="BR403" i="6"/>
  <c r="BR409" i="6"/>
  <c r="BQ409" i="6"/>
  <c r="BR415" i="6"/>
  <c r="BQ415" i="6"/>
  <c r="BR421" i="6"/>
  <c r="BQ421" i="6"/>
  <c r="BQ423" i="6"/>
  <c r="BR423" i="6"/>
  <c r="BR433" i="6"/>
  <c r="BQ433" i="6"/>
  <c r="BR459" i="6"/>
  <c r="BQ459" i="6"/>
  <c r="BQ483" i="6"/>
  <c r="BR483" i="6"/>
  <c r="BQ497" i="6"/>
  <c r="BR497" i="6"/>
  <c r="BQ505" i="6"/>
  <c r="BR505" i="6"/>
  <c r="BQ513" i="6"/>
  <c r="BR513" i="6"/>
  <c r="BQ529" i="6"/>
  <c r="BR529" i="6"/>
  <c r="BR533" i="6"/>
  <c r="BQ533" i="6"/>
  <c r="BQ541" i="6"/>
  <c r="BR541" i="6"/>
  <c r="BQ557" i="6"/>
  <c r="BR557" i="6"/>
  <c r="BQ563" i="6"/>
  <c r="BR563" i="6"/>
  <c r="BR567" i="6"/>
  <c r="BQ567" i="6"/>
  <c r="BR587" i="6"/>
  <c r="BQ587" i="6"/>
  <c r="BR591" i="6"/>
  <c r="BQ591" i="6"/>
  <c r="BQ595" i="6"/>
  <c r="BR595" i="6"/>
  <c r="BQ597" i="6"/>
  <c r="BR597" i="6"/>
  <c r="BR601" i="6"/>
  <c r="BQ601" i="6"/>
  <c r="BR609" i="6"/>
  <c r="BQ609" i="6"/>
  <c r="BR625" i="6"/>
  <c r="BQ625" i="6"/>
  <c r="BQ631" i="6"/>
  <c r="BR631" i="6"/>
  <c r="BR635" i="6"/>
  <c r="BQ635" i="6"/>
  <c r="BQ639" i="6"/>
  <c r="BR639" i="6"/>
  <c r="BR645" i="6"/>
  <c r="BQ645" i="6"/>
  <c r="BQ655" i="6"/>
  <c r="BR655" i="6"/>
  <c r="BQ675" i="6"/>
  <c r="BR675" i="6"/>
  <c r="BR681" i="6"/>
  <c r="BQ681" i="6"/>
  <c r="BR683" i="6"/>
  <c r="BQ683" i="6"/>
  <c r="BR701" i="6"/>
  <c r="BQ701" i="6"/>
  <c r="BR711" i="6"/>
  <c r="BQ711" i="6"/>
  <c r="BQ755" i="6"/>
  <c r="BR755" i="6"/>
  <c r="BR791" i="6"/>
  <c r="BQ791" i="6"/>
  <c r="BQ817" i="6"/>
  <c r="BR817" i="6"/>
  <c r="BR577" i="6"/>
  <c r="BS577" i="6" s="1"/>
  <c r="BQ599" i="6"/>
  <c r="BS599" i="6" s="1"/>
  <c r="BQ619" i="6"/>
  <c r="BS619" i="6" s="1"/>
  <c r="BR647" i="6"/>
  <c r="BS647" i="6" s="1"/>
  <c r="BR687" i="6"/>
  <c r="BS687" i="6" s="1"/>
  <c r="BQ553" i="6"/>
  <c r="BS553" i="6" s="1"/>
  <c r="BR575" i="6"/>
  <c r="BS575" i="6" s="1"/>
  <c r="BR475" i="6"/>
  <c r="BS475" i="6" s="1"/>
  <c r="BR333" i="6"/>
  <c r="BS333" i="6" s="1"/>
  <c r="BR163" i="6"/>
  <c r="BS163" i="6" s="1"/>
  <c r="BR451" i="6"/>
  <c r="BS451" i="6" s="1"/>
  <c r="BQ425" i="6"/>
  <c r="BS425" i="6" s="1"/>
  <c r="BQ401" i="6"/>
  <c r="BS401" i="6" s="1"/>
  <c r="BR173" i="6"/>
  <c r="BS173" i="6" s="1"/>
  <c r="BR159" i="6"/>
  <c r="BS159" i="6" s="1"/>
  <c r="BQ183" i="6"/>
  <c r="BS183" i="6" s="1"/>
  <c r="BQ9" i="6"/>
  <c r="BP7" i="6"/>
  <c r="BS9" i="6"/>
  <c r="BR9" i="6"/>
  <c r="BP13" i="6"/>
  <c r="BR78" i="6"/>
  <c r="BQ78" i="6"/>
  <c r="BR70" i="6"/>
  <c r="BQ70" i="6"/>
  <c r="BR42" i="6"/>
  <c r="BQ42" i="6"/>
  <c r="BQ125" i="6"/>
  <c r="BR125" i="6"/>
  <c r="BQ131" i="6"/>
  <c r="BR131" i="6"/>
  <c r="BQ137" i="6"/>
  <c r="BR137" i="6"/>
  <c r="BR141" i="6"/>
  <c r="BQ141" i="6"/>
  <c r="BQ151" i="6"/>
  <c r="BR151" i="6"/>
  <c r="BQ153" i="6"/>
  <c r="BR153" i="6"/>
  <c r="BQ155" i="6"/>
  <c r="BR155" i="6"/>
  <c r="BQ161" i="6"/>
  <c r="BR161" i="6"/>
  <c r="BR165" i="6"/>
  <c r="BQ165" i="6"/>
  <c r="BR171" i="6"/>
  <c r="BQ171" i="6"/>
  <c r="BQ175" i="6"/>
  <c r="BR175" i="6"/>
  <c r="BQ185" i="6"/>
  <c r="BR185" i="6"/>
  <c r="BQ197" i="6"/>
  <c r="BR197" i="6"/>
  <c r="BR203" i="6"/>
  <c r="BQ203" i="6"/>
  <c r="BR217" i="6"/>
  <c r="BQ217" i="6"/>
  <c r="BQ231" i="6"/>
  <c r="BR231" i="6"/>
  <c r="BQ257" i="6"/>
  <c r="BR257" i="6"/>
  <c r="BQ261" i="6"/>
  <c r="BR261" i="6"/>
  <c r="BR267" i="6"/>
  <c r="BQ267" i="6"/>
  <c r="BR271" i="6"/>
  <c r="BQ271" i="6"/>
  <c r="BQ275" i="6"/>
  <c r="BR275" i="6"/>
  <c r="BQ297" i="6"/>
  <c r="BR297" i="6"/>
  <c r="BQ343" i="6"/>
  <c r="BR343" i="6"/>
  <c r="BR351" i="6"/>
  <c r="BQ351" i="6"/>
  <c r="BR355" i="6"/>
  <c r="BQ355" i="6"/>
  <c r="BQ365" i="6"/>
  <c r="BR365" i="6"/>
  <c r="BQ397" i="6"/>
  <c r="BR397" i="6"/>
  <c r="BR399" i="6"/>
  <c r="BQ399" i="6"/>
  <c r="BQ405" i="6"/>
  <c r="BR405" i="6"/>
  <c r="BR413" i="6"/>
  <c r="BQ413" i="6"/>
  <c r="BQ419" i="6"/>
  <c r="BR419" i="6"/>
  <c r="BR429" i="6"/>
  <c r="BQ429" i="6"/>
  <c r="BQ437" i="6"/>
  <c r="BR437" i="6"/>
  <c r="BQ455" i="6"/>
  <c r="BR455" i="6"/>
  <c r="BR461" i="6"/>
  <c r="BQ461" i="6"/>
  <c r="BQ465" i="6"/>
  <c r="BR465" i="6"/>
  <c r="BR469" i="6"/>
  <c r="BQ469" i="6"/>
  <c r="BQ485" i="6"/>
  <c r="BR485" i="6"/>
  <c r="BR501" i="6"/>
  <c r="BQ501" i="6"/>
  <c r="BR507" i="6"/>
  <c r="BQ507" i="6"/>
  <c r="BQ517" i="6"/>
  <c r="BR517" i="6"/>
  <c r="BQ521" i="6"/>
  <c r="BR521" i="6"/>
  <c r="BR525" i="6"/>
  <c r="BQ525" i="6"/>
  <c r="BR531" i="6"/>
  <c r="BQ531" i="6"/>
  <c r="BR537" i="6"/>
  <c r="BQ537" i="6"/>
  <c r="BR551" i="6"/>
  <c r="BQ551" i="6"/>
  <c r="BQ565" i="6"/>
  <c r="BR565" i="6"/>
  <c r="BQ569" i="6"/>
  <c r="BR569" i="6"/>
  <c r="BR571" i="6"/>
  <c r="BQ571" i="6"/>
  <c r="BQ581" i="6"/>
  <c r="BR581" i="6"/>
  <c r="BQ585" i="6"/>
  <c r="BR585" i="6"/>
  <c r="BR605" i="6"/>
  <c r="BQ605" i="6"/>
  <c r="BQ611" i="6"/>
  <c r="BR611" i="6"/>
  <c r="BR615" i="6"/>
  <c r="BQ615" i="6"/>
  <c r="BQ621" i="6"/>
  <c r="BR621" i="6"/>
  <c r="BQ629" i="6"/>
  <c r="BR629" i="6"/>
  <c r="BQ651" i="6"/>
  <c r="BR651" i="6"/>
  <c r="BQ671" i="6"/>
  <c r="BR671" i="6"/>
  <c r="BR677" i="6"/>
  <c r="BQ677" i="6"/>
  <c r="BQ693" i="6"/>
  <c r="BR693" i="6"/>
  <c r="BR753" i="6"/>
  <c r="BQ753" i="6"/>
  <c r="BR765" i="6"/>
  <c r="BQ765" i="6"/>
  <c r="BR767" i="6"/>
  <c r="BQ767" i="6"/>
  <c r="BR781" i="6"/>
  <c r="BQ781" i="6"/>
  <c r="BR809" i="6"/>
  <c r="BQ809" i="6"/>
  <c r="BR535" i="6"/>
  <c r="BS535" i="6" s="1"/>
  <c r="BQ777" i="6"/>
  <c r="BS777" i="6" s="1"/>
  <c r="BQ771" i="6"/>
  <c r="BS771" i="6" s="1"/>
  <c r="BQ547" i="6"/>
  <c r="BS547" i="6" s="1"/>
  <c r="BR527" i="6"/>
  <c r="BS527" i="6" s="1"/>
  <c r="BQ665" i="6"/>
  <c r="BS665" i="6" s="1"/>
  <c r="BQ349" i="6"/>
  <c r="BS349" i="6" s="1"/>
  <c r="BR447" i="6"/>
  <c r="BS447" i="6" s="1"/>
  <c r="BQ273" i="6"/>
  <c r="BS273" i="6" s="1"/>
  <c r="BR143" i="6"/>
  <c r="BS143" i="6" s="1"/>
  <c r="BR393" i="6"/>
  <c r="BS393" i="6" s="1"/>
  <c r="BQ363" i="6"/>
  <c r="BS363" i="6" s="1"/>
  <c r="BQ82" i="6"/>
  <c r="BS82" i="6" s="1"/>
  <c r="BR58" i="6"/>
  <c r="BS58" i="6" s="1"/>
  <c r="BR86" i="6"/>
  <c r="BS86" i="6" s="1"/>
  <c r="BQ911" i="6"/>
  <c r="BR911" i="6"/>
  <c r="BR919" i="6"/>
  <c r="BQ919" i="6"/>
  <c r="BR929" i="6"/>
  <c r="BQ929" i="6"/>
  <c r="BQ1003" i="6"/>
  <c r="BS1003" i="6" s="1"/>
  <c r="BQ993" i="6"/>
  <c r="BS993" i="6" s="1"/>
  <c r="BQ941" i="6"/>
  <c r="BS941" i="6" s="1"/>
  <c r="BQ977" i="6"/>
  <c r="BS977" i="6" s="1"/>
  <c r="BQ1015" i="6"/>
  <c r="BS1015" i="6" s="1"/>
  <c r="BR957" i="6"/>
  <c r="BS957" i="6" s="1"/>
  <c r="BR913" i="6"/>
  <c r="BS913" i="6" s="1"/>
  <c r="BQ961" i="6"/>
  <c r="BS961" i="6" s="1"/>
  <c r="BQ881" i="6"/>
  <c r="BR881" i="6"/>
  <c r="BR897" i="6"/>
  <c r="BQ897" i="6"/>
  <c r="BR909" i="6"/>
  <c r="BQ909" i="6"/>
  <c r="BQ967" i="6"/>
  <c r="BR967" i="6"/>
  <c r="BR1005" i="6"/>
  <c r="BQ1005" i="6"/>
  <c r="BQ893" i="6"/>
  <c r="BS893" i="6" s="1"/>
  <c r="BQ855" i="6"/>
  <c r="BS855" i="6" s="1"/>
  <c r="BQ995" i="6"/>
  <c r="BS995" i="6" s="1"/>
  <c r="BQ931" i="6"/>
  <c r="BS931" i="6" s="1"/>
  <c r="BQ981" i="6"/>
  <c r="BS981" i="6" s="1"/>
  <c r="BR1007" i="6"/>
  <c r="BS1007" i="6" s="1"/>
  <c r="BR987" i="6"/>
  <c r="BS987" i="6" s="1"/>
  <c r="BR927" i="6"/>
  <c r="BS927" i="6" s="1"/>
  <c r="BR905" i="6"/>
  <c r="BS905" i="6" s="1"/>
  <c r="BQ985" i="6"/>
  <c r="BS985" i="6" s="1"/>
  <c r="BR937" i="6"/>
  <c r="BS937" i="6" s="1"/>
  <c r="BR935" i="6"/>
  <c r="BS935" i="6" s="1"/>
  <c r="BQ835" i="6"/>
  <c r="BR835" i="6"/>
  <c r="BQ859" i="6"/>
  <c r="BR859" i="6"/>
  <c r="BQ949" i="6"/>
  <c r="BR949" i="6"/>
  <c r="BQ951" i="6"/>
  <c r="BR951" i="6"/>
  <c r="BR975" i="6"/>
  <c r="BQ975" i="6"/>
  <c r="BR979" i="6"/>
  <c r="BQ979" i="6"/>
  <c r="BR983" i="6"/>
  <c r="BQ983" i="6"/>
  <c r="BQ1001" i="6"/>
  <c r="BR1001" i="6"/>
  <c r="BR841" i="6"/>
  <c r="BS841" i="6" s="1"/>
  <c r="BQ943" i="6"/>
  <c r="BS943" i="6" s="1"/>
  <c r="BR1009" i="6"/>
  <c r="BS1009" i="6" s="1"/>
  <c r="BR999" i="6"/>
  <c r="BS999" i="6" s="1"/>
  <c r="BR971" i="6"/>
  <c r="BS971" i="6" s="1"/>
  <c r="BR923" i="6"/>
  <c r="BS923" i="6" s="1"/>
  <c r="BQ955" i="6"/>
  <c r="BS955" i="6" s="1"/>
  <c r="BQ969" i="6"/>
  <c r="BS969" i="6" s="1"/>
  <c r="BR921" i="6"/>
  <c r="BS921" i="6" s="1"/>
  <c r="BQ1013" i="6"/>
  <c r="BS1013" i="6" s="1"/>
  <c r="BR925" i="6"/>
  <c r="BS925" i="6" s="1"/>
  <c r="E3" i="20"/>
  <c r="F2" i="20"/>
  <c r="BP9" i="6"/>
  <c r="BQ96" i="6"/>
  <c r="BR96" i="6"/>
  <c r="BQ84" i="6"/>
  <c r="BR84" i="6"/>
  <c r="BQ76" i="6"/>
  <c r="BR76" i="6"/>
  <c r="BQ64" i="6"/>
  <c r="BR64" i="6"/>
  <c r="BQ24" i="6"/>
  <c r="BR24" i="6"/>
  <c r="BR146" i="6"/>
  <c r="BQ146" i="6"/>
  <c r="BR164" i="6"/>
  <c r="BQ164" i="6"/>
  <c r="BR190" i="6"/>
  <c r="BQ190" i="6"/>
  <c r="BQ198" i="6"/>
  <c r="BR198" i="6"/>
  <c r="BQ234" i="6"/>
  <c r="BR234" i="6"/>
  <c r="BQ292" i="6"/>
  <c r="BR292" i="6"/>
  <c r="BR302" i="6"/>
  <c r="BQ302" i="6"/>
  <c r="BQ304" i="6"/>
  <c r="BR304" i="6"/>
  <c r="BQ346" i="6"/>
  <c r="BR346" i="6"/>
  <c r="BR370" i="6"/>
  <c r="BQ370" i="6"/>
  <c r="BR398" i="6"/>
  <c r="BQ398" i="6"/>
  <c r="BQ414" i="6"/>
  <c r="BR414" i="6"/>
  <c r="BR418" i="6"/>
  <c r="BQ418" i="6"/>
  <c r="BQ438" i="6"/>
  <c r="BR438" i="6"/>
  <c r="BQ440" i="6"/>
  <c r="BR440" i="6"/>
  <c r="BR442" i="6"/>
  <c r="BQ442" i="6"/>
  <c r="BR518" i="6"/>
  <c r="BQ518" i="6"/>
  <c r="BQ566" i="6"/>
  <c r="BR566" i="6"/>
  <c r="BQ568" i="6"/>
  <c r="BR568" i="6"/>
  <c r="BQ576" i="6"/>
  <c r="BR576" i="6"/>
  <c r="BR610" i="6"/>
  <c r="BQ610" i="6"/>
  <c r="BQ612" i="6"/>
  <c r="BR612" i="6"/>
  <c r="BR620" i="6"/>
  <c r="BQ620" i="6"/>
  <c r="BR642" i="6"/>
  <c r="BQ642" i="6"/>
  <c r="BQ652" i="6"/>
  <c r="BR652" i="6"/>
  <c r="BR658" i="6"/>
  <c r="BQ658" i="6"/>
  <c r="BR660" i="6"/>
  <c r="BQ660" i="6"/>
  <c r="BR688" i="6"/>
  <c r="BQ688" i="6"/>
  <c r="BQ782" i="6"/>
  <c r="BR782" i="6"/>
  <c r="BR790" i="6"/>
  <c r="BQ790" i="6"/>
  <c r="BR804" i="6"/>
  <c r="BQ804" i="6"/>
  <c r="BR850" i="6"/>
  <c r="BQ850" i="6"/>
  <c r="BQ854" i="6"/>
  <c r="BR854" i="6"/>
  <c r="BR872" i="6"/>
  <c r="BQ872" i="6"/>
  <c r="BR924" i="6"/>
  <c r="BQ924" i="6"/>
  <c r="BQ968" i="6"/>
  <c r="BR968" i="6"/>
  <c r="BR1002" i="6"/>
  <c r="BQ1002" i="6"/>
  <c r="BA4" i="6"/>
  <c r="BQ114" i="6"/>
  <c r="BR114" i="6"/>
  <c r="BQ102" i="6"/>
  <c r="BR102" i="6"/>
  <c r="BQ98" i="6"/>
  <c r="BR98" i="6"/>
  <c r="BQ94" i="6"/>
  <c r="BR94" i="6"/>
  <c r="BQ74" i="6"/>
  <c r="BR74" i="6"/>
  <c r="BQ50" i="6"/>
  <c r="BR50" i="6"/>
  <c r="BQ34" i="6"/>
  <c r="BR34" i="6"/>
  <c r="BQ30" i="6"/>
  <c r="BR30" i="6"/>
  <c r="BR119" i="6"/>
  <c r="BQ119" i="6"/>
  <c r="BR121" i="6"/>
  <c r="BQ121" i="6"/>
  <c r="BR127" i="6"/>
  <c r="BQ127" i="6"/>
  <c r="BR129" i="6"/>
  <c r="BQ129" i="6"/>
  <c r="BR133" i="6"/>
  <c r="BQ133" i="6"/>
  <c r="BR135" i="6"/>
  <c r="BQ135" i="6"/>
  <c r="BR139" i="6"/>
  <c r="BQ139" i="6"/>
  <c r="BR145" i="6"/>
  <c r="BQ145" i="6"/>
  <c r="BR149" i="6"/>
  <c r="BQ149" i="6"/>
  <c r="BR157" i="6"/>
  <c r="BQ157" i="6"/>
  <c r="BR167" i="6"/>
  <c r="BQ167" i="6"/>
  <c r="BR169" i="6"/>
  <c r="BQ169" i="6"/>
  <c r="BR177" i="6"/>
  <c r="BQ177" i="6"/>
  <c r="BR179" i="6"/>
  <c r="BQ179" i="6"/>
  <c r="BR181" i="6"/>
  <c r="BQ181" i="6"/>
  <c r="BR189" i="6"/>
  <c r="BQ189" i="6"/>
  <c r="BR191" i="6"/>
  <c r="BQ191" i="6"/>
  <c r="BR199" i="6"/>
  <c r="BQ199" i="6"/>
  <c r="BR201" i="6"/>
  <c r="BQ201" i="6"/>
  <c r="BR207" i="6"/>
  <c r="BQ207" i="6"/>
  <c r="BR211" i="6"/>
  <c r="BQ211" i="6"/>
  <c r="BR223" i="6"/>
  <c r="BQ223" i="6"/>
  <c r="BR227" i="6"/>
  <c r="BQ227" i="6"/>
  <c r="BQ229" i="6"/>
  <c r="BR229" i="6"/>
  <c r="BR235" i="6"/>
  <c r="BQ235" i="6"/>
  <c r="BQ237" i="6"/>
  <c r="BR237" i="6"/>
  <c r="BR249" i="6"/>
  <c r="BQ249" i="6"/>
  <c r="BR251" i="6"/>
  <c r="BQ251" i="6"/>
  <c r="BR253" i="6"/>
  <c r="BQ253" i="6"/>
  <c r="BR259" i="6"/>
  <c r="BQ259" i="6"/>
  <c r="BQ269" i="6"/>
  <c r="BR269" i="6"/>
  <c r="BQ277" i="6"/>
  <c r="BR277" i="6"/>
  <c r="BQ281" i="6"/>
  <c r="BR281" i="6"/>
  <c r="BR283" i="6"/>
  <c r="BQ283" i="6"/>
  <c r="BR289" i="6"/>
  <c r="BQ289" i="6"/>
  <c r="BR301" i="6"/>
  <c r="BQ301" i="6"/>
  <c r="BR303" i="6"/>
  <c r="BQ303" i="6"/>
  <c r="BR311" i="6"/>
  <c r="BQ311" i="6"/>
  <c r="BR313" i="6"/>
  <c r="BQ313" i="6"/>
  <c r="BQ319" i="6"/>
  <c r="BR319" i="6"/>
  <c r="BR321" i="6"/>
  <c r="BQ321" i="6"/>
  <c r="BR329" i="6"/>
  <c r="BQ329" i="6"/>
  <c r="BR331" i="6"/>
  <c r="BQ331" i="6"/>
  <c r="BR341" i="6"/>
  <c r="BQ341" i="6"/>
  <c r="BQ345" i="6"/>
  <c r="BR345" i="6"/>
  <c r="BR353" i="6"/>
  <c r="BQ353" i="6"/>
  <c r="BR359" i="6"/>
  <c r="BQ359" i="6"/>
  <c r="BR369" i="6"/>
  <c r="BQ369" i="6"/>
  <c r="BR375" i="6"/>
  <c r="BQ375" i="6"/>
  <c r="BR443" i="6"/>
  <c r="BQ443" i="6"/>
  <c r="BR489" i="6"/>
  <c r="BQ489" i="6"/>
  <c r="BR549" i="6"/>
  <c r="BQ549" i="6"/>
  <c r="BR555" i="6"/>
  <c r="BQ555" i="6"/>
  <c r="BQ561" i="6"/>
  <c r="BR561" i="6"/>
  <c r="BR573" i="6"/>
  <c r="BQ573" i="6"/>
  <c r="BQ579" i="6"/>
  <c r="BR579" i="6"/>
  <c r="BR589" i="6"/>
  <c r="BQ589" i="6"/>
  <c r="BQ643" i="6"/>
  <c r="BR643" i="6"/>
  <c r="BR657" i="6"/>
  <c r="BQ657" i="6"/>
  <c r="BR663" i="6"/>
  <c r="BQ663" i="6"/>
  <c r="BQ691" i="6"/>
  <c r="BR691" i="6"/>
  <c r="BR903" i="6"/>
  <c r="BQ903" i="6"/>
  <c r="BR907" i="6"/>
  <c r="BQ907" i="6"/>
  <c r="BR933" i="6"/>
  <c r="BQ933" i="6"/>
  <c r="BR947" i="6"/>
  <c r="BQ947" i="6"/>
  <c r="BR959" i="6"/>
  <c r="BQ959" i="6"/>
  <c r="BR1017" i="6"/>
  <c r="BQ1017" i="6"/>
  <c r="BA3" i="6"/>
  <c r="BA2" i="6"/>
  <c r="BA5" i="6"/>
  <c r="BQ99" i="6"/>
  <c r="BR99" i="6"/>
  <c r="BQ87" i="6"/>
  <c r="BR87" i="6"/>
  <c r="BQ71" i="6"/>
  <c r="BR71" i="6"/>
  <c r="BQ67" i="6"/>
  <c r="BR67" i="6"/>
  <c r="BQ55" i="6"/>
  <c r="BR55" i="6"/>
  <c r="BQ51" i="6"/>
  <c r="BR51" i="6"/>
  <c r="BP11" i="6"/>
  <c r="BQ723" i="6"/>
  <c r="BS723" i="6" s="1"/>
  <c r="BQ803" i="6"/>
  <c r="BS803" i="6" s="1"/>
  <c r="BR735" i="6"/>
  <c r="BS735" i="6" s="1"/>
  <c r="BQ769" i="6"/>
  <c r="BS769" i="6" s="1"/>
  <c r="BR827" i="6"/>
  <c r="BS827" i="6" s="1"/>
  <c r="BQ875" i="6"/>
  <c r="BS875" i="6" s="1"/>
  <c r="BQ699" i="6"/>
  <c r="BS699" i="6" s="1"/>
  <c r="BQ821" i="6"/>
  <c r="BS821" i="6" s="1"/>
  <c r="BR861" i="6"/>
  <c r="BS861" i="6" s="1"/>
  <c r="BR697" i="6"/>
  <c r="BS697" i="6" s="1"/>
  <c r="BR731" i="6"/>
  <c r="BS731" i="6" s="1"/>
  <c r="BR887" i="6"/>
  <c r="BS887" i="6" s="1"/>
  <c r="BQ851" i="6"/>
  <c r="BS851" i="6" s="1"/>
  <c r="BQ144" i="6"/>
  <c r="BS144" i="6" s="1"/>
  <c r="BQ950" i="6"/>
  <c r="BS950" i="6" s="1"/>
  <c r="BQ260" i="6"/>
  <c r="BS260" i="6" s="1"/>
  <c r="BR246" i="6"/>
  <c r="BS246" i="6" s="1"/>
  <c r="BQ180" i="6"/>
  <c r="BS180" i="6" s="1"/>
  <c r="BQ952" i="6"/>
  <c r="BS952" i="6" s="1"/>
  <c r="BQ196" i="6"/>
  <c r="BS196" i="6" s="1"/>
  <c r="BQ970" i="6"/>
  <c r="BS970" i="6" s="1"/>
  <c r="BR278" i="6"/>
  <c r="BS278" i="6" s="1"/>
  <c r="BQ262" i="6"/>
  <c r="BS262" i="6" s="1"/>
  <c r="BR248" i="6"/>
  <c r="BS248" i="6" s="1"/>
  <c r="BR230" i="6"/>
  <c r="BS230" i="6" s="1"/>
  <c r="BQ222" i="6"/>
  <c r="BS222" i="6" s="1"/>
  <c r="BR206" i="6"/>
  <c r="BS206" i="6" s="1"/>
  <c r="BR200" i="6"/>
  <c r="BS200" i="6" s="1"/>
  <c r="BQ188" i="6"/>
  <c r="BS188" i="6" s="1"/>
  <c r="BR150" i="6"/>
  <c r="BS150" i="6" s="1"/>
  <c r="BR138" i="6"/>
  <c r="BS138" i="6" s="1"/>
  <c r="BQ266" i="6"/>
  <c r="BS266" i="6" s="1"/>
  <c r="BQ162" i="6"/>
  <c r="BS162" i="6" s="1"/>
  <c r="BR62" i="6"/>
  <c r="BS62" i="6" s="1"/>
  <c r="BR783" i="6"/>
  <c r="BS783" i="6" s="1"/>
  <c r="BQ853" i="6"/>
  <c r="BS853" i="6" s="1"/>
  <c r="BQ891" i="6"/>
  <c r="BS891" i="6" s="1"/>
  <c r="BR811" i="6"/>
  <c r="BS811" i="6" s="1"/>
  <c r="BQ879" i="6"/>
  <c r="BS879" i="6" s="1"/>
  <c r="BQ725" i="6"/>
  <c r="BS725" i="6" s="1"/>
  <c r="BR705" i="6"/>
  <c r="BS705" i="6" s="1"/>
  <c r="BQ721" i="6"/>
  <c r="BS721" i="6" s="1"/>
  <c r="BR829" i="6"/>
  <c r="BS829" i="6" s="1"/>
  <c r="BQ709" i="6"/>
  <c r="BS709" i="6" s="1"/>
  <c r="BR695" i="6"/>
  <c r="BS695" i="6" s="1"/>
  <c r="BP14" i="6"/>
  <c r="BQ242" i="6"/>
  <c r="BS242" i="6" s="1"/>
  <c r="BR69" i="6"/>
  <c r="BS69" i="6" s="1"/>
  <c r="BQ956" i="6"/>
  <c r="BS956" i="6" s="1"/>
  <c r="BR268" i="6"/>
  <c r="BS268" i="6" s="1"/>
  <c r="BQ152" i="6"/>
  <c r="BS152" i="6" s="1"/>
  <c r="BQ962" i="6"/>
  <c r="BS962" i="6" s="1"/>
  <c r="BR256" i="6"/>
  <c r="BS256" i="6" s="1"/>
  <c r="BR158" i="6"/>
  <c r="BS158" i="6" s="1"/>
  <c r="BR220" i="6"/>
  <c r="BS220" i="6" s="1"/>
  <c r="BR154" i="6"/>
  <c r="BS154" i="6" s="1"/>
  <c r="BR166" i="6"/>
  <c r="BS166" i="6" s="1"/>
  <c r="BR202" i="6"/>
  <c r="BS202" i="6" s="1"/>
  <c r="BR174" i="6"/>
  <c r="BS174" i="6" s="1"/>
  <c r="BQ208" i="6"/>
  <c r="BS208" i="6" s="1"/>
  <c r="BR178" i="6"/>
  <c r="BS178" i="6" s="1"/>
  <c r="BQ974" i="6"/>
  <c r="BS974" i="6" s="1"/>
  <c r="BQ270" i="6"/>
  <c r="BS270" i="6" s="1"/>
  <c r="BR23" i="6"/>
  <c r="BS23" i="6" s="1"/>
  <c r="BR31" i="6"/>
  <c r="BS31" i="6" s="1"/>
  <c r="BR865" i="6"/>
  <c r="BS865" i="6" s="1"/>
  <c r="BR819" i="6"/>
  <c r="BS819" i="6" s="1"/>
  <c r="BQ749" i="6"/>
  <c r="BS749" i="6" s="1"/>
  <c r="BQ717" i="6"/>
  <c r="BS717" i="6" s="1"/>
  <c r="BR857" i="6"/>
  <c r="BS857" i="6" s="1"/>
  <c r="BR707" i="6"/>
  <c r="BS707" i="6" s="1"/>
  <c r="BR787" i="6"/>
  <c r="BS787" i="6" s="1"/>
  <c r="BQ843" i="6"/>
  <c r="BS843" i="6" s="1"/>
  <c r="BR719" i="6"/>
  <c r="BS719" i="6" s="1"/>
  <c r="BQ889" i="6"/>
  <c r="BS889" i="6" s="1"/>
  <c r="BQ741" i="6"/>
  <c r="BS741" i="6" s="1"/>
  <c r="BR775" i="6"/>
  <c r="BS775" i="6" s="1"/>
  <c r="BQ715" i="6"/>
  <c r="BS715" i="6" s="1"/>
  <c r="BQ795" i="6"/>
  <c r="BS795" i="6" s="1"/>
  <c r="BR727" i="6"/>
  <c r="BS727" i="6" s="1"/>
  <c r="BR863" i="6"/>
  <c r="BS863" i="6" s="1"/>
  <c r="BR871" i="6"/>
  <c r="BS871" i="6" s="1"/>
  <c r="BQ869" i="6"/>
  <c r="BS869" i="6" s="1"/>
  <c r="BQ729" i="6"/>
  <c r="BS729" i="6" s="1"/>
  <c r="BR877" i="6"/>
  <c r="BS877" i="6" s="1"/>
  <c r="BR801" i="6"/>
  <c r="BS801" i="6" s="1"/>
  <c r="BP10" i="6"/>
  <c r="BR142" i="6"/>
  <c r="BS142" i="6" s="1"/>
  <c r="BQ976" i="6"/>
  <c r="BS976" i="6" s="1"/>
  <c r="BR978" i="6"/>
  <c r="BS978" i="6" s="1"/>
  <c r="BR212" i="6"/>
  <c r="BS212" i="6" s="1"/>
  <c r="BR130" i="6"/>
  <c r="BS130" i="6" s="1"/>
  <c r="BR264" i="6"/>
  <c r="BS264" i="6" s="1"/>
  <c r="BQ960" i="6"/>
  <c r="BS960" i="6" s="1"/>
  <c r="BR210" i="6"/>
  <c r="BS210" i="6" s="1"/>
  <c r="BQ136" i="6"/>
  <c r="BS136" i="6" s="1"/>
  <c r="BR72" i="6"/>
  <c r="BS72" i="6" s="1"/>
  <c r="BR27" i="6"/>
  <c r="BS27" i="6" s="1"/>
  <c r="BR845" i="6"/>
  <c r="BS845" i="6" s="1"/>
  <c r="BQ895" i="6"/>
  <c r="BS895" i="6" s="1"/>
  <c r="BR901" i="6"/>
  <c r="BS901" i="6" s="1"/>
  <c r="BQ847" i="6"/>
  <c r="BS847" i="6" s="1"/>
  <c r="BQ763" i="6"/>
  <c r="BS763" i="6" s="1"/>
  <c r="BQ873" i="6"/>
  <c r="BS873" i="6" s="1"/>
  <c r="BQ773" i="6"/>
  <c r="BS773" i="6" s="1"/>
  <c r="BR797" i="6"/>
  <c r="BS797" i="6" s="1"/>
  <c r="BQ743" i="6"/>
  <c r="BS743" i="6" s="1"/>
  <c r="BR38" i="6"/>
  <c r="BS38" i="6" s="1"/>
  <c r="BR54" i="6"/>
  <c r="BS54" i="6" s="1"/>
  <c r="BR35" i="6"/>
  <c r="BS35" i="6" s="1"/>
  <c r="BQ813" i="6"/>
  <c r="BS813" i="6" s="1"/>
  <c r="BR733" i="6"/>
  <c r="BS733" i="6" s="1"/>
  <c r="BR685" i="6"/>
  <c r="BS685" i="6" s="1"/>
  <c r="BP8" i="6"/>
  <c r="BQ793" i="6"/>
  <c r="BS793" i="6" s="1"/>
  <c r="BQ867" i="6"/>
  <c r="BS867" i="6" s="1"/>
  <c r="BR779" i="6"/>
  <c r="BS779" i="6" s="1"/>
  <c r="BQ745" i="6"/>
  <c r="BS745" i="6" s="1"/>
  <c r="BR807" i="6"/>
  <c r="BS807" i="6" s="1"/>
  <c r="BQ757" i="6"/>
  <c r="BS757" i="6" s="1"/>
  <c r="BQ883" i="6"/>
  <c r="BS883" i="6" s="1"/>
  <c r="BR799" i="6"/>
  <c r="BS799" i="6" s="1"/>
  <c r="BQ759" i="6"/>
  <c r="BS759" i="6" s="1"/>
  <c r="BQ831" i="6"/>
  <c r="BS831" i="6" s="1"/>
  <c r="BQ837" i="6"/>
  <c r="BS837" i="6" s="1"/>
  <c r="BQ689" i="6"/>
  <c r="BS689" i="6" s="1"/>
  <c r="BP12" i="6"/>
  <c r="BR240" i="6"/>
  <c r="BS240" i="6" s="1"/>
  <c r="BQ176" i="6"/>
  <c r="BS176" i="6" s="1"/>
  <c r="BR168" i="6"/>
  <c r="BS168" i="6" s="1"/>
  <c r="BQ214" i="6"/>
  <c r="BS214" i="6" s="1"/>
  <c r="BQ184" i="6"/>
  <c r="BS184" i="6" s="1"/>
  <c r="BR216" i="6"/>
  <c r="BS216" i="6" s="1"/>
  <c r="BQ132" i="6"/>
  <c r="BS132" i="6" s="1"/>
  <c r="BR280" i="6"/>
  <c r="BS280" i="6" s="1"/>
  <c r="BQ258" i="6"/>
  <c r="BS258" i="6" s="1"/>
  <c r="BQ160" i="6"/>
  <c r="BS160" i="6" s="1"/>
  <c r="BQ849" i="6"/>
  <c r="BS849" i="6" s="1"/>
  <c r="BQ156" i="6"/>
  <c r="BS156" i="6" s="1"/>
  <c r="BQ148" i="6"/>
  <c r="BS148" i="6" s="1"/>
  <c r="BR194" i="6"/>
  <c r="BS194" i="6" s="1"/>
  <c r="BQ815" i="6"/>
  <c r="BS815" i="6" s="1"/>
  <c r="BQ839" i="6"/>
  <c r="BS839" i="6" s="1"/>
  <c r="BR747" i="6"/>
  <c r="BS747" i="6" s="1"/>
  <c r="BQ833" i="6"/>
  <c r="BS833" i="6" s="1"/>
  <c r="BR737" i="6"/>
  <c r="BS737" i="6" s="1"/>
  <c r="BR703" i="6"/>
  <c r="BS703" i="6" s="1"/>
  <c r="BQ789" i="6"/>
  <c r="BS789" i="6" s="1"/>
  <c r="BQ713" i="6"/>
  <c r="BS713" i="6" s="1"/>
  <c r="BQ899" i="6"/>
  <c r="BS899" i="6" s="1"/>
  <c r="BQ785" i="6"/>
  <c r="BS785" i="6" s="1"/>
  <c r="X5" i="6"/>
  <c r="D5" i="6"/>
  <c r="D4" i="6"/>
  <c r="X4" i="6"/>
  <c r="X2" i="6"/>
  <c r="D3" i="6"/>
  <c r="D6" i="6"/>
  <c r="D2" i="6"/>
  <c r="X3" i="6"/>
  <c r="X6" i="6"/>
  <c r="BS562" i="6" l="1"/>
  <c r="BS404" i="6"/>
  <c r="BS992" i="6"/>
  <c r="BS958" i="6"/>
  <c r="BS788" i="6"/>
  <c r="BS748" i="6"/>
  <c r="BS496" i="6"/>
  <c r="BS436" i="6"/>
  <c r="BS296" i="6"/>
  <c r="BS224" i="6"/>
  <c r="BS100" i="6"/>
  <c r="BS852" i="6"/>
  <c r="BS638" i="6"/>
  <c r="BS386" i="6"/>
  <c r="BS582" i="6"/>
  <c r="BS724" i="6"/>
  <c r="BS600" i="6"/>
  <c r="BS300" i="6"/>
  <c r="BS288" i="6"/>
  <c r="BC3" i="4"/>
  <c r="BS832" i="6"/>
  <c r="BS698" i="6"/>
  <c r="BS552" i="6"/>
  <c r="BS458" i="6"/>
  <c r="BS416" i="6"/>
  <c r="BS376" i="6"/>
  <c r="AO3" i="6"/>
  <c r="BS1018" i="6"/>
  <c r="BS892" i="6"/>
  <c r="BS818" i="6"/>
  <c r="BS764" i="6"/>
  <c r="BS692" i="6"/>
  <c r="BS530" i="6"/>
  <c r="BS480" i="6"/>
  <c r="BS352" i="6"/>
  <c r="BS320" i="6"/>
  <c r="BS182" i="6"/>
  <c r="AO5" i="6"/>
  <c r="AO2" i="6"/>
  <c r="AO6" i="6"/>
  <c r="AO4" i="6"/>
  <c r="AI5" i="4"/>
  <c r="AI7" i="4" s="1"/>
  <c r="AG5" i="4"/>
  <c r="AG8" i="4" s="1"/>
  <c r="AH5" i="4"/>
  <c r="AH7" i="4" s="1"/>
  <c r="AV5" i="4"/>
  <c r="AV6" i="4"/>
  <c r="BS1012" i="6"/>
  <c r="BS918" i="6"/>
  <c r="BS880" i="6"/>
  <c r="BS662" i="6"/>
  <c r="BS630" i="6"/>
  <c r="BS522" i="6"/>
  <c r="BS474" i="6"/>
  <c r="BS348" i="6"/>
  <c r="BS332" i="6"/>
  <c r="BS204" i="6"/>
  <c r="BS80" i="6"/>
  <c r="BS391" i="6"/>
  <c r="BS990" i="6"/>
  <c r="BS966" i="6"/>
  <c r="BS798" i="6"/>
  <c r="BS770" i="6"/>
  <c r="BS750" i="6"/>
  <c r="BS742" i="6"/>
  <c r="BS578" i="6"/>
  <c r="BS564" i="6"/>
  <c r="BS490" i="6"/>
  <c r="BS444" i="6"/>
  <c r="BS134" i="6"/>
  <c r="BS40" i="6"/>
  <c r="BS92" i="6"/>
  <c r="BS728" i="6"/>
  <c r="BS700" i="6"/>
  <c r="BS572" i="6"/>
  <c r="BS464" i="6"/>
  <c r="BS448" i="6"/>
  <c r="BS334" i="6"/>
  <c r="BS238" i="6"/>
  <c r="BS28" i="6"/>
  <c r="BS36" i="6"/>
  <c r="BS44" i="6"/>
  <c r="BS88" i="6"/>
  <c r="BS988" i="6"/>
  <c r="BS602" i="6"/>
  <c r="BS388" i="6"/>
  <c r="BS232" i="6"/>
  <c r="BS32" i="6"/>
  <c r="BS250" i="6"/>
  <c r="BS122" i="6"/>
  <c r="BS511" i="6"/>
  <c r="BS453" i="6"/>
  <c r="BS263" i="6"/>
  <c r="BS22" i="6"/>
  <c r="BS932" i="6"/>
  <c r="BS336" i="6"/>
  <c r="BS312" i="6"/>
  <c r="BS286" i="6"/>
  <c r="BS218" i="6"/>
  <c r="BS257" i="6"/>
  <c r="BS914" i="6"/>
  <c r="BS186" i="6"/>
  <c r="BS124" i="6"/>
  <c r="BS120" i="6"/>
  <c r="BS108" i="6"/>
  <c r="BS193" i="6"/>
  <c r="BS299" i="6"/>
  <c r="BS179" i="6"/>
  <c r="BS331" i="6"/>
  <c r="BS289" i="6"/>
  <c r="BS227" i="6"/>
  <c r="BS909" i="6"/>
  <c r="BS219" i="6"/>
  <c r="BS627" i="6"/>
  <c r="BS441" i="6"/>
  <c r="BS435" i="6"/>
  <c r="BS383" i="6"/>
  <c r="BS377" i="6"/>
  <c r="BS465" i="6"/>
  <c r="BS351" i="6"/>
  <c r="BS231" i="6"/>
  <c r="BS185" i="6"/>
  <c r="BS385" i="6"/>
  <c r="BS265" i="6"/>
  <c r="BS205" i="6"/>
  <c r="BS661" i="6"/>
  <c r="BS653" i="6"/>
  <c r="BS545" i="6"/>
  <c r="BS463" i="6"/>
  <c r="BS445" i="6"/>
  <c r="BS195" i="6"/>
  <c r="BS147" i="6"/>
  <c r="BS683" i="6"/>
  <c r="BS675" i="6"/>
  <c r="BS635" i="6"/>
  <c r="BS625" i="6"/>
  <c r="BS563" i="6"/>
  <c r="BS541" i="6"/>
  <c r="BS529" i="6"/>
  <c r="BS505" i="6"/>
  <c r="BS483" i="6"/>
  <c r="BS433" i="6"/>
  <c r="BS421" i="6"/>
  <c r="BS409" i="6"/>
  <c r="BS371" i="6"/>
  <c r="BS337" i="6"/>
  <c r="BS309" i="6"/>
  <c r="BS295" i="6"/>
  <c r="BS287" i="6"/>
  <c r="BS225" i="6"/>
  <c r="BS213" i="6"/>
  <c r="BS26" i="6"/>
  <c r="BS641" i="6"/>
  <c r="BS539" i="6"/>
  <c r="BS503" i="6"/>
  <c r="BS487" i="6"/>
  <c r="BS471" i="6"/>
  <c r="BS439" i="6"/>
  <c r="BS431" i="6"/>
  <c r="BS411" i="6"/>
  <c r="BS387" i="6"/>
  <c r="BS381" i="6"/>
  <c r="BS373" i="6"/>
  <c r="BS361" i="6"/>
  <c r="BS339" i="6"/>
  <c r="BS325" i="6"/>
  <c r="BS307" i="6"/>
  <c r="BS66" i="6"/>
  <c r="BS118" i="6"/>
  <c r="BS920" i="6"/>
  <c r="BS128" i="6"/>
  <c r="BS251" i="6"/>
  <c r="BS169" i="6"/>
  <c r="BS967" i="6"/>
  <c r="BS343" i="6"/>
  <c r="BS125" i="6"/>
  <c r="BS283" i="6"/>
  <c r="BS259" i="6"/>
  <c r="BS237" i="6"/>
  <c r="BS199" i="6"/>
  <c r="BS145" i="6"/>
  <c r="BS983" i="6"/>
  <c r="BS975" i="6"/>
  <c r="BS949" i="6"/>
  <c r="BS835" i="6"/>
  <c r="BS897" i="6"/>
  <c r="BS929" i="6"/>
  <c r="BS911" i="6"/>
  <c r="BS972" i="6"/>
  <c r="BS942" i="6"/>
  <c r="BS904" i="6"/>
  <c r="BS876" i="6"/>
  <c r="BS870" i="6"/>
  <c r="BS826" i="6"/>
  <c r="BS786" i="6"/>
  <c r="BS756" i="6"/>
  <c r="BS720" i="6"/>
  <c r="BS666" i="6"/>
  <c r="BS622" i="6"/>
  <c r="BS596" i="6"/>
  <c r="BS574" i="6"/>
  <c r="BS534" i="6"/>
  <c r="BS500" i="6"/>
  <c r="BS472" i="6"/>
  <c r="BS382" i="6"/>
  <c r="BS362" i="6"/>
  <c r="BS358" i="6"/>
  <c r="BS342" i="6"/>
  <c r="BS330" i="6"/>
  <c r="BS318" i="6"/>
  <c r="BS310" i="6"/>
  <c r="BS298" i="6"/>
  <c r="BS236" i="6"/>
  <c r="BS192" i="6"/>
  <c r="BS172" i="6"/>
  <c r="BS677" i="6"/>
  <c r="BS651" i="6"/>
  <c r="BS571" i="6"/>
  <c r="BS565" i="6"/>
  <c r="BS537" i="6"/>
  <c r="BS525" i="6"/>
  <c r="BS517" i="6"/>
  <c r="BS461" i="6"/>
  <c r="BS437" i="6"/>
  <c r="BS419" i="6"/>
  <c r="BS405" i="6"/>
  <c r="BS397" i="6"/>
  <c r="BS355" i="6"/>
  <c r="BS275" i="6"/>
  <c r="BS267" i="6"/>
  <c r="BS217" i="6"/>
  <c r="BS197" i="6"/>
  <c r="BS175" i="6"/>
  <c r="BS155" i="6"/>
  <c r="BS151" i="6"/>
  <c r="BS137" i="6"/>
  <c r="BS70" i="6"/>
  <c r="BS946" i="6"/>
  <c r="BS878" i="6"/>
  <c r="BS874" i="6"/>
  <c r="BS864" i="6"/>
  <c r="BS816" i="6"/>
  <c r="BS758" i="6"/>
  <c r="BS752" i="6"/>
  <c r="BS702" i="6"/>
  <c r="BS654" i="6"/>
  <c r="BS618" i="6"/>
  <c r="BS584" i="6"/>
  <c r="BS538" i="6"/>
  <c r="BS524" i="6"/>
  <c r="BS492" i="6"/>
  <c r="BS432" i="6"/>
  <c r="BS364" i="6"/>
  <c r="BS360" i="6"/>
  <c r="BS356" i="6"/>
  <c r="BS326" i="6"/>
  <c r="BS306" i="6"/>
  <c r="BS244" i="6"/>
  <c r="BS20" i="6"/>
  <c r="BS170" i="6"/>
  <c r="BS60" i="6"/>
  <c r="BS52" i="6"/>
  <c r="BS1017" i="6"/>
  <c r="BS375" i="6"/>
  <c r="BS359" i="6"/>
  <c r="BS303" i="6"/>
  <c r="BS253" i="6"/>
  <c r="BS249" i="6"/>
  <c r="BS211" i="6"/>
  <c r="BS191" i="6"/>
  <c r="BS181" i="6"/>
  <c r="BS177" i="6"/>
  <c r="BS167" i="6"/>
  <c r="BS149" i="6"/>
  <c r="BS133" i="6"/>
  <c r="BS127" i="6"/>
  <c r="BS119" i="6"/>
  <c r="BS34" i="6"/>
  <c r="BS74" i="6"/>
  <c r="BS98" i="6"/>
  <c r="BS114" i="6"/>
  <c r="BS968" i="6"/>
  <c r="BS658" i="6"/>
  <c r="BS979" i="6"/>
  <c r="BS859" i="6"/>
  <c r="BS1005" i="6"/>
  <c r="BS919" i="6"/>
  <c r="BS671" i="6"/>
  <c r="BS629" i="6"/>
  <c r="BS569" i="6"/>
  <c r="BS551" i="6"/>
  <c r="BS531" i="6"/>
  <c r="BS521" i="6"/>
  <c r="BS507" i="6"/>
  <c r="BS485" i="6"/>
  <c r="BS429" i="6"/>
  <c r="BS413" i="6"/>
  <c r="BS365" i="6"/>
  <c r="BS297" i="6"/>
  <c r="BS271" i="6"/>
  <c r="BS261" i="6"/>
  <c r="BS161" i="6"/>
  <c r="BS42" i="6"/>
  <c r="BS78" i="6"/>
  <c r="BS681" i="6"/>
  <c r="BS655" i="6"/>
  <c r="BS639" i="6"/>
  <c r="BS513" i="6"/>
  <c r="BS497" i="6"/>
  <c r="BS459" i="6"/>
  <c r="BS423" i="6"/>
  <c r="BS415" i="6"/>
  <c r="BS403" i="6"/>
  <c r="BS379" i="6"/>
  <c r="BS347" i="6"/>
  <c r="BS315" i="6"/>
  <c r="BS305" i="6"/>
  <c r="BS291" i="6"/>
  <c r="BS285" i="6"/>
  <c r="BS233" i="6"/>
  <c r="BS209" i="6"/>
  <c r="BS90" i="6"/>
  <c r="BS679" i="6"/>
  <c r="BS669" i="6"/>
  <c r="BS659" i="6"/>
  <c r="BS649" i="6"/>
  <c r="BS637" i="6"/>
  <c r="BS617" i="6"/>
  <c r="BS559" i="6"/>
  <c r="BS543" i="6"/>
  <c r="BS523" i="6"/>
  <c r="BS509" i="6"/>
  <c r="BS499" i="6"/>
  <c r="BS491" i="6"/>
  <c r="BS481" i="6"/>
  <c r="BS473" i="6"/>
  <c r="BS467" i="6"/>
  <c r="BS457" i="6"/>
  <c r="BS449" i="6"/>
  <c r="BS417" i="6"/>
  <c r="BS407" i="6"/>
  <c r="BS389" i="6"/>
  <c r="BS367" i="6"/>
  <c r="BS357" i="6"/>
  <c r="BS335" i="6"/>
  <c r="BS323" i="6"/>
  <c r="BS255" i="6"/>
  <c r="BS221" i="6"/>
  <c r="BS187" i="6"/>
  <c r="BS123" i="6"/>
  <c r="BS46" i="6"/>
  <c r="BS110" i="6"/>
  <c r="BS850" i="6"/>
  <c r="BS455" i="6"/>
  <c r="BS171" i="6"/>
  <c r="BS153" i="6"/>
  <c r="BS131" i="6"/>
  <c r="BS791" i="6"/>
  <c r="BS711" i="6"/>
  <c r="BS645" i="6"/>
  <c r="BS601" i="6"/>
  <c r="BS595" i="6"/>
  <c r="BS587" i="6"/>
  <c r="BS823" i="6"/>
  <c r="BS751" i="6"/>
  <c r="BS673" i="6"/>
  <c r="BS633" i="6"/>
  <c r="BS623" i="6"/>
  <c r="BS613" i="6"/>
  <c r="BS603" i="6"/>
  <c r="BS493" i="6"/>
  <c r="BS241" i="6"/>
  <c r="BS1002" i="6"/>
  <c r="BS924" i="6"/>
  <c r="BS854" i="6"/>
  <c r="BS804" i="6"/>
  <c r="BS782" i="6"/>
  <c r="BS660" i="6"/>
  <c r="BS652" i="6"/>
  <c r="BS620" i="6"/>
  <c r="BS610" i="6"/>
  <c r="BS568" i="6"/>
  <c r="BS518" i="6"/>
  <c r="BS440" i="6"/>
  <c r="BS418" i="6"/>
  <c r="BS398" i="6"/>
  <c r="BS346" i="6"/>
  <c r="BS302" i="6"/>
  <c r="BS234" i="6"/>
  <c r="BS190" i="6"/>
  <c r="BS146" i="6"/>
  <c r="BS64" i="6"/>
  <c r="BS84" i="6"/>
  <c r="BS809" i="6"/>
  <c r="BS767" i="6"/>
  <c r="BS753" i="6"/>
  <c r="BS621" i="6"/>
  <c r="BS611" i="6"/>
  <c r="BS585" i="6"/>
  <c r="BS501" i="6"/>
  <c r="BS469" i="6"/>
  <c r="BS165" i="6"/>
  <c r="BS817" i="6"/>
  <c r="BS755" i="6"/>
  <c r="BS701" i="6"/>
  <c r="BS631" i="6"/>
  <c r="BS609" i="6"/>
  <c r="BS597" i="6"/>
  <c r="BS591" i="6"/>
  <c r="BS567" i="6"/>
  <c r="BS557" i="6"/>
  <c r="BS533" i="6"/>
  <c r="BS825" i="6"/>
  <c r="BS761" i="6"/>
  <c r="BS607" i="6"/>
  <c r="BS1001" i="6"/>
  <c r="BS951" i="6"/>
  <c r="BS881" i="6"/>
  <c r="BS872" i="6"/>
  <c r="BS781" i="6"/>
  <c r="BS765" i="6"/>
  <c r="BS693" i="6"/>
  <c r="BS615" i="6"/>
  <c r="BS605" i="6"/>
  <c r="BS581" i="6"/>
  <c r="BS399" i="6"/>
  <c r="BS203" i="6"/>
  <c r="BS141" i="6"/>
  <c r="BS477" i="6"/>
  <c r="BS576" i="6"/>
  <c r="BS345" i="6"/>
  <c r="BS313" i="6"/>
  <c r="BS269" i="6"/>
  <c r="BS235" i="6"/>
  <c r="BS566" i="6"/>
  <c r="BS691" i="6"/>
  <c r="BS657" i="6"/>
  <c r="BS573" i="6"/>
  <c r="BS555" i="6"/>
  <c r="BS489" i="6"/>
  <c r="BS321" i="6"/>
  <c r="BS438" i="6"/>
  <c r="BS414" i="6"/>
  <c r="BS292" i="6"/>
  <c r="E4" i="20"/>
  <c r="F3" i="20"/>
  <c r="BS947" i="6"/>
  <c r="BS907" i="6"/>
  <c r="BS589" i="6"/>
  <c r="BS281" i="6"/>
  <c r="BS201" i="6"/>
  <c r="BS329" i="6"/>
  <c r="BS311" i="6"/>
  <c r="BS442" i="6"/>
  <c r="BS370" i="6"/>
  <c r="BS561" i="6"/>
  <c r="BS319" i="6"/>
  <c r="BS277" i="6"/>
  <c r="BS121" i="6"/>
  <c r="BS30" i="6"/>
  <c r="BS94" i="6"/>
  <c r="BS959" i="6"/>
  <c r="BS933" i="6"/>
  <c r="BS903" i="6"/>
  <c r="BS663" i="6"/>
  <c r="BS643" i="6"/>
  <c r="BS579" i="6"/>
  <c r="BS549" i="6"/>
  <c r="BS443" i="6"/>
  <c r="BS369" i="6"/>
  <c r="BS353" i="6"/>
  <c r="BS341" i="6"/>
  <c r="BS301" i="6"/>
  <c r="BS229" i="6"/>
  <c r="BS223" i="6"/>
  <c r="BS207" i="6"/>
  <c r="BS189" i="6"/>
  <c r="BS157" i="6"/>
  <c r="BS135" i="6"/>
  <c r="BS139" i="6"/>
  <c r="BS790" i="6"/>
  <c r="BS688" i="6"/>
  <c r="BS642" i="6"/>
  <c r="BS612" i="6"/>
  <c r="BS304" i="6"/>
  <c r="BS198" i="6"/>
  <c r="BS164" i="6"/>
  <c r="BS24" i="6"/>
  <c r="BS76" i="6"/>
  <c r="BS96" i="6"/>
  <c r="BS129" i="6"/>
  <c r="BS50" i="6"/>
  <c r="BS102" i="6"/>
  <c r="BQ8" i="6"/>
  <c r="BR12" i="6"/>
  <c r="BS51" i="6"/>
  <c r="BS67" i="6"/>
  <c r="BS87" i="6"/>
  <c r="BS55" i="6"/>
  <c r="BS71" i="6"/>
  <c r="BS99" i="6"/>
  <c r="BQ14" i="6"/>
  <c r="BQ13" i="6"/>
  <c r="BR13" i="6"/>
  <c r="BR8" i="6"/>
  <c r="BQ11" i="6"/>
  <c r="BQ12" i="6"/>
  <c r="BQ6" i="6"/>
  <c r="BR7" i="6"/>
  <c r="BR14" i="6"/>
  <c r="BR6" i="6"/>
  <c r="BQ10" i="6"/>
  <c r="BR10" i="6"/>
  <c r="BR11" i="6"/>
  <c r="BQ7" i="6"/>
  <c r="AG6" i="4" l="1"/>
  <c r="AG10" i="4" s="1"/>
  <c r="AI8" i="4"/>
  <c r="AI9" i="4"/>
  <c r="AI13" i="4" s="1"/>
  <c r="AI12" i="4" s="1"/>
  <c r="AH9" i="4"/>
  <c r="AH13" i="4" s="1"/>
  <c r="AG9" i="4"/>
  <c r="AG13" i="4" s="1"/>
  <c r="AG12" i="4" s="1"/>
  <c r="AH6" i="4"/>
  <c r="AH10" i="4" s="1"/>
  <c r="AH11" i="4" s="1"/>
  <c r="AI6" i="4"/>
  <c r="AI10" i="4" s="1"/>
  <c r="AI11" i="4" s="1"/>
  <c r="AG7" i="4"/>
  <c r="AH8" i="4"/>
  <c r="BS13" i="6"/>
  <c r="BS8" i="6"/>
  <c r="BS10" i="6"/>
  <c r="BS6" i="6"/>
  <c r="F4" i="20"/>
  <c r="E5" i="20"/>
  <c r="BS12" i="6"/>
  <c r="BS7" i="6"/>
  <c r="BS14" i="6"/>
  <c r="BS11" i="6"/>
  <c r="AG11" i="4" l="1"/>
  <c r="AH12" i="4"/>
  <c r="F5" i="20"/>
  <c r="E6" i="20"/>
  <c r="F6" i="20" l="1"/>
  <c r="E7" i="20"/>
  <c r="F7" i="20" l="1"/>
  <c r="E8" i="20"/>
  <c r="E9" i="20" l="1"/>
  <c r="F8" i="20"/>
  <c r="E10" i="20" l="1"/>
  <c r="F9" i="20"/>
  <c r="F10" i="20" l="1"/>
  <c r="E11" i="20"/>
  <c r="F11" i="20" l="1"/>
  <c r="E12" i="20"/>
  <c r="E13" i="20" l="1"/>
  <c r="F12" i="20"/>
  <c r="E14" i="20" l="1"/>
  <c r="F13" i="20"/>
  <c r="F14" i="20" l="1"/>
  <c r="E15" i="20"/>
  <c r="F15" i="20" l="1"/>
  <c r="E16" i="20"/>
  <c r="E17" i="20" l="1"/>
  <c r="F16" i="20"/>
  <c r="E18" i="20" l="1"/>
  <c r="F17" i="20"/>
  <c r="F18" i="20" l="1"/>
  <c r="E19" i="20"/>
  <c r="F19" i="20" l="1"/>
  <c r="E20" i="20"/>
  <c r="E21" i="20" l="1"/>
  <c r="F20" i="20"/>
  <c r="E22" i="20" l="1"/>
  <c r="F21" i="20"/>
  <c r="F22" i="20" l="1"/>
  <c r="E23" i="20"/>
  <c r="F23" i="20" l="1"/>
  <c r="E24" i="20"/>
  <c r="E25" i="20" l="1"/>
  <c r="F24" i="20"/>
  <c r="E26" i="20" l="1"/>
  <c r="F25" i="20"/>
  <c r="F26" i="20" l="1"/>
  <c r="E27" i="20"/>
  <c r="F27" i="20" l="1"/>
  <c r="E28" i="20"/>
  <c r="E29" i="20" l="1"/>
  <c r="F28" i="20"/>
  <c r="E30" i="20" l="1"/>
  <c r="F29" i="20"/>
  <c r="F30" i="20" l="1"/>
  <c r="E31" i="20"/>
  <c r="F31" i="20" l="1"/>
  <c r="E32" i="20"/>
  <c r="E33" i="20" l="1"/>
  <c r="F32" i="20"/>
  <c r="E34" i="20" l="1"/>
  <c r="F33" i="20"/>
  <c r="F34" i="20" l="1"/>
  <c r="E35" i="20"/>
  <c r="F35" i="20" l="1"/>
  <c r="E36" i="20"/>
  <c r="E37" i="20" l="1"/>
  <c r="F36" i="20"/>
  <c r="E38" i="20" l="1"/>
  <c r="F37" i="20"/>
  <c r="F38" i="20" l="1"/>
  <c r="E39" i="20"/>
  <c r="F39" i="20" l="1"/>
  <c r="E40" i="20"/>
  <c r="E41" i="20" l="1"/>
  <c r="F40" i="20"/>
  <c r="E42" i="20" l="1"/>
  <c r="F41" i="20"/>
  <c r="F42" i="20" l="1"/>
  <c r="E43" i="20"/>
  <c r="F43" i="20" l="1"/>
  <c r="E44" i="20"/>
  <c r="E45" i="20" l="1"/>
  <c r="F44" i="20"/>
  <c r="E46" i="20" l="1"/>
  <c r="F45" i="20"/>
  <c r="F46" i="20" l="1"/>
  <c r="E47" i="20"/>
  <c r="F47" i="20" l="1"/>
  <c r="E48" i="20"/>
  <c r="E49" i="20" l="1"/>
  <c r="F48" i="20"/>
  <c r="E50" i="20" l="1"/>
  <c r="F49" i="20"/>
  <c r="F50" i="20" l="1"/>
  <c r="E51" i="20"/>
  <c r="F51" i="20" l="1"/>
  <c r="E52" i="20"/>
  <c r="E53" i="20" s="1"/>
  <c r="E54" i="20" s="1"/>
  <c r="E55" i="20" s="1"/>
  <c r="E56" i="20" s="1"/>
  <c r="E57" i="20" s="1"/>
  <c r="E58" i="20" s="1"/>
  <c r="E59" i="20" s="1"/>
  <c r="E60" i="20" s="1"/>
  <c r="E61" i="20" s="1"/>
  <c r="E62" i="20" s="1"/>
  <c r="E63" i="20" s="1"/>
  <c r="E64" i="20" s="1"/>
  <c r="E65" i="20" s="1"/>
  <c r="E66" i="20" s="1"/>
  <c r="E67" i="20" s="1"/>
  <c r="E68" i="20" s="1"/>
  <c r="E69" i="20" s="1"/>
  <c r="E70" i="20" s="1"/>
  <c r="E71" i="20" s="1"/>
  <c r="E72" i="20" s="1"/>
  <c r="E73" i="20" s="1"/>
  <c r="E74" i="20" s="1"/>
  <c r="E75" i="20" s="1"/>
  <c r="E76" i="20" s="1"/>
  <c r="E77" i="20" s="1"/>
  <c r="E78" i="20" s="1"/>
  <c r="E79" i="20" s="1"/>
  <c r="E80" i="20" s="1"/>
  <c r="E81" i="20" s="1"/>
  <c r="E82" i="20" s="1"/>
  <c r="E83" i="20" s="1"/>
  <c r="E84" i="20" s="1"/>
  <c r="E85" i="20" s="1"/>
  <c r="E86" i="20" s="1"/>
  <c r="E87" i="20" s="1"/>
  <c r="E88" i="20" s="1"/>
  <c r="E89" i="20" s="1"/>
  <c r="E90" i="20" s="1"/>
  <c r="E91" i="20" s="1"/>
  <c r="E92" i="20" s="1"/>
  <c r="E93" i="20" s="1"/>
  <c r="E94" i="20" s="1"/>
  <c r="E95" i="20" s="1"/>
  <c r="E96" i="20" s="1"/>
  <c r="E97" i="20" s="1"/>
  <c r="E98" i="20" s="1"/>
  <c r="E99" i="20" s="1"/>
  <c r="E100" i="20" s="1"/>
  <c r="E101" i="20" s="1"/>
  <c r="E102" i="20" s="1"/>
  <c r="E103" i="20" s="1"/>
  <c r="E104" i="20" s="1"/>
  <c r="E105" i="20" s="1"/>
  <c r="E106" i="20" s="1"/>
  <c r="E107" i="20" s="1"/>
  <c r="E108" i="20" s="1"/>
  <c r="E109" i="20" s="1"/>
  <c r="E110" i="20" s="1"/>
  <c r="E111" i="20" s="1"/>
  <c r="E112" i="20" s="1"/>
  <c r="E113" i="20" s="1"/>
  <c r="E114" i="20" s="1"/>
  <c r="E115" i="20" s="1"/>
  <c r="E116" i="20" s="1"/>
  <c r="E117" i="20" s="1"/>
  <c r="E118" i="20" s="1"/>
  <c r="E119" i="20" s="1"/>
  <c r="E120" i="20" s="1"/>
  <c r="E121" i="20" s="1"/>
  <c r="E122" i="20" s="1"/>
  <c r="E123" i="20" s="1"/>
  <c r="E124" i="20" s="1"/>
  <c r="E125" i="20" s="1"/>
  <c r="E126" i="20" s="1"/>
  <c r="E127" i="20" s="1"/>
  <c r="E128" i="20" s="1"/>
  <c r="E129" i="20" s="1"/>
  <c r="E130" i="20" s="1"/>
  <c r="E131" i="20" s="1"/>
  <c r="E132" i="20" s="1"/>
  <c r="E133" i="20" s="1"/>
  <c r="E134" i="20" s="1"/>
  <c r="E135" i="20" s="1"/>
  <c r="E136" i="20" s="1"/>
  <c r="E137" i="20" s="1"/>
  <c r="E138" i="20" s="1"/>
  <c r="E139" i="20" s="1"/>
  <c r="E140" i="20" s="1"/>
  <c r="E141" i="20" s="1"/>
  <c r="E142" i="20" s="1"/>
  <c r="E143" i="20" s="1"/>
  <c r="E144" i="20" s="1"/>
  <c r="E145" i="20" s="1"/>
  <c r="E146" i="20" s="1"/>
  <c r="E147" i="20" s="1"/>
  <c r="E148" i="20" s="1"/>
  <c r="E149" i="20" s="1"/>
  <c r="E150" i="20" s="1"/>
  <c r="E151" i="20" s="1"/>
  <c r="E152" i="20" s="1"/>
  <c r="E153" i="20" s="1"/>
  <c r="E154" i="20" s="1"/>
  <c r="E155" i="20" s="1"/>
  <c r="E156" i="20" s="1"/>
  <c r="E157" i="20" s="1"/>
  <c r="E158" i="20" s="1"/>
  <c r="E159" i="20" s="1"/>
  <c r="E160" i="20" s="1"/>
  <c r="E161" i="20" s="1"/>
  <c r="E162" i="20" s="1"/>
  <c r="E163" i="20" s="1"/>
  <c r="E164" i="20" s="1"/>
  <c r="E165" i="20" s="1"/>
  <c r="E166" i="20" s="1"/>
  <c r="E167" i="20" s="1"/>
  <c r="E168" i="20" s="1"/>
  <c r="E169" i="20" s="1"/>
  <c r="E170" i="20" s="1"/>
  <c r="E171" i="20" s="1"/>
  <c r="E172" i="20" s="1"/>
  <c r="E173" i="20" s="1"/>
  <c r="E174" i="20" s="1"/>
  <c r="E175" i="20" s="1"/>
  <c r="E176" i="20" s="1"/>
  <c r="E177" i="20" s="1"/>
  <c r="E178" i="20" s="1"/>
  <c r="E179" i="20" s="1"/>
  <c r="E180" i="20" s="1"/>
  <c r="E181" i="20" s="1"/>
  <c r="E182" i="20" s="1"/>
  <c r="E183" i="20" s="1"/>
  <c r="E184" i="20" s="1"/>
  <c r="E185" i="20" s="1"/>
  <c r="E186" i="20" s="1"/>
  <c r="E187" i="20" s="1"/>
  <c r="E188" i="20" s="1"/>
  <c r="E189" i="20" s="1"/>
  <c r="E190" i="20" s="1"/>
  <c r="E191" i="20" s="1"/>
  <c r="E192" i="20" s="1"/>
  <c r="E193" i="20" s="1"/>
  <c r="E194" i="20" s="1"/>
  <c r="E195" i="20" s="1"/>
  <c r="E196" i="20" s="1"/>
  <c r="E197" i="20" s="1"/>
  <c r="E198" i="20" s="1"/>
  <c r="E199" i="20" s="1"/>
  <c r="E200" i="20" s="1"/>
  <c r="E201" i="20" s="1"/>
  <c r="E202" i="20" s="1"/>
  <c r="E203" i="20" s="1"/>
  <c r="E204" i="20" s="1"/>
  <c r="E205" i="20" s="1"/>
  <c r="E206" i="20" s="1"/>
  <c r="E207" i="20" s="1"/>
  <c r="E208" i="20" s="1"/>
  <c r="E209" i="20" s="1"/>
  <c r="E210" i="20" s="1"/>
  <c r="E211" i="20" s="1"/>
  <c r="E212" i="20" s="1"/>
  <c r="E213" i="20" s="1"/>
  <c r="E214" i="20" s="1"/>
  <c r="E215" i="20" s="1"/>
  <c r="E216" i="20" s="1"/>
  <c r="E217" i="20" s="1"/>
  <c r="E218" i="20" s="1"/>
  <c r="E219" i="20" s="1"/>
  <c r="E220" i="20" s="1"/>
  <c r="E221" i="20" s="1"/>
  <c r="E222" i="20" s="1"/>
  <c r="E223" i="20" s="1"/>
  <c r="E224" i="20" s="1"/>
  <c r="E225" i="20" s="1"/>
  <c r="E226" i="20" s="1"/>
  <c r="E227" i="20" s="1"/>
  <c r="E228" i="20" s="1"/>
  <c r="E229" i="20" s="1"/>
  <c r="E230" i="20" s="1"/>
  <c r="E231" i="20" s="1"/>
  <c r="E232" i="20" s="1"/>
  <c r="E233" i="20" s="1"/>
  <c r="E234" i="20" s="1"/>
  <c r="E235" i="20" s="1"/>
  <c r="E236" i="20" s="1"/>
  <c r="E237" i="20" s="1"/>
  <c r="E238" i="20" s="1"/>
  <c r="E239" i="20" s="1"/>
  <c r="E240" i="20" s="1"/>
  <c r="E241" i="20" s="1"/>
  <c r="E242" i="20" s="1"/>
  <c r="E243" i="20" s="1"/>
  <c r="E244" i="20" s="1"/>
  <c r="E245" i="20" s="1"/>
  <c r="E246" i="20" s="1"/>
  <c r="E247" i="20" s="1"/>
  <c r="E248" i="20" s="1"/>
  <c r="E249" i="20" s="1"/>
  <c r="E250" i="20" s="1"/>
  <c r="E251" i="20" s="1"/>
  <c r="E252" i="20" s="1"/>
  <c r="E253" i="20" s="1"/>
  <c r="E254" i="20" s="1"/>
  <c r="E255" i="20" s="1"/>
  <c r="E256" i="20" s="1"/>
  <c r="E257" i="20" s="1"/>
  <c r="E258" i="20" s="1"/>
  <c r="E259" i="20" s="1"/>
  <c r="E260" i="20" s="1"/>
  <c r="E261" i="20" s="1"/>
  <c r="E262" i="20" s="1"/>
  <c r="E263" i="20" s="1"/>
  <c r="E264" i="20" s="1"/>
  <c r="E265" i="20" s="1"/>
  <c r="E266" i="20" s="1"/>
  <c r="E267" i="20" s="1"/>
  <c r="E268" i="20" s="1"/>
  <c r="E269" i="20" s="1"/>
  <c r="E270" i="20" s="1"/>
  <c r="E271" i="20" s="1"/>
  <c r="E272" i="20" s="1"/>
  <c r="E273" i="20" s="1"/>
  <c r="E274" i="20" s="1"/>
  <c r="E275" i="20" s="1"/>
  <c r="E276" i="20" s="1"/>
  <c r="E277" i="20" s="1"/>
  <c r="E278" i="20" s="1"/>
  <c r="E279" i="20" s="1"/>
  <c r="E280" i="20" s="1"/>
  <c r="E281" i="20" s="1"/>
  <c r="E282" i="20" s="1"/>
  <c r="E283" i="20" s="1"/>
  <c r="E284" i="20" s="1"/>
  <c r="E285" i="20" s="1"/>
  <c r="E286" i="20" s="1"/>
  <c r="E287" i="20" s="1"/>
  <c r="E288" i="20" s="1"/>
  <c r="E289" i="20" s="1"/>
  <c r="E290" i="20" s="1"/>
  <c r="E291" i="20" s="1"/>
  <c r="E292" i="20" s="1"/>
  <c r="E293" i="20" s="1"/>
  <c r="E294" i="20" s="1"/>
  <c r="E295" i="20" s="1"/>
  <c r="E296" i="20" s="1"/>
  <c r="E297" i="20" s="1"/>
  <c r="E298" i="20" s="1"/>
  <c r="E299" i="20" s="1"/>
  <c r="E300" i="20" s="1"/>
  <c r="E301" i="20" s="1"/>
  <c r="E302" i="20" s="1"/>
  <c r="E303" i="20" s="1"/>
  <c r="E304" i="20" s="1"/>
  <c r="E305" i="20" s="1"/>
  <c r="E306" i="20" s="1"/>
  <c r="E307" i="20" s="1"/>
  <c r="E308" i="20" s="1"/>
  <c r="E309" i="20" s="1"/>
  <c r="E310" i="20" s="1"/>
  <c r="E311" i="20" s="1"/>
  <c r="E312" i="20" s="1"/>
  <c r="E313" i="20" s="1"/>
  <c r="E314" i="20" s="1"/>
  <c r="E315" i="20" s="1"/>
  <c r="E316" i="20" s="1"/>
  <c r="E317" i="20" s="1"/>
  <c r="E318" i="20" s="1"/>
  <c r="E319" i="20" s="1"/>
  <c r="E320" i="20" s="1"/>
  <c r="E321" i="20" s="1"/>
  <c r="E322" i="20" s="1"/>
  <c r="E323" i="20" s="1"/>
  <c r="E324" i="20" s="1"/>
  <c r="E325" i="20" s="1"/>
  <c r="E326" i="20" s="1"/>
  <c r="E327" i="20" s="1"/>
  <c r="E328" i="20" s="1"/>
  <c r="E329" i="20" s="1"/>
  <c r="E330" i="20" s="1"/>
  <c r="E331" i="20" s="1"/>
  <c r="E332" i="20" s="1"/>
  <c r="E333" i="20" s="1"/>
  <c r="E334" i="20" s="1"/>
  <c r="E335" i="20" s="1"/>
  <c r="E336" i="20" s="1"/>
  <c r="E337" i="20" s="1"/>
  <c r="E338" i="20" s="1"/>
  <c r="E339" i="20" s="1"/>
  <c r="E340" i="20" s="1"/>
  <c r="E341" i="20" s="1"/>
  <c r="E342" i="20" s="1"/>
  <c r="E343" i="20" s="1"/>
  <c r="E344" i="20" s="1"/>
  <c r="E345" i="20" s="1"/>
  <c r="E346" i="20" s="1"/>
  <c r="E347" i="20" s="1"/>
  <c r="E348" i="20" s="1"/>
  <c r="E349" i="20" s="1"/>
  <c r="E350" i="20" s="1"/>
  <c r="E351" i="20" s="1"/>
  <c r="E352" i="20" s="1"/>
  <c r="E353" i="20" s="1"/>
  <c r="E354" i="20" s="1"/>
  <c r="E355" i="20" s="1"/>
  <c r="E356" i="20" s="1"/>
  <c r="E357" i="20" s="1"/>
  <c r="E358" i="20" s="1"/>
  <c r="E359" i="20" s="1"/>
  <c r="E360" i="20" s="1"/>
  <c r="E361" i="20" s="1"/>
  <c r="E362" i="20" s="1"/>
  <c r="E363" i="20" s="1"/>
  <c r="E364" i="20" s="1"/>
  <c r="E365" i="20" s="1"/>
  <c r="E366" i="20" s="1"/>
  <c r="E367" i="20" s="1"/>
  <c r="E368" i="20" s="1"/>
  <c r="E369" i="20" s="1"/>
  <c r="E370" i="20" s="1"/>
  <c r="E371" i="20" s="1"/>
  <c r="E372" i="20" s="1"/>
  <c r="E373" i="20" s="1"/>
  <c r="E374" i="20" s="1"/>
  <c r="E375" i="20" s="1"/>
  <c r="E376" i="20" s="1"/>
  <c r="E377" i="20" s="1"/>
  <c r="E378" i="20" s="1"/>
  <c r="E379" i="20" s="1"/>
  <c r="E380" i="20" s="1"/>
  <c r="E381" i="20" s="1"/>
  <c r="E382" i="20" s="1"/>
  <c r="E383" i="20" s="1"/>
  <c r="E384" i="20" s="1"/>
  <c r="E385" i="20" s="1"/>
  <c r="E386" i="20" s="1"/>
  <c r="E387" i="20" s="1"/>
  <c r="E388" i="20" s="1"/>
  <c r="E389" i="20" s="1"/>
  <c r="E390" i="20" s="1"/>
  <c r="E391" i="20" s="1"/>
  <c r="E392" i="20" s="1"/>
  <c r="E393" i="20" s="1"/>
  <c r="E394" i="20" s="1"/>
  <c r="E395" i="20" s="1"/>
  <c r="E396" i="20" s="1"/>
  <c r="E397" i="20" s="1"/>
  <c r="E398" i="20" s="1"/>
  <c r="E399" i="20" s="1"/>
  <c r="E400" i="20" s="1"/>
  <c r="E401" i="20" s="1"/>
  <c r="E402" i="20" s="1"/>
  <c r="E403" i="20" s="1"/>
  <c r="E404" i="20" s="1"/>
  <c r="E405" i="20" s="1"/>
  <c r="E406" i="20" s="1"/>
  <c r="E407" i="20" s="1"/>
  <c r="E408" i="20" s="1"/>
  <c r="E409" i="20" s="1"/>
  <c r="E410" i="20" s="1"/>
  <c r="E411" i="20" s="1"/>
  <c r="E412" i="20" s="1"/>
  <c r="E413" i="20" s="1"/>
  <c r="E414" i="20" s="1"/>
  <c r="E415" i="20" s="1"/>
  <c r="E416" i="20" s="1"/>
  <c r="E417" i="20" s="1"/>
  <c r="E418" i="20" s="1"/>
  <c r="E419" i="20" s="1"/>
  <c r="E420" i="20" s="1"/>
  <c r="E421" i="20" s="1"/>
  <c r="E422" i="20" s="1"/>
  <c r="E423" i="20" s="1"/>
  <c r="E424" i="20" s="1"/>
  <c r="E425" i="20" s="1"/>
  <c r="E426" i="20" s="1"/>
  <c r="E427" i="20" s="1"/>
  <c r="E428" i="20" s="1"/>
  <c r="E429" i="20" s="1"/>
  <c r="E430" i="20" s="1"/>
  <c r="E431" i="20" s="1"/>
  <c r="E432" i="20" s="1"/>
  <c r="E433" i="20" s="1"/>
  <c r="E434" i="20" s="1"/>
  <c r="E435" i="20" s="1"/>
  <c r="E436" i="20" s="1"/>
  <c r="E437" i="20" s="1"/>
  <c r="E438" i="20" s="1"/>
  <c r="E439" i="20" s="1"/>
  <c r="E440" i="20" s="1"/>
  <c r="E441" i="20" s="1"/>
  <c r="E442" i="20" s="1"/>
  <c r="E443" i="20" s="1"/>
  <c r="E444" i="20" s="1"/>
  <c r="E445" i="20" s="1"/>
  <c r="E446" i="20" s="1"/>
  <c r="E447" i="20" s="1"/>
  <c r="E448" i="20" s="1"/>
  <c r="E449" i="20" s="1"/>
  <c r="E450" i="20" s="1"/>
  <c r="E451" i="20" s="1"/>
  <c r="E452" i="20" s="1"/>
  <c r="E453" i="20" s="1"/>
  <c r="E454" i="20" s="1"/>
  <c r="E455" i="20" s="1"/>
  <c r="E456" i="20" s="1"/>
  <c r="E457" i="20" s="1"/>
  <c r="E458" i="20" s="1"/>
  <c r="E459" i="20" s="1"/>
  <c r="E460" i="20" s="1"/>
  <c r="E461" i="20" s="1"/>
  <c r="E462" i="20" s="1"/>
  <c r="E463" i="20" s="1"/>
  <c r="E464" i="20" s="1"/>
  <c r="E465" i="20" s="1"/>
  <c r="E466" i="20" s="1"/>
  <c r="E467" i="20" s="1"/>
  <c r="E468" i="20" s="1"/>
  <c r="E469" i="20" s="1"/>
  <c r="E470" i="20" s="1"/>
  <c r="E471" i="20" s="1"/>
  <c r="E472" i="20" s="1"/>
  <c r="E473" i="20" s="1"/>
  <c r="E474" i="20" s="1"/>
  <c r="E475" i="20" s="1"/>
  <c r="E476" i="20" s="1"/>
  <c r="E477" i="20" s="1"/>
  <c r="E478" i="20" s="1"/>
  <c r="E479" i="20" s="1"/>
  <c r="E480" i="20" s="1"/>
  <c r="E481" i="20" s="1"/>
  <c r="E482" i="20" s="1"/>
  <c r="E483" i="20" s="1"/>
  <c r="E484" i="20" s="1"/>
  <c r="E485" i="20" s="1"/>
  <c r="E486" i="20" s="1"/>
  <c r="E487" i="20" s="1"/>
  <c r="E488" i="20" s="1"/>
  <c r="E489" i="20" s="1"/>
  <c r="E490" i="20" s="1"/>
  <c r="E491" i="20" s="1"/>
  <c r="E492" i="20" s="1"/>
  <c r="E493" i="20" s="1"/>
  <c r="E494" i="20" s="1"/>
  <c r="E495" i="20" s="1"/>
  <c r="E496" i="20" s="1"/>
  <c r="E497" i="20" s="1"/>
  <c r="E498" i="20" s="1"/>
  <c r="E499" i="20" s="1"/>
  <c r="E500" i="20" s="1"/>
  <c r="E501" i="20" s="1"/>
  <c r="E502" i="20" s="1"/>
  <c r="E503" i="20" s="1"/>
  <c r="E504" i="20" s="1"/>
  <c r="E505" i="20" s="1"/>
  <c r="E506" i="20" s="1"/>
  <c r="E507" i="20" s="1"/>
  <c r="E508" i="20" s="1"/>
  <c r="E509" i="20" s="1"/>
  <c r="E510" i="20" s="1"/>
  <c r="E511" i="20" s="1"/>
  <c r="E512" i="20" s="1"/>
  <c r="E513" i="20" s="1"/>
  <c r="E514" i="20" s="1"/>
  <c r="E515" i="20" s="1"/>
  <c r="E516" i="20" s="1"/>
  <c r="E517" i="20" s="1"/>
  <c r="E518" i="20" s="1"/>
  <c r="E519" i="20" s="1"/>
  <c r="E520" i="20" s="1"/>
  <c r="E521" i="20" s="1"/>
  <c r="E522" i="20" s="1"/>
  <c r="E523" i="20" s="1"/>
  <c r="E524" i="20" s="1"/>
  <c r="E525" i="20" s="1"/>
  <c r="E526" i="20" s="1"/>
  <c r="E527" i="20" s="1"/>
  <c r="E528" i="20" s="1"/>
  <c r="E529" i="20" s="1"/>
  <c r="E530" i="20" s="1"/>
  <c r="E531" i="20" s="1"/>
  <c r="E532" i="20" s="1"/>
  <c r="E533" i="20" s="1"/>
  <c r="E534" i="20" s="1"/>
  <c r="E535" i="20" s="1"/>
  <c r="E536" i="20" s="1"/>
  <c r="E537" i="20" s="1"/>
  <c r="E538" i="20" s="1"/>
  <c r="E539" i="20" s="1"/>
  <c r="E540" i="20" s="1"/>
  <c r="E541" i="20" s="1"/>
  <c r="E542" i="20" s="1"/>
  <c r="E543" i="20" s="1"/>
  <c r="E544" i="20" s="1"/>
  <c r="E545" i="20" s="1"/>
  <c r="E546" i="20" s="1"/>
  <c r="E547" i="20" s="1"/>
  <c r="E548" i="20" s="1"/>
  <c r="E549" i="20" s="1"/>
  <c r="E550" i="20" s="1"/>
  <c r="E551" i="20" s="1"/>
  <c r="E552" i="20" s="1"/>
  <c r="E553" i="20" s="1"/>
  <c r="E554" i="20" s="1"/>
  <c r="E555" i="20" s="1"/>
  <c r="E556" i="20" s="1"/>
  <c r="E557" i="20" s="1"/>
  <c r="E558" i="20" s="1"/>
  <c r="E559" i="20" s="1"/>
  <c r="E560" i="20" s="1"/>
  <c r="E561" i="20" s="1"/>
  <c r="E562" i="20" s="1"/>
  <c r="E563" i="20" s="1"/>
  <c r="E564" i="20" s="1"/>
  <c r="E565" i="20" s="1"/>
  <c r="E566" i="20" s="1"/>
  <c r="E567" i="20" s="1"/>
  <c r="E568" i="20" s="1"/>
  <c r="E569" i="20" s="1"/>
  <c r="E570" i="20" s="1"/>
  <c r="E571" i="20" s="1"/>
  <c r="E572" i="20" s="1"/>
  <c r="E573" i="20" s="1"/>
  <c r="E574" i="20" s="1"/>
  <c r="E575" i="20" s="1"/>
  <c r="E576" i="20" s="1"/>
  <c r="E577" i="20" s="1"/>
  <c r="E578" i="20" s="1"/>
  <c r="E579" i="20" s="1"/>
  <c r="E580" i="20" s="1"/>
  <c r="E581" i="20" s="1"/>
  <c r="E582" i="20" s="1"/>
  <c r="E583" i="20" s="1"/>
  <c r="E584" i="20" s="1"/>
  <c r="E585" i="20" s="1"/>
  <c r="E586" i="20" s="1"/>
  <c r="E587" i="20" s="1"/>
  <c r="E588" i="20" s="1"/>
  <c r="E589" i="20" s="1"/>
  <c r="E590" i="20" s="1"/>
  <c r="E591" i="20" s="1"/>
  <c r="E592" i="20" s="1"/>
  <c r="E593" i="20" s="1"/>
  <c r="E594" i="20" s="1"/>
  <c r="E595" i="20" s="1"/>
  <c r="E596" i="20" s="1"/>
  <c r="E597" i="20" s="1"/>
  <c r="E598" i="20" s="1"/>
  <c r="E599" i="20" s="1"/>
  <c r="E600" i="20" s="1"/>
  <c r="E601" i="20" s="1"/>
  <c r="E602" i="20" s="1"/>
  <c r="E603" i="20" s="1"/>
  <c r="E604" i="20" s="1"/>
  <c r="E605" i="20" s="1"/>
  <c r="E606" i="20" s="1"/>
  <c r="E607" i="20" s="1"/>
  <c r="E608" i="20" s="1"/>
  <c r="E609" i="20" s="1"/>
  <c r="E610" i="20" s="1"/>
  <c r="E611" i="20" s="1"/>
  <c r="E612" i="20" s="1"/>
  <c r="E613" i="20" s="1"/>
  <c r="E614" i="20" s="1"/>
  <c r="E615" i="20" s="1"/>
  <c r="E616" i="20" s="1"/>
  <c r="E617" i="20" s="1"/>
  <c r="E618" i="20" s="1"/>
  <c r="E619" i="20" s="1"/>
  <c r="E620" i="20" s="1"/>
  <c r="E621" i="20" s="1"/>
  <c r="E622" i="20" s="1"/>
  <c r="E623" i="20" s="1"/>
  <c r="E624" i="20" s="1"/>
  <c r="E625" i="20" s="1"/>
  <c r="E626" i="20" s="1"/>
  <c r="E627" i="20" s="1"/>
  <c r="E628" i="20" s="1"/>
  <c r="E629" i="20" s="1"/>
  <c r="E630" i="20" s="1"/>
  <c r="E631" i="20" s="1"/>
  <c r="E632" i="20" s="1"/>
  <c r="E633" i="20" s="1"/>
  <c r="E634" i="20" s="1"/>
  <c r="E635" i="20" s="1"/>
  <c r="E636" i="20" s="1"/>
  <c r="E637" i="20" s="1"/>
  <c r="E638" i="20" s="1"/>
  <c r="E639" i="20" s="1"/>
  <c r="E640" i="20" s="1"/>
  <c r="E641" i="20" s="1"/>
  <c r="E642" i="20" s="1"/>
  <c r="E643" i="20" s="1"/>
  <c r="E644" i="20" s="1"/>
  <c r="E645" i="20" s="1"/>
  <c r="E646" i="20" s="1"/>
  <c r="E647" i="20" s="1"/>
  <c r="E648" i="20" s="1"/>
  <c r="E649" i="20" s="1"/>
  <c r="E650" i="20" s="1"/>
  <c r="E651" i="20" s="1"/>
  <c r="E652" i="20" s="1"/>
  <c r="E653" i="20" s="1"/>
  <c r="E654" i="20" s="1"/>
  <c r="E655" i="20" s="1"/>
  <c r="E656" i="20" s="1"/>
  <c r="E657" i="20" s="1"/>
  <c r="E658" i="20" s="1"/>
  <c r="E659" i="20" s="1"/>
  <c r="E660" i="20" s="1"/>
  <c r="E661" i="20" s="1"/>
  <c r="E662" i="20" s="1"/>
  <c r="E663" i="20" s="1"/>
  <c r="E664" i="20" s="1"/>
  <c r="E665" i="20" s="1"/>
  <c r="E666" i="20" s="1"/>
  <c r="E667" i="20" s="1"/>
  <c r="E668" i="20" s="1"/>
  <c r="E669" i="20" s="1"/>
  <c r="E670" i="20" s="1"/>
  <c r="E671" i="20" s="1"/>
  <c r="E672" i="20" s="1"/>
  <c r="E673" i="20" s="1"/>
  <c r="E674" i="20" s="1"/>
  <c r="E675" i="20" s="1"/>
  <c r="E676" i="20" s="1"/>
  <c r="E677" i="20" s="1"/>
  <c r="E678" i="20" s="1"/>
  <c r="E679" i="20" s="1"/>
  <c r="E680" i="20" s="1"/>
  <c r="E681" i="20" s="1"/>
  <c r="E682" i="20" s="1"/>
  <c r="E683" i="20" s="1"/>
  <c r="E684" i="20" s="1"/>
  <c r="E685" i="20" s="1"/>
  <c r="E686" i="20" s="1"/>
  <c r="E687" i="20" s="1"/>
  <c r="E688" i="20" s="1"/>
  <c r="E689" i="20" s="1"/>
  <c r="E690" i="20" s="1"/>
  <c r="E691" i="20" s="1"/>
  <c r="E692" i="20" s="1"/>
  <c r="E693" i="20" s="1"/>
  <c r="E694" i="20" s="1"/>
  <c r="E695" i="20" s="1"/>
  <c r="E696" i="20" s="1"/>
  <c r="E697" i="20" s="1"/>
  <c r="E698" i="20" s="1"/>
  <c r="E699" i="20" s="1"/>
  <c r="E700" i="20" s="1"/>
  <c r="E701" i="20" s="1"/>
  <c r="E702" i="20" s="1"/>
  <c r="E703" i="20" s="1"/>
  <c r="E704" i="20" s="1"/>
  <c r="E705" i="20" s="1"/>
  <c r="E706" i="20" s="1"/>
  <c r="E707" i="20" s="1"/>
  <c r="E708" i="20" s="1"/>
  <c r="E709" i="20" s="1"/>
  <c r="E710" i="20" s="1"/>
  <c r="E711" i="20" s="1"/>
  <c r="E712" i="20" s="1"/>
  <c r="E713" i="20" s="1"/>
  <c r="E714" i="20" s="1"/>
  <c r="E715" i="20" s="1"/>
  <c r="E716" i="20" s="1"/>
  <c r="E717" i="20" s="1"/>
  <c r="E718" i="20" s="1"/>
  <c r="E719" i="20" s="1"/>
  <c r="E720" i="20" s="1"/>
  <c r="E721" i="20" s="1"/>
  <c r="E722" i="20" s="1"/>
  <c r="E723" i="20" s="1"/>
  <c r="E724" i="20" s="1"/>
  <c r="E725" i="20" s="1"/>
  <c r="E726" i="20" s="1"/>
  <c r="E727" i="20" s="1"/>
  <c r="E728" i="20" s="1"/>
  <c r="E729" i="20" s="1"/>
  <c r="E730" i="20" s="1"/>
  <c r="E731" i="20" s="1"/>
  <c r="E732" i="20" s="1"/>
  <c r="E733" i="20" s="1"/>
  <c r="E734" i="20" s="1"/>
  <c r="E735" i="20" s="1"/>
  <c r="E736" i="20" s="1"/>
  <c r="E737" i="20" s="1"/>
  <c r="E738" i="20" s="1"/>
  <c r="E739" i="20" s="1"/>
  <c r="E740" i="20" s="1"/>
  <c r="E741" i="20" s="1"/>
  <c r="E742" i="20" s="1"/>
  <c r="E743" i="20" s="1"/>
  <c r="E744" i="20" s="1"/>
  <c r="E745" i="20" s="1"/>
  <c r="E746" i="20" s="1"/>
  <c r="E747" i="20" s="1"/>
  <c r="E748" i="20" s="1"/>
  <c r="E749" i="20" s="1"/>
  <c r="E750" i="20" s="1"/>
  <c r="E751" i="20" s="1"/>
  <c r="E752" i="20" s="1"/>
  <c r="E753" i="20" s="1"/>
  <c r="E754" i="20" s="1"/>
  <c r="E755" i="20" s="1"/>
  <c r="E756" i="20" s="1"/>
  <c r="E757" i="20" s="1"/>
  <c r="E758" i="20" s="1"/>
  <c r="E759" i="20" s="1"/>
  <c r="E760" i="20" s="1"/>
  <c r="E761" i="20" s="1"/>
  <c r="E762" i="20" s="1"/>
  <c r="E763" i="20" s="1"/>
  <c r="E764" i="20" s="1"/>
  <c r="E765" i="20" s="1"/>
  <c r="E766" i="20" s="1"/>
  <c r="E767" i="20" s="1"/>
  <c r="E768" i="20" s="1"/>
  <c r="E769" i="20" s="1"/>
  <c r="E770" i="20" s="1"/>
  <c r="E771" i="20" s="1"/>
  <c r="E772" i="20" s="1"/>
  <c r="E773" i="20" s="1"/>
  <c r="E774" i="20" s="1"/>
  <c r="E775" i="20" s="1"/>
  <c r="E776" i="20" s="1"/>
  <c r="E777" i="20" s="1"/>
  <c r="E778" i="20" s="1"/>
  <c r="E779" i="20" s="1"/>
  <c r="E780" i="20" s="1"/>
  <c r="E781" i="20" s="1"/>
  <c r="E782" i="20" s="1"/>
  <c r="E783" i="20" s="1"/>
  <c r="E784" i="20" s="1"/>
  <c r="E785" i="20" s="1"/>
  <c r="E786" i="20" s="1"/>
  <c r="E787" i="20" s="1"/>
  <c r="E788" i="20" s="1"/>
  <c r="E789" i="20" s="1"/>
  <c r="E790" i="20" s="1"/>
  <c r="E791" i="20" s="1"/>
  <c r="E792" i="20" s="1"/>
  <c r="E793" i="20" s="1"/>
  <c r="E794" i="20" s="1"/>
  <c r="E795" i="20" s="1"/>
  <c r="E796" i="20" s="1"/>
  <c r="E797" i="20" s="1"/>
  <c r="E798" i="20" s="1"/>
  <c r="E799" i="20" s="1"/>
  <c r="E800" i="20" s="1"/>
  <c r="E801" i="20" s="1"/>
  <c r="E802" i="20" s="1"/>
  <c r="E803" i="20" s="1"/>
  <c r="E804" i="20" s="1"/>
  <c r="E805" i="20" s="1"/>
  <c r="E806" i="20" s="1"/>
  <c r="E807" i="20" s="1"/>
  <c r="E808" i="20" s="1"/>
  <c r="E809" i="20" s="1"/>
  <c r="E810" i="20" s="1"/>
  <c r="E811" i="20" s="1"/>
  <c r="E812" i="20" s="1"/>
  <c r="E813" i="20" s="1"/>
  <c r="E814" i="20" s="1"/>
  <c r="E815" i="20" s="1"/>
  <c r="E816" i="20" s="1"/>
  <c r="E817" i="20" s="1"/>
  <c r="E818" i="20" s="1"/>
  <c r="E819" i="20" s="1"/>
  <c r="E820" i="20" s="1"/>
  <c r="E821" i="20" s="1"/>
  <c r="E822" i="20" s="1"/>
  <c r="E823" i="20" s="1"/>
  <c r="E824" i="20" s="1"/>
  <c r="E825" i="20" s="1"/>
  <c r="E826" i="20" s="1"/>
  <c r="E827" i="20" s="1"/>
  <c r="E828" i="20" s="1"/>
  <c r="E829" i="20" s="1"/>
  <c r="E830" i="20" s="1"/>
  <c r="E831" i="20" s="1"/>
  <c r="E832" i="20" s="1"/>
  <c r="E833" i="20" s="1"/>
  <c r="E834" i="20" s="1"/>
  <c r="E835" i="20" s="1"/>
  <c r="E836" i="20" s="1"/>
  <c r="E837" i="20" s="1"/>
  <c r="E838" i="20" s="1"/>
  <c r="E839" i="20" s="1"/>
  <c r="E840" i="20" s="1"/>
  <c r="E841" i="20" s="1"/>
  <c r="E842" i="20" s="1"/>
  <c r="E843" i="20" s="1"/>
  <c r="E844" i="20" s="1"/>
  <c r="E845" i="20" s="1"/>
  <c r="E846" i="20" s="1"/>
  <c r="E847" i="20" s="1"/>
  <c r="E848" i="20" s="1"/>
  <c r="E849" i="20" s="1"/>
  <c r="E850" i="20" s="1"/>
  <c r="E851" i="20" s="1"/>
  <c r="E852" i="20" s="1"/>
  <c r="E853" i="20" s="1"/>
  <c r="E854" i="20" s="1"/>
  <c r="E855" i="20" s="1"/>
  <c r="E856" i="20" s="1"/>
  <c r="E857" i="20" s="1"/>
  <c r="E858" i="20" s="1"/>
  <c r="E859" i="20" s="1"/>
  <c r="E860" i="20" s="1"/>
  <c r="E861" i="20" s="1"/>
  <c r="E862" i="20" s="1"/>
  <c r="E863" i="20" s="1"/>
  <c r="E864" i="20" s="1"/>
  <c r="E865" i="20" s="1"/>
  <c r="E866" i="20" s="1"/>
  <c r="E867" i="20" s="1"/>
  <c r="E868" i="20" s="1"/>
  <c r="E869" i="20" s="1"/>
  <c r="E870" i="20" s="1"/>
  <c r="E871" i="20" s="1"/>
  <c r="E872" i="20" s="1"/>
  <c r="E873" i="20" s="1"/>
  <c r="E874" i="20" s="1"/>
  <c r="E875" i="20" s="1"/>
  <c r="E876" i="20" s="1"/>
  <c r="E877" i="20" s="1"/>
  <c r="E878" i="20" s="1"/>
  <c r="E879" i="20" s="1"/>
  <c r="E880" i="20" s="1"/>
  <c r="E881" i="20" s="1"/>
  <c r="E882" i="20" s="1"/>
  <c r="E883" i="20" s="1"/>
  <c r="E884" i="20" s="1"/>
  <c r="E885" i="20" s="1"/>
  <c r="E886" i="20" s="1"/>
  <c r="E887" i="20" s="1"/>
  <c r="E888" i="20" s="1"/>
  <c r="E889" i="20" s="1"/>
  <c r="E890" i="20" s="1"/>
  <c r="E891" i="20" s="1"/>
  <c r="E892" i="20" s="1"/>
  <c r="E893" i="20" s="1"/>
  <c r="E894" i="20" s="1"/>
  <c r="E895" i="20" s="1"/>
  <c r="E896" i="20" s="1"/>
  <c r="E897" i="20" s="1"/>
  <c r="E898" i="20" s="1"/>
  <c r="E899" i="20" s="1"/>
  <c r="E900" i="20" s="1"/>
  <c r="E901" i="20" s="1"/>
  <c r="E902" i="20" s="1"/>
  <c r="E903" i="20" s="1"/>
  <c r="E904" i="20" s="1"/>
  <c r="E905" i="20" s="1"/>
  <c r="E906" i="20" s="1"/>
  <c r="E907" i="20" s="1"/>
  <c r="E908" i="20" s="1"/>
  <c r="E909" i="20" s="1"/>
  <c r="E910" i="20" s="1"/>
  <c r="E911" i="20" s="1"/>
  <c r="E912" i="20" s="1"/>
  <c r="E913" i="20" s="1"/>
  <c r="E914" i="20" s="1"/>
  <c r="E915" i="20" s="1"/>
  <c r="E916" i="20" s="1"/>
  <c r="E917" i="20" s="1"/>
  <c r="E918" i="20" s="1"/>
  <c r="E919" i="20" s="1"/>
  <c r="E920" i="20" s="1"/>
  <c r="E921" i="20" s="1"/>
  <c r="E922" i="20" s="1"/>
  <c r="E923" i="20" s="1"/>
  <c r="E924" i="20" s="1"/>
  <c r="E925" i="20" s="1"/>
  <c r="E926" i="20" s="1"/>
  <c r="E927" i="20" s="1"/>
  <c r="E928" i="20" s="1"/>
  <c r="E929" i="20" s="1"/>
  <c r="E930" i="20" s="1"/>
  <c r="E931" i="20" s="1"/>
  <c r="E932" i="20" s="1"/>
  <c r="E933" i="20" s="1"/>
  <c r="E934" i="20" s="1"/>
  <c r="E935" i="20" s="1"/>
  <c r="E936" i="20" s="1"/>
  <c r="E937" i="20" s="1"/>
  <c r="E938" i="20" s="1"/>
  <c r="E939" i="20" s="1"/>
  <c r="E940" i="20" s="1"/>
  <c r="E941" i="20" s="1"/>
  <c r="E942" i="20" s="1"/>
  <c r="E943" i="20" s="1"/>
  <c r="E944" i="20" s="1"/>
  <c r="E945" i="20" s="1"/>
  <c r="E946" i="20" s="1"/>
  <c r="E947" i="20" s="1"/>
  <c r="E948" i="20" s="1"/>
  <c r="E949" i="20" s="1"/>
  <c r="E950" i="20" s="1"/>
  <c r="E951" i="20" s="1"/>
  <c r="E952" i="20" s="1"/>
  <c r="E953" i="20" s="1"/>
  <c r="E954" i="20" s="1"/>
  <c r="E955" i="20" s="1"/>
  <c r="E956" i="20" s="1"/>
  <c r="E957" i="20" s="1"/>
  <c r="E958" i="20" s="1"/>
  <c r="E959" i="20" s="1"/>
  <c r="E960" i="20" s="1"/>
  <c r="E961" i="20" s="1"/>
  <c r="E962" i="20" s="1"/>
  <c r="E963" i="20" s="1"/>
  <c r="E964" i="20" s="1"/>
  <c r="E965" i="20" s="1"/>
  <c r="E966" i="20" s="1"/>
  <c r="E967" i="20" s="1"/>
  <c r="E968" i="20" s="1"/>
  <c r="E969" i="20" s="1"/>
  <c r="E970" i="20" s="1"/>
  <c r="E971" i="20" s="1"/>
  <c r="E972" i="20" s="1"/>
  <c r="E973" i="20" s="1"/>
  <c r="E974" i="20" s="1"/>
  <c r="E975" i="20" s="1"/>
  <c r="E976" i="20" s="1"/>
  <c r="E977" i="20" s="1"/>
  <c r="E978" i="20" s="1"/>
  <c r="E979" i="20" s="1"/>
  <c r="E980" i="20" s="1"/>
  <c r="E981" i="20" s="1"/>
  <c r="E982" i="20" s="1"/>
  <c r="E983" i="20" s="1"/>
  <c r="E984" i="20" s="1"/>
  <c r="E985" i="20" s="1"/>
  <c r="E986" i="20" s="1"/>
  <c r="E987" i="20" s="1"/>
  <c r="E988" i="20" s="1"/>
  <c r="E989" i="20" s="1"/>
  <c r="E990" i="20" s="1"/>
  <c r="E991" i="20" s="1"/>
  <c r="E992" i="20" s="1"/>
  <c r="E993" i="20" s="1"/>
  <c r="E994" i="20" s="1"/>
  <c r="E995" i="20" s="1"/>
  <c r="E996" i="20" s="1"/>
  <c r="E997" i="20" s="1"/>
  <c r="E998" i="20" s="1"/>
  <c r="E999" i="20" s="1"/>
  <c r="E1000" i="20" s="1"/>
  <c r="E1001" i="20" s="1"/>
  <c r="C76" i="12" l="1"/>
  <c r="D14" i="12"/>
  <c r="E77" i="12"/>
  <c r="E78" i="12"/>
  <c r="E79" i="12"/>
  <c r="E80" i="12" s="1"/>
  <c r="E81" i="12" s="1"/>
  <c r="E82" i="12" s="1"/>
  <c r="B77" i="12"/>
  <c r="C77" i="12" s="1"/>
  <c r="D77" i="12"/>
  <c r="D78" i="12"/>
  <c r="D79" i="12" s="1"/>
  <c r="D80" i="12" s="1"/>
  <c r="D81" i="12" s="1"/>
  <c r="D82" i="12" s="1"/>
  <c r="B78" i="12" l="1"/>
  <c r="B79" i="12" l="1"/>
  <c r="C78" i="12"/>
  <c r="C79" i="12" l="1"/>
  <c r="B80" i="12"/>
  <c r="C80" i="12" l="1"/>
  <c r="B81" i="12"/>
  <c r="B82" i="12" l="1"/>
  <c r="C81" i="12"/>
  <c r="C82" i="12" l="1"/>
</calcChain>
</file>

<file path=xl/sharedStrings.xml><?xml version="1.0" encoding="utf-8"?>
<sst xmlns="http://schemas.openxmlformats.org/spreadsheetml/2006/main" count="5966" uniqueCount="971">
  <si>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</si>
  <si>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</si>
  <si>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</si>
  <si>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</si>
  <si>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</si>
  <si>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</si>
  <si>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</si>
  <si>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</si>
  <si>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</si>
  <si>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</si>
  <si>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</si>
  <si>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</si>
  <si>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Joana </t>
  </si>
  <si>
    <t xml:space="preserve">Luís </t>
  </si>
  <si>
    <t xml:space="preserve">Carla </t>
  </si>
  <si>
    <t xml:space="preserve">Maria </t>
  </si>
  <si>
    <t xml:space="preserve">Ana </t>
  </si>
  <si>
    <t xml:space="preserve">Carlos </t>
  </si>
  <si>
    <t xml:space="preserve">João  </t>
  </si>
  <si>
    <t xml:space="preserve">Teresa </t>
  </si>
  <si>
    <t xml:space="preserve">Florbela </t>
  </si>
  <si>
    <t xml:space="preserve">José </t>
  </si>
  <si>
    <t>Mário</t>
  </si>
  <si>
    <t>Bizarro</t>
  </si>
  <si>
    <t>António</t>
  </si>
  <si>
    <t>Agostinha</t>
  </si>
  <si>
    <t>Ana Rosa</t>
  </si>
  <si>
    <t>Pedro</t>
  </si>
  <si>
    <t>Marta</t>
  </si>
  <si>
    <t>Conceição</t>
  </si>
  <si>
    <t>Manuela</t>
  </si>
  <si>
    <t>Catarina</t>
  </si>
  <si>
    <t xml:space="preserve">Filipe </t>
  </si>
  <si>
    <t>Sandro</t>
  </si>
  <si>
    <t>Martine</t>
  </si>
  <si>
    <t>Alberto</t>
  </si>
  <si>
    <t>Tiago</t>
  </si>
  <si>
    <t>Helmut</t>
  </si>
  <si>
    <t>Marco</t>
  </si>
  <si>
    <t>Thomas</t>
  </si>
  <si>
    <t>Helena</t>
  </si>
  <si>
    <t>Tomás</t>
  </si>
  <si>
    <t>Ana Maria</t>
  </si>
  <si>
    <t>Oliver</t>
  </si>
  <si>
    <t>Olivier</t>
  </si>
  <si>
    <t>Gonçalo</t>
  </si>
  <si>
    <t>Ricardo</t>
  </si>
  <si>
    <t>Isabel</t>
  </si>
  <si>
    <t>Maria Inês</t>
  </si>
  <si>
    <t>Maria do Carmo</t>
  </si>
  <si>
    <t>Joel</t>
  </si>
  <si>
    <t>Vitor</t>
  </si>
  <si>
    <t>Altimo</t>
  </si>
  <si>
    <t>Ludovico</t>
  </si>
  <si>
    <t>Constantina</t>
  </si>
  <si>
    <t>Ana  Ruivo</t>
  </si>
  <si>
    <t>Malata</t>
  </si>
  <si>
    <t>TOTAL</t>
  </si>
  <si>
    <t>ANO</t>
  </si>
  <si>
    <t>MÊS</t>
  </si>
  <si>
    <t>DESPESA</t>
  </si>
  <si>
    <t>Ranking</t>
  </si>
  <si>
    <t>EMPRESA</t>
  </si>
  <si>
    <t>VN</t>
  </si>
  <si>
    <t>RL</t>
  </si>
  <si>
    <t>FT</t>
  </si>
  <si>
    <t>VNme</t>
  </si>
  <si>
    <t>RLme</t>
  </si>
  <si>
    <t>Data</t>
  </si>
  <si>
    <t>PSI20</t>
  </si>
  <si>
    <t>SONAE</t>
  </si>
  <si>
    <t>REN</t>
  </si>
  <si>
    <t>retpsi20</t>
  </si>
  <si>
    <t>retson</t>
  </si>
  <si>
    <t>retren</t>
  </si>
  <si>
    <t>Mais</t>
  </si>
  <si>
    <t>Frequência</t>
  </si>
  <si>
    <t>MÉD/MED</t>
  </si>
  <si>
    <t>DESPESA PREVISTA</t>
  </si>
  <si>
    <t>SALÁRIO MENSAL</t>
  </si>
  <si>
    <t>POUPANÇA</t>
  </si>
  <si>
    <t>DP</t>
  </si>
  <si>
    <t>JUROS</t>
  </si>
  <si>
    <t>VRCA</t>
  </si>
  <si>
    <t>TOTAL FINAL</t>
  </si>
  <si>
    <t>ANOS</t>
  </si>
  <si>
    <t>Meses</t>
  </si>
  <si>
    <t>ANO 5</t>
  </si>
  <si>
    <t>ANO 6</t>
  </si>
  <si>
    <t>Média</t>
  </si>
  <si>
    <t>Erro-padrão</t>
  </si>
  <si>
    <t>Desvio-padrão</t>
  </si>
  <si>
    <t>Mínimo</t>
  </si>
  <si>
    <t>Máximo</t>
  </si>
  <si>
    <t>Q1</t>
  </si>
  <si>
    <t>Q3</t>
  </si>
  <si>
    <t>IQR</t>
  </si>
  <si>
    <t>P25</t>
  </si>
  <si>
    <t>P50</t>
  </si>
  <si>
    <t>P75</t>
  </si>
  <si>
    <t>Bloco</t>
  </si>
  <si>
    <t>retpsi20+1</t>
  </si>
  <si>
    <t>retson+1</t>
  </si>
  <si>
    <t>retren+1</t>
  </si>
  <si>
    <t>Aritmética</t>
  </si>
  <si>
    <t>Geométrica</t>
  </si>
  <si>
    <t>U(0;1)</t>
  </si>
  <si>
    <t>Variância</t>
  </si>
  <si>
    <t>N(0,1)</t>
  </si>
  <si>
    <t>T(0, 50, 10)</t>
  </si>
  <si>
    <t>a</t>
  </si>
  <si>
    <t>b</t>
  </si>
  <si>
    <t>c</t>
  </si>
  <si>
    <t>F'(c)</t>
  </si>
  <si>
    <t>U(0,1)</t>
  </si>
  <si>
    <t>Média teórica</t>
  </si>
  <si>
    <t>Variância teórica</t>
  </si>
  <si>
    <t>Exp(0.5)</t>
  </si>
  <si>
    <t>Lambda</t>
  </si>
  <si>
    <t>SIMULAÇÃO DE VENDAS</t>
  </si>
  <si>
    <t>Produto A</t>
  </si>
  <si>
    <t>Produto B</t>
  </si>
  <si>
    <t>Produto C</t>
  </si>
  <si>
    <t>Preços</t>
  </si>
  <si>
    <t>Distribuição</t>
  </si>
  <si>
    <t>N(100,20)</t>
  </si>
  <si>
    <t>T(0,80,10)</t>
  </si>
  <si>
    <t>Exp(1/3)</t>
  </si>
  <si>
    <t>P5</t>
  </si>
  <si>
    <t>P10</t>
  </si>
  <si>
    <t>P95</t>
  </si>
  <si>
    <t>Simulações de Monte Carlo</t>
  </si>
  <si>
    <t>Média amostra</t>
  </si>
  <si>
    <t>Máx</t>
  </si>
  <si>
    <t>Mín</t>
  </si>
  <si>
    <t>Vendas Totais</t>
  </si>
  <si>
    <t>TESTES DE HIPÓTESES</t>
  </si>
  <si>
    <t>psi20</t>
  </si>
  <si>
    <t>Limite inferior</t>
  </si>
  <si>
    <t>Limite superior</t>
  </si>
  <si>
    <t>Teste de Kolmogorov-Smirnov-Lillefors</t>
  </si>
  <si>
    <t>F^(x)</t>
  </si>
  <si>
    <t>F_0 (x)</t>
  </si>
  <si>
    <t>d_N</t>
  </si>
  <si>
    <t>K-S</t>
  </si>
  <si>
    <t>Empresas</t>
  </si>
  <si>
    <t>Escol</t>
  </si>
  <si>
    <t>Perf</t>
  </si>
  <si>
    <t>Or Esc</t>
  </si>
  <si>
    <t>Or Per</t>
  </si>
  <si>
    <t>di</t>
  </si>
  <si>
    <t>di^2</t>
  </si>
  <si>
    <t>A</t>
  </si>
  <si>
    <t>B</t>
  </si>
  <si>
    <t>C</t>
  </si>
  <si>
    <t>D</t>
  </si>
  <si>
    <t>E</t>
  </si>
  <si>
    <t>F</t>
  </si>
  <si>
    <t>G</t>
  </si>
  <si>
    <t>H</t>
  </si>
  <si>
    <t xml:space="preserve">I </t>
  </si>
  <si>
    <t>J</t>
  </si>
  <si>
    <t>K</t>
  </si>
  <si>
    <t>L</t>
  </si>
  <si>
    <t>Total</t>
  </si>
  <si>
    <t>Coeficiente de Spearman</t>
  </si>
  <si>
    <t>Teste de significância</t>
  </si>
  <si>
    <t>Valor - p</t>
  </si>
  <si>
    <t>clientes</t>
  </si>
  <si>
    <t>consumo</t>
  </si>
  <si>
    <t>area</t>
  </si>
  <si>
    <t>rendimento</t>
  </si>
  <si>
    <t>arcond</t>
  </si>
  <si>
    <t>aparelhos</t>
  </si>
  <si>
    <t>pessoas</t>
  </si>
  <si>
    <t>SUMÁRIO DOS RESULTADOS</t>
  </si>
  <si>
    <t>Estatística de regressão</t>
  </si>
  <si>
    <t>R múltiplo</t>
  </si>
  <si>
    <t>Quadrado de R</t>
  </si>
  <si>
    <t>Quadrado de R ajustado</t>
  </si>
  <si>
    <t>Observações</t>
  </si>
  <si>
    <t>ANOVA</t>
  </si>
  <si>
    <t>Regressão</t>
  </si>
  <si>
    <t>Residual</t>
  </si>
  <si>
    <t>Interceptar</t>
  </si>
  <si>
    <t>gl</t>
  </si>
  <si>
    <t>SQ</t>
  </si>
  <si>
    <t>MQ</t>
  </si>
  <si>
    <t>F de significância</t>
  </si>
  <si>
    <t>Coeficientes</t>
  </si>
  <si>
    <t>Stat t</t>
  </si>
  <si>
    <t>valor P</t>
  </si>
  <si>
    <t>95% inferior</t>
  </si>
  <si>
    <t>95% superior</t>
  </si>
  <si>
    <t>Inferior 95.0%</t>
  </si>
  <si>
    <t>Superior 95.0%</t>
  </si>
  <si>
    <t>RESULTADO RESIDUAL</t>
  </si>
  <si>
    <t>Observação</t>
  </si>
  <si>
    <t>Residuais</t>
  </si>
  <si>
    <t>X</t>
  </si>
  <si>
    <t>ln(X)</t>
  </si>
  <si>
    <t>Y</t>
  </si>
  <si>
    <t>maturidade</t>
  </si>
  <si>
    <t>ln_mat</t>
  </si>
  <si>
    <t>yields</t>
  </si>
  <si>
    <t>Ano</t>
  </si>
  <si>
    <t>PIB_USA</t>
  </si>
  <si>
    <t>ln_PIB_USA</t>
  </si>
  <si>
    <t>Capital</t>
  </si>
  <si>
    <t>Trabalho</t>
  </si>
  <si>
    <t>Produção</t>
  </si>
  <si>
    <t>ln_cap</t>
  </si>
  <si>
    <t>ln_trab</t>
  </si>
  <si>
    <t>ln_prod</t>
  </si>
  <si>
    <t>Forma Funcional</t>
  </si>
  <si>
    <t>R^2</t>
  </si>
  <si>
    <t>lin-lin</t>
  </si>
  <si>
    <t>lin-log</t>
  </si>
  <si>
    <t>log-lin</t>
  </si>
  <si>
    <t>log-log</t>
  </si>
  <si>
    <t>Títulos (X_2)</t>
  </si>
  <si>
    <t>1/X_2</t>
  </si>
  <si>
    <t>D-P (Y)</t>
  </si>
  <si>
    <t>X2</t>
  </si>
  <si>
    <t>X2_2</t>
  </si>
  <si>
    <t>experiência</t>
  </si>
  <si>
    <t>Experiência</t>
  </si>
  <si>
    <t>Salário-hora</t>
  </si>
  <si>
    <t>Efeito marginal</t>
  </si>
  <si>
    <t>…</t>
  </si>
  <si>
    <t>p-value</t>
  </si>
  <si>
    <t>Valor-p</t>
  </si>
  <si>
    <t>N</t>
  </si>
  <si>
    <t xml:space="preserve">EMPRESA </t>
  </si>
  <si>
    <t xml:space="preserve"> RL </t>
  </si>
  <si>
    <t xml:space="preserve"> VN </t>
  </si>
  <si>
    <t xml:space="preserve"> TRAB </t>
  </si>
  <si>
    <t>VN2</t>
  </si>
  <si>
    <t>TRAB2</t>
  </si>
  <si>
    <t>VN*TRAB</t>
  </si>
  <si>
    <t>res2</t>
  </si>
  <si>
    <t xml:space="preserve">Previsto  RL </t>
  </si>
  <si>
    <t>RL^</t>
  </si>
  <si>
    <t>Previsto res2</t>
  </si>
  <si>
    <t>WHITE</t>
  </si>
  <si>
    <t>Valor crítico</t>
  </si>
  <si>
    <t>beta_1</t>
  </si>
  <si>
    <t>beta_2</t>
  </si>
  <si>
    <t>s^2</t>
  </si>
  <si>
    <t>e_t-e_(t-1)</t>
  </si>
  <si>
    <t>e_t^2</t>
  </si>
  <si>
    <t>e_t-e_(t-1)^2</t>
  </si>
  <si>
    <t>soma</t>
  </si>
  <si>
    <t>DW</t>
  </si>
  <si>
    <t>num_fact</t>
  </si>
  <si>
    <t>valor</t>
  </si>
  <si>
    <t>Dimensão da amostra (n)</t>
  </si>
  <si>
    <t>valor acumulado</t>
  </si>
  <si>
    <t>amostra - valores</t>
  </si>
  <si>
    <t>amostra - num_fact</t>
  </si>
  <si>
    <t>Valor total das facturas</t>
  </si>
  <si>
    <r>
      <t>Intervalo (</t>
    </r>
    <r>
      <rPr>
        <i/>
        <sz val="11"/>
        <color indexed="8"/>
        <rFont val="Calibri"/>
        <family val="2"/>
      </rPr>
      <t>iv</t>
    </r>
    <r>
      <rPr>
        <sz val="11"/>
        <color theme="1"/>
        <rFont val="Calibri"/>
        <family val="2"/>
        <scheme val="minor"/>
      </rPr>
      <t>)</t>
    </r>
  </si>
  <si>
    <t>Valor inicial</t>
  </si>
  <si>
    <t>Estratos</t>
  </si>
  <si>
    <t>Valores</t>
  </si>
  <si>
    <t>Tamanho</t>
  </si>
  <si>
    <t>Amostragem</t>
  </si>
  <si>
    <t>Análise a 100%</t>
  </si>
  <si>
    <t>Aleatória Simples</t>
  </si>
  <si>
    <t>Sistemática</t>
  </si>
  <si>
    <t>Pos. 2011</t>
  </si>
  <si>
    <t>Empresa</t>
  </si>
  <si>
    <t>POPULAÇÕES INFINITAS</t>
  </si>
  <si>
    <t>Introduza o nível de confiança</t>
  </si>
  <si>
    <t>Erro amostral</t>
  </si>
  <si>
    <t>Valor de Z (calculado pelo Excel)</t>
  </si>
  <si>
    <t>Células-Input: Amarelo</t>
  </si>
  <si>
    <t>Dimensão da amostra</t>
  </si>
  <si>
    <t>Células-Output: Azul</t>
  </si>
  <si>
    <t>POPULAÇÕES FINITAS</t>
  </si>
  <si>
    <t>Dimensão da população</t>
  </si>
  <si>
    <t>Introduza o erro amostral</t>
  </si>
  <si>
    <t>Produtos</t>
  </si>
  <si>
    <t>Amostra Piloto</t>
  </si>
  <si>
    <t>Erro amostral máximo</t>
  </si>
  <si>
    <t>Variância corrigida da amostra</t>
  </si>
  <si>
    <t>Valor de Z</t>
  </si>
  <si>
    <t xml:space="preserve">Variância amostral </t>
  </si>
  <si>
    <t xml:space="preserve">Valores críticos do teste de Kolmogorov-Smirnov/Lilliefors </t>
  </si>
  <si>
    <t>Nível de significância</t>
  </si>
  <si>
    <t>N&gt;50</t>
  </si>
  <si>
    <t>ID</t>
  </si>
  <si>
    <t>L1CFAntes</t>
  </si>
  <si>
    <t>L1CFDurante</t>
  </si>
  <si>
    <t>L1CFDepois</t>
  </si>
  <si>
    <t>L1SFAntes</t>
  </si>
  <si>
    <t>L1SFDurante</t>
  </si>
  <si>
    <t>L1SFDepois</t>
  </si>
  <si>
    <t>L2SFAntes</t>
  </si>
  <si>
    <t>L2SFDurante</t>
  </si>
  <si>
    <t>L2SFDepois</t>
  </si>
  <si>
    <t>L1CF1</t>
  </si>
  <si>
    <t>L1SF1</t>
  </si>
  <si>
    <t>L2SF1</t>
  </si>
  <si>
    <t>L1CF2</t>
  </si>
  <si>
    <t>L1SF2</t>
  </si>
  <si>
    <t>L2SF2</t>
  </si>
  <si>
    <t>L1CF3</t>
  </si>
  <si>
    <t>L1SF3</t>
  </si>
  <si>
    <t>L2SF3</t>
  </si>
  <si>
    <t>L1CF4</t>
  </si>
  <si>
    <t>L1SF4</t>
  </si>
  <si>
    <t>L2SF4</t>
  </si>
  <si>
    <t>L1CF5</t>
  </si>
  <si>
    <t>L1SF5</t>
  </si>
  <si>
    <t>L2SF5</t>
  </si>
  <si>
    <t>L1CF6</t>
  </si>
  <si>
    <t>L1SF6</t>
  </si>
  <si>
    <t>L2SF6</t>
  </si>
  <si>
    <t>L1CF7</t>
  </si>
  <si>
    <t>L1SF7</t>
  </si>
  <si>
    <t>L2SF7</t>
  </si>
  <si>
    <t>L1CF8</t>
  </si>
  <si>
    <t>L1SF8</t>
  </si>
  <si>
    <t>L2SF8</t>
  </si>
  <si>
    <t>L1CF9</t>
  </si>
  <si>
    <t>L1SF9</t>
  </si>
  <si>
    <t>L2SF9</t>
  </si>
  <si>
    <t>L1CF10</t>
  </si>
  <si>
    <t>L1SF10</t>
  </si>
  <si>
    <t>L2SF10</t>
  </si>
  <si>
    <t>L1CF11</t>
  </si>
  <si>
    <t>L1SF11</t>
  </si>
  <si>
    <t>L2SF11</t>
  </si>
  <si>
    <t>L1CF12</t>
  </si>
  <si>
    <t>L1SF12</t>
  </si>
  <si>
    <t>L2SF12</t>
  </si>
  <si>
    <t>L1CF13</t>
  </si>
  <si>
    <t>L1SF13</t>
  </si>
  <si>
    <t>L2SF13</t>
  </si>
  <si>
    <t>L1CF14</t>
  </si>
  <si>
    <t>L1SF14</t>
  </si>
  <si>
    <t>L2SF14</t>
  </si>
  <si>
    <t>L1CF15</t>
  </si>
  <si>
    <t>L1SF15</t>
  </si>
  <si>
    <t>L2SF15</t>
  </si>
  <si>
    <t>L1CF16</t>
  </si>
  <si>
    <t>L1SF16</t>
  </si>
  <si>
    <t>L2SF16</t>
  </si>
  <si>
    <t>L1CF17</t>
  </si>
  <si>
    <t>L1SF17</t>
  </si>
  <si>
    <t>L2SF17</t>
  </si>
  <si>
    <t>L1CF18</t>
  </si>
  <si>
    <t>L1SF18</t>
  </si>
  <si>
    <t>L2SF18</t>
  </si>
  <si>
    <t>L1CF19</t>
  </si>
  <si>
    <t>L1SF19</t>
  </si>
  <si>
    <t>L2SF19</t>
  </si>
  <si>
    <t>L1CF20</t>
  </si>
  <si>
    <t>L1SF20</t>
  </si>
  <si>
    <t>L2SF20</t>
  </si>
  <si>
    <t>L1CF21</t>
  </si>
  <si>
    <t>L1SF21</t>
  </si>
  <si>
    <t>L2SF21</t>
  </si>
  <si>
    <t>L1CF22</t>
  </si>
  <si>
    <t>L1SF22</t>
  </si>
  <si>
    <t>L2SF22</t>
  </si>
  <si>
    <t>L1CF23</t>
  </si>
  <si>
    <t>L1SF23</t>
  </si>
  <si>
    <t>L2SF23</t>
  </si>
  <si>
    <t>L1CF24</t>
  </si>
  <si>
    <t>L1SF24</t>
  </si>
  <si>
    <t>L2SF24</t>
  </si>
  <si>
    <t>L1CF25</t>
  </si>
  <si>
    <t>L1SF25</t>
  </si>
  <si>
    <t>L2SF25</t>
  </si>
  <si>
    <t>L1CF26</t>
  </si>
  <si>
    <t>L1SF26</t>
  </si>
  <si>
    <t>L2SF26</t>
  </si>
  <si>
    <t>L1CF27</t>
  </si>
  <si>
    <t>L1SF27</t>
  </si>
  <si>
    <t>L2SF27</t>
  </si>
  <si>
    <t>L1CF28</t>
  </si>
  <si>
    <t>L1SF28</t>
  </si>
  <si>
    <t>L2SF28</t>
  </si>
  <si>
    <t>L1CF29</t>
  </si>
  <si>
    <t>L1SF29</t>
  </si>
  <si>
    <t>L2SF29</t>
  </si>
  <si>
    <t>L1CF30</t>
  </si>
  <si>
    <t>L1SF30</t>
  </si>
  <si>
    <t>L2SF30</t>
  </si>
  <si>
    <t>L1CF31</t>
  </si>
  <si>
    <t>L1SF31</t>
  </si>
  <si>
    <t>L2SF31</t>
  </si>
  <si>
    <t>L1CF32</t>
  </si>
  <si>
    <t>L1SF32</t>
  </si>
  <si>
    <t>L2SF32</t>
  </si>
  <si>
    <t>L1CF33</t>
  </si>
  <si>
    <t>L1SF33</t>
  </si>
  <si>
    <t>L2SF33</t>
  </si>
  <si>
    <t>L1CF34</t>
  </si>
  <si>
    <t>L1SF34</t>
  </si>
  <si>
    <t>L2SF34</t>
  </si>
  <si>
    <t>L1CF35</t>
  </si>
  <si>
    <t>L1SF35</t>
  </si>
  <si>
    <t>L2SF35</t>
  </si>
  <si>
    <t>L1CF36</t>
  </si>
  <si>
    <t>L1SF36</t>
  </si>
  <si>
    <t>L2SF36</t>
  </si>
  <si>
    <t>L1CF37</t>
  </si>
  <si>
    <t>L1SF37</t>
  </si>
  <si>
    <t>L2SF37</t>
  </si>
  <si>
    <t>L1CF38</t>
  </si>
  <si>
    <t>L1SF38</t>
  </si>
  <si>
    <t>L2SF38</t>
  </si>
  <si>
    <t>L1CF39</t>
  </si>
  <si>
    <t>L1SF39</t>
  </si>
  <si>
    <t>L2SF39</t>
  </si>
  <si>
    <t>L1CF40</t>
  </si>
  <si>
    <t>L1SF40</t>
  </si>
  <si>
    <t>L2SF40</t>
  </si>
  <si>
    <t>L1CF41</t>
  </si>
  <si>
    <t>L1SF41</t>
  </si>
  <si>
    <t>L2SF41</t>
  </si>
  <si>
    <t>L1CF42</t>
  </si>
  <si>
    <t>L1SF42</t>
  </si>
  <si>
    <t>L2SF42</t>
  </si>
  <si>
    <t>L1CF43</t>
  </si>
  <si>
    <t>L1SF43</t>
  </si>
  <si>
    <t>L2SF43</t>
  </si>
  <si>
    <t>L1CF44</t>
  </si>
  <si>
    <t>L1SF44</t>
  </si>
  <si>
    <t>L2SF44</t>
  </si>
  <si>
    <t>L1CF45</t>
  </si>
  <si>
    <t>L1SF45</t>
  </si>
  <si>
    <t>L2SF45</t>
  </si>
  <si>
    <t>L1CF46</t>
  </si>
  <si>
    <t>L1SF46</t>
  </si>
  <si>
    <t>L2SF46</t>
  </si>
  <si>
    <t>L1CF47</t>
  </si>
  <si>
    <t>L1SF47</t>
  </si>
  <si>
    <t>L2SF47</t>
  </si>
  <si>
    <t>L1CF48</t>
  </si>
  <si>
    <t>L1SF48</t>
  </si>
  <si>
    <t>L2SF48</t>
  </si>
  <si>
    <t>L1CF49</t>
  </si>
  <si>
    <t>L1SF49</t>
  </si>
  <si>
    <t>L2SF49</t>
  </si>
  <si>
    <t>L1CF50</t>
  </si>
  <si>
    <t>L1SF50</t>
  </si>
  <si>
    <t>L2SF50</t>
  </si>
  <si>
    <t>L1CF51</t>
  </si>
  <si>
    <t>L1SF51</t>
  </si>
  <si>
    <t>L2SF51</t>
  </si>
  <si>
    <t>L1CF52</t>
  </si>
  <si>
    <t>L1SF52</t>
  </si>
  <si>
    <t>L2SF52</t>
  </si>
  <si>
    <t>L1CF53</t>
  </si>
  <si>
    <t>L1SF53</t>
  </si>
  <si>
    <t>L2SF53</t>
  </si>
  <si>
    <t>L1CF54</t>
  </si>
  <si>
    <t>L1SF54</t>
  </si>
  <si>
    <t>L2SF54</t>
  </si>
  <si>
    <t>L1CF55</t>
  </si>
  <si>
    <t>L1SF55</t>
  </si>
  <si>
    <t>L2SF55</t>
  </si>
  <si>
    <t>L1CF56</t>
  </si>
  <si>
    <t>L1SF56</t>
  </si>
  <si>
    <t>L2SF56</t>
  </si>
  <si>
    <t>L1CF57</t>
  </si>
  <si>
    <t>L1SF57</t>
  </si>
  <si>
    <t>L2SF57</t>
  </si>
  <si>
    <t>L1CF58</t>
  </si>
  <si>
    <t>L1SF58</t>
  </si>
  <si>
    <t>L2SF58</t>
  </si>
  <si>
    <t>L1CF59</t>
  </si>
  <si>
    <t>L1SF59</t>
  </si>
  <si>
    <t>L2SF59</t>
  </si>
  <si>
    <t>L1CF60</t>
  </si>
  <si>
    <t>L1SF60</t>
  </si>
  <si>
    <t>L2SF60</t>
  </si>
  <si>
    <t>L1CF61</t>
  </si>
  <si>
    <t>L1SF61</t>
  </si>
  <si>
    <t>L2SF61</t>
  </si>
  <si>
    <t>L1CF62</t>
  </si>
  <si>
    <t>L1SF62</t>
  </si>
  <si>
    <t>L2SF62</t>
  </si>
  <si>
    <t>L1CF63</t>
  </si>
  <si>
    <t>L1SF63</t>
  </si>
  <si>
    <t>L2SF63</t>
  </si>
  <si>
    <t>L1CF64</t>
  </si>
  <si>
    <t>L1SF64</t>
  </si>
  <si>
    <t>L2SF64</t>
  </si>
  <si>
    <t>L1CF65</t>
  </si>
  <si>
    <t>L1SF65</t>
  </si>
  <si>
    <t>L2SF65</t>
  </si>
  <si>
    <t>L1CF66</t>
  </si>
  <si>
    <t>L1SF66</t>
  </si>
  <si>
    <t>L2SF66</t>
  </si>
  <si>
    <t>L1CF67</t>
  </si>
  <si>
    <t>L1SF67</t>
  </si>
  <si>
    <t>L2SF67</t>
  </si>
  <si>
    <t>L1CF68</t>
  </si>
  <si>
    <t>L1SF68</t>
  </si>
  <si>
    <t>L2SF68</t>
  </si>
  <si>
    <t>L1CF69</t>
  </si>
  <si>
    <t>L1SF69</t>
  </si>
  <si>
    <t>L2SF69</t>
  </si>
  <si>
    <t>L1CF70</t>
  </si>
  <si>
    <t>L1SF70</t>
  </si>
  <si>
    <t>L2SF70</t>
  </si>
  <si>
    <t>L1CF71</t>
  </si>
  <si>
    <t>L1SF71</t>
  </si>
  <si>
    <t>L2SF71</t>
  </si>
  <si>
    <t>L1CF72</t>
  </si>
  <si>
    <t>L1SF72</t>
  </si>
  <si>
    <t>L2SF72</t>
  </si>
  <si>
    <t>L1CF73</t>
  </si>
  <si>
    <t>L1SF73</t>
  </si>
  <si>
    <t>L2SF73</t>
  </si>
  <si>
    <t>L1CF74</t>
  </si>
  <si>
    <t>L1SF74</t>
  </si>
  <si>
    <t>L2SF74</t>
  </si>
  <si>
    <t>L1CF75</t>
  </si>
  <si>
    <t>L1SF75</t>
  </si>
  <si>
    <t>L2SF75</t>
  </si>
  <si>
    <t>L1CF76</t>
  </si>
  <si>
    <t>L1SF76</t>
  </si>
  <si>
    <t>L2SF76</t>
  </si>
  <si>
    <t>L1CF77</t>
  </si>
  <si>
    <t>L1SF77</t>
  </si>
  <si>
    <t>L2SF77</t>
  </si>
  <si>
    <t>L1CF78</t>
  </si>
  <si>
    <t>L1SF78</t>
  </si>
  <si>
    <t>L2SF78</t>
  </si>
  <si>
    <t>L1CF79</t>
  </si>
  <si>
    <t>L1SF79</t>
  </si>
  <si>
    <t>L2SF79</t>
  </si>
  <si>
    <t>L1CF80</t>
  </si>
  <si>
    <t>L1SF80</t>
  </si>
  <si>
    <t>L2SF80</t>
  </si>
  <si>
    <t>L1CF81</t>
  </si>
  <si>
    <t>L1SF81</t>
  </si>
  <si>
    <t>L2SF81</t>
  </si>
  <si>
    <t>L1CF82</t>
  </si>
  <si>
    <t>L1SF82</t>
  </si>
  <si>
    <t>L2SF82</t>
  </si>
  <si>
    <t>L1CF83</t>
  </si>
  <si>
    <t>L1SF83</t>
  </si>
  <si>
    <t>L2SF83</t>
  </si>
  <si>
    <t>L1CF84</t>
  </si>
  <si>
    <t>L1SF84</t>
  </si>
  <si>
    <t>L2SF84</t>
  </si>
  <si>
    <t>L1CF85</t>
  </si>
  <si>
    <t>L1SF85</t>
  </si>
  <si>
    <t>L2SF85</t>
  </si>
  <si>
    <t>L1CF86</t>
  </si>
  <si>
    <t>L1SF86</t>
  </si>
  <si>
    <t>L2SF86</t>
  </si>
  <si>
    <t>L1CF87</t>
  </si>
  <si>
    <t>L1SF87</t>
  </si>
  <si>
    <t>L2SF87</t>
  </si>
  <si>
    <t>L1CF88</t>
  </si>
  <si>
    <t>L1SF88</t>
  </si>
  <si>
    <t>L2SF88</t>
  </si>
  <si>
    <t>L1CF89</t>
  </si>
  <si>
    <t>L1SF89</t>
  </si>
  <si>
    <t>L2SF89</t>
  </si>
  <si>
    <t>L1CF90</t>
  </si>
  <si>
    <t>L1SF90</t>
  </si>
  <si>
    <t>L2SF90</t>
  </si>
  <si>
    <t>L1CF91</t>
  </si>
  <si>
    <t>L1SF91</t>
  </si>
  <si>
    <t>L2SF91</t>
  </si>
  <si>
    <t>L1CF92</t>
  </si>
  <si>
    <t>L1SF92</t>
  </si>
  <si>
    <t>L2SF92</t>
  </si>
  <si>
    <t>L1CF93</t>
  </si>
  <si>
    <t>L1SF93</t>
  </si>
  <si>
    <t>L2SF93</t>
  </si>
  <si>
    <t>L1CF94</t>
  </si>
  <si>
    <t>L1SF94</t>
  </si>
  <si>
    <t>L2SF94</t>
  </si>
  <si>
    <t>L1CF95</t>
  </si>
  <si>
    <t>L1SF95</t>
  </si>
  <si>
    <t>L2SF95</t>
  </si>
  <si>
    <t>L1CF96</t>
  </si>
  <si>
    <t>L1SF96</t>
  </si>
  <si>
    <t>L2SF96</t>
  </si>
  <si>
    <t>L1CF97</t>
  </si>
  <si>
    <t>L1SF97</t>
  </si>
  <si>
    <t>L2SF97</t>
  </si>
  <si>
    <t>L1CF98</t>
  </si>
  <si>
    <t>L1SF98</t>
  </si>
  <si>
    <t>L2SF98</t>
  </si>
  <si>
    <t>L1CF99</t>
  </si>
  <si>
    <t>L1SF99</t>
  </si>
  <si>
    <t>L2SF99</t>
  </si>
  <si>
    <t>L1CF100</t>
  </si>
  <si>
    <t>L1SF100</t>
  </si>
  <si>
    <t>L1CF101</t>
  </si>
  <si>
    <t>L1SF101</t>
  </si>
  <si>
    <t>L1CF102</t>
  </si>
  <si>
    <t>L1SF102</t>
  </si>
  <si>
    <t>L1CF103</t>
  </si>
  <si>
    <t>L1SF103</t>
  </si>
  <si>
    <t>L1CF104</t>
  </si>
  <si>
    <t>L1SF104</t>
  </si>
  <si>
    <t>L1CF105</t>
  </si>
  <si>
    <t>L1SF105</t>
  </si>
  <si>
    <t>L1CF106</t>
  </si>
  <si>
    <t>L1SF106</t>
  </si>
  <si>
    <t>L1CF107</t>
  </si>
  <si>
    <t>L1SF107</t>
  </si>
  <si>
    <t>L1CF108</t>
  </si>
  <si>
    <t>L1SF108</t>
  </si>
  <si>
    <t>L1CF109</t>
  </si>
  <si>
    <t>L1SF109</t>
  </si>
  <si>
    <t>L1CF110</t>
  </si>
  <si>
    <t>L1SF110</t>
  </si>
  <si>
    <t>L1CF111</t>
  </si>
  <si>
    <t>L1SF111</t>
  </si>
  <si>
    <t>L1CF112</t>
  </si>
  <si>
    <t>L1SF112</t>
  </si>
  <si>
    <t>L1CF113</t>
  </si>
  <si>
    <t>L1SF113</t>
  </si>
  <si>
    <t>L1CF114</t>
  </si>
  <si>
    <t>L1SF114</t>
  </si>
  <si>
    <t>L1CF115</t>
  </si>
  <si>
    <t>L1SF115</t>
  </si>
  <si>
    <t>L1CF116</t>
  </si>
  <si>
    <t>L1SF116</t>
  </si>
  <si>
    <t>L1CF117</t>
  </si>
  <si>
    <t>L1SF117</t>
  </si>
  <si>
    <t>L1CF118</t>
  </si>
  <si>
    <t>L1SF118</t>
  </si>
  <si>
    <t>L1CF119</t>
  </si>
  <si>
    <t>L1SF119</t>
  </si>
  <si>
    <t>L1CF120</t>
  </si>
  <si>
    <t>L1CF121</t>
  </si>
  <si>
    <t>L1CF122</t>
  </si>
  <si>
    <t>L1CF123</t>
  </si>
  <si>
    <t>BEI</t>
  </si>
  <si>
    <t>BII</t>
  </si>
  <si>
    <t>BIS</t>
  </si>
  <si>
    <t>BES</t>
  </si>
  <si>
    <t>OSI</t>
  </si>
  <si>
    <t>OMI</t>
  </si>
  <si>
    <t>OMS</t>
  </si>
  <si>
    <t>OSS</t>
  </si>
  <si>
    <t>ANÁLISE DE OUTLIERS</t>
  </si>
  <si>
    <t>VaR</t>
  </si>
  <si>
    <t>Testes de Significância</t>
  </si>
  <si>
    <t>Valor do teste</t>
  </si>
  <si>
    <t>Conceito frequencista de probabilidade</t>
  </si>
  <si>
    <t>Item</t>
  </si>
  <si>
    <t>Lojas</t>
  </si>
  <si>
    <t>desempenho</t>
  </si>
  <si>
    <t>date</t>
  </si>
  <si>
    <t>month</t>
  </si>
  <si>
    <t>euribor</t>
  </si>
  <si>
    <t>mês</t>
  </si>
  <si>
    <t>genero</t>
  </si>
  <si>
    <t>cidade</t>
  </si>
  <si>
    <t>automarca</t>
  </si>
  <si>
    <t>olhos</t>
  </si>
  <si>
    <t>Homem</t>
  </si>
  <si>
    <t>Porto</t>
  </si>
  <si>
    <t>Skoda</t>
  </si>
  <si>
    <t>Castanho</t>
  </si>
  <si>
    <t>Funchal</t>
  </si>
  <si>
    <t>Opel</t>
  </si>
  <si>
    <t>Preto</t>
  </si>
  <si>
    <t>Mulher</t>
  </si>
  <si>
    <t>Leiria</t>
  </si>
  <si>
    <t>BMW</t>
  </si>
  <si>
    <t>Braga</t>
  </si>
  <si>
    <t>Peugeot</t>
  </si>
  <si>
    <t>Audi</t>
  </si>
  <si>
    <t>Wolkswagen</t>
  </si>
  <si>
    <t>Coimbra</t>
  </si>
  <si>
    <t>Mercedes</t>
  </si>
  <si>
    <t>Lisboa</t>
  </si>
  <si>
    <t>Verde</t>
  </si>
  <si>
    <t>Faro</t>
  </si>
  <si>
    <t>Hyundai</t>
  </si>
  <si>
    <t>Azul</t>
  </si>
  <si>
    <t>Mazda</t>
  </si>
  <si>
    <t>Fiat</t>
  </si>
  <si>
    <t>nome</t>
  </si>
  <si>
    <t>idade</t>
  </si>
  <si>
    <t>salario</t>
  </si>
  <si>
    <t>habilit</t>
  </si>
  <si>
    <t>filhos</t>
  </si>
  <si>
    <t>carros</t>
  </si>
  <si>
    <t>familia</t>
  </si>
  <si>
    <t>trimestre</t>
  </si>
  <si>
    <t>ano</t>
  </si>
  <si>
    <t>vendas</t>
  </si>
  <si>
    <t>resultados</t>
  </si>
  <si>
    <t>pop</t>
  </si>
  <si>
    <t>RL2011</t>
  </si>
  <si>
    <t>VN2011</t>
  </si>
  <si>
    <t>terra</t>
  </si>
  <si>
    <t>trigo</t>
  </si>
  <si>
    <t>PIB</t>
  </si>
  <si>
    <t>Ano2</t>
  </si>
  <si>
    <t>prod</t>
  </si>
  <si>
    <t>trab</t>
  </si>
  <si>
    <t>cap</t>
  </si>
  <si>
    <t>familias</t>
  </si>
  <si>
    <t>numtit</t>
  </si>
  <si>
    <t>desvpad</t>
  </si>
  <si>
    <t>anos</t>
  </si>
  <si>
    <t>IPC</t>
  </si>
  <si>
    <t>altura</t>
  </si>
  <si>
    <t>matematica</t>
  </si>
  <si>
    <t>estatistica</t>
  </si>
  <si>
    <t>Alto</t>
  </si>
  <si>
    <t>Avançado</t>
  </si>
  <si>
    <t>Básico</t>
  </si>
  <si>
    <t>Zero</t>
  </si>
  <si>
    <t>Principiante</t>
  </si>
  <si>
    <t>Intermédio</t>
  </si>
  <si>
    <t>Médio</t>
  </si>
  <si>
    <t>Baixo</t>
  </si>
  <si>
    <t>Muito Alto</t>
  </si>
  <si>
    <t>Muito Baixo</t>
  </si>
  <si>
    <t>EMP1</t>
  </si>
  <si>
    <t>EMP2</t>
  </si>
  <si>
    <t>EMP3</t>
  </si>
  <si>
    <t>EMP4</t>
  </si>
  <si>
    <t>EMP5</t>
  </si>
  <si>
    <t>EMP6</t>
  </si>
  <si>
    <t>EMP7</t>
  </si>
  <si>
    <t>EMP8</t>
  </si>
  <si>
    <t>EMP9</t>
  </si>
  <si>
    <t>EMP10</t>
  </si>
  <si>
    <t>EMP11</t>
  </si>
  <si>
    <t>EMP12</t>
  </si>
  <si>
    <t>EMP13</t>
  </si>
  <si>
    <t>EMP14</t>
  </si>
  <si>
    <t>EMP15</t>
  </si>
  <si>
    <t>EMP16</t>
  </si>
  <si>
    <t>EMP17</t>
  </si>
  <si>
    <t>EMP18</t>
  </si>
  <si>
    <t>EMP19</t>
  </si>
  <si>
    <t>EMP20</t>
  </si>
  <si>
    <t>EMP21</t>
  </si>
  <si>
    <t>EMP22</t>
  </si>
  <si>
    <t>EMP23</t>
  </si>
  <si>
    <t>EMP24</t>
  </si>
  <si>
    <t>EMP25</t>
  </si>
  <si>
    <t>EMP26</t>
  </si>
  <si>
    <t>EMP27</t>
  </si>
  <si>
    <t>EMP28</t>
  </si>
  <si>
    <t>EMP29</t>
  </si>
  <si>
    <t>EMP30</t>
  </si>
  <si>
    <t>INDEX</t>
  </si>
  <si>
    <t>EANOS</t>
  </si>
  <si>
    <t>NER</t>
  </si>
  <si>
    <t>retindex</t>
  </si>
  <si>
    <t>retean</t>
  </si>
  <si>
    <t>retner</t>
  </si>
  <si>
    <t>Dia</t>
  </si>
  <si>
    <t>Clientes</t>
  </si>
  <si>
    <t>Período de Recuperação Investimento</t>
  </si>
  <si>
    <t>Valor do Investimento</t>
  </si>
  <si>
    <t>Margem bruta</t>
  </si>
  <si>
    <t>q</t>
  </si>
  <si>
    <t>Quota de mercado da empresa - cenário otimista</t>
  </si>
  <si>
    <t>pq</t>
  </si>
  <si>
    <t>p</t>
  </si>
  <si>
    <t>Quota de mercado da empresa - cenário pessimista</t>
  </si>
  <si>
    <t>Valor do mercado</t>
  </si>
  <si>
    <t>Limite Superior do Intervalo</t>
  </si>
  <si>
    <t>Com 95% de confiança a quota de mercado vai estar entre…</t>
  </si>
  <si>
    <t>Limite Inferior do Intervalo</t>
  </si>
  <si>
    <t>o desvio-padrão de Xbar: RaizQ(Xbar(1-Xbar)/n)</t>
  </si>
  <si>
    <t>Quota de mercado</t>
  </si>
  <si>
    <t>3. Para determinar o intervalo de confiança é necessário calcular</t>
  </si>
  <si>
    <t>Estimativa pontual para a % de utilizadores do serviço ZOPT</t>
  </si>
  <si>
    <t>Percentagem de interessados na amostra (Xbar)</t>
  </si>
  <si>
    <t>com interesse no serviço</t>
  </si>
  <si>
    <t xml:space="preserve">2. Número de respondentes </t>
  </si>
  <si>
    <t>1. Dimensão da amostra (n)</t>
  </si>
  <si>
    <t>1.3.1 DIMENSÃO DA AMOSTRA: POPULAÇÕES DE BERNOULLI</t>
  </si>
  <si>
    <t>EMP31</t>
  </si>
  <si>
    <t>EMP32</t>
  </si>
  <si>
    <t>EMP33</t>
  </si>
  <si>
    <t>EMP34</t>
  </si>
  <si>
    <t>EMP35</t>
  </si>
  <si>
    <t>EMP36</t>
  </si>
  <si>
    <t>EMP37</t>
  </si>
  <si>
    <t>EMP38</t>
  </si>
  <si>
    <t>EMP39</t>
  </si>
  <si>
    <t>EMP40</t>
  </si>
  <si>
    <t>EMP41</t>
  </si>
  <si>
    <t>EMP42</t>
  </si>
  <si>
    <t>EMP43</t>
  </si>
  <si>
    <t>EMP44</t>
  </si>
  <si>
    <t>EMP45</t>
  </si>
  <si>
    <t>EMP46</t>
  </si>
  <si>
    <t>EMP47</t>
  </si>
  <si>
    <t>EMP48</t>
  </si>
  <si>
    <t>EMP49</t>
  </si>
  <si>
    <t>EMP50</t>
  </si>
  <si>
    <t>EMP51</t>
  </si>
  <si>
    <t>EMP52</t>
  </si>
  <si>
    <t>EMP53</t>
  </si>
  <si>
    <t>EMP54</t>
  </si>
  <si>
    <t>EMP55</t>
  </si>
  <si>
    <t>EMP56</t>
  </si>
  <si>
    <t>EMP57</t>
  </si>
  <si>
    <t>EMP58</t>
  </si>
  <si>
    <t>EMP59</t>
  </si>
  <si>
    <t>EMP60</t>
  </si>
  <si>
    <t>EMP61</t>
  </si>
  <si>
    <t>EMP62</t>
  </si>
  <si>
    <t>EMP63</t>
  </si>
  <si>
    <t>EMP64</t>
  </si>
  <si>
    <t>EMP65</t>
  </si>
  <si>
    <t>EMP66</t>
  </si>
  <si>
    <t>EMP67</t>
  </si>
  <si>
    <t>EMP68</t>
  </si>
  <si>
    <t>EMP69</t>
  </si>
  <si>
    <t>EMP70</t>
  </si>
  <si>
    <t>EMP71</t>
  </si>
  <si>
    <t>EMP72</t>
  </si>
  <si>
    <t>EMP73</t>
  </si>
  <si>
    <t>EMP74</t>
  </si>
  <si>
    <t>EMP75</t>
  </si>
  <si>
    <t>EMP76</t>
  </si>
  <si>
    <t>EMP77</t>
  </si>
  <si>
    <t>EMP78</t>
  </si>
  <si>
    <t>EMP79</t>
  </si>
  <si>
    <t>EMP80</t>
  </si>
  <si>
    <t>EMP81</t>
  </si>
  <si>
    <t>EMP82</t>
  </si>
  <si>
    <t>EMP83</t>
  </si>
  <si>
    <t>EMP84</t>
  </si>
  <si>
    <t>EMP85</t>
  </si>
  <si>
    <t>EMP86</t>
  </si>
  <si>
    <t>EMP87</t>
  </si>
  <si>
    <t>EMP88</t>
  </si>
  <si>
    <t>EMP89</t>
  </si>
  <si>
    <t>EMP90</t>
  </si>
  <si>
    <t>EMP91</t>
  </si>
  <si>
    <t>EMP92</t>
  </si>
  <si>
    <t>EMP93</t>
  </si>
  <si>
    <t>EMP94</t>
  </si>
  <si>
    <t>EMP95</t>
  </si>
  <si>
    <t>EMP96</t>
  </si>
  <si>
    <t>EMP97</t>
  </si>
  <si>
    <t>EMP98</t>
  </si>
  <si>
    <t>EMP99</t>
  </si>
  <si>
    <t>EMP100</t>
  </si>
  <si>
    <t>EMP101</t>
  </si>
  <si>
    <t>EMP102</t>
  </si>
  <si>
    <t>EMP103</t>
  </si>
  <si>
    <t>EMP104</t>
  </si>
  <si>
    <t>EMP105</t>
  </si>
  <si>
    <t>EMP106</t>
  </si>
  <si>
    <t>EMP107</t>
  </si>
  <si>
    <t>EMP108</t>
  </si>
  <si>
    <t>EMP109</t>
  </si>
  <si>
    <t>EMP110</t>
  </si>
  <si>
    <t>EMP111</t>
  </si>
  <si>
    <t>EMP112</t>
  </si>
  <si>
    <t>EMP113</t>
  </si>
  <si>
    <t>EMP114</t>
  </si>
  <si>
    <t>EMP115</t>
  </si>
  <si>
    <t>EMP116</t>
  </si>
  <si>
    <t>EMP117</t>
  </si>
  <si>
    <t>EMP118</t>
  </si>
  <si>
    <t>EMP119</t>
  </si>
  <si>
    <t>EMP120</t>
  </si>
  <si>
    <t>EMP121</t>
  </si>
  <si>
    <t>EMP122</t>
  </si>
  <si>
    <t>EMP123</t>
  </si>
  <si>
    <t>EMP124</t>
  </si>
  <si>
    <t>EMP125</t>
  </si>
  <si>
    <t>EMP126</t>
  </si>
  <si>
    <t>EMP127</t>
  </si>
  <si>
    <t>EMP128</t>
  </si>
  <si>
    <t>EMP129</t>
  </si>
  <si>
    <t>EMP130</t>
  </si>
  <si>
    <t>EMP131</t>
  </si>
  <si>
    <t>EMP132</t>
  </si>
  <si>
    <t>EMP133</t>
  </si>
  <si>
    <t>EMP134</t>
  </si>
  <si>
    <t>EMP135</t>
  </si>
  <si>
    <t>EMP136</t>
  </si>
  <si>
    <t>EMP137</t>
  </si>
  <si>
    <t>EMP138</t>
  </si>
  <si>
    <t>EMP139</t>
  </si>
  <si>
    <t>EMP140</t>
  </si>
  <si>
    <t>EMP141</t>
  </si>
  <si>
    <t>EMP142</t>
  </si>
  <si>
    <t>EMP143</t>
  </si>
  <si>
    <t>EMP144</t>
  </si>
  <si>
    <t>EMP145</t>
  </si>
  <si>
    <t>EMP146</t>
  </si>
  <si>
    <t>EMP147</t>
  </si>
  <si>
    <t>EMP148</t>
  </si>
  <si>
    <t>EMP149</t>
  </si>
  <si>
    <t>EMP150</t>
  </si>
  <si>
    <t>EMP151</t>
  </si>
  <si>
    <t>EMP152</t>
  </si>
  <si>
    <t>EMP153</t>
  </si>
  <si>
    <t>EMP154</t>
  </si>
  <si>
    <t>EMP155</t>
  </si>
  <si>
    <t>EMP156</t>
  </si>
  <si>
    <t>EMP157</t>
  </si>
  <si>
    <t>EMP158</t>
  </si>
  <si>
    <t>EMP159</t>
  </si>
  <si>
    <t>EMP160</t>
  </si>
  <si>
    <t>EMP161</t>
  </si>
  <si>
    <t>EMP162</t>
  </si>
  <si>
    <t>EMP163</t>
  </si>
  <si>
    <t>EMP164</t>
  </si>
  <si>
    <t>EMP165</t>
  </si>
  <si>
    <t>EMP166</t>
  </si>
  <si>
    <t>EMP167</t>
  </si>
  <si>
    <t>EMP168</t>
  </si>
  <si>
    <t>EMP169</t>
  </si>
  <si>
    <t>EMP170</t>
  </si>
  <si>
    <t>EMP171</t>
  </si>
  <si>
    <t>EMP172</t>
  </si>
  <si>
    <t>EMP173</t>
  </si>
  <si>
    <t>EMP174</t>
  </si>
  <si>
    <t>EMP175</t>
  </si>
  <si>
    <t>EMP176</t>
  </si>
  <si>
    <t>EMP177</t>
  </si>
  <si>
    <t>EMP178</t>
  </si>
  <si>
    <t>EMP179</t>
  </si>
  <si>
    <t>EMP180</t>
  </si>
  <si>
    <t>EMP181</t>
  </si>
  <si>
    <t>EMP182</t>
  </si>
  <si>
    <t>EMP183</t>
  </si>
  <si>
    <t>EMP184</t>
  </si>
  <si>
    <t>EMP185</t>
  </si>
  <si>
    <t>EMP186</t>
  </si>
  <si>
    <t>EMP187</t>
  </si>
  <si>
    <t>EMP188</t>
  </si>
  <si>
    <t>EMP189</t>
  </si>
  <si>
    <t>EMP190</t>
  </si>
  <si>
    <t>EMP191</t>
  </si>
  <si>
    <t>EMP192</t>
  </si>
  <si>
    <t>EMP193</t>
  </si>
  <si>
    <t>EMP194</t>
  </si>
  <si>
    <t>EMP195</t>
  </si>
  <si>
    <t>EMP196</t>
  </si>
  <si>
    <t>EMP197</t>
  </si>
  <si>
    <t>EMP198</t>
  </si>
  <si>
    <t>EMP199</t>
  </si>
  <si>
    <t>EMP200</t>
  </si>
  <si>
    <t>indexsp</t>
  </si>
  <si>
    <t>bf</t>
  </si>
  <si>
    <t>alset</t>
  </si>
  <si>
    <t>elppa</t>
  </si>
  <si>
    <t>xilf</t>
  </si>
  <si>
    <t>elg</t>
  </si>
  <si>
    <t>nzma</t>
  </si>
  <si>
    <t>sp500</t>
  </si>
  <si>
    <t>fb</t>
  </si>
  <si>
    <t>amzn</t>
  </si>
  <si>
    <t>tesla</t>
  </si>
  <si>
    <t>apple</t>
  </si>
  <si>
    <t>netflix</t>
  </si>
  <si>
    <t>google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</si>
</sst>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"/>
    <numFmt numFmtId="165" formatCode="0.0"/>
    <numFmt numFmtId="166" formatCode="0.0000"/>
    <numFmt numFmtId="167" formatCode="0.00000"/>
    <numFmt numFmtId="168" formatCode="0.0000000"/>
    <numFmt numFmtId="169" formatCode="[$-816]d\-mmm\-yy;@"/>
    <numFmt numFmtId="170" formatCode="0.0000E+00"/>
    <numFmt numFmtId="171" formatCode="[$-816]mmm/yy;@"/>
    <numFmt numFmtId="172" formatCode="0.00000%"/>
  </numFmts>
  <fonts count="2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Myriad Pro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10"/>
      <color rgb="FF232A31"/>
      <name val="Arial"/>
      <family val="2"/>
    </font>
    <font>
      <sz val="11"/>
      <color rgb="FFFF0000"/>
      <name val="Calibri"/>
      <family val="2"/>
      <scheme val="minor"/>
    </font>
    <font>
      <i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3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4" fillId="0" borderId="0"/>
    <xf numFmtId="9" fontId="14" fillId="0" borderId="0" applyFont="0" applyFill="0" applyBorder="0" applyAlignment="0" applyProtection="0"/>
    <xf numFmtId="0" fontId="16" fillId="0" borderId="0" applyFill="0" applyProtection="0"/>
  </cellStyleXfs>
  <cellXfs count="132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5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Fill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/>
    <xf numFmtId="0" fontId="7" fillId="0" borderId="0" xfId="0" applyFont="1" applyAlignment="1">
      <alignment horizontal="center"/>
    </xf>
    <xf numFmtId="2" fontId="6" fillId="0" borderId="0" xfId="0" applyNumberFormat="1" applyFont="1"/>
    <xf numFmtId="164" fontId="6" fillId="0" borderId="0" xfId="0" applyNumberFormat="1" applyFont="1"/>
    <xf numFmtId="164" fontId="7" fillId="0" borderId="0" xfId="0" applyNumberFormat="1" applyFont="1" applyAlignment="1">
      <alignment horizontal="center"/>
    </xf>
    <xf numFmtId="166" fontId="0" fillId="0" borderId="0" xfId="0" applyNumberFormat="1"/>
    <xf numFmtId="0" fontId="0" fillId="0" borderId="0" xfId="0" quotePrefix="1"/>
    <xf numFmtId="1" fontId="0" fillId="0" borderId="0" xfId="0" applyNumberFormat="1"/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2" xfId="0" applyFill="1" applyBorder="1" applyAlignment="1"/>
    <xf numFmtId="0" fontId="8" fillId="0" borderId="3" xfId="0" applyFont="1" applyFill="1" applyBorder="1" applyAlignment="1">
      <alignment horizontal="center"/>
    </xf>
    <xf numFmtId="0" fontId="7" fillId="0" borderId="0" xfId="0" applyFont="1" applyBorder="1"/>
    <xf numFmtId="0" fontId="1" fillId="0" borderId="0" xfId="1" applyFont="1" applyFill="1" applyBorder="1" applyAlignment="1">
      <alignment horizontal="left"/>
    </xf>
    <xf numFmtId="0" fontId="2" fillId="0" borderId="0" xfId="1" applyFont="1" applyBorder="1" applyAlignment="1">
      <alignment horizontal="center"/>
    </xf>
    <xf numFmtId="164" fontId="0" fillId="0" borderId="0" xfId="0" applyNumberFormat="1" applyFill="1" applyBorder="1" applyAlignment="1"/>
    <xf numFmtId="0" fontId="4" fillId="0" borderId="0" xfId="0" applyFont="1" applyFill="1" applyBorder="1" applyAlignment="1">
      <alignment horizontal="center"/>
    </xf>
    <xf numFmtId="164" fontId="0" fillId="0" borderId="2" xfId="0" applyNumberFormat="1" applyFill="1" applyBorder="1" applyAlignment="1"/>
    <xf numFmtId="0" fontId="0" fillId="0" borderId="0" xfId="0" applyAlignment="1">
      <alignment horizontal="right"/>
    </xf>
    <xf numFmtId="1" fontId="0" fillId="0" borderId="0" xfId="0" applyNumberFormat="1" applyFill="1" applyBorder="1" applyAlignment="1"/>
    <xf numFmtId="1" fontId="0" fillId="0" borderId="2" xfId="0" applyNumberFormat="1" applyFill="1" applyBorder="1" applyAlignment="1"/>
    <xf numFmtId="0" fontId="4" fillId="0" borderId="0" xfId="0" applyFont="1"/>
    <xf numFmtId="164" fontId="6" fillId="0" borderId="0" xfId="0" applyNumberFormat="1" applyFont="1" applyAlignment="1">
      <alignment horizontal="left"/>
    </xf>
    <xf numFmtId="0" fontId="4" fillId="0" borderId="0" xfId="0" applyFont="1" applyAlignment="1">
      <alignment horizontal="center"/>
    </xf>
    <xf numFmtId="167" fontId="0" fillId="0" borderId="0" xfId="0" applyNumberFormat="1"/>
    <xf numFmtId="0" fontId="1" fillId="0" borderId="0" xfId="0" applyFont="1" applyAlignment="1">
      <alignment horizontal="center"/>
    </xf>
    <xf numFmtId="0" fontId="8" fillId="0" borderId="3" xfId="0" applyFont="1" applyFill="1" applyBorder="1" applyAlignment="1">
      <alignment horizontal="centerContinuous"/>
    </xf>
    <xf numFmtId="0" fontId="1" fillId="0" borderId="0" xfId="1" applyFont="1"/>
    <xf numFmtId="14" fontId="1" fillId="0" borderId="0" xfId="1" applyNumberFormat="1" applyFont="1" applyAlignment="1">
      <alignment horizontal="center"/>
    </xf>
    <xf numFmtId="0" fontId="1" fillId="0" borderId="0" xfId="1"/>
    <xf numFmtId="0" fontId="1" fillId="0" borderId="0" xfId="1" applyFill="1"/>
    <xf numFmtId="0" fontId="1" fillId="0" borderId="0" xfId="1" applyBorder="1"/>
    <xf numFmtId="0" fontId="1" fillId="0" borderId="0" xfId="1" applyFont="1" applyAlignment="1" applyProtection="1">
      <alignment wrapText="1"/>
    </xf>
    <xf numFmtId="2" fontId="0" fillId="0" borderId="0" xfId="0" applyNumberFormat="1"/>
    <xf numFmtId="165" fontId="0" fillId="0" borderId="0" xfId="0" applyNumberFormat="1"/>
    <xf numFmtId="168" fontId="0" fillId="0" borderId="0" xfId="0" applyNumberFormat="1"/>
    <xf numFmtId="0" fontId="0" fillId="0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0" fillId="0" borderId="0" xfId="0" applyNumberFormat="1"/>
    <xf numFmtId="0" fontId="0" fillId="2" borderId="1" xfId="0" applyFill="1" applyBorder="1"/>
    <xf numFmtId="3" fontId="0" fillId="2" borderId="1" xfId="0" applyNumberFormat="1" applyFill="1" applyBorder="1"/>
    <xf numFmtId="3" fontId="0" fillId="3" borderId="0" xfId="0" applyNumberFormat="1" applyFill="1" applyBorder="1"/>
    <xf numFmtId="0" fontId="9" fillId="0" borderId="0" xfId="0" applyFont="1"/>
    <xf numFmtId="3" fontId="10" fillId="0" borderId="0" xfId="0" applyNumberFormat="1" applyFont="1"/>
    <xf numFmtId="3" fontId="10" fillId="0" borderId="0" xfId="0" applyNumberFormat="1" applyFont="1" applyAlignment="1">
      <alignment horizontal="center" vertical="center"/>
    </xf>
    <xf numFmtId="3" fontId="11" fillId="0" borderId="0" xfId="0" applyNumberFormat="1" applyFont="1"/>
    <xf numFmtId="3" fontId="11" fillId="0" borderId="0" xfId="0" applyNumberFormat="1" applyFont="1" applyFill="1"/>
    <xf numFmtId="2" fontId="11" fillId="0" borderId="0" xfId="0" applyNumberFormat="1" applyFont="1"/>
    <xf numFmtId="3" fontId="11" fillId="0" borderId="0" xfId="0" applyNumberFormat="1" applyFont="1" applyAlignment="1">
      <alignment horizontal="right"/>
    </xf>
    <xf numFmtId="166" fontId="11" fillId="0" borderId="0" xfId="0" applyNumberFormat="1" applyFont="1"/>
    <xf numFmtId="0" fontId="12" fillId="0" borderId="0" xfId="0" applyFont="1"/>
    <xf numFmtId="0" fontId="13" fillId="0" borderId="0" xfId="0" applyFont="1"/>
    <xf numFmtId="9" fontId="0" fillId="4" borderId="1" xfId="0" applyNumberFormat="1" applyFill="1" applyBorder="1" applyProtection="1">
      <protection locked="0"/>
    </xf>
    <xf numFmtId="2" fontId="0" fillId="5" borderId="1" xfId="0" applyNumberFormat="1" applyFill="1" applyBorder="1"/>
    <xf numFmtId="3" fontId="2" fillId="5" borderId="1" xfId="0" applyNumberFormat="1" applyFont="1" applyFill="1" applyBorder="1"/>
    <xf numFmtId="3" fontId="0" fillId="4" borderId="1" xfId="0" applyNumberFormat="1" applyFill="1" applyBorder="1" applyProtection="1">
      <protection locked="0"/>
    </xf>
    <xf numFmtId="0" fontId="0" fillId="4" borderId="1" xfId="0" applyNumberFormat="1" applyFill="1" applyBorder="1" applyProtection="1">
      <protection locked="0"/>
    </xf>
    <xf numFmtId="0" fontId="0" fillId="0" borderId="4" xfId="0" applyBorder="1" applyAlignment="1">
      <alignment horizontal="center"/>
    </xf>
    <xf numFmtId="0" fontId="0" fillId="0" borderId="4" xfId="0" applyBorder="1"/>
    <xf numFmtId="0" fontId="11" fillId="0" borderId="0" xfId="0" applyFont="1" applyFill="1"/>
    <xf numFmtId="0" fontId="7" fillId="0" borderId="5" xfId="2" applyNumberFormat="1" applyFont="1" applyFill="1" applyBorder="1" applyAlignment="1">
      <alignment horizontal="center"/>
    </xf>
    <xf numFmtId="0" fontId="7" fillId="0" borderId="2" xfId="2" applyNumberFormat="1" applyFont="1" applyFill="1" applyBorder="1" applyAlignment="1">
      <alignment horizontal="center"/>
    </xf>
    <xf numFmtId="0" fontId="7" fillId="0" borderId="6" xfId="2" applyNumberFormat="1" applyFont="1" applyFill="1" applyBorder="1" applyAlignment="1">
      <alignment horizontal="center"/>
    </xf>
    <xf numFmtId="0" fontId="1" fillId="0" borderId="0" xfId="1" applyNumberFormat="1" applyFont="1" applyFill="1" applyBorder="1" applyAlignment="1">
      <alignment horizontal="center"/>
    </xf>
    <xf numFmtId="0" fontId="6" fillId="0" borderId="7" xfId="3" applyNumberFormat="1" applyFont="1" applyBorder="1"/>
    <xf numFmtId="0" fontId="6" fillId="0" borderId="8" xfId="3" applyNumberFormat="1" applyFont="1" applyBorder="1"/>
    <xf numFmtId="0" fontId="6" fillId="0" borderId="9" xfId="3" applyNumberFormat="1" applyFont="1" applyBorder="1"/>
    <xf numFmtId="0" fontId="6" fillId="0" borderId="0" xfId="3" applyNumberFormat="1" applyFont="1" applyBorder="1"/>
    <xf numFmtId="0" fontId="6" fillId="0" borderId="10" xfId="3" applyNumberFormat="1" applyFont="1" applyBorder="1"/>
    <xf numFmtId="0" fontId="1" fillId="0" borderId="11" xfId="1" applyNumberFormat="1" applyFont="1" applyFill="1" applyBorder="1" applyAlignment="1">
      <alignment horizontal="center"/>
    </xf>
    <xf numFmtId="0" fontId="6" fillId="0" borderId="11" xfId="3" applyNumberFormat="1" applyFont="1" applyBorder="1"/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9" fontId="6" fillId="0" borderId="0" xfId="0" applyNumberFormat="1" applyFont="1"/>
    <xf numFmtId="164" fontId="15" fillId="0" borderId="0" xfId="0" applyNumberFormat="1" applyFont="1" applyAlignment="1">
      <alignment vertical="center" wrapText="1"/>
    </xf>
    <xf numFmtId="2" fontId="15" fillId="0" borderId="0" xfId="0" applyNumberFormat="1" applyFont="1" applyAlignment="1">
      <alignment vertical="center" wrapText="1"/>
    </xf>
    <xf numFmtId="0" fontId="0" fillId="0" borderId="0" xfId="0" applyFill="1" applyProtection="1"/>
    <xf numFmtId="164" fontId="16" fillId="0" borderId="0" xfId="4" applyNumberFormat="1" applyFill="1" applyProtection="1"/>
    <xf numFmtId="0" fontId="16" fillId="0" borderId="0" xfId="4" applyFill="1" applyProtection="1"/>
    <xf numFmtId="171" fontId="0" fillId="0" borderId="0" xfId="0" applyNumberFormat="1"/>
    <xf numFmtId="0" fontId="4" fillId="0" borderId="0" xfId="0" applyFont="1" applyAlignment="1">
      <alignment horizontal="center"/>
    </xf>
    <xf numFmtId="2" fontId="15" fillId="0" borderId="0" xfId="0" applyNumberFormat="1" applyFont="1" applyBorder="1" applyAlignment="1">
      <alignment vertical="center" wrapText="1"/>
    </xf>
    <xf numFmtId="164" fontId="15" fillId="0" borderId="0" xfId="0" applyNumberFormat="1" applyFont="1" applyBorder="1" applyAlignment="1">
      <alignment vertical="center" wrapText="1"/>
    </xf>
    <xf numFmtId="164" fontId="7" fillId="0" borderId="0" xfId="0" applyNumberFormat="1" applyFont="1" applyBorder="1" applyAlignment="1">
      <alignment horizontal="center"/>
    </xf>
    <xf numFmtId="164" fontId="6" fillId="0" borderId="0" xfId="0" applyNumberFormat="1" applyFont="1" applyBorder="1"/>
    <xf numFmtId="0" fontId="0" fillId="0" borderId="0" xfId="0" applyBorder="1"/>
    <xf numFmtId="0" fontId="7" fillId="0" borderId="0" xfId="0" applyFont="1" applyAlignment="1">
      <alignment horizontal="center"/>
    </xf>
    <xf numFmtId="14" fontId="0" fillId="0" borderId="0" xfId="0" applyNumberFormat="1"/>
    <xf numFmtId="169" fontId="0" fillId="0" borderId="0" xfId="0" applyNumberFormat="1"/>
    <xf numFmtId="164" fontId="0" fillId="0" borderId="0" xfId="0" applyNumberFormat="1" applyFill="1" applyProtection="1"/>
    <xf numFmtId="0" fontId="17" fillId="0" borderId="0" xfId="0" applyFont="1" applyAlignment="1">
      <alignment vertical="center"/>
    </xf>
    <xf numFmtId="166" fontId="0" fillId="0" borderId="0" xfId="0" applyNumberFormat="1" applyBorder="1"/>
    <xf numFmtId="0" fontId="6" fillId="0" borderId="0" xfId="0" applyNumberFormat="1" applyFont="1" applyBorder="1" applyAlignment="1">
      <alignment horizontal="right"/>
    </xf>
    <xf numFmtId="0" fontId="6" fillId="0" borderId="0" xfId="0" applyNumberFormat="1" applyFont="1" applyBorder="1"/>
    <xf numFmtId="0" fontId="18" fillId="0" borderId="0" xfId="0" applyFont="1"/>
    <xf numFmtId="0" fontId="13" fillId="0" borderId="0" xfId="1" applyFont="1"/>
    <xf numFmtId="3" fontId="2" fillId="3" borderId="1" xfId="1" applyNumberFormat="1" applyFont="1" applyFill="1" applyBorder="1"/>
    <xf numFmtId="2" fontId="1" fillId="3" borderId="1" xfId="1" applyNumberFormat="1" applyFill="1" applyBorder="1"/>
    <xf numFmtId="9" fontId="2" fillId="6" borderId="1" xfId="1" applyNumberFormat="1" applyFont="1" applyFill="1" applyBorder="1" applyProtection="1">
      <protection locked="0"/>
    </xf>
    <xf numFmtId="3" fontId="2" fillId="6" borderId="1" xfId="1" applyNumberFormat="1" applyFont="1" applyFill="1" applyBorder="1" applyProtection="1">
      <protection locked="0"/>
    </xf>
    <xf numFmtId="0" fontId="12" fillId="0" borderId="0" xfId="1" applyFont="1"/>
    <xf numFmtId="0" fontId="2" fillId="0" borderId="0" xfId="1" applyFont="1"/>
    <xf numFmtId="0" fontId="2" fillId="0" borderId="0" xfId="1" quotePrefix="1" applyFont="1"/>
    <xf numFmtId="172" fontId="2" fillId="6" borderId="1" xfId="1" applyNumberFormat="1" applyFont="1" applyFill="1" applyBorder="1" applyProtection="1">
      <protection locked="0"/>
    </xf>
    <xf numFmtId="0" fontId="6" fillId="0" borderId="0" xfId="0" applyNumberFormat="1" applyFont="1" applyAlignment="1">
      <alignment horizontal="right"/>
    </xf>
    <xf numFmtId="0" fontId="6" fillId="0" borderId="0" xfId="0" applyNumberFormat="1" applyFont="1"/>
    <xf numFmtId="164" fontId="6" fillId="0" borderId="0" xfId="0" applyNumberFormat="1" applyFont="1" applyAlignment="1">
      <alignment horizontal="center"/>
    </xf>
    <xf numFmtId="0" fontId="19" fillId="0" borderId="3" xfId="0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0" borderId="2" xfId="0" applyFont="1" applyFill="1" applyBorder="1" applyAlignment="1"/>
    <xf numFmtId="170" fontId="6" fillId="0" borderId="0" xfId="0" applyNumberFormat="1" applyFont="1" applyFill="1" applyBorder="1" applyAlignment="1"/>
    <xf numFmtId="170" fontId="6" fillId="0" borderId="2" xfId="0" applyNumberFormat="1" applyFont="1" applyFill="1" applyBorder="1" applyAlignment="1"/>
    <xf numFmtId="167" fontId="6" fillId="0" borderId="2" xfId="0" applyNumberFormat="1" applyFont="1" applyFill="1" applyBorder="1" applyAlignment="1"/>
    <xf numFmtId="0" fontId="19" fillId="0" borderId="3" xfId="0" applyFont="1" applyFill="1" applyBorder="1" applyAlignment="1">
      <alignment horizontal="left"/>
    </xf>
    <xf numFmtId="164" fontId="6" fillId="0" borderId="12" xfId="0" applyNumberFormat="1" applyFont="1" applyBorder="1" applyAlignment="1">
      <alignment horizontal="center"/>
    </xf>
    <xf numFmtId="0" fontId="0" fillId="0" borderId="0" xfId="0" applyNumberFormat="1"/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00000000-0005-0000-0000-000032000000}"/>
    <cellStyle name="Percent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Histograma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Frequência</c:v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Simulação_Vendas!$H$2:$H$21</c:f>
              <c:strCache>
                <c:ptCount val="2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Mais</c:v>
                </c:pt>
              </c:strCache>
            </c:strRef>
          </c:cat>
          <c:val>
            <c:numRef>
              <c:f>Simulação_Vendas!$I$2:$I$21</c:f>
              <c:numCache>
                <c:formatCode>General</c:formatCode>
                <c:ptCount val="20"/>
                <c:pt idx="0">
                  <c:v>509</c:v>
                </c:pt>
                <c:pt idx="1">
                  <c:v>476</c:v>
                </c:pt>
                <c:pt idx="2">
                  <c:v>530</c:v>
                </c:pt>
                <c:pt idx="3">
                  <c:v>522</c:v>
                </c:pt>
                <c:pt idx="4">
                  <c:v>505</c:v>
                </c:pt>
                <c:pt idx="5">
                  <c:v>509</c:v>
                </c:pt>
                <c:pt idx="6">
                  <c:v>495</c:v>
                </c:pt>
                <c:pt idx="7">
                  <c:v>482</c:v>
                </c:pt>
                <c:pt idx="8">
                  <c:v>496</c:v>
                </c:pt>
                <c:pt idx="9">
                  <c:v>488</c:v>
                </c:pt>
                <c:pt idx="10">
                  <c:v>490</c:v>
                </c:pt>
                <c:pt idx="11">
                  <c:v>453</c:v>
                </c:pt>
                <c:pt idx="12">
                  <c:v>549</c:v>
                </c:pt>
                <c:pt idx="13">
                  <c:v>493</c:v>
                </c:pt>
                <c:pt idx="14">
                  <c:v>474</c:v>
                </c:pt>
                <c:pt idx="15">
                  <c:v>490</c:v>
                </c:pt>
                <c:pt idx="16">
                  <c:v>499</c:v>
                </c:pt>
                <c:pt idx="17">
                  <c:v>519</c:v>
                </c:pt>
                <c:pt idx="18">
                  <c:v>464</c:v>
                </c:pt>
                <c:pt idx="19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2-4F33-ABEB-67730A641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9527648"/>
        <c:axId val="419528040"/>
      </c:barChart>
      <c:catAx>
        <c:axId val="41952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Bloco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28040"/>
        <c:crosses val="autoZero"/>
        <c:auto val="1"/>
        <c:lblAlgn val="ctr"/>
        <c:lblOffset val="100"/>
        <c:noMultiLvlLbl val="0"/>
      </c:catAx>
      <c:valAx>
        <c:axId val="419528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Frequência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276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[2]Obrigações!$C$1</c:f>
              <c:strCache>
                <c:ptCount val="1"/>
                <c:pt idx="0">
                  <c:v>yields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3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[2]Obrigações!$A$2:$A$17</c:f>
              <c:numCache>
                <c:formatCode>General</c:formatCode>
                <c:ptCount val="16"/>
                <c:pt idx="0">
                  <c:v>3</c:v>
                </c:pt>
                <c:pt idx="1">
                  <c:v>6</c:v>
                </c:pt>
                <c:pt idx="2">
                  <c:v>12</c:v>
                </c:pt>
                <c:pt idx="3">
                  <c:v>24</c:v>
                </c:pt>
                <c:pt idx="4">
                  <c:v>36</c:v>
                </c:pt>
                <c:pt idx="5">
                  <c:v>48</c:v>
                </c:pt>
                <c:pt idx="6">
                  <c:v>60</c:v>
                </c:pt>
                <c:pt idx="7">
                  <c:v>72</c:v>
                </c:pt>
                <c:pt idx="8">
                  <c:v>84</c:v>
                </c:pt>
                <c:pt idx="9">
                  <c:v>96</c:v>
                </c:pt>
                <c:pt idx="10">
                  <c:v>108</c:v>
                </c:pt>
                <c:pt idx="11">
                  <c:v>120</c:v>
                </c:pt>
                <c:pt idx="12">
                  <c:v>240</c:v>
                </c:pt>
                <c:pt idx="13">
                  <c:v>360</c:v>
                </c:pt>
              </c:numCache>
            </c:numRef>
          </c:xVal>
          <c:yVal>
            <c:numRef>
              <c:f>[2]Obrigações!$C$2:$C$17</c:f>
              <c:numCache>
                <c:formatCode>General</c:formatCode>
                <c:ptCount val="16"/>
                <c:pt idx="0">
                  <c:v>3.31</c:v>
                </c:pt>
                <c:pt idx="1">
                  <c:v>3.44</c:v>
                </c:pt>
                <c:pt idx="2">
                  <c:v>3.66</c:v>
                </c:pt>
                <c:pt idx="3">
                  <c:v>3.68</c:v>
                </c:pt>
                <c:pt idx="4">
                  <c:v>3.68</c:v>
                </c:pt>
                <c:pt idx="5">
                  <c:v>3.7</c:v>
                </c:pt>
                <c:pt idx="6">
                  <c:v>3.72</c:v>
                </c:pt>
                <c:pt idx="7">
                  <c:v>3.74</c:v>
                </c:pt>
                <c:pt idx="8">
                  <c:v>3.76</c:v>
                </c:pt>
                <c:pt idx="9">
                  <c:v>3.77</c:v>
                </c:pt>
                <c:pt idx="10">
                  <c:v>3.78</c:v>
                </c:pt>
                <c:pt idx="11">
                  <c:v>3.81</c:v>
                </c:pt>
                <c:pt idx="12">
                  <c:v>3.99</c:v>
                </c:pt>
                <c:pt idx="13">
                  <c:v>3.98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15-4DDB-9C29-3852CA85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11240"/>
        <c:axId val="662211632"/>
      </c:scatterChart>
      <c:valAx>
        <c:axId val="662211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2211632"/>
        <c:crosses val="autoZero"/>
        <c:crossBetween val="midCat"/>
      </c:valAx>
      <c:valAx>
        <c:axId val="66221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22112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[2]Obrigações!$C$1</c:f>
              <c:strCache>
                <c:ptCount val="1"/>
                <c:pt idx="0">
                  <c:v>yields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650481189851269E-3"/>
                  <c:y val="0.1554520268299795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PT"/>
                      <a:t>y = 0.1267x + 3.2252
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[2]Obrigações!$B$2:$B$15</c:f>
              <c:numCache>
                <c:formatCode>General</c:formatCode>
                <c:ptCount val="14"/>
                <c:pt idx="0">
                  <c:v>1.0986122886681098</c:v>
                </c:pt>
                <c:pt idx="1">
                  <c:v>1.791759469228055</c:v>
                </c:pt>
                <c:pt idx="2">
                  <c:v>2.4849066497880004</c:v>
                </c:pt>
                <c:pt idx="3">
                  <c:v>3.1780538303479458</c:v>
                </c:pt>
                <c:pt idx="4">
                  <c:v>3.5835189384561099</c:v>
                </c:pt>
                <c:pt idx="5">
                  <c:v>3.8712010109078911</c:v>
                </c:pt>
                <c:pt idx="6">
                  <c:v>4.0943445622221004</c:v>
                </c:pt>
                <c:pt idx="7">
                  <c:v>4.2766661190160553</c:v>
                </c:pt>
                <c:pt idx="8">
                  <c:v>4.4308167988433134</c:v>
                </c:pt>
                <c:pt idx="9">
                  <c:v>4.5643481914678361</c:v>
                </c:pt>
                <c:pt idx="10">
                  <c:v>4.6821312271242199</c:v>
                </c:pt>
                <c:pt idx="11">
                  <c:v>4.7874917427820458</c:v>
                </c:pt>
                <c:pt idx="12">
                  <c:v>5.4806389233419912</c:v>
                </c:pt>
                <c:pt idx="13">
                  <c:v>5.8861040314501558</c:v>
                </c:pt>
              </c:numCache>
            </c:numRef>
          </c:xVal>
          <c:yVal>
            <c:numRef>
              <c:f>[2]Obrigações!$C$2:$C$15</c:f>
              <c:numCache>
                <c:formatCode>General</c:formatCode>
                <c:ptCount val="14"/>
                <c:pt idx="0">
                  <c:v>3.31</c:v>
                </c:pt>
                <c:pt idx="1">
                  <c:v>3.44</c:v>
                </c:pt>
                <c:pt idx="2">
                  <c:v>3.66</c:v>
                </c:pt>
                <c:pt idx="3">
                  <c:v>3.68</c:v>
                </c:pt>
                <c:pt idx="4">
                  <c:v>3.68</c:v>
                </c:pt>
                <c:pt idx="5">
                  <c:v>3.7</c:v>
                </c:pt>
                <c:pt idx="6">
                  <c:v>3.72</c:v>
                </c:pt>
                <c:pt idx="7">
                  <c:v>3.74</c:v>
                </c:pt>
                <c:pt idx="8">
                  <c:v>3.76</c:v>
                </c:pt>
                <c:pt idx="9">
                  <c:v>3.77</c:v>
                </c:pt>
                <c:pt idx="10">
                  <c:v>3.78</c:v>
                </c:pt>
                <c:pt idx="11">
                  <c:v>3.81</c:v>
                </c:pt>
                <c:pt idx="12">
                  <c:v>3.99</c:v>
                </c:pt>
                <c:pt idx="13">
                  <c:v>3.98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9D-470D-8AD2-2E1682F94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0552"/>
        <c:axId val="663509768"/>
      </c:scatterChart>
      <c:valAx>
        <c:axId val="663510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maturidade (logaritmo natural)</a:t>
                </a:r>
              </a:p>
            </c:rich>
          </c:tx>
          <c:layout>
            <c:manualLayout>
              <c:xMode val="edge"/>
              <c:yMode val="edge"/>
              <c:x val="0.34007742782152228"/>
              <c:y val="0.909722125442284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509768"/>
        <c:crosses val="autoZero"/>
        <c:crossBetween val="midCat"/>
      </c:valAx>
      <c:valAx>
        <c:axId val="663509768"/>
        <c:scaling>
          <c:orientation val="minMax"/>
          <c:max val="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yelds (%)</a:t>
                </a:r>
              </a:p>
            </c:rich>
          </c:tx>
          <c:layout>
            <c:manualLayout>
              <c:xMode val="edge"/>
              <c:yMode val="edge"/>
              <c:x val="1.9444356955380576E-2"/>
              <c:y val="0.308144225334665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5105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[2]Obrigações!$C$1</c:f>
              <c:strCache>
                <c:ptCount val="1"/>
                <c:pt idx="0">
                  <c:v>yields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accent1"/>
                </a:solidFill>
                <a:prstDash val="solid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3.8328958880139981E-3"/>
                  <c:y val="0.10358304170312044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PT"/>
                      <a:t>y = 0.1267ln(x) + 3.2252
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[2]Obrigações!$A$2:$A$15</c:f>
              <c:numCache>
                <c:formatCode>General</c:formatCode>
                <c:ptCount val="14"/>
                <c:pt idx="0">
                  <c:v>3</c:v>
                </c:pt>
                <c:pt idx="1">
                  <c:v>6</c:v>
                </c:pt>
                <c:pt idx="2">
                  <c:v>12</c:v>
                </c:pt>
                <c:pt idx="3">
                  <c:v>24</c:v>
                </c:pt>
                <c:pt idx="4">
                  <c:v>36</c:v>
                </c:pt>
                <c:pt idx="5">
                  <c:v>48</c:v>
                </c:pt>
                <c:pt idx="6">
                  <c:v>60</c:v>
                </c:pt>
                <c:pt idx="7">
                  <c:v>72</c:v>
                </c:pt>
                <c:pt idx="8">
                  <c:v>84</c:v>
                </c:pt>
                <c:pt idx="9">
                  <c:v>96</c:v>
                </c:pt>
                <c:pt idx="10">
                  <c:v>108</c:v>
                </c:pt>
                <c:pt idx="11">
                  <c:v>120</c:v>
                </c:pt>
                <c:pt idx="12">
                  <c:v>240</c:v>
                </c:pt>
                <c:pt idx="13">
                  <c:v>360</c:v>
                </c:pt>
              </c:numCache>
            </c:numRef>
          </c:xVal>
          <c:yVal>
            <c:numRef>
              <c:f>[2]Obrigações!$C$2:$C$15</c:f>
              <c:numCache>
                <c:formatCode>General</c:formatCode>
                <c:ptCount val="14"/>
                <c:pt idx="0">
                  <c:v>3.31</c:v>
                </c:pt>
                <c:pt idx="1">
                  <c:v>3.44</c:v>
                </c:pt>
                <c:pt idx="2">
                  <c:v>3.66</c:v>
                </c:pt>
                <c:pt idx="3">
                  <c:v>3.68</c:v>
                </c:pt>
                <c:pt idx="4">
                  <c:v>3.68</c:v>
                </c:pt>
                <c:pt idx="5">
                  <c:v>3.7</c:v>
                </c:pt>
                <c:pt idx="6">
                  <c:v>3.72</c:v>
                </c:pt>
                <c:pt idx="7">
                  <c:v>3.74</c:v>
                </c:pt>
                <c:pt idx="8">
                  <c:v>3.76</c:v>
                </c:pt>
                <c:pt idx="9">
                  <c:v>3.77</c:v>
                </c:pt>
                <c:pt idx="10">
                  <c:v>3.78</c:v>
                </c:pt>
                <c:pt idx="11">
                  <c:v>3.81</c:v>
                </c:pt>
                <c:pt idx="12">
                  <c:v>3.99</c:v>
                </c:pt>
                <c:pt idx="13">
                  <c:v>3.98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2A-41B0-8EDF-B98EA70AC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0160"/>
        <c:axId val="663516040"/>
      </c:scatterChart>
      <c:valAx>
        <c:axId val="663510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maturidade (meses)</a:t>
                </a:r>
              </a:p>
            </c:rich>
          </c:tx>
          <c:layout>
            <c:manualLayout>
              <c:xMode val="edge"/>
              <c:yMode val="edge"/>
              <c:x val="0.3852522309711286"/>
              <c:y val="0.909722125442284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516040"/>
        <c:crosses val="autoZero"/>
        <c:crossBetween val="midCat"/>
      </c:valAx>
      <c:valAx>
        <c:axId val="663516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yields (%)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2846296425336213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5101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[2]PIB_USA!$C$1</c:f>
              <c:strCache>
                <c:ptCount val="1"/>
                <c:pt idx="0">
                  <c:v>ln_PIB_USA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[2]PIB_USA!$A$2:$A$76</c:f>
              <c:numCache>
                <c:formatCode>General</c:formatCode>
                <c:ptCount val="75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</c:numCache>
            </c:numRef>
          </c:xVal>
          <c:yVal>
            <c:numRef>
              <c:f>[2]PIB_USA!$C$2:$C$76</c:f>
              <c:numCache>
                <c:formatCode>General</c:formatCode>
                <c:ptCount val="75"/>
                <c:pt idx="0">
                  <c:v>7.1015441672169857</c:v>
                </c:pt>
                <c:pt idx="1">
                  <c:v>7.2322489149151767</c:v>
                </c:pt>
                <c:pt idx="2">
                  <c:v>7.4009076467308956</c:v>
                </c:pt>
                <c:pt idx="3">
                  <c:v>7.5605595169248057</c:v>
                </c:pt>
                <c:pt idx="4">
                  <c:v>7.6726369028177013</c:v>
                </c:pt>
                <c:pt idx="5">
                  <c:v>7.7060684562823303</c:v>
                </c:pt>
                <c:pt idx="6">
                  <c:v>7.6402625860537929</c:v>
                </c:pt>
                <c:pt idx="7">
                  <c:v>7.583064301412203</c:v>
                </c:pt>
                <c:pt idx="8">
                  <c:v>7.5865245915961266</c:v>
                </c:pt>
                <c:pt idx="9">
                  <c:v>7.6074261340293283</c:v>
                </c:pt>
                <c:pt idx="10">
                  <c:v>7.6299951337453544</c:v>
                </c:pt>
                <c:pt idx="11">
                  <c:v>7.7374941646298625</c:v>
                </c:pt>
                <c:pt idx="12">
                  <c:v>7.7863067597959423</c:v>
                </c:pt>
                <c:pt idx="13">
                  <c:v>7.8358797155618349</c:v>
                </c:pt>
                <c:pt idx="14">
                  <c:v>7.8375504145433847</c:v>
                </c:pt>
                <c:pt idx="15">
                  <c:v>7.8783182637377296</c:v>
                </c:pt>
                <c:pt idx="16">
                  <c:v>7.9283952153112871</c:v>
                </c:pt>
                <c:pt idx="17">
                  <c:v>7.9475937320718568</c:v>
                </c:pt>
                <c:pt idx="18">
                  <c:v>7.9391053405910785</c:v>
                </c:pt>
                <c:pt idx="19">
                  <c:v>7.9877520354777598</c:v>
                </c:pt>
                <c:pt idx="20">
                  <c:v>8.0305787635651953</c:v>
                </c:pt>
                <c:pt idx="21">
                  <c:v>8.0399796329843554</c:v>
                </c:pt>
                <c:pt idx="22">
                  <c:v>8.099141199802574</c:v>
                </c:pt>
                <c:pt idx="23">
                  <c:v>8.1406128720457733</c:v>
                </c:pt>
                <c:pt idx="24">
                  <c:v>8.1965332784672498</c:v>
                </c:pt>
                <c:pt idx="25">
                  <c:v>8.2487959651763205</c:v>
                </c:pt>
                <c:pt idx="26">
                  <c:v>8.3229844613001198</c:v>
                </c:pt>
                <c:pt idx="27">
                  <c:v>8.3624299907030224</c:v>
                </c:pt>
                <c:pt idx="28">
                  <c:v>8.3991256152820508</c:v>
                </c:pt>
                <c:pt idx="29">
                  <c:v>8.4424825761711784</c:v>
                </c:pt>
                <c:pt idx="30">
                  <c:v>8.4558240425082793</c:v>
                </c:pt>
                <c:pt idx="31">
                  <c:v>8.4711848543753323</c:v>
                </c:pt>
                <c:pt idx="32">
                  <c:v>8.510247123243337</c:v>
                </c:pt>
                <c:pt idx="33">
                  <c:v>8.5740913491702866</c:v>
                </c:pt>
                <c:pt idx="34">
                  <c:v>8.5971460488995195</c:v>
                </c:pt>
                <c:pt idx="35">
                  <c:v>8.5793751881298892</c:v>
                </c:pt>
                <c:pt idx="36">
                  <c:v>8.6180769011154155</c:v>
                </c:pt>
                <c:pt idx="37">
                  <c:v>8.6734325455866426</c:v>
                </c:pt>
                <c:pt idx="38">
                  <c:v>8.7243130462725684</c:v>
                </c:pt>
                <c:pt idx="39">
                  <c:v>8.7677012947045032</c:v>
                </c:pt>
                <c:pt idx="40">
                  <c:v>8.7686411663349499</c:v>
                </c:pt>
                <c:pt idx="41">
                  <c:v>8.7906602069847501</c:v>
                </c:pt>
                <c:pt idx="42">
                  <c:v>8.7786370324239869</c:v>
                </c:pt>
                <c:pt idx="43">
                  <c:v>8.8018020463689908</c:v>
                </c:pt>
                <c:pt idx="44">
                  <c:v>8.8771112707017412</c:v>
                </c:pt>
                <c:pt idx="45">
                  <c:v>8.9217565597459334</c:v>
                </c:pt>
                <c:pt idx="46">
                  <c:v>8.9595622284403316</c:v>
                </c:pt>
                <c:pt idx="47">
                  <c:v>8.9902758256573776</c:v>
                </c:pt>
                <c:pt idx="48">
                  <c:v>9.0337117794658983</c:v>
                </c:pt>
                <c:pt idx="49">
                  <c:v>9.0720628772632068</c:v>
                </c:pt>
                <c:pt idx="50">
                  <c:v>9.0964614553196714</c:v>
                </c:pt>
                <c:pt idx="51">
                  <c:v>9.0941390846960051</c:v>
                </c:pt>
                <c:pt idx="52">
                  <c:v>9.1217167869864575</c:v>
                </c:pt>
                <c:pt idx="53">
                  <c:v>9.1527091404932346</c:v>
                </c:pt>
                <c:pt idx="54">
                  <c:v>9.1887356619037757</c:v>
                </c:pt>
                <c:pt idx="55">
                  <c:v>9.2199332131949703</c:v>
                </c:pt>
                <c:pt idx="56">
                  <c:v>9.2522296367608607</c:v>
                </c:pt>
                <c:pt idx="57">
                  <c:v>9.2961005498759217</c:v>
                </c:pt>
                <c:pt idx="58">
                  <c:v>9.3379487581787721</c:v>
                </c:pt>
                <c:pt idx="59">
                  <c:v>9.3855475145680405</c:v>
                </c:pt>
                <c:pt idx="60">
                  <c:v>9.4299866148302911</c:v>
                </c:pt>
                <c:pt idx="61">
                  <c:v>9.446306165858374</c:v>
                </c:pt>
                <c:pt idx="62">
                  <c:v>9.4595071623996283</c:v>
                </c:pt>
                <c:pt idx="63">
                  <c:v>9.4816033863996694</c:v>
                </c:pt>
                <c:pt idx="64">
                  <c:v>9.5217335999371056</c:v>
                </c:pt>
                <c:pt idx="65">
                  <c:v>9.5549217830441577</c:v>
                </c:pt>
                <c:pt idx="66">
                  <c:v>9.5828290176230411</c:v>
                </c:pt>
                <c:pt idx="67">
                  <c:v>9.6017248111163074</c:v>
                </c:pt>
                <c:pt idx="68">
                  <c:v>9.6108291185108126</c:v>
                </c:pt>
                <c:pt idx="69">
                  <c:v>9.5759968608147936</c:v>
                </c:pt>
                <c:pt idx="70">
                  <c:v>9.5936184924589831</c:v>
                </c:pt>
                <c:pt idx="71">
                  <c:v>9.6127668681756315</c:v>
                </c:pt>
                <c:pt idx="72">
                  <c:v>9.6366369896642805</c:v>
                </c:pt>
                <c:pt idx="73">
                  <c:v>9.6534499516212602</c:v>
                </c:pt>
                <c:pt idx="74">
                  <c:v>9.6775181372265955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0E-4C3C-A3A9-4E1E67084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1336"/>
        <c:axId val="663512120"/>
      </c:scatterChart>
      <c:valAx>
        <c:axId val="663511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63512120"/>
        <c:crosses val="autoZero"/>
        <c:crossBetween val="midCat"/>
      </c:valAx>
      <c:valAx>
        <c:axId val="66351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635113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[2]PIB_USA!$C$1</c:f>
              <c:strCache>
                <c:ptCount val="1"/>
                <c:pt idx="0">
                  <c:v>ln_PIB_USA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[2]PIB_USA!$C$2:$C$76</c:f>
              <c:numCache>
                <c:formatCode>General</c:formatCode>
                <c:ptCount val="75"/>
                <c:pt idx="0">
                  <c:v>7.1015441672169857</c:v>
                </c:pt>
                <c:pt idx="1">
                  <c:v>7.2322489149151767</c:v>
                </c:pt>
                <c:pt idx="2">
                  <c:v>7.4009076467308956</c:v>
                </c:pt>
                <c:pt idx="3">
                  <c:v>7.5605595169248057</c:v>
                </c:pt>
                <c:pt idx="4">
                  <c:v>7.6726369028177013</c:v>
                </c:pt>
                <c:pt idx="5">
                  <c:v>7.7060684562823303</c:v>
                </c:pt>
                <c:pt idx="6">
                  <c:v>7.6402625860537929</c:v>
                </c:pt>
                <c:pt idx="7">
                  <c:v>7.583064301412203</c:v>
                </c:pt>
                <c:pt idx="8">
                  <c:v>7.5865245915961266</c:v>
                </c:pt>
                <c:pt idx="9">
                  <c:v>7.6074261340293283</c:v>
                </c:pt>
                <c:pt idx="10">
                  <c:v>7.6299951337453544</c:v>
                </c:pt>
                <c:pt idx="11">
                  <c:v>7.7374941646298625</c:v>
                </c:pt>
                <c:pt idx="12">
                  <c:v>7.7863067597959423</c:v>
                </c:pt>
                <c:pt idx="13">
                  <c:v>7.8358797155618349</c:v>
                </c:pt>
                <c:pt idx="14">
                  <c:v>7.8375504145433847</c:v>
                </c:pt>
                <c:pt idx="15">
                  <c:v>7.8783182637377296</c:v>
                </c:pt>
                <c:pt idx="16">
                  <c:v>7.9283952153112871</c:v>
                </c:pt>
                <c:pt idx="17">
                  <c:v>7.9475937320718568</c:v>
                </c:pt>
                <c:pt idx="18">
                  <c:v>7.9391053405910785</c:v>
                </c:pt>
                <c:pt idx="19">
                  <c:v>7.9877520354777598</c:v>
                </c:pt>
                <c:pt idx="20">
                  <c:v>8.0305787635651953</c:v>
                </c:pt>
                <c:pt idx="21">
                  <c:v>8.0399796329843554</c:v>
                </c:pt>
                <c:pt idx="22">
                  <c:v>8.099141199802574</c:v>
                </c:pt>
                <c:pt idx="23">
                  <c:v>8.1406128720457733</c:v>
                </c:pt>
                <c:pt idx="24">
                  <c:v>8.1965332784672498</c:v>
                </c:pt>
                <c:pt idx="25">
                  <c:v>8.2487959651763205</c:v>
                </c:pt>
                <c:pt idx="26">
                  <c:v>8.3229844613001198</c:v>
                </c:pt>
                <c:pt idx="27">
                  <c:v>8.3624299907030224</c:v>
                </c:pt>
                <c:pt idx="28">
                  <c:v>8.3991256152820508</c:v>
                </c:pt>
                <c:pt idx="29">
                  <c:v>8.4424825761711784</c:v>
                </c:pt>
                <c:pt idx="30">
                  <c:v>8.4558240425082793</c:v>
                </c:pt>
                <c:pt idx="31">
                  <c:v>8.4711848543753323</c:v>
                </c:pt>
                <c:pt idx="32">
                  <c:v>8.510247123243337</c:v>
                </c:pt>
                <c:pt idx="33">
                  <c:v>8.5740913491702866</c:v>
                </c:pt>
                <c:pt idx="34">
                  <c:v>8.5971460488995195</c:v>
                </c:pt>
                <c:pt idx="35">
                  <c:v>8.5793751881298892</c:v>
                </c:pt>
                <c:pt idx="36">
                  <c:v>8.6180769011154155</c:v>
                </c:pt>
                <c:pt idx="37">
                  <c:v>8.6734325455866426</c:v>
                </c:pt>
                <c:pt idx="38">
                  <c:v>8.7243130462725684</c:v>
                </c:pt>
                <c:pt idx="39">
                  <c:v>8.7677012947045032</c:v>
                </c:pt>
                <c:pt idx="40">
                  <c:v>8.7686411663349499</c:v>
                </c:pt>
                <c:pt idx="41">
                  <c:v>8.7906602069847501</c:v>
                </c:pt>
                <c:pt idx="42">
                  <c:v>8.7786370324239869</c:v>
                </c:pt>
                <c:pt idx="43">
                  <c:v>8.8018020463689908</c:v>
                </c:pt>
                <c:pt idx="44">
                  <c:v>8.8771112707017412</c:v>
                </c:pt>
                <c:pt idx="45">
                  <c:v>8.9217565597459334</c:v>
                </c:pt>
                <c:pt idx="46">
                  <c:v>8.9595622284403316</c:v>
                </c:pt>
                <c:pt idx="47">
                  <c:v>8.9902758256573776</c:v>
                </c:pt>
                <c:pt idx="48">
                  <c:v>9.0337117794658983</c:v>
                </c:pt>
                <c:pt idx="49">
                  <c:v>9.0720628772632068</c:v>
                </c:pt>
                <c:pt idx="50">
                  <c:v>9.0964614553196714</c:v>
                </c:pt>
                <c:pt idx="51">
                  <c:v>9.0941390846960051</c:v>
                </c:pt>
                <c:pt idx="52">
                  <c:v>9.1217167869864575</c:v>
                </c:pt>
                <c:pt idx="53">
                  <c:v>9.1527091404932346</c:v>
                </c:pt>
                <c:pt idx="54">
                  <c:v>9.1887356619037757</c:v>
                </c:pt>
                <c:pt idx="55">
                  <c:v>9.2199332131949703</c:v>
                </c:pt>
                <c:pt idx="56">
                  <c:v>9.2522296367608607</c:v>
                </c:pt>
                <c:pt idx="57">
                  <c:v>9.2961005498759217</c:v>
                </c:pt>
                <c:pt idx="58">
                  <c:v>9.3379487581787721</c:v>
                </c:pt>
                <c:pt idx="59">
                  <c:v>9.3855475145680405</c:v>
                </c:pt>
                <c:pt idx="60">
                  <c:v>9.4299866148302911</c:v>
                </c:pt>
                <c:pt idx="61">
                  <c:v>9.446306165858374</c:v>
                </c:pt>
                <c:pt idx="62">
                  <c:v>9.4595071623996283</c:v>
                </c:pt>
                <c:pt idx="63">
                  <c:v>9.4816033863996694</c:v>
                </c:pt>
                <c:pt idx="64">
                  <c:v>9.5217335999371056</c:v>
                </c:pt>
                <c:pt idx="65">
                  <c:v>9.5549217830441577</c:v>
                </c:pt>
                <c:pt idx="66">
                  <c:v>9.5828290176230411</c:v>
                </c:pt>
                <c:pt idx="67">
                  <c:v>9.6017248111163074</c:v>
                </c:pt>
                <c:pt idx="68">
                  <c:v>9.6108291185108126</c:v>
                </c:pt>
                <c:pt idx="69">
                  <c:v>9.5759968608147936</c:v>
                </c:pt>
                <c:pt idx="70">
                  <c:v>9.5936184924589831</c:v>
                </c:pt>
                <c:pt idx="71">
                  <c:v>9.6127668681756315</c:v>
                </c:pt>
                <c:pt idx="72">
                  <c:v>9.6366369896642805</c:v>
                </c:pt>
                <c:pt idx="73">
                  <c:v>9.6534499516212602</c:v>
                </c:pt>
                <c:pt idx="74">
                  <c:v>9.6775181372265955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E3-4948-A6C6-A287FC05D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6432"/>
        <c:axId val="663512512"/>
      </c:scatterChart>
      <c:valAx>
        <c:axId val="663516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63512512"/>
        <c:crosses val="autoZero"/>
        <c:crossBetween val="midCat"/>
      </c:valAx>
      <c:valAx>
        <c:axId val="66351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63516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[2]PIB_USA!$B$1</c:f>
              <c:strCache>
                <c:ptCount val="1"/>
                <c:pt idx="0">
                  <c:v>PIB_USA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exp"/>
            <c:dispRSqr val="1"/>
            <c:dispEq val="1"/>
            <c:trendlineLbl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pt-PT" sz="10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y = 1584.8e</a:t>
                    </a:r>
                    <a:r>
                      <a:rPr lang="pt-PT" sz="1000" b="0" i="0" u="none" strike="noStrike" baseline="3000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0.0329x</a:t>
                    </a: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pt-PT" sz="10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[2]PIB_USA!$B$2:$B$76</c:f>
              <c:numCache>
                <c:formatCode>General</c:formatCode>
                <c:ptCount val="75"/>
                <c:pt idx="0">
                  <c:v>1213.8399999999999</c:v>
                </c:pt>
                <c:pt idx="1">
                  <c:v>1383.33</c:v>
                </c:pt>
                <c:pt idx="2">
                  <c:v>1637.47</c:v>
                </c:pt>
                <c:pt idx="3">
                  <c:v>1920.92</c:v>
                </c:pt>
                <c:pt idx="4">
                  <c:v>2148.7399999999998</c:v>
                </c:pt>
                <c:pt idx="5">
                  <c:v>2221.79</c:v>
                </c:pt>
                <c:pt idx="6">
                  <c:v>2080.29</c:v>
                </c:pt>
                <c:pt idx="7">
                  <c:v>1964.64</c:v>
                </c:pt>
                <c:pt idx="8">
                  <c:v>1971.45</c:v>
                </c:pt>
                <c:pt idx="9">
                  <c:v>2013.09</c:v>
                </c:pt>
                <c:pt idx="10">
                  <c:v>2059.04</c:v>
                </c:pt>
                <c:pt idx="11">
                  <c:v>2292.7199999999998</c:v>
                </c:pt>
                <c:pt idx="12">
                  <c:v>2407.41</c:v>
                </c:pt>
                <c:pt idx="13">
                  <c:v>2529.7600000000002</c:v>
                </c:pt>
                <c:pt idx="14">
                  <c:v>2533.9899999999998</c:v>
                </c:pt>
                <c:pt idx="15">
                  <c:v>2639.43</c:v>
                </c:pt>
                <c:pt idx="16">
                  <c:v>2774.97</c:v>
                </c:pt>
                <c:pt idx="17">
                  <c:v>2828.76</c:v>
                </c:pt>
                <c:pt idx="18">
                  <c:v>2804.85</c:v>
                </c:pt>
                <c:pt idx="19">
                  <c:v>2944.67</c:v>
                </c:pt>
                <c:pt idx="20">
                  <c:v>3073.52</c:v>
                </c:pt>
                <c:pt idx="21">
                  <c:v>3102.55</c:v>
                </c:pt>
                <c:pt idx="22">
                  <c:v>3291.64</c:v>
                </c:pt>
                <c:pt idx="23">
                  <c:v>3431.02</c:v>
                </c:pt>
                <c:pt idx="24">
                  <c:v>3628.35</c:v>
                </c:pt>
                <c:pt idx="25">
                  <c:v>3823.02</c:v>
                </c:pt>
                <c:pt idx="26">
                  <c:v>4117.43</c:v>
                </c:pt>
                <c:pt idx="27">
                  <c:v>4283.09</c:v>
                </c:pt>
                <c:pt idx="28">
                  <c:v>4443.18</c:v>
                </c:pt>
                <c:pt idx="29">
                  <c:v>4640.0600000000004</c:v>
                </c:pt>
                <c:pt idx="30">
                  <c:v>4702.38</c:v>
                </c:pt>
                <c:pt idx="31">
                  <c:v>4775.17</c:v>
                </c:pt>
                <c:pt idx="32">
                  <c:v>4965.3900000000003</c:v>
                </c:pt>
                <c:pt idx="33">
                  <c:v>5292.74</c:v>
                </c:pt>
                <c:pt idx="34">
                  <c:v>5416.18</c:v>
                </c:pt>
                <c:pt idx="35">
                  <c:v>5320.78</c:v>
                </c:pt>
                <c:pt idx="36">
                  <c:v>5530.74</c:v>
                </c:pt>
                <c:pt idx="37">
                  <c:v>5845.53</c:v>
                </c:pt>
                <c:pt idx="38">
                  <c:v>6150.65</c:v>
                </c:pt>
                <c:pt idx="39">
                  <c:v>6423.39</c:v>
                </c:pt>
                <c:pt idx="40">
                  <c:v>6429.43</c:v>
                </c:pt>
                <c:pt idx="41">
                  <c:v>6572.57</c:v>
                </c:pt>
                <c:pt idx="42">
                  <c:v>6494.02</c:v>
                </c:pt>
                <c:pt idx="43">
                  <c:v>6646.21</c:v>
                </c:pt>
                <c:pt idx="44">
                  <c:v>7166.06</c:v>
                </c:pt>
                <c:pt idx="45">
                  <c:v>7493.24</c:v>
                </c:pt>
                <c:pt idx="46">
                  <c:v>7781.95</c:v>
                </c:pt>
                <c:pt idx="47">
                  <c:v>8024.67</c:v>
                </c:pt>
                <c:pt idx="48">
                  <c:v>8380.91</c:v>
                </c:pt>
                <c:pt idx="49">
                  <c:v>8708.57</c:v>
                </c:pt>
                <c:pt idx="50">
                  <c:v>8923.66</c:v>
                </c:pt>
                <c:pt idx="51">
                  <c:v>8902.9599999999991</c:v>
                </c:pt>
                <c:pt idx="52">
                  <c:v>9151.9</c:v>
                </c:pt>
                <c:pt idx="53">
                  <c:v>9439.98</c:v>
                </c:pt>
                <c:pt idx="54">
                  <c:v>9786.27</c:v>
                </c:pt>
                <c:pt idx="55">
                  <c:v>10096.39</c:v>
                </c:pt>
                <c:pt idx="56">
                  <c:v>10427.790000000001</c:v>
                </c:pt>
                <c:pt idx="57">
                  <c:v>10895.45</c:v>
                </c:pt>
                <c:pt idx="58">
                  <c:v>11361.08</c:v>
                </c:pt>
                <c:pt idx="59">
                  <c:v>11914.93</c:v>
                </c:pt>
                <c:pt idx="60">
                  <c:v>12456.36</c:v>
                </c:pt>
                <c:pt idx="61">
                  <c:v>12661.31</c:v>
                </c:pt>
                <c:pt idx="62">
                  <c:v>12829.56</c:v>
                </c:pt>
                <c:pt idx="63">
                  <c:v>13116.2</c:v>
                </c:pt>
                <c:pt idx="64">
                  <c:v>13653.26</c:v>
                </c:pt>
                <c:pt idx="65">
                  <c:v>14113.99</c:v>
                </c:pt>
                <c:pt idx="66">
                  <c:v>14513.42</c:v>
                </c:pt>
                <c:pt idx="67">
                  <c:v>14790.27</c:v>
                </c:pt>
                <c:pt idx="68">
                  <c:v>14925.54</c:v>
                </c:pt>
                <c:pt idx="69">
                  <c:v>14414.6</c:v>
                </c:pt>
                <c:pt idx="70">
                  <c:v>14670.86</c:v>
                </c:pt>
                <c:pt idx="71">
                  <c:v>14954.49</c:v>
                </c:pt>
                <c:pt idx="72">
                  <c:v>15315.75</c:v>
                </c:pt>
                <c:pt idx="73">
                  <c:v>15575.43</c:v>
                </c:pt>
                <c:pt idx="74">
                  <c:v>15954.85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F0-4D88-B764-B099353AA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4864"/>
        <c:axId val="663512904"/>
      </c:scatterChart>
      <c:valAx>
        <c:axId val="663514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Anos (</a:t>
                </a:r>
                <a:r>
                  <a:rPr lang="pt-PT" sz="10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 </a:t>
                </a:r>
                <a:r>
                  <a:rPr lang="pt-PT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=1, ..., 75) </a:t>
                </a:r>
              </a:p>
            </c:rich>
          </c:tx>
          <c:layout>
            <c:manualLayout>
              <c:xMode val="edge"/>
              <c:yMode val="edge"/>
              <c:x val="0.50402898550724629"/>
              <c:y val="0.906458151064450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512904"/>
        <c:crosses val="autoZero"/>
        <c:crossBetween val="midCat"/>
        <c:majorUnit val="5"/>
      </c:valAx>
      <c:valAx>
        <c:axId val="663512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PIB_USA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\,##0;\-#\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514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strRef>
              <c:f>[2]PIB_USA!$C$1</c:f>
              <c:strCache>
                <c:ptCount val="1"/>
                <c:pt idx="0">
                  <c:v>ln_PIB_USA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5778652668416448E-2"/>
                  <c:y val="-7.637175561388159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PT"/>
                      <a:t>y = 0.0329x + 7.3682
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yVal>
            <c:numRef>
              <c:f>[2]PIB_USA!$C$2:$C$76</c:f>
              <c:numCache>
                <c:formatCode>General</c:formatCode>
                <c:ptCount val="75"/>
                <c:pt idx="0">
                  <c:v>7.1015441672169857</c:v>
                </c:pt>
                <c:pt idx="1">
                  <c:v>7.2322489149151767</c:v>
                </c:pt>
                <c:pt idx="2">
                  <c:v>7.4009076467308956</c:v>
                </c:pt>
                <c:pt idx="3">
                  <c:v>7.5605595169248057</c:v>
                </c:pt>
                <c:pt idx="4">
                  <c:v>7.6726369028177013</c:v>
                </c:pt>
                <c:pt idx="5">
                  <c:v>7.7060684562823303</c:v>
                </c:pt>
                <c:pt idx="6">
                  <c:v>7.6402625860537929</c:v>
                </c:pt>
                <c:pt idx="7">
                  <c:v>7.583064301412203</c:v>
                </c:pt>
                <c:pt idx="8">
                  <c:v>7.5865245915961266</c:v>
                </c:pt>
                <c:pt idx="9">
                  <c:v>7.6074261340293283</c:v>
                </c:pt>
                <c:pt idx="10">
                  <c:v>7.6299951337453544</c:v>
                </c:pt>
                <c:pt idx="11">
                  <c:v>7.7374941646298625</c:v>
                </c:pt>
                <c:pt idx="12">
                  <c:v>7.7863067597959423</c:v>
                </c:pt>
                <c:pt idx="13">
                  <c:v>7.8358797155618349</c:v>
                </c:pt>
                <c:pt idx="14">
                  <c:v>7.8375504145433847</c:v>
                </c:pt>
                <c:pt idx="15">
                  <c:v>7.8783182637377296</c:v>
                </c:pt>
                <c:pt idx="16">
                  <c:v>7.9283952153112871</c:v>
                </c:pt>
                <c:pt idx="17">
                  <c:v>7.9475937320718568</c:v>
                </c:pt>
                <c:pt idx="18">
                  <c:v>7.9391053405910785</c:v>
                </c:pt>
                <c:pt idx="19">
                  <c:v>7.9877520354777598</c:v>
                </c:pt>
                <c:pt idx="20">
                  <c:v>8.0305787635651953</c:v>
                </c:pt>
                <c:pt idx="21">
                  <c:v>8.0399796329843554</c:v>
                </c:pt>
                <c:pt idx="22">
                  <c:v>8.099141199802574</c:v>
                </c:pt>
                <c:pt idx="23">
                  <c:v>8.1406128720457733</c:v>
                </c:pt>
                <c:pt idx="24">
                  <c:v>8.1965332784672498</c:v>
                </c:pt>
                <c:pt idx="25">
                  <c:v>8.2487959651763205</c:v>
                </c:pt>
                <c:pt idx="26">
                  <c:v>8.3229844613001198</c:v>
                </c:pt>
                <c:pt idx="27">
                  <c:v>8.3624299907030224</c:v>
                </c:pt>
                <c:pt idx="28">
                  <c:v>8.3991256152820508</c:v>
                </c:pt>
                <c:pt idx="29">
                  <c:v>8.4424825761711784</c:v>
                </c:pt>
                <c:pt idx="30">
                  <c:v>8.4558240425082793</c:v>
                </c:pt>
                <c:pt idx="31">
                  <c:v>8.4711848543753323</c:v>
                </c:pt>
                <c:pt idx="32">
                  <c:v>8.510247123243337</c:v>
                </c:pt>
                <c:pt idx="33">
                  <c:v>8.5740913491702866</c:v>
                </c:pt>
                <c:pt idx="34">
                  <c:v>8.5971460488995195</c:v>
                </c:pt>
                <c:pt idx="35">
                  <c:v>8.5793751881298892</c:v>
                </c:pt>
                <c:pt idx="36">
                  <c:v>8.6180769011154155</c:v>
                </c:pt>
                <c:pt idx="37">
                  <c:v>8.6734325455866426</c:v>
                </c:pt>
                <c:pt idx="38">
                  <c:v>8.7243130462725684</c:v>
                </c:pt>
                <c:pt idx="39">
                  <c:v>8.7677012947045032</c:v>
                </c:pt>
                <c:pt idx="40">
                  <c:v>8.7686411663349499</c:v>
                </c:pt>
                <c:pt idx="41">
                  <c:v>8.7906602069847501</c:v>
                </c:pt>
                <c:pt idx="42">
                  <c:v>8.7786370324239869</c:v>
                </c:pt>
                <c:pt idx="43">
                  <c:v>8.8018020463689908</c:v>
                </c:pt>
                <c:pt idx="44">
                  <c:v>8.8771112707017412</c:v>
                </c:pt>
                <c:pt idx="45">
                  <c:v>8.9217565597459334</c:v>
                </c:pt>
                <c:pt idx="46">
                  <c:v>8.9595622284403316</c:v>
                </c:pt>
                <c:pt idx="47">
                  <c:v>8.9902758256573776</c:v>
                </c:pt>
                <c:pt idx="48">
                  <c:v>9.0337117794658983</c:v>
                </c:pt>
                <c:pt idx="49">
                  <c:v>9.0720628772632068</c:v>
                </c:pt>
                <c:pt idx="50">
                  <c:v>9.0964614553196714</c:v>
                </c:pt>
                <c:pt idx="51">
                  <c:v>9.0941390846960051</c:v>
                </c:pt>
                <c:pt idx="52">
                  <c:v>9.1217167869864575</c:v>
                </c:pt>
                <c:pt idx="53">
                  <c:v>9.1527091404932346</c:v>
                </c:pt>
                <c:pt idx="54">
                  <c:v>9.1887356619037757</c:v>
                </c:pt>
                <c:pt idx="55">
                  <c:v>9.2199332131949703</c:v>
                </c:pt>
                <c:pt idx="56">
                  <c:v>9.2522296367608607</c:v>
                </c:pt>
                <c:pt idx="57">
                  <c:v>9.2961005498759217</c:v>
                </c:pt>
                <c:pt idx="58">
                  <c:v>9.3379487581787721</c:v>
                </c:pt>
                <c:pt idx="59">
                  <c:v>9.3855475145680405</c:v>
                </c:pt>
                <c:pt idx="60">
                  <c:v>9.4299866148302911</c:v>
                </c:pt>
                <c:pt idx="61">
                  <c:v>9.446306165858374</c:v>
                </c:pt>
                <c:pt idx="62">
                  <c:v>9.4595071623996283</c:v>
                </c:pt>
                <c:pt idx="63">
                  <c:v>9.4816033863996694</c:v>
                </c:pt>
                <c:pt idx="64">
                  <c:v>9.5217335999371056</c:v>
                </c:pt>
                <c:pt idx="65">
                  <c:v>9.5549217830441577</c:v>
                </c:pt>
                <c:pt idx="66">
                  <c:v>9.5828290176230411</c:v>
                </c:pt>
                <c:pt idx="67">
                  <c:v>9.6017248111163074</c:v>
                </c:pt>
                <c:pt idx="68">
                  <c:v>9.6108291185108126</c:v>
                </c:pt>
                <c:pt idx="69">
                  <c:v>9.5759968608147936</c:v>
                </c:pt>
                <c:pt idx="70">
                  <c:v>9.5936184924589831</c:v>
                </c:pt>
                <c:pt idx="71">
                  <c:v>9.6127668681756315</c:v>
                </c:pt>
                <c:pt idx="72">
                  <c:v>9.6366369896642805</c:v>
                </c:pt>
                <c:pt idx="73">
                  <c:v>9.6534499516212602</c:v>
                </c:pt>
                <c:pt idx="74">
                  <c:v>9.6775181372265955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B1-4493-B5A9-E22667CA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513688"/>
        <c:axId val="663509376"/>
      </c:scatterChart>
      <c:valAx>
        <c:axId val="663513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Anos (</a:t>
                </a:r>
                <a:r>
                  <a:rPr lang="pt-PT" sz="10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 </a:t>
                </a:r>
                <a:r>
                  <a:rPr lang="pt-PT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=1, ..., 75) </a:t>
                </a:r>
              </a:p>
            </c:rich>
          </c:tx>
          <c:layout>
            <c:manualLayout>
              <c:xMode val="edge"/>
              <c:yMode val="edge"/>
              <c:x val="0.50402898550724629"/>
              <c:y val="0.906458151064450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509376"/>
        <c:crosses val="autoZero"/>
        <c:crossBetween val="midCat"/>
        <c:majorUnit val="5"/>
      </c:valAx>
      <c:valAx>
        <c:axId val="66350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ln_PIB_USA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2805745115193933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513688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[2]Carteira!$C$1</c:f>
              <c:strCache>
                <c:ptCount val="1"/>
                <c:pt idx="0">
                  <c:v>D-P (Y)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[2]Carteira!$A$2:$A$19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[2]Carteira!$C$2:$C$19</c:f>
              <c:numCache>
                <c:formatCode>General</c:formatCode>
                <c:ptCount val="18"/>
                <c:pt idx="0">
                  <c:v>50</c:v>
                </c:pt>
                <c:pt idx="1">
                  <c:v>38</c:v>
                </c:pt>
                <c:pt idx="2">
                  <c:v>30</c:v>
                </c:pt>
                <c:pt idx="3">
                  <c:v>25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15.5</c:v>
                </c:pt>
                <c:pt idx="11">
                  <c:v>15.4</c:v>
                </c:pt>
                <c:pt idx="12">
                  <c:v>15.3</c:v>
                </c:pt>
                <c:pt idx="13">
                  <c:v>15.6</c:v>
                </c:pt>
                <c:pt idx="14">
                  <c:v>15.4</c:v>
                </c:pt>
                <c:pt idx="15">
                  <c:v>15.3</c:v>
                </c:pt>
                <c:pt idx="16">
                  <c:v>15.5</c:v>
                </c:pt>
                <c:pt idx="17">
                  <c:v>15.3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DA-4F26-AFCF-5F4DBAA09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488600"/>
        <c:axId val="663490952"/>
      </c:scatterChart>
      <c:valAx>
        <c:axId val="66348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Número de Títulos </a:t>
                </a:r>
              </a:p>
            </c:rich>
          </c:tx>
          <c:layout>
            <c:manualLayout>
              <c:xMode val="edge"/>
              <c:yMode val="edge"/>
              <c:x val="0.39085527304681628"/>
              <c:y val="0.90509265587084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490952"/>
        <c:crosses val="autoZero"/>
        <c:crossBetween val="midCat"/>
        <c:majorUnit val="2"/>
      </c:valAx>
      <c:valAx>
        <c:axId val="663490952"/>
        <c:scaling>
          <c:orientation val="minMax"/>
          <c:max val="5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Desvio-padrão</a:t>
                </a:r>
              </a:p>
            </c:rich>
          </c:tx>
          <c:layout>
            <c:manualLayout>
              <c:xMode val="edge"/>
              <c:yMode val="edge"/>
              <c:x val="1.944430954941205E-2"/>
              <c:y val="0.25872252760857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488600"/>
        <c:crosses val="autoZero"/>
        <c:crossBetween val="midCat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[2]Carteira!$C$1</c:f>
              <c:strCache>
                <c:ptCount val="1"/>
                <c:pt idx="0">
                  <c:v>D-P (Y)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395138888888886E-2"/>
                  <c:y val="3.527777777777777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PT"/>
                      <a:t>y = 40.241(1/x) + 13.203
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[2]Carteira!$B$2:$B$19</c:f>
              <c:numCache>
                <c:formatCode>General</c:formatCode>
                <c:ptCount val="18"/>
                <c:pt idx="0">
                  <c:v>1</c:v>
                </c:pt>
                <c:pt idx="1">
                  <c:v>0.5</c:v>
                </c:pt>
                <c:pt idx="2">
                  <c:v>0.33329999999999999</c:v>
                </c:pt>
                <c:pt idx="3">
                  <c:v>0.25</c:v>
                </c:pt>
                <c:pt idx="4">
                  <c:v>0.2</c:v>
                </c:pt>
                <c:pt idx="5">
                  <c:v>0.16669999999999999</c:v>
                </c:pt>
                <c:pt idx="6">
                  <c:v>0.1429</c:v>
                </c:pt>
                <c:pt idx="7">
                  <c:v>0.125</c:v>
                </c:pt>
                <c:pt idx="8">
                  <c:v>0.1111</c:v>
                </c:pt>
                <c:pt idx="9">
                  <c:v>0.1</c:v>
                </c:pt>
                <c:pt idx="10">
                  <c:v>9.0899999999999995E-2</c:v>
                </c:pt>
                <c:pt idx="11">
                  <c:v>8.3299999999999999E-2</c:v>
                </c:pt>
                <c:pt idx="12">
                  <c:v>7.6899999999999996E-2</c:v>
                </c:pt>
                <c:pt idx="13">
                  <c:v>7.1400000000000005E-2</c:v>
                </c:pt>
                <c:pt idx="14">
                  <c:v>6.6699999999999995E-2</c:v>
                </c:pt>
                <c:pt idx="15">
                  <c:v>6.25E-2</c:v>
                </c:pt>
                <c:pt idx="16">
                  <c:v>5.8799999999999998E-2</c:v>
                </c:pt>
                <c:pt idx="17">
                  <c:v>5.5599999999999997E-2</c:v>
                </c:pt>
              </c:numCache>
            </c:numRef>
          </c:xVal>
          <c:yVal>
            <c:numRef>
              <c:f>[2]Carteira!$C$2:$C$19</c:f>
              <c:numCache>
                <c:formatCode>General</c:formatCode>
                <c:ptCount val="18"/>
                <c:pt idx="0">
                  <c:v>50</c:v>
                </c:pt>
                <c:pt idx="1">
                  <c:v>38</c:v>
                </c:pt>
                <c:pt idx="2">
                  <c:v>30</c:v>
                </c:pt>
                <c:pt idx="3">
                  <c:v>25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15.5</c:v>
                </c:pt>
                <c:pt idx="11">
                  <c:v>15.4</c:v>
                </c:pt>
                <c:pt idx="12">
                  <c:v>15.3</c:v>
                </c:pt>
                <c:pt idx="13">
                  <c:v>15.6</c:v>
                </c:pt>
                <c:pt idx="14">
                  <c:v>15.4</c:v>
                </c:pt>
                <c:pt idx="15">
                  <c:v>15.3</c:v>
                </c:pt>
                <c:pt idx="16">
                  <c:v>15.5</c:v>
                </c:pt>
                <c:pt idx="17">
                  <c:v>15.3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2E-4B6B-AFFA-25142F91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488992"/>
        <c:axId val="663493696"/>
      </c:scatterChart>
      <c:valAx>
        <c:axId val="663488992"/>
        <c:scaling>
          <c:orientation val="minMax"/>
          <c:max val="1.100000000000000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1/Número de títulos</a:t>
                </a:r>
              </a:p>
            </c:rich>
          </c:tx>
          <c:layout>
            <c:manualLayout>
              <c:xMode val="edge"/>
              <c:yMode val="edge"/>
              <c:x val="0.36626175032085745"/>
              <c:y val="0.886607042044272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493696"/>
        <c:crosses val="autoZero"/>
        <c:crossBetween val="midCat"/>
        <c:majorUnit val="0.1"/>
      </c:valAx>
      <c:valAx>
        <c:axId val="66349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Desvio-padrão</a:t>
                </a:r>
              </a:p>
            </c:rich>
          </c:tx>
          <c:layout>
            <c:manualLayout>
              <c:xMode val="edge"/>
              <c:yMode val="edge"/>
              <c:x val="2.3518447859215835E-2"/>
              <c:y val="0.23735234982419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4889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[2]Quadrática!$C$1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057895888013998E-2"/>
                  <c:y val="-9.281605424321959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pt-PT"/>
                      <a:t>y = 0.1185x + 8.7519
R² = 0.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[2]Quadrática!$A$2:$A$101</c:f>
              <c:numCache>
                <c:formatCode>General</c:formatCode>
                <c:ptCount val="100"/>
                <c:pt idx="0">
                  <c:v>40.53</c:v>
                </c:pt>
                <c:pt idx="1">
                  <c:v>33.700000000000003</c:v>
                </c:pt>
                <c:pt idx="2">
                  <c:v>24.68</c:v>
                </c:pt>
                <c:pt idx="3">
                  <c:v>0.5</c:v>
                </c:pt>
                <c:pt idx="4">
                  <c:v>6.52</c:v>
                </c:pt>
                <c:pt idx="5">
                  <c:v>36.380000000000003</c:v>
                </c:pt>
                <c:pt idx="6">
                  <c:v>22.46</c:v>
                </c:pt>
                <c:pt idx="7">
                  <c:v>28.93</c:v>
                </c:pt>
                <c:pt idx="8">
                  <c:v>37.630000000000003</c:v>
                </c:pt>
                <c:pt idx="9">
                  <c:v>29.69</c:v>
                </c:pt>
                <c:pt idx="10">
                  <c:v>29.18</c:v>
                </c:pt>
                <c:pt idx="11">
                  <c:v>34.6</c:v>
                </c:pt>
                <c:pt idx="12">
                  <c:v>25.91</c:v>
                </c:pt>
                <c:pt idx="13">
                  <c:v>12.03</c:v>
                </c:pt>
                <c:pt idx="14">
                  <c:v>30.57</c:v>
                </c:pt>
                <c:pt idx="15">
                  <c:v>24.1</c:v>
                </c:pt>
                <c:pt idx="16">
                  <c:v>34.270000000000003</c:v>
                </c:pt>
                <c:pt idx="17">
                  <c:v>23.92</c:v>
                </c:pt>
                <c:pt idx="18">
                  <c:v>26.53</c:v>
                </c:pt>
                <c:pt idx="19">
                  <c:v>9.48</c:v>
                </c:pt>
                <c:pt idx="20">
                  <c:v>26.9</c:v>
                </c:pt>
                <c:pt idx="21">
                  <c:v>6.84</c:v>
                </c:pt>
                <c:pt idx="22">
                  <c:v>7.51</c:v>
                </c:pt>
                <c:pt idx="23">
                  <c:v>2.44</c:v>
                </c:pt>
                <c:pt idx="24">
                  <c:v>23.21</c:v>
                </c:pt>
                <c:pt idx="25">
                  <c:v>39.75</c:v>
                </c:pt>
                <c:pt idx="26">
                  <c:v>18.829999999999998</c:v>
                </c:pt>
                <c:pt idx="27">
                  <c:v>21.65</c:v>
                </c:pt>
                <c:pt idx="28">
                  <c:v>23.16</c:v>
                </c:pt>
                <c:pt idx="29">
                  <c:v>10.46</c:v>
                </c:pt>
                <c:pt idx="30">
                  <c:v>34.04</c:v>
                </c:pt>
                <c:pt idx="31">
                  <c:v>1.1499999999999999</c:v>
                </c:pt>
                <c:pt idx="32">
                  <c:v>37.659999999999997</c:v>
                </c:pt>
                <c:pt idx="33">
                  <c:v>24.62</c:v>
                </c:pt>
                <c:pt idx="34">
                  <c:v>16.79</c:v>
                </c:pt>
                <c:pt idx="35">
                  <c:v>9.11</c:v>
                </c:pt>
                <c:pt idx="36">
                  <c:v>25.96</c:v>
                </c:pt>
                <c:pt idx="37">
                  <c:v>16.149999999999999</c:v>
                </c:pt>
                <c:pt idx="38">
                  <c:v>10.37</c:v>
                </c:pt>
                <c:pt idx="39">
                  <c:v>24.56</c:v>
                </c:pt>
                <c:pt idx="40">
                  <c:v>31.81</c:v>
                </c:pt>
                <c:pt idx="41">
                  <c:v>8.8699999999999992</c:v>
                </c:pt>
                <c:pt idx="42">
                  <c:v>12.31</c:v>
                </c:pt>
                <c:pt idx="43">
                  <c:v>33.32</c:v>
                </c:pt>
                <c:pt idx="44">
                  <c:v>17.809999999999999</c:v>
                </c:pt>
                <c:pt idx="45">
                  <c:v>27.27</c:v>
                </c:pt>
                <c:pt idx="46">
                  <c:v>20.32</c:v>
                </c:pt>
                <c:pt idx="47">
                  <c:v>26.28</c:v>
                </c:pt>
                <c:pt idx="48">
                  <c:v>21.63</c:v>
                </c:pt>
                <c:pt idx="49">
                  <c:v>29.96</c:v>
                </c:pt>
                <c:pt idx="50">
                  <c:v>10.77</c:v>
                </c:pt>
                <c:pt idx="51">
                  <c:v>0.71</c:v>
                </c:pt>
                <c:pt idx="52">
                  <c:v>34.340000000000003</c:v>
                </c:pt>
                <c:pt idx="53">
                  <c:v>38.549999999999997</c:v>
                </c:pt>
                <c:pt idx="54">
                  <c:v>10.220000000000001</c:v>
                </c:pt>
                <c:pt idx="55">
                  <c:v>8.75</c:v>
                </c:pt>
                <c:pt idx="56">
                  <c:v>39.69</c:v>
                </c:pt>
                <c:pt idx="57">
                  <c:v>33.49</c:v>
                </c:pt>
                <c:pt idx="58">
                  <c:v>37.25</c:v>
                </c:pt>
                <c:pt idx="59">
                  <c:v>20.41</c:v>
                </c:pt>
                <c:pt idx="60">
                  <c:v>0.52</c:v>
                </c:pt>
                <c:pt idx="61">
                  <c:v>35.1</c:v>
                </c:pt>
                <c:pt idx="62">
                  <c:v>5.96</c:v>
                </c:pt>
                <c:pt idx="63">
                  <c:v>6.94</c:v>
                </c:pt>
                <c:pt idx="64">
                  <c:v>20.8</c:v>
                </c:pt>
                <c:pt idx="65">
                  <c:v>20.77</c:v>
                </c:pt>
                <c:pt idx="66">
                  <c:v>5.64</c:v>
                </c:pt>
                <c:pt idx="67">
                  <c:v>11.36</c:v>
                </c:pt>
                <c:pt idx="68">
                  <c:v>16.27</c:v>
                </c:pt>
                <c:pt idx="69">
                  <c:v>14.45</c:v>
                </c:pt>
                <c:pt idx="70">
                  <c:v>23.15</c:v>
                </c:pt>
                <c:pt idx="71">
                  <c:v>33.24</c:v>
                </c:pt>
                <c:pt idx="72">
                  <c:v>8.5299999999999994</c:v>
                </c:pt>
                <c:pt idx="73">
                  <c:v>25.35</c:v>
                </c:pt>
                <c:pt idx="74">
                  <c:v>4.2699999999999996</c:v>
                </c:pt>
                <c:pt idx="75">
                  <c:v>27.77</c:v>
                </c:pt>
                <c:pt idx="76">
                  <c:v>4.45</c:v>
                </c:pt>
                <c:pt idx="77">
                  <c:v>18.28</c:v>
                </c:pt>
                <c:pt idx="78">
                  <c:v>40.1</c:v>
                </c:pt>
                <c:pt idx="79">
                  <c:v>9.7200000000000006</c:v>
                </c:pt>
                <c:pt idx="80">
                  <c:v>16.190000000000001</c:v>
                </c:pt>
                <c:pt idx="81">
                  <c:v>37.04</c:v>
                </c:pt>
                <c:pt idx="82">
                  <c:v>8.83</c:v>
                </c:pt>
                <c:pt idx="83">
                  <c:v>2.82</c:v>
                </c:pt>
                <c:pt idx="84">
                  <c:v>35.380000000000003</c:v>
                </c:pt>
                <c:pt idx="85">
                  <c:v>1.33</c:v>
                </c:pt>
                <c:pt idx="86">
                  <c:v>14.53</c:v>
                </c:pt>
                <c:pt idx="87">
                  <c:v>27.66</c:v>
                </c:pt>
                <c:pt idx="88">
                  <c:v>5.57</c:v>
                </c:pt>
                <c:pt idx="89">
                  <c:v>16.61</c:v>
                </c:pt>
                <c:pt idx="90">
                  <c:v>35.58</c:v>
                </c:pt>
                <c:pt idx="91">
                  <c:v>11.81</c:v>
                </c:pt>
                <c:pt idx="92">
                  <c:v>7.69</c:v>
                </c:pt>
                <c:pt idx="93">
                  <c:v>36.520000000000003</c:v>
                </c:pt>
                <c:pt idx="94">
                  <c:v>39.03</c:v>
                </c:pt>
                <c:pt idx="95">
                  <c:v>32.86</c:v>
                </c:pt>
                <c:pt idx="96">
                  <c:v>30.65</c:v>
                </c:pt>
                <c:pt idx="97">
                  <c:v>4.49</c:v>
                </c:pt>
                <c:pt idx="98">
                  <c:v>12.37</c:v>
                </c:pt>
                <c:pt idx="99">
                  <c:v>11.31</c:v>
                </c:pt>
              </c:numCache>
            </c:numRef>
          </c:xVal>
          <c:yVal>
            <c:numRef>
              <c:f>[2]Quadrática!$C$2:$C$101</c:f>
              <c:numCache>
                <c:formatCode>General</c:formatCode>
                <c:ptCount val="100"/>
                <c:pt idx="0">
                  <c:v>8.48</c:v>
                </c:pt>
                <c:pt idx="1">
                  <c:v>10.95</c:v>
                </c:pt>
                <c:pt idx="2">
                  <c:v>11.36</c:v>
                </c:pt>
                <c:pt idx="3">
                  <c:v>4.3899999999999997</c:v>
                </c:pt>
                <c:pt idx="4">
                  <c:v>8.01</c:v>
                </c:pt>
                <c:pt idx="5">
                  <c:v>11.16</c:v>
                </c:pt>
                <c:pt idx="6">
                  <c:v>12.88</c:v>
                </c:pt>
                <c:pt idx="7">
                  <c:v>12.88</c:v>
                </c:pt>
                <c:pt idx="8">
                  <c:v>9.94</c:v>
                </c:pt>
                <c:pt idx="9">
                  <c:v>13.75</c:v>
                </c:pt>
                <c:pt idx="10">
                  <c:v>13.27</c:v>
                </c:pt>
                <c:pt idx="11">
                  <c:v>11.65</c:v>
                </c:pt>
                <c:pt idx="12">
                  <c:v>13.01</c:v>
                </c:pt>
                <c:pt idx="13">
                  <c:v>12.52</c:v>
                </c:pt>
                <c:pt idx="14">
                  <c:v>12.53</c:v>
                </c:pt>
                <c:pt idx="15">
                  <c:v>14.1</c:v>
                </c:pt>
                <c:pt idx="16">
                  <c:v>12.5</c:v>
                </c:pt>
                <c:pt idx="17">
                  <c:v>15.53</c:v>
                </c:pt>
                <c:pt idx="18">
                  <c:v>14.62</c:v>
                </c:pt>
                <c:pt idx="19">
                  <c:v>9.64</c:v>
                </c:pt>
                <c:pt idx="20">
                  <c:v>13.27</c:v>
                </c:pt>
                <c:pt idx="21">
                  <c:v>8.4499999999999993</c:v>
                </c:pt>
                <c:pt idx="22">
                  <c:v>10.55</c:v>
                </c:pt>
                <c:pt idx="23">
                  <c:v>5.7</c:v>
                </c:pt>
                <c:pt idx="24">
                  <c:v>12.85</c:v>
                </c:pt>
                <c:pt idx="25">
                  <c:v>9.16</c:v>
                </c:pt>
                <c:pt idx="26">
                  <c:v>12.49</c:v>
                </c:pt>
                <c:pt idx="27">
                  <c:v>14.46</c:v>
                </c:pt>
                <c:pt idx="28">
                  <c:v>14.53</c:v>
                </c:pt>
                <c:pt idx="29">
                  <c:v>9.69</c:v>
                </c:pt>
                <c:pt idx="30">
                  <c:v>10.25</c:v>
                </c:pt>
                <c:pt idx="31">
                  <c:v>4.83</c:v>
                </c:pt>
                <c:pt idx="32">
                  <c:v>12.62</c:v>
                </c:pt>
                <c:pt idx="33">
                  <c:v>14.11</c:v>
                </c:pt>
                <c:pt idx="34">
                  <c:v>11.47</c:v>
                </c:pt>
                <c:pt idx="35">
                  <c:v>11.13</c:v>
                </c:pt>
                <c:pt idx="36">
                  <c:v>13.36</c:v>
                </c:pt>
                <c:pt idx="37">
                  <c:v>13.53</c:v>
                </c:pt>
                <c:pt idx="38">
                  <c:v>11.57</c:v>
                </c:pt>
                <c:pt idx="39">
                  <c:v>15.77</c:v>
                </c:pt>
                <c:pt idx="40">
                  <c:v>12.42</c:v>
                </c:pt>
                <c:pt idx="41">
                  <c:v>10.39</c:v>
                </c:pt>
                <c:pt idx="42">
                  <c:v>11.41</c:v>
                </c:pt>
                <c:pt idx="43">
                  <c:v>12.42</c:v>
                </c:pt>
                <c:pt idx="44">
                  <c:v>12.03</c:v>
                </c:pt>
                <c:pt idx="45">
                  <c:v>14.07</c:v>
                </c:pt>
                <c:pt idx="46">
                  <c:v>12.25</c:v>
                </c:pt>
                <c:pt idx="47">
                  <c:v>13.08</c:v>
                </c:pt>
                <c:pt idx="48">
                  <c:v>12.65</c:v>
                </c:pt>
                <c:pt idx="49">
                  <c:v>12.95</c:v>
                </c:pt>
                <c:pt idx="50">
                  <c:v>10.78</c:v>
                </c:pt>
                <c:pt idx="51">
                  <c:v>3.68</c:v>
                </c:pt>
                <c:pt idx="52">
                  <c:v>12.67</c:v>
                </c:pt>
                <c:pt idx="53">
                  <c:v>10.74</c:v>
                </c:pt>
                <c:pt idx="54">
                  <c:v>8.9499999999999993</c:v>
                </c:pt>
                <c:pt idx="55">
                  <c:v>7.61</c:v>
                </c:pt>
                <c:pt idx="56">
                  <c:v>11.15</c:v>
                </c:pt>
                <c:pt idx="57">
                  <c:v>12.69</c:v>
                </c:pt>
                <c:pt idx="58">
                  <c:v>11.55</c:v>
                </c:pt>
                <c:pt idx="59">
                  <c:v>13.09</c:v>
                </c:pt>
                <c:pt idx="60">
                  <c:v>4.25</c:v>
                </c:pt>
                <c:pt idx="61">
                  <c:v>12.65</c:v>
                </c:pt>
                <c:pt idx="62">
                  <c:v>9.2100000000000009</c:v>
                </c:pt>
                <c:pt idx="63">
                  <c:v>9.65</c:v>
                </c:pt>
                <c:pt idx="64">
                  <c:v>12.9</c:v>
                </c:pt>
                <c:pt idx="65">
                  <c:v>13.77</c:v>
                </c:pt>
                <c:pt idx="66">
                  <c:v>10.08</c:v>
                </c:pt>
                <c:pt idx="67">
                  <c:v>11.5</c:v>
                </c:pt>
                <c:pt idx="68">
                  <c:v>12.44</c:v>
                </c:pt>
                <c:pt idx="69">
                  <c:v>11.81</c:v>
                </c:pt>
                <c:pt idx="70">
                  <c:v>12.38</c:v>
                </c:pt>
                <c:pt idx="71">
                  <c:v>11.96</c:v>
                </c:pt>
                <c:pt idx="72">
                  <c:v>11.99</c:v>
                </c:pt>
                <c:pt idx="73">
                  <c:v>15.72</c:v>
                </c:pt>
                <c:pt idx="74">
                  <c:v>6.7</c:v>
                </c:pt>
                <c:pt idx="75">
                  <c:v>12.02</c:v>
                </c:pt>
                <c:pt idx="76">
                  <c:v>8.64</c:v>
                </c:pt>
                <c:pt idx="77">
                  <c:v>13.87</c:v>
                </c:pt>
                <c:pt idx="78">
                  <c:v>10.29</c:v>
                </c:pt>
                <c:pt idx="79">
                  <c:v>10.73</c:v>
                </c:pt>
                <c:pt idx="80">
                  <c:v>12.59</c:v>
                </c:pt>
                <c:pt idx="81">
                  <c:v>9.26</c:v>
                </c:pt>
                <c:pt idx="82">
                  <c:v>11.02</c:v>
                </c:pt>
                <c:pt idx="83">
                  <c:v>6.38</c:v>
                </c:pt>
                <c:pt idx="84">
                  <c:v>13.72</c:v>
                </c:pt>
                <c:pt idx="85">
                  <c:v>5.31</c:v>
                </c:pt>
                <c:pt idx="86">
                  <c:v>10.08</c:v>
                </c:pt>
                <c:pt idx="87">
                  <c:v>11.66</c:v>
                </c:pt>
                <c:pt idx="88">
                  <c:v>7.66</c:v>
                </c:pt>
                <c:pt idx="89">
                  <c:v>13.77</c:v>
                </c:pt>
                <c:pt idx="90">
                  <c:v>12.63</c:v>
                </c:pt>
                <c:pt idx="91">
                  <c:v>12.33</c:v>
                </c:pt>
                <c:pt idx="92">
                  <c:v>9.67</c:v>
                </c:pt>
                <c:pt idx="93">
                  <c:v>11.23</c:v>
                </c:pt>
                <c:pt idx="94">
                  <c:v>9.0500000000000007</c:v>
                </c:pt>
                <c:pt idx="95">
                  <c:v>13.31</c:v>
                </c:pt>
                <c:pt idx="96">
                  <c:v>13.95</c:v>
                </c:pt>
                <c:pt idx="97">
                  <c:v>5.14</c:v>
                </c:pt>
                <c:pt idx="98">
                  <c:v>10.1</c:v>
                </c:pt>
                <c:pt idx="99">
                  <c:v>10.48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9C-4BE9-9D9C-5868033B3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487424"/>
        <c:axId val="663491736"/>
      </c:scatterChart>
      <c:valAx>
        <c:axId val="663487424"/>
        <c:scaling>
          <c:orientation val="minMax"/>
          <c:max val="4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Anos de experiência</a:t>
                </a:r>
              </a:p>
            </c:rich>
          </c:tx>
          <c:layout>
            <c:manualLayout>
              <c:xMode val="edge"/>
              <c:yMode val="edge"/>
              <c:x val="0.3848136482939632"/>
              <c:y val="0.900462962962962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491736"/>
        <c:crosses val="autoZero"/>
        <c:crossBetween val="midCat"/>
        <c:majorUnit val="5"/>
      </c:valAx>
      <c:valAx>
        <c:axId val="66349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Salário hora (euros)</a:t>
                </a:r>
              </a:p>
            </c:rich>
          </c:tx>
          <c:layout>
            <c:manualLayout>
              <c:xMode val="edge"/>
              <c:yMode val="edge"/>
              <c:x val="2.7777777777777776E-2"/>
              <c:y val="0.225944881889763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4874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Histograma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Frequência</c:v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Simulação_Vendas!$T$2:$T$102</c:f>
              <c:strCache>
                <c:ptCount val="101"/>
                <c:pt idx="0">
                  <c:v>-4.415</c:v>
                </c:pt>
                <c:pt idx="1">
                  <c:v>-4.332</c:v>
                </c:pt>
                <c:pt idx="2">
                  <c:v>-4.250</c:v>
                </c:pt>
                <c:pt idx="3">
                  <c:v>-4.167</c:v>
                </c:pt>
                <c:pt idx="4">
                  <c:v>-4.084</c:v>
                </c:pt>
                <c:pt idx="5">
                  <c:v>-4.001</c:v>
                </c:pt>
                <c:pt idx="6">
                  <c:v>-3.918</c:v>
                </c:pt>
                <c:pt idx="7">
                  <c:v>-3.835</c:v>
                </c:pt>
                <c:pt idx="8">
                  <c:v>-3.753</c:v>
                </c:pt>
                <c:pt idx="9">
                  <c:v>-3.670</c:v>
                </c:pt>
                <c:pt idx="10">
                  <c:v>-3.587</c:v>
                </c:pt>
                <c:pt idx="11">
                  <c:v>-3.504</c:v>
                </c:pt>
                <c:pt idx="12">
                  <c:v>-3.421</c:v>
                </c:pt>
                <c:pt idx="13">
                  <c:v>-3.338</c:v>
                </c:pt>
                <c:pt idx="14">
                  <c:v>-3.256</c:v>
                </c:pt>
                <c:pt idx="15">
                  <c:v>-3.173</c:v>
                </c:pt>
                <c:pt idx="16">
                  <c:v>-3.090</c:v>
                </c:pt>
                <c:pt idx="17">
                  <c:v>-3.007</c:v>
                </c:pt>
                <c:pt idx="18">
                  <c:v>-2.924</c:v>
                </c:pt>
                <c:pt idx="19">
                  <c:v>-2.841</c:v>
                </c:pt>
                <c:pt idx="20">
                  <c:v>-2.758</c:v>
                </c:pt>
                <c:pt idx="21">
                  <c:v>-2.676</c:v>
                </c:pt>
                <c:pt idx="22">
                  <c:v>-2.593</c:v>
                </c:pt>
                <c:pt idx="23">
                  <c:v>-2.510</c:v>
                </c:pt>
                <c:pt idx="24">
                  <c:v>-2.427</c:v>
                </c:pt>
                <c:pt idx="25">
                  <c:v>-2.344</c:v>
                </c:pt>
                <c:pt idx="26">
                  <c:v>-2.261</c:v>
                </c:pt>
                <c:pt idx="27">
                  <c:v>-2.179</c:v>
                </c:pt>
                <c:pt idx="28">
                  <c:v>-2.096</c:v>
                </c:pt>
                <c:pt idx="29">
                  <c:v>-2.013</c:v>
                </c:pt>
                <c:pt idx="30">
                  <c:v>-1.930</c:v>
                </c:pt>
                <c:pt idx="31">
                  <c:v>-1.847</c:v>
                </c:pt>
                <c:pt idx="32">
                  <c:v>-1.764</c:v>
                </c:pt>
                <c:pt idx="33">
                  <c:v>-1.682</c:v>
                </c:pt>
                <c:pt idx="34">
                  <c:v>-1.599</c:v>
                </c:pt>
                <c:pt idx="35">
                  <c:v>-1.516</c:v>
                </c:pt>
                <c:pt idx="36">
                  <c:v>-1.433</c:v>
                </c:pt>
                <c:pt idx="37">
                  <c:v>-1.350</c:v>
                </c:pt>
                <c:pt idx="38">
                  <c:v>-1.267</c:v>
                </c:pt>
                <c:pt idx="39">
                  <c:v>-1.185</c:v>
                </c:pt>
                <c:pt idx="40">
                  <c:v>-1.102</c:v>
                </c:pt>
                <c:pt idx="41">
                  <c:v>-1.019</c:v>
                </c:pt>
                <c:pt idx="42">
                  <c:v>-0.936</c:v>
                </c:pt>
                <c:pt idx="43">
                  <c:v>-0.853</c:v>
                </c:pt>
                <c:pt idx="44">
                  <c:v>-0.770</c:v>
                </c:pt>
                <c:pt idx="45">
                  <c:v>-0.687</c:v>
                </c:pt>
                <c:pt idx="46">
                  <c:v>-0.605</c:v>
                </c:pt>
                <c:pt idx="47">
                  <c:v>-0.522</c:v>
                </c:pt>
                <c:pt idx="48">
                  <c:v>-0.439</c:v>
                </c:pt>
                <c:pt idx="49">
                  <c:v>-0.356</c:v>
                </c:pt>
                <c:pt idx="50">
                  <c:v>-0.273</c:v>
                </c:pt>
                <c:pt idx="51">
                  <c:v>-0.190</c:v>
                </c:pt>
                <c:pt idx="52">
                  <c:v>-0.108</c:v>
                </c:pt>
                <c:pt idx="53">
                  <c:v>-0.025</c:v>
                </c:pt>
                <c:pt idx="54">
                  <c:v>0.058</c:v>
                </c:pt>
                <c:pt idx="55">
                  <c:v>0.141</c:v>
                </c:pt>
                <c:pt idx="56">
                  <c:v>0.224</c:v>
                </c:pt>
                <c:pt idx="57">
                  <c:v>0.307</c:v>
                </c:pt>
                <c:pt idx="58">
                  <c:v>0.389</c:v>
                </c:pt>
                <c:pt idx="59">
                  <c:v>0.472</c:v>
                </c:pt>
                <c:pt idx="60">
                  <c:v>0.555</c:v>
                </c:pt>
                <c:pt idx="61">
                  <c:v>0.638</c:v>
                </c:pt>
                <c:pt idx="62">
                  <c:v>0.721</c:v>
                </c:pt>
                <c:pt idx="63">
                  <c:v>0.804</c:v>
                </c:pt>
                <c:pt idx="64">
                  <c:v>0.886</c:v>
                </c:pt>
                <c:pt idx="65">
                  <c:v>0.969</c:v>
                </c:pt>
                <c:pt idx="66">
                  <c:v>1.052</c:v>
                </c:pt>
                <c:pt idx="67">
                  <c:v>1.135</c:v>
                </c:pt>
                <c:pt idx="68">
                  <c:v>1.218</c:v>
                </c:pt>
                <c:pt idx="69">
                  <c:v>1.301</c:v>
                </c:pt>
                <c:pt idx="70">
                  <c:v>1.384</c:v>
                </c:pt>
                <c:pt idx="71">
                  <c:v>1.466</c:v>
                </c:pt>
                <c:pt idx="72">
                  <c:v>1.549</c:v>
                </c:pt>
                <c:pt idx="73">
                  <c:v>1.632</c:v>
                </c:pt>
                <c:pt idx="74">
                  <c:v>1.715</c:v>
                </c:pt>
                <c:pt idx="75">
                  <c:v>1.798</c:v>
                </c:pt>
                <c:pt idx="76">
                  <c:v>1.881</c:v>
                </c:pt>
                <c:pt idx="77">
                  <c:v>1.963</c:v>
                </c:pt>
                <c:pt idx="78">
                  <c:v>2.046</c:v>
                </c:pt>
                <c:pt idx="79">
                  <c:v>2.129</c:v>
                </c:pt>
                <c:pt idx="80">
                  <c:v>2.212</c:v>
                </c:pt>
                <c:pt idx="81">
                  <c:v>2.295</c:v>
                </c:pt>
                <c:pt idx="82">
                  <c:v>2.378</c:v>
                </c:pt>
                <c:pt idx="83">
                  <c:v>2.460</c:v>
                </c:pt>
                <c:pt idx="84">
                  <c:v>2.543</c:v>
                </c:pt>
                <c:pt idx="85">
                  <c:v>2.626</c:v>
                </c:pt>
                <c:pt idx="86">
                  <c:v>2.709</c:v>
                </c:pt>
                <c:pt idx="87">
                  <c:v>2.792</c:v>
                </c:pt>
                <c:pt idx="88">
                  <c:v>2.875</c:v>
                </c:pt>
                <c:pt idx="89">
                  <c:v>2.958</c:v>
                </c:pt>
                <c:pt idx="90">
                  <c:v>3.040</c:v>
                </c:pt>
                <c:pt idx="91">
                  <c:v>3.123</c:v>
                </c:pt>
                <c:pt idx="92">
                  <c:v>3.206</c:v>
                </c:pt>
                <c:pt idx="93">
                  <c:v>3.289</c:v>
                </c:pt>
                <c:pt idx="94">
                  <c:v>3.372</c:v>
                </c:pt>
                <c:pt idx="95">
                  <c:v>3.455</c:v>
                </c:pt>
                <c:pt idx="96">
                  <c:v>3.537</c:v>
                </c:pt>
                <c:pt idx="97">
                  <c:v>3.620</c:v>
                </c:pt>
                <c:pt idx="98">
                  <c:v>3.703</c:v>
                </c:pt>
                <c:pt idx="99">
                  <c:v>3.786</c:v>
                </c:pt>
                <c:pt idx="100">
                  <c:v>Mais</c:v>
                </c:pt>
              </c:strCache>
            </c:strRef>
          </c:cat>
          <c:val>
            <c:numRef>
              <c:f>Simulação_Vendas!$U$2:$U$102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10</c:v>
                </c:pt>
                <c:pt idx="21">
                  <c:v>8</c:v>
                </c:pt>
                <c:pt idx="22">
                  <c:v>12</c:v>
                </c:pt>
                <c:pt idx="23">
                  <c:v>13</c:v>
                </c:pt>
                <c:pt idx="24">
                  <c:v>23</c:v>
                </c:pt>
                <c:pt idx="25">
                  <c:v>24</c:v>
                </c:pt>
                <c:pt idx="26">
                  <c:v>21</c:v>
                </c:pt>
                <c:pt idx="27">
                  <c:v>35</c:v>
                </c:pt>
                <c:pt idx="28">
                  <c:v>45</c:v>
                </c:pt>
                <c:pt idx="29">
                  <c:v>35</c:v>
                </c:pt>
                <c:pt idx="30">
                  <c:v>53</c:v>
                </c:pt>
                <c:pt idx="31">
                  <c:v>60</c:v>
                </c:pt>
                <c:pt idx="32">
                  <c:v>56</c:v>
                </c:pt>
                <c:pt idx="33">
                  <c:v>76</c:v>
                </c:pt>
                <c:pt idx="34">
                  <c:v>68</c:v>
                </c:pt>
                <c:pt idx="35">
                  <c:v>87</c:v>
                </c:pt>
                <c:pt idx="36">
                  <c:v>128</c:v>
                </c:pt>
                <c:pt idx="37">
                  <c:v>135</c:v>
                </c:pt>
                <c:pt idx="38">
                  <c:v>130</c:v>
                </c:pt>
                <c:pt idx="39">
                  <c:v>163</c:v>
                </c:pt>
                <c:pt idx="40">
                  <c:v>189</c:v>
                </c:pt>
                <c:pt idx="41">
                  <c:v>184</c:v>
                </c:pt>
                <c:pt idx="42">
                  <c:v>225</c:v>
                </c:pt>
                <c:pt idx="43">
                  <c:v>205</c:v>
                </c:pt>
                <c:pt idx="44">
                  <c:v>250</c:v>
                </c:pt>
                <c:pt idx="45">
                  <c:v>237</c:v>
                </c:pt>
                <c:pt idx="46">
                  <c:v>280</c:v>
                </c:pt>
                <c:pt idx="47">
                  <c:v>291</c:v>
                </c:pt>
                <c:pt idx="48">
                  <c:v>285</c:v>
                </c:pt>
                <c:pt idx="49">
                  <c:v>309</c:v>
                </c:pt>
                <c:pt idx="50">
                  <c:v>259</c:v>
                </c:pt>
                <c:pt idx="51">
                  <c:v>319</c:v>
                </c:pt>
                <c:pt idx="52">
                  <c:v>307</c:v>
                </c:pt>
                <c:pt idx="53">
                  <c:v>351</c:v>
                </c:pt>
                <c:pt idx="54">
                  <c:v>301</c:v>
                </c:pt>
                <c:pt idx="55">
                  <c:v>334</c:v>
                </c:pt>
                <c:pt idx="56">
                  <c:v>298</c:v>
                </c:pt>
                <c:pt idx="57">
                  <c:v>316</c:v>
                </c:pt>
                <c:pt idx="58">
                  <c:v>302</c:v>
                </c:pt>
                <c:pt idx="59">
                  <c:v>307</c:v>
                </c:pt>
                <c:pt idx="60">
                  <c:v>309</c:v>
                </c:pt>
                <c:pt idx="61">
                  <c:v>289</c:v>
                </c:pt>
                <c:pt idx="62">
                  <c:v>251</c:v>
                </c:pt>
                <c:pt idx="63">
                  <c:v>265</c:v>
                </c:pt>
                <c:pt idx="64">
                  <c:v>220</c:v>
                </c:pt>
                <c:pt idx="65">
                  <c:v>213</c:v>
                </c:pt>
                <c:pt idx="66">
                  <c:v>220</c:v>
                </c:pt>
                <c:pt idx="67">
                  <c:v>173</c:v>
                </c:pt>
                <c:pt idx="68">
                  <c:v>159</c:v>
                </c:pt>
                <c:pt idx="69">
                  <c:v>160</c:v>
                </c:pt>
                <c:pt idx="70">
                  <c:v>149</c:v>
                </c:pt>
                <c:pt idx="71">
                  <c:v>107</c:v>
                </c:pt>
                <c:pt idx="72">
                  <c:v>114</c:v>
                </c:pt>
                <c:pt idx="73">
                  <c:v>95</c:v>
                </c:pt>
                <c:pt idx="74">
                  <c:v>78</c:v>
                </c:pt>
                <c:pt idx="75">
                  <c:v>98</c:v>
                </c:pt>
                <c:pt idx="76">
                  <c:v>52</c:v>
                </c:pt>
                <c:pt idx="77">
                  <c:v>45</c:v>
                </c:pt>
                <c:pt idx="78">
                  <c:v>49</c:v>
                </c:pt>
                <c:pt idx="79">
                  <c:v>34</c:v>
                </c:pt>
                <c:pt idx="80">
                  <c:v>38</c:v>
                </c:pt>
                <c:pt idx="81">
                  <c:v>17</c:v>
                </c:pt>
                <c:pt idx="82">
                  <c:v>29</c:v>
                </c:pt>
                <c:pt idx="83">
                  <c:v>21</c:v>
                </c:pt>
                <c:pt idx="84">
                  <c:v>12</c:v>
                </c:pt>
                <c:pt idx="85">
                  <c:v>6</c:v>
                </c:pt>
                <c:pt idx="86">
                  <c:v>12</c:v>
                </c:pt>
                <c:pt idx="87">
                  <c:v>5</c:v>
                </c:pt>
                <c:pt idx="88">
                  <c:v>7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A-4C0D-949E-CFFB16EA0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9530784"/>
        <c:axId val="419529216"/>
      </c:barChart>
      <c:catAx>
        <c:axId val="41953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Bloco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29216"/>
        <c:crosses val="autoZero"/>
        <c:auto val="1"/>
        <c:lblAlgn val="ctr"/>
        <c:lblOffset val="100"/>
        <c:noMultiLvlLbl val="0"/>
      </c:catAx>
      <c:valAx>
        <c:axId val="419529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Frequência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3078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[2]Quadrática!$C$1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7.2198162729658788E-2"/>
                  <c:y val="0.1004549431321084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pt-PT" sz="10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y = -0.0159x</a:t>
                    </a:r>
                    <a:r>
                      <a:rPr lang="pt-PT" sz="1000" b="0" i="0" u="none" strike="noStrike" baseline="3000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</a:t>
                    </a:r>
                    <a:r>
                      <a:rPr lang="pt-PT" sz="10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+ 0.7739x + 4.2404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endParaRPr lang="pt-PT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endParaRP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pt-PT" sz="10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R² = 0.8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[2]Quadrática!$A$2:$A$101</c:f>
              <c:numCache>
                <c:formatCode>General</c:formatCode>
                <c:ptCount val="100"/>
                <c:pt idx="0">
                  <c:v>40.53</c:v>
                </c:pt>
                <c:pt idx="1">
                  <c:v>33.700000000000003</c:v>
                </c:pt>
                <c:pt idx="2">
                  <c:v>24.68</c:v>
                </c:pt>
                <c:pt idx="3">
                  <c:v>0.5</c:v>
                </c:pt>
                <c:pt idx="4">
                  <c:v>6.52</c:v>
                </c:pt>
                <c:pt idx="5">
                  <c:v>36.380000000000003</c:v>
                </c:pt>
                <c:pt idx="6">
                  <c:v>22.46</c:v>
                </c:pt>
                <c:pt idx="7">
                  <c:v>28.93</c:v>
                </c:pt>
                <c:pt idx="8">
                  <c:v>37.630000000000003</c:v>
                </c:pt>
                <c:pt idx="9">
                  <c:v>29.69</c:v>
                </c:pt>
                <c:pt idx="10">
                  <c:v>29.18</c:v>
                </c:pt>
                <c:pt idx="11">
                  <c:v>34.6</c:v>
                </c:pt>
                <c:pt idx="12">
                  <c:v>25.91</c:v>
                </c:pt>
                <c:pt idx="13">
                  <c:v>12.03</c:v>
                </c:pt>
                <c:pt idx="14">
                  <c:v>30.57</c:v>
                </c:pt>
                <c:pt idx="15">
                  <c:v>24.1</c:v>
                </c:pt>
                <c:pt idx="16">
                  <c:v>34.270000000000003</c:v>
                </c:pt>
                <c:pt idx="17">
                  <c:v>23.92</c:v>
                </c:pt>
                <c:pt idx="18">
                  <c:v>26.53</c:v>
                </c:pt>
                <c:pt idx="19">
                  <c:v>9.48</c:v>
                </c:pt>
                <c:pt idx="20">
                  <c:v>26.9</c:v>
                </c:pt>
                <c:pt idx="21">
                  <c:v>6.84</c:v>
                </c:pt>
                <c:pt idx="22">
                  <c:v>7.51</c:v>
                </c:pt>
                <c:pt idx="23">
                  <c:v>2.44</c:v>
                </c:pt>
                <c:pt idx="24">
                  <c:v>23.21</c:v>
                </c:pt>
                <c:pt idx="25">
                  <c:v>39.75</c:v>
                </c:pt>
                <c:pt idx="26">
                  <c:v>18.829999999999998</c:v>
                </c:pt>
                <c:pt idx="27">
                  <c:v>21.65</c:v>
                </c:pt>
                <c:pt idx="28">
                  <c:v>23.16</c:v>
                </c:pt>
                <c:pt idx="29">
                  <c:v>10.46</c:v>
                </c:pt>
                <c:pt idx="30">
                  <c:v>34.04</c:v>
                </c:pt>
                <c:pt idx="31">
                  <c:v>1.1499999999999999</c:v>
                </c:pt>
                <c:pt idx="32">
                  <c:v>37.659999999999997</c:v>
                </c:pt>
                <c:pt idx="33">
                  <c:v>24.62</c:v>
                </c:pt>
                <c:pt idx="34">
                  <c:v>16.79</c:v>
                </c:pt>
                <c:pt idx="35">
                  <c:v>9.11</c:v>
                </c:pt>
                <c:pt idx="36">
                  <c:v>25.96</c:v>
                </c:pt>
                <c:pt idx="37">
                  <c:v>16.149999999999999</c:v>
                </c:pt>
                <c:pt idx="38">
                  <c:v>10.37</c:v>
                </c:pt>
                <c:pt idx="39">
                  <c:v>24.56</c:v>
                </c:pt>
                <c:pt idx="40">
                  <c:v>31.81</c:v>
                </c:pt>
                <c:pt idx="41">
                  <c:v>8.8699999999999992</c:v>
                </c:pt>
                <c:pt idx="42">
                  <c:v>12.31</c:v>
                </c:pt>
                <c:pt idx="43">
                  <c:v>33.32</c:v>
                </c:pt>
                <c:pt idx="44">
                  <c:v>17.809999999999999</c:v>
                </c:pt>
                <c:pt idx="45">
                  <c:v>27.27</c:v>
                </c:pt>
                <c:pt idx="46">
                  <c:v>20.32</c:v>
                </c:pt>
                <c:pt idx="47">
                  <c:v>26.28</c:v>
                </c:pt>
                <c:pt idx="48">
                  <c:v>21.63</c:v>
                </c:pt>
                <c:pt idx="49">
                  <c:v>29.96</c:v>
                </c:pt>
                <c:pt idx="50">
                  <c:v>10.77</c:v>
                </c:pt>
                <c:pt idx="51">
                  <c:v>0.71</c:v>
                </c:pt>
                <c:pt idx="52">
                  <c:v>34.340000000000003</c:v>
                </c:pt>
                <c:pt idx="53">
                  <c:v>38.549999999999997</c:v>
                </c:pt>
                <c:pt idx="54">
                  <c:v>10.220000000000001</c:v>
                </c:pt>
                <c:pt idx="55">
                  <c:v>8.75</c:v>
                </c:pt>
                <c:pt idx="56">
                  <c:v>39.69</c:v>
                </c:pt>
                <c:pt idx="57">
                  <c:v>33.49</c:v>
                </c:pt>
                <c:pt idx="58">
                  <c:v>37.25</c:v>
                </c:pt>
                <c:pt idx="59">
                  <c:v>20.41</c:v>
                </c:pt>
                <c:pt idx="60">
                  <c:v>0.52</c:v>
                </c:pt>
                <c:pt idx="61">
                  <c:v>35.1</c:v>
                </c:pt>
                <c:pt idx="62">
                  <c:v>5.96</c:v>
                </c:pt>
                <c:pt idx="63">
                  <c:v>6.94</c:v>
                </c:pt>
                <c:pt idx="64">
                  <c:v>20.8</c:v>
                </c:pt>
                <c:pt idx="65">
                  <c:v>20.77</c:v>
                </c:pt>
                <c:pt idx="66">
                  <c:v>5.64</c:v>
                </c:pt>
                <c:pt idx="67">
                  <c:v>11.36</c:v>
                </c:pt>
                <c:pt idx="68">
                  <c:v>16.27</c:v>
                </c:pt>
                <c:pt idx="69">
                  <c:v>14.45</c:v>
                </c:pt>
                <c:pt idx="70">
                  <c:v>23.15</c:v>
                </c:pt>
                <c:pt idx="71">
                  <c:v>33.24</c:v>
                </c:pt>
                <c:pt idx="72">
                  <c:v>8.5299999999999994</c:v>
                </c:pt>
                <c:pt idx="73">
                  <c:v>25.35</c:v>
                </c:pt>
                <c:pt idx="74">
                  <c:v>4.2699999999999996</c:v>
                </c:pt>
                <c:pt idx="75">
                  <c:v>27.77</c:v>
                </c:pt>
                <c:pt idx="76">
                  <c:v>4.45</c:v>
                </c:pt>
                <c:pt idx="77">
                  <c:v>18.28</c:v>
                </c:pt>
                <c:pt idx="78">
                  <c:v>40.1</c:v>
                </c:pt>
                <c:pt idx="79">
                  <c:v>9.7200000000000006</c:v>
                </c:pt>
                <c:pt idx="80">
                  <c:v>16.190000000000001</c:v>
                </c:pt>
                <c:pt idx="81">
                  <c:v>37.04</c:v>
                </c:pt>
                <c:pt idx="82">
                  <c:v>8.83</c:v>
                </c:pt>
                <c:pt idx="83">
                  <c:v>2.82</c:v>
                </c:pt>
                <c:pt idx="84">
                  <c:v>35.380000000000003</c:v>
                </c:pt>
                <c:pt idx="85">
                  <c:v>1.33</c:v>
                </c:pt>
                <c:pt idx="86">
                  <c:v>14.53</c:v>
                </c:pt>
                <c:pt idx="87">
                  <c:v>27.66</c:v>
                </c:pt>
                <c:pt idx="88">
                  <c:v>5.57</c:v>
                </c:pt>
                <c:pt idx="89">
                  <c:v>16.61</c:v>
                </c:pt>
                <c:pt idx="90">
                  <c:v>35.58</c:v>
                </c:pt>
                <c:pt idx="91">
                  <c:v>11.81</c:v>
                </c:pt>
                <c:pt idx="92">
                  <c:v>7.69</c:v>
                </c:pt>
                <c:pt idx="93">
                  <c:v>36.520000000000003</c:v>
                </c:pt>
                <c:pt idx="94">
                  <c:v>39.03</c:v>
                </c:pt>
                <c:pt idx="95">
                  <c:v>32.86</c:v>
                </c:pt>
                <c:pt idx="96">
                  <c:v>30.65</c:v>
                </c:pt>
                <c:pt idx="97">
                  <c:v>4.49</c:v>
                </c:pt>
                <c:pt idx="98">
                  <c:v>12.37</c:v>
                </c:pt>
                <c:pt idx="99">
                  <c:v>11.31</c:v>
                </c:pt>
              </c:numCache>
            </c:numRef>
          </c:xVal>
          <c:yVal>
            <c:numRef>
              <c:f>[2]Quadrática!$C$2:$C$101</c:f>
              <c:numCache>
                <c:formatCode>General</c:formatCode>
                <c:ptCount val="100"/>
                <c:pt idx="0">
                  <c:v>8.48</c:v>
                </c:pt>
                <c:pt idx="1">
                  <c:v>10.95</c:v>
                </c:pt>
                <c:pt idx="2">
                  <c:v>11.36</c:v>
                </c:pt>
                <c:pt idx="3">
                  <c:v>4.3899999999999997</c:v>
                </c:pt>
                <c:pt idx="4">
                  <c:v>8.01</c:v>
                </c:pt>
                <c:pt idx="5">
                  <c:v>11.16</c:v>
                </c:pt>
                <c:pt idx="6">
                  <c:v>12.88</c:v>
                </c:pt>
                <c:pt idx="7">
                  <c:v>12.88</c:v>
                </c:pt>
                <c:pt idx="8">
                  <c:v>9.94</c:v>
                </c:pt>
                <c:pt idx="9">
                  <c:v>13.75</c:v>
                </c:pt>
                <c:pt idx="10">
                  <c:v>13.27</c:v>
                </c:pt>
                <c:pt idx="11">
                  <c:v>11.65</c:v>
                </c:pt>
                <c:pt idx="12">
                  <c:v>13.01</c:v>
                </c:pt>
                <c:pt idx="13">
                  <c:v>12.52</c:v>
                </c:pt>
                <c:pt idx="14">
                  <c:v>12.53</c:v>
                </c:pt>
                <c:pt idx="15">
                  <c:v>14.1</c:v>
                </c:pt>
                <c:pt idx="16">
                  <c:v>12.5</c:v>
                </c:pt>
                <c:pt idx="17">
                  <c:v>15.53</c:v>
                </c:pt>
                <c:pt idx="18">
                  <c:v>14.62</c:v>
                </c:pt>
                <c:pt idx="19">
                  <c:v>9.64</c:v>
                </c:pt>
                <c:pt idx="20">
                  <c:v>13.27</c:v>
                </c:pt>
                <c:pt idx="21">
                  <c:v>8.4499999999999993</c:v>
                </c:pt>
                <c:pt idx="22">
                  <c:v>10.55</c:v>
                </c:pt>
                <c:pt idx="23">
                  <c:v>5.7</c:v>
                </c:pt>
                <c:pt idx="24">
                  <c:v>12.85</c:v>
                </c:pt>
                <c:pt idx="25">
                  <c:v>9.16</c:v>
                </c:pt>
                <c:pt idx="26">
                  <c:v>12.49</c:v>
                </c:pt>
                <c:pt idx="27">
                  <c:v>14.46</c:v>
                </c:pt>
                <c:pt idx="28">
                  <c:v>14.53</c:v>
                </c:pt>
                <c:pt idx="29">
                  <c:v>9.69</c:v>
                </c:pt>
                <c:pt idx="30">
                  <c:v>10.25</c:v>
                </c:pt>
                <c:pt idx="31">
                  <c:v>4.83</c:v>
                </c:pt>
                <c:pt idx="32">
                  <c:v>12.62</c:v>
                </c:pt>
                <c:pt idx="33">
                  <c:v>14.11</c:v>
                </c:pt>
                <c:pt idx="34">
                  <c:v>11.47</c:v>
                </c:pt>
                <c:pt idx="35">
                  <c:v>11.13</c:v>
                </c:pt>
                <c:pt idx="36">
                  <c:v>13.36</c:v>
                </c:pt>
                <c:pt idx="37">
                  <c:v>13.53</c:v>
                </c:pt>
                <c:pt idx="38">
                  <c:v>11.57</c:v>
                </c:pt>
                <c:pt idx="39">
                  <c:v>15.77</c:v>
                </c:pt>
                <c:pt idx="40">
                  <c:v>12.42</c:v>
                </c:pt>
                <c:pt idx="41">
                  <c:v>10.39</c:v>
                </c:pt>
                <c:pt idx="42">
                  <c:v>11.41</c:v>
                </c:pt>
                <c:pt idx="43">
                  <c:v>12.42</c:v>
                </c:pt>
                <c:pt idx="44">
                  <c:v>12.03</c:v>
                </c:pt>
                <c:pt idx="45">
                  <c:v>14.07</c:v>
                </c:pt>
                <c:pt idx="46">
                  <c:v>12.25</c:v>
                </c:pt>
                <c:pt idx="47">
                  <c:v>13.08</c:v>
                </c:pt>
                <c:pt idx="48">
                  <c:v>12.65</c:v>
                </c:pt>
                <c:pt idx="49">
                  <c:v>12.95</c:v>
                </c:pt>
                <c:pt idx="50">
                  <c:v>10.78</c:v>
                </c:pt>
                <c:pt idx="51">
                  <c:v>3.68</c:v>
                </c:pt>
                <c:pt idx="52">
                  <c:v>12.67</c:v>
                </c:pt>
                <c:pt idx="53">
                  <c:v>10.74</c:v>
                </c:pt>
                <c:pt idx="54">
                  <c:v>8.9499999999999993</c:v>
                </c:pt>
                <c:pt idx="55">
                  <c:v>7.61</c:v>
                </c:pt>
                <c:pt idx="56">
                  <c:v>11.15</c:v>
                </c:pt>
                <c:pt idx="57">
                  <c:v>12.69</c:v>
                </c:pt>
                <c:pt idx="58">
                  <c:v>11.55</c:v>
                </c:pt>
                <c:pt idx="59">
                  <c:v>13.09</c:v>
                </c:pt>
                <c:pt idx="60">
                  <c:v>4.25</c:v>
                </c:pt>
                <c:pt idx="61">
                  <c:v>12.65</c:v>
                </c:pt>
                <c:pt idx="62">
                  <c:v>9.2100000000000009</c:v>
                </c:pt>
                <c:pt idx="63">
                  <c:v>9.65</c:v>
                </c:pt>
                <c:pt idx="64">
                  <c:v>12.9</c:v>
                </c:pt>
                <c:pt idx="65">
                  <c:v>13.77</c:v>
                </c:pt>
                <c:pt idx="66">
                  <c:v>10.08</c:v>
                </c:pt>
                <c:pt idx="67">
                  <c:v>11.5</c:v>
                </c:pt>
                <c:pt idx="68">
                  <c:v>12.44</c:v>
                </c:pt>
                <c:pt idx="69">
                  <c:v>11.81</c:v>
                </c:pt>
                <c:pt idx="70">
                  <c:v>12.38</c:v>
                </c:pt>
                <c:pt idx="71">
                  <c:v>11.96</c:v>
                </c:pt>
                <c:pt idx="72">
                  <c:v>11.99</c:v>
                </c:pt>
                <c:pt idx="73">
                  <c:v>15.72</c:v>
                </c:pt>
                <c:pt idx="74">
                  <c:v>6.7</c:v>
                </c:pt>
                <c:pt idx="75">
                  <c:v>12.02</c:v>
                </c:pt>
                <c:pt idx="76">
                  <c:v>8.64</c:v>
                </c:pt>
                <c:pt idx="77">
                  <c:v>13.87</c:v>
                </c:pt>
                <c:pt idx="78">
                  <c:v>10.29</c:v>
                </c:pt>
                <c:pt idx="79">
                  <c:v>10.73</c:v>
                </c:pt>
                <c:pt idx="80">
                  <c:v>12.59</c:v>
                </c:pt>
                <c:pt idx="81">
                  <c:v>9.26</c:v>
                </c:pt>
                <c:pt idx="82">
                  <c:v>11.02</c:v>
                </c:pt>
                <c:pt idx="83">
                  <c:v>6.38</c:v>
                </c:pt>
                <c:pt idx="84">
                  <c:v>13.72</c:v>
                </c:pt>
                <c:pt idx="85">
                  <c:v>5.31</c:v>
                </c:pt>
                <c:pt idx="86">
                  <c:v>10.08</c:v>
                </c:pt>
                <c:pt idx="87">
                  <c:v>11.66</c:v>
                </c:pt>
                <c:pt idx="88">
                  <c:v>7.66</c:v>
                </c:pt>
                <c:pt idx="89">
                  <c:v>13.77</c:v>
                </c:pt>
                <c:pt idx="90">
                  <c:v>12.63</c:v>
                </c:pt>
                <c:pt idx="91">
                  <c:v>12.33</c:v>
                </c:pt>
                <c:pt idx="92">
                  <c:v>9.67</c:v>
                </c:pt>
                <c:pt idx="93">
                  <c:v>11.23</c:v>
                </c:pt>
                <c:pt idx="94">
                  <c:v>9.0500000000000007</c:v>
                </c:pt>
                <c:pt idx="95">
                  <c:v>13.31</c:v>
                </c:pt>
                <c:pt idx="96">
                  <c:v>13.95</c:v>
                </c:pt>
                <c:pt idx="97">
                  <c:v>5.14</c:v>
                </c:pt>
                <c:pt idx="98">
                  <c:v>10.1</c:v>
                </c:pt>
                <c:pt idx="99">
                  <c:v>10.48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F2-4D5A-BA13-FC628C1F8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487032"/>
        <c:axId val="663491344"/>
      </c:scatterChart>
      <c:valAx>
        <c:axId val="663487032"/>
        <c:scaling>
          <c:orientation val="minMax"/>
          <c:max val="4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Anos de experiência</a:t>
                </a:r>
              </a:p>
            </c:rich>
          </c:tx>
          <c:layout>
            <c:manualLayout>
              <c:xMode val="edge"/>
              <c:yMode val="edge"/>
              <c:x val="0.3848136482939632"/>
              <c:y val="0.900462962962962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491344"/>
        <c:crosses val="autoZero"/>
        <c:crossBetween val="midCat"/>
        <c:majorUnit val="5"/>
      </c:valAx>
      <c:valAx>
        <c:axId val="66349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Salário hora (euros)</a:t>
                </a:r>
              </a:p>
            </c:rich>
          </c:tx>
          <c:layout>
            <c:manualLayout>
              <c:xMode val="edge"/>
              <c:yMode val="edge"/>
              <c:x val="2.7777777777777776E-2"/>
              <c:y val="0.225944881889763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3487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heteroscedasticidade!$I$1</c:f>
              <c:strCache>
                <c:ptCount val="1"/>
                <c:pt idx="0">
                  <c:v>res2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heteroscedasticidade!$H$2:$H$37</c:f>
              <c:numCache>
                <c:formatCode>General</c:formatCode>
                <c:ptCount val="36"/>
                <c:pt idx="0">
                  <c:v>6439.4183944930264</c:v>
                </c:pt>
                <c:pt idx="1">
                  <c:v>9202.1155346355772</c:v>
                </c:pt>
                <c:pt idx="2">
                  <c:v>4358.7273904256454</c:v>
                </c:pt>
                <c:pt idx="3">
                  <c:v>4999.9400079989091</c:v>
                </c:pt>
                <c:pt idx="4">
                  <c:v>7013.7013871351137</c:v>
                </c:pt>
                <c:pt idx="5">
                  <c:v>6825.6825594660495</c:v>
                </c:pt>
                <c:pt idx="6">
                  <c:v>3661.9527131519581</c:v>
                </c:pt>
                <c:pt idx="7">
                  <c:v>4982.6773616957689</c:v>
                </c:pt>
                <c:pt idx="8">
                  <c:v>4044.6872458172284</c:v>
                </c:pt>
                <c:pt idx="9">
                  <c:v>2704.9643801622765</c:v>
                </c:pt>
                <c:pt idx="10">
                  <c:v>4498.8908084746963</c:v>
                </c:pt>
                <c:pt idx="11">
                  <c:v>2793.9632092508555</c:v>
                </c:pt>
                <c:pt idx="12">
                  <c:v>4275.701929237046</c:v>
                </c:pt>
                <c:pt idx="13">
                  <c:v>3248.6932941904824</c:v>
                </c:pt>
                <c:pt idx="14">
                  <c:v>3540.7820175372945</c:v>
                </c:pt>
                <c:pt idx="15">
                  <c:v>1949.2264354017698</c:v>
                </c:pt>
                <c:pt idx="16">
                  <c:v>2203.2968617285997</c:v>
                </c:pt>
                <c:pt idx="17">
                  <c:v>3015.3848147695435</c:v>
                </c:pt>
                <c:pt idx="18">
                  <c:v>25.984961508871152</c:v>
                </c:pt>
                <c:pt idx="19">
                  <c:v>-216.85078545438711</c:v>
                </c:pt>
                <c:pt idx="20">
                  <c:v>63.53843298762871</c:v>
                </c:pt>
                <c:pt idx="21">
                  <c:v>950.81802791204677</c:v>
                </c:pt>
                <c:pt idx="22">
                  <c:v>1026.287010429975</c:v>
                </c:pt>
                <c:pt idx="23">
                  <c:v>705.30229396198479</c:v>
                </c:pt>
                <c:pt idx="24">
                  <c:v>2179.0983442918214</c:v>
                </c:pt>
                <c:pt idx="25">
                  <c:v>271.07867809149388</c:v>
                </c:pt>
                <c:pt idx="26">
                  <c:v>1196.9987805975204</c:v>
                </c:pt>
                <c:pt idx="27">
                  <c:v>1145.0043523048612</c:v>
                </c:pt>
                <c:pt idx="28">
                  <c:v>-485.39410332471306</c:v>
                </c:pt>
                <c:pt idx="29">
                  <c:v>742.8387117168179</c:v>
                </c:pt>
                <c:pt idx="30">
                  <c:v>539.99273624816988</c:v>
                </c:pt>
                <c:pt idx="31">
                  <c:v>-172.33488687983584</c:v>
                </c:pt>
                <c:pt idx="32">
                  <c:v>501.66688279804703</c:v>
                </c:pt>
                <c:pt idx="33">
                  <c:v>2618.5512209869926</c:v>
                </c:pt>
                <c:pt idx="34">
                  <c:v>519.89821261457746</c:v>
                </c:pt>
                <c:pt idx="35">
                  <c:v>469.71478363627807</c:v>
                </c:pt>
              </c:numCache>
            </c:numRef>
          </c:xVal>
          <c:yVal>
            <c:numRef>
              <c:f>heteroscedasticidade!$I$2:$I$37</c:f>
              <c:numCache>
                <c:formatCode>General</c:formatCode>
                <c:ptCount val="36"/>
                <c:pt idx="0">
                  <c:v>3199024.1595579032</c:v>
                </c:pt>
                <c:pt idx="1">
                  <c:v>16759890.015752146</c:v>
                </c:pt>
                <c:pt idx="2">
                  <c:v>1928563.7649184228</c:v>
                </c:pt>
                <c:pt idx="3">
                  <c:v>368521.83388836455</c:v>
                </c:pt>
                <c:pt idx="4">
                  <c:v>11301036.216266148</c:v>
                </c:pt>
                <c:pt idx="5">
                  <c:v>2855027.15176374</c:v>
                </c:pt>
                <c:pt idx="6">
                  <c:v>682197.88436308072</c:v>
                </c:pt>
                <c:pt idx="7">
                  <c:v>10525629.381413326</c:v>
                </c:pt>
                <c:pt idx="8">
                  <c:v>375385.66118710081</c:v>
                </c:pt>
                <c:pt idx="9">
                  <c:v>976214.38606811455</c:v>
                </c:pt>
                <c:pt idx="10">
                  <c:v>2640270.1394655523</c:v>
                </c:pt>
                <c:pt idx="11">
                  <c:v>2614570.0200708257</c:v>
                </c:pt>
                <c:pt idx="12">
                  <c:v>1231438.3717524218</c:v>
                </c:pt>
                <c:pt idx="13">
                  <c:v>1185253.0888153245</c:v>
                </c:pt>
                <c:pt idx="14">
                  <c:v>622177.0711902047</c:v>
                </c:pt>
                <c:pt idx="15">
                  <c:v>1203905.8505444741</c:v>
                </c:pt>
                <c:pt idx="16">
                  <c:v>692718.06604327576</c:v>
                </c:pt>
                <c:pt idx="17">
                  <c:v>444375.80517983588</c:v>
                </c:pt>
                <c:pt idx="18">
                  <c:v>544666.19703906239</c:v>
                </c:pt>
                <c:pt idx="19">
                  <c:v>128773.88622123057</c:v>
                </c:pt>
                <c:pt idx="20">
                  <c:v>210187.00842743902</c:v>
                </c:pt>
                <c:pt idx="21">
                  <c:v>19371.62135429179</c:v>
                </c:pt>
                <c:pt idx="22">
                  <c:v>34489.314495036218</c:v>
                </c:pt>
                <c:pt idx="23">
                  <c:v>110023.36819088155</c:v>
                </c:pt>
                <c:pt idx="24">
                  <c:v>715549.61112983793</c:v>
                </c:pt>
                <c:pt idx="25">
                  <c:v>184832.34303155734</c:v>
                </c:pt>
                <c:pt idx="26">
                  <c:v>42024.500046470312</c:v>
                </c:pt>
                <c:pt idx="27">
                  <c:v>200707.89968409817</c:v>
                </c:pt>
                <c:pt idx="28">
                  <c:v>1353485.8396507131</c:v>
                </c:pt>
                <c:pt idx="29">
                  <c:v>64434.091566053787</c:v>
                </c:pt>
                <c:pt idx="30">
                  <c:v>123195.90089897734</c:v>
                </c:pt>
                <c:pt idx="31">
                  <c:v>169196.38916444735</c:v>
                </c:pt>
                <c:pt idx="32">
                  <c:v>430773.16073603253</c:v>
                </c:pt>
                <c:pt idx="33">
                  <c:v>91537.241320720015</c:v>
                </c:pt>
                <c:pt idx="34">
                  <c:v>75020.230873460285</c:v>
                </c:pt>
                <c:pt idx="35">
                  <c:v>584131.89195214119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99-43C5-A8EB-9828FCE2D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487816"/>
        <c:axId val="663496048"/>
      </c:scatterChart>
      <c:valAx>
        <c:axId val="66348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63496048"/>
        <c:crosses val="autoZero"/>
        <c:crossBetween val="midCat"/>
      </c:valAx>
      <c:valAx>
        <c:axId val="66349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634878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Histograma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Frequência</c:v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Simulação_Vendas!$AK$12:$AK$112</c:f>
              <c:strCache>
                <c:ptCount val="101"/>
                <c:pt idx="0">
                  <c:v>0.353</c:v>
                </c:pt>
                <c:pt idx="1">
                  <c:v>0.845</c:v>
                </c:pt>
                <c:pt idx="2">
                  <c:v>1.338</c:v>
                </c:pt>
                <c:pt idx="3">
                  <c:v>1.830</c:v>
                </c:pt>
                <c:pt idx="4">
                  <c:v>2.322</c:v>
                </c:pt>
                <c:pt idx="5">
                  <c:v>2.814</c:v>
                </c:pt>
                <c:pt idx="6">
                  <c:v>3.306</c:v>
                </c:pt>
                <c:pt idx="7">
                  <c:v>3.798</c:v>
                </c:pt>
                <c:pt idx="8">
                  <c:v>4.291</c:v>
                </c:pt>
                <c:pt idx="9">
                  <c:v>4.783</c:v>
                </c:pt>
                <c:pt idx="10">
                  <c:v>5.275</c:v>
                </c:pt>
                <c:pt idx="11">
                  <c:v>5.767</c:v>
                </c:pt>
                <c:pt idx="12">
                  <c:v>6.259</c:v>
                </c:pt>
                <c:pt idx="13">
                  <c:v>6.751</c:v>
                </c:pt>
                <c:pt idx="14">
                  <c:v>7.244</c:v>
                </c:pt>
                <c:pt idx="15">
                  <c:v>7.736</c:v>
                </c:pt>
                <c:pt idx="16">
                  <c:v>8.228</c:v>
                </c:pt>
                <c:pt idx="17">
                  <c:v>8.720</c:v>
                </c:pt>
                <c:pt idx="18">
                  <c:v>9.212</c:v>
                </c:pt>
                <c:pt idx="19">
                  <c:v>9.704</c:v>
                </c:pt>
                <c:pt idx="20">
                  <c:v>10.197</c:v>
                </c:pt>
                <c:pt idx="21">
                  <c:v>10.689</c:v>
                </c:pt>
                <c:pt idx="22">
                  <c:v>11.181</c:v>
                </c:pt>
                <c:pt idx="23">
                  <c:v>11.673</c:v>
                </c:pt>
                <c:pt idx="24">
                  <c:v>12.165</c:v>
                </c:pt>
                <c:pt idx="25">
                  <c:v>12.658</c:v>
                </c:pt>
                <c:pt idx="26">
                  <c:v>13.150</c:v>
                </c:pt>
                <c:pt idx="27">
                  <c:v>13.642</c:v>
                </c:pt>
                <c:pt idx="28">
                  <c:v>14.134</c:v>
                </c:pt>
                <c:pt idx="29">
                  <c:v>14.626</c:v>
                </c:pt>
                <c:pt idx="30">
                  <c:v>15.118</c:v>
                </c:pt>
                <c:pt idx="31">
                  <c:v>15.611</c:v>
                </c:pt>
                <c:pt idx="32">
                  <c:v>16.103</c:v>
                </c:pt>
                <c:pt idx="33">
                  <c:v>16.595</c:v>
                </c:pt>
                <c:pt idx="34">
                  <c:v>17.087</c:v>
                </c:pt>
                <c:pt idx="35">
                  <c:v>17.579</c:v>
                </c:pt>
                <c:pt idx="36">
                  <c:v>18.071</c:v>
                </c:pt>
                <c:pt idx="37">
                  <c:v>18.564</c:v>
                </c:pt>
                <c:pt idx="38">
                  <c:v>19.056</c:v>
                </c:pt>
                <c:pt idx="39">
                  <c:v>19.548</c:v>
                </c:pt>
                <c:pt idx="40">
                  <c:v>20.040</c:v>
                </c:pt>
                <c:pt idx="41">
                  <c:v>20.532</c:v>
                </c:pt>
                <c:pt idx="42">
                  <c:v>21.024</c:v>
                </c:pt>
                <c:pt idx="43">
                  <c:v>21.517</c:v>
                </c:pt>
                <c:pt idx="44">
                  <c:v>22.009</c:v>
                </c:pt>
                <c:pt idx="45">
                  <c:v>22.501</c:v>
                </c:pt>
                <c:pt idx="46">
                  <c:v>22.993</c:v>
                </c:pt>
                <c:pt idx="47">
                  <c:v>23.485</c:v>
                </c:pt>
                <c:pt idx="48">
                  <c:v>23.977</c:v>
                </c:pt>
                <c:pt idx="49">
                  <c:v>24.470</c:v>
                </c:pt>
                <c:pt idx="50">
                  <c:v>24.962</c:v>
                </c:pt>
                <c:pt idx="51">
                  <c:v>25.454</c:v>
                </c:pt>
                <c:pt idx="52">
                  <c:v>25.946</c:v>
                </c:pt>
                <c:pt idx="53">
                  <c:v>26.438</c:v>
                </c:pt>
                <c:pt idx="54">
                  <c:v>26.930</c:v>
                </c:pt>
                <c:pt idx="55">
                  <c:v>27.423</c:v>
                </c:pt>
                <c:pt idx="56">
                  <c:v>27.915</c:v>
                </c:pt>
                <c:pt idx="57">
                  <c:v>28.407</c:v>
                </c:pt>
                <c:pt idx="58">
                  <c:v>28.899</c:v>
                </c:pt>
                <c:pt idx="59">
                  <c:v>29.391</c:v>
                </c:pt>
                <c:pt idx="60">
                  <c:v>29.884</c:v>
                </c:pt>
                <c:pt idx="61">
                  <c:v>30.376</c:v>
                </c:pt>
                <c:pt idx="62">
                  <c:v>30.868</c:v>
                </c:pt>
                <c:pt idx="63">
                  <c:v>31.360</c:v>
                </c:pt>
                <c:pt idx="64">
                  <c:v>31.852</c:v>
                </c:pt>
                <c:pt idx="65">
                  <c:v>32.344</c:v>
                </c:pt>
                <c:pt idx="66">
                  <c:v>32.837</c:v>
                </c:pt>
                <c:pt idx="67">
                  <c:v>33.329</c:v>
                </c:pt>
                <c:pt idx="68">
                  <c:v>33.821</c:v>
                </c:pt>
                <c:pt idx="69">
                  <c:v>34.313</c:v>
                </c:pt>
                <c:pt idx="70">
                  <c:v>34.805</c:v>
                </c:pt>
                <c:pt idx="71">
                  <c:v>35.297</c:v>
                </c:pt>
                <c:pt idx="72">
                  <c:v>35.790</c:v>
                </c:pt>
                <c:pt idx="73">
                  <c:v>36.282</c:v>
                </c:pt>
                <c:pt idx="74">
                  <c:v>36.774</c:v>
                </c:pt>
                <c:pt idx="75">
                  <c:v>37.266</c:v>
                </c:pt>
                <c:pt idx="76">
                  <c:v>37.758</c:v>
                </c:pt>
                <c:pt idx="77">
                  <c:v>38.250</c:v>
                </c:pt>
                <c:pt idx="78">
                  <c:v>38.743</c:v>
                </c:pt>
                <c:pt idx="79">
                  <c:v>39.235</c:v>
                </c:pt>
                <c:pt idx="80">
                  <c:v>39.727</c:v>
                </c:pt>
                <c:pt idx="81">
                  <c:v>40.219</c:v>
                </c:pt>
                <c:pt idx="82">
                  <c:v>40.711</c:v>
                </c:pt>
                <c:pt idx="83">
                  <c:v>41.203</c:v>
                </c:pt>
                <c:pt idx="84">
                  <c:v>41.696</c:v>
                </c:pt>
                <c:pt idx="85">
                  <c:v>42.188</c:v>
                </c:pt>
                <c:pt idx="86">
                  <c:v>42.680</c:v>
                </c:pt>
                <c:pt idx="87">
                  <c:v>43.172</c:v>
                </c:pt>
                <c:pt idx="88">
                  <c:v>43.664</c:v>
                </c:pt>
                <c:pt idx="89">
                  <c:v>44.157</c:v>
                </c:pt>
                <c:pt idx="90">
                  <c:v>44.649</c:v>
                </c:pt>
                <c:pt idx="91">
                  <c:v>45.141</c:v>
                </c:pt>
                <c:pt idx="92">
                  <c:v>45.633</c:v>
                </c:pt>
                <c:pt idx="93">
                  <c:v>46.125</c:v>
                </c:pt>
                <c:pt idx="94">
                  <c:v>46.617</c:v>
                </c:pt>
                <c:pt idx="95">
                  <c:v>47.110</c:v>
                </c:pt>
                <c:pt idx="96">
                  <c:v>47.602</c:v>
                </c:pt>
                <c:pt idx="97">
                  <c:v>48.094</c:v>
                </c:pt>
                <c:pt idx="98">
                  <c:v>48.586</c:v>
                </c:pt>
                <c:pt idx="99">
                  <c:v>49.078</c:v>
                </c:pt>
                <c:pt idx="100">
                  <c:v>Mais</c:v>
                </c:pt>
              </c:strCache>
            </c:strRef>
          </c:cat>
          <c:val>
            <c:numRef>
              <c:f>Simulação_Vendas!$AL$12:$AL$112</c:f>
              <c:numCache>
                <c:formatCode>General</c:formatCode>
                <c:ptCount val="101"/>
                <c:pt idx="0">
                  <c:v>6</c:v>
                </c:pt>
                <c:pt idx="1">
                  <c:v>8</c:v>
                </c:pt>
                <c:pt idx="2">
                  <c:v>22</c:v>
                </c:pt>
                <c:pt idx="3">
                  <c:v>32</c:v>
                </c:pt>
                <c:pt idx="4">
                  <c:v>49</c:v>
                </c:pt>
                <c:pt idx="5">
                  <c:v>44</c:v>
                </c:pt>
                <c:pt idx="6">
                  <c:v>61</c:v>
                </c:pt>
                <c:pt idx="7">
                  <c:v>66</c:v>
                </c:pt>
                <c:pt idx="8">
                  <c:v>86</c:v>
                </c:pt>
                <c:pt idx="9">
                  <c:v>109</c:v>
                </c:pt>
                <c:pt idx="10">
                  <c:v>108</c:v>
                </c:pt>
                <c:pt idx="11">
                  <c:v>104</c:v>
                </c:pt>
                <c:pt idx="12">
                  <c:v>112</c:v>
                </c:pt>
                <c:pt idx="13">
                  <c:v>110</c:v>
                </c:pt>
                <c:pt idx="14">
                  <c:v>154</c:v>
                </c:pt>
                <c:pt idx="15">
                  <c:v>144</c:v>
                </c:pt>
                <c:pt idx="16">
                  <c:v>162</c:v>
                </c:pt>
                <c:pt idx="17">
                  <c:v>172</c:v>
                </c:pt>
                <c:pt idx="18">
                  <c:v>175</c:v>
                </c:pt>
                <c:pt idx="19">
                  <c:v>186</c:v>
                </c:pt>
                <c:pt idx="20">
                  <c:v>176</c:v>
                </c:pt>
                <c:pt idx="21">
                  <c:v>209</c:v>
                </c:pt>
                <c:pt idx="22">
                  <c:v>196</c:v>
                </c:pt>
                <c:pt idx="23">
                  <c:v>180</c:v>
                </c:pt>
                <c:pt idx="24">
                  <c:v>187</c:v>
                </c:pt>
                <c:pt idx="25">
                  <c:v>181</c:v>
                </c:pt>
                <c:pt idx="26">
                  <c:v>202</c:v>
                </c:pt>
                <c:pt idx="27">
                  <c:v>190</c:v>
                </c:pt>
                <c:pt idx="28">
                  <c:v>182</c:v>
                </c:pt>
                <c:pt idx="29">
                  <c:v>164</c:v>
                </c:pt>
                <c:pt idx="30">
                  <c:v>175</c:v>
                </c:pt>
                <c:pt idx="31">
                  <c:v>178</c:v>
                </c:pt>
                <c:pt idx="32">
                  <c:v>182</c:v>
                </c:pt>
                <c:pt idx="33">
                  <c:v>170</c:v>
                </c:pt>
                <c:pt idx="34">
                  <c:v>156</c:v>
                </c:pt>
                <c:pt idx="35">
                  <c:v>158</c:v>
                </c:pt>
                <c:pt idx="36">
                  <c:v>144</c:v>
                </c:pt>
                <c:pt idx="37">
                  <c:v>158</c:v>
                </c:pt>
                <c:pt idx="38">
                  <c:v>143</c:v>
                </c:pt>
                <c:pt idx="39">
                  <c:v>152</c:v>
                </c:pt>
                <c:pt idx="40">
                  <c:v>151</c:v>
                </c:pt>
                <c:pt idx="41">
                  <c:v>143</c:v>
                </c:pt>
                <c:pt idx="42">
                  <c:v>138</c:v>
                </c:pt>
                <c:pt idx="43">
                  <c:v>152</c:v>
                </c:pt>
                <c:pt idx="44">
                  <c:v>131</c:v>
                </c:pt>
                <c:pt idx="45">
                  <c:v>143</c:v>
                </c:pt>
                <c:pt idx="46">
                  <c:v>137</c:v>
                </c:pt>
                <c:pt idx="47">
                  <c:v>157</c:v>
                </c:pt>
                <c:pt idx="48">
                  <c:v>143</c:v>
                </c:pt>
                <c:pt idx="49">
                  <c:v>130</c:v>
                </c:pt>
                <c:pt idx="50">
                  <c:v>126</c:v>
                </c:pt>
                <c:pt idx="51">
                  <c:v>130</c:v>
                </c:pt>
                <c:pt idx="52">
                  <c:v>149</c:v>
                </c:pt>
                <c:pt idx="53">
                  <c:v>109</c:v>
                </c:pt>
                <c:pt idx="54">
                  <c:v>89</c:v>
                </c:pt>
                <c:pt idx="55">
                  <c:v>87</c:v>
                </c:pt>
                <c:pt idx="56">
                  <c:v>90</c:v>
                </c:pt>
                <c:pt idx="57">
                  <c:v>110</c:v>
                </c:pt>
                <c:pt idx="58">
                  <c:v>110</c:v>
                </c:pt>
                <c:pt idx="59">
                  <c:v>101</c:v>
                </c:pt>
                <c:pt idx="60">
                  <c:v>95</c:v>
                </c:pt>
                <c:pt idx="61">
                  <c:v>95</c:v>
                </c:pt>
                <c:pt idx="62">
                  <c:v>98</c:v>
                </c:pt>
                <c:pt idx="63">
                  <c:v>101</c:v>
                </c:pt>
                <c:pt idx="64">
                  <c:v>86</c:v>
                </c:pt>
                <c:pt idx="65">
                  <c:v>91</c:v>
                </c:pt>
                <c:pt idx="66">
                  <c:v>105</c:v>
                </c:pt>
                <c:pt idx="67">
                  <c:v>81</c:v>
                </c:pt>
                <c:pt idx="68">
                  <c:v>77</c:v>
                </c:pt>
                <c:pt idx="69">
                  <c:v>85</c:v>
                </c:pt>
                <c:pt idx="70">
                  <c:v>78</c:v>
                </c:pt>
                <c:pt idx="71">
                  <c:v>67</c:v>
                </c:pt>
                <c:pt idx="72">
                  <c:v>71</c:v>
                </c:pt>
                <c:pt idx="73">
                  <c:v>62</c:v>
                </c:pt>
                <c:pt idx="74">
                  <c:v>73</c:v>
                </c:pt>
                <c:pt idx="75">
                  <c:v>59</c:v>
                </c:pt>
                <c:pt idx="76">
                  <c:v>55</c:v>
                </c:pt>
                <c:pt idx="77">
                  <c:v>49</c:v>
                </c:pt>
                <c:pt idx="78">
                  <c:v>58</c:v>
                </c:pt>
                <c:pt idx="79">
                  <c:v>46</c:v>
                </c:pt>
                <c:pt idx="80">
                  <c:v>51</c:v>
                </c:pt>
                <c:pt idx="81">
                  <c:v>52</c:v>
                </c:pt>
                <c:pt idx="82">
                  <c:v>45</c:v>
                </c:pt>
                <c:pt idx="83">
                  <c:v>59</c:v>
                </c:pt>
                <c:pt idx="84">
                  <c:v>37</c:v>
                </c:pt>
                <c:pt idx="85">
                  <c:v>26</c:v>
                </c:pt>
                <c:pt idx="86">
                  <c:v>31</c:v>
                </c:pt>
                <c:pt idx="87">
                  <c:v>34</c:v>
                </c:pt>
                <c:pt idx="88">
                  <c:v>27</c:v>
                </c:pt>
                <c:pt idx="89">
                  <c:v>21</c:v>
                </c:pt>
                <c:pt idx="90">
                  <c:v>25</c:v>
                </c:pt>
                <c:pt idx="91">
                  <c:v>25</c:v>
                </c:pt>
                <c:pt idx="92">
                  <c:v>24</c:v>
                </c:pt>
                <c:pt idx="93">
                  <c:v>21</c:v>
                </c:pt>
                <c:pt idx="94">
                  <c:v>21</c:v>
                </c:pt>
                <c:pt idx="95">
                  <c:v>19</c:v>
                </c:pt>
                <c:pt idx="96">
                  <c:v>14</c:v>
                </c:pt>
                <c:pt idx="97">
                  <c:v>6</c:v>
                </c:pt>
                <c:pt idx="98">
                  <c:v>7</c:v>
                </c:pt>
                <c:pt idx="99">
                  <c:v>2</c:v>
                </c:pt>
                <c:pt idx="10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6-4D66-8DB1-F512E4C2E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9530392"/>
        <c:axId val="419531176"/>
      </c:barChart>
      <c:catAx>
        <c:axId val="41953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Bloco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31176"/>
        <c:crosses val="autoZero"/>
        <c:auto val="1"/>
        <c:lblAlgn val="ctr"/>
        <c:lblOffset val="100"/>
        <c:noMultiLvlLbl val="0"/>
      </c:catAx>
      <c:valAx>
        <c:axId val="419531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Frequência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303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Histograma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Frequência</c:v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Simulação_Vendas!$AZ$12:$AZ$112</c:f>
              <c:strCache>
                <c:ptCount val="101"/>
                <c:pt idx="0">
                  <c:v>0.000175667</c:v>
                </c:pt>
                <c:pt idx="1">
                  <c:v>0.187206412</c:v>
                </c:pt>
                <c:pt idx="2">
                  <c:v>0.374237157</c:v>
                </c:pt>
                <c:pt idx="3">
                  <c:v>0.561267902</c:v>
                </c:pt>
                <c:pt idx="4">
                  <c:v>0.748298647</c:v>
                </c:pt>
                <c:pt idx="5">
                  <c:v>0.935329392</c:v>
                </c:pt>
                <c:pt idx="6">
                  <c:v>1.122360137</c:v>
                </c:pt>
                <c:pt idx="7">
                  <c:v>1.309390882</c:v>
                </c:pt>
                <c:pt idx="8">
                  <c:v>1.496421626</c:v>
                </c:pt>
                <c:pt idx="9">
                  <c:v>1.683452371</c:v>
                </c:pt>
                <c:pt idx="10">
                  <c:v>1.870483116</c:v>
                </c:pt>
                <c:pt idx="11">
                  <c:v>2.057513861</c:v>
                </c:pt>
                <c:pt idx="12">
                  <c:v>2.244544606</c:v>
                </c:pt>
                <c:pt idx="13">
                  <c:v>2.431575351</c:v>
                </c:pt>
                <c:pt idx="14">
                  <c:v>2.618606096</c:v>
                </c:pt>
                <c:pt idx="15">
                  <c:v>2.805636841</c:v>
                </c:pt>
                <c:pt idx="16">
                  <c:v>2.992667586</c:v>
                </c:pt>
                <c:pt idx="17">
                  <c:v>3.179698331</c:v>
                </c:pt>
                <c:pt idx="18">
                  <c:v>3.366729076</c:v>
                </c:pt>
                <c:pt idx="19">
                  <c:v>3.553759821</c:v>
                </c:pt>
                <c:pt idx="20">
                  <c:v>3.740790566</c:v>
                </c:pt>
                <c:pt idx="21">
                  <c:v>3.927821311</c:v>
                </c:pt>
                <c:pt idx="22">
                  <c:v>4.114852056</c:v>
                </c:pt>
                <c:pt idx="23">
                  <c:v>4.301882801</c:v>
                </c:pt>
                <c:pt idx="24">
                  <c:v>4.488913546</c:v>
                </c:pt>
                <c:pt idx="25">
                  <c:v>4.675944291</c:v>
                </c:pt>
                <c:pt idx="26">
                  <c:v>4.862975035</c:v>
                </c:pt>
                <c:pt idx="27">
                  <c:v>5.05000578</c:v>
                </c:pt>
                <c:pt idx="28">
                  <c:v>5.237036525</c:v>
                </c:pt>
                <c:pt idx="29">
                  <c:v>5.42406727</c:v>
                </c:pt>
                <c:pt idx="30">
                  <c:v>5.611098015</c:v>
                </c:pt>
                <c:pt idx="31">
                  <c:v>5.79812876</c:v>
                </c:pt>
                <c:pt idx="32">
                  <c:v>5.985159505</c:v>
                </c:pt>
                <c:pt idx="33">
                  <c:v>6.17219025</c:v>
                </c:pt>
                <c:pt idx="34">
                  <c:v>6.359220995</c:v>
                </c:pt>
                <c:pt idx="35">
                  <c:v>6.54625174</c:v>
                </c:pt>
                <c:pt idx="36">
                  <c:v>6.733282485</c:v>
                </c:pt>
                <c:pt idx="37">
                  <c:v>6.92031323</c:v>
                </c:pt>
                <c:pt idx="38">
                  <c:v>7.107343975</c:v>
                </c:pt>
                <c:pt idx="39">
                  <c:v>7.29437472</c:v>
                </c:pt>
                <c:pt idx="40">
                  <c:v>7.481405465</c:v>
                </c:pt>
                <c:pt idx="41">
                  <c:v>7.66843621</c:v>
                </c:pt>
                <c:pt idx="42">
                  <c:v>7.855466955</c:v>
                </c:pt>
                <c:pt idx="43">
                  <c:v>8.0424977</c:v>
                </c:pt>
                <c:pt idx="44">
                  <c:v>8.229528445</c:v>
                </c:pt>
                <c:pt idx="45">
                  <c:v>8.416559189</c:v>
                </c:pt>
                <c:pt idx="46">
                  <c:v>8.603589934</c:v>
                </c:pt>
                <c:pt idx="47">
                  <c:v>8.790620679</c:v>
                </c:pt>
                <c:pt idx="48">
                  <c:v>8.977651424</c:v>
                </c:pt>
                <c:pt idx="49">
                  <c:v>9.164682169</c:v>
                </c:pt>
                <c:pt idx="50">
                  <c:v>9.351712914</c:v>
                </c:pt>
                <c:pt idx="51">
                  <c:v>9.538743659</c:v>
                </c:pt>
                <c:pt idx="52">
                  <c:v>9.725774404</c:v>
                </c:pt>
                <c:pt idx="53">
                  <c:v>9.912805149</c:v>
                </c:pt>
                <c:pt idx="54">
                  <c:v>10.09983589</c:v>
                </c:pt>
                <c:pt idx="55">
                  <c:v>10.28686664</c:v>
                </c:pt>
                <c:pt idx="56">
                  <c:v>10.47389738</c:v>
                </c:pt>
                <c:pt idx="57">
                  <c:v>10.66092813</c:v>
                </c:pt>
                <c:pt idx="58">
                  <c:v>10.84795887</c:v>
                </c:pt>
                <c:pt idx="59">
                  <c:v>11.03498962</c:v>
                </c:pt>
                <c:pt idx="60">
                  <c:v>11.22202036</c:v>
                </c:pt>
                <c:pt idx="61">
                  <c:v>11.40905111</c:v>
                </c:pt>
                <c:pt idx="62">
                  <c:v>11.59608185</c:v>
                </c:pt>
                <c:pt idx="63">
                  <c:v>11.7831126</c:v>
                </c:pt>
                <c:pt idx="64">
                  <c:v>11.97014334</c:v>
                </c:pt>
                <c:pt idx="65">
                  <c:v>12.15717409</c:v>
                </c:pt>
                <c:pt idx="66">
                  <c:v>12.34420483</c:v>
                </c:pt>
                <c:pt idx="67">
                  <c:v>12.53123558</c:v>
                </c:pt>
                <c:pt idx="68">
                  <c:v>12.71826632</c:v>
                </c:pt>
                <c:pt idx="69">
                  <c:v>12.90529707</c:v>
                </c:pt>
                <c:pt idx="70">
                  <c:v>13.09232781</c:v>
                </c:pt>
                <c:pt idx="71">
                  <c:v>13.27935856</c:v>
                </c:pt>
                <c:pt idx="72">
                  <c:v>13.4663893</c:v>
                </c:pt>
                <c:pt idx="73">
                  <c:v>13.65342005</c:v>
                </c:pt>
                <c:pt idx="74">
                  <c:v>13.84045079</c:v>
                </c:pt>
                <c:pt idx="75">
                  <c:v>14.02748154</c:v>
                </c:pt>
                <c:pt idx="76">
                  <c:v>14.21451228</c:v>
                </c:pt>
                <c:pt idx="77">
                  <c:v>14.40154303</c:v>
                </c:pt>
                <c:pt idx="78">
                  <c:v>14.58857377</c:v>
                </c:pt>
                <c:pt idx="79">
                  <c:v>14.77560452</c:v>
                </c:pt>
                <c:pt idx="80">
                  <c:v>14.96263526</c:v>
                </c:pt>
                <c:pt idx="81">
                  <c:v>15.14966601</c:v>
                </c:pt>
                <c:pt idx="82">
                  <c:v>15.33669675</c:v>
                </c:pt>
                <c:pt idx="83">
                  <c:v>15.5237275</c:v>
                </c:pt>
                <c:pt idx="84">
                  <c:v>15.71075824</c:v>
                </c:pt>
                <c:pt idx="85">
                  <c:v>15.89778899</c:v>
                </c:pt>
                <c:pt idx="86">
                  <c:v>16.08481973</c:v>
                </c:pt>
                <c:pt idx="87">
                  <c:v>16.27185048</c:v>
                </c:pt>
                <c:pt idx="88">
                  <c:v>16.45888122</c:v>
                </c:pt>
                <c:pt idx="89">
                  <c:v>16.64591197</c:v>
                </c:pt>
                <c:pt idx="90">
                  <c:v>16.83294271</c:v>
                </c:pt>
                <c:pt idx="91">
                  <c:v>17.01997346</c:v>
                </c:pt>
                <c:pt idx="92">
                  <c:v>17.2070042</c:v>
                </c:pt>
                <c:pt idx="93">
                  <c:v>17.39403495</c:v>
                </c:pt>
                <c:pt idx="94">
                  <c:v>17.58106569</c:v>
                </c:pt>
                <c:pt idx="95">
                  <c:v>17.76809644</c:v>
                </c:pt>
                <c:pt idx="96">
                  <c:v>17.95512718</c:v>
                </c:pt>
                <c:pt idx="97">
                  <c:v>18.14215793</c:v>
                </c:pt>
                <c:pt idx="98">
                  <c:v>18.32918867</c:v>
                </c:pt>
                <c:pt idx="99">
                  <c:v>18.51621942</c:v>
                </c:pt>
                <c:pt idx="100">
                  <c:v>Mais</c:v>
                </c:pt>
              </c:strCache>
            </c:strRef>
          </c:cat>
          <c:val>
            <c:numRef>
              <c:f>Simulação_Vendas!$BA$12:$BA$112</c:f>
              <c:numCache>
                <c:formatCode>General</c:formatCode>
                <c:ptCount val="101"/>
                <c:pt idx="0">
                  <c:v>0</c:v>
                </c:pt>
                <c:pt idx="1">
                  <c:v>894</c:v>
                </c:pt>
                <c:pt idx="2">
                  <c:v>796</c:v>
                </c:pt>
                <c:pt idx="3">
                  <c:v>699</c:v>
                </c:pt>
                <c:pt idx="4">
                  <c:v>667</c:v>
                </c:pt>
                <c:pt idx="5">
                  <c:v>585</c:v>
                </c:pt>
                <c:pt idx="6">
                  <c:v>595</c:v>
                </c:pt>
                <c:pt idx="7">
                  <c:v>506</c:v>
                </c:pt>
                <c:pt idx="8">
                  <c:v>499</c:v>
                </c:pt>
                <c:pt idx="9">
                  <c:v>456</c:v>
                </c:pt>
                <c:pt idx="10">
                  <c:v>383</c:v>
                </c:pt>
                <c:pt idx="11">
                  <c:v>319</c:v>
                </c:pt>
                <c:pt idx="12">
                  <c:v>348</c:v>
                </c:pt>
                <c:pt idx="13">
                  <c:v>318</c:v>
                </c:pt>
                <c:pt idx="14">
                  <c:v>266</c:v>
                </c:pt>
                <c:pt idx="15">
                  <c:v>229</c:v>
                </c:pt>
                <c:pt idx="16">
                  <c:v>224</c:v>
                </c:pt>
                <c:pt idx="17">
                  <c:v>201</c:v>
                </c:pt>
                <c:pt idx="18">
                  <c:v>178</c:v>
                </c:pt>
                <c:pt idx="19">
                  <c:v>180</c:v>
                </c:pt>
                <c:pt idx="20">
                  <c:v>129</c:v>
                </c:pt>
                <c:pt idx="21">
                  <c:v>128</c:v>
                </c:pt>
                <c:pt idx="22">
                  <c:v>130</c:v>
                </c:pt>
                <c:pt idx="23">
                  <c:v>106</c:v>
                </c:pt>
                <c:pt idx="24">
                  <c:v>115</c:v>
                </c:pt>
                <c:pt idx="25">
                  <c:v>98</c:v>
                </c:pt>
                <c:pt idx="26">
                  <c:v>91</c:v>
                </c:pt>
                <c:pt idx="27">
                  <c:v>80</c:v>
                </c:pt>
                <c:pt idx="28">
                  <c:v>70</c:v>
                </c:pt>
                <c:pt idx="29">
                  <c:v>69</c:v>
                </c:pt>
                <c:pt idx="30">
                  <c:v>60</c:v>
                </c:pt>
                <c:pt idx="31">
                  <c:v>68</c:v>
                </c:pt>
                <c:pt idx="32">
                  <c:v>51</c:v>
                </c:pt>
                <c:pt idx="33">
                  <c:v>52</c:v>
                </c:pt>
                <c:pt idx="34">
                  <c:v>35</c:v>
                </c:pt>
                <c:pt idx="35">
                  <c:v>37</c:v>
                </c:pt>
                <c:pt idx="36">
                  <c:v>25</c:v>
                </c:pt>
                <c:pt idx="37">
                  <c:v>16</c:v>
                </c:pt>
                <c:pt idx="38">
                  <c:v>24</c:v>
                </c:pt>
                <c:pt idx="39">
                  <c:v>25</c:v>
                </c:pt>
                <c:pt idx="40">
                  <c:v>23</c:v>
                </c:pt>
                <c:pt idx="41">
                  <c:v>18</c:v>
                </c:pt>
                <c:pt idx="42">
                  <c:v>19</c:v>
                </c:pt>
                <c:pt idx="43">
                  <c:v>14</c:v>
                </c:pt>
                <c:pt idx="44">
                  <c:v>12</c:v>
                </c:pt>
                <c:pt idx="45">
                  <c:v>11</c:v>
                </c:pt>
                <c:pt idx="46">
                  <c:v>15</c:v>
                </c:pt>
                <c:pt idx="47">
                  <c:v>15</c:v>
                </c:pt>
                <c:pt idx="48">
                  <c:v>13</c:v>
                </c:pt>
                <c:pt idx="49">
                  <c:v>11</c:v>
                </c:pt>
                <c:pt idx="50">
                  <c:v>10</c:v>
                </c:pt>
                <c:pt idx="51">
                  <c:v>6</c:v>
                </c:pt>
                <c:pt idx="52">
                  <c:v>7</c:v>
                </c:pt>
                <c:pt idx="53">
                  <c:v>5</c:v>
                </c:pt>
                <c:pt idx="54">
                  <c:v>6</c:v>
                </c:pt>
                <c:pt idx="55">
                  <c:v>5</c:v>
                </c:pt>
                <c:pt idx="56">
                  <c:v>1</c:v>
                </c:pt>
                <c:pt idx="57">
                  <c:v>6</c:v>
                </c:pt>
                <c:pt idx="58">
                  <c:v>2</c:v>
                </c:pt>
                <c:pt idx="59">
                  <c:v>4</c:v>
                </c:pt>
                <c:pt idx="60">
                  <c:v>3</c:v>
                </c:pt>
                <c:pt idx="61">
                  <c:v>6</c:v>
                </c:pt>
                <c:pt idx="62">
                  <c:v>5</c:v>
                </c:pt>
                <c:pt idx="63">
                  <c:v>4</c:v>
                </c:pt>
                <c:pt idx="64">
                  <c:v>1</c:v>
                </c:pt>
                <c:pt idx="65">
                  <c:v>2</c:v>
                </c:pt>
                <c:pt idx="66">
                  <c:v>4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30F-920D-F1C87A2BE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9532744"/>
        <c:axId val="419520984"/>
      </c:barChart>
      <c:catAx>
        <c:axId val="419532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Bloco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20984"/>
        <c:crosses val="autoZero"/>
        <c:auto val="1"/>
        <c:lblAlgn val="ctr"/>
        <c:lblOffset val="100"/>
        <c:noMultiLvlLbl val="0"/>
      </c:catAx>
      <c:valAx>
        <c:axId val="419520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Frequência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3274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Histograma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Frequência</c:v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strRef>
              <c:f>Simulação_Vendas!$BU$2:$BU$33</c:f>
              <c:strCache>
                <c:ptCount val="32"/>
                <c:pt idx="0">
                  <c:v>4347</c:v>
                </c:pt>
                <c:pt idx="1">
                  <c:v>4881</c:v>
                </c:pt>
                <c:pt idx="2">
                  <c:v>5414</c:v>
                </c:pt>
                <c:pt idx="3">
                  <c:v>5948</c:v>
                </c:pt>
                <c:pt idx="4">
                  <c:v>6481</c:v>
                </c:pt>
                <c:pt idx="5">
                  <c:v>7015</c:v>
                </c:pt>
                <c:pt idx="6">
                  <c:v>7548</c:v>
                </c:pt>
                <c:pt idx="7">
                  <c:v>8081</c:v>
                </c:pt>
                <c:pt idx="8">
                  <c:v>8615</c:v>
                </c:pt>
                <c:pt idx="9">
                  <c:v>9148</c:v>
                </c:pt>
                <c:pt idx="10">
                  <c:v>9682</c:v>
                </c:pt>
                <c:pt idx="11">
                  <c:v>10215</c:v>
                </c:pt>
                <c:pt idx="12">
                  <c:v>10748</c:v>
                </c:pt>
                <c:pt idx="13">
                  <c:v>11282</c:v>
                </c:pt>
                <c:pt idx="14">
                  <c:v>11815</c:v>
                </c:pt>
                <c:pt idx="15">
                  <c:v>12349</c:v>
                </c:pt>
                <c:pt idx="16">
                  <c:v>12882</c:v>
                </c:pt>
                <c:pt idx="17">
                  <c:v>13415</c:v>
                </c:pt>
                <c:pt idx="18">
                  <c:v>13949</c:v>
                </c:pt>
                <c:pt idx="19">
                  <c:v>14482</c:v>
                </c:pt>
                <c:pt idx="20">
                  <c:v>15016</c:v>
                </c:pt>
                <c:pt idx="21">
                  <c:v>15549</c:v>
                </c:pt>
                <c:pt idx="22">
                  <c:v>16083</c:v>
                </c:pt>
                <c:pt idx="23">
                  <c:v>16616</c:v>
                </c:pt>
                <c:pt idx="24">
                  <c:v>17149</c:v>
                </c:pt>
                <c:pt idx="25">
                  <c:v>17683</c:v>
                </c:pt>
                <c:pt idx="26">
                  <c:v>18216</c:v>
                </c:pt>
                <c:pt idx="27">
                  <c:v>18750</c:v>
                </c:pt>
                <c:pt idx="28">
                  <c:v>19283</c:v>
                </c:pt>
                <c:pt idx="29">
                  <c:v>19816</c:v>
                </c:pt>
                <c:pt idx="30">
                  <c:v>20350</c:v>
                </c:pt>
                <c:pt idx="31">
                  <c:v>Mais</c:v>
                </c:pt>
              </c:strCache>
            </c:strRef>
          </c:cat>
          <c:val>
            <c:numRef>
              <c:f>Simulação_Vendas!$BV$2:$BV$33</c:f>
              <c:numCache>
                <c:formatCode>General</c:formatCode>
                <c:ptCount val="32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13</c:v>
                </c:pt>
                <c:pt idx="4">
                  <c:v>18</c:v>
                </c:pt>
                <c:pt idx="5">
                  <c:v>28</c:v>
                </c:pt>
                <c:pt idx="6">
                  <c:v>46</c:v>
                </c:pt>
                <c:pt idx="7">
                  <c:v>53</c:v>
                </c:pt>
                <c:pt idx="8">
                  <c:v>75</c:v>
                </c:pt>
                <c:pt idx="9">
                  <c:v>66</c:v>
                </c:pt>
                <c:pt idx="10">
                  <c:v>81</c:v>
                </c:pt>
                <c:pt idx="11">
                  <c:v>76</c:v>
                </c:pt>
                <c:pt idx="12">
                  <c:v>93</c:v>
                </c:pt>
                <c:pt idx="13">
                  <c:v>64</c:v>
                </c:pt>
                <c:pt idx="14">
                  <c:v>57</c:v>
                </c:pt>
                <c:pt idx="15">
                  <c:v>44</c:v>
                </c:pt>
                <c:pt idx="16">
                  <c:v>42</c:v>
                </c:pt>
                <c:pt idx="17">
                  <c:v>45</c:v>
                </c:pt>
                <c:pt idx="18">
                  <c:v>39</c:v>
                </c:pt>
                <c:pt idx="19">
                  <c:v>29</c:v>
                </c:pt>
                <c:pt idx="20">
                  <c:v>26</c:v>
                </c:pt>
                <c:pt idx="21">
                  <c:v>21</c:v>
                </c:pt>
                <c:pt idx="22">
                  <c:v>21</c:v>
                </c:pt>
                <c:pt idx="23">
                  <c:v>13</c:v>
                </c:pt>
                <c:pt idx="24">
                  <c:v>8</c:v>
                </c:pt>
                <c:pt idx="25">
                  <c:v>6</c:v>
                </c:pt>
                <c:pt idx="26">
                  <c:v>1</c:v>
                </c:pt>
                <c:pt idx="27">
                  <c:v>8</c:v>
                </c:pt>
                <c:pt idx="28">
                  <c:v>4</c:v>
                </c:pt>
                <c:pt idx="29">
                  <c:v>4</c:v>
                </c:pt>
                <c:pt idx="30">
                  <c:v>2</c:v>
                </c:pt>
                <c:pt idx="3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A-4031-8116-DE6FBFECF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9526472"/>
        <c:axId val="419523728"/>
      </c:barChart>
      <c:catAx>
        <c:axId val="419526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Bloco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23728"/>
        <c:crosses val="autoZero"/>
        <c:auto val="1"/>
        <c:lblAlgn val="ctr"/>
        <c:lblOffset val="100"/>
        <c:noMultiLvlLbl val="0"/>
      </c:catAx>
      <c:valAx>
        <c:axId val="419523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/>
                  <a:t>Frequência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264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psi20sonren2!$F$2</c:f>
              <c:strCache>
                <c:ptCount val="1"/>
                <c:pt idx="0">
                  <c:v>retean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psi20sonren2!$E$3:$E$512</c:f>
              <c:numCache>
                <c:formatCode>0.000</c:formatCode>
                <c:ptCount val="510"/>
                <c:pt idx="0">
                  <c:v>-0.316</c:v>
                </c:pt>
                <c:pt idx="1">
                  <c:v>-1.093</c:v>
                </c:pt>
                <c:pt idx="2">
                  <c:v>-0.373</c:v>
                </c:pt>
                <c:pt idx="3">
                  <c:v>0.47199999999999998</c:v>
                </c:pt>
                <c:pt idx="4">
                  <c:v>-0.35</c:v>
                </c:pt>
                <c:pt idx="5">
                  <c:v>0.44700000000000001</c:v>
                </c:pt>
                <c:pt idx="6">
                  <c:v>-0.58599999999999997</c:v>
                </c:pt>
                <c:pt idx="7">
                  <c:v>-0.70699999999999996</c:v>
                </c:pt>
                <c:pt idx="8">
                  <c:v>-0.35499999999999998</c:v>
                </c:pt>
                <c:pt idx="9">
                  <c:v>1.2E-2</c:v>
                </c:pt>
                <c:pt idx="10">
                  <c:v>0.871</c:v>
                </c:pt>
                <c:pt idx="11">
                  <c:v>0.746</c:v>
                </c:pt>
                <c:pt idx="12">
                  <c:v>-0.61399999999999999</c:v>
                </c:pt>
                <c:pt idx="13">
                  <c:v>-0.53400000000000003</c:v>
                </c:pt>
                <c:pt idx="14">
                  <c:v>-0.123</c:v>
                </c:pt>
                <c:pt idx="15">
                  <c:v>-1.0820000000000001</c:v>
                </c:pt>
                <c:pt idx="16">
                  <c:v>0.53400000000000003</c:v>
                </c:pt>
                <c:pt idx="17">
                  <c:v>0.109</c:v>
                </c:pt>
                <c:pt idx="18">
                  <c:v>0.60599999999999998</c:v>
                </c:pt>
                <c:pt idx="19">
                  <c:v>0.59399999999999997</c:v>
                </c:pt>
                <c:pt idx="20">
                  <c:v>0.629</c:v>
                </c:pt>
                <c:pt idx="21">
                  <c:v>7.0000000000000001E-3</c:v>
                </c:pt>
                <c:pt idx="22">
                  <c:v>1.55</c:v>
                </c:pt>
                <c:pt idx="23">
                  <c:v>0.373</c:v>
                </c:pt>
                <c:pt idx="24">
                  <c:v>-0.127</c:v>
                </c:pt>
                <c:pt idx="25">
                  <c:v>0.185</c:v>
                </c:pt>
                <c:pt idx="26">
                  <c:v>7.6999999999999999E-2</c:v>
                </c:pt>
                <c:pt idx="27">
                  <c:v>5.7000000000000002E-2</c:v>
                </c:pt>
                <c:pt idx="28">
                  <c:v>6.8000000000000005E-2</c:v>
                </c:pt>
                <c:pt idx="29">
                  <c:v>0.318</c:v>
                </c:pt>
                <c:pt idx="30">
                  <c:v>0.78400000000000003</c:v>
                </c:pt>
                <c:pt idx="31">
                  <c:v>0.63</c:v>
                </c:pt>
                <c:pt idx="32">
                  <c:v>-0.19500000000000001</c:v>
                </c:pt>
                <c:pt idx="33">
                  <c:v>0.75600000000000001</c:v>
                </c:pt>
                <c:pt idx="34">
                  <c:v>-0.999</c:v>
                </c:pt>
                <c:pt idx="35">
                  <c:v>0.77400000000000002</c:v>
                </c:pt>
                <c:pt idx="36">
                  <c:v>-0.60099999999999998</c:v>
                </c:pt>
                <c:pt idx="37">
                  <c:v>0.3</c:v>
                </c:pt>
                <c:pt idx="38">
                  <c:v>-0.05</c:v>
                </c:pt>
                <c:pt idx="39">
                  <c:v>0.56200000000000006</c:v>
                </c:pt>
                <c:pt idx="40">
                  <c:v>0.32700000000000001</c:v>
                </c:pt>
                <c:pt idx="41">
                  <c:v>1.4999999999999999E-2</c:v>
                </c:pt>
                <c:pt idx="42">
                  <c:v>-0.1</c:v>
                </c:pt>
                <c:pt idx="43">
                  <c:v>-3.1E-2</c:v>
                </c:pt>
                <c:pt idx="44">
                  <c:v>0.19</c:v>
                </c:pt>
                <c:pt idx="45">
                  <c:v>-1.4999999999999999E-2</c:v>
                </c:pt>
                <c:pt idx="46">
                  <c:v>-0.155</c:v>
                </c:pt>
                <c:pt idx="47">
                  <c:v>-0.28699999999999998</c:v>
                </c:pt>
                <c:pt idx="48">
                  <c:v>-0.40500000000000003</c:v>
                </c:pt>
                <c:pt idx="49">
                  <c:v>-0.84599999999999997</c:v>
                </c:pt>
                <c:pt idx="50">
                  <c:v>0.621</c:v>
                </c:pt>
                <c:pt idx="51">
                  <c:v>0.11700000000000001</c:v>
                </c:pt>
                <c:pt idx="52">
                  <c:v>0.70099999999999996</c:v>
                </c:pt>
                <c:pt idx="53">
                  <c:v>0.53400000000000003</c:v>
                </c:pt>
                <c:pt idx="54">
                  <c:v>-0.67900000000000005</c:v>
                </c:pt>
                <c:pt idx="55">
                  <c:v>0.151</c:v>
                </c:pt>
                <c:pt idx="56">
                  <c:v>-1.446</c:v>
                </c:pt>
                <c:pt idx="57">
                  <c:v>-0.35299999999999998</c:v>
                </c:pt>
                <c:pt idx="58">
                  <c:v>2.8000000000000001E-2</c:v>
                </c:pt>
                <c:pt idx="59">
                  <c:v>-0.39800000000000002</c:v>
                </c:pt>
                <c:pt idx="60">
                  <c:v>-0.154</c:v>
                </c:pt>
                <c:pt idx="61">
                  <c:v>-0.379</c:v>
                </c:pt>
                <c:pt idx="62">
                  <c:v>-0.82499999999999996</c:v>
                </c:pt>
                <c:pt idx="63">
                  <c:v>0.2</c:v>
                </c:pt>
                <c:pt idx="64">
                  <c:v>-0.161</c:v>
                </c:pt>
                <c:pt idx="65">
                  <c:v>0.22</c:v>
                </c:pt>
                <c:pt idx="66">
                  <c:v>-0.247</c:v>
                </c:pt>
                <c:pt idx="67">
                  <c:v>0.41</c:v>
                </c:pt>
                <c:pt idx="68">
                  <c:v>0.21299999999999999</c:v>
                </c:pt>
                <c:pt idx="69">
                  <c:v>0.254</c:v>
                </c:pt>
                <c:pt idx="70">
                  <c:v>8.8999999999999996E-2</c:v>
                </c:pt>
                <c:pt idx="71">
                  <c:v>-0.499</c:v>
                </c:pt>
                <c:pt idx="72">
                  <c:v>-0.40100000000000002</c:v>
                </c:pt>
                <c:pt idx="73">
                  <c:v>0.28000000000000003</c:v>
                </c:pt>
                <c:pt idx="74">
                  <c:v>1.4079999999999999</c:v>
                </c:pt>
                <c:pt idx="75">
                  <c:v>0.21099999999999999</c:v>
                </c:pt>
                <c:pt idx="76">
                  <c:v>-0.22800000000000001</c:v>
                </c:pt>
                <c:pt idx="77">
                  <c:v>0.23699999999999999</c:v>
                </c:pt>
                <c:pt idx="78">
                  <c:v>0.58899999999999997</c:v>
                </c:pt>
                <c:pt idx="79">
                  <c:v>-0.26500000000000001</c:v>
                </c:pt>
                <c:pt idx="80">
                  <c:v>0.19800000000000001</c:v>
                </c:pt>
                <c:pt idx="81">
                  <c:v>-0.58399999999999996</c:v>
                </c:pt>
                <c:pt idx="82">
                  <c:v>5.0999999999999997E-2</c:v>
                </c:pt>
                <c:pt idx="83">
                  <c:v>0.65100000000000002</c:v>
                </c:pt>
                <c:pt idx="84">
                  <c:v>-0.26600000000000001</c:v>
                </c:pt>
                <c:pt idx="85">
                  <c:v>-0.51300000000000001</c:v>
                </c:pt>
                <c:pt idx="86">
                  <c:v>0.54900000000000004</c:v>
                </c:pt>
                <c:pt idx="87">
                  <c:v>0.8</c:v>
                </c:pt>
                <c:pt idx="88">
                  <c:v>3.9E-2</c:v>
                </c:pt>
                <c:pt idx="89">
                  <c:v>-0.45</c:v>
                </c:pt>
                <c:pt idx="90">
                  <c:v>-0.187</c:v>
                </c:pt>
                <c:pt idx="91">
                  <c:v>-0.245</c:v>
                </c:pt>
                <c:pt idx="92">
                  <c:v>-7.6999999999999999E-2</c:v>
                </c:pt>
                <c:pt idx="93">
                  <c:v>-0.193</c:v>
                </c:pt>
                <c:pt idx="94">
                  <c:v>0.36299999999999999</c:v>
                </c:pt>
                <c:pt idx="95">
                  <c:v>1.4970000000000001</c:v>
                </c:pt>
                <c:pt idx="96">
                  <c:v>1.242</c:v>
                </c:pt>
                <c:pt idx="97">
                  <c:v>1.5189999999999999</c:v>
                </c:pt>
                <c:pt idx="98">
                  <c:v>-0.126</c:v>
                </c:pt>
                <c:pt idx="99">
                  <c:v>0.53100000000000003</c:v>
                </c:pt>
                <c:pt idx="100">
                  <c:v>0.154</c:v>
                </c:pt>
                <c:pt idx="101">
                  <c:v>6.6000000000000003E-2</c:v>
                </c:pt>
                <c:pt idx="102">
                  <c:v>-0.24199999999999999</c:v>
                </c:pt>
                <c:pt idx="103">
                  <c:v>-0.37</c:v>
                </c:pt>
                <c:pt idx="104">
                  <c:v>-4.3999999999999997E-2</c:v>
                </c:pt>
                <c:pt idx="105">
                  <c:v>-0.13100000000000001</c:v>
                </c:pt>
                <c:pt idx="106">
                  <c:v>9.0999999999999998E-2</c:v>
                </c:pt>
                <c:pt idx="107">
                  <c:v>0.93600000000000005</c:v>
                </c:pt>
                <c:pt idx="108">
                  <c:v>0.308</c:v>
                </c:pt>
                <c:pt idx="109">
                  <c:v>0.97599999999999998</c:v>
                </c:pt>
                <c:pt idx="110">
                  <c:v>0.81599999999999995</c:v>
                </c:pt>
                <c:pt idx="111">
                  <c:v>-0.68600000000000005</c:v>
                </c:pt>
                <c:pt idx="112">
                  <c:v>0.25</c:v>
                </c:pt>
                <c:pt idx="113">
                  <c:v>3.1E-2</c:v>
                </c:pt>
                <c:pt idx="114">
                  <c:v>-0.66500000000000004</c:v>
                </c:pt>
                <c:pt idx="115">
                  <c:v>-0.66200000000000003</c:v>
                </c:pt>
                <c:pt idx="116">
                  <c:v>-0.51</c:v>
                </c:pt>
                <c:pt idx="117">
                  <c:v>-1.004</c:v>
                </c:pt>
                <c:pt idx="118">
                  <c:v>-1.6180000000000001</c:v>
                </c:pt>
                <c:pt idx="119">
                  <c:v>-2.0430000000000001</c:v>
                </c:pt>
                <c:pt idx="120">
                  <c:v>-1.4730000000000001</c:v>
                </c:pt>
                <c:pt idx="121">
                  <c:v>2.133</c:v>
                </c:pt>
                <c:pt idx="122">
                  <c:v>-1.1659999999999999</c:v>
                </c:pt>
                <c:pt idx="123">
                  <c:v>-1.5569999999999999</c:v>
                </c:pt>
                <c:pt idx="124">
                  <c:v>1.4710000000000001</c:v>
                </c:pt>
                <c:pt idx="125">
                  <c:v>-0.14799999999999999</c:v>
                </c:pt>
                <c:pt idx="126">
                  <c:v>1.0229999999999999</c:v>
                </c:pt>
                <c:pt idx="127">
                  <c:v>0.79500000000000004</c:v>
                </c:pt>
                <c:pt idx="128">
                  <c:v>0.75700000000000001</c:v>
                </c:pt>
                <c:pt idx="129">
                  <c:v>-1.276</c:v>
                </c:pt>
                <c:pt idx="130">
                  <c:v>0.24199999999999999</c:v>
                </c:pt>
                <c:pt idx="131">
                  <c:v>0.35499999999999998</c:v>
                </c:pt>
                <c:pt idx="132">
                  <c:v>-0.32300000000000001</c:v>
                </c:pt>
                <c:pt idx="133">
                  <c:v>0.35499999999999998</c:v>
                </c:pt>
                <c:pt idx="134">
                  <c:v>0.125</c:v>
                </c:pt>
                <c:pt idx="135">
                  <c:v>-0.159</c:v>
                </c:pt>
                <c:pt idx="136">
                  <c:v>3.0000000000000001E-3</c:v>
                </c:pt>
                <c:pt idx="137">
                  <c:v>-1.6950000000000001</c:v>
                </c:pt>
                <c:pt idx="138">
                  <c:v>-0.17100000000000001</c:v>
                </c:pt>
                <c:pt idx="139">
                  <c:v>-2.8000000000000001E-2</c:v>
                </c:pt>
                <c:pt idx="140">
                  <c:v>-0.21299999999999999</c:v>
                </c:pt>
                <c:pt idx="141">
                  <c:v>-0.27700000000000002</c:v>
                </c:pt>
                <c:pt idx="142">
                  <c:v>1.038</c:v>
                </c:pt>
                <c:pt idx="143">
                  <c:v>0.53</c:v>
                </c:pt>
                <c:pt idx="144">
                  <c:v>0.26800000000000002</c:v>
                </c:pt>
                <c:pt idx="145">
                  <c:v>-0.23499999999999999</c:v>
                </c:pt>
                <c:pt idx="146">
                  <c:v>-0.104</c:v>
                </c:pt>
                <c:pt idx="147">
                  <c:v>0.38300000000000001</c:v>
                </c:pt>
                <c:pt idx="148">
                  <c:v>-8.8999999999999996E-2</c:v>
                </c:pt>
                <c:pt idx="149">
                  <c:v>-0.73</c:v>
                </c:pt>
                <c:pt idx="150">
                  <c:v>0.46100000000000002</c:v>
                </c:pt>
                <c:pt idx="151">
                  <c:v>0.159</c:v>
                </c:pt>
                <c:pt idx="152">
                  <c:v>-1.052</c:v>
                </c:pt>
                <c:pt idx="153">
                  <c:v>-0.57199999999999995</c:v>
                </c:pt>
                <c:pt idx="154">
                  <c:v>-0.42599999999999999</c:v>
                </c:pt>
                <c:pt idx="155">
                  <c:v>1.0369999999999999</c:v>
                </c:pt>
                <c:pt idx="156">
                  <c:v>-0.32600000000000001</c:v>
                </c:pt>
                <c:pt idx="157">
                  <c:v>0.88800000000000001</c:v>
                </c:pt>
                <c:pt idx="158">
                  <c:v>-0.40799999999999997</c:v>
                </c:pt>
                <c:pt idx="159">
                  <c:v>-0.193</c:v>
                </c:pt>
                <c:pt idx="160">
                  <c:v>2.0670000000000002</c:v>
                </c:pt>
                <c:pt idx="161">
                  <c:v>-1.2549999999999999</c:v>
                </c:pt>
                <c:pt idx="162">
                  <c:v>0.58799999999999997</c:v>
                </c:pt>
                <c:pt idx="163">
                  <c:v>0.49199999999999999</c:v>
                </c:pt>
                <c:pt idx="164">
                  <c:v>-0.185</c:v>
                </c:pt>
                <c:pt idx="165">
                  <c:v>0.39900000000000002</c:v>
                </c:pt>
                <c:pt idx="166">
                  <c:v>-0.182</c:v>
                </c:pt>
                <c:pt idx="167">
                  <c:v>-0.432</c:v>
                </c:pt>
                <c:pt idx="168">
                  <c:v>7.9000000000000001E-2</c:v>
                </c:pt>
                <c:pt idx="169">
                  <c:v>0.77600000000000002</c:v>
                </c:pt>
                <c:pt idx="170">
                  <c:v>0.38300000000000001</c:v>
                </c:pt>
                <c:pt idx="171">
                  <c:v>0.108</c:v>
                </c:pt>
                <c:pt idx="172">
                  <c:v>0.29899999999999999</c:v>
                </c:pt>
                <c:pt idx="173">
                  <c:v>0.73399999999999999</c:v>
                </c:pt>
                <c:pt idx="174">
                  <c:v>-0.85399999999999998</c:v>
                </c:pt>
                <c:pt idx="175">
                  <c:v>-0.38</c:v>
                </c:pt>
                <c:pt idx="176">
                  <c:v>0.19700000000000001</c:v>
                </c:pt>
                <c:pt idx="177">
                  <c:v>-0.27900000000000003</c:v>
                </c:pt>
                <c:pt idx="178">
                  <c:v>-0.25900000000000001</c:v>
                </c:pt>
                <c:pt idx="179">
                  <c:v>-0.20499999999999999</c:v>
                </c:pt>
                <c:pt idx="180">
                  <c:v>1.7999999999999999E-2</c:v>
                </c:pt>
                <c:pt idx="181">
                  <c:v>0.72599999999999998</c:v>
                </c:pt>
                <c:pt idx="182">
                  <c:v>0.21299999999999999</c:v>
                </c:pt>
                <c:pt idx="183">
                  <c:v>0.19500000000000001</c:v>
                </c:pt>
                <c:pt idx="184">
                  <c:v>0.16600000000000001</c:v>
                </c:pt>
                <c:pt idx="185">
                  <c:v>0.97</c:v>
                </c:pt>
                <c:pt idx="186">
                  <c:v>1.395</c:v>
                </c:pt>
                <c:pt idx="187">
                  <c:v>0.124</c:v>
                </c:pt>
                <c:pt idx="188">
                  <c:v>-7.0999999999999994E-2</c:v>
                </c:pt>
                <c:pt idx="189">
                  <c:v>1.014</c:v>
                </c:pt>
                <c:pt idx="190">
                  <c:v>-0.66700000000000004</c:v>
                </c:pt>
                <c:pt idx="191">
                  <c:v>0.6</c:v>
                </c:pt>
                <c:pt idx="192">
                  <c:v>0.65200000000000002</c:v>
                </c:pt>
                <c:pt idx="193">
                  <c:v>-1.522</c:v>
                </c:pt>
                <c:pt idx="194">
                  <c:v>-0.67</c:v>
                </c:pt>
                <c:pt idx="195">
                  <c:v>-0.91400000000000003</c:v>
                </c:pt>
                <c:pt idx="196">
                  <c:v>-1.752</c:v>
                </c:pt>
                <c:pt idx="197">
                  <c:v>-2.6440000000000001</c:v>
                </c:pt>
                <c:pt idx="198">
                  <c:v>1.3759999999999999</c:v>
                </c:pt>
                <c:pt idx="199">
                  <c:v>0.46</c:v>
                </c:pt>
                <c:pt idx="200">
                  <c:v>0.88900000000000001</c:v>
                </c:pt>
                <c:pt idx="201">
                  <c:v>1.202</c:v>
                </c:pt>
                <c:pt idx="202">
                  <c:v>8.0000000000000002E-3</c:v>
                </c:pt>
                <c:pt idx="203">
                  <c:v>0.51400000000000001</c:v>
                </c:pt>
                <c:pt idx="204">
                  <c:v>0.19800000000000001</c:v>
                </c:pt>
                <c:pt idx="205">
                  <c:v>-0.16400000000000001</c:v>
                </c:pt>
                <c:pt idx="206">
                  <c:v>0.51900000000000002</c:v>
                </c:pt>
                <c:pt idx="207">
                  <c:v>0.32400000000000001</c:v>
                </c:pt>
                <c:pt idx="208">
                  <c:v>0.36199999999999999</c:v>
                </c:pt>
                <c:pt idx="209">
                  <c:v>-9.9000000000000005E-2</c:v>
                </c:pt>
                <c:pt idx="210">
                  <c:v>-1.9319999999999999</c:v>
                </c:pt>
                <c:pt idx="211">
                  <c:v>1.2E-2</c:v>
                </c:pt>
                <c:pt idx="212">
                  <c:v>-0.45600000000000002</c:v>
                </c:pt>
                <c:pt idx="213">
                  <c:v>-0.19</c:v>
                </c:pt>
                <c:pt idx="214">
                  <c:v>-1.1319999999999999</c:v>
                </c:pt>
                <c:pt idx="215">
                  <c:v>1.879</c:v>
                </c:pt>
                <c:pt idx="216">
                  <c:v>-0.84</c:v>
                </c:pt>
                <c:pt idx="217">
                  <c:v>0.78600000000000003</c:v>
                </c:pt>
                <c:pt idx="218">
                  <c:v>0.34499999999999997</c:v>
                </c:pt>
                <c:pt idx="219">
                  <c:v>-0.66900000000000004</c:v>
                </c:pt>
                <c:pt idx="220">
                  <c:v>-0.46600000000000003</c:v>
                </c:pt>
                <c:pt idx="221">
                  <c:v>-0.72899999999999998</c:v>
                </c:pt>
                <c:pt idx="222">
                  <c:v>-1.0999999999999999E-2</c:v>
                </c:pt>
                <c:pt idx="223">
                  <c:v>0.5</c:v>
                </c:pt>
                <c:pt idx="224">
                  <c:v>0.97599999999999998</c:v>
                </c:pt>
                <c:pt idx="225">
                  <c:v>0.54400000000000004</c:v>
                </c:pt>
                <c:pt idx="226">
                  <c:v>0.76700000000000002</c:v>
                </c:pt>
                <c:pt idx="227">
                  <c:v>0.33500000000000002</c:v>
                </c:pt>
                <c:pt idx="228">
                  <c:v>-0.443</c:v>
                </c:pt>
                <c:pt idx="229">
                  <c:v>-5.1999999999999998E-2</c:v>
                </c:pt>
                <c:pt idx="230">
                  <c:v>-0.25600000000000001</c:v>
                </c:pt>
                <c:pt idx="231">
                  <c:v>2.1999999999999999E-2</c:v>
                </c:pt>
                <c:pt idx="232">
                  <c:v>0.311</c:v>
                </c:pt>
                <c:pt idx="233">
                  <c:v>-0.26500000000000001</c:v>
                </c:pt>
                <c:pt idx="234">
                  <c:v>-9.8000000000000004E-2</c:v>
                </c:pt>
                <c:pt idx="235">
                  <c:v>-0.219</c:v>
                </c:pt>
                <c:pt idx="236">
                  <c:v>0.58099999999999996</c:v>
                </c:pt>
                <c:pt idx="237">
                  <c:v>-0.53200000000000003</c:v>
                </c:pt>
                <c:pt idx="238">
                  <c:v>0.218</c:v>
                </c:pt>
                <c:pt idx="239">
                  <c:v>-0.49099999999999999</c:v>
                </c:pt>
                <c:pt idx="240">
                  <c:v>0.39700000000000002</c:v>
                </c:pt>
                <c:pt idx="241">
                  <c:v>0.222</c:v>
                </c:pt>
                <c:pt idx="242">
                  <c:v>-0.14099999999999999</c:v>
                </c:pt>
                <c:pt idx="243">
                  <c:v>0.31</c:v>
                </c:pt>
                <c:pt idx="244">
                  <c:v>-0.45700000000000002</c:v>
                </c:pt>
                <c:pt idx="245">
                  <c:v>-0.315</c:v>
                </c:pt>
                <c:pt idx="246">
                  <c:v>0.314</c:v>
                </c:pt>
                <c:pt idx="247">
                  <c:v>0.34599999999999997</c:v>
                </c:pt>
                <c:pt idx="248">
                  <c:v>9.4E-2</c:v>
                </c:pt>
                <c:pt idx="249">
                  <c:v>0.108</c:v>
                </c:pt>
                <c:pt idx="250">
                  <c:v>-0.24399999999999999</c:v>
                </c:pt>
                <c:pt idx="251">
                  <c:v>-1.637</c:v>
                </c:pt>
                <c:pt idx="252">
                  <c:v>-0.59199999999999997</c:v>
                </c:pt>
                <c:pt idx="253">
                  <c:v>-1.601</c:v>
                </c:pt>
                <c:pt idx="254">
                  <c:v>1.2829999999999999</c:v>
                </c:pt>
                <c:pt idx="255">
                  <c:v>-0.46899999999999997</c:v>
                </c:pt>
                <c:pt idx="256">
                  <c:v>0.32</c:v>
                </c:pt>
                <c:pt idx="257">
                  <c:v>0.47899999999999998</c:v>
                </c:pt>
                <c:pt idx="258">
                  <c:v>0.216</c:v>
                </c:pt>
                <c:pt idx="259">
                  <c:v>-0.47699999999999998</c:v>
                </c:pt>
                <c:pt idx="260">
                  <c:v>0.11799999999999999</c:v>
                </c:pt>
                <c:pt idx="261">
                  <c:v>0.436</c:v>
                </c:pt>
                <c:pt idx="262">
                  <c:v>-0.17100000000000001</c:v>
                </c:pt>
                <c:pt idx="263">
                  <c:v>-0.29199999999999998</c:v>
                </c:pt>
                <c:pt idx="264">
                  <c:v>-0.60199999999999998</c:v>
                </c:pt>
                <c:pt idx="265">
                  <c:v>-0.73799999999999999</c:v>
                </c:pt>
                <c:pt idx="266">
                  <c:v>-0.23400000000000001</c:v>
                </c:pt>
                <c:pt idx="267">
                  <c:v>-0.76300000000000001</c:v>
                </c:pt>
                <c:pt idx="268">
                  <c:v>-1.3959999999999999</c:v>
                </c:pt>
                <c:pt idx="269">
                  <c:v>-0.61299999999999999</c:v>
                </c:pt>
                <c:pt idx="270">
                  <c:v>-0.55200000000000005</c:v>
                </c:pt>
                <c:pt idx="271">
                  <c:v>0.877</c:v>
                </c:pt>
                <c:pt idx="272">
                  <c:v>-0.183</c:v>
                </c:pt>
                <c:pt idx="273">
                  <c:v>0.71099999999999997</c:v>
                </c:pt>
                <c:pt idx="274">
                  <c:v>0.15</c:v>
                </c:pt>
                <c:pt idx="275">
                  <c:v>-0.56100000000000005</c:v>
                </c:pt>
                <c:pt idx="276">
                  <c:v>0.82</c:v>
                </c:pt>
                <c:pt idx="277">
                  <c:v>0.60499999999999998</c:v>
                </c:pt>
                <c:pt idx="278">
                  <c:v>0.222</c:v>
                </c:pt>
                <c:pt idx="279">
                  <c:v>-0.26600000000000001</c:v>
                </c:pt>
                <c:pt idx="280">
                  <c:v>-0.24199999999999999</c:v>
                </c:pt>
                <c:pt idx="281">
                  <c:v>0.29099999999999998</c:v>
                </c:pt>
                <c:pt idx="282">
                  <c:v>0.55300000000000005</c:v>
                </c:pt>
                <c:pt idx="283">
                  <c:v>-2.5000000000000001E-2</c:v>
                </c:pt>
                <c:pt idx="284">
                  <c:v>0.63700000000000001</c:v>
                </c:pt>
                <c:pt idx="285">
                  <c:v>-1.206</c:v>
                </c:pt>
                <c:pt idx="286">
                  <c:v>-0.86399999999999999</c:v>
                </c:pt>
                <c:pt idx="287">
                  <c:v>-0.39600000000000002</c:v>
                </c:pt>
                <c:pt idx="288">
                  <c:v>0.04</c:v>
                </c:pt>
                <c:pt idx="289">
                  <c:v>-0.76100000000000001</c:v>
                </c:pt>
                <c:pt idx="290">
                  <c:v>-0.96199999999999997</c:v>
                </c:pt>
                <c:pt idx="291">
                  <c:v>-1.5669999999999999</c:v>
                </c:pt>
                <c:pt idx="292">
                  <c:v>0.503</c:v>
                </c:pt>
                <c:pt idx="293">
                  <c:v>-2.218</c:v>
                </c:pt>
                <c:pt idx="294">
                  <c:v>-0.82799999999999996</c:v>
                </c:pt>
                <c:pt idx="295">
                  <c:v>0.249</c:v>
                </c:pt>
                <c:pt idx="296">
                  <c:v>-0.20499999999999999</c:v>
                </c:pt>
                <c:pt idx="297">
                  <c:v>0.92</c:v>
                </c:pt>
                <c:pt idx="298">
                  <c:v>0.30399999999999999</c:v>
                </c:pt>
                <c:pt idx="299">
                  <c:v>4.4999999999999998E-2</c:v>
                </c:pt>
                <c:pt idx="300">
                  <c:v>-0.68100000000000005</c:v>
                </c:pt>
                <c:pt idx="301">
                  <c:v>-0.13800000000000001</c:v>
                </c:pt>
                <c:pt idx="302">
                  <c:v>-1.7390000000000001</c:v>
                </c:pt>
                <c:pt idx="303">
                  <c:v>-7.0000000000000001E-3</c:v>
                </c:pt>
                <c:pt idx="304">
                  <c:v>1.1279999999999999</c:v>
                </c:pt>
                <c:pt idx="305">
                  <c:v>-1.2749999999999999</c:v>
                </c:pt>
                <c:pt idx="306">
                  <c:v>0.55400000000000005</c:v>
                </c:pt>
                <c:pt idx="307">
                  <c:v>1.095</c:v>
                </c:pt>
                <c:pt idx="308">
                  <c:v>0.47499999999999998</c:v>
                </c:pt>
                <c:pt idx="309">
                  <c:v>-0.32</c:v>
                </c:pt>
                <c:pt idx="310">
                  <c:v>-0.70299999999999996</c:v>
                </c:pt>
                <c:pt idx="311">
                  <c:v>0.16400000000000001</c:v>
                </c:pt>
                <c:pt idx="312">
                  <c:v>-0.2</c:v>
                </c:pt>
                <c:pt idx="313">
                  <c:v>0.754</c:v>
                </c:pt>
                <c:pt idx="314">
                  <c:v>0.107</c:v>
                </c:pt>
                <c:pt idx="315">
                  <c:v>-6.0000000000000001E-3</c:v>
                </c:pt>
                <c:pt idx="316">
                  <c:v>-0.56699999999999995</c:v>
                </c:pt>
                <c:pt idx="317">
                  <c:v>-0.73199999999999998</c:v>
                </c:pt>
                <c:pt idx="318">
                  <c:v>8.2000000000000003E-2</c:v>
                </c:pt>
                <c:pt idx="319">
                  <c:v>-0.871</c:v>
                </c:pt>
                <c:pt idx="320">
                  <c:v>-5.6000000000000001E-2</c:v>
                </c:pt>
                <c:pt idx="321">
                  <c:v>-0.21099999999999999</c:v>
                </c:pt>
                <c:pt idx="322">
                  <c:v>-1.522</c:v>
                </c:pt>
                <c:pt idx="323">
                  <c:v>0.628</c:v>
                </c:pt>
                <c:pt idx="324">
                  <c:v>-0.84899999999999998</c:v>
                </c:pt>
                <c:pt idx="325">
                  <c:v>-0.38</c:v>
                </c:pt>
                <c:pt idx="326">
                  <c:v>1.246</c:v>
                </c:pt>
                <c:pt idx="327">
                  <c:v>-0.50800000000000001</c:v>
                </c:pt>
                <c:pt idx="328">
                  <c:v>0.7</c:v>
                </c:pt>
                <c:pt idx="329">
                  <c:v>0.72299999999999998</c:v>
                </c:pt>
                <c:pt idx="330">
                  <c:v>0.17599999999999999</c:v>
                </c:pt>
                <c:pt idx="331">
                  <c:v>1.512</c:v>
                </c:pt>
                <c:pt idx="332">
                  <c:v>-1.018</c:v>
                </c:pt>
                <c:pt idx="333">
                  <c:v>-0.35199999999999998</c:v>
                </c:pt>
                <c:pt idx="334">
                  <c:v>-2.125</c:v>
                </c:pt>
                <c:pt idx="335">
                  <c:v>0.39400000000000002</c:v>
                </c:pt>
                <c:pt idx="336">
                  <c:v>-0.94399999999999995</c:v>
                </c:pt>
                <c:pt idx="337">
                  <c:v>-0.27700000000000002</c:v>
                </c:pt>
                <c:pt idx="338">
                  <c:v>1.341</c:v>
                </c:pt>
                <c:pt idx="339">
                  <c:v>-0.40400000000000003</c:v>
                </c:pt>
                <c:pt idx="340">
                  <c:v>-0.40799999999999997</c:v>
                </c:pt>
                <c:pt idx="341">
                  <c:v>-1.5269999999999999</c:v>
                </c:pt>
                <c:pt idx="342">
                  <c:v>-0.59299999999999997</c:v>
                </c:pt>
                <c:pt idx="343">
                  <c:v>0.879</c:v>
                </c:pt>
                <c:pt idx="344">
                  <c:v>-1.472</c:v>
                </c:pt>
                <c:pt idx="345">
                  <c:v>-0.53300000000000003</c:v>
                </c:pt>
                <c:pt idx="346">
                  <c:v>-0.21199999999999999</c:v>
                </c:pt>
                <c:pt idx="347">
                  <c:v>-1.1419999999999999</c:v>
                </c:pt>
                <c:pt idx="348">
                  <c:v>1.2929999999999999</c:v>
                </c:pt>
                <c:pt idx="349">
                  <c:v>1.798</c:v>
                </c:pt>
                <c:pt idx="350">
                  <c:v>0.19800000000000001</c:v>
                </c:pt>
                <c:pt idx="351">
                  <c:v>0.11</c:v>
                </c:pt>
                <c:pt idx="352">
                  <c:v>2.7829999999999999</c:v>
                </c:pt>
                <c:pt idx="353">
                  <c:v>0.89500000000000002</c:v>
                </c:pt>
                <c:pt idx="354">
                  <c:v>-0.28699999999999998</c:v>
                </c:pt>
                <c:pt idx="355">
                  <c:v>0.28899999999999998</c:v>
                </c:pt>
                <c:pt idx="356">
                  <c:v>-4.0000000000000001E-3</c:v>
                </c:pt>
                <c:pt idx="357">
                  <c:v>0.70599999999999996</c:v>
                </c:pt>
                <c:pt idx="358">
                  <c:v>-0.16300000000000001</c:v>
                </c:pt>
                <c:pt idx="359">
                  <c:v>1.0469999999999999</c:v>
                </c:pt>
                <c:pt idx="360">
                  <c:v>-0.08</c:v>
                </c:pt>
                <c:pt idx="361">
                  <c:v>0.61899999999999999</c:v>
                </c:pt>
                <c:pt idx="362">
                  <c:v>0.75900000000000001</c:v>
                </c:pt>
                <c:pt idx="363">
                  <c:v>0.38100000000000001</c:v>
                </c:pt>
                <c:pt idx="364">
                  <c:v>-0.36599999999999999</c:v>
                </c:pt>
                <c:pt idx="365">
                  <c:v>0.34</c:v>
                </c:pt>
                <c:pt idx="366">
                  <c:v>0.309</c:v>
                </c:pt>
                <c:pt idx="367">
                  <c:v>0.98099999999999998</c:v>
                </c:pt>
                <c:pt idx="368">
                  <c:v>-1.2130000000000001</c:v>
                </c:pt>
                <c:pt idx="369">
                  <c:v>0.40200000000000002</c:v>
                </c:pt>
                <c:pt idx="370">
                  <c:v>0.159</c:v>
                </c:pt>
                <c:pt idx="371">
                  <c:v>0.20399999999999999</c:v>
                </c:pt>
                <c:pt idx="372">
                  <c:v>-0.27300000000000002</c:v>
                </c:pt>
                <c:pt idx="373">
                  <c:v>-0.41499999999999998</c:v>
                </c:pt>
                <c:pt idx="374">
                  <c:v>1.4730000000000001</c:v>
                </c:pt>
                <c:pt idx="375">
                  <c:v>0.88200000000000001</c:v>
                </c:pt>
                <c:pt idx="376">
                  <c:v>-1.5269999999999999</c:v>
                </c:pt>
                <c:pt idx="377">
                  <c:v>-0.88300000000000001</c:v>
                </c:pt>
                <c:pt idx="378">
                  <c:v>5.3999999999999999E-2</c:v>
                </c:pt>
                <c:pt idx="379">
                  <c:v>0.73699999999999999</c:v>
                </c:pt>
                <c:pt idx="380">
                  <c:v>-1.1930000000000001</c:v>
                </c:pt>
                <c:pt idx="381">
                  <c:v>0.33100000000000002</c:v>
                </c:pt>
                <c:pt idx="382">
                  <c:v>1.0660000000000001</c:v>
                </c:pt>
                <c:pt idx="383">
                  <c:v>3.3000000000000002E-2</c:v>
                </c:pt>
                <c:pt idx="384">
                  <c:v>-8.4000000000000005E-2</c:v>
                </c:pt>
                <c:pt idx="385">
                  <c:v>0.753</c:v>
                </c:pt>
                <c:pt idx="386">
                  <c:v>-0.32400000000000001</c:v>
                </c:pt>
                <c:pt idx="387">
                  <c:v>-0.16900000000000001</c:v>
                </c:pt>
                <c:pt idx="388">
                  <c:v>0.01</c:v>
                </c:pt>
                <c:pt idx="389">
                  <c:v>0.20699999999999999</c:v>
                </c:pt>
                <c:pt idx="390">
                  <c:v>-3.5999999999999997E-2</c:v>
                </c:pt>
                <c:pt idx="391">
                  <c:v>0.45200000000000001</c:v>
                </c:pt>
                <c:pt idx="392">
                  <c:v>1.0189999999999999</c:v>
                </c:pt>
                <c:pt idx="393">
                  <c:v>0.71499999999999997</c:v>
                </c:pt>
                <c:pt idx="394">
                  <c:v>1.0999999999999999E-2</c:v>
                </c:pt>
                <c:pt idx="395">
                  <c:v>0.39400000000000002</c:v>
                </c:pt>
                <c:pt idx="396">
                  <c:v>-1.0960000000000001</c:v>
                </c:pt>
                <c:pt idx="397">
                  <c:v>-1.1279999999999999</c:v>
                </c:pt>
                <c:pt idx="398">
                  <c:v>4.9000000000000002E-2</c:v>
                </c:pt>
                <c:pt idx="399">
                  <c:v>-0.61899999999999999</c:v>
                </c:pt>
                <c:pt idx="400">
                  <c:v>1.054</c:v>
                </c:pt>
                <c:pt idx="401">
                  <c:v>1.248</c:v>
                </c:pt>
                <c:pt idx="402">
                  <c:v>-0.6</c:v>
                </c:pt>
                <c:pt idx="403">
                  <c:v>0.83</c:v>
                </c:pt>
                <c:pt idx="404">
                  <c:v>0.31900000000000001</c:v>
                </c:pt>
                <c:pt idx="405">
                  <c:v>-0.66200000000000003</c:v>
                </c:pt>
                <c:pt idx="406">
                  <c:v>4.2999999999999997E-2</c:v>
                </c:pt>
                <c:pt idx="407">
                  <c:v>-2.06</c:v>
                </c:pt>
                <c:pt idx="408">
                  <c:v>-0.34799999999999998</c:v>
                </c:pt>
                <c:pt idx="409">
                  <c:v>5.5E-2</c:v>
                </c:pt>
                <c:pt idx="410">
                  <c:v>0.45600000000000002</c:v>
                </c:pt>
                <c:pt idx="411">
                  <c:v>0.16600000000000001</c:v>
                </c:pt>
                <c:pt idx="412">
                  <c:v>0.56299999999999994</c:v>
                </c:pt>
                <c:pt idx="413">
                  <c:v>0.99</c:v>
                </c:pt>
                <c:pt idx="414">
                  <c:v>0.54300000000000004</c:v>
                </c:pt>
                <c:pt idx="415">
                  <c:v>0.96799999999999997</c:v>
                </c:pt>
                <c:pt idx="416">
                  <c:v>-0.39</c:v>
                </c:pt>
                <c:pt idx="417">
                  <c:v>-0.157</c:v>
                </c:pt>
                <c:pt idx="418">
                  <c:v>2.9000000000000001E-2</c:v>
                </c:pt>
                <c:pt idx="419">
                  <c:v>-0.66800000000000004</c:v>
                </c:pt>
                <c:pt idx="420">
                  <c:v>0.93400000000000005</c:v>
                </c:pt>
                <c:pt idx="421">
                  <c:v>0.35699999999999998</c:v>
                </c:pt>
                <c:pt idx="422">
                  <c:v>0.66</c:v>
                </c:pt>
                <c:pt idx="423">
                  <c:v>0.55700000000000005</c:v>
                </c:pt>
                <c:pt idx="424">
                  <c:v>-0.22700000000000001</c:v>
                </c:pt>
                <c:pt idx="425">
                  <c:v>-0.54500000000000004</c:v>
                </c:pt>
                <c:pt idx="426">
                  <c:v>-0.153</c:v>
                </c:pt>
                <c:pt idx="427">
                  <c:v>0.25</c:v>
                </c:pt>
                <c:pt idx="428">
                  <c:v>-0.30599999999999999</c:v>
                </c:pt>
                <c:pt idx="429">
                  <c:v>-9.2999999999999999E-2</c:v>
                </c:pt>
                <c:pt idx="430">
                  <c:v>1.268</c:v>
                </c:pt>
                <c:pt idx="431">
                  <c:v>-0.49099999999999999</c:v>
                </c:pt>
                <c:pt idx="432">
                  <c:v>-5.5E-2</c:v>
                </c:pt>
                <c:pt idx="433">
                  <c:v>-0.09</c:v>
                </c:pt>
                <c:pt idx="434">
                  <c:v>-0.115</c:v>
                </c:pt>
                <c:pt idx="435">
                  <c:v>-1.464</c:v>
                </c:pt>
                <c:pt idx="436">
                  <c:v>-1.296</c:v>
                </c:pt>
                <c:pt idx="437">
                  <c:v>-0.629</c:v>
                </c:pt>
                <c:pt idx="438">
                  <c:v>-1.792</c:v>
                </c:pt>
                <c:pt idx="439">
                  <c:v>1.0880000000000001</c:v>
                </c:pt>
                <c:pt idx="440">
                  <c:v>-1.825</c:v>
                </c:pt>
                <c:pt idx="441">
                  <c:v>0.76100000000000001</c:v>
                </c:pt>
                <c:pt idx="442">
                  <c:v>0.435</c:v>
                </c:pt>
                <c:pt idx="443">
                  <c:v>-4.4999999999999998E-2</c:v>
                </c:pt>
                <c:pt idx="444">
                  <c:v>-0.215</c:v>
                </c:pt>
                <c:pt idx="445">
                  <c:v>-0.376</c:v>
                </c:pt>
                <c:pt idx="446">
                  <c:v>0.46500000000000002</c:v>
                </c:pt>
                <c:pt idx="447">
                  <c:v>-0.28399999999999997</c:v>
                </c:pt>
                <c:pt idx="448">
                  <c:v>-0.98599999999999999</c:v>
                </c:pt>
                <c:pt idx="449">
                  <c:v>0.77500000000000002</c:v>
                </c:pt>
                <c:pt idx="450">
                  <c:v>0.85199999999999998</c:v>
                </c:pt>
                <c:pt idx="451">
                  <c:v>-0.66800000000000004</c:v>
                </c:pt>
                <c:pt idx="452">
                  <c:v>-1.1990000000000001</c:v>
                </c:pt>
                <c:pt idx="453">
                  <c:v>0.36699999999999999</c:v>
                </c:pt>
                <c:pt idx="454">
                  <c:v>-0.40300000000000002</c:v>
                </c:pt>
                <c:pt idx="455">
                  <c:v>-1.169</c:v>
                </c:pt>
                <c:pt idx="456">
                  <c:v>1.738</c:v>
                </c:pt>
                <c:pt idx="457">
                  <c:v>0.20100000000000001</c:v>
                </c:pt>
                <c:pt idx="458">
                  <c:v>0.16900000000000001</c:v>
                </c:pt>
                <c:pt idx="459">
                  <c:v>0.99199999999999999</c:v>
                </c:pt>
                <c:pt idx="460">
                  <c:v>0.60199999999999998</c:v>
                </c:pt>
                <c:pt idx="461">
                  <c:v>0.65100000000000002</c:v>
                </c:pt>
                <c:pt idx="462">
                  <c:v>-0.54</c:v>
                </c:pt>
                <c:pt idx="463">
                  <c:v>0.28799999999999998</c:v>
                </c:pt>
                <c:pt idx="464">
                  <c:v>-1.2350000000000001</c:v>
                </c:pt>
                <c:pt idx="465">
                  <c:v>-1.3080000000000001</c:v>
                </c:pt>
                <c:pt idx="466">
                  <c:v>1.21</c:v>
                </c:pt>
                <c:pt idx="467">
                  <c:v>-0.51600000000000001</c:v>
                </c:pt>
                <c:pt idx="468">
                  <c:v>-3.9E-2</c:v>
                </c:pt>
                <c:pt idx="469">
                  <c:v>0.57299999999999995</c:v>
                </c:pt>
                <c:pt idx="470">
                  <c:v>-0.81299999999999994</c:v>
                </c:pt>
                <c:pt idx="471">
                  <c:v>-0.442</c:v>
                </c:pt>
                <c:pt idx="472">
                  <c:v>0.33800000000000002</c:v>
                </c:pt>
                <c:pt idx="473">
                  <c:v>0.45800000000000002</c:v>
                </c:pt>
                <c:pt idx="474">
                  <c:v>0.67800000000000005</c:v>
                </c:pt>
                <c:pt idx="475">
                  <c:v>0.98599999999999999</c:v>
                </c:pt>
                <c:pt idx="476">
                  <c:v>-0.75900000000000001</c:v>
                </c:pt>
                <c:pt idx="477">
                  <c:v>0.61299999999999999</c:v>
                </c:pt>
                <c:pt idx="478">
                  <c:v>0.56299999999999994</c:v>
                </c:pt>
                <c:pt idx="479">
                  <c:v>-0.33300000000000002</c:v>
                </c:pt>
                <c:pt idx="480">
                  <c:v>-0.35099999999999998</c:v>
                </c:pt>
                <c:pt idx="481">
                  <c:v>-0.40200000000000002</c:v>
                </c:pt>
                <c:pt idx="482">
                  <c:v>-1.2999999999999999E-2</c:v>
                </c:pt>
                <c:pt idx="483">
                  <c:v>0.63100000000000001</c:v>
                </c:pt>
                <c:pt idx="484">
                  <c:v>0.68200000000000005</c:v>
                </c:pt>
                <c:pt idx="485">
                  <c:v>0.74099999999999999</c:v>
                </c:pt>
                <c:pt idx="486">
                  <c:v>6.7000000000000004E-2</c:v>
                </c:pt>
                <c:pt idx="487">
                  <c:v>-0.214</c:v>
                </c:pt>
                <c:pt idx="488">
                  <c:v>-0.60499999999999998</c:v>
                </c:pt>
                <c:pt idx="489">
                  <c:v>-0.35199999999999998</c:v>
                </c:pt>
                <c:pt idx="490">
                  <c:v>-0.40200000000000002</c:v>
                </c:pt>
                <c:pt idx="491">
                  <c:v>0.64700000000000002</c:v>
                </c:pt>
                <c:pt idx="492">
                  <c:v>-0.23</c:v>
                </c:pt>
                <c:pt idx="493">
                  <c:v>-0.42899999999999999</c:v>
                </c:pt>
                <c:pt idx="494">
                  <c:v>-0.76400000000000001</c:v>
                </c:pt>
                <c:pt idx="495">
                  <c:v>-0.127</c:v>
                </c:pt>
                <c:pt idx="496">
                  <c:v>-2.069</c:v>
                </c:pt>
                <c:pt idx="497">
                  <c:v>-0.374</c:v>
                </c:pt>
                <c:pt idx="498">
                  <c:v>5.3999999999999999E-2</c:v>
                </c:pt>
                <c:pt idx="499">
                  <c:v>-2.2149999999999999</c:v>
                </c:pt>
                <c:pt idx="500">
                  <c:v>-1.0720000000000001</c:v>
                </c:pt>
                <c:pt idx="501">
                  <c:v>-0.375</c:v>
                </c:pt>
                <c:pt idx="502">
                  <c:v>0.13600000000000001</c:v>
                </c:pt>
                <c:pt idx="503">
                  <c:v>1.7869999999999999</c:v>
                </c:pt>
                <c:pt idx="504">
                  <c:v>-1.393</c:v>
                </c:pt>
                <c:pt idx="505">
                  <c:v>-1.302</c:v>
                </c:pt>
                <c:pt idx="506">
                  <c:v>0.61199999999999999</c:v>
                </c:pt>
                <c:pt idx="507">
                  <c:v>-1.5649999999999999</c:v>
                </c:pt>
                <c:pt idx="508">
                  <c:v>-0.68400000000000005</c:v>
                </c:pt>
                <c:pt idx="509">
                  <c:v>1.804</c:v>
                </c:pt>
              </c:numCache>
            </c:numRef>
          </c:xVal>
          <c:yVal>
            <c:numRef>
              <c:f>psi20sonren2!$F$3:$F$512</c:f>
              <c:numCache>
                <c:formatCode>0.000</c:formatCode>
                <c:ptCount val="510"/>
                <c:pt idx="0">
                  <c:v>-0.307</c:v>
                </c:pt>
                <c:pt idx="1">
                  <c:v>-0.71899999999999997</c:v>
                </c:pt>
                <c:pt idx="2">
                  <c:v>-1.5580000000000001</c:v>
                </c:pt>
                <c:pt idx="3">
                  <c:v>0.83399999999999996</c:v>
                </c:pt>
                <c:pt idx="4">
                  <c:v>-0.312</c:v>
                </c:pt>
                <c:pt idx="5">
                  <c:v>0.312</c:v>
                </c:pt>
                <c:pt idx="6">
                  <c:v>0.72399999999999998</c:v>
                </c:pt>
                <c:pt idx="7">
                  <c:v>-0.82799999999999996</c:v>
                </c:pt>
                <c:pt idx="8">
                  <c:v>-1.7829999999999999</c:v>
                </c:pt>
                <c:pt idx="9">
                  <c:v>-0.53100000000000003</c:v>
                </c:pt>
                <c:pt idx="10">
                  <c:v>0.106</c:v>
                </c:pt>
                <c:pt idx="11">
                  <c:v>1.0569999999999999</c:v>
                </c:pt>
                <c:pt idx="12">
                  <c:v>-1.163</c:v>
                </c:pt>
                <c:pt idx="13">
                  <c:v>-0.42599999999999999</c:v>
                </c:pt>
                <c:pt idx="14">
                  <c:v>0.107</c:v>
                </c:pt>
                <c:pt idx="15">
                  <c:v>0.107</c:v>
                </c:pt>
                <c:pt idx="16">
                  <c:v>-0.64200000000000002</c:v>
                </c:pt>
                <c:pt idx="17">
                  <c:v>1.0669999999999999</c:v>
                </c:pt>
                <c:pt idx="18">
                  <c:v>1.371</c:v>
                </c:pt>
                <c:pt idx="19">
                  <c:v>0.52200000000000002</c:v>
                </c:pt>
                <c:pt idx="20">
                  <c:v>1.653</c:v>
                </c:pt>
                <c:pt idx="21">
                  <c:v>0.40899999999999997</c:v>
                </c:pt>
                <c:pt idx="22">
                  <c:v>1.92</c:v>
                </c:pt>
                <c:pt idx="23">
                  <c:v>1.589</c:v>
                </c:pt>
                <c:pt idx="24">
                  <c:v>-1.2889999999999999</c:v>
                </c:pt>
                <c:pt idx="25">
                  <c:v>-0.5</c:v>
                </c:pt>
                <c:pt idx="26">
                  <c:v>0.3</c:v>
                </c:pt>
                <c:pt idx="27">
                  <c:v>0</c:v>
                </c:pt>
                <c:pt idx="28">
                  <c:v>0.1</c:v>
                </c:pt>
                <c:pt idx="29">
                  <c:v>-0.1</c:v>
                </c:pt>
                <c:pt idx="30">
                  <c:v>0.59799999999999998</c:v>
                </c:pt>
                <c:pt idx="31">
                  <c:v>1.48</c:v>
                </c:pt>
                <c:pt idx="32">
                  <c:v>-9.8000000000000004E-2</c:v>
                </c:pt>
                <c:pt idx="33">
                  <c:v>1.9419999999999999</c:v>
                </c:pt>
                <c:pt idx="34">
                  <c:v>-1.4530000000000001</c:v>
                </c:pt>
                <c:pt idx="35">
                  <c:v>0.68100000000000005</c:v>
                </c:pt>
                <c:pt idx="36">
                  <c:v>-0.876</c:v>
                </c:pt>
                <c:pt idx="37">
                  <c:v>-0.49</c:v>
                </c:pt>
                <c:pt idx="38">
                  <c:v>0.78300000000000003</c:v>
                </c:pt>
                <c:pt idx="39">
                  <c:v>-9.8000000000000004E-2</c:v>
                </c:pt>
                <c:pt idx="40">
                  <c:v>0.58399999999999996</c:v>
                </c:pt>
                <c:pt idx="41">
                  <c:v>-0.58399999999999996</c:v>
                </c:pt>
                <c:pt idx="42">
                  <c:v>-0.48899999999999999</c:v>
                </c:pt>
                <c:pt idx="43">
                  <c:v>-0.39300000000000002</c:v>
                </c:pt>
                <c:pt idx="44">
                  <c:v>0.39300000000000002</c:v>
                </c:pt>
                <c:pt idx="45">
                  <c:v>0.78100000000000003</c:v>
                </c:pt>
                <c:pt idx="46">
                  <c:v>0.48499999999999999</c:v>
                </c:pt>
                <c:pt idx="47">
                  <c:v>-0.19400000000000001</c:v>
                </c:pt>
                <c:pt idx="48">
                  <c:v>-9.7000000000000003E-2</c:v>
                </c:pt>
                <c:pt idx="49">
                  <c:v>-1.6639999999999999</c:v>
                </c:pt>
                <c:pt idx="50">
                  <c:v>1.1779999999999999</c:v>
                </c:pt>
                <c:pt idx="51">
                  <c:v>0.29199999999999998</c:v>
                </c:pt>
                <c:pt idx="52">
                  <c:v>0.19400000000000001</c:v>
                </c:pt>
                <c:pt idx="53">
                  <c:v>-0.19400000000000001</c:v>
                </c:pt>
                <c:pt idx="54">
                  <c:v>0.38800000000000001</c:v>
                </c:pt>
                <c:pt idx="55">
                  <c:v>-0.97399999999999998</c:v>
                </c:pt>
                <c:pt idx="56">
                  <c:v>-2.2759999999999998</c:v>
                </c:pt>
                <c:pt idx="57">
                  <c:v>-1.92</c:v>
                </c:pt>
                <c:pt idx="58">
                  <c:v>0.81299999999999994</c:v>
                </c:pt>
                <c:pt idx="59">
                  <c:v>1.8049999999999999</c:v>
                </c:pt>
                <c:pt idx="60">
                  <c:v>0.496</c:v>
                </c:pt>
                <c:pt idx="61">
                  <c:v>-2.0990000000000002</c:v>
                </c:pt>
                <c:pt idx="62">
                  <c:v>-1.629</c:v>
                </c:pt>
                <c:pt idx="63">
                  <c:v>0.20499999999999999</c:v>
                </c:pt>
                <c:pt idx="64">
                  <c:v>-0.10299999999999999</c:v>
                </c:pt>
                <c:pt idx="65">
                  <c:v>0.71499999999999997</c:v>
                </c:pt>
                <c:pt idx="66">
                  <c:v>3.0089999999999999</c:v>
                </c:pt>
                <c:pt idx="67">
                  <c:v>0.88500000000000001</c:v>
                </c:pt>
                <c:pt idx="68">
                  <c:v>0</c:v>
                </c:pt>
                <c:pt idx="69">
                  <c:v>1.2649999999999999</c:v>
                </c:pt>
                <c:pt idx="70">
                  <c:v>-0.38800000000000001</c:v>
                </c:pt>
                <c:pt idx="71">
                  <c:v>-1.8620000000000001</c:v>
                </c:pt>
                <c:pt idx="72">
                  <c:v>-0.79400000000000004</c:v>
                </c:pt>
                <c:pt idx="73">
                  <c:v>1.681</c:v>
                </c:pt>
                <c:pt idx="74">
                  <c:v>0.19600000000000001</c:v>
                </c:pt>
                <c:pt idx="75">
                  <c:v>-0.29399999999999998</c:v>
                </c:pt>
                <c:pt idx="76">
                  <c:v>0.48899999999999999</c:v>
                </c:pt>
                <c:pt idx="77">
                  <c:v>3.1720000000000002</c:v>
                </c:pt>
                <c:pt idx="78">
                  <c:v>2.5219999999999998</c:v>
                </c:pt>
                <c:pt idx="79">
                  <c:v>-9.1999999999999998E-2</c:v>
                </c:pt>
                <c:pt idx="80">
                  <c:v>0.64400000000000002</c:v>
                </c:pt>
                <c:pt idx="81">
                  <c:v>0.27500000000000002</c:v>
                </c:pt>
                <c:pt idx="82">
                  <c:v>-1.847</c:v>
                </c:pt>
                <c:pt idx="83">
                  <c:v>2.5760000000000001</c:v>
                </c:pt>
                <c:pt idx="84">
                  <c:v>3.569</c:v>
                </c:pt>
                <c:pt idx="85">
                  <c:v>-1.323</c:v>
                </c:pt>
                <c:pt idx="86">
                  <c:v>3.2330000000000001</c:v>
                </c:pt>
                <c:pt idx="87">
                  <c:v>0.51500000000000001</c:v>
                </c:pt>
                <c:pt idx="88">
                  <c:v>0.34200000000000003</c:v>
                </c:pt>
                <c:pt idx="89">
                  <c:v>0.42499999999999999</c:v>
                </c:pt>
                <c:pt idx="90">
                  <c:v>-1.196</c:v>
                </c:pt>
                <c:pt idx="91">
                  <c:v>-2.2589999999999999</c:v>
                </c:pt>
                <c:pt idx="92">
                  <c:v>8.7999999999999995E-2</c:v>
                </c:pt>
                <c:pt idx="93">
                  <c:v>-1.593</c:v>
                </c:pt>
                <c:pt idx="94">
                  <c:v>0.44500000000000001</c:v>
                </c:pt>
                <c:pt idx="95">
                  <c:v>2.802</c:v>
                </c:pt>
                <c:pt idx="96">
                  <c:v>1.542</c:v>
                </c:pt>
                <c:pt idx="97">
                  <c:v>1.1830000000000001</c:v>
                </c:pt>
                <c:pt idx="98">
                  <c:v>0</c:v>
                </c:pt>
                <c:pt idx="99">
                  <c:v>-0.16800000000000001</c:v>
                </c:pt>
                <c:pt idx="100">
                  <c:v>0.42</c:v>
                </c:pt>
                <c:pt idx="101">
                  <c:v>0</c:v>
                </c:pt>
                <c:pt idx="102">
                  <c:v>-0.84199999999999997</c:v>
                </c:pt>
                <c:pt idx="103">
                  <c:v>2.8340000000000001</c:v>
                </c:pt>
                <c:pt idx="104">
                  <c:v>-1.323</c:v>
                </c:pt>
                <c:pt idx="105">
                  <c:v>0.41499999999999998</c:v>
                </c:pt>
                <c:pt idx="106">
                  <c:v>-0.66600000000000004</c:v>
                </c:pt>
                <c:pt idx="107">
                  <c:v>0.997</c:v>
                </c:pt>
                <c:pt idx="108">
                  <c:v>1.5580000000000001</c:v>
                </c:pt>
                <c:pt idx="109">
                  <c:v>-0.48899999999999999</c:v>
                </c:pt>
                <c:pt idx="110">
                  <c:v>-0.82099999999999995</c:v>
                </c:pt>
                <c:pt idx="111">
                  <c:v>1.1479999999999999</c:v>
                </c:pt>
                <c:pt idx="112">
                  <c:v>5.2389999999999999</c:v>
                </c:pt>
                <c:pt idx="113">
                  <c:v>-1.716</c:v>
                </c:pt>
                <c:pt idx="114">
                  <c:v>0.314</c:v>
                </c:pt>
                <c:pt idx="115">
                  <c:v>1.2470000000000001</c:v>
                </c:pt>
                <c:pt idx="116">
                  <c:v>0.155</c:v>
                </c:pt>
                <c:pt idx="117">
                  <c:v>-0.93200000000000005</c:v>
                </c:pt>
                <c:pt idx="118">
                  <c:v>-2.61</c:v>
                </c:pt>
                <c:pt idx="119">
                  <c:v>-1.9419999999999999</c:v>
                </c:pt>
                <c:pt idx="120">
                  <c:v>-2.9849999999999999</c:v>
                </c:pt>
                <c:pt idx="121">
                  <c:v>3.3929999999999998</c:v>
                </c:pt>
                <c:pt idx="122">
                  <c:v>-0.81699999999999995</c:v>
                </c:pt>
                <c:pt idx="123">
                  <c:v>-2.66</c:v>
                </c:pt>
                <c:pt idx="124">
                  <c:v>1.5880000000000001</c:v>
                </c:pt>
                <c:pt idx="125">
                  <c:v>-0.41499999999999998</c:v>
                </c:pt>
                <c:pt idx="126">
                  <c:v>-1.004</c:v>
                </c:pt>
                <c:pt idx="127">
                  <c:v>2.2450000000000001</c:v>
                </c:pt>
                <c:pt idx="128">
                  <c:v>1.4690000000000001</c:v>
                </c:pt>
                <c:pt idx="129">
                  <c:v>-0.89500000000000002</c:v>
                </c:pt>
                <c:pt idx="130">
                  <c:v>-0.32800000000000001</c:v>
                </c:pt>
                <c:pt idx="131">
                  <c:v>0.81699999999999995</c:v>
                </c:pt>
                <c:pt idx="132">
                  <c:v>-2.2210000000000001</c:v>
                </c:pt>
                <c:pt idx="133">
                  <c:v>0.99299999999999999</c:v>
                </c:pt>
                <c:pt idx="134">
                  <c:v>-0.247</c:v>
                </c:pt>
                <c:pt idx="135">
                  <c:v>-1.33</c:v>
                </c:pt>
                <c:pt idx="136">
                  <c:v>0.75</c:v>
                </c:pt>
                <c:pt idx="137">
                  <c:v>-0.41599999999999998</c:v>
                </c:pt>
                <c:pt idx="138">
                  <c:v>-4.9580000000000002</c:v>
                </c:pt>
                <c:pt idx="139">
                  <c:v>0.437</c:v>
                </c:pt>
                <c:pt idx="140">
                  <c:v>0.17399999999999999</c:v>
                </c:pt>
                <c:pt idx="141">
                  <c:v>0.69399999999999995</c:v>
                </c:pt>
                <c:pt idx="142">
                  <c:v>-0.52</c:v>
                </c:pt>
                <c:pt idx="143">
                  <c:v>0</c:v>
                </c:pt>
                <c:pt idx="144">
                  <c:v>-0.34799999999999998</c:v>
                </c:pt>
                <c:pt idx="145">
                  <c:v>-1.2290000000000001</c:v>
                </c:pt>
                <c:pt idx="146">
                  <c:v>-0.70899999999999996</c:v>
                </c:pt>
                <c:pt idx="147">
                  <c:v>5.3689999999999998</c:v>
                </c:pt>
                <c:pt idx="148">
                  <c:v>-1.7869999999999999</c:v>
                </c:pt>
                <c:pt idx="149">
                  <c:v>0</c:v>
                </c:pt>
                <c:pt idx="150">
                  <c:v>0.51400000000000001</c:v>
                </c:pt>
                <c:pt idx="151">
                  <c:v>-0.25700000000000001</c:v>
                </c:pt>
                <c:pt idx="152">
                  <c:v>-3.84</c:v>
                </c:pt>
                <c:pt idx="153">
                  <c:v>-0.44600000000000001</c:v>
                </c:pt>
                <c:pt idx="154">
                  <c:v>-0.53800000000000003</c:v>
                </c:pt>
                <c:pt idx="155">
                  <c:v>0.26900000000000002</c:v>
                </c:pt>
                <c:pt idx="156">
                  <c:v>-2.266</c:v>
                </c:pt>
                <c:pt idx="157">
                  <c:v>0.36599999999999999</c:v>
                </c:pt>
                <c:pt idx="158">
                  <c:v>0.182</c:v>
                </c:pt>
                <c:pt idx="159">
                  <c:v>0.182</c:v>
                </c:pt>
                <c:pt idx="160">
                  <c:v>2.2490000000000001</c:v>
                </c:pt>
                <c:pt idx="161">
                  <c:v>-2.2490000000000001</c:v>
                </c:pt>
                <c:pt idx="162">
                  <c:v>-9.0999999999999998E-2</c:v>
                </c:pt>
                <c:pt idx="163">
                  <c:v>2.4289999999999998</c:v>
                </c:pt>
                <c:pt idx="164">
                  <c:v>-1.3420000000000001</c:v>
                </c:pt>
                <c:pt idx="165">
                  <c:v>-0.54200000000000004</c:v>
                </c:pt>
                <c:pt idx="166">
                  <c:v>-0.27200000000000002</c:v>
                </c:pt>
                <c:pt idx="167">
                  <c:v>-0.54600000000000004</c:v>
                </c:pt>
                <c:pt idx="168">
                  <c:v>2.4359999999999999</c:v>
                </c:pt>
                <c:pt idx="169">
                  <c:v>2.3780000000000001</c:v>
                </c:pt>
                <c:pt idx="170">
                  <c:v>-0.34899999999999998</c:v>
                </c:pt>
                <c:pt idx="171">
                  <c:v>-0.26200000000000001</c:v>
                </c:pt>
                <c:pt idx="172">
                  <c:v>0.52400000000000002</c:v>
                </c:pt>
                <c:pt idx="173">
                  <c:v>0.435</c:v>
                </c:pt>
                <c:pt idx="174">
                  <c:v>-0.78400000000000003</c:v>
                </c:pt>
                <c:pt idx="175">
                  <c:v>-1.4970000000000001</c:v>
                </c:pt>
                <c:pt idx="176">
                  <c:v>0.26600000000000001</c:v>
                </c:pt>
                <c:pt idx="177">
                  <c:v>-0.17699999999999999</c:v>
                </c:pt>
                <c:pt idx="178">
                  <c:v>-0.89</c:v>
                </c:pt>
                <c:pt idx="179">
                  <c:v>0.44600000000000001</c:v>
                </c:pt>
                <c:pt idx="180">
                  <c:v>0.621</c:v>
                </c:pt>
                <c:pt idx="181">
                  <c:v>1.056</c:v>
                </c:pt>
                <c:pt idx="182">
                  <c:v>-0.439</c:v>
                </c:pt>
                <c:pt idx="183">
                  <c:v>0.61399999999999999</c:v>
                </c:pt>
                <c:pt idx="184">
                  <c:v>-0.35</c:v>
                </c:pt>
                <c:pt idx="185">
                  <c:v>0.26300000000000001</c:v>
                </c:pt>
                <c:pt idx="186">
                  <c:v>-0.879</c:v>
                </c:pt>
                <c:pt idx="187">
                  <c:v>-0.70899999999999996</c:v>
                </c:pt>
                <c:pt idx="188">
                  <c:v>0.97299999999999998</c:v>
                </c:pt>
                <c:pt idx="189">
                  <c:v>0.96399999999999997</c:v>
                </c:pt>
                <c:pt idx="190">
                  <c:v>1.127</c:v>
                </c:pt>
                <c:pt idx="191">
                  <c:v>-1.389</c:v>
                </c:pt>
                <c:pt idx="192">
                  <c:v>1.3029999999999999</c:v>
                </c:pt>
                <c:pt idx="193">
                  <c:v>-0.60599999999999998</c:v>
                </c:pt>
                <c:pt idx="194">
                  <c:v>-1.0469999999999999</c:v>
                </c:pt>
                <c:pt idx="195">
                  <c:v>-2.4870000000000001</c:v>
                </c:pt>
                <c:pt idx="196">
                  <c:v>-5.0730000000000004</c:v>
                </c:pt>
                <c:pt idx="197">
                  <c:v>-1.8140000000000001</c:v>
                </c:pt>
                <c:pt idx="198">
                  <c:v>1.4350000000000001</c:v>
                </c:pt>
                <c:pt idx="199">
                  <c:v>0.379</c:v>
                </c:pt>
                <c:pt idx="200">
                  <c:v>0.28299999999999997</c:v>
                </c:pt>
                <c:pt idx="201">
                  <c:v>-1.33</c:v>
                </c:pt>
                <c:pt idx="202">
                  <c:v>1.706</c:v>
                </c:pt>
                <c:pt idx="203">
                  <c:v>3.6</c:v>
                </c:pt>
                <c:pt idx="204">
                  <c:v>-0.72799999999999998</c:v>
                </c:pt>
                <c:pt idx="205">
                  <c:v>0</c:v>
                </c:pt>
                <c:pt idx="206">
                  <c:v>0.72799999999999998</c:v>
                </c:pt>
                <c:pt idx="207">
                  <c:v>1.5289999999999999</c:v>
                </c:pt>
                <c:pt idx="208">
                  <c:v>1.506</c:v>
                </c:pt>
                <c:pt idx="209">
                  <c:v>-1.1499999999999999</c:v>
                </c:pt>
                <c:pt idx="210">
                  <c:v>-2.0670000000000002</c:v>
                </c:pt>
                <c:pt idx="211">
                  <c:v>1.532</c:v>
                </c:pt>
                <c:pt idx="212">
                  <c:v>-1.351</c:v>
                </c:pt>
                <c:pt idx="213">
                  <c:v>9.0999999999999998E-2</c:v>
                </c:pt>
                <c:pt idx="214">
                  <c:v>-2.0129999999999999</c:v>
                </c:pt>
                <c:pt idx="215">
                  <c:v>2.375</c:v>
                </c:pt>
                <c:pt idx="216">
                  <c:v>-2.0059999999999998</c:v>
                </c:pt>
                <c:pt idx="217">
                  <c:v>-0.55400000000000005</c:v>
                </c:pt>
                <c:pt idx="218">
                  <c:v>-0.93</c:v>
                </c:pt>
                <c:pt idx="219">
                  <c:v>-1.5069999999999999</c:v>
                </c:pt>
                <c:pt idx="220">
                  <c:v>-2.3029999999999999</c:v>
                </c:pt>
                <c:pt idx="221">
                  <c:v>-2.4569999999999999</c:v>
                </c:pt>
                <c:pt idx="222">
                  <c:v>-0.9</c:v>
                </c:pt>
                <c:pt idx="223">
                  <c:v>-0.20100000000000001</c:v>
                </c:pt>
                <c:pt idx="224">
                  <c:v>1.2989999999999999</c:v>
                </c:pt>
                <c:pt idx="225">
                  <c:v>1.5760000000000001</c:v>
                </c:pt>
                <c:pt idx="226">
                  <c:v>-9.8000000000000004E-2</c:v>
                </c:pt>
                <c:pt idx="227">
                  <c:v>9.8000000000000004E-2</c:v>
                </c:pt>
                <c:pt idx="228">
                  <c:v>-0.98199999999999998</c:v>
                </c:pt>
                <c:pt idx="229">
                  <c:v>0.49199999999999999</c:v>
                </c:pt>
                <c:pt idx="230">
                  <c:v>0</c:v>
                </c:pt>
                <c:pt idx="231">
                  <c:v>1.1719999999999999</c:v>
                </c:pt>
                <c:pt idx="232">
                  <c:v>0.19400000000000001</c:v>
                </c:pt>
                <c:pt idx="233">
                  <c:v>-1.76</c:v>
                </c:pt>
                <c:pt idx="234">
                  <c:v>-1.54</c:v>
                </c:pt>
                <c:pt idx="235">
                  <c:v>-0.70399999999999996</c:v>
                </c:pt>
                <c:pt idx="236">
                  <c:v>-0.151</c:v>
                </c:pt>
                <c:pt idx="237">
                  <c:v>-2.2989999999999999</c:v>
                </c:pt>
                <c:pt idx="238">
                  <c:v>1.1819999999999999</c:v>
                </c:pt>
                <c:pt idx="239">
                  <c:v>-2.5339999999999998</c:v>
                </c:pt>
                <c:pt idx="240">
                  <c:v>1.7649999999999999</c:v>
                </c:pt>
                <c:pt idx="241">
                  <c:v>0.871</c:v>
                </c:pt>
                <c:pt idx="242">
                  <c:v>-0.76800000000000002</c:v>
                </c:pt>
                <c:pt idx="243">
                  <c:v>1.6819999999999999</c:v>
                </c:pt>
                <c:pt idx="244">
                  <c:v>-1.6819999999999999</c:v>
                </c:pt>
                <c:pt idx="245">
                  <c:v>0.61499999999999999</c:v>
                </c:pt>
                <c:pt idx="246">
                  <c:v>0.255</c:v>
                </c:pt>
                <c:pt idx="247">
                  <c:v>1.165</c:v>
                </c:pt>
                <c:pt idx="248">
                  <c:v>0.10100000000000001</c:v>
                </c:pt>
                <c:pt idx="249">
                  <c:v>0.55200000000000005</c:v>
                </c:pt>
                <c:pt idx="250">
                  <c:v>-1.208</c:v>
                </c:pt>
                <c:pt idx="251">
                  <c:v>-0.61</c:v>
                </c:pt>
                <c:pt idx="252">
                  <c:v>-2.843</c:v>
                </c:pt>
                <c:pt idx="253">
                  <c:v>-1.8520000000000001</c:v>
                </c:pt>
                <c:pt idx="254">
                  <c:v>1.905</c:v>
                </c:pt>
                <c:pt idx="255">
                  <c:v>-0.89500000000000002</c:v>
                </c:pt>
                <c:pt idx="256">
                  <c:v>1.8340000000000001</c:v>
                </c:pt>
                <c:pt idx="257">
                  <c:v>2.5630000000000002</c:v>
                </c:pt>
                <c:pt idx="258">
                  <c:v>-2.6669999999999998</c:v>
                </c:pt>
                <c:pt idx="259">
                  <c:v>-2.1539999999999999</c:v>
                </c:pt>
                <c:pt idx="260">
                  <c:v>-0.26600000000000001</c:v>
                </c:pt>
                <c:pt idx="261">
                  <c:v>5.2999999999999999E-2</c:v>
                </c:pt>
                <c:pt idx="262">
                  <c:v>0.74199999999999999</c:v>
                </c:pt>
                <c:pt idx="263">
                  <c:v>-1.651</c:v>
                </c:pt>
                <c:pt idx="264">
                  <c:v>-0.43099999999999999</c:v>
                </c:pt>
                <c:pt idx="265">
                  <c:v>-1.085</c:v>
                </c:pt>
                <c:pt idx="266">
                  <c:v>-0.218</c:v>
                </c:pt>
                <c:pt idx="267">
                  <c:v>0.49099999999999999</c:v>
                </c:pt>
                <c:pt idx="268">
                  <c:v>-0.98399999999999999</c:v>
                </c:pt>
                <c:pt idx="269">
                  <c:v>-0.99299999999999999</c:v>
                </c:pt>
                <c:pt idx="270">
                  <c:v>-1.4530000000000001</c:v>
                </c:pt>
                <c:pt idx="271">
                  <c:v>2.0609999999999999</c:v>
                </c:pt>
                <c:pt idx="272">
                  <c:v>-2.512</c:v>
                </c:pt>
                <c:pt idx="273">
                  <c:v>0.50700000000000001</c:v>
                </c:pt>
                <c:pt idx="274">
                  <c:v>1.7290000000000001</c:v>
                </c:pt>
                <c:pt idx="275">
                  <c:v>-0.72099999999999997</c:v>
                </c:pt>
                <c:pt idx="276">
                  <c:v>1.5469999999999999</c:v>
                </c:pt>
                <c:pt idx="277">
                  <c:v>4.2930000000000001</c:v>
                </c:pt>
                <c:pt idx="278">
                  <c:v>0.73299999999999998</c:v>
                </c:pt>
                <c:pt idx="279">
                  <c:v>-2.5880000000000001</c:v>
                </c:pt>
                <c:pt idx="280">
                  <c:v>-3.8730000000000002</c:v>
                </c:pt>
                <c:pt idx="281">
                  <c:v>-0.33400000000000002</c:v>
                </c:pt>
                <c:pt idx="282">
                  <c:v>-0.67200000000000004</c:v>
                </c:pt>
                <c:pt idx="283">
                  <c:v>1.671</c:v>
                </c:pt>
                <c:pt idx="284">
                  <c:v>-0.27700000000000002</c:v>
                </c:pt>
                <c:pt idx="285">
                  <c:v>-1.1140000000000001</c:v>
                </c:pt>
                <c:pt idx="286">
                  <c:v>-0.78700000000000003</c:v>
                </c:pt>
                <c:pt idx="287">
                  <c:v>0.33800000000000002</c:v>
                </c:pt>
                <c:pt idx="288">
                  <c:v>0.112</c:v>
                </c:pt>
                <c:pt idx="289">
                  <c:v>-2.504</c:v>
                </c:pt>
                <c:pt idx="290">
                  <c:v>-0.81</c:v>
                </c:pt>
                <c:pt idx="291">
                  <c:v>-0.93400000000000005</c:v>
                </c:pt>
                <c:pt idx="292">
                  <c:v>2.7759999999999998</c:v>
                </c:pt>
                <c:pt idx="293">
                  <c:v>-2.8940000000000001</c:v>
                </c:pt>
                <c:pt idx="294">
                  <c:v>-2.6779999999999999</c:v>
                </c:pt>
                <c:pt idx="295">
                  <c:v>5.0570000000000004</c:v>
                </c:pt>
                <c:pt idx="296">
                  <c:v>-3.7389999999999999</c:v>
                </c:pt>
                <c:pt idx="297">
                  <c:v>-3.637</c:v>
                </c:pt>
                <c:pt idx="298">
                  <c:v>3.2189999999999999</c:v>
                </c:pt>
                <c:pt idx="299">
                  <c:v>1.2470000000000001</c:v>
                </c:pt>
                <c:pt idx="300">
                  <c:v>0.29499999999999998</c:v>
                </c:pt>
                <c:pt idx="301">
                  <c:v>0.879</c:v>
                </c:pt>
                <c:pt idx="302">
                  <c:v>-0.23400000000000001</c:v>
                </c:pt>
                <c:pt idx="303">
                  <c:v>1.278</c:v>
                </c:pt>
                <c:pt idx="304">
                  <c:v>0.40300000000000002</c:v>
                </c:pt>
                <c:pt idx="305">
                  <c:v>-1.6819999999999999</c:v>
                </c:pt>
                <c:pt idx="306">
                  <c:v>0.46700000000000003</c:v>
                </c:pt>
                <c:pt idx="307">
                  <c:v>2.6989999999999998</c:v>
                </c:pt>
                <c:pt idx="308">
                  <c:v>0.22600000000000001</c:v>
                </c:pt>
                <c:pt idx="309">
                  <c:v>0.50700000000000001</c:v>
                </c:pt>
                <c:pt idx="310">
                  <c:v>0.112</c:v>
                </c:pt>
                <c:pt idx="311">
                  <c:v>-1.986</c:v>
                </c:pt>
                <c:pt idx="312">
                  <c:v>-1.385</c:v>
                </c:pt>
                <c:pt idx="313">
                  <c:v>0.40600000000000003</c:v>
                </c:pt>
                <c:pt idx="314">
                  <c:v>-0.57999999999999996</c:v>
                </c:pt>
                <c:pt idx="315">
                  <c:v>0.81200000000000006</c:v>
                </c:pt>
                <c:pt idx="316">
                  <c:v>2.8460000000000001</c:v>
                </c:pt>
                <c:pt idx="317">
                  <c:v>0.39200000000000002</c:v>
                </c:pt>
                <c:pt idx="318">
                  <c:v>-3.1230000000000002</c:v>
                </c:pt>
                <c:pt idx="319">
                  <c:v>-5.5730000000000004</c:v>
                </c:pt>
                <c:pt idx="320">
                  <c:v>0.60799999999999998</c:v>
                </c:pt>
                <c:pt idx="321">
                  <c:v>1.623</c:v>
                </c:pt>
                <c:pt idx="322">
                  <c:v>-0.89800000000000002</c:v>
                </c:pt>
                <c:pt idx="323">
                  <c:v>-0.66400000000000003</c:v>
                </c:pt>
                <c:pt idx="324">
                  <c:v>-0.79100000000000004</c:v>
                </c:pt>
                <c:pt idx="325">
                  <c:v>0.36599999999999999</c:v>
                </c:pt>
                <c:pt idx="326">
                  <c:v>2.226</c:v>
                </c:pt>
                <c:pt idx="327">
                  <c:v>0.53400000000000003</c:v>
                </c:pt>
                <c:pt idx="328">
                  <c:v>-0.23699999999999999</c:v>
                </c:pt>
                <c:pt idx="329">
                  <c:v>-0.23799999999999999</c:v>
                </c:pt>
                <c:pt idx="330">
                  <c:v>-0.47699999999999998</c:v>
                </c:pt>
                <c:pt idx="331">
                  <c:v>0</c:v>
                </c:pt>
                <c:pt idx="332">
                  <c:v>-1.748</c:v>
                </c:pt>
                <c:pt idx="333">
                  <c:v>0.84699999999999998</c:v>
                </c:pt>
                <c:pt idx="334">
                  <c:v>-2.0710000000000002</c:v>
                </c:pt>
                <c:pt idx="335">
                  <c:v>2.1309999999999998</c:v>
                </c:pt>
                <c:pt idx="336">
                  <c:v>-1.395</c:v>
                </c:pt>
                <c:pt idx="337">
                  <c:v>-2.286</c:v>
                </c:pt>
                <c:pt idx="338">
                  <c:v>2.4689999999999999</c:v>
                </c:pt>
                <c:pt idx="339">
                  <c:v>1.5129999999999999</c:v>
                </c:pt>
                <c:pt idx="340">
                  <c:v>-2.0019999999999998</c:v>
                </c:pt>
                <c:pt idx="341">
                  <c:v>-2.544</c:v>
                </c:pt>
                <c:pt idx="342">
                  <c:v>1.7450000000000001</c:v>
                </c:pt>
                <c:pt idx="343">
                  <c:v>0.92200000000000004</c:v>
                </c:pt>
                <c:pt idx="344">
                  <c:v>-1.17</c:v>
                </c:pt>
                <c:pt idx="345">
                  <c:v>-1.0580000000000001</c:v>
                </c:pt>
                <c:pt idx="346">
                  <c:v>-1.006</c:v>
                </c:pt>
                <c:pt idx="347">
                  <c:v>-0.88900000000000001</c:v>
                </c:pt>
                <c:pt idx="348">
                  <c:v>1.456</c:v>
                </c:pt>
                <c:pt idx="349">
                  <c:v>1.806</c:v>
                </c:pt>
                <c:pt idx="350">
                  <c:v>0.308</c:v>
                </c:pt>
                <c:pt idx="351">
                  <c:v>0</c:v>
                </c:pt>
                <c:pt idx="352">
                  <c:v>1.7689999999999999</c:v>
                </c:pt>
                <c:pt idx="353">
                  <c:v>0.66300000000000003</c:v>
                </c:pt>
                <c:pt idx="354">
                  <c:v>-1.1479999999999999</c:v>
                </c:pt>
                <c:pt idx="355">
                  <c:v>0.48499999999999999</c:v>
                </c:pt>
                <c:pt idx="356">
                  <c:v>2.2120000000000002</c:v>
                </c:pt>
                <c:pt idx="357">
                  <c:v>1.526</c:v>
                </c:pt>
                <c:pt idx="358">
                  <c:v>0.52300000000000002</c:v>
                </c:pt>
                <c:pt idx="359">
                  <c:v>2.234</c:v>
                </c:pt>
                <c:pt idx="360">
                  <c:v>-0.68200000000000005</c:v>
                </c:pt>
                <c:pt idx="361">
                  <c:v>1.022</c:v>
                </c:pt>
                <c:pt idx="362">
                  <c:v>0.56299999999999994</c:v>
                </c:pt>
                <c:pt idx="363">
                  <c:v>2.0009999999999999</c:v>
                </c:pt>
                <c:pt idx="364">
                  <c:v>0.98599999999999999</c:v>
                </c:pt>
                <c:pt idx="365">
                  <c:v>1.03</c:v>
                </c:pt>
                <c:pt idx="366">
                  <c:v>2.2930000000000001</c:v>
                </c:pt>
                <c:pt idx="367">
                  <c:v>0.26300000000000001</c:v>
                </c:pt>
                <c:pt idx="368">
                  <c:v>-2.2869999999999999</c:v>
                </c:pt>
                <c:pt idx="369">
                  <c:v>-1.8460000000000001</c:v>
                </c:pt>
                <c:pt idx="370">
                  <c:v>-0.54900000000000004</c:v>
                </c:pt>
                <c:pt idx="371">
                  <c:v>0.44</c:v>
                </c:pt>
                <c:pt idx="372">
                  <c:v>1.524</c:v>
                </c:pt>
                <c:pt idx="373">
                  <c:v>-1.6890000000000001</c:v>
                </c:pt>
                <c:pt idx="374">
                  <c:v>5.5E-2</c:v>
                </c:pt>
                <c:pt idx="375">
                  <c:v>1.2010000000000001</c:v>
                </c:pt>
                <c:pt idx="376">
                  <c:v>-1.917</c:v>
                </c:pt>
                <c:pt idx="377">
                  <c:v>0</c:v>
                </c:pt>
                <c:pt idx="378">
                  <c:v>0.60699999999999998</c:v>
                </c:pt>
                <c:pt idx="379">
                  <c:v>0.11</c:v>
                </c:pt>
                <c:pt idx="380">
                  <c:v>-0.44</c:v>
                </c:pt>
                <c:pt idx="381">
                  <c:v>-0.60899999999999999</c:v>
                </c:pt>
                <c:pt idx="382">
                  <c:v>0.498</c:v>
                </c:pt>
                <c:pt idx="383">
                  <c:v>-0.60899999999999999</c:v>
                </c:pt>
                <c:pt idx="384">
                  <c:v>1.5980000000000001</c:v>
                </c:pt>
                <c:pt idx="385">
                  <c:v>-0.16400000000000001</c:v>
                </c:pt>
                <c:pt idx="386">
                  <c:v>-0.38400000000000001</c:v>
                </c:pt>
                <c:pt idx="387">
                  <c:v>-0.11</c:v>
                </c:pt>
                <c:pt idx="388">
                  <c:v>-0.27600000000000002</c:v>
                </c:pt>
                <c:pt idx="389">
                  <c:v>2.0209999999999999</c:v>
                </c:pt>
                <c:pt idx="390">
                  <c:v>0.16200000000000001</c:v>
                </c:pt>
                <c:pt idx="391">
                  <c:v>1.288</c:v>
                </c:pt>
                <c:pt idx="392">
                  <c:v>1.2709999999999999</c:v>
                </c:pt>
                <c:pt idx="393">
                  <c:v>1.4630000000000001</c:v>
                </c:pt>
                <c:pt idx="394">
                  <c:v>0.25900000000000001</c:v>
                </c:pt>
                <c:pt idx="395">
                  <c:v>0.41299999999999998</c:v>
                </c:pt>
                <c:pt idx="396">
                  <c:v>-0.10299999999999999</c:v>
                </c:pt>
                <c:pt idx="397">
                  <c:v>-1.298</c:v>
                </c:pt>
                <c:pt idx="398">
                  <c:v>-1.6859999999999999</c:v>
                </c:pt>
                <c:pt idx="399">
                  <c:v>-0.58599999999999997</c:v>
                </c:pt>
                <c:pt idx="400">
                  <c:v>0.16</c:v>
                </c:pt>
                <c:pt idx="401">
                  <c:v>0.53200000000000003</c:v>
                </c:pt>
                <c:pt idx="402">
                  <c:v>0.42399999999999999</c:v>
                </c:pt>
                <c:pt idx="403">
                  <c:v>1.2609999999999999</c:v>
                </c:pt>
                <c:pt idx="404">
                  <c:v>1.2450000000000001</c:v>
                </c:pt>
                <c:pt idx="405">
                  <c:v>0.46300000000000002</c:v>
                </c:pt>
                <c:pt idx="406">
                  <c:v>0.66500000000000004</c:v>
                </c:pt>
                <c:pt idx="407">
                  <c:v>-5.5540000000000003</c:v>
                </c:pt>
                <c:pt idx="408">
                  <c:v>-1.849</c:v>
                </c:pt>
                <c:pt idx="409">
                  <c:v>0.65600000000000003</c:v>
                </c:pt>
                <c:pt idx="410">
                  <c:v>1.837</c:v>
                </c:pt>
                <c:pt idx="411">
                  <c:v>-0.86</c:v>
                </c:pt>
                <c:pt idx="412">
                  <c:v>-0.433</c:v>
                </c:pt>
                <c:pt idx="413">
                  <c:v>2.3050000000000002</c:v>
                </c:pt>
                <c:pt idx="414">
                  <c:v>-5.2999999999999999E-2</c:v>
                </c:pt>
                <c:pt idx="415">
                  <c:v>0.79200000000000004</c:v>
                </c:pt>
                <c:pt idx="416">
                  <c:v>-0.36899999999999999</c:v>
                </c:pt>
                <c:pt idx="417">
                  <c:v>-1.1679999999999999</c:v>
                </c:pt>
                <c:pt idx="418">
                  <c:v>-0.16</c:v>
                </c:pt>
                <c:pt idx="419">
                  <c:v>-0.161</c:v>
                </c:pt>
                <c:pt idx="420">
                  <c:v>1.331</c:v>
                </c:pt>
                <c:pt idx="421">
                  <c:v>1</c:v>
                </c:pt>
                <c:pt idx="422">
                  <c:v>0.157</c:v>
                </c:pt>
                <c:pt idx="423">
                  <c:v>0.26100000000000001</c:v>
                </c:pt>
                <c:pt idx="424">
                  <c:v>0.52</c:v>
                </c:pt>
                <c:pt idx="425">
                  <c:v>-1.4630000000000001</c:v>
                </c:pt>
                <c:pt idx="426">
                  <c:v>0.68200000000000005</c:v>
                </c:pt>
                <c:pt idx="427">
                  <c:v>2.427</c:v>
                </c:pt>
                <c:pt idx="428">
                  <c:v>-0.61399999999999999</c:v>
                </c:pt>
                <c:pt idx="429">
                  <c:v>0.81799999999999995</c:v>
                </c:pt>
                <c:pt idx="430">
                  <c:v>0.45700000000000002</c:v>
                </c:pt>
                <c:pt idx="431">
                  <c:v>0.60599999999999998</c:v>
                </c:pt>
                <c:pt idx="432">
                  <c:v>0.151</c:v>
                </c:pt>
                <c:pt idx="433">
                  <c:v>0.55200000000000005</c:v>
                </c:pt>
                <c:pt idx="434">
                  <c:v>-0.95499999999999996</c:v>
                </c:pt>
                <c:pt idx="435">
                  <c:v>-1.22</c:v>
                </c:pt>
                <c:pt idx="436">
                  <c:v>-1.131</c:v>
                </c:pt>
                <c:pt idx="437">
                  <c:v>-0.98699999999999999</c:v>
                </c:pt>
                <c:pt idx="438">
                  <c:v>-1.526</c:v>
                </c:pt>
                <c:pt idx="439">
                  <c:v>0.79200000000000004</c:v>
                </c:pt>
                <c:pt idx="440">
                  <c:v>-2.774</c:v>
                </c:pt>
                <c:pt idx="441">
                  <c:v>1.8220000000000001</c:v>
                </c:pt>
                <c:pt idx="442">
                  <c:v>1.946</c:v>
                </c:pt>
                <c:pt idx="443">
                  <c:v>-3.121</c:v>
                </c:pt>
                <c:pt idx="444">
                  <c:v>-1.625</c:v>
                </c:pt>
                <c:pt idx="445">
                  <c:v>-0.71299999999999997</c:v>
                </c:pt>
                <c:pt idx="446">
                  <c:v>-0.441</c:v>
                </c:pt>
                <c:pt idx="447">
                  <c:v>-0.94399999999999995</c:v>
                </c:pt>
                <c:pt idx="448">
                  <c:v>-1.1779999999999999</c:v>
                </c:pt>
                <c:pt idx="449">
                  <c:v>1.734</c:v>
                </c:pt>
                <c:pt idx="450">
                  <c:v>1.4319999999999999</c:v>
                </c:pt>
                <c:pt idx="451">
                  <c:v>-2.6589999999999998</c:v>
                </c:pt>
                <c:pt idx="452">
                  <c:v>-0.73299999999999998</c:v>
                </c:pt>
                <c:pt idx="453">
                  <c:v>0.50800000000000001</c:v>
                </c:pt>
                <c:pt idx="454">
                  <c:v>0.16900000000000001</c:v>
                </c:pt>
                <c:pt idx="455">
                  <c:v>-3.081</c:v>
                </c:pt>
                <c:pt idx="456">
                  <c:v>3.081</c:v>
                </c:pt>
                <c:pt idx="457">
                  <c:v>1.5609999999999999</c:v>
                </c:pt>
                <c:pt idx="458">
                  <c:v>-1.056</c:v>
                </c:pt>
                <c:pt idx="459">
                  <c:v>0.61299999999999999</c:v>
                </c:pt>
                <c:pt idx="460">
                  <c:v>0.72</c:v>
                </c:pt>
                <c:pt idx="461">
                  <c:v>0.22</c:v>
                </c:pt>
                <c:pt idx="462">
                  <c:v>-0.38600000000000001</c:v>
                </c:pt>
                <c:pt idx="463">
                  <c:v>0</c:v>
                </c:pt>
                <c:pt idx="464">
                  <c:v>-2.2349999999999999</c:v>
                </c:pt>
                <c:pt idx="465">
                  <c:v>-0.68</c:v>
                </c:pt>
                <c:pt idx="466">
                  <c:v>0.39700000000000002</c:v>
                </c:pt>
                <c:pt idx="467">
                  <c:v>-2.4079999999999999</c:v>
                </c:pt>
                <c:pt idx="468">
                  <c:v>-1.226</c:v>
                </c:pt>
                <c:pt idx="469">
                  <c:v>-0.29399999999999998</c:v>
                </c:pt>
                <c:pt idx="470">
                  <c:v>-0.35399999999999998</c:v>
                </c:pt>
                <c:pt idx="471">
                  <c:v>-2.3330000000000002</c:v>
                </c:pt>
                <c:pt idx="472">
                  <c:v>-0.36399999999999999</c:v>
                </c:pt>
                <c:pt idx="473">
                  <c:v>0.48499999999999999</c:v>
                </c:pt>
                <c:pt idx="474">
                  <c:v>2.6840000000000002</c:v>
                </c:pt>
                <c:pt idx="475">
                  <c:v>1.6919999999999999</c:v>
                </c:pt>
                <c:pt idx="476">
                  <c:v>-0.93</c:v>
                </c:pt>
                <c:pt idx="477">
                  <c:v>0.29199999999999998</c:v>
                </c:pt>
                <c:pt idx="478">
                  <c:v>1.446</c:v>
                </c:pt>
                <c:pt idx="479">
                  <c:v>-0.86499999999999999</c:v>
                </c:pt>
                <c:pt idx="480">
                  <c:v>-0.46400000000000002</c:v>
                </c:pt>
                <c:pt idx="481">
                  <c:v>-0.70099999999999996</c:v>
                </c:pt>
                <c:pt idx="482">
                  <c:v>0.35099999999999998</c:v>
                </c:pt>
                <c:pt idx="483">
                  <c:v>-0.40899999999999997</c:v>
                </c:pt>
                <c:pt idx="484">
                  <c:v>2.4889999999999999</c:v>
                </c:pt>
                <c:pt idx="485">
                  <c:v>1.925</c:v>
                </c:pt>
                <c:pt idx="486">
                  <c:v>1.448</c:v>
                </c:pt>
                <c:pt idx="487">
                  <c:v>-1.056</c:v>
                </c:pt>
                <c:pt idx="488">
                  <c:v>-1.0669999999999999</c:v>
                </c:pt>
                <c:pt idx="489">
                  <c:v>-0.28299999999999997</c:v>
                </c:pt>
                <c:pt idx="490">
                  <c:v>-0.113</c:v>
                </c:pt>
                <c:pt idx="491">
                  <c:v>0.113</c:v>
                </c:pt>
                <c:pt idx="492">
                  <c:v>-0.51100000000000001</c:v>
                </c:pt>
                <c:pt idx="493">
                  <c:v>-1.4330000000000001</c:v>
                </c:pt>
                <c:pt idx="494">
                  <c:v>-0.17299999999999999</c:v>
                </c:pt>
                <c:pt idx="495">
                  <c:v>-1.105</c:v>
                </c:pt>
                <c:pt idx="496">
                  <c:v>-2.0680000000000001</c:v>
                </c:pt>
                <c:pt idx="497">
                  <c:v>0.89200000000000002</c:v>
                </c:pt>
                <c:pt idx="498">
                  <c:v>-0.17799999999999999</c:v>
                </c:pt>
                <c:pt idx="499">
                  <c:v>-2.339</c:v>
                </c:pt>
                <c:pt idx="500">
                  <c:v>-1.7749999999999999</c:v>
                </c:pt>
                <c:pt idx="501">
                  <c:v>0.61599999999999999</c:v>
                </c:pt>
                <c:pt idx="502">
                  <c:v>-0.36899999999999999</c:v>
                </c:pt>
                <c:pt idx="503">
                  <c:v>1.103</c:v>
                </c:pt>
                <c:pt idx="504">
                  <c:v>-1.7210000000000001</c:v>
                </c:pt>
                <c:pt idx="505">
                  <c:v>-1.1850000000000001</c:v>
                </c:pt>
                <c:pt idx="506">
                  <c:v>0.438</c:v>
                </c:pt>
                <c:pt idx="507">
                  <c:v>-1.51</c:v>
                </c:pt>
                <c:pt idx="508">
                  <c:v>-0.318</c:v>
                </c:pt>
                <c:pt idx="509">
                  <c:v>2.5129999999999999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E4-4EA4-BB38-8ED836482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521768"/>
        <c:axId val="419534312"/>
      </c:scatterChart>
      <c:valAx>
        <c:axId val="419521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34312"/>
        <c:crosses val="autoZero"/>
        <c:crossBetween val="midCat"/>
      </c:valAx>
      <c:valAx>
        <c:axId val="419534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5217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[2]Trigo!$D$1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1"/>
                </a:solidFill>
                <a:prstDash val="solid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8.8387795275590555E-2"/>
                  <c:y val="-4.772090988626421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pt-PT"/>
                      <a:t>y = 996.4ln(x) + 374.91
R² = 0.9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[2]Trigo!$B$2:$B$21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[2]Trigo!$D$2:$D$21</c:f>
              <c:numCache>
                <c:formatCode>General</c:formatCode>
                <c:ptCount val="20"/>
                <c:pt idx="0">
                  <c:v>500</c:v>
                </c:pt>
                <c:pt idx="1">
                  <c:v>1000</c:v>
                </c:pt>
                <c:pt idx="2">
                  <c:v>1400</c:v>
                </c:pt>
                <c:pt idx="3">
                  <c:v>1700</c:v>
                </c:pt>
                <c:pt idx="4">
                  <c:v>1900</c:v>
                </c:pt>
                <c:pt idx="5">
                  <c:v>2200</c:v>
                </c:pt>
                <c:pt idx="6">
                  <c:v>2350</c:v>
                </c:pt>
                <c:pt idx="7">
                  <c:v>2500</c:v>
                </c:pt>
                <c:pt idx="8">
                  <c:v>2550</c:v>
                </c:pt>
                <c:pt idx="9">
                  <c:v>2650</c:v>
                </c:pt>
                <c:pt idx="10">
                  <c:v>2750</c:v>
                </c:pt>
                <c:pt idx="11">
                  <c:v>2850</c:v>
                </c:pt>
                <c:pt idx="12">
                  <c:v>2950</c:v>
                </c:pt>
                <c:pt idx="13">
                  <c:v>2970</c:v>
                </c:pt>
                <c:pt idx="14">
                  <c:v>3050</c:v>
                </c:pt>
                <c:pt idx="15">
                  <c:v>3150</c:v>
                </c:pt>
                <c:pt idx="16">
                  <c:v>3200</c:v>
                </c:pt>
                <c:pt idx="17">
                  <c:v>3250</c:v>
                </c:pt>
                <c:pt idx="18">
                  <c:v>3350</c:v>
                </c:pt>
                <c:pt idx="19">
                  <c:v>3390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58-421F-8584-41841F6A9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12024"/>
        <c:axId val="662213592"/>
      </c:scatterChart>
      <c:valAx>
        <c:axId val="662212024"/>
        <c:scaling>
          <c:orientation val="minMax"/>
          <c:max val="2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Hectares</a:t>
                </a:r>
              </a:p>
            </c:rich>
          </c:tx>
          <c:layout>
            <c:manualLayout>
              <c:xMode val="edge"/>
              <c:yMode val="edge"/>
              <c:x val="0.49174409448818901"/>
              <c:y val="0.886574041726012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2213592"/>
        <c:crosses val="autoZero"/>
        <c:crossBetween val="midCat"/>
        <c:majorUnit val="2"/>
      </c:valAx>
      <c:valAx>
        <c:axId val="662213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Produção de trigo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27397740811408816"/>
            </c:manualLayout>
          </c:layout>
          <c:overlay val="0"/>
          <c:spPr>
            <a:noFill/>
            <a:ln w="25400">
              <a:noFill/>
            </a:ln>
          </c:spPr>
        </c:title>
        <c:numFmt formatCode="#\,##0;\-#\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22120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[2]Trigo!$C$2:$C$21</c:f>
              <c:numCache>
                <c:formatCode>General</c:formatCode>
                <c:ptCount val="20"/>
                <c:pt idx="0">
                  <c:v>0</c:v>
                </c:pt>
                <c:pt idx="1">
                  <c:v>0.69314718055994529</c:v>
                </c:pt>
                <c:pt idx="2">
                  <c:v>1.0986122886681098</c:v>
                </c:pt>
                <c:pt idx="3">
                  <c:v>1.3862943611198906</c:v>
                </c:pt>
                <c:pt idx="4">
                  <c:v>1.6094379124341003</c:v>
                </c:pt>
                <c:pt idx="5">
                  <c:v>1.791759469228055</c:v>
                </c:pt>
                <c:pt idx="6">
                  <c:v>1.9459101490553132</c:v>
                </c:pt>
                <c:pt idx="7">
                  <c:v>2.0794415416798357</c:v>
                </c:pt>
                <c:pt idx="8">
                  <c:v>2.1972245773362196</c:v>
                </c:pt>
                <c:pt idx="9">
                  <c:v>2.3025850929940459</c:v>
                </c:pt>
                <c:pt idx="10">
                  <c:v>2.3978952727983707</c:v>
                </c:pt>
                <c:pt idx="11">
                  <c:v>2.4849066497880004</c:v>
                </c:pt>
                <c:pt idx="12">
                  <c:v>2.5649493574615367</c:v>
                </c:pt>
                <c:pt idx="13">
                  <c:v>2.6390573296152584</c:v>
                </c:pt>
                <c:pt idx="14">
                  <c:v>2.7080502011022101</c:v>
                </c:pt>
                <c:pt idx="15">
                  <c:v>2.7725887222397811</c:v>
                </c:pt>
                <c:pt idx="16">
                  <c:v>2.8332133440562162</c:v>
                </c:pt>
                <c:pt idx="17">
                  <c:v>2.8903717578961645</c:v>
                </c:pt>
                <c:pt idx="18">
                  <c:v>2.9444389791664403</c:v>
                </c:pt>
                <c:pt idx="19">
                  <c:v>2.9957322735539909</c:v>
                </c:pt>
              </c:numCache>
            </c:numRef>
          </c:xVal>
          <c:yVal>
            <c:numRef>
              <c:f>[2]Trigo!$D$2:$D$21</c:f>
              <c:numCache>
                <c:formatCode>General</c:formatCode>
                <c:ptCount val="20"/>
                <c:pt idx="0">
                  <c:v>500</c:v>
                </c:pt>
                <c:pt idx="1">
                  <c:v>1000</c:v>
                </c:pt>
                <c:pt idx="2">
                  <c:v>1400</c:v>
                </c:pt>
                <c:pt idx="3">
                  <c:v>1700</c:v>
                </c:pt>
                <c:pt idx="4">
                  <c:v>1900</c:v>
                </c:pt>
                <c:pt idx="5">
                  <c:v>2200</c:v>
                </c:pt>
                <c:pt idx="6">
                  <c:v>2350</c:v>
                </c:pt>
                <c:pt idx="7">
                  <c:v>2500</c:v>
                </c:pt>
                <c:pt idx="8">
                  <c:v>2550</c:v>
                </c:pt>
                <c:pt idx="9">
                  <c:v>2650</c:v>
                </c:pt>
                <c:pt idx="10">
                  <c:v>2750</c:v>
                </c:pt>
                <c:pt idx="11">
                  <c:v>2850</c:v>
                </c:pt>
                <c:pt idx="12">
                  <c:v>2950</c:v>
                </c:pt>
                <c:pt idx="13">
                  <c:v>2970</c:v>
                </c:pt>
                <c:pt idx="14">
                  <c:v>3050</c:v>
                </c:pt>
                <c:pt idx="15">
                  <c:v>3150</c:v>
                </c:pt>
                <c:pt idx="16">
                  <c:v>3200</c:v>
                </c:pt>
                <c:pt idx="17">
                  <c:v>3250</c:v>
                </c:pt>
                <c:pt idx="18">
                  <c:v>3350</c:v>
                </c:pt>
                <c:pt idx="19">
                  <c:v>3390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6D-4FF9-977B-33254569C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14376"/>
        <c:axId val="662213984"/>
      </c:scatterChart>
      <c:valAx>
        <c:axId val="662214376"/>
        <c:scaling>
          <c:orientation val="minMax"/>
          <c:max val="3.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Hectares (logaritmo natural)</a:t>
                </a:r>
              </a:p>
            </c:rich>
          </c:tx>
          <c:layout>
            <c:manualLayout>
              <c:xMode val="edge"/>
              <c:yMode val="edge"/>
              <c:x val="0.38057064741907259"/>
              <c:y val="0.895833401447656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62213984"/>
        <c:crosses val="autoZero"/>
        <c:crossBetween val="midCat"/>
      </c:valAx>
      <c:valAx>
        <c:axId val="6622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Produção de trigo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22607997529720547"/>
            </c:manualLayout>
          </c:layout>
          <c:overlay val="0"/>
          <c:spPr>
            <a:noFill/>
            <a:ln w="25400">
              <a:noFill/>
            </a:ln>
          </c:spPr>
        </c:title>
        <c:numFmt formatCode="#\,##0;\-#\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22143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[2]Obrigações!$C$1</c:f>
              <c:strCache>
                <c:ptCount val="1"/>
                <c:pt idx="0">
                  <c:v>yields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3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[2]Obrigações!$A$2:$A$17</c:f>
              <c:numCache>
                <c:formatCode>General</c:formatCode>
                <c:ptCount val="16"/>
                <c:pt idx="0">
                  <c:v>3</c:v>
                </c:pt>
                <c:pt idx="1">
                  <c:v>6</c:v>
                </c:pt>
                <c:pt idx="2">
                  <c:v>12</c:v>
                </c:pt>
                <c:pt idx="3">
                  <c:v>24</c:v>
                </c:pt>
                <c:pt idx="4">
                  <c:v>36</c:v>
                </c:pt>
                <c:pt idx="5">
                  <c:v>48</c:v>
                </c:pt>
                <c:pt idx="6">
                  <c:v>60</c:v>
                </c:pt>
                <c:pt idx="7">
                  <c:v>72</c:v>
                </c:pt>
                <c:pt idx="8">
                  <c:v>84</c:v>
                </c:pt>
                <c:pt idx="9">
                  <c:v>96</c:v>
                </c:pt>
                <c:pt idx="10">
                  <c:v>108</c:v>
                </c:pt>
                <c:pt idx="11">
                  <c:v>120</c:v>
                </c:pt>
                <c:pt idx="12">
                  <c:v>240</c:v>
                </c:pt>
                <c:pt idx="13">
                  <c:v>360</c:v>
                </c:pt>
              </c:numCache>
            </c:numRef>
          </c:xVal>
          <c:yVal>
            <c:numRef>
              <c:f>[2]Obrigações!$C$2:$C$17</c:f>
              <c:numCache>
                <c:formatCode>General</c:formatCode>
                <c:ptCount val="16"/>
                <c:pt idx="0">
                  <c:v>3.31</c:v>
                </c:pt>
                <c:pt idx="1">
                  <c:v>3.44</c:v>
                </c:pt>
                <c:pt idx="2">
                  <c:v>3.66</c:v>
                </c:pt>
                <c:pt idx="3">
                  <c:v>3.68</c:v>
                </c:pt>
                <c:pt idx="4">
                  <c:v>3.68</c:v>
                </c:pt>
                <c:pt idx="5">
                  <c:v>3.7</c:v>
                </c:pt>
                <c:pt idx="6">
                  <c:v>3.72</c:v>
                </c:pt>
                <c:pt idx="7">
                  <c:v>3.74</c:v>
                </c:pt>
                <c:pt idx="8">
                  <c:v>3.76</c:v>
                </c:pt>
                <c:pt idx="9">
                  <c:v>3.77</c:v>
                </c:pt>
                <c:pt idx="10">
                  <c:v>3.78</c:v>
                </c:pt>
                <c:pt idx="11">
                  <c:v>3.81</c:v>
                </c:pt>
                <c:pt idx="12">
                  <c:v>3.99</c:v>
                </c:pt>
                <c:pt idx="13">
                  <c:v>3.98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FE-4715-B119-7ADA2CEEB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211240"/>
        <c:axId val="662211632"/>
      </c:scatterChart>
      <c:valAx>
        <c:axId val="662211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2211632"/>
        <c:crosses val="autoZero"/>
        <c:crossBetween val="midCat"/>
      </c:valAx>
      <c:valAx>
        <c:axId val="66221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22112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0</xdr:row>
      <xdr:rowOff>180975</xdr:rowOff>
    </xdr:from>
    <xdr:to>
      <xdr:col>16</xdr:col>
      <xdr:colOff>257175</xdr:colOff>
      <xdr:row>15</xdr:row>
      <xdr:rowOff>66675</xdr:rowOff>
    </xdr:to>
    <xdr:graphicFrame macro="">
      <xdr:nvGraphicFramePr>
        <xdr:cNvPr id="98878" name="Gráfico 2">
          <a:extLst>
            <a:ext uri="{FF2B5EF4-FFF2-40B4-BE49-F238E27FC236}">
              <a16:creationId xmlns:a16="http://schemas.microsoft.com/office/drawing/2014/main" id="{00000000-0008-0000-0400-00003E82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514350</xdr:colOff>
      <xdr:row>6</xdr:row>
      <xdr:rowOff>95250</xdr:rowOff>
    </xdr:from>
    <xdr:to>
      <xdr:col>29</xdr:col>
      <xdr:colOff>247650</xdr:colOff>
      <xdr:row>20</xdr:row>
      <xdr:rowOff>152400</xdr:rowOff>
    </xdr:to>
    <xdr:graphicFrame macro="">
      <xdr:nvGraphicFramePr>
        <xdr:cNvPr id="98879" name="Gráfico 3">
          <a:extLst>
            <a:ext uri="{FF2B5EF4-FFF2-40B4-BE49-F238E27FC236}">
              <a16:creationId xmlns:a16="http://schemas.microsoft.com/office/drawing/2014/main" id="{00000000-0008-0000-0400-00003F82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561975</xdr:colOff>
      <xdr:row>11</xdr:row>
      <xdr:rowOff>19050</xdr:rowOff>
    </xdr:from>
    <xdr:to>
      <xdr:col>47</xdr:col>
      <xdr:colOff>133350</xdr:colOff>
      <xdr:row>28</xdr:row>
      <xdr:rowOff>133350</xdr:rowOff>
    </xdr:to>
    <xdr:graphicFrame macro="">
      <xdr:nvGraphicFramePr>
        <xdr:cNvPr id="98880" name="Gráfico 1">
          <a:extLst>
            <a:ext uri="{FF2B5EF4-FFF2-40B4-BE49-F238E27FC236}">
              <a16:creationId xmlns:a16="http://schemas.microsoft.com/office/drawing/2014/main" id="{00000000-0008-0000-0400-00004082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247650</xdr:colOff>
      <xdr:row>10</xdr:row>
      <xdr:rowOff>180975</xdr:rowOff>
    </xdr:from>
    <xdr:to>
      <xdr:col>64</xdr:col>
      <xdr:colOff>47625</xdr:colOff>
      <xdr:row>29</xdr:row>
      <xdr:rowOff>171450</xdr:rowOff>
    </xdr:to>
    <xdr:graphicFrame macro="">
      <xdr:nvGraphicFramePr>
        <xdr:cNvPr id="98881" name="Gráfico 2">
          <a:extLst>
            <a:ext uri="{FF2B5EF4-FFF2-40B4-BE49-F238E27FC236}">
              <a16:creationId xmlns:a16="http://schemas.microsoft.com/office/drawing/2014/main" id="{00000000-0008-0000-0400-00004182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74</xdr:col>
      <xdr:colOff>371475</xdr:colOff>
      <xdr:row>1</xdr:row>
      <xdr:rowOff>9525</xdr:rowOff>
    </xdr:from>
    <xdr:to>
      <xdr:col>81</xdr:col>
      <xdr:colOff>200025</xdr:colOff>
      <xdr:row>15</xdr:row>
      <xdr:rowOff>66675</xdr:rowOff>
    </xdr:to>
    <xdr:graphicFrame macro="">
      <xdr:nvGraphicFramePr>
        <xdr:cNvPr id="98882" name="Gráfico 12">
          <a:extLst>
            <a:ext uri="{FF2B5EF4-FFF2-40B4-BE49-F238E27FC236}">
              <a16:creationId xmlns:a16="http://schemas.microsoft.com/office/drawing/2014/main" id="{00000000-0008-0000-0400-00004282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1</xdr:row>
      <xdr:rowOff>161925</xdr:rowOff>
    </xdr:from>
    <xdr:to>
      <xdr:col>15</xdr:col>
      <xdr:colOff>257175</xdr:colOff>
      <xdr:row>16</xdr:row>
      <xdr:rowOff>47625</xdr:rowOff>
    </xdr:to>
    <xdr:graphicFrame macro="">
      <xdr:nvGraphicFramePr>
        <xdr:cNvPr id="522308" name="Gráfico 4">
          <a:extLst>
            <a:ext uri="{FF2B5EF4-FFF2-40B4-BE49-F238E27FC236}">
              <a16:creationId xmlns:a16="http://schemas.microsoft.com/office/drawing/2014/main" id="{00000000-0008-0000-1000-000044F8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428625</xdr:colOff>
      <xdr:row>0</xdr:row>
      <xdr:rowOff>114300</xdr:rowOff>
    </xdr:from>
    <xdr:to>
      <xdr:col>14</xdr:col>
      <xdr:colOff>123825</xdr:colOff>
      <xdr:row>15</xdr:row>
      <xdr:rowOff>0</xdr:rowOff>
    </xdr:to>
    <xdr:graphicFrame macro="">
      <xdr:nvGraphicFramePr>
        <xdr:cNvPr id="646255" name="Gráfico 1">
          <a:extLst>
            <a:ext uri="{FF2B5EF4-FFF2-40B4-BE49-F238E27FC236}">
              <a16:creationId xmlns:a16="http://schemas.microsoft.com/office/drawing/2014/main" id="{00000000-0008-0000-1300-00006FD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438150</xdr:colOff>
      <xdr:row>15</xdr:row>
      <xdr:rowOff>180975</xdr:rowOff>
    </xdr:from>
    <xdr:to>
      <xdr:col>14</xdr:col>
      <xdr:colOff>133350</xdr:colOff>
      <xdr:row>30</xdr:row>
      <xdr:rowOff>66675</xdr:rowOff>
    </xdr:to>
    <xdr:graphicFrame macro="">
      <xdr:nvGraphicFramePr>
        <xdr:cNvPr id="646256" name="Gráfico 2">
          <a:extLst>
            <a:ext uri="{FF2B5EF4-FFF2-40B4-BE49-F238E27FC236}">
              <a16:creationId xmlns:a16="http://schemas.microsoft.com/office/drawing/2014/main" id="{00000000-0008-0000-1300-000070D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17</xdr:row>
      <xdr:rowOff>0</xdr:rowOff>
    </xdr:from>
    <xdr:to>
      <xdr:col>2</xdr:col>
      <xdr:colOff>0</xdr:colOff>
      <xdr:row>17</xdr:row>
      <xdr:rowOff>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517E0F1E-9099-469F-8779-26A3C2FED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</xdr:row>
      <xdr:rowOff>0</xdr:rowOff>
    </xdr:from>
    <xdr:to>
      <xdr:col>6</xdr:col>
      <xdr:colOff>85725</xdr:colOff>
      <xdr:row>17</xdr:row>
      <xdr:rowOff>0</xdr:rowOff>
    </xdr:to>
    <xdr:graphicFrame macro="">
      <xdr:nvGraphicFramePr>
        <xdr:cNvPr id="647334" name="Gráfico 9">
          <a:extLst>
            <a:ext uri="{FF2B5EF4-FFF2-40B4-BE49-F238E27FC236}">
              <a16:creationId xmlns:a16="http://schemas.microsoft.com/office/drawing/2014/main" id="{00000000-0008-0000-1400-0000A6E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504825</xdr:colOff>
      <xdr:row>18</xdr:row>
      <xdr:rowOff>76200</xdr:rowOff>
    </xdr:from>
    <xdr:to>
      <xdr:col>10</xdr:col>
      <xdr:colOff>47625</xdr:colOff>
      <xdr:row>35</xdr:row>
      <xdr:rowOff>66675</xdr:rowOff>
    </xdr:to>
    <xdr:graphicFrame macro="">
      <xdr:nvGraphicFramePr>
        <xdr:cNvPr id="647335" name="Gráfico 2">
          <a:extLst>
            <a:ext uri="{FF2B5EF4-FFF2-40B4-BE49-F238E27FC236}">
              <a16:creationId xmlns:a16="http://schemas.microsoft.com/office/drawing/2014/main" id="{00000000-0008-0000-1400-0000A7E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466725</xdr:colOff>
      <xdr:row>0</xdr:row>
      <xdr:rowOff>133350</xdr:rowOff>
    </xdr:from>
    <xdr:to>
      <xdr:col>10</xdr:col>
      <xdr:colOff>9525</xdr:colOff>
      <xdr:row>17</xdr:row>
      <xdr:rowOff>123825</xdr:rowOff>
    </xdr:to>
    <xdr:graphicFrame macro="">
      <xdr:nvGraphicFramePr>
        <xdr:cNvPr id="647336" name="Gráfico 3">
          <a:extLst>
            <a:ext uri="{FF2B5EF4-FFF2-40B4-BE49-F238E27FC236}">
              <a16:creationId xmlns:a16="http://schemas.microsoft.com/office/drawing/2014/main" id="{00000000-0008-0000-1400-0000A8E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58</xdr:row>
      <xdr:rowOff>0</xdr:rowOff>
    </xdr:from>
    <xdr:to>
      <xdr:col>11</xdr:col>
      <xdr:colOff>171450</xdr:colOff>
      <xdr:row>72</xdr:row>
      <xdr:rowOff>76200</xdr:rowOff>
    </xdr:to>
    <xdr:graphicFrame macro="">
      <xdr:nvGraphicFramePr>
        <xdr:cNvPr id="648413" name="Gráfico 1">
          <a:extLst>
            <a:ext uri="{FF2B5EF4-FFF2-40B4-BE49-F238E27FC236}">
              <a16:creationId xmlns:a16="http://schemas.microsoft.com/office/drawing/2014/main" id="{00000000-0008-0000-1500-0000DDE4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</xdr:colOff>
      <xdr:row>5</xdr:row>
      <xdr:rowOff>0</xdr:rowOff>
    </xdr:from>
    <xdr:to>
      <xdr:col>11</xdr:col>
      <xdr:colOff>171450</xdr:colOff>
      <xdr:row>19</xdr:row>
      <xdr:rowOff>76200</xdr:rowOff>
    </xdr:to>
    <xdr:graphicFrame macro="">
      <xdr:nvGraphicFramePr>
        <xdr:cNvPr id="648414" name="Gráfico 2">
          <a:extLst>
            <a:ext uri="{FF2B5EF4-FFF2-40B4-BE49-F238E27FC236}">
              <a16:creationId xmlns:a16="http://schemas.microsoft.com/office/drawing/2014/main" id="{00000000-0008-0000-1500-0000DEE4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57150</xdr:colOff>
      <xdr:row>5</xdr:row>
      <xdr:rowOff>0</xdr:rowOff>
    </xdr:from>
    <xdr:to>
      <xdr:col>11</xdr:col>
      <xdr:colOff>171450</xdr:colOff>
      <xdr:row>19</xdr:row>
      <xdr:rowOff>76200</xdr:rowOff>
    </xdr:to>
    <xdr:graphicFrame macro="">
      <xdr:nvGraphicFramePr>
        <xdr:cNvPr id="648415" name="Gráfico 3">
          <a:extLst>
            <a:ext uri="{FF2B5EF4-FFF2-40B4-BE49-F238E27FC236}">
              <a16:creationId xmlns:a16="http://schemas.microsoft.com/office/drawing/2014/main" id="{00000000-0008-0000-1500-0000DFE4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66675</xdr:colOff>
      <xdr:row>19</xdr:row>
      <xdr:rowOff>142875</xdr:rowOff>
    </xdr:from>
    <xdr:to>
      <xdr:col>11</xdr:col>
      <xdr:colOff>180975</xdr:colOff>
      <xdr:row>34</xdr:row>
      <xdr:rowOff>28575</xdr:rowOff>
    </xdr:to>
    <xdr:graphicFrame macro="">
      <xdr:nvGraphicFramePr>
        <xdr:cNvPr id="648416" name="Gráfico 4">
          <a:extLst>
            <a:ext uri="{FF2B5EF4-FFF2-40B4-BE49-F238E27FC236}">
              <a16:creationId xmlns:a16="http://schemas.microsoft.com/office/drawing/2014/main" id="{00000000-0008-0000-1500-0000E0E4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0</xdr:rowOff>
    </xdr:from>
    <xdr:to>
      <xdr:col>10</xdr:col>
      <xdr:colOff>542925</xdr:colOff>
      <xdr:row>18</xdr:row>
      <xdr:rowOff>47625</xdr:rowOff>
    </xdr:to>
    <xdr:graphicFrame macro="">
      <xdr:nvGraphicFramePr>
        <xdr:cNvPr id="650351" name="Gráfico 1">
          <a:extLst>
            <a:ext uri="{FF2B5EF4-FFF2-40B4-BE49-F238E27FC236}">
              <a16:creationId xmlns:a16="http://schemas.microsoft.com/office/drawing/2014/main" id="{00000000-0008-0000-1700-00006FE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485775</xdr:colOff>
      <xdr:row>5</xdr:row>
      <xdr:rowOff>0</xdr:rowOff>
    </xdr:from>
    <xdr:to>
      <xdr:col>10</xdr:col>
      <xdr:colOff>542925</xdr:colOff>
      <xdr:row>18</xdr:row>
      <xdr:rowOff>47625</xdr:rowOff>
    </xdr:to>
    <xdr:graphicFrame macro="">
      <xdr:nvGraphicFramePr>
        <xdr:cNvPr id="650352" name="Gráfico 2">
          <a:extLst>
            <a:ext uri="{FF2B5EF4-FFF2-40B4-BE49-F238E27FC236}">
              <a16:creationId xmlns:a16="http://schemas.microsoft.com/office/drawing/2014/main" id="{00000000-0008-0000-1700-000070E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0</xdr:row>
      <xdr:rowOff>95250</xdr:rowOff>
    </xdr:from>
    <xdr:to>
      <xdr:col>11</xdr:col>
      <xdr:colOff>209550</xdr:colOff>
      <xdr:row>14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E77C78-3228-45AD-9895-BFDDD8257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</xdr:row>
      <xdr:rowOff>0</xdr:rowOff>
    </xdr:from>
    <xdr:to>
      <xdr:col>19</xdr:col>
      <xdr:colOff>304800</xdr:colOff>
      <xdr:row>15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71BB2F-41F8-4DA3-BF7E-6381576B7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19050</xdr:colOff>
      <xdr:row>0</xdr:row>
      <xdr:rowOff>0</xdr:rowOff>
    </xdr:from>
    <xdr:to>
      <xdr:col>26</xdr:col>
      <xdr:colOff>323850</xdr:colOff>
      <xdr:row>14</xdr:row>
      <xdr:rowOff>38100</xdr:rowOff>
    </xdr:to>
    <xdr:graphicFrame macro="">
      <xdr:nvGraphicFramePr>
        <xdr:cNvPr id="1409055" name="Gráfico 1">
          <a:extLst>
            <a:ext uri="{FF2B5EF4-FFF2-40B4-BE49-F238E27FC236}">
              <a16:creationId xmlns:a16="http://schemas.microsoft.com/office/drawing/2014/main" id="{00000000-0008-0000-1900-00001F80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jdc_iscte-iul_pt/Documents/ActividadeDocente/AULAS_SLIDES_FILES/DadosMEX_corre&#231;&#227;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jdc_iscte-iul_pt/Documents/LIVROS/MEEAFIN/TransfLinea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H"/>
      <sheetName val="VENDAS"/>
      <sheetName val="sim"/>
      <sheetName val="simPR"/>
      <sheetName val="Portugal"/>
      <sheetName val="PSI20BCP"/>
      <sheetName val="Inferência"/>
      <sheetName val="DAPopNormal"/>
      <sheetName val="DAPopBernoulli"/>
      <sheetName val="appleforecast"/>
      <sheetName val="demres"/>
      <sheetName val="Folha2"/>
      <sheetName val="Logística"/>
      <sheetName val="Folha3"/>
      <sheetName val="alisamento"/>
      <sheetName val="folha1"/>
    </sheetNames>
    <sheetDataSet>
      <sheetData sheetId="0"/>
      <sheetData sheetId="1">
        <row r="2">
          <cell r="A2" t="str">
            <v>Q1</v>
          </cell>
          <cell r="B2">
            <v>2005</v>
          </cell>
          <cell r="F2">
            <v>3.2429999999999999</v>
          </cell>
          <cell r="G2">
            <v>0.28999999999999998</v>
          </cell>
        </row>
        <row r="3">
          <cell r="A3" t="str">
            <v>Q2</v>
          </cell>
          <cell r="B3">
            <v>2005</v>
          </cell>
          <cell r="F3">
            <v>3.52</v>
          </cell>
          <cell r="G3">
            <v>0.31900000000000001</v>
          </cell>
        </row>
        <row r="4">
          <cell r="A4" t="str">
            <v>Q3</v>
          </cell>
          <cell r="B4">
            <v>2005</v>
          </cell>
          <cell r="F4">
            <v>3.6779999999999999</v>
          </cell>
          <cell r="G4">
            <v>0.42399999999999999</v>
          </cell>
        </row>
        <row r="5">
          <cell r="A5" t="str">
            <v>Q4</v>
          </cell>
          <cell r="B5">
            <v>2005</v>
          </cell>
          <cell r="F5">
            <v>5.7489999999999997</v>
          </cell>
          <cell r="G5">
            <v>0.56499999999999995</v>
          </cell>
        </row>
        <row r="6">
          <cell r="A6" t="str">
            <v>Q1</v>
          </cell>
          <cell r="B6">
            <v>2006</v>
          </cell>
          <cell r="F6">
            <v>4.359</v>
          </cell>
          <cell r="G6">
            <v>0.41</v>
          </cell>
        </row>
        <row r="7">
          <cell r="A7" t="str">
            <v>Q2</v>
          </cell>
          <cell r="B7">
            <v>2006</v>
          </cell>
          <cell r="F7">
            <v>4.37</v>
          </cell>
          <cell r="G7">
            <v>0.47199999999999998</v>
          </cell>
        </row>
        <row r="8">
          <cell r="A8" t="str">
            <v>Q3</v>
          </cell>
          <cell r="B8">
            <v>2006</v>
          </cell>
          <cell r="F8">
            <v>4.8369999999999997</v>
          </cell>
          <cell r="G8">
            <v>0.54200000000000004</v>
          </cell>
        </row>
        <row r="9">
          <cell r="A9" t="str">
            <v>Q4</v>
          </cell>
          <cell r="B9">
            <v>2006</v>
          </cell>
          <cell r="F9">
            <v>7.1150000000000002</v>
          </cell>
          <cell r="G9">
            <v>1.004</v>
          </cell>
        </row>
        <row r="10">
          <cell r="A10" t="str">
            <v>Q1</v>
          </cell>
          <cell r="B10">
            <v>2007</v>
          </cell>
          <cell r="F10">
            <v>5.2640000000000002</v>
          </cell>
          <cell r="G10">
            <v>0.77</v>
          </cell>
        </row>
        <row r="11">
          <cell r="A11" t="str">
            <v>Q2</v>
          </cell>
          <cell r="B11">
            <v>2007</v>
          </cell>
          <cell r="F11">
            <v>5.41</v>
          </cell>
          <cell r="G11">
            <v>0.81799999999999995</v>
          </cell>
        </row>
        <row r="12">
          <cell r="A12" t="str">
            <v>Q3</v>
          </cell>
          <cell r="B12">
            <v>2007</v>
          </cell>
          <cell r="F12">
            <v>6.7889999999999997</v>
          </cell>
          <cell r="G12">
            <v>0.90300000000000002</v>
          </cell>
        </row>
        <row r="13">
          <cell r="A13" t="str">
            <v>Q4</v>
          </cell>
          <cell r="B13">
            <v>2007</v>
          </cell>
          <cell r="F13">
            <v>9.6080000000000005</v>
          </cell>
          <cell r="G13">
            <v>1.581</v>
          </cell>
        </row>
        <row r="14">
          <cell r="A14" t="str">
            <v>Q1</v>
          </cell>
          <cell r="B14">
            <v>2008</v>
          </cell>
          <cell r="F14">
            <v>7.5119999999999996</v>
          </cell>
          <cell r="G14">
            <v>1.0449999999999999</v>
          </cell>
        </row>
        <row r="15">
          <cell r="A15" t="str">
            <v>Q2</v>
          </cell>
          <cell r="B15">
            <v>2008</v>
          </cell>
          <cell r="F15">
            <v>7.4640000000000004</v>
          </cell>
          <cell r="G15">
            <v>1.0720000000000001</v>
          </cell>
        </row>
        <row r="16">
          <cell r="A16" t="str">
            <v>Q3</v>
          </cell>
          <cell r="B16">
            <v>2008</v>
          </cell>
          <cell r="F16">
            <v>12.907</v>
          </cell>
          <cell r="G16">
            <v>2.4209999999999998</v>
          </cell>
        </row>
        <row r="17">
          <cell r="A17" t="str">
            <v>Q4</v>
          </cell>
          <cell r="B17">
            <v>2008</v>
          </cell>
          <cell r="F17">
            <v>11.88</v>
          </cell>
          <cell r="G17">
            <v>2.2549999999999999</v>
          </cell>
        </row>
        <row r="18">
          <cell r="A18" t="str">
            <v>Q1</v>
          </cell>
          <cell r="B18">
            <v>2009</v>
          </cell>
          <cell r="F18">
            <v>9.0839999999999996</v>
          </cell>
          <cell r="G18">
            <v>1.62</v>
          </cell>
        </row>
        <row r="19">
          <cell r="A19" t="str">
            <v>Q2</v>
          </cell>
          <cell r="B19">
            <v>2009</v>
          </cell>
          <cell r="F19">
            <v>9.734</v>
          </cell>
          <cell r="G19">
            <v>1.8280000000000001</v>
          </cell>
        </row>
        <row r="20">
          <cell r="A20" t="str">
            <v>Q3</v>
          </cell>
          <cell r="B20">
            <v>2009</v>
          </cell>
          <cell r="F20">
            <v>12.207000000000001</v>
          </cell>
          <cell r="G20">
            <v>2.532</v>
          </cell>
        </row>
        <row r="21">
          <cell r="A21" t="str">
            <v>Q4</v>
          </cell>
          <cell r="B21">
            <v>2009</v>
          </cell>
          <cell r="F21">
            <v>15.683</v>
          </cell>
          <cell r="G21">
            <v>3.3780000000000001</v>
          </cell>
        </row>
        <row r="22">
          <cell r="A22" t="str">
            <v>Q1</v>
          </cell>
          <cell r="B22">
            <v>2010</v>
          </cell>
          <cell r="F22">
            <v>13.499000000000001</v>
          </cell>
          <cell r="G22">
            <v>3.0739999999999998</v>
          </cell>
        </row>
        <row r="23">
          <cell r="A23" t="str">
            <v>Q2</v>
          </cell>
          <cell r="B23">
            <v>2010</v>
          </cell>
          <cell r="F23">
            <v>15.7</v>
          </cell>
          <cell r="G23">
            <v>3.2530000000000001</v>
          </cell>
        </row>
        <row r="24">
          <cell r="A24" t="str">
            <v>Q3</v>
          </cell>
          <cell r="B24">
            <v>2010</v>
          </cell>
          <cell r="F24">
            <v>20.343</v>
          </cell>
          <cell r="G24">
            <v>4.3079999999999998</v>
          </cell>
        </row>
        <row r="25">
          <cell r="A25" t="str">
            <v>Q4</v>
          </cell>
          <cell r="B25">
            <v>2010</v>
          </cell>
          <cell r="F25">
            <v>26.741</v>
          </cell>
          <cell r="G25">
            <v>6.0039999999999996</v>
          </cell>
        </row>
        <row r="26">
          <cell r="A26" t="str">
            <v>Q1</v>
          </cell>
          <cell r="B26">
            <v>2011</v>
          </cell>
          <cell r="F26">
            <v>24.667000000000002</v>
          </cell>
          <cell r="G26">
            <v>5.9870000000000001</v>
          </cell>
        </row>
        <row r="27">
          <cell r="A27" t="str">
            <v>Q2</v>
          </cell>
          <cell r="B27">
            <v>2011</v>
          </cell>
          <cell r="F27">
            <v>28.571000000000002</v>
          </cell>
          <cell r="G27">
            <v>7.3079999999999998</v>
          </cell>
        </row>
        <row r="28">
          <cell r="A28" t="str">
            <v>Q3</v>
          </cell>
          <cell r="B28">
            <v>2011</v>
          </cell>
          <cell r="F28">
            <v>28.27</v>
          </cell>
          <cell r="G28">
            <v>6.6230000000000002</v>
          </cell>
        </row>
        <row r="29">
          <cell r="A29" t="str">
            <v>Q4</v>
          </cell>
          <cell r="B29">
            <v>2011</v>
          </cell>
          <cell r="F29">
            <v>46.332999999999998</v>
          </cell>
          <cell r="G29">
            <v>13.064</v>
          </cell>
        </row>
        <row r="30">
          <cell r="A30" t="str">
            <v>Q1</v>
          </cell>
          <cell r="B30">
            <v>2012</v>
          </cell>
          <cell r="F30">
            <v>39.186</v>
          </cell>
          <cell r="G30">
            <v>11.622</v>
          </cell>
        </row>
        <row r="31">
          <cell r="A31" t="str">
            <v>Q2</v>
          </cell>
          <cell r="B31">
            <v>2012</v>
          </cell>
          <cell r="F31">
            <v>35.023000000000003</v>
          </cell>
          <cell r="G31">
            <v>8.8239999999999998</v>
          </cell>
        </row>
        <row r="32">
          <cell r="A32" t="str">
            <v>Q3</v>
          </cell>
          <cell r="B32">
            <v>2012</v>
          </cell>
          <cell r="F32">
            <v>35.966000000000001</v>
          </cell>
          <cell r="G32">
            <v>8.2230000000000008</v>
          </cell>
        </row>
        <row r="33">
          <cell r="A33" t="str">
            <v>Q4</v>
          </cell>
          <cell r="B33">
            <v>2012</v>
          </cell>
          <cell r="F33">
            <v>54.512</v>
          </cell>
          <cell r="G33">
            <v>13.077999999999999</v>
          </cell>
        </row>
        <row r="34">
          <cell r="A34" t="str">
            <v>Q1</v>
          </cell>
          <cell r="B34">
            <v>2013</v>
          </cell>
          <cell r="F34">
            <v>43.603000000000002</v>
          </cell>
          <cell r="G34">
            <v>9.5470000000000006</v>
          </cell>
        </row>
        <row r="35">
          <cell r="A35" t="str">
            <v>Q2</v>
          </cell>
          <cell r="B35">
            <v>2013</v>
          </cell>
          <cell r="F35">
            <v>35.323</v>
          </cell>
          <cell r="G35">
            <v>6.9</v>
          </cell>
        </row>
        <row r="36">
          <cell r="A36" t="str">
            <v>Q3</v>
          </cell>
          <cell r="B36">
            <v>2013</v>
          </cell>
          <cell r="F36">
            <v>37.472000000000001</v>
          </cell>
          <cell r="G36">
            <v>7.5119999999999996</v>
          </cell>
        </row>
        <row r="37">
          <cell r="A37" t="str">
            <v>Q4</v>
          </cell>
          <cell r="B37">
            <v>2013</v>
          </cell>
          <cell r="F37">
            <v>57.594000000000001</v>
          </cell>
          <cell r="G37">
            <v>13.071999999999999</v>
          </cell>
        </row>
        <row r="38">
          <cell r="A38" t="str">
            <v>Q1</v>
          </cell>
          <cell r="B38">
            <v>2014</v>
          </cell>
          <cell r="F38">
            <v>45.646000000000001</v>
          </cell>
          <cell r="G38">
            <v>10.223000000000001</v>
          </cell>
        </row>
        <row r="39">
          <cell r="A39" t="str">
            <v>Q2</v>
          </cell>
          <cell r="B39">
            <v>2014</v>
          </cell>
          <cell r="F39">
            <v>37.432000000000002</v>
          </cell>
          <cell r="G39">
            <v>7.7480000000000002</v>
          </cell>
        </row>
        <row r="40">
          <cell r="A40" t="str">
            <v>Q3</v>
          </cell>
          <cell r="B40">
            <v>2014</v>
          </cell>
          <cell r="F40">
            <v>42.122999999999998</v>
          </cell>
          <cell r="G40">
            <v>8.4670000000000005</v>
          </cell>
        </row>
        <row r="41">
          <cell r="A41" t="str">
            <v>Q4</v>
          </cell>
          <cell r="B41">
            <v>2014</v>
          </cell>
          <cell r="F41">
            <v>74.599000000000004</v>
          </cell>
          <cell r="G41">
            <v>18.024000000000001</v>
          </cell>
        </row>
        <row r="42">
          <cell r="A42" t="str">
            <v>Q1</v>
          </cell>
          <cell r="B42">
            <v>2015</v>
          </cell>
          <cell r="F42">
            <v>58.01</v>
          </cell>
          <cell r="G42">
            <v>13.569000000000001</v>
          </cell>
        </row>
        <row r="43">
          <cell r="A43" t="str">
            <v>Q2</v>
          </cell>
          <cell r="B43">
            <v>2015</v>
          </cell>
          <cell r="F43">
            <v>49.604999999999997</v>
          </cell>
          <cell r="G43">
            <v>10.677</v>
          </cell>
        </row>
        <row r="44">
          <cell r="A44" t="str">
            <v>Q3</v>
          </cell>
          <cell r="B44">
            <v>2015</v>
          </cell>
          <cell r="F44">
            <v>51.500999999999998</v>
          </cell>
          <cell r="G44">
            <v>11.124000000000001</v>
          </cell>
        </row>
        <row r="45">
          <cell r="A45" t="str">
            <v>Q4</v>
          </cell>
          <cell r="B45">
            <v>2015</v>
          </cell>
          <cell r="F45">
            <v>75.872</v>
          </cell>
          <cell r="G45">
            <v>18.361000000000001</v>
          </cell>
        </row>
        <row r="46">
          <cell r="A46" t="str">
            <v>Q1</v>
          </cell>
          <cell r="B46">
            <v>2016</v>
          </cell>
          <cell r="F46">
            <v>50.557000000000002</v>
          </cell>
          <cell r="G46">
            <v>10.516</v>
          </cell>
        </row>
        <row r="47">
          <cell r="A47" t="str">
            <v>Q2</v>
          </cell>
          <cell r="B47">
            <v>2016</v>
          </cell>
          <cell r="F47">
            <v>42.357999999999997</v>
          </cell>
          <cell r="G47">
            <v>7.7960000000000003</v>
          </cell>
        </row>
        <row r="48">
          <cell r="A48" t="str">
            <v>Q3</v>
          </cell>
          <cell r="B48">
            <v>2016</v>
          </cell>
          <cell r="F48">
            <v>46.851999999999997</v>
          </cell>
          <cell r="G48">
            <v>9.0139999999999993</v>
          </cell>
        </row>
        <row r="49">
          <cell r="A49" t="str">
            <v>Q4</v>
          </cell>
          <cell r="B49">
            <v>2016</v>
          </cell>
          <cell r="F49">
            <v>78.350999999999999</v>
          </cell>
          <cell r="G49">
            <v>17.890999999999998</v>
          </cell>
        </row>
        <row r="50">
          <cell r="A50" t="str">
            <v>Q1</v>
          </cell>
          <cell r="B50">
            <v>2017</v>
          </cell>
          <cell r="F50">
            <v>52.896000000000001</v>
          </cell>
          <cell r="G50">
            <v>11.029</v>
          </cell>
        </row>
        <row r="51">
          <cell r="A51" t="str">
            <v>Q2</v>
          </cell>
          <cell r="B51">
            <v>2017</v>
          </cell>
          <cell r="F51">
            <v>45.408000000000001</v>
          </cell>
          <cell r="G51">
            <v>8.7170000000000005</v>
          </cell>
        </row>
        <row r="52">
          <cell r="A52" t="str">
            <v>Q3</v>
          </cell>
          <cell r="B52">
            <v>2017</v>
          </cell>
          <cell r="F52">
            <v>52.579000000000001</v>
          </cell>
          <cell r="G52">
            <v>10.714</v>
          </cell>
        </row>
        <row r="53">
          <cell r="A53" t="str">
            <v>Q4</v>
          </cell>
          <cell r="B53">
            <v>2017</v>
          </cell>
          <cell r="F53">
            <v>88.293000000000006</v>
          </cell>
          <cell r="G53">
            <v>20.065000000000001</v>
          </cell>
        </row>
        <row r="54">
          <cell r="A54" t="str">
            <v>Q1</v>
          </cell>
          <cell r="B54">
            <v>2018</v>
          </cell>
          <cell r="F54">
            <v>61.137</v>
          </cell>
          <cell r="G54">
            <v>13.821999999999999</v>
          </cell>
        </row>
        <row r="55">
          <cell r="A55" t="str">
            <v>Q2</v>
          </cell>
          <cell r="B55">
            <v>2018</v>
          </cell>
          <cell r="F55">
            <v>53.265000000000001</v>
          </cell>
          <cell r="G55">
            <v>11.519</v>
          </cell>
        </row>
        <row r="56">
          <cell r="A56" t="str">
            <v>Q3</v>
          </cell>
          <cell r="B56">
            <v>2018</v>
          </cell>
          <cell r="F56">
            <v>62.9</v>
          </cell>
          <cell r="G56">
            <v>14.125</v>
          </cell>
        </row>
        <row r="57">
          <cell r="A57" t="str">
            <v>Q4</v>
          </cell>
          <cell r="B57">
            <v>2018</v>
          </cell>
          <cell r="F57">
            <v>84.31</v>
          </cell>
          <cell r="G57">
            <v>19.965</v>
          </cell>
        </row>
        <row r="58">
          <cell r="A58" t="str">
            <v>Q1</v>
          </cell>
          <cell r="B58">
            <v>2019</v>
          </cell>
          <cell r="F58">
            <v>58.015000000000001</v>
          </cell>
          <cell r="G58">
            <v>11.561</v>
          </cell>
        </row>
        <row r="59">
          <cell r="A59" t="str">
            <v>Q2</v>
          </cell>
          <cell r="B59">
            <v>2019</v>
          </cell>
          <cell r="F59">
            <v>53.808999999999997</v>
          </cell>
          <cell r="G59">
            <v>10.044</v>
          </cell>
        </row>
        <row r="60">
          <cell r="A60" t="str">
            <v>Q3</v>
          </cell>
          <cell r="B60">
            <v>2019</v>
          </cell>
          <cell r="F60">
            <v>64.040000000000006</v>
          </cell>
          <cell r="G60">
            <v>13.686</v>
          </cell>
        </row>
        <row r="61">
          <cell r="A61" t="str">
            <v>Q4</v>
          </cell>
          <cell r="B61">
            <v>2019</v>
          </cell>
          <cell r="F61">
            <v>91.819000000000003</v>
          </cell>
          <cell r="G61">
            <v>22.236000000000001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o"/>
      <sheetName val="Obrigações"/>
      <sheetName val="PIB_USA"/>
      <sheetName val="CobbDouglas"/>
      <sheetName val="Folha1"/>
      <sheetName val="Carteira"/>
      <sheetName val="Quadrática"/>
    </sheetNames>
    <sheetDataSet>
      <sheetData sheetId="0">
        <row r="1">
          <cell r="D1" t="str">
            <v>Y</v>
          </cell>
        </row>
        <row r="2">
          <cell r="B2">
            <v>1</v>
          </cell>
          <cell r="C2">
            <v>0</v>
          </cell>
          <cell r="D2">
            <v>500</v>
          </cell>
        </row>
        <row r="3">
          <cell r="B3">
            <v>2</v>
          </cell>
          <cell r="C3">
            <v>0.69314718055994529</v>
          </cell>
          <cell r="D3">
            <v>1000</v>
          </cell>
        </row>
        <row r="4">
          <cell r="B4">
            <v>3</v>
          </cell>
          <cell r="C4">
            <v>1.0986122886681098</v>
          </cell>
          <cell r="D4">
            <v>1400</v>
          </cell>
        </row>
        <row r="5">
          <cell r="B5">
            <v>4</v>
          </cell>
          <cell r="C5">
            <v>1.3862943611198906</v>
          </cell>
          <cell r="D5">
            <v>1700</v>
          </cell>
        </row>
        <row r="6">
          <cell r="B6">
            <v>5</v>
          </cell>
          <cell r="C6">
            <v>1.6094379124341003</v>
          </cell>
          <cell r="D6">
            <v>1900</v>
          </cell>
        </row>
        <row r="7">
          <cell r="B7">
            <v>6</v>
          </cell>
          <cell r="C7">
            <v>1.791759469228055</v>
          </cell>
          <cell r="D7">
            <v>2200</v>
          </cell>
        </row>
        <row r="8">
          <cell r="B8">
            <v>7</v>
          </cell>
          <cell r="C8">
            <v>1.9459101490553132</v>
          </cell>
          <cell r="D8">
            <v>2350</v>
          </cell>
        </row>
        <row r="9">
          <cell r="B9">
            <v>8</v>
          </cell>
          <cell r="C9">
            <v>2.0794415416798357</v>
          </cell>
          <cell r="D9">
            <v>2500</v>
          </cell>
        </row>
        <row r="10">
          <cell r="B10">
            <v>9</v>
          </cell>
          <cell r="C10">
            <v>2.1972245773362196</v>
          </cell>
          <cell r="D10">
            <v>2550</v>
          </cell>
        </row>
        <row r="11">
          <cell r="B11">
            <v>10</v>
          </cell>
          <cell r="C11">
            <v>2.3025850929940459</v>
          </cell>
          <cell r="D11">
            <v>2650</v>
          </cell>
        </row>
        <row r="12">
          <cell r="B12">
            <v>11</v>
          </cell>
          <cell r="C12">
            <v>2.3978952727983707</v>
          </cell>
          <cell r="D12">
            <v>2750</v>
          </cell>
        </row>
        <row r="13">
          <cell r="B13">
            <v>12</v>
          </cell>
          <cell r="C13">
            <v>2.4849066497880004</v>
          </cell>
          <cell r="D13">
            <v>2850</v>
          </cell>
        </row>
        <row r="14">
          <cell r="B14">
            <v>13</v>
          </cell>
          <cell r="C14">
            <v>2.5649493574615367</v>
          </cell>
          <cell r="D14">
            <v>2950</v>
          </cell>
        </row>
        <row r="15">
          <cell r="B15">
            <v>14</v>
          </cell>
          <cell r="C15">
            <v>2.6390573296152584</v>
          </cell>
          <cell r="D15">
            <v>2970</v>
          </cell>
        </row>
        <row r="16">
          <cell r="B16">
            <v>15</v>
          </cell>
          <cell r="C16">
            <v>2.7080502011022101</v>
          </cell>
          <cell r="D16">
            <v>3050</v>
          </cell>
        </row>
        <row r="17">
          <cell r="B17">
            <v>16</v>
          </cell>
          <cell r="C17">
            <v>2.7725887222397811</v>
          </cell>
          <cell r="D17">
            <v>3150</v>
          </cell>
        </row>
        <row r="18">
          <cell r="B18">
            <v>17</v>
          </cell>
          <cell r="C18">
            <v>2.8332133440562162</v>
          </cell>
          <cell r="D18">
            <v>3200</v>
          </cell>
        </row>
        <row r="19">
          <cell r="B19">
            <v>18</v>
          </cell>
          <cell r="C19">
            <v>2.8903717578961645</v>
          </cell>
          <cell r="D19">
            <v>3250</v>
          </cell>
        </row>
        <row r="20">
          <cell r="B20">
            <v>19</v>
          </cell>
          <cell r="C20">
            <v>2.9444389791664403</v>
          </cell>
          <cell r="D20">
            <v>3350</v>
          </cell>
        </row>
        <row r="21">
          <cell r="B21">
            <v>20</v>
          </cell>
          <cell r="C21">
            <v>2.9957322735539909</v>
          </cell>
          <cell r="D21">
            <v>3390</v>
          </cell>
        </row>
      </sheetData>
      <sheetData sheetId="1">
        <row r="1">
          <cell r="C1" t="str">
            <v>yields</v>
          </cell>
        </row>
        <row r="2">
          <cell r="A2">
            <v>3</v>
          </cell>
          <cell r="B2">
            <v>1.0986122886681098</v>
          </cell>
          <cell r="C2">
            <v>3.31</v>
          </cell>
        </row>
        <row r="3">
          <cell r="A3">
            <v>6</v>
          </cell>
          <cell r="B3">
            <v>1.791759469228055</v>
          </cell>
          <cell r="C3">
            <v>3.44</v>
          </cell>
        </row>
        <row r="4">
          <cell r="A4">
            <v>12</v>
          </cell>
          <cell r="B4">
            <v>2.4849066497880004</v>
          </cell>
          <cell r="C4">
            <v>3.66</v>
          </cell>
        </row>
        <row r="5">
          <cell r="A5">
            <v>24</v>
          </cell>
          <cell r="B5">
            <v>3.1780538303479458</v>
          </cell>
          <cell r="C5">
            <v>3.68</v>
          </cell>
        </row>
        <row r="6">
          <cell r="A6">
            <v>36</v>
          </cell>
          <cell r="B6">
            <v>3.5835189384561099</v>
          </cell>
          <cell r="C6">
            <v>3.68</v>
          </cell>
        </row>
        <row r="7">
          <cell r="A7">
            <v>48</v>
          </cell>
          <cell r="B7">
            <v>3.8712010109078911</v>
          </cell>
          <cell r="C7">
            <v>3.7</v>
          </cell>
        </row>
        <row r="8">
          <cell r="A8">
            <v>60</v>
          </cell>
          <cell r="B8">
            <v>4.0943445622221004</v>
          </cell>
          <cell r="C8">
            <v>3.72</v>
          </cell>
        </row>
        <row r="9">
          <cell r="A9">
            <v>72</v>
          </cell>
          <cell r="B9">
            <v>4.2766661190160553</v>
          </cell>
          <cell r="C9">
            <v>3.74</v>
          </cell>
        </row>
        <row r="10">
          <cell r="A10">
            <v>84</v>
          </cell>
          <cell r="B10">
            <v>4.4308167988433134</v>
          </cell>
          <cell r="C10">
            <v>3.76</v>
          </cell>
        </row>
        <row r="11">
          <cell r="A11">
            <v>96</v>
          </cell>
          <cell r="B11">
            <v>4.5643481914678361</v>
          </cell>
          <cell r="C11">
            <v>3.77</v>
          </cell>
        </row>
        <row r="12">
          <cell r="A12">
            <v>108</v>
          </cell>
          <cell r="B12">
            <v>4.6821312271242199</v>
          </cell>
          <cell r="C12">
            <v>3.78</v>
          </cell>
        </row>
        <row r="13">
          <cell r="A13">
            <v>120</v>
          </cell>
          <cell r="B13">
            <v>4.7874917427820458</v>
          </cell>
          <cell r="C13">
            <v>3.81</v>
          </cell>
        </row>
        <row r="14">
          <cell r="A14">
            <v>240</v>
          </cell>
          <cell r="B14">
            <v>5.4806389233419912</v>
          </cell>
          <cell r="C14">
            <v>3.99</v>
          </cell>
        </row>
        <row r="15">
          <cell r="A15">
            <v>360</v>
          </cell>
          <cell r="B15">
            <v>5.8861040314501558</v>
          </cell>
          <cell r="C15">
            <v>3.98</v>
          </cell>
        </row>
        <row r="16">
          <cell r="C16"/>
        </row>
        <row r="17">
          <cell r="C17"/>
        </row>
      </sheetData>
      <sheetData sheetId="2">
        <row r="1">
          <cell r="B1" t="str">
            <v>PIB_USA</v>
          </cell>
          <cell r="C1" t="str">
            <v>ln_PIB_USA</v>
          </cell>
        </row>
        <row r="2">
          <cell r="A2">
            <v>1940</v>
          </cell>
          <cell r="B2">
            <v>1213.8399999999999</v>
          </cell>
          <cell r="C2">
            <v>7.1015441672169857</v>
          </cell>
        </row>
        <row r="3">
          <cell r="A3">
            <v>1941</v>
          </cell>
          <cell r="B3">
            <v>1383.33</v>
          </cell>
          <cell r="C3">
            <v>7.2322489149151767</v>
          </cell>
        </row>
        <row r="4">
          <cell r="A4">
            <v>1942</v>
          </cell>
          <cell r="B4">
            <v>1637.47</v>
          </cell>
          <cell r="C4">
            <v>7.4009076467308956</v>
          </cell>
        </row>
        <row r="5">
          <cell r="A5">
            <v>1943</v>
          </cell>
          <cell r="B5">
            <v>1920.92</v>
          </cell>
          <cell r="C5">
            <v>7.5605595169248057</v>
          </cell>
        </row>
        <row r="6">
          <cell r="A6">
            <v>1944</v>
          </cell>
          <cell r="B6">
            <v>2148.7399999999998</v>
          </cell>
          <cell r="C6">
            <v>7.6726369028177013</v>
          </cell>
        </row>
        <row r="7">
          <cell r="A7">
            <v>1945</v>
          </cell>
          <cell r="B7">
            <v>2221.79</v>
          </cell>
          <cell r="C7">
            <v>7.7060684562823303</v>
          </cell>
        </row>
        <row r="8">
          <cell r="A8">
            <v>1946</v>
          </cell>
          <cell r="B8">
            <v>2080.29</v>
          </cell>
          <cell r="C8">
            <v>7.6402625860537929</v>
          </cell>
        </row>
        <row r="9">
          <cell r="A9">
            <v>1947</v>
          </cell>
          <cell r="B9">
            <v>1964.64</v>
          </cell>
          <cell r="C9">
            <v>7.583064301412203</v>
          </cell>
        </row>
        <row r="10">
          <cell r="A10">
            <v>1948</v>
          </cell>
          <cell r="B10">
            <v>1971.45</v>
          </cell>
          <cell r="C10">
            <v>7.5865245915961266</v>
          </cell>
        </row>
        <row r="11">
          <cell r="A11">
            <v>1949</v>
          </cell>
          <cell r="B11">
            <v>2013.09</v>
          </cell>
          <cell r="C11">
            <v>7.6074261340293283</v>
          </cell>
        </row>
        <row r="12">
          <cell r="A12">
            <v>1950</v>
          </cell>
          <cell r="B12">
            <v>2059.04</v>
          </cell>
          <cell r="C12">
            <v>7.6299951337453544</v>
          </cell>
        </row>
        <row r="13">
          <cell r="A13">
            <v>1951</v>
          </cell>
          <cell r="B13">
            <v>2292.7199999999998</v>
          </cell>
          <cell r="C13">
            <v>7.7374941646298625</v>
          </cell>
        </row>
        <row r="14">
          <cell r="A14">
            <v>1952</v>
          </cell>
          <cell r="B14">
            <v>2407.41</v>
          </cell>
          <cell r="C14">
            <v>7.7863067597959423</v>
          </cell>
        </row>
        <row r="15">
          <cell r="A15">
            <v>1953</v>
          </cell>
          <cell r="B15">
            <v>2529.7600000000002</v>
          </cell>
          <cell r="C15">
            <v>7.8358797155618349</v>
          </cell>
        </row>
        <row r="16">
          <cell r="A16">
            <v>1954</v>
          </cell>
          <cell r="B16">
            <v>2533.9899999999998</v>
          </cell>
          <cell r="C16">
            <v>7.8375504145433847</v>
          </cell>
        </row>
        <row r="17">
          <cell r="A17">
            <v>1955</v>
          </cell>
          <cell r="B17">
            <v>2639.43</v>
          </cell>
          <cell r="C17">
            <v>7.8783182637377296</v>
          </cell>
        </row>
        <row r="18">
          <cell r="A18">
            <v>1956</v>
          </cell>
          <cell r="B18">
            <v>2774.97</v>
          </cell>
          <cell r="C18">
            <v>7.9283952153112871</v>
          </cell>
        </row>
        <row r="19">
          <cell r="A19">
            <v>1957</v>
          </cell>
          <cell r="B19">
            <v>2828.76</v>
          </cell>
          <cell r="C19">
            <v>7.9475937320718568</v>
          </cell>
        </row>
        <row r="20">
          <cell r="A20">
            <v>1958</v>
          </cell>
          <cell r="B20">
            <v>2804.85</v>
          </cell>
          <cell r="C20">
            <v>7.9391053405910785</v>
          </cell>
        </row>
        <row r="21">
          <cell r="A21">
            <v>1959</v>
          </cell>
          <cell r="B21">
            <v>2944.67</v>
          </cell>
          <cell r="C21">
            <v>7.9877520354777598</v>
          </cell>
        </row>
        <row r="22">
          <cell r="A22">
            <v>1960</v>
          </cell>
          <cell r="B22">
            <v>3073.52</v>
          </cell>
          <cell r="C22">
            <v>8.0305787635651953</v>
          </cell>
        </row>
        <row r="23">
          <cell r="A23">
            <v>1961</v>
          </cell>
          <cell r="B23">
            <v>3102.55</v>
          </cell>
          <cell r="C23">
            <v>8.0399796329843554</v>
          </cell>
        </row>
        <row r="24">
          <cell r="A24">
            <v>1962</v>
          </cell>
          <cell r="B24">
            <v>3291.64</v>
          </cell>
          <cell r="C24">
            <v>8.099141199802574</v>
          </cell>
        </row>
        <row r="25">
          <cell r="A25">
            <v>1963</v>
          </cell>
          <cell r="B25">
            <v>3431.02</v>
          </cell>
          <cell r="C25">
            <v>8.1406128720457733</v>
          </cell>
        </row>
        <row r="26">
          <cell r="A26">
            <v>1964</v>
          </cell>
          <cell r="B26">
            <v>3628.35</v>
          </cell>
          <cell r="C26">
            <v>8.1965332784672498</v>
          </cell>
        </row>
        <row r="27">
          <cell r="A27">
            <v>1965</v>
          </cell>
          <cell r="B27">
            <v>3823.02</v>
          </cell>
          <cell r="C27">
            <v>8.2487959651763205</v>
          </cell>
        </row>
        <row r="28">
          <cell r="A28">
            <v>1966</v>
          </cell>
          <cell r="B28">
            <v>4117.43</v>
          </cell>
          <cell r="C28">
            <v>8.3229844613001198</v>
          </cell>
        </row>
        <row r="29">
          <cell r="A29">
            <v>1967</v>
          </cell>
          <cell r="B29">
            <v>4283.09</v>
          </cell>
          <cell r="C29">
            <v>8.3624299907030224</v>
          </cell>
        </row>
        <row r="30">
          <cell r="A30">
            <v>1968</v>
          </cell>
          <cell r="B30">
            <v>4443.18</v>
          </cell>
          <cell r="C30">
            <v>8.3991256152820508</v>
          </cell>
        </row>
        <row r="31">
          <cell r="A31">
            <v>1969</v>
          </cell>
          <cell r="B31">
            <v>4640.0600000000004</v>
          </cell>
          <cell r="C31">
            <v>8.4424825761711784</v>
          </cell>
        </row>
        <row r="32">
          <cell r="A32">
            <v>1970</v>
          </cell>
          <cell r="B32">
            <v>4702.38</v>
          </cell>
          <cell r="C32">
            <v>8.4558240425082793</v>
          </cell>
        </row>
        <row r="33">
          <cell r="A33">
            <v>1971</v>
          </cell>
          <cell r="B33">
            <v>4775.17</v>
          </cell>
          <cell r="C33">
            <v>8.4711848543753323</v>
          </cell>
        </row>
        <row r="34">
          <cell r="A34">
            <v>1972</v>
          </cell>
          <cell r="B34">
            <v>4965.3900000000003</v>
          </cell>
          <cell r="C34">
            <v>8.510247123243337</v>
          </cell>
        </row>
        <row r="35">
          <cell r="A35">
            <v>1973</v>
          </cell>
          <cell r="B35">
            <v>5292.74</v>
          </cell>
          <cell r="C35">
            <v>8.5740913491702866</v>
          </cell>
        </row>
        <row r="36">
          <cell r="A36">
            <v>1974</v>
          </cell>
          <cell r="B36">
            <v>5416.18</v>
          </cell>
          <cell r="C36">
            <v>8.5971460488995195</v>
          </cell>
        </row>
        <row r="37">
          <cell r="A37">
            <v>1975</v>
          </cell>
          <cell r="B37">
            <v>5320.78</v>
          </cell>
          <cell r="C37">
            <v>8.5793751881298892</v>
          </cell>
        </row>
        <row r="38">
          <cell r="A38">
            <v>1976</v>
          </cell>
          <cell r="B38">
            <v>5530.74</v>
          </cell>
          <cell r="C38">
            <v>8.6180769011154155</v>
          </cell>
        </row>
        <row r="39">
          <cell r="A39">
            <v>1977</v>
          </cell>
          <cell r="B39">
            <v>5845.53</v>
          </cell>
          <cell r="C39">
            <v>8.6734325455866426</v>
          </cell>
        </row>
        <row r="40">
          <cell r="A40">
            <v>1978</v>
          </cell>
          <cell r="B40">
            <v>6150.65</v>
          </cell>
          <cell r="C40">
            <v>8.7243130462725684</v>
          </cell>
        </row>
        <row r="41">
          <cell r="A41">
            <v>1979</v>
          </cell>
          <cell r="B41">
            <v>6423.39</v>
          </cell>
          <cell r="C41">
            <v>8.7677012947045032</v>
          </cell>
        </row>
        <row r="42">
          <cell r="A42">
            <v>1980</v>
          </cell>
          <cell r="B42">
            <v>6429.43</v>
          </cell>
          <cell r="C42">
            <v>8.7686411663349499</v>
          </cell>
        </row>
        <row r="43">
          <cell r="A43">
            <v>1981</v>
          </cell>
          <cell r="B43">
            <v>6572.57</v>
          </cell>
          <cell r="C43">
            <v>8.7906602069847501</v>
          </cell>
        </row>
        <row r="44">
          <cell r="A44">
            <v>1982</v>
          </cell>
          <cell r="B44">
            <v>6494.02</v>
          </cell>
          <cell r="C44">
            <v>8.7786370324239869</v>
          </cell>
        </row>
        <row r="45">
          <cell r="A45">
            <v>1983</v>
          </cell>
          <cell r="B45">
            <v>6646.21</v>
          </cell>
          <cell r="C45">
            <v>8.8018020463689908</v>
          </cell>
        </row>
        <row r="46">
          <cell r="A46">
            <v>1984</v>
          </cell>
          <cell r="B46">
            <v>7166.06</v>
          </cell>
          <cell r="C46">
            <v>8.8771112707017412</v>
          </cell>
        </row>
        <row r="47">
          <cell r="A47">
            <v>1985</v>
          </cell>
          <cell r="B47">
            <v>7493.24</v>
          </cell>
          <cell r="C47">
            <v>8.9217565597459334</v>
          </cell>
        </row>
        <row r="48">
          <cell r="A48">
            <v>1986</v>
          </cell>
          <cell r="B48">
            <v>7781.95</v>
          </cell>
          <cell r="C48">
            <v>8.9595622284403316</v>
          </cell>
        </row>
        <row r="49">
          <cell r="A49">
            <v>1987</v>
          </cell>
          <cell r="B49">
            <v>8024.67</v>
          </cell>
          <cell r="C49">
            <v>8.9902758256573776</v>
          </cell>
        </row>
        <row r="50">
          <cell r="A50">
            <v>1988</v>
          </cell>
          <cell r="B50">
            <v>8380.91</v>
          </cell>
          <cell r="C50">
            <v>9.0337117794658983</v>
          </cell>
        </row>
        <row r="51">
          <cell r="A51">
            <v>1989</v>
          </cell>
          <cell r="B51">
            <v>8708.57</v>
          </cell>
          <cell r="C51">
            <v>9.0720628772632068</v>
          </cell>
        </row>
        <row r="52">
          <cell r="A52">
            <v>1990</v>
          </cell>
          <cell r="B52">
            <v>8923.66</v>
          </cell>
          <cell r="C52">
            <v>9.0964614553196714</v>
          </cell>
        </row>
        <row r="53">
          <cell r="A53">
            <v>1991</v>
          </cell>
          <cell r="B53">
            <v>8902.9599999999991</v>
          </cell>
          <cell r="C53">
            <v>9.0941390846960051</v>
          </cell>
        </row>
        <row r="54">
          <cell r="A54">
            <v>1992</v>
          </cell>
          <cell r="B54">
            <v>9151.9</v>
          </cell>
          <cell r="C54">
            <v>9.1217167869864575</v>
          </cell>
        </row>
        <row r="55">
          <cell r="A55">
            <v>1993</v>
          </cell>
          <cell r="B55">
            <v>9439.98</v>
          </cell>
          <cell r="C55">
            <v>9.1527091404932346</v>
          </cell>
        </row>
        <row r="56">
          <cell r="A56">
            <v>1994</v>
          </cell>
          <cell r="B56">
            <v>9786.27</v>
          </cell>
          <cell r="C56">
            <v>9.1887356619037757</v>
          </cell>
        </row>
        <row r="57">
          <cell r="A57">
            <v>1995</v>
          </cell>
          <cell r="B57">
            <v>10096.39</v>
          </cell>
          <cell r="C57">
            <v>9.2199332131949703</v>
          </cell>
        </row>
        <row r="58">
          <cell r="A58">
            <v>1996</v>
          </cell>
          <cell r="B58">
            <v>10427.790000000001</v>
          </cell>
          <cell r="C58">
            <v>9.2522296367608607</v>
          </cell>
        </row>
        <row r="59">
          <cell r="A59">
            <v>1997</v>
          </cell>
          <cell r="B59">
            <v>10895.45</v>
          </cell>
          <cell r="C59">
            <v>9.2961005498759217</v>
          </cell>
        </row>
        <row r="60">
          <cell r="A60">
            <v>1998</v>
          </cell>
          <cell r="B60">
            <v>11361.08</v>
          </cell>
          <cell r="C60">
            <v>9.3379487581787721</v>
          </cell>
        </row>
        <row r="61">
          <cell r="A61">
            <v>1999</v>
          </cell>
          <cell r="B61">
            <v>11914.93</v>
          </cell>
          <cell r="C61">
            <v>9.3855475145680405</v>
          </cell>
        </row>
        <row r="62">
          <cell r="A62">
            <v>2000</v>
          </cell>
          <cell r="B62">
            <v>12456.36</v>
          </cell>
          <cell r="C62">
            <v>9.4299866148302911</v>
          </cell>
        </row>
        <row r="63">
          <cell r="A63">
            <v>2001</v>
          </cell>
          <cell r="B63">
            <v>12661.31</v>
          </cell>
          <cell r="C63">
            <v>9.446306165858374</v>
          </cell>
        </row>
        <row r="64">
          <cell r="A64">
            <v>2002</v>
          </cell>
          <cell r="B64">
            <v>12829.56</v>
          </cell>
          <cell r="C64">
            <v>9.4595071623996283</v>
          </cell>
        </row>
        <row r="65">
          <cell r="A65">
            <v>2003</v>
          </cell>
          <cell r="B65">
            <v>13116.2</v>
          </cell>
          <cell r="C65">
            <v>9.4816033863996694</v>
          </cell>
        </row>
        <row r="66">
          <cell r="A66">
            <v>2004</v>
          </cell>
          <cell r="B66">
            <v>13653.26</v>
          </cell>
          <cell r="C66">
            <v>9.5217335999371056</v>
          </cell>
        </row>
        <row r="67">
          <cell r="A67">
            <v>2005</v>
          </cell>
          <cell r="B67">
            <v>14113.99</v>
          </cell>
          <cell r="C67">
            <v>9.5549217830441577</v>
          </cell>
        </row>
        <row r="68">
          <cell r="A68">
            <v>2006</v>
          </cell>
          <cell r="B68">
            <v>14513.42</v>
          </cell>
          <cell r="C68">
            <v>9.5828290176230411</v>
          </cell>
        </row>
        <row r="69">
          <cell r="A69">
            <v>2007</v>
          </cell>
          <cell r="B69">
            <v>14790.27</v>
          </cell>
          <cell r="C69">
            <v>9.6017248111163074</v>
          </cell>
        </row>
        <row r="70">
          <cell r="A70">
            <v>2008</v>
          </cell>
          <cell r="B70">
            <v>14925.54</v>
          </cell>
          <cell r="C70">
            <v>9.6108291185108126</v>
          </cell>
        </row>
        <row r="71">
          <cell r="A71">
            <v>2009</v>
          </cell>
          <cell r="B71">
            <v>14414.6</v>
          </cell>
          <cell r="C71">
            <v>9.5759968608147936</v>
          </cell>
        </row>
        <row r="72">
          <cell r="A72">
            <v>2010</v>
          </cell>
          <cell r="B72">
            <v>14670.86</v>
          </cell>
          <cell r="C72">
            <v>9.5936184924589831</v>
          </cell>
        </row>
        <row r="73">
          <cell r="A73">
            <v>2011</v>
          </cell>
          <cell r="B73">
            <v>14954.49</v>
          </cell>
          <cell r="C73">
            <v>9.6127668681756315</v>
          </cell>
        </row>
        <row r="74">
          <cell r="A74">
            <v>2012</v>
          </cell>
          <cell r="B74">
            <v>15315.75</v>
          </cell>
          <cell r="C74">
            <v>9.6366369896642805</v>
          </cell>
        </row>
        <row r="75">
          <cell r="A75">
            <v>2013</v>
          </cell>
          <cell r="B75">
            <v>15575.43</v>
          </cell>
          <cell r="C75">
            <v>9.6534499516212602</v>
          </cell>
        </row>
        <row r="76">
          <cell r="A76">
            <v>2014</v>
          </cell>
          <cell r="B76">
            <v>15954.85</v>
          </cell>
          <cell r="C76">
            <v>9.6775181372265955</v>
          </cell>
        </row>
      </sheetData>
      <sheetData sheetId="3"/>
      <sheetData sheetId="4"/>
      <sheetData sheetId="5">
        <row r="1">
          <cell r="C1" t="str">
            <v>D-P (Y)</v>
          </cell>
        </row>
        <row r="2">
          <cell r="A2">
            <v>1</v>
          </cell>
          <cell r="B2">
            <v>1</v>
          </cell>
          <cell r="C2">
            <v>50</v>
          </cell>
        </row>
        <row r="3">
          <cell r="A3">
            <v>2</v>
          </cell>
          <cell r="B3">
            <v>0.5</v>
          </cell>
          <cell r="C3">
            <v>38</v>
          </cell>
        </row>
        <row r="4">
          <cell r="A4">
            <v>3</v>
          </cell>
          <cell r="B4">
            <v>0.33329999999999999</v>
          </cell>
          <cell r="C4">
            <v>30</v>
          </cell>
        </row>
        <row r="5">
          <cell r="A5">
            <v>4</v>
          </cell>
          <cell r="B5">
            <v>0.25</v>
          </cell>
          <cell r="C5">
            <v>25</v>
          </cell>
        </row>
        <row r="6">
          <cell r="A6">
            <v>5</v>
          </cell>
          <cell r="B6">
            <v>0.2</v>
          </cell>
          <cell r="C6">
            <v>22</v>
          </cell>
        </row>
        <row r="7">
          <cell r="A7">
            <v>6</v>
          </cell>
          <cell r="B7">
            <v>0.16669999999999999</v>
          </cell>
          <cell r="C7">
            <v>20</v>
          </cell>
        </row>
        <row r="8">
          <cell r="A8">
            <v>7</v>
          </cell>
          <cell r="B8">
            <v>0.1429</v>
          </cell>
          <cell r="C8">
            <v>19</v>
          </cell>
        </row>
        <row r="9">
          <cell r="A9">
            <v>8</v>
          </cell>
          <cell r="B9">
            <v>0.125</v>
          </cell>
          <cell r="C9">
            <v>18</v>
          </cell>
        </row>
        <row r="10">
          <cell r="A10">
            <v>9</v>
          </cell>
          <cell r="B10">
            <v>0.1111</v>
          </cell>
          <cell r="C10">
            <v>17</v>
          </cell>
        </row>
        <row r="11">
          <cell r="A11">
            <v>10</v>
          </cell>
          <cell r="B11">
            <v>0.1</v>
          </cell>
          <cell r="C11">
            <v>16</v>
          </cell>
        </row>
        <row r="12">
          <cell r="A12">
            <v>11</v>
          </cell>
          <cell r="B12">
            <v>9.0899999999999995E-2</v>
          </cell>
          <cell r="C12">
            <v>15.5</v>
          </cell>
        </row>
        <row r="13">
          <cell r="A13">
            <v>12</v>
          </cell>
          <cell r="B13">
            <v>8.3299999999999999E-2</v>
          </cell>
          <cell r="C13">
            <v>15.4</v>
          </cell>
        </row>
        <row r="14">
          <cell r="A14">
            <v>13</v>
          </cell>
          <cell r="B14">
            <v>7.6899999999999996E-2</v>
          </cell>
          <cell r="C14">
            <v>15.3</v>
          </cell>
        </row>
        <row r="15">
          <cell r="A15">
            <v>14</v>
          </cell>
          <cell r="B15">
            <v>7.1400000000000005E-2</v>
          </cell>
          <cell r="C15">
            <v>15.6</v>
          </cell>
        </row>
        <row r="16">
          <cell r="A16">
            <v>15</v>
          </cell>
          <cell r="B16">
            <v>6.6699999999999995E-2</v>
          </cell>
          <cell r="C16">
            <v>15.4</v>
          </cell>
        </row>
        <row r="17">
          <cell r="A17">
            <v>16</v>
          </cell>
          <cell r="B17">
            <v>6.25E-2</v>
          </cell>
          <cell r="C17">
            <v>15.3</v>
          </cell>
        </row>
        <row r="18">
          <cell r="A18">
            <v>17</v>
          </cell>
          <cell r="B18">
            <v>5.8799999999999998E-2</v>
          </cell>
          <cell r="C18">
            <v>15.5</v>
          </cell>
        </row>
        <row r="19">
          <cell r="A19">
            <v>18</v>
          </cell>
          <cell r="B19">
            <v>5.5599999999999997E-2</v>
          </cell>
          <cell r="C19">
            <v>15.3</v>
          </cell>
        </row>
      </sheetData>
      <sheetData sheetId="6">
        <row r="1">
          <cell r="C1" t="str">
            <v>Y</v>
          </cell>
        </row>
        <row r="2">
          <cell r="A2">
            <v>40.53</v>
          </cell>
          <cell r="C2">
            <v>8.48</v>
          </cell>
        </row>
        <row r="3">
          <cell r="A3">
            <v>33.700000000000003</v>
          </cell>
          <cell r="C3">
            <v>10.95</v>
          </cell>
        </row>
        <row r="4">
          <cell r="A4">
            <v>24.68</v>
          </cell>
          <cell r="C4">
            <v>11.36</v>
          </cell>
        </row>
        <row r="5">
          <cell r="A5">
            <v>0.5</v>
          </cell>
          <cell r="C5">
            <v>4.3899999999999997</v>
          </cell>
        </row>
        <row r="6">
          <cell r="A6">
            <v>6.52</v>
          </cell>
          <cell r="C6">
            <v>8.01</v>
          </cell>
        </row>
        <row r="7">
          <cell r="A7">
            <v>36.380000000000003</v>
          </cell>
          <cell r="C7">
            <v>11.16</v>
          </cell>
        </row>
        <row r="8">
          <cell r="A8">
            <v>22.46</v>
          </cell>
          <cell r="C8">
            <v>12.88</v>
          </cell>
        </row>
        <row r="9">
          <cell r="A9">
            <v>28.93</v>
          </cell>
          <cell r="C9">
            <v>12.88</v>
          </cell>
        </row>
        <row r="10">
          <cell r="A10">
            <v>37.630000000000003</v>
          </cell>
          <cell r="C10">
            <v>9.94</v>
          </cell>
        </row>
        <row r="11">
          <cell r="A11">
            <v>29.69</v>
          </cell>
          <cell r="C11">
            <v>13.75</v>
          </cell>
        </row>
        <row r="12">
          <cell r="A12">
            <v>29.18</v>
          </cell>
          <cell r="C12">
            <v>13.27</v>
          </cell>
        </row>
        <row r="13">
          <cell r="A13">
            <v>34.6</v>
          </cell>
          <cell r="C13">
            <v>11.65</v>
          </cell>
        </row>
        <row r="14">
          <cell r="A14">
            <v>25.91</v>
          </cell>
          <cell r="C14">
            <v>13.01</v>
          </cell>
        </row>
        <row r="15">
          <cell r="A15">
            <v>12.03</v>
          </cell>
          <cell r="C15">
            <v>12.52</v>
          </cell>
        </row>
        <row r="16">
          <cell r="A16">
            <v>30.57</v>
          </cell>
          <cell r="C16">
            <v>12.53</v>
          </cell>
        </row>
        <row r="17">
          <cell r="A17">
            <v>24.1</v>
          </cell>
          <cell r="C17">
            <v>14.1</v>
          </cell>
        </row>
        <row r="18">
          <cell r="A18">
            <v>34.270000000000003</v>
          </cell>
          <cell r="C18">
            <v>12.5</v>
          </cell>
        </row>
        <row r="19">
          <cell r="A19">
            <v>23.92</v>
          </cell>
          <cell r="C19">
            <v>15.53</v>
          </cell>
        </row>
        <row r="20">
          <cell r="A20">
            <v>26.53</v>
          </cell>
          <cell r="C20">
            <v>14.62</v>
          </cell>
        </row>
        <row r="21">
          <cell r="A21">
            <v>9.48</v>
          </cell>
          <cell r="C21">
            <v>9.64</v>
          </cell>
        </row>
        <row r="22">
          <cell r="A22">
            <v>26.9</v>
          </cell>
          <cell r="C22">
            <v>13.27</v>
          </cell>
        </row>
        <row r="23">
          <cell r="A23">
            <v>6.84</v>
          </cell>
          <cell r="C23">
            <v>8.4499999999999993</v>
          </cell>
        </row>
        <row r="24">
          <cell r="A24">
            <v>7.51</v>
          </cell>
          <cell r="C24">
            <v>10.55</v>
          </cell>
        </row>
        <row r="25">
          <cell r="A25">
            <v>2.44</v>
          </cell>
          <cell r="C25">
            <v>5.7</v>
          </cell>
        </row>
        <row r="26">
          <cell r="A26">
            <v>23.21</v>
          </cell>
          <cell r="C26">
            <v>12.85</v>
          </cell>
        </row>
        <row r="27">
          <cell r="A27">
            <v>39.75</v>
          </cell>
          <cell r="C27">
            <v>9.16</v>
          </cell>
        </row>
        <row r="28">
          <cell r="A28">
            <v>18.829999999999998</v>
          </cell>
          <cell r="C28">
            <v>12.49</v>
          </cell>
        </row>
        <row r="29">
          <cell r="A29">
            <v>21.65</v>
          </cell>
          <cell r="C29">
            <v>14.46</v>
          </cell>
        </row>
        <row r="30">
          <cell r="A30">
            <v>23.16</v>
          </cell>
          <cell r="C30">
            <v>14.53</v>
          </cell>
        </row>
        <row r="31">
          <cell r="A31">
            <v>10.46</v>
          </cell>
          <cell r="C31">
            <v>9.69</v>
          </cell>
        </row>
        <row r="32">
          <cell r="A32">
            <v>34.04</v>
          </cell>
          <cell r="C32">
            <v>10.25</v>
          </cell>
        </row>
        <row r="33">
          <cell r="A33">
            <v>1.1499999999999999</v>
          </cell>
          <cell r="C33">
            <v>4.83</v>
          </cell>
        </row>
        <row r="34">
          <cell r="A34">
            <v>37.659999999999997</v>
          </cell>
          <cell r="C34">
            <v>12.62</v>
          </cell>
        </row>
        <row r="35">
          <cell r="A35">
            <v>24.62</v>
          </cell>
          <cell r="C35">
            <v>14.11</v>
          </cell>
        </row>
        <row r="36">
          <cell r="A36">
            <v>16.79</v>
          </cell>
          <cell r="C36">
            <v>11.47</v>
          </cell>
        </row>
        <row r="37">
          <cell r="A37">
            <v>9.11</v>
          </cell>
          <cell r="C37">
            <v>11.13</v>
          </cell>
        </row>
        <row r="38">
          <cell r="A38">
            <v>25.96</v>
          </cell>
          <cell r="C38">
            <v>13.36</v>
          </cell>
        </row>
        <row r="39">
          <cell r="A39">
            <v>16.149999999999999</v>
          </cell>
          <cell r="C39">
            <v>13.53</v>
          </cell>
        </row>
        <row r="40">
          <cell r="A40">
            <v>10.37</v>
          </cell>
          <cell r="C40">
            <v>11.57</v>
          </cell>
        </row>
        <row r="41">
          <cell r="A41">
            <v>24.56</v>
          </cell>
          <cell r="C41">
            <v>15.77</v>
          </cell>
        </row>
        <row r="42">
          <cell r="A42">
            <v>31.81</v>
          </cell>
          <cell r="C42">
            <v>12.42</v>
          </cell>
        </row>
        <row r="43">
          <cell r="A43">
            <v>8.8699999999999992</v>
          </cell>
          <cell r="C43">
            <v>10.39</v>
          </cell>
        </row>
        <row r="44">
          <cell r="A44">
            <v>12.31</v>
          </cell>
          <cell r="C44">
            <v>11.41</v>
          </cell>
        </row>
        <row r="45">
          <cell r="A45">
            <v>33.32</v>
          </cell>
          <cell r="C45">
            <v>12.42</v>
          </cell>
        </row>
        <row r="46">
          <cell r="A46">
            <v>17.809999999999999</v>
          </cell>
          <cell r="C46">
            <v>12.03</v>
          </cell>
        </row>
        <row r="47">
          <cell r="A47">
            <v>27.27</v>
          </cell>
          <cell r="C47">
            <v>14.07</v>
          </cell>
        </row>
        <row r="48">
          <cell r="A48">
            <v>20.32</v>
          </cell>
          <cell r="C48">
            <v>12.25</v>
          </cell>
        </row>
        <row r="49">
          <cell r="A49">
            <v>26.28</v>
          </cell>
          <cell r="C49">
            <v>13.08</v>
          </cell>
        </row>
        <row r="50">
          <cell r="A50">
            <v>21.63</v>
          </cell>
          <cell r="C50">
            <v>12.65</v>
          </cell>
        </row>
        <row r="51">
          <cell r="A51">
            <v>29.96</v>
          </cell>
          <cell r="C51">
            <v>12.95</v>
          </cell>
        </row>
        <row r="52">
          <cell r="A52">
            <v>10.77</v>
          </cell>
          <cell r="C52">
            <v>10.78</v>
          </cell>
        </row>
        <row r="53">
          <cell r="A53">
            <v>0.71</v>
          </cell>
          <cell r="C53">
            <v>3.68</v>
          </cell>
        </row>
        <row r="54">
          <cell r="A54">
            <v>34.340000000000003</v>
          </cell>
          <cell r="C54">
            <v>12.67</v>
          </cell>
        </row>
        <row r="55">
          <cell r="A55">
            <v>38.549999999999997</v>
          </cell>
          <cell r="C55">
            <v>10.74</v>
          </cell>
        </row>
        <row r="56">
          <cell r="A56">
            <v>10.220000000000001</v>
          </cell>
          <cell r="C56">
            <v>8.9499999999999993</v>
          </cell>
        </row>
        <row r="57">
          <cell r="A57">
            <v>8.75</v>
          </cell>
          <cell r="C57">
            <v>7.61</v>
          </cell>
        </row>
        <row r="58">
          <cell r="A58">
            <v>39.69</v>
          </cell>
          <cell r="C58">
            <v>11.15</v>
          </cell>
        </row>
        <row r="59">
          <cell r="A59">
            <v>33.49</v>
          </cell>
          <cell r="C59">
            <v>12.69</v>
          </cell>
        </row>
        <row r="60">
          <cell r="A60">
            <v>37.25</v>
          </cell>
          <cell r="C60">
            <v>11.55</v>
          </cell>
        </row>
        <row r="61">
          <cell r="A61">
            <v>20.41</v>
          </cell>
          <cell r="C61">
            <v>13.09</v>
          </cell>
        </row>
        <row r="62">
          <cell r="A62">
            <v>0.52</v>
          </cell>
          <cell r="C62">
            <v>4.25</v>
          </cell>
        </row>
        <row r="63">
          <cell r="A63">
            <v>35.1</v>
          </cell>
          <cell r="C63">
            <v>12.65</v>
          </cell>
        </row>
        <row r="64">
          <cell r="A64">
            <v>5.96</v>
          </cell>
          <cell r="C64">
            <v>9.2100000000000009</v>
          </cell>
        </row>
        <row r="65">
          <cell r="A65">
            <v>6.94</v>
          </cell>
          <cell r="C65">
            <v>9.65</v>
          </cell>
        </row>
        <row r="66">
          <cell r="A66">
            <v>20.8</v>
          </cell>
          <cell r="C66">
            <v>12.9</v>
          </cell>
        </row>
        <row r="67">
          <cell r="A67">
            <v>20.77</v>
          </cell>
          <cell r="C67">
            <v>13.77</v>
          </cell>
        </row>
        <row r="68">
          <cell r="A68">
            <v>5.64</v>
          </cell>
          <cell r="C68">
            <v>10.08</v>
          </cell>
        </row>
        <row r="69">
          <cell r="A69">
            <v>11.36</v>
          </cell>
          <cell r="C69">
            <v>11.5</v>
          </cell>
        </row>
        <row r="70">
          <cell r="A70">
            <v>16.27</v>
          </cell>
          <cell r="C70">
            <v>12.44</v>
          </cell>
        </row>
        <row r="71">
          <cell r="A71">
            <v>14.45</v>
          </cell>
          <cell r="C71">
            <v>11.81</v>
          </cell>
        </row>
        <row r="72">
          <cell r="A72">
            <v>23.15</v>
          </cell>
          <cell r="C72">
            <v>12.38</v>
          </cell>
        </row>
        <row r="73">
          <cell r="A73">
            <v>33.24</v>
          </cell>
          <cell r="C73">
            <v>11.96</v>
          </cell>
        </row>
        <row r="74">
          <cell r="A74">
            <v>8.5299999999999994</v>
          </cell>
          <cell r="C74">
            <v>11.99</v>
          </cell>
        </row>
        <row r="75">
          <cell r="A75">
            <v>25.35</v>
          </cell>
          <cell r="C75">
            <v>15.72</v>
          </cell>
        </row>
        <row r="76">
          <cell r="A76">
            <v>4.2699999999999996</v>
          </cell>
          <cell r="C76">
            <v>6.7</v>
          </cell>
        </row>
        <row r="77">
          <cell r="A77">
            <v>27.77</v>
          </cell>
          <cell r="C77">
            <v>12.02</v>
          </cell>
        </row>
        <row r="78">
          <cell r="A78">
            <v>4.45</v>
          </cell>
          <cell r="C78">
            <v>8.64</v>
          </cell>
        </row>
        <row r="79">
          <cell r="A79">
            <v>18.28</v>
          </cell>
          <cell r="C79">
            <v>13.87</v>
          </cell>
        </row>
        <row r="80">
          <cell r="A80">
            <v>40.1</v>
          </cell>
          <cell r="C80">
            <v>10.29</v>
          </cell>
        </row>
        <row r="81">
          <cell r="A81">
            <v>9.7200000000000006</v>
          </cell>
          <cell r="C81">
            <v>10.73</v>
          </cell>
        </row>
        <row r="82">
          <cell r="A82">
            <v>16.190000000000001</v>
          </cell>
          <cell r="C82">
            <v>12.59</v>
          </cell>
        </row>
        <row r="83">
          <cell r="A83">
            <v>37.04</v>
          </cell>
          <cell r="C83">
            <v>9.26</v>
          </cell>
        </row>
        <row r="84">
          <cell r="A84">
            <v>8.83</v>
          </cell>
          <cell r="C84">
            <v>11.02</v>
          </cell>
        </row>
        <row r="85">
          <cell r="A85">
            <v>2.82</v>
          </cell>
          <cell r="C85">
            <v>6.38</v>
          </cell>
        </row>
        <row r="86">
          <cell r="A86">
            <v>35.380000000000003</v>
          </cell>
          <cell r="C86">
            <v>13.72</v>
          </cell>
        </row>
        <row r="87">
          <cell r="A87">
            <v>1.33</v>
          </cell>
          <cell r="C87">
            <v>5.31</v>
          </cell>
        </row>
        <row r="88">
          <cell r="A88">
            <v>14.53</v>
          </cell>
          <cell r="C88">
            <v>10.08</v>
          </cell>
        </row>
        <row r="89">
          <cell r="A89">
            <v>27.66</v>
          </cell>
          <cell r="C89">
            <v>11.66</v>
          </cell>
        </row>
        <row r="90">
          <cell r="A90">
            <v>5.57</v>
          </cell>
          <cell r="C90">
            <v>7.66</v>
          </cell>
        </row>
        <row r="91">
          <cell r="A91">
            <v>16.61</v>
          </cell>
          <cell r="C91">
            <v>13.77</v>
          </cell>
        </row>
        <row r="92">
          <cell r="A92">
            <v>35.58</v>
          </cell>
          <cell r="C92">
            <v>12.63</v>
          </cell>
        </row>
        <row r="93">
          <cell r="A93">
            <v>11.81</v>
          </cell>
          <cell r="C93">
            <v>12.33</v>
          </cell>
        </row>
        <row r="94">
          <cell r="A94">
            <v>7.69</v>
          </cell>
          <cell r="C94">
            <v>9.67</v>
          </cell>
        </row>
        <row r="95">
          <cell r="A95">
            <v>36.520000000000003</v>
          </cell>
          <cell r="C95">
            <v>11.23</v>
          </cell>
        </row>
        <row r="96">
          <cell r="A96">
            <v>39.03</v>
          </cell>
          <cell r="C96">
            <v>9.0500000000000007</v>
          </cell>
        </row>
        <row r="97">
          <cell r="A97">
            <v>32.86</v>
          </cell>
          <cell r="C97">
            <v>13.31</v>
          </cell>
        </row>
        <row r="98">
          <cell r="A98">
            <v>30.65</v>
          </cell>
          <cell r="C98">
            <v>13.95</v>
          </cell>
        </row>
        <row r="99">
          <cell r="A99">
            <v>4.49</v>
          </cell>
          <cell r="C99">
            <v>5.14</v>
          </cell>
        </row>
        <row r="100">
          <cell r="A100">
            <v>12.37</v>
          </cell>
          <cell r="C100">
            <v>10.1</v>
          </cell>
        </row>
        <row r="101">
          <cell r="A101">
            <v>11.31</v>
          </cell>
          <cell r="C101">
            <v>10.48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7B04C-726F-4D13-9CDD-EE9B62902F83}">
  <dimension ref="A1:D11"/>
  <sheetViews>
    <sheetView workbookViewId="0"/>
  </sheetViews>
  <sheetFormatPr defaultRowHeight="14.4"/>
  <sheetData>
    <row r="1" spans="1:4">
      <c r="A1" t="s">
        <v>695</v>
      </c>
      <c r="B1" t="s">
        <v>694</v>
      </c>
      <c r="C1" t="s">
        <v>693</v>
      </c>
      <c r="D1" t="s">
        <v>171</v>
      </c>
    </row>
    <row r="2" spans="1:4">
      <c r="A2">
        <v>1</v>
      </c>
      <c r="B2">
        <v>1</v>
      </c>
      <c r="C2">
        <v>5</v>
      </c>
      <c r="D2">
        <v>4962</v>
      </c>
    </row>
    <row r="3" spans="1:4">
      <c r="A3">
        <v>2</v>
      </c>
      <c r="B3">
        <v>1</v>
      </c>
      <c r="C3">
        <v>1</v>
      </c>
      <c r="D3">
        <v>4068</v>
      </c>
    </row>
    <row r="4" spans="1:4">
      <c r="A4">
        <v>3</v>
      </c>
      <c r="B4">
        <v>2</v>
      </c>
      <c r="C4">
        <v>2</v>
      </c>
      <c r="D4">
        <v>2145</v>
      </c>
    </row>
    <row r="5" spans="1:4">
      <c r="A5">
        <v>4</v>
      </c>
      <c r="B5">
        <v>2</v>
      </c>
      <c r="C5">
        <v>1</v>
      </c>
      <c r="D5">
        <v>4755</v>
      </c>
    </row>
    <row r="6" spans="1:4">
      <c r="A6">
        <v>5</v>
      </c>
      <c r="B6">
        <v>1</v>
      </c>
      <c r="C6">
        <v>3</v>
      </c>
      <c r="D6">
        <v>2162</v>
      </c>
    </row>
    <row r="7" spans="1:4">
      <c r="A7">
        <v>6</v>
      </c>
      <c r="B7">
        <v>1</v>
      </c>
      <c r="C7">
        <v>1</v>
      </c>
      <c r="D7">
        <v>3777</v>
      </c>
    </row>
    <row r="8" spans="1:4">
      <c r="A8">
        <v>7</v>
      </c>
      <c r="B8">
        <v>2</v>
      </c>
      <c r="C8">
        <v>4</v>
      </c>
      <c r="D8">
        <v>3177</v>
      </c>
    </row>
    <row r="9" spans="1:4">
      <c r="A9">
        <v>8</v>
      </c>
      <c r="B9">
        <v>2</v>
      </c>
      <c r="C9">
        <v>4</v>
      </c>
      <c r="D9">
        <v>3271</v>
      </c>
    </row>
    <row r="10" spans="1:4">
      <c r="A10">
        <v>9</v>
      </c>
      <c r="B10">
        <v>1</v>
      </c>
      <c r="C10">
        <v>5</v>
      </c>
      <c r="D10">
        <v>4569</v>
      </c>
    </row>
    <row r="11" spans="1:4">
      <c r="A11">
        <v>10</v>
      </c>
      <c r="B11">
        <v>2</v>
      </c>
      <c r="C11">
        <v>4</v>
      </c>
      <c r="D11">
        <v>3690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D4D22-B80A-45D2-B446-A07F44071017}">
  <dimension ref="A1:D1433"/>
  <sheetViews>
    <sheetView workbookViewId="0"/>
  </sheetViews>
  <sheetFormatPr defaultRowHeight="14.4"/>
  <cols>
    <col min="1" max="1" width="9.5546875" bestFit="1" customWidth="1"/>
    <col min="2" max="4" width="9.33203125" bestFit="1" customWidth="1"/>
  </cols>
  <sheetData>
    <row r="1" spans="1:4">
      <c r="A1" s="97" t="s">
        <v>764</v>
      </c>
      <c r="B1" s="94" t="s">
        <v>761</v>
      </c>
      <c r="C1" s="94" t="s">
        <v>762</v>
      </c>
      <c r="D1" s="94" t="s">
        <v>763</v>
      </c>
    </row>
    <row r="2" spans="1:4">
      <c r="A2" s="103">
        <v>1</v>
      </c>
      <c r="B2" s="13">
        <v>-0.316</v>
      </c>
      <c r="C2" s="13">
        <v>-0.307</v>
      </c>
      <c r="D2" s="13">
        <v>0.21099999999999999</v>
      </c>
    </row>
    <row r="3" spans="1:4">
      <c r="A3" s="104">
        <v>2</v>
      </c>
      <c r="B3" s="13">
        <v>-1.093</v>
      </c>
      <c r="C3" s="13">
        <v>-0.71899999999999997</v>
      </c>
      <c r="D3" s="13">
        <v>-0.95199999999999996</v>
      </c>
    </row>
    <row r="4" spans="1:4">
      <c r="A4" s="103">
        <v>3</v>
      </c>
      <c r="B4" s="13">
        <v>-0.373</v>
      </c>
      <c r="C4" s="13">
        <v>-1.5580000000000001</v>
      </c>
      <c r="D4" s="13">
        <v>-0.96099999999999997</v>
      </c>
    </row>
    <row r="5" spans="1:4">
      <c r="A5" s="104">
        <v>4</v>
      </c>
      <c r="B5" s="13">
        <v>0.47199999999999998</v>
      </c>
      <c r="C5" s="13">
        <v>0.83399999999999996</v>
      </c>
      <c r="D5" s="13">
        <v>0.32200000000000001</v>
      </c>
    </row>
    <row r="6" spans="1:4">
      <c r="A6" s="103">
        <v>5</v>
      </c>
      <c r="B6" s="13">
        <v>-0.35</v>
      </c>
      <c r="C6" s="13">
        <v>-0.312</v>
      </c>
      <c r="D6" s="13">
        <v>-0.32200000000000001</v>
      </c>
    </row>
    <row r="7" spans="1:4">
      <c r="A7" s="104">
        <v>6</v>
      </c>
      <c r="B7" s="13">
        <v>0.44700000000000001</v>
      </c>
      <c r="C7" s="13">
        <v>0.312</v>
      </c>
      <c r="D7" s="13">
        <v>0.17899999999999999</v>
      </c>
    </row>
    <row r="8" spans="1:4">
      <c r="A8" s="103">
        <v>7</v>
      </c>
      <c r="B8" s="13">
        <v>-0.58599999999999997</v>
      </c>
      <c r="C8" s="13">
        <v>0.72399999999999998</v>
      </c>
      <c r="D8" s="13">
        <v>-7.1999999999999995E-2</v>
      </c>
    </row>
    <row r="9" spans="1:4">
      <c r="A9" s="104">
        <v>8</v>
      </c>
      <c r="B9" s="13">
        <v>-0.70699999999999996</v>
      </c>
      <c r="C9" s="13">
        <v>-0.82799999999999996</v>
      </c>
      <c r="D9" s="13">
        <v>-0.78900000000000003</v>
      </c>
    </row>
    <row r="10" spans="1:4">
      <c r="A10" s="103">
        <v>9</v>
      </c>
      <c r="B10" s="13">
        <v>-0.35499999999999998</v>
      </c>
      <c r="C10" s="13">
        <v>-1.7829999999999999</v>
      </c>
      <c r="D10" s="13">
        <v>-0.83199999999999996</v>
      </c>
    </row>
    <row r="11" spans="1:4">
      <c r="A11" s="104">
        <v>10</v>
      </c>
      <c r="B11" s="13">
        <v>1.2E-2</v>
      </c>
      <c r="C11" s="13">
        <v>-0.53100000000000003</v>
      </c>
      <c r="D11" s="13">
        <v>-0.32800000000000001</v>
      </c>
    </row>
    <row r="12" spans="1:4">
      <c r="A12" s="103">
        <v>11</v>
      </c>
      <c r="B12" s="13">
        <v>0.871</v>
      </c>
      <c r="C12" s="13">
        <v>0.106</v>
      </c>
      <c r="D12" s="13">
        <v>0.58199999999999996</v>
      </c>
    </row>
    <row r="13" spans="1:4">
      <c r="A13" s="104">
        <v>12</v>
      </c>
      <c r="B13" s="13">
        <v>0.746</v>
      </c>
      <c r="C13" s="13">
        <v>1.0569999999999999</v>
      </c>
      <c r="D13" s="13">
        <v>1.0449999999999999</v>
      </c>
    </row>
    <row r="14" spans="1:4">
      <c r="A14" s="103">
        <v>13</v>
      </c>
      <c r="B14" s="13">
        <v>-0.61399999999999999</v>
      </c>
      <c r="C14" s="13">
        <v>-1.163</v>
      </c>
      <c r="D14" s="13">
        <v>-0.79200000000000004</v>
      </c>
    </row>
    <row r="15" spans="1:4">
      <c r="A15" s="104">
        <v>14</v>
      </c>
      <c r="B15" s="13">
        <v>-0.53400000000000003</v>
      </c>
      <c r="C15" s="13">
        <v>-0.42599999999999999</v>
      </c>
      <c r="D15" s="13">
        <v>-0.18099999999999999</v>
      </c>
    </row>
    <row r="16" spans="1:4">
      <c r="A16" s="103">
        <v>15</v>
      </c>
      <c r="B16" s="13">
        <v>-0.123</v>
      </c>
      <c r="C16" s="13">
        <v>0.107</v>
      </c>
      <c r="D16" s="13">
        <v>0.433</v>
      </c>
    </row>
    <row r="17" spans="1:4">
      <c r="A17" s="104">
        <v>16</v>
      </c>
      <c r="B17" s="13">
        <v>-1.0820000000000001</v>
      </c>
      <c r="C17" s="13">
        <v>0.107</v>
      </c>
      <c r="D17" s="13">
        <v>-0.57799999999999996</v>
      </c>
    </row>
    <row r="18" spans="1:4">
      <c r="A18" s="103">
        <v>17</v>
      </c>
      <c r="B18" s="13">
        <v>0.53400000000000003</v>
      </c>
      <c r="C18" s="13">
        <v>-0.64200000000000002</v>
      </c>
      <c r="D18" s="13">
        <v>0.217</v>
      </c>
    </row>
    <row r="19" spans="1:4">
      <c r="A19" s="104">
        <v>18</v>
      </c>
      <c r="B19" s="13">
        <v>0.109</v>
      </c>
      <c r="C19" s="13">
        <v>1.0669999999999999</v>
      </c>
      <c r="D19" s="13">
        <v>0.9</v>
      </c>
    </row>
    <row r="20" spans="1:4">
      <c r="A20" s="103">
        <v>19</v>
      </c>
      <c r="B20" s="13">
        <v>0.60599999999999998</v>
      </c>
      <c r="C20" s="13">
        <v>1.371</v>
      </c>
      <c r="D20" s="13">
        <v>-0.107</v>
      </c>
    </row>
    <row r="21" spans="1:4">
      <c r="A21" s="104">
        <v>20</v>
      </c>
      <c r="B21" s="13">
        <v>0.59399999999999997</v>
      </c>
      <c r="C21" s="13">
        <v>0.52200000000000002</v>
      </c>
      <c r="D21" s="13">
        <v>-0.93799999999999994</v>
      </c>
    </row>
    <row r="22" spans="1:4">
      <c r="A22" s="103">
        <v>21</v>
      </c>
      <c r="B22" s="13">
        <v>0.629</v>
      </c>
      <c r="C22" s="13">
        <v>1.653</v>
      </c>
      <c r="D22" s="13">
        <v>0.32600000000000001</v>
      </c>
    </row>
    <row r="23" spans="1:4">
      <c r="A23" s="104">
        <v>22</v>
      </c>
      <c r="B23" s="13">
        <v>7.0000000000000001E-3</v>
      </c>
      <c r="C23" s="13">
        <v>0.40899999999999997</v>
      </c>
      <c r="D23" s="13">
        <v>0.75600000000000001</v>
      </c>
    </row>
    <row r="24" spans="1:4">
      <c r="A24" s="103">
        <v>23</v>
      </c>
      <c r="B24" s="13">
        <v>1.55</v>
      </c>
      <c r="C24" s="13">
        <v>1.92</v>
      </c>
      <c r="D24" s="13">
        <v>0.17899999999999999</v>
      </c>
    </row>
    <row r="25" spans="1:4">
      <c r="A25" s="104">
        <v>24</v>
      </c>
      <c r="B25" s="13">
        <v>0.373</v>
      </c>
      <c r="C25" s="13">
        <v>1.589</v>
      </c>
      <c r="D25" s="13">
        <v>-0.39400000000000002</v>
      </c>
    </row>
    <row r="26" spans="1:4">
      <c r="A26" s="103">
        <v>25</v>
      </c>
      <c r="B26" s="13">
        <v>-0.127</v>
      </c>
      <c r="C26" s="13">
        <v>-1.2889999999999999</v>
      </c>
      <c r="D26" s="13">
        <v>-0.64900000000000002</v>
      </c>
    </row>
    <row r="27" spans="1:4">
      <c r="A27" s="104">
        <v>26</v>
      </c>
      <c r="B27" s="13">
        <v>0.185</v>
      </c>
      <c r="C27" s="13">
        <v>-0.5</v>
      </c>
      <c r="D27" s="13">
        <v>-0.65300000000000002</v>
      </c>
    </row>
    <row r="28" spans="1:4">
      <c r="A28" s="103">
        <v>27</v>
      </c>
      <c r="B28" s="13">
        <v>7.6999999999999999E-2</v>
      </c>
      <c r="C28" s="13">
        <v>0.3</v>
      </c>
      <c r="D28" s="13">
        <v>-0.29199999999999998</v>
      </c>
    </row>
    <row r="29" spans="1:4">
      <c r="A29" s="104">
        <v>28</v>
      </c>
      <c r="B29" s="13">
        <v>5.7000000000000002E-2</v>
      </c>
      <c r="C29" s="13">
        <v>0</v>
      </c>
      <c r="D29" s="13">
        <v>0.183</v>
      </c>
    </row>
    <row r="30" spans="1:4">
      <c r="A30" s="103">
        <v>29</v>
      </c>
      <c r="B30" s="13">
        <v>6.8000000000000005E-2</v>
      </c>
      <c r="C30" s="13">
        <v>0.1</v>
      </c>
      <c r="D30" s="13">
        <v>-0.183</v>
      </c>
    </row>
    <row r="31" spans="1:4">
      <c r="A31" s="104">
        <v>30</v>
      </c>
      <c r="B31" s="13">
        <v>0.318</v>
      </c>
      <c r="C31" s="13">
        <v>-0.1</v>
      </c>
      <c r="D31" s="13">
        <v>0</v>
      </c>
    </row>
    <row r="32" spans="1:4">
      <c r="A32" s="103">
        <v>31</v>
      </c>
      <c r="B32" s="13">
        <v>0.78400000000000003</v>
      </c>
      <c r="C32" s="13">
        <v>0.59799999999999998</v>
      </c>
      <c r="D32" s="13">
        <v>-3.5999999999999997E-2</v>
      </c>
    </row>
    <row r="33" spans="1:4">
      <c r="A33" s="104">
        <v>32</v>
      </c>
      <c r="B33" s="13">
        <v>0.63</v>
      </c>
      <c r="C33" s="13">
        <v>1.48</v>
      </c>
      <c r="D33" s="13">
        <v>0.54600000000000004</v>
      </c>
    </row>
    <row r="34" spans="1:4">
      <c r="A34" s="103">
        <v>33</v>
      </c>
      <c r="B34" s="13">
        <v>-0.19500000000000001</v>
      </c>
      <c r="C34" s="13">
        <v>-9.8000000000000004E-2</v>
      </c>
      <c r="D34" s="13">
        <v>-0.47299999999999998</v>
      </c>
    </row>
    <row r="35" spans="1:4">
      <c r="A35" s="104">
        <v>34</v>
      </c>
      <c r="B35" s="13">
        <v>0.75600000000000001</v>
      </c>
      <c r="C35" s="13">
        <v>1.9419999999999999</v>
      </c>
      <c r="D35" s="13">
        <v>-0.11</v>
      </c>
    </row>
    <row r="36" spans="1:4">
      <c r="A36" s="103">
        <v>35</v>
      </c>
      <c r="B36" s="13">
        <v>-0.999</v>
      </c>
      <c r="C36" s="13">
        <v>-1.4530000000000001</v>
      </c>
      <c r="D36" s="13">
        <v>-0.40200000000000002</v>
      </c>
    </row>
    <row r="37" spans="1:4">
      <c r="A37" s="104">
        <v>36</v>
      </c>
      <c r="B37" s="13">
        <v>0.77400000000000002</v>
      </c>
      <c r="C37" s="13">
        <v>0.68100000000000005</v>
      </c>
      <c r="D37" s="13">
        <v>0.14699999999999999</v>
      </c>
    </row>
    <row r="38" spans="1:4">
      <c r="A38" s="103">
        <v>37</v>
      </c>
      <c r="B38" s="13">
        <v>-0.60099999999999998</v>
      </c>
      <c r="C38" s="13">
        <v>-0.876</v>
      </c>
      <c r="D38" s="13">
        <v>-0.183</v>
      </c>
    </row>
    <row r="39" spans="1:4">
      <c r="A39" s="104">
        <v>38</v>
      </c>
      <c r="B39" s="13">
        <v>0.3</v>
      </c>
      <c r="C39" s="13">
        <v>-0.49</v>
      </c>
      <c r="D39" s="13">
        <v>3.6999999999999998E-2</v>
      </c>
    </row>
    <row r="40" spans="1:4">
      <c r="A40" s="103">
        <v>39</v>
      </c>
      <c r="B40" s="13">
        <v>-0.05</v>
      </c>
      <c r="C40" s="13">
        <v>0.78300000000000003</v>
      </c>
      <c r="D40" s="13">
        <v>0.14699999999999999</v>
      </c>
    </row>
    <row r="41" spans="1:4">
      <c r="A41" s="104">
        <v>40</v>
      </c>
      <c r="B41" s="13">
        <v>0.56200000000000006</v>
      </c>
      <c r="C41" s="13">
        <v>-9.8000000000000004E-2</v>
      </c>
      <c r="D41" s="13">
        <v>0.72899999999999998</v>
      </c>
    </row>
    <row r="42" spans="1:4">
      <c r="A42" s="103">
        <v>41</v>
      </c>
      <c r="B42" s="13">
        <v>0.32700000000000001</v>
      </c>
      <c r="C42" s="13">
        <v>0.58399999999999996</v>
      </c>
      <c r="D42" s="13">
        <v>0.435</v>
      </c>
    </row>
    <row r="43" spans="1:4">
      <c r="A43" s="104">
        <v>42</v>
      </c>
      <c r="B43" s="13">
        <v>1.4999999999999999E-2</v>
      </c>
      <c r="C43" s="13">
        <v>-0.58399999999999996</v>
      </c>
      <c r="D43" s="13">
        <v>-0.435</v>
      </c>
    </row>
    <row r="44" spans="1:4">
      <c r="A44" s="103">
        <v>43</v>
      </c>
      <c r="B44" s="13">
        <v>-0.1</v>
      </c>
      <c r="C44" s="13">
        <v>-0.48899999999999999</v>
      </c>
      <c r="D44" s="13">
        <v>-2.6150000000000002</v>
      </c>
    </row>
    <row r="45" spans="1:4">
      <c r="A45" s="104">
        <v>44</v>
      </c>
      <c r="B45" s="13">
        <v>-3.1E-2</v>
      </c>
      <c r="C45" s="13">
        <v>-0.39300000000000002</v>
      </c>
      <c r="D45" s="13">
        <v>-1.2769999999999999</v>
      </c>
    </row>
    <row r="46" spans="1:4">
      <c r="A46" s="103">
        <v>45</v>
      </c>
      <c r="B46" s="13">
        <v>0.19</v>
      </c>
      <c r="C46" s="13">
        <v>0.39300000000000002</v>
      </c>
      <c r="D46" s="13">
        <v>1.1279999999999999</v>
      </c>
    </row>
    <row r="47" spans="1:4">
      <c r="A47" s="104">
        <v>46</v>
      </c>
      <c r="B47" s="13">
        <v>-1.4999999999999999E-2</v>
      </c>
      <c r="C47" s="13">
        <v>0.78100000000000003</v>
      </c>
      <c r="D47" s="13">
        <v>0.224</v>
      </c>
    </row>
    <row r="48" spans="1:4">
      <c r="A48" s="103">
        <v>47</v>
      </c>
      <c r="B48" s="13">
        <v>-0.155</v>
      </c>
      <c r="C48" s="13">
        <v>0.48499999999999999</v>
      </c>
      <c r="D48" s="13">
        <v>-0.44900000000000001</v>
      </c>
    </row>
    <row r="49" spans="1:4">
      <c r="A49" s="104">
        <v>48</v>
      </c>
      <c r="B49" s="13">
        <v>-0.28699999999999998</v>
      </c>
      <c r="C49" s="13">
        <v>-0.19400000000000001</v>
      </c>
      <c r="D49" s="13">
        <v>0</v>
      </c>
    </row>
    <row r="50" spans="1:4">
      <c r="A50" s="103">
        <v>49</v>
      </c>
      <c r="B50" s="13">
        <v>-0.40500000000000003</v>
      </c>
      <c r="C50" s="13">
        <v>-9.7000000000000003E-2</v>
      </c>
      <c r="D50" s="13">
        <v>-0.15</v>
      </c>
    </row>
    <row r="51" spans="1:4">
      <c r="A51" s="104">
        <v>50</v>
      </c>
      <c r="B51" s="13">
        <v>-0.84599999999999997</v>
      </c>
      <c r="C51" s="13">
        <v>-1.6639999999999999</v>
      </c>
      <c r="D51" s="13">
        <v>-3.6999999999999998E-2</v>
      </c>
    </row>
    <row r="52" spans="1:4">
      <c r="A52" s="103">
        <v>51</v>
      </c>
      <c r="B52" s="13">
        <v>0.621</v>
      </c>
      <c r="C52" s="13">
        <v>1.1779999999999999</v>
      </c>
      <c r="D52" s="13">
        <v>1.119</v>
      </c>
    </row>
    <row r="53" spans="1:4">
      <c r="A53" s="104">
        <v>52</v>
      </c>
      <c r="B53" s="13">
        <v>0.11700000000000001</v>
      </c>
      <c r="C53" s="13">
        <v>0.29199999999999998</v>
      </c>
      <c r="D53" s="13">
        <v>0.85</v>
      </c>
    </row>
    <row r="54" spans="1:4">
      <c r="A54" s="103">
        <v>53</v>
      </c>
      <c r="B54" s="13">
        <v>0.70099999999999996</v>
      </c>
      <c r="C54" s="13">
        <v>0.19400000000000001</v>
      </c>
      <c r="D54" s="13">
        <v>-7.3999999999999996E-2</v>
      </c>
    </row>
    <row r="55" spans="1:4">
      <c r="A55" s="104">
        <v>54</v>
      </c>
      <c r="B55" s="13">
        <v>0.53400000000000003</v>
      </c>
      <c r="C55" s="13">
        <v>-0.19400000000000001</v>
      </c>
      <c r="D55" s="13">
        <v>0.40500000000000003</v>
      </c>
    </row>
    <row r="56" spans="1:4">
      <c r="A56" s="103">
        <v>55</v>
      </c>
      <c r="B56" s="13">
        <v>-0.67900000000000005</v>
      </c>
      <c r="C56" s="13">
        <v>0.38800000000000001</v>
      </c>
      <c r="D56" s="13">
        <v>0.183</v>
      </c>
    </row>
    <row r="57" spans="1:4">
      <c r="A57" s="104">
        <v>56</v>
      </c>
      <c r="B57" s="13">
        <v>0.151</v>
      </c>
      <c r="C57" s="13">
        <v>-0.97399999999999998</v>
      </c>
      <c r="D57" s="13">
        <v>-0.36699999999999999</v>
      </c>
    </row>
    <row r="58" spans="1:4">
      <c r="A58" s="103">
        <v>57</v>
      </c>
      <c r="B58" s="13">
        <v>-1.446</v>
      </c>
      <c r="C58" s="13">
        <v>-2.2759999999999998</v>
      </c>
      <c r="D58" s="13">
        <v>-1.1080000000000001</v>
      </c>
    </row>
    <row r="59" spans="1:4">
      <c r="A59" s="104">
        <v>58</v>
      </c>
      <c r="B59" s="13">
        <v>-0.35299999999999998</v>
      </c>
      <c r="C59" s="13">
        <v>-1.92</v>
      </c>
      <c r="D59" s="13">
        <v>0.186</v>
      </c>
    </row>
    <row r="60" spans="1:4">
      <c r="A60" s="103">
        <v>59</v>
      </c>
      <c r="B60" s="13">
        <v>2.8000000000000001E-2</v>
      </c>
      <c r="C60" s="13">
        <v>0.81299999999999994</v>
      </c>
      <c r="D60" s="13">
        <v>-1.72</v>
      </c>
    </row>
    <row r="61" spans="1:4">
      <c r="A61" s="104">
        <v>60</v>
      </c>
      <c r="B61" s="13">
        <v>-0.39800000000000002</v>
      </c>
      <c r="C61" s="13">
        <v>1.8049999999999999</v>
      </c>
      <c r="D61" s="13">
        <v>0.82599999999999996</v>
      </c>
    </row>
    <row r="62" spans="1:4">
      <c r="A62" s="103">
        <v>61</v>
      </c>
      <c r="B62" s="13">
        <v>-0.154</v>
      </c>
      <c r="C62" s="13">
        <v>0.496</v>
      </c>
      <c r="D62" s="13">
        <v>-0.33700000000000002</v>
      </c>
    </row>
    <row r="63" spans="1:4">
      <c r="A63" s="104">
        <v>62</v>
      </c>
      <c r="B63" s="13">
        <v>-0.379</v>
      </c>
      <c r="C63" s="13">
        <v>-2.0990000000000002</v>
      </c>
      <c r="D63" s="13">
        <v>-0.15</v>
      </c>
    </row>
    <row r="64" spans="1:4">
      <c r="A64" s="103">
        <v>63</v>
      </c>
      <c r="B64" s="13">
        <v>-0.82499999999999996</v>
      </c>
      <c r="C64" s="13">
        <v>-1.629</v>
      </c>
      <c r="D64" s="13">
        <v>-3.0539999999999998</v>
      </c>
    </row>
    <row r="65" spans="1:4">
      <c r="A65" s="104">
        <v>64</v>
      </c>
      <c r="B65" s="13">
        <v>0.2</v>
      </c>
      <c r="C65" s="13">
        <v>0.20499999999999999</v>
      </c>
      <c r="D65" s="13">
        <v>0.69499999999999995</v>
      </c>
    </row>
    <row r="66" spans="1:4">
      <c r="A66" s="103">
        <v>65</v>
      </c>
      <c r="B66" s="13">
        <v>-0.161</v>
      </c>
      <c r="C66" s="13">
        <v>-0.10299999999999999</v>
      </c>
      <c r="D66" s="13">
        <v>0.53700000000000003</v>
      </c>
    </row>
    <row r="67" spans="1:4">
      <c r="A67" s="104">
        <v>66</v>
      </c>
      <c r="B67" s="13">
        <v>0.22</v>
      </c>
      <c r="C67" s="13">
        <v>0.71499999999999997</v>
      </c>
      <c r="D67" s="13">
        <v>0.68700000000000006</v>
      </c>
    </row>
    <row r="68" spans="1:4">
      <c r="A68" s="103">
        <v>67</v>
      </c>
      <c r="B68" s="13">
        <v>-0.247</v>
      </c>
      <c r="C68" s="13">
        <v>3.0089999999999999</v>
      </c>
      <c r="D68" s="13">
        <v>-0.41899999999999998</v>
      </c>
    </row>
    <row r="69" spans="1:4">
      <c r="A69" s="104">
        <v>68</v>
      </c>
      <c r="B69" s="13">
        <v>0.41</v>
      </c>
      <c r="C69" s="13">
        <v>0.88500000000000001</v>
      </c>
      <c r="D69" s="13">
        <v>0.153</v>
      </c>
    </row>
    <row r="70" spans="1:4">
      <c r="A70" s="103">
        <v>69</v>
      </c>
      <c r="B70" s="13">
        <v>0.21299999999999999</v>
      </c>
      <c r="C70" s="13">
        <v>0</v>
      </c>
      <c r="D70" s="13">
        <v>1.5569999999999999</v>
      </c>
    </row>
    <row r="71" spans="1:4">
      <c r="A71" s="104">
        <v>70</v>
      </c>
      <c r="B71" s="13">
        <v>0.254</v>
      </c>
      <c r="C71" s="13">
        <v>1.2649999999999999</v>
      </c>
      <c r="D71" s="13">
        <v>-0.08</v>
      </c>
    </row>
    <row r="72" spans="1:4">
      <c r="A72" s="103">
        <v>71</v>
      </c>
      <c r="B72" s="13">
        <v>8.8999999999999996E-2</v>
      </c>
      <c r="C72" s="13">
        <v>-0.38800000000000001</v>
      </c>
      <c r="D72" s="13">
        <v>-0.84</v>
      </c>
    </row>
    <row r="73" spans="1:4">
      <c r="A73" s="104">
        <v>72</v>
      </c>
      <c r="B73" s="13">
        <v>-0.499</v>
      </c>
      <c r="C73" s="13">
        <v>-1.8620000000000001</v>
      </c>
      <c r="D73" s="13">
        <v>-2.0699999999999998</v>
      </c>
    </row>
    <row r="74" spans="1:4">
      <c r="A74" s="103">
        <v>73</v>
      </c>
      <c r="B74" s="13">
        <v>-0.40100000000000002</v>
      </c>
      <c r="C74" s="13">
        <v>-0.79400000000000004</v>
      </c>
      <c r="D74" s="13">
        <v>-1.988</v>
      </c>
    </row>
    <row r="75" spans="1:4">
      <c r="A75" s="104">
        <v>74</v>
      </c>
      <c r="B75" s="13">
        <v>0.28000000000000003</v>
      </c>
      <c r="C75" s="13">
        <v>1.681</v>
      </c>
      <c r="D75" s="13">
        <v>1.206</v>
      </c>
    </row>
    <row r="76" spans="1:4">
      <c r="A76" s="103">
        <v>75</v>
      </c>
      <c r="B76" s="13">
        <v>1.4079999999999999</v>
      </c>
      <c r="C76" s="13">
        <v>0.19600000000000001</v>
      </c>
      <c r="D76" s="13">
        <v>2.8530000000000002</v>
      </c>
    </row>
    <row r="77" spans="1:4">
      <c r="A77" s="104">
        <v>76</v>
      </c>
      <c r="B77" s="13">
        <v>0.21099999999999999</v>
      </c>
      <c r="C77" s="13">
        <v>-0.29399999999999998</v>
      </c>
      <c r="D77" s="13">
        <v>-0.96899999999999997</v>
      </c>
    </row>
    <row r="78" spans="1:4">
      <c r="A78" s="103">
        <v>77</v>
      </c>
      <c r="B78" s="13">
        <v>-0.22800000000000001</v>
      </c>
      <c r="C78" s="13">
        <v>0.48899999999999999</v>
      </c>
      <c r="D78" s="13">
        <v>1.0089999999999999</v>
      </c>
    </row>
    <row r="79" spans="1:4">
      <c r="A79" s="104">
        <v>78</v>
      </c>
      <c r="B79" s="13">
        <v>0.23699999999999999</v>
      </c>
      <c r="C79" s="13">
        <v>3.1720000000000002</v>
      </c>
      <c r="D79" s="13">
        <v>1.4350000000000001</v>
      </c>
    </row>
    <row r="80" spans="1:4">
      <c r="A80" s="103">
        <v>79</v>
      </c>
      <c r="B80" s="13">
        <v>0.58899999999999997</v>
      </c>
      <c r="C80" s="13">
        <v>2.5219999999999998</v>
      </c>
      <c r="D80" s="13">
        <v>7.9000000000000001E-2</v>
      </c>
    </row>
    <row r="81" spans="1:4">
      <c r="A81" s="104">
        <v>80</v>
      </c>
      <c r="B81" s="13">
        <v>-0.26500000000000001</v>
      </c>
      <c r="C81" s="13">
        <v>-9.1999999999999998E-2</v>
      </c>
      <c r="D81" s="13">
        <v>-0.83399999999999996</v>
      </c>
    </row>
    <row r="82" spans="1:4">
      <c r="A82" s="103">
        <v>81</v>
      </c>
      <c r="B82" s="13">
        <v>0.19800000000000001</v>
      </c>
      <c r="C82" s="13">
        <v>0.64400000000000002</v>
      </c>
      <c r="D82" s="13">
        <v>-0.32</v>
      </c>
    </row>
    <row r="83" spans="1:4">
      <c r="A83" s="104">
        <v>82</v>
      </c>
      <c r="B83" s="13">
        <v>-0.58399999999999996</v>
      </c>
      <c r="C83" s="13">
        <v>0.27500000000000002</v>
      </c>
      <c r="D83" s="13">
        <v>-2.266</v>
      </c>
    </row>
    <row r="84" spans="1:4">
      <c r="A84" s="103">
        <v>83</v>
      </c>
      <c r="B84" s="13">
        <v>5.0999999999999997E-2</v>
      </c>
      <c r="C84" s="13">
        <v>-1.847</v>
      </c>
      <c r="D84" s="13">
        <v>1.6240000000000001</v>
      </c>
    </row>
    <row r="85" spans="1:4">
      <c r="A85" s="104">
        <v>84</v>
      </c>
      <c r="B85" s="13">
        <v>0.65100000000000002</v>
      </c>
      <c r="C85" s="13">
        <v>2.5760000000000001</v>
      </c>
      <c r="D85" s="13">
        <v>-0.84899999999999998</v>
      </c>
    </row>
    <row r="86" spans="1:4">
      <c r="A86" s="103">
        <v>85</v>
      </c>
      <c r="B86" s="13">
        <v>-0.26600000000000001</v>
      </c>
      <c r="C86" s="13">
        <v>3.569</v>
      </c>
      <c r="D86" s="13">
        <v>-1.3080000000000001</v>
      </c>
    </row>
    <row r="87" spans="1:4">
      <c r="A87" s="104">
        <v>86</v>
      </c>
      <c r="B87" s="13">
        <v>-0.51300000000000001</v>
      </c>
      <c r="C87" s="13">
        <v>-1.323</v>
      </c>
      <c r="D87" s="13">
        <v>-1.034</v>
      </c>
    </row>
    <row r="88" spans="1:4">
      <c r="A88" s="103">
        <v>87</v>
      </c>
      <c r="B88" s="13">
        <v>0.54900000000000004</v>
      </c>
      <c r="C88" s="13">
        <v>3.2330000000000001</v>
      </c>
      <c r="D88" s="13">
        <v>0.70399999999999996</v>
      </c>
    </row>
    <row r="89" spans="1:4">
      <c r="A89" s="104">
        <v>88</v>
      </c>
      <c r="B89" s="13">
        <v>0.8</v>
      </c>
      <c r="C89" s="13">
        <v>0.51500000000000001</v>
      </c>
      <c r="D89" s="13">
        <v>0.86299999999999999</v>
      </c>
    </row>
    <row r="90" spans="1:4">
      <c r="A90" s="103">
        <v>89</v>
      </c>
      <c r="B90" s="13">
        <v>3.9E-2</v>
      </c>
      <c r="C90" s="13">
        <v>0.34200000000000003</v>
      </c>
      <c r="D90" s="13">
        <v>0.77500000000000002</v>
      </c>
    </row>
    <row r="91" spans="1:4">
      <c r="A91" s="104">
        <v>90</v>
      </c>
      <c r="B91" s="13">
        <v>-0.45</v>
      </c>
      <c r="C91" s="13">
        <v>0.42499999999999999</v>
      </c>
      <c r="D91" s="13">
        <v>-0.36599999999999999</v>
      </c>
    </row>
    <row r="92" spans="1:4">
      <c r="A92" s="103">
        <v>91</v>
      </c>
      <c r="B92" s="13">
        <v>-0.187</v>
      </c>
      <c r="C92" s="13">
        <v>-1.196</v>
      </c>
      <c r="D92" s="13">
        <v>-8.2000000000000003E-2</v>
      </c>
    </row>
    <row r="93" spans="1:4">
      <c r="A93" s="104">
        <v>92</v>
      </c>
      <c r="B93" s="13">
        <v>-0.245</v>
      </c>
      <c r="C93" s="13">
        <v>-2.2589999999999999</v>
      </c>
      <c r="D93" s="13">
        <v>-8.2000000000000003E-2</v>
      </c>
    </row>
    <row r="94" spans="1:4">
      <c r="A94" s="103">
        <v>93</v>
      </c>
      <c r="B94" s="13">
        <v>-7.6999999999999999E-2</v>
      </c>
      <c r="C94" s="13">
        <v>8.7999999999999995E-2</v>
      </c>
      <c r="D94" s="13">
        <v>0.61099999999999999</v>
      </c>
    </row>
    <row r="95" spans="1:4">
      <c r="A95" s="104">
        <v>94</v>
      </c>
      <c r="B95" s="13">
        <v>-0.193</v>
      </c>
      <c r="C95" s="13">
        <v>-1.593</v>
      </c>
      <c r="D95" s="13">
        <v>-0.122</v>
      </c>
    </row>
    <row r="96" spans="1:4">
      <c r="A96" s="103">
        <v>95</v>
      </c>
      <c r="B96" s="13">
        <v>0.36299999999999999</v>
      </c>
      <c r="C96" s="13">
        <v>0.44500000000000001</v>
      </c>
      <c r="D96" s="13">
        <v>0.72899999999999998</v>
      </c>
    </row>
    <row r="97" spans="1:4">
      <c r="A97" s="104">
        <v>96</v>
      </c>
      <c r="B97" s="13">
        <v>1.4970000000000001</v>
      </c>
      <c r="C97" s="13">
        <v>2.802</v>
      </c>
      <c r="D97" s="13">
        <v>-0.44500000000000001</v>
      </c>
    </row>
    <row r="98" spans="1:4">
      <c r="A98" s="103">
        <v>97</v>
      </c>
      <c r="B98" s="13">
        <v>1.242</v>
      </c>
      <c r="C98" s="13">
        <v>1.542</v>
      </c>
      <c r="D98" s="13">
        <v>0.64600000000000002</v>
      </c>
    </row>
    <row r="99" spans="1:4">
      <c r="A99" s="104">
        <v>98</v>
      </c>
      <c r="B99" s="13">
        <v>1.5189999999999999</v>
      </c>
      <c r="C99" s="13">
        <v>1.1830000000000001</v>
      </c>
      <c r="D99" s="13">
        <v>0.80200000000000005</v>
      </c>
    </row>
    <row r="100" spans="1:4">
      <c r="A100" s="103">
        <v>99</v>
      </c>
      <c r="B100" s="13">
        <v>-0.126</v>
      </c>
      <c r="C100" s="13">
        <v>0</v>
      </c>
      <c r="D100" s="13">
        <v>0.71599999999999997</v>
      </c>
    </row>
    <row r="101" spans="1:4">
      <c r="A101" s="104">
        <v>100</v>
      </c>
      <c r="B101" s="13">
        <v>0.53100000000000003</v>
      </c>
      <c r="C101" s="13">
        <v>-0.16800000000000001</v>
      </c>
      <c r="D101" s="13">
        <v>0.23799999999999999</v>
      </c>
    </row>
    <row r="102" spans="1:4">
      <c r="A102" s="103">
        <v>101</v>
      </c>
      <c r="B102" s="13">
        <v>0.154</v>
      </c>
      <c r="C102" s="13">
        <v>0.42</v>
      </c>
      <c r="D102" s="13">
        <v>0.316</v>
      </c>
    </row>
    <row r="103" spans="1:4">
      <c r="A103" s="104">
        <v>102</v>
      </c>
      <c r="B103" s="13">
        <v>6.6000000000000003E-2</v>
      </c>
      <c r="C103" s="13">
        <v>0</v>
      </c>
      <c r="D103" s="13">
        <v>-0.71199999999999997</v>
      </c>
    </row>
    <row r="104" spans="1:4">
      <c r="A104" s="103">
        <v>103</v>
      </c>
      <c r="B104" s="13">
        <v>-0.24199999999999999</v>
      </c>
      <c r="C104" s="13">
        <v>-0.84199999999999997</v>
      </c>
      <c r="D104" s="13">
        <v>0.55400000000000005</v>
      </c>
    </row>
    <row r="105" spans="1:4">
      <c r="A105" s="104">
        <v>104</v>
      </c>
      <c r="B105" s="13">
        <v>-0.37</v>
      </c>
      <c r="C105" s="13">
        <v>2.8340000000000001</v>
      </c>
      <c r="D105" s="13">
        <v>-0.23699999999999999</v>
      </c>
    </row>
    <row r="106" spans="1:4">
      <c r="A106" s="103">
        <v>105</v>
      </c>
      <c r="B106" s="13">
        <v>-4.3999999999999997E-2</v>
      </c>
      <c r="C106" s="13">
        <v>-1.323</v>
      </c>
      <c r="D106" s="13">
        <v>0.47399999999999998</v>
      </c>
    </row>
    <row r="107" spans="1:4">
      <c r="A107" s="104">
        <v>106</v>
      </c>
      <c r="B107" s="13">
        <v>-0.13100000000000001</v>
      </c>
      <c r="C107" s="13">
        <v>0.41499999999999998</v>
      </c>
      <c r="D107" s="13">
        <v>1.0189999999999999</v>
      </c>
    </row>
    <row r="108" spans="1:4">
      <c r="A108" s="103">
        <v>107</v>
      </c>
      <c r="B108" s="13">
        <v>9.0999999999999998E-2</v>
      </c>
      <c r="C108" s="13">
        <v>-0.66600000000000004</v>
      </c>
      <c r="D108" s="13">
        <v>7.8E-2</v>
      </c>
    </row>
    <row r="109" spans="1:4">
      <c r="A109" s="104">
        <v>108</v>
      </c>
      <c r="B109" s="13">
        <v>0.93600000000000005</v>
      </c>
      <c r="C109" s="13">
        <v>0.997</v>
      </c>
      <c r="D109" s="13">
        <v>-0.156</v>
      </c>
    </row>
    <row r="110" spans="1:4">
      <c r="A110" s="103">
        <v>109</v>
      </c>
      <c r="B110" s="13">
        <v>0.308</v>
      </c>
      <c r="C110" s="13">
        <v>1.5580000000000001</v>
      </c>
      <c r="D110" s="13">
        <v>-7.8E-2</v>
      </c>
    </row>
    <row r="111" spans="1:4">
      <c r="A111" s="104">
        <v>110</v>
      </c>
      <c r="B111" s="13">
        <v>0.97599999999999998</v>
      </c>
      <c r="C111" s="13">
        <v>-0.48899999999999999</v>
      </c>
      <c r="D111" s="13">
        <v>7.8E-2</v>
      </c>
    </row>
    <row r="112" spans="1:4">
      <c r="A112" s="103">
        <v>111</v>
      </c>
      <c r="B112" s="13">
        <v>0.81599999999999995</v>
      </c>
      <c r="C112" s="13">
        <v>-0.82099999999999995</v>
      </c>
      <c r="D112" s="13">
        <v>-0.156</v>
      </c>
    </row>
    <row r="113" spans="1:4">
      <c r="A113" s="104">
        <v>112</v>
      </c>
      <c r="B113" s="13">
        <v>-0.68600000000000005</v>
      </c>
      <c r="C113" s="13">
        <v>1.1479999999999999</v>
      </c>
      <c r="D113" s="13">
        <v>-7.8E-2</v>
      </c>
    </row>
    <row r="114" spans="1:4">
      <c r="A114" s="103">
        <v>113</v>
      </c>
      <c r="B114" s="13">
        <v>0.25</v>
      </c>
      <c r="C114" s="13">
        <v>5.2389999999999999</v>
      </c>
      <c r="D114" s="13">
        <v>0.39</v>
      </c>
    </row>
    <row r="115" spans="1:4">
      <c r="A115" s="104">
        <v>114</v>
      </c>
      <c r="B115" s="13">
        <v>3.1E-2</v>
      </c>
      <c r="C115" s="13">
        <v>-1.716</v>
      </c>
      <c r="D115" s="13">
        <v>-7.8E-2</v>
      </c>
    </row>
    <row r="116" spans="1:4">
      <c r="A116" s="103">
        <v>115</v>
      </c>
      <c r="B116" s="13">
        <v>-0.66500000000000004</v>
      </c>
      <c r="C116" s="13">
        <v>0.314</v>
      </c>
      <c r="D116" s="13">
        <v>-0.313</v>
      </c>
    </row>
    <row r="117" spans="1:4">
      <c r="A117" s="104">
        <v>116</v>
      </c>
      <c r="B117" s="13">
        <v>-0.66200000000000003</v>
      </c>
      <c r="C117" s="13">
        <v>1.2470000000000001</v>
      </c>
      <c r="D117" s="13">
        <v>-0.86399999999999999</v>
      </c>
    </row>
    <row r="118" spans="1:4">
      <c r="A118" s="103">
        <v>117</v>
      </c>
      <c r="B118" s="13">
        <v>-0.51</v>
      </c>
      <c r="C118" s="13">
        <v>0.155</v>
      </c>
      <c r="D118" s="13">
        <v>-0.79200000000000004</v>
      </c>
    </row>
    <row r="119" spans="1:4">
      <c r="A119" s="104">
        <v>118</v>
      </c>
      <c r="B119" s="13">
        <v>-1.004</v>
      </c>
      <c r="C119" s="13">
        <v>-0.93200000000000005</v>
      </c>
      <c r="D119" s="13">
        <v>-0.23899999999999999</v>
      </c>
    </row>
    <row r="120" spans="1:4">
      <c r="A120" s="103">
        <v>119</v>
      </c>
      <c r="B120" s="13">
        <v>-1.6180000000000001</v>
      </c>
      <c r="C120" s="13">
        <v>-2.61</v>
      </c>
      <c r="D120" s="13">
        <v>-1.2030000000000001</v>
      </c>
    </row>
    <row r="121" spans="1:4">
      <c r="A121" s="104">
        <v>120</v>
      </c>
      <c r="B121" s="13">
        <v>-2.0430000000000001</v>
      </c>
      <c r="C121" s="13">
        <v>-1.9419999999999999</v>
      </c>
      <c r="D121" s="13">
        <v>-1.0549999999999999</v>
      </c>
    </row>
    <row r="122" spans="1:4">
      <c r="A122" s="103">
        <v>121</v>
      </c>
      <c r="B122" s="13">
        <v>-1.4730000000000001</v>
      </c>
      <c r="C122" s="13">
        <v>-2.9849999999999999</v>
      </c>
      <c r="D122" s="13">
        <v>-1.4790000000000001</v>
      </c>
    </row>
    <row r="123" spans="1:4">
      <c r="A123" s="104">
        <v>122</v>
      </c>
      <c r="B123" s="13">
        <v>2.133</v>
      </c>
      <c r="C123" s="13">
        <v>3.3929999999999998</v>
      </c>
      <c r="D123" s="13">
        <v>1.3160000000000001</v>
      </c>
    </row>
    <row r="124" spans="1:4">
      <c r="A124" s="103">
        <v>123</v>
      </c>
      <c r="B124" s="13">
        <v>-1.1659999999999999</v>
      </c>
      <c r="C124" s="13">
        <v>-0.81699999999999995</v>
      </c>
      <c r="D124" s="13">
        <v>-0.73799999999999999</v>
      </c>
    </row>
    <row r="125" spans="1:4">
      <c r="A125" s="104">
        <v>124</v>
      </c>
      <c r="B125" s="13">
        <v>-1.5569999999999999</v>
      </c>
      <c r="C125" s="13">
        <v>-2.66</v>
      </c>
      <c r="D125" s="13">
        <v>-8.2000000000000003E-2</v>
      </c>
    </row>
    <row r="126" spans="1:4">
      <c r="A126" s="103">
        <v>125</v>
      </c>
      <c r="B126" s="13">
        <v>1.4710000000000001</v>
      </c>
      <c r="C126" s="13">
        <v>1.5880000000000001</v>
      </c>
      <c r="D126" s="13">
        <v>0.49299999999999999</v>
      </c>
    </row>
    <row r="127" spans="1:4">
      <c r="A127" s="104">
        <v>126</v>
      </c>
      <c r="B127" s="13">
        <v>-0.14799999999999999</v>
      </c>
      <c r="C127" s="13">
        <v>-0.41499999999999998</v>
      </c>
      <c r="D127" s="13">
        <v>0.16400000000000001</v>
      </c>
    </row>
    <row r="128" spans="1:4">
      <c r="A128" s="103">
        <v>127</v>
      </c>
      <c r="B128" s="13">
        <v>1.0229999999999999</v>
      </c>
      <c r="C128" s="13">
        <v>-1.004</v>
      </c>
      <c r="D128" s="13">
        <v>1.22</v>
      </c>
    </row>
    <row r="129" spans="1:4">
      <c r="A129" s="104">
        <v>128</v>
      </c>
      <c r="B129" s="13">
        <v>0.79500000000000004</v>
      </c>
      <c r="C129" s="13">
        <v>2.2450000000000001</v>
      </c>
      <c r="D129" s="13">
        <v>0.40300000000000002</v>
      </c>
    </row>
    <row r="130" spans="1:4">
      <c r="A130" s="103">
        <v>129</v>
      </c>
      <c r="B130" s="13">
        <v>0.75700000000000001</v>
      </c>
      <c r="C130" s="13">
        <v>1.4690000000000001</v>
      </c>
      <c r="D130" s="13">
        <v>0.96199999999999997</v>
      </c>
    </row>
    <row r="131" spans="1:4">
      <c r="A131" s="104">
        <v>130</v>
      </c>
      <c r="B131" s="13">
        <v>-1.276</v>
      </c>
      <c r="C131" s="13">
        <v>-0.89500000000000002</v>
      </c>
      <c r="D131" s="13">
        <v>-0.48</v>
      </c>
    </row>
    <row r="132" spans="1:4">
      <c r="A132" s="103">
        <v>131</v>
      </c>
      <c r="B132" s="13">
        <v>0.24199999999999999</v>
      </c>
      <c r="C132" s="13">
        <v>-0.32800000000000001</v>
      </c>
      <c r="D132" s="13">
        <v>-1.29</v>
      </c>
    </row>
    <row r="133" spans="1:4">
      <c r="A133" s="104">
        <v>132</v>
      </c>
      <c r="B133" s="13">
        <v>0.35499999999999998</v>
      </c>
      <c r="C133" s="13">
        <v>0.81699999999999995</v>
      </c>
      <c r="D133" s="13">
        <v>-0.56999999999999995</v>
      </c>
    </row>
    <row r="134" spans="1:4">
      <c r="A134" s="103">
        <v>133</v>
      </c>
      <c r="B134" s="13">
        <v>-0.32300000000000001</v>
      </c>
      <c r="C134" s="13">
        <v>-2.2210000000000001</v>
      </c>
      <c r="D134" s="13">
        <v>1.1359999999999999</v>
      </c>
    </row>
    <row r="135" spans="1:4">
      <c r="A135" s="104">
        <v>134</v>
      </c>
      <c r="B135" s="13">
        <v>0.35499999999999998</v>
      </c>
      <c r="C135" s="13">
        <v>0.99299999999999999</v>
      </c>
      <c r="D135" s="13">
        <v>1.2829999999999999</v>
      </c>
    </row>
    <row r="136" spans="1:4">
      <c r="A136" s="103">
        <v>135</v>
      </c>
      <c r="B136" s="13">
        <v>0.125</v>
      </c>
      <c r="C136" s="13">
        <v>-0.247</v>
      </c>
      <c r="D136" s="13">
        <v>0.47699999999999998</v>
      </c>
    </row>
    <row r="137" spans="1:4">
      <c r="A137" s="104">
        <v>136</v>
      </c>
      <c r="B137" s="13">
        <v>-0.159</v>
      </c>
      <c r="C137" s="13">
        <v>-1.33</v>
      </c>
      <c r="D137" s="13">
        <v>-0.71599999999999997</v>
      </c>
    </row>
    <row r="138" spans="1:4">
      <c r="A138" s="103">
        <v>137</v>
      </c>
      <c r="B138" s="13">
        <v>3.0000000000000001E-3</v>
      </c>
      <c r="C138" s="13">
        <v>0.75</v>
      </c>
      <c r="D138" s="13">
        <v>-1.2050000000000001</v>
      </c>
    </row>
    <row r="139" spans="1:4">
      <c r="A139" s="104">
        <v>138</v>
      </c>
      <c r="B139" s="13">
        <v>-1.6950000000000001</v>
      </c>
      <c r="C139" s="13">
        <v>-0.41599999999999998</v>
      </c>
      <c r="D139" s="13">
        <v>0.32300000000000001</v>
      </c>
    </row>
    <row r="140" spans="1:4">
      <c r="A140" s="103">
        <v>139</v>
      </c>
      <c r="B140" s="13">
        <v>-0.17100000000000001</v>
      </c>
      <c r="C140" s="13">
        <v>-4.9580000000000002</v>
      </c>
      <c r="D140" s="13">
        <v>-0.89</v>
      </c>
    </row>
    <row r="141" spans="1:4">
      <c r="A141" s="104">
        <v>140</v>
      </c>
      <c r="B141" s="13">
        <v>-2.8000000000000001E-2</v>
      </c>
      <c r="C141" s="13">
        <v>0.437</v>
      </c>
      <c r="D141" s="13">
        <v>-0.40699999999999997</v>
      </c>
    </row>
    <row r="142" spans="1:4">
      <c r="A142" s="103">
        <v>141</v>
      </c>
      <c r="B142" s="13">
        <v>-0.21299999999999999</v>
      </c>
      <c r="C142" s="13">
        <v>0.17399999999999999</v>
      </c>
      <c r="D142" s="13">
        <v>0.40699999999999997</v>
      </c>
    </row>
    <row r="143" spans="1:4">
      <c r="A143" s="104">
        <v>142</v>
      </c>
      <c r="B143" s="13">
        <v>-0.27700000000000002</v>
      </c>
      <c r="C143" s="13">
        <v>0.69399999999999995</v>
      </c>
      <c r="D143" s="13">
        <v>0.32500000000000001</v>
      </c>
    </row>
    <row r="144" spans="1:4">
      <c r="A144" s="103">
        <v>143</v>
      </c>
      <c r="B144" s="13">
        <v>1.038</v>
      </c>
      <c r="C144" s="13">
        <v>-0.52</v>
      </c>
      <c r="D144" s="13">
        <v>1.048</v>
      </c>
    </row>
    <row r="145" spans="1:4">
      <c r="A145" s="104">
        <v>144</v>
      </c>
      <c r="B145" s="13">
        <v>0.53</v>
      </c>
      <c r="C145" s="13">
        <v>0</v>
      </c>
      <c r="D145" s="13">
        <v>0.24</v>
      </c>
    </row>
    <row r="146" spans="1:4">
      <c r="A146" s="103">
        <v>145</v>
      </c>
      <c r="B146" s="13">
        <v>0.26800000000000002</v>
      </c>
      <c r="C146" s="13">
        <v>-0.34799999999999998</v>
      </c>
      <c r="D146" s="13">
        <v>-0.24</v>
      </c>
    </row>
    <row r="147" spans="1:4">
      <c r="A147" s="104">
        <v>146</v>
      </c>
      <c r="B147" s="13">
        <v>-0.23499999999999999</v>
      </c>
      <c r="C147" s="13">
        <v>-1.2290000000000001</v>
      </c>
      <c r="D147" s="13">
        <v>0.24</v>
      </c>
    </row>
    <row r="148" spans="1:4">
      <c r="A148" s="103">
        <v>147</v>
      </c>
      <c r="B148" s="13">
        <v>-0.104</v>
      </c>
      <c r="C148" s="13">
        <v>-0.70899999999999996</v>
      </c>
      <c r="D148" s="13">
        <v>-0.80300000000000005</v>
      </c>
    </row>
    <row r="149" spans="1:4">
      <c r="A149" s="104">
        <v>148</v>
      </c>
      <c r="B149" s="13">
        <v>0.38300000000000001</v>
      </c>
      <c r="C149" s="13">
        <v>5.3689999999999998</v>
      </c>
      <c r="D149" s="13">
        <v>-0.161</v>
      </c>
    </row>
    <row r="150" spans="1:4">
      <c r="A150" s="103">
        <v>149</v>
      </c>
      <c r="B150" s="13">
        <v>-8.8999999999999996E-2</v>
      </c>
      <c r="C150" s="13">
        <v>-1.7869999999999999</v>
      </c>
      <c r="D150" s="13">
        <v>2.0779999999999998</v>
      </c>
    </row>
    <row r="151" spans="1:4">
      <c r="A151" s="104">
        <v>150</v>
      </c>
      <c r="B151" s="13">
        <v>-0.73</v>
      </c>
      <c r="C151" s="13">
        <v>0</v>
      </c>
      <c r="D151" s="13">
        <v>-1.756</v>
      </c>
    </row>
    <row r="152" spans="1:4">
      <c r="A152" s="103">
        <v>151</v>
      </c>
      <c r="B152" s="13">
        <v>0.46100000000000002</v>
      </c>
      <c r="C152" s="13">
        <v>0.51400000000000001</v>
      </c>
      <c r="D152" s="13">
        <v>-0.161</v>
      </c>
    </row>
    <row r="153" spans="1:4">
      <c r="A153" s="104">
        <v>152</v>
      </c>
      <c r="B153" s="13">
        <v>0.159</v>
      </c>
      <c r="C153" s="13">
        <v>-0.25700000000000001</v>
      </c>
      <c r="D153" s="13">
        <v>-0.24199999999999999</v>
      </c>
    </row>
    <row r="154" spans="1:4">
      <c r="A154" s="103">
        <v>153</v>
      </c>
      <c r="B154" s="13">
        <v>-1.052</v>
      </c>
      <c r="C154" s="13">
        <v>-3.84</v>
      </c>
      <c r="D154" s="13">
        <v>-0.32400000000000001</v>
      </c>
    </row>
    <row r="155" spans="1:4">
      <c r="A155" s="104">
        <v>154</v>
      </c>
      <c r="B155" s="13">
        <v>-0.57199999999999995</v>
      </c>
      <c r="C155" s="13">
        <v>-0.44600000000000001</v>
      </c>
      <c r="D155" s="13">
        <v>-0.56899999999999995</v>
      </c>
    </row>
    <row r="156" spans="1:4">
      <c r="A156" s="103">
        <v>155</v>
      </c>
      <c r="B156" s="13">
        <v>-0.42599999999999999</v>
      </c>
      <c r="C156" s="13">
        <v>-0.53800000000000003</v>
      </c>
      <c r="D156" s="13">
        <v>-8.2000000000000003E-2</v>
      </c>
    </row>
    <row r="157" spans="1:4">
      <c r="A157" s="104">
        <v>156</v>
      </c>
      <c r="B157" s="13">
        <v>1.0369999999999999</v>
      </c>
      <c r="C157" s="13">
        <v>0.26900000000000002</v>
      </c>
      <c r="D157" s="13">
        <v>0.73199999999999998</v>
      </c>
    </row>
    <row r="158" spans="1:4">
      <c r="A158" s="103">
        <v>157</v>
      </c>
      <c r="B158" s="13">
        <v>-0.32600000000000001</v>
      </c>
      <c r="C158" s="13">
        <v>-2.266</v>
      </c>
      <c r="D158" s="13">
        <v>1.208</v>
      </c>
    </row>
    <row r="159" spans="1:4">
      <c r="A159" s="104">
        <v>158</v>
      </c>
      <c r="B159" s="13">
        <v>0.88800000000000001</v>
      </c>
      <c r="C159" s="13">
        <v>0.36599999999999999</v>
      </c>
      <c r="D159" s="13">
        <v>0.4</v>
      </c>
    </row>
    <row r="160" spans="1:4">
      <c r="A160" s="103">
        <v>159</v>
      </c>
      <c r="B160" s="13">
        <v>-0.40799999999999997</v>
      </c>
      <c r="C160" s="13">
        <v>0.182</v>
      </c>
      <c r="D160" s="13">
        <v>0.71499999999999997</v>
      </c>
    </row>
    <row r="161" spans="1:4">
      <c r="A161" s="104">
        <v>160</v>
      </c>
      <c r="B161" s="13">
        <v>-0.193</v>
      </c>
      <c r="C161" s="13">
        <v>0.182</v>
      </c>
      <c r="D161" s="13">
        <v>-0.47599999999999998</v>
      </c>
    </row>
    <row r="162" spans="1:4">
      <c r="A162" s="103">
        <v>161</v>
      </c>
      <c r="B162" s="13">
        <v>2.0670000000000002</v>
      </c>
      <c r="C162" s="13">
        <v>2.2490000000000001</v>
      </c>
      <c r="D162" s="13">
        <v>0.318</v>
      </c>
    </row>
    <row r="163" spans="1:4">
      <c r="A163" s="104">
        <v>162</v>
      </c>
      <c r="B163" s="13">
        <v>-1.2549999999999999</v>
      </c>
      <c r="C163" s="13">
        <v>-2.2490000000000001</v>
      </c>
      <c r="D163" s="13">
        <v>0.55400000000000005</v>
      </c>
    </row>
    <row r="164" spans="1:4">
      <c r="A164" s="103">
        <v>163</v>
      </c>
      <c r="B164" s="13">
        <v>0.58799999999999997</v>
      </c>
      <c r="C164" s="13">
        <v>-9.0999999999999998E-2</v>
      </c>
      <c r="D164" s="13">
        <v>0.39400000000000002</v>
      </c>
    </row>
    <row r="165" spans="1:4">
      <c r="A165" s="104">
        <v>164</v>
      </c>
      <c r="B165" s="13">
        <v>0.49199999999999999</v>
      </c>
      <c r="C165" s="13">
        <v>2.4289999999999998</v>
      </c>
      <c r="D165" s="13">
        <v>0.39200000000000002</v>
      </c>
    </row>
    <row r="166" spans="1:4">
      <c r="A166" s="103">
        <v>165</v>
      </c>
      <c r="B166" s="13">
        <v>-0.185</v>
      </c>
      <c r="C166" s="13">
        <v>-1.3420000000000001</v>
      </c>
      <c r="D166" s="13">
        <v>-0.23499999999999999</v>
      </c>
    </row>
    <row r="167" spans="1:4">
      <c r="A167" s="104">
        <v>166</v>
      </c>
      <c r="B167" s="13">
        <v>0.39900000000000002</v>
      </c>
      <c r="C167" s="13">
        <v>-0.54200000000000004</v>
      </c>
      <c r="D167" s="13">
        <v>0.39100000000000001</v>
      </c>
    </row>
    <row r="168" spans="1:4">
      <c r="A168" s="103">
        <v>167</v>
      </c>
      <c r="B168" s="13">
        <v>-0.182</v>
      </c>
      <c r="C168" s="13">
        <v>-0.27200000000000002</v>
      </c>
      <c r="D168" s="13">
        <v>-0.313</v>
      </c>
    </row>
    <row r="169" spans="1:4">
      <c r="A169" s="104">
        <v>168</v>
      </c>
      <c r="B169" s="13">
        <v>-0.432</v>
      </c>
      <c r="C169" s="13">
        <v>-0.54600000000000004</v>
      </c>
      <c r="D169" s="13">
        <v>-0.47099999999999997</v>
      </c>
    </row>
    <row r="170" spans="1:4">
      <c r="A170" s="103">
        <v>169</v>
      </c>
      <c r="B170" s="13">
        <v>7.9000000000000001E-2</v>
      </c>
      <c r="C170" s="13">
        <v>2.4359999999999999</v>
      </c>
      <c r="D170" s="13">
        <v>-7.9000000000000001E-2</v>
      </c>
    </row>
    <row r="171" spans="1:4">
      <c r="A171" s="104">
        <v>170</v>
      </c>
      <c r="B171" s="13">
        <v>0.77600000000000002</v>
      </c>
      <c r="C171" s="13">
        <v>2.3780000000000001</v>
      </c>
      <c r="D171" s="13">
        <v>-0.316</v>
      </c>
    </row>
    <row r="172" spans="1:4">
      <c r="A172" s="103">
        <v>171</v>
      </c>
      <c r="B172" s="13">
        <v>0.38300000000000001</v>
      </c>
      <c r="C172" s="13">
        <v>-0.34899999999999998</v>
      </c>
      <c r="D172" s="13">
        <v>0.94399999999999995</v>
      </c>
    </row>
    <row r="173" spans="1:4">
      <c r="A173" s="104">
        <v>172</v>
      </c>
      <c r="B173" s="13">
        <v>0.108</v>
      </c>
      <c r="C173" s="13">
        <v>-0.26200000000000001</v>
      </c>
      <c r="D173" s="13">
        <v>0.313</v>
      </c>
    </row>
    <row r="174" spans="1:4">
      <c r="A174" s="103">
        <v>173</v>
      </c>
      <c r="B174" s="13">
        <v>0.29899999999999999</v>
      </c>
      <c r="C174" s="13">
        <v>0.52400000000000002</v>
      </c>
      <c r="D174" s="13">
        <v>7.8E-2</v>
      </c>
    </row>
    <row r="175" spans="1:4">
      <c r="A175" s="104">
        <v>174</v>
      </c>
      <c r="B175" s="13">
        <v>0.73399999999999999</v>
      </c>
      <c r="C175" s="13">
        <v>0.435</v>
      </c>
      <c r="D175" s="13">
        <v>1.0089999999999999</v>
      </c>
    </row>
    <row r="176" spans="1:4">
      <c r="A176" s="103">
        <v>175</v>
      </c>
      <c r="B176" s="13">
        <v>-0.85399999999999998</v>
      </c>
      <c r="C176" s="13">
        <v>-0.78400000000000003</v>
      </c>
      <c r="D176" s="13">
        <v>-1.087</v>
      </c>
    </row>
    <row r="177" spans="1:4">
      <c r="A177" s="104">
        <v>176</v>
      </c>
      <c r="B177" s="13">
        <v>-0.38</v>
      </c>
      <c r="C177" s="13">
        <v>-1.4970000000000001</v>
      </c>
      <c r="D177" s="13">
        <v>-7.8E-2</v>
      </c>
    </row>
    <row r="178" spans="1:4">
      <c r="A178" s="103">
        <v>177</v>
      </c>
      <c r="B178" s="13">
        <v>0.19700000000000001</v>
      </c>
      <c r="C178" s="13">
        <v>0.26600000000000001</v>
      </c>
      <c r="D178" s="13">
        <v>0.77800000000000002</v>
      </c>
    </row>
    <row r="179" spans="1:4">
      <c r="A179" s="104">
        <v>178</v>
      </c>
      <c r="B179" s="13">
        <v>-0.27900000000000003</v>
      </c>
      <c r="C179" s="13">
        <v>-0.17699999999999999</v>
      </c>
      <c r="D179" s="13">
        <v>1.2330000000000001</v>
      </c>
    </row>
    <row r="180" spans="1:4">
      <c r="A180" s="103">
        <v>179</v>
      </c>
      <c r="B180" s="13">
        <v>-0.25900000000000001</v>
      </c>
      <c r="C180" s="13">
        <v>-0.89</v>
      </c>
      <c r="D180" s="13">
        <v>-0.69199999999999995</v>
      </c>
    </row>
    <row r="181" spans="1:4">
      <c r="A181" s="104">
        <v>180</v>
      </c>
      <c r="B181" s="13">
        <v>-0.20499999999999999</v>
      </c>
      <c r="C181" s="13">
        <v>0.44600000000000001</v>
      </c>
      <c r="D181" s="13">
        <v>0</v>
      </c>
    </row>
    <row r="182" spans="1:4">
      <c r="A182" s="103">
        <v>181</v>
      </c>
      <c r="B182" s="13">
        <v>1.7999999999999999E-2</v>
      </c>
      <c r="C182" s="13">
        <v>0.621</v>
      </c>
      <c r="D182" s="13">
        <v>7.6999999999999999E-2</v>
      </c>
    </row>
    <row r="183" spans="1:4">
      <c r="A183" s="104">
        <v>182</v>
      </c>
      <c r="B183" s="13">
        <v>0.72599999999999998</v>
      </c>
      <c r="C183" s="13">
        <v>1.056</v>
      </c>
      <c r="D183" s="13">
        <v>7.6999999999999999E-2</v>
      </c>
    </row>
    <row r="184" spans="1:4">
      <c r="A184" s="103">
        <v>183</v>
      </c>
      <c r="B184" s="13">
        <v>0.21299999999999999</v>
      </c>
      <c r="C184" s="13">
        <v>-0.439</v>
      </c>
      <c r="D184" s="13">
        <v>-0.308</v>
      </c>
    </row>
    <row r="185" spans="1:4">
      <c r="A185" s="104">
        <v>184</v>
      </c>
      <c r="B185" s="13">
        <v>0.19500000000000001</v>
      </c>
      <c r="C185" s="13">
        <v>0.61399999999999999</v>
      </c>
      <c r="D185" s="13">
        <v>-0.69699999999999995</v>
      </c>
    </row>
    <row r="186" spans="1:4">
      <c r="A186" s="103">
        <v>185</v>
      </c>
      <c r="B186" s="13">
        <v>0.16600000000000001</v>
      </c>
      <c r="C186" s="13">
        <v>-0.35</v>
      </c>
      <c r="D186" s="13">
        <v>-7.8E-2</v>
      </c>
    </row>
    <row r="187" spans="1:4">
      <c r="A187" s="104">
        <v>186</v>
      </c>
      <c r="B187" s="13">
        <v>0.97</v>
      </c>
      <c r="C187" s="13">
        <v>0.26300000000000001</v>
      </c>
      <c r="D187" s="13">
        <v>1.2370000000000001</v>
      </c>
    </row>
    <row r="188" spans="1:4">
      <c r="A188" s="103">
        <v>187</v>
      </c>
      <c r="B188" s="13">
        <v>1.395</v>
      </c>
      <c r="C188" s="13">
        <v>-0.879</v>
      </c>
      <c r="D188" s="13">
        <v>1.07</v>
      </c>
    </row>
    <row r="189" spans="1:4">
      <c r="A189" s="104">
        <v>188</v>
      </c>
      <c r="B189" s="13">
        <v>0.124</v>
      </c>
      <c r="C189" s="13">
        <v>-0.70899999999999996</v>
      </c>
      <c r="D189" s="13">
        <v>0.75800000000000001</v>
      </c>
    </row>
    <row r="190" spans="1:4">
      <c r="A190" s="103">
        <v>189</v>
      </c>
      <c r="B190" s="13">
        <v>-7.0999999999999994E-2</v>
      </c>
      <c r="C190" s="13">
        <v>0.97299999999999998</v>
      </c>
      <c r="D190" s="13">
        <v>-1.3680000000000001</v>
      </c>
    </row>
    <row r="191" spans="1:4">
      <c r="A191" s="104">
        <v>190</v>
      </c>
      <c r="B191" s="13">
        <v>1.014</v>
      </c>
      <c r="C191" s="13">
        <v>0.96399999999999997</v>
      </c>
      <c r="D191" s="13">
        <v>0.22900000000000001</v>
      </c>
    </row>
    <row r="192" spans="1:4">
      <c r="A192" s="103">
        <v>191</v>
      </c>
      <c r="B192" s="13">
        <v>-0.66700000000000004</v>
      </c>
      <c r="C192" s="13">
        <v>1.127</v>
      </c>
      <c r="D192" s="13">
        <v>0.153</v>
      </c>
    </row>
    <row r="193" spans="1:4">
      <c r="A193" s="104">
        <v>192</v>
      </c>
      <c r="B193" s="13">
        <v>0.6</v>
      </c>
      <c r="C193" s="13">
        <v>-1.389</v>
      </c>
      <c r="D193" s="13">
        <v>-0.38200000000000001</v>
      </c>
    </row>
    <row r="194" spans="1:4">
      <c r="A194" s="103">
        <v>193</v>
      </c>
      <c r="B194" s="13">
        <v>0.65200000000000002</v>
      </c>
      <c r="C194" s="13">
        <v>1.3029999999999999</v>
      </c>
      <c r="D194" s="13">
        <v>0.91400000000000003</v>
      </c>
    </row>
    <row r="195" spans="1:4">
      <c r="A195" s="104">
        <v>194</v>
      </c>
      <c r="B195" s="13">
        <v>-1.522</v>
      </c>
      <c r="C195" s="13">
        <v>-0.60599999999999998</v>
      </c>
      <c r="D195" s="13">
        <v>-6.58</v>
      </c>
    </row>
    <row r="196" spans="1:4">
      <c r="A196" s="103">
        <v>195</v>
      </c>
      <c r="B196" s="13">
        <v>-0.67</v>
      </c>
      <c r="C196" s="13">
        <v>-1.0469999999999999</v>
      </c>
      <c r="D196" s="13">
        <v>-0.81299999999999994</v>
      </c>
    </row>
    <row r="197" spans="1:4">
      <c r="A197" s="104">
        <v>196</v>
      </c>
      <c r="B197" s="13">
        <v>-0.91400000000000003</v>
      </c>
      <c r="C197" s="13">
        <v>-2.4870000000000001</v>
      </c>
      <c r="D197" s="13">
        <v>-1.232</v>
      </c>
    </row>
    <row r="198" spans="1:4">
      <c r="A198" s="103">
        <v>197</v>
      </c>
      <c r="B198" s="13">
        <v>-1.752</v>
      </c>
      <c r="C198" s="13">
        <v>-5.0730000000000004</v>
      </c>
      <c r="D198" s="13">
        <v>-0.57999999999999996</v>
      </c>
    </row>
    <row r="199" spans="1:4">
      <c r="A199" s="104">
        <v>198</v>
      </c>
      <c r="B199" s="13">
        <v>-2.6440000000000001</v>
      </c>
      <c r="C199" s="13">
        <v>-1.8140000000000001</v>
      </c>
      <c r="D199" s="13">
        <v>-3.3820000000000001</v>
      </c>
    </row>
    <row r="200" spans="1:4">
      <c r="A200" s="103">
        <v>199</v>
      </c>
      <c r="B200" s="13">
        <v>1.3759999999999999</v>
      </c>
      <c r="C200" s="13">
        <v>1.4350000000000001</v>
      </c>
      <c r="D200" s="13">
        <v>1.282</v>
      </c>
    </row>
    <row r="201" spans="1:4">
      <c r="A201" s="104">
        <v>200</v>
      </c>
      <c r="B201" s="13">
        <v>0.46</v>
      </c>
      <c r="C201" s="13">
        <v>0.379</v>
      </c>
      <c r="D201" s="13">
        <v>0.92900000000000005</v>
      </c>
    </row>
    <row r="202" spans="1:4">
      <c r="A202" s="103">
        <v>201</v>
      </c>
      <c r="B202" s="13">
        <v>0.88900000000000001</v>
      </c>
      <c r="C202" s="13">
        <v>0.28299999999999997</v>
      </c>
      <c r="D202" s="13">
        <v>-0.92900000000000005</v>
      </c>
    </row>
    <row r="203" spans="1:4">
      <c r="A203" s="104">
        <v>202</v>
      </c>
      <c r="B203" s="13">
        <v>1.202</v>
      </c>
      <c r="C203" s="13">
        <v>-1.33</v>
      </c>
      <c r="D203" s="13">
        <v>0.59199999999999997</v>
      </c>
    </row>
    <row r="204" spans="1:4">
      <c r="A204" s="103">
        <v>203</v>
      </c>
      <c r="B204" s="13">
        <v>8.0000000000000002E-3</v>
      </c>
      <c r="C204" s="13">
        <v>1.706</v>
      </c>
      <c r="D204" s="13">
        <v>0</v>
      </c>
    </row>
    <row r="205" spans="1:4">
      <c r="A205" s="104">
        <v>204</v>
      </c>
      <c r="B205" s="13">
        <v>0.51400000000000001</v>
      </c>
      <c r="C205" s="13">
        <v>3.6</v>
      </c>
      <c r="D205" s="13">
        <v>-0.59199999999999997</v>
      </c>
    </row>
    <row r="206" spans="1:4">
      <c r="A206" s="103">
        <v>205</v>
      </c>
      <c r="B206" s="13">
        <v>0.19800000000000001</v>
      </c>
      <c r="C206" s="13">
        <v>-0.72799999999999998</v>
      </c>
      <c r="D206" s="13">
        <v>0.33900000000000002</v>
      </c>
    </row>
    <row r="207" spans="1:4">
      <c r="A207" s="104">
        <v>206</v>
      </c>
      <c r="B207" s="13">
        <v>-0.16400000000000001</v>
      </c>
      <c r="C207" s="13">
        <v>0</v>
      </c>
      <c r="D207" s="13">
        <v>-1.2769999999999999</v>
      </c>
    </row>
    <row r="208" spans="1:4">
      <c r="A208" s="103">
        <v>207</v>
      </c>
      <c r="B208" s="13">
        <v>0.51900000000000002</v>
      </c>
      <c r="C208" s="13">
        <v>0.72799999999999998</v>
      </c>
      <c r="D208" s="13">
        <v>8.5999999999999993E-2</v>
      </c>
    </row>
    <row r="209" spans="1:4">
      <c r="A209" s="104">
        <v>208</v>
      </c>
      <c r="B209" s="13">
        <v>0.32400000000000001</v>
      </c>
      <c r="C209" s="13">
        <v>1.5289999999999999</v>
      </c>
      <c r="D209" s="13">
        <v>0.25700000000000001</v>
      </c>
    </row>
    <row r="210" spans="1:4">
      <c r="A210" s="103">
        <v>209</v>
      </c>
      <c r="B210" s="13">
        <v>0.36199999999999999</v>
      </c>
      <c r="C210" s="13">
        <v>1.506</v>
      </c>
      <c r="D210" s="13">
        <v>1.1040000000000001</v>
      </c>
    </row>
    <row r="211" spans="1:4">
      <c r="A211" s="104">
        <v>210</v>
      </c>
      <c r="B211" s="13">
        <v>-9.9000000000000005E-2</v>
      </c>
      <c r="C211" s="13">
        <v>-1.1499999999999999</v>
      </c>
      <c r="D211" s="13">
        <v>0.33700000000000002</v>
      </c>
    </row>
    <row r="212" spans="1:4">
      <c r="A212" s="103">
        <v>211</v>
      </c>
      <c r="B212" s="13">
        <v>-1.9319999999999999</v>
      </c>
      <c r="C212" s="13">
        <v>-2.0670000000000002</v>
      </c>
      <c r="D212" s="13">
        <v>-0.16800000000000001</v>
      </c>
    </row>
    <row r="213" spans="1:4">
      <c r="A213" s="104">
        <v>212</v>
      </c>
      <c r="B213" s="13">
        <v>1.2E-2</v>
      </c>
      <c r="C213" s="13">
        <v>1.532</v>
      </c>
      <c r="D213" s="13">
        <v>0.505</v>
      </c>
    </row>
    <row r="214" spans="1:4">
      <c r="A214" s="103">
        <v>213</v>
      </c>
      <c r="B214" s="13">
        <v>-0.45600000000000002</v>
      </c>
      <c r="C214" s="13">
        <v>-1.351</v>
      </c>
      <c r="D214" s="13">
        <v>0.251</v>
      </c>
    </row>
    <row r="215" spans="1:4">
      <c r="A215" s="104">
        <v>214</v>
      </c>
      <c r="B215" s="13">
        <v>-0.19</v>
      </c>
      <c r="C215" s="13">
        <v>9.0999999999999998E-2</v>
      </c>
      <c r="D215" s="13">
        <v>0</v>
      </c>
    </row>
    <row r="216" spans="1:4">
      <c r="A216" s="103">
        <v>215</v>
      </c>
      <c r="B216" s="13">
        <v>-1.1319999999999999</v>
      </c>
      <c r="C216" s="13">
        <v>-2.0129999999999999</v>
      </c>
      <c r="D216" s="13">
        <v>-1.7729999999999999</v>
      </c>
    </row>
    <row r="217" spans="1:4">
      <c r="A217" s="104">
        <v>216</v>
      </c>
      <c r="B217" s="13">
        <v>1.879</v>
      </c>
      <c r="C217" s="13">
        <v>2.375</v>
      </c>
      <c r="D217" s="13">
        <v>-0.25600000000000001</v>
      </c>
    </row>
    <row r="218" spans="1:4">
      <c r="A218" s="103">
        <v>217</v>
      </c>
      <c r="B218" s="13">
        <v>-0.84</v>
      </c>
      <c r="C218" s="13">
        <v>-2.0059999999999998</v>
      </c>
      <c r="D218" s="13">
        <v>0</v>
      </c>
    </row>
    <row r="219" spans="1:4">
      <c r="A219" s="104">
        <v>218</v>
      </c>
      <c r="B219" s="13">
        <v>0.78600000000000003</v>
      </c>
      <c r="C219" s="13">
        <v>-0.55400000000000005</v>
      </c>
      <c r="D219" s="13">
        <v>0.59599999999999997</v>
      </c>
    </row>
    <row r="220" spans="1:4">
      <c r="A220" s="103">
        <v>219</v>
      </c>
      <c r="B220" s="13">
        <v>0.34499999999999997</v>
      </c>
      <c r="C220" s="13">
        <v>-0.93</v>
      </c>
      <c r="D220" s="13">
        <v>0.76100000000000001</v>
      </c>
    </row>
    <row r="221" spans="1:4">
      <c r="A221" s="104">
        <v>220</v>
      </c>
      <c r="B221" s="13">
        <v>-0.66900000000000004</v>
      </c>
      <c r="C221" s="13">
        <v>-1.5069999999999999</v>
      </c>
      <c r="D221" s="13">
        <v>0.92200000000000004</v>
      </c>
    </row>
    <row r="222" spans="1:4">
      <c r="A222" s="103">
        <v>221</v>
      </c>
      <c r="B222" s="13">
        <v>-0.46600000000000003</v>
      </c>
      <c r="C222" s="13">
        <v>-2.3029999999999999</v>
      </c>
      <c r="D222" s="13">
        <v>0.16700000000000001</v>
      </c>
    </row>
    <row r="223" spans="1:4">
      <c r="A223" s="104">
        <v>222</v>
      </c>
      <c r="B223" s="13">
        <v>-0.72899999999999998</v>
      </c>
      <c r="C223" s="13">
        <v>-2.4569999999999999</v>
      </c>
      <c r="D223" s="13">
        <v>1.407</v>
      </c>
    </row>
    <row r="224" spans="1:4">
      <c r="A224" s="103">
        <v>223</v>
      </c>
      <c r="B224" s="13">
        <v>-1.0999999999999999E-2</v>
      </c>
      <c r="C224" s="13">
        <v>-0.9</v>
      </c>
      <c r="D224" s="13">
        <v>0</v>
      </c>
    </row>
    <row r="225" spans="1:4">
      <c r="A225" s="104">
        <v>224</v>
      </c>
      <c r="B225" s="13">
        <v>0.5</v>
      </c>
      <c r="C225" s="13">
        <v>-0.20100000000000001</v>
      </c>
      <c r="D225" s="13">
        <v>0.57399999999999995</v>
      </c>
    </row>
    <row r="226" spans="1:4">
      <c r="A226" s="103">
        <v>225</v>
      </c>
      <c r="B226" s="13">
        <v>0.97599999999999998</v>
      </c>
      <c r="C226" s="13">
        <v>1.2989999999999999</v>
      </c>
      <c r="D226" s="13">
        <v>8.2000000000000003E-2</v>
      </c>
    </row>
    <row r="227" spans="1:4">
      <c r="A227" s="104">
        <v>226</v>
      </c>
      <c r="B227" s="13">
        <v>0.54400000000000004</v>
      </c>
      <c r="C227" s="13">
        <v>1.5760000000000001</v>
      </c>
      <c r="D227" s="13">
        <v>0.81299999999999994</v>
      </c>
    </row>
    <row r="228" spans="1:4">
      <c r="A228" s="103">
        <v>227</v>
      </c>
      <c r="B228" s="13">
        <v>0.76700000000000002</v>
      </c>
      <c r="C228" s="13">
        <v>-9.8000000000000004E-2</v>
      </c>
      <c r="D228" s="13">
        <v>0.16200000000000001</v>
      </c>
    </row>
    <row r="229" spans="1:4">
      <c r="A229" s="104">
        <v>228</v>
      </c>
      <c r="B229" s="13">
        <v>0.33500000000000002</v>
      </c>
      <c r="C229" s="13">
        <v>9.8000000000000004E-2</v>
      </c>
      <c r="D229" s="13">
        <v>0.16200000000000001</v>
      </c>
    </row>
    <row r="230" spans="1:4">
      <c r="A230" s="103">
        <v>229</v>
      </c>
      <c r="B230" s="13">
        <v>-0.443</v>
      </c>
      <c r="C230" s="13">
        <v>-0.98199999999999998</v>
      </c>
      <c r="D230" s="13">
        <v>-0.89200000000000002</v>
      </c>
    </row>
    <row r="231" spans="1:4">
      <c r="A231" s="104">
        <v>230</v>
      </c>
      <c r="B231" s="13">
        <v>-5.1999999999999998E-2</v>
      </c>
      <c r="C231" s="13">
        <v>0.49199999999999999</v>
      </c>
      <c r="D231" s="13">
        <v>0.48699999999999999</v>
      </c>
    </row>
    <row r="232" spans="1:4">
      <c r="A232" s="103">
        <v>231</v>
      </c>
      <c r="B232" s="13">
        <v>-0.25600000000000001</v>
      </c>
      <c r="C232" s="13">
        <v>0</v>
      </c>
      <c r="D232" s="13">
        <v>-0.16200000000000001</v>
      </c>
    </row>
    <row r="233" spans="1:4">
      <c r="A233" s="104">
        <v>232</v>
      </c>
      <c r="B233" s="13">
        <v>2.1999999999999999E-2</v>
      </c>
      <c r="C233" s="13">
        <v>1.1719999999999999</v>
      </c>
      <c r="D233" s="13">
        <v>-8.1000000000000003E-2</v>
      </c>
    </row>
    <row r="234" spans="1:4">
      <c r="A234" s="103">
        <v>233</v>
      </c>
      <c r="B234" s="13">
        <v>0.311</v>
      </c>
      <c r="C234" s="13">
        <v>0.19400000000000001</v>
      </c>
      <c r="D234" s="13">
        <v>0.32400000000000001</v>
      </c>
    </row>
    <row r="235" spans="1:4">
      <c r="A235" s="104">
        <v>234</v>
      </c>
      <c r="B235" s="13">
        <v>-0.26500000000000001</v>
      </c>
      <c r="C235" s="13">
        <v>-1.76</v>
      </c>
      <c r="D235" s="13">
        <v>0</v>
      </c>
    </row>
    <row r="236" spans="1:4">
      <c r="A236" s="103">
        <v>235</v>
      </c>
      <c r="B236" s="13">
        <v>-9.8000000000000004E-2</v>
      </c>
      <c r="C236" s="13">
        <v>-1.54</v>
      </c>
      <c r="D236" s="13">
        <v>0.72599999999999998</v>
      </c>
    </row>
    <row r="237" spans="1:4">
      <c r="A237" s="104">
        <v>236</v>
      </c>
      <c r="B237" s="13">
        <v>-0.219</v>
      </c>
      <c r="C237" s="13">
        <v>-0.70399999999999996</v>
      </c>
      <c r="D237" s="13">
        <v>-0.161</v>
      </c>
    </row>
    <row r="238" spans="1:4">
      <c r="A238" s="103">
        <v>237</v>
      </c>
      <c r="B238" s="13">
        <v>0.58099999999999996</v>
      </c>
      <c r="C238" s="13">
        <v>-0.151</v>
      </c>
      <c r="D238" s="13">
        <v>0.08</v>
      </c>
    </row>
    <row r="239" spans="1:4">
      <c r="A239" s="104">
        <v>238</v>
      </c>
      <c r="B239" s="13">
        <v>-0.53200000000000003</v>
      </c>
      <c r="C239" s="13">
        <v>-2.2989999999999999</v>
      </c>
      <c r="D239" s="13">
        <v>-0.64600000000000002</v>
      </c>
    </row>
    <row r="240" spans="1:4">
      <c r="A240" s="103">
        <v>239</v>
      </c>
      <c r="B240" s="13">
        <v>0.218</v>
      </c>
      <c r="C240" s="13">
        <v>1.1819999999999999</v>
      </c>
      <c r="D240" s="13">
        <v>0.24299999999999999</v>
      </c>
    </row>
    <row r="241" spans="1:4">
      <c r="A241" s="104">
        <v>240</v>
      </c>
      <c r="B241" s="13">
        <v>-0.49099999999999999</v>
      </c>
      <c r="C241" s="13">
        <v>-2.5339999999999998</v>
      </c>
      <c r="D241" s="13">
        <v>-8.1000000000000003E-2</v>
      </c>
    </row>
    <row r="242" spans="1:4">
      <c r="A242" s="103">
        <v>241</v>
      </c>
      <c r="B242" s="13">
        <v>0.39700000000000002</v>
      </c>
      <c r="C242" s="13">
        <v>1.7649999999999999</v>
      </c>
      <c r="D242" s="13">
        <v>0.64500000000000002</v>
      </c>
    </row>
    <row r="243" spans="1:4">
      <c r="A243" s="104">
        <v>242</v>
      </c>
      <c r="B243" s="13">
        <v>0.222</v>
      </c>
      <c r="C243" s="13">
        <v>0.871</v>
      </c>
      <c r="D243" s="13">
        <v>1.198</v>
      </c>
    </row>
    <row r="244" spans="1:4">
      <c r="A244" s="103">
        <v>243</v>
      </c>
      <c r="B244" s="13">
        <v>-0.14099999999999999</v>
      </c>
      <c r="C244" s="13">
        <v>-0.76800000000000002</v>
      </c>
      <c r="D244" s="13">
        <v>-0.55700000000000005</v>
      </c>
    </row>
    <row r="245" spans="1:4">
      <c r="A245" s="104">
        <v>244</v>
      </c>
      <c r="B245" s="13">
        <v>0.31</v>
      </c>
      <c r="C245" s="13">
        <v>1.6819999999999999</v>
      </c>
      <c r="D245" s="13">
        <v>-0.24</v>
      </c>
    </row>
    <row r="246" spans="1:4">
      <c r="A246" s="103">
        <v>245</v>
      </c>
      <c r="B246" s="13">
        <v>-0.45700000000000002</v>
      </c>
      <c r="C246" s="13">
        <v>-1.6819999999999999</v>
      </c>
      <c r="D246" s="13">
        <v>-0.16</v>
      </c>
    </row>
    <row r="247" spans="1:4">
      <c r="A247" s="104">
        <v>246</v>
      </c>
      <c r="B247" s="13">
        <v>-0.315</v>
      </c>
      <c r="C247" s="13">
        <v>0.61499999999999999</v>
      </c>
      <c r="D247" s="13">
        <v>0.08</v>
      </c>
    </row>
    <row r="248" spans="1:4">
      <c r="A248" s="103">
        <v>247</v>
      </c>
      <c r="B248" s="13">
        <v>0.314</v>
      </c>
      <c r="C248" s="13">
        <v>0.255</v>
      </c>
      <c r="D248" s="13">
        <v>-0.08</v>
      </c>
    </row>
    <row r="249" spans="1:4">
      <c r="A249" s="104">
        <v>248</v>
      </c>
      <c r="B249" s="13">
        <v>0.34599999999999997</v>
      </c>
      <c r="C249" s="13">
        <v>1.165</v>
      </c>
      <c r="D249" s="13">
        <v>-0.08</v>
      </c>
    </row>
    <row r="250" spans="1:4">
      <c r="A250" s="103">
        <v>249</v>
      </c>
      <c r="B250" s="13">
        <v>9.4E-2</v>
      </c>
      <c r="C250" s="13">
        <v>0.10100000000000001</v>
      </c>
      <c r="D250" s="13">
        <v>0</v>
      </c>
    </row>
    <row r="251" spans="1:4">
      <c r="A251" s="104">
        <v>250</v>
      </c>
      <c r="B251" s="13">
        <v>0.108</v>
      </c>
      <c r="C251" s="13">
        <v>0.55200000000000005</v>
      </c>
      <c r="D251" s="13">
        <v>-0.161</v>
      </c>
    </row>
    <row r="252" spans="1:4">
      <c r="A252" s="103">
        <v>251</v>
      </c>
      <c r="B252" s="13">
        <v>-0.24399999999999999</v>
      </c>
      <c r="C252" s="13">
        <v>-1.208</v>
      </c>
      <c r="D252" s="13">
        <v>-0.32200000000000001</v>
      </c>
    </row>
    <row r="253" spans="1:4">
      <c r="A253" s="104">
        <v>252</v>
      </c>
      <c r="B253" s="13">
        <v>-1.637</v>
      </c>
      <c r="C253" s="13">
        <v>-0.61</v>
      </c>
      <c r="D253" s="13">
        <v>-1.4610000000000001</v>
      </c>
    </row>
    <row r="254" spans="1:4">
      <c r="A254" s="103">
        <v>253</v>
      </c>
      <c r="B254" s="13">
        <v>-0.59199999999999997</v>
      </c>
      <c r="C254" s="13">
        <v>-2.843</v>
      </c>
      <c r="D254" s="13">
        <v>0.16300000000000001</v>
      </c>
    </row>
    <row r="255" spans="1:4">
      <c r="A255" s="104">
        <v>254</v>
      </c>
      <c r="B255" s="13">
        <v>-1.601</v>
      </c>
      <c r="C255" s="13">
        <v>-1.8520000000000001</v>
      </c>
      <c r="D255" s="13">
        <v>-0.98399999999999999</v>
      </c>
    </row>
    <row r="256" spans="1:4">
      <c r="A256" s="103">
        <v>255</v>
      </c>
      <c r="B256" s="13">
        <v>1.2829999999999999</v>
      </c>
      <c r="C256" s="13">
        <v>1.905</v>
      </c>
      <c r="D256" s="13">
        <v>0.57499999999999996</v>
      </c>
    </row>
    <row r="257" spans="1:4">
      <c r="A257" s="104">
        <v>256</v>
      </c>
      <c r="B257" s="13">
        <v>-0.46899999999999997</v>
      </c>
      <c r="C257" s="13">
        <v>-0.89500000000000002</v>
      </c>
      <c r="D257" s="13">
        <v>8.2000000000000003E-2</v>
      </c>
    </row>
    <row r="258" spans="1:4">
      <c r="A258" s="103">
        <v>257</v>
      </c>
      <c r="B258" s="13">
        <v>0.32</v>
      </c>
      <c r="C258" s="13">
        <v>1.8340000000000001</v>
      </c>
      <c r="D258" s="13">
        <v>0.16400000000000001</v>
      </c>
    </row>
    <row r="259" spans="1:4">
      <c r="A259" s="104">
        <v>258</v>
      </c>
      <c r="B259" s="13">
        <v>0.47899999999999998</v>
      </c>
      <c r="C259" s="13">
        <v>2.5630000000000002</v>
      </c>
      <c r="D259" s="13">
        <v>0.81399999999999995</v>
      </c>
    </row>
    <row r="260" spans="1:4">
      <c r="A260" s="103">
        <v>259</v>
      </c>
      <c r="B260" s="13">
        <v>0.216</v>
      </c>
      <c r="C260" s="13">
        <v>-2.6669999999999998</v>
      </c>
      <c r="D260" s="13">
        <v>-0.56899999999999995</v>
      </c>
    </row>
    <row r="261" spans="1:4">
      <c r="A261" s="104">
        <v>260</v>
      </c>
      <c r="B261" s="13">
        <v>-0.47699999999999998</v>
      </c>
      <c r="C261" s="13">
        <v>-2.1539999999999999</v>
      </c>
      <c r="D261" s="13">
        <v>-0.49099999999999999</v>
      </c>
    </row>
    <row r="262" spans="1:4">
      <c r="A262" s="103">
        <v>261</v>
      </c>
      <c r="B262" s="13">
        <v>0.11799999999999999</v>
      </c>
      <c r="C262" s="13">
        <v>-0.26600000000000001</v>
      </c>
      <c r="D262" s="13">
        <v>0.246</v>
      </c>
    </row>
    <row r="263" spans="1:4">
      <c r="A263" s="104">
        <v>262</v>
      </c>
      <c r="B263" s="13">
        <v>0.436</v>
      </c>
      <c r="C263" s="13">
        <v>5.2999999999999999E-2</v>
      </c>
      <c r="D263" s="13">
        <v>0.97599999999999998</v>
      </c>
    </row>
    <row r="264" spans="1:4">
      <c r="A264" s="103">
        <v>263</v>
      </c>
      <c r="B264" s="13">
        <v>-0.17100000000000001</v>
      </c>
      <c r="C264" s="13">
        <v>0.74199999999999999</v>
      </c>
      <c r="D264" s="13">
        <v>0</v>
      </c>
    </row>
    <row r="265" spans="1:4">
      <c r="A265" s="104">
        <v>264</v>
      </c>
      <c r="B265" s="13">
        <v>-0.29199999999999998</v>
      </c>
      <c r="C265" s="13">
        <v>-1.651</v>
      </c>
      <c r="D265" s="13">
        <v>-0.56799999999999995</v>
      </c>
    </row>
    <row r="266" spans="1:4">
      <c r="A266" s="103">
        <v>265</v>
      </c>
      <c r="B266" s="13">
        <v>-0.60199999999999998</v>
      </c>
      <c r="C266" s="13">
        <v>-0.43099999999999999</v>
      </c>
      <c r="D266" s="13">
        <v>-0.81799999999999995</v>
      </c>
    </row>
    <row r="267" spans="1:4">
      <c r="A267" s="104">
        <v>266</v>
      </c>
      <c r="B267" s="13">
        <v>-0.73799999999999999</v>
      </c>
      <c r="C267" s="13">
        <v>-1.085</v>
      </c>
      <c r="D267" s="13">
        <v>0.16400000000000001</v>
      </c>
    </row>
    <row r="268" spans="1:4">
      <c r="A268" s="103">
        <v>267</v>
      </c>
      <c r="B268" s="13">
        <v>-0.23400000000000001</v>
      </c>
      <c r="C268" s="13">
        <v>-0.218</v>
      </c>
      <c r="D268" s="13">
        <v>0</v>
      </c>
    </row>
    <row r="269" spans="1:4">
      <c r="A269" s="104">
        <v>268</v>
      </c>
      <c r="B269" s="13">
        <v>-0.76300000000000001</v>
      </c>
      <c r="C269" s="13">
        <v>0.49099999999999999</v>
      </c>
      <c r="D269" s="13">
        <v>-0.65800000000000003</v>
      </c>
    </row>
    <row r="270" spans="1:4">
      <c r="A270" s="103">
        <v>269</v>
      </c>
      <c r="B270" s="13">
        <v>-1.3959999999999999</v>
      </c>
      <c r="C270" s="13">
        <v>-0.98399999999999999</v>
      </c>
      <c r="D270" s="13">
        <v>0</v>
      </c>
    </row>
    <row r="271" spans="1:4">
      <c r="A271" s="104">
        <v>270</v>
      </c>
      <c r="B271" s="13">
        <v>-0.61299999999999999</v>
      </c>
      <c r="C271" s="13">
        <v>-0.99299999999999999</v>
      </c>
      <c r="D271" s="13">
        <v>-0.248</v>
      </c>
    </row>
    <row r="272" spans="1:4">
      <c r="A272" s="103">
        <v>271</v>
      </c>
      <c r="B272" s="13">
        <v>-0.55200000000000005</v>
      </c>
      <c r="C272" s="13">
        <v>-1.4530000000000001</v>
      </c>
      <c r="D272" s="13">
        <v>-0.41399999999999998</v>
      </c>
    </row>
    <row r="273" spans="1:4">
      <c r="A273" s="104">
        <v>272</v>
      </c>
      <c r="B273" s="13">
        <v>0.877</v>
      </c>
      <c r="C273" s="13">
        <v>2.0609999999999999</v>
      </c>
      <c r="D273" s="13">
        <v>0.82699999999999996</v>
      </c>
    </row>
    <row r="274" spans="1:4">
      <c r="A274" s="103">
        <v>273</v>
      </c>
      <c r="B274" s="13">
        <v>-0.183</v>
      </c>
      <c r="C274" s="13">
        <v>-2.512</v>
      </c>
      <c r="D274" s="13">
        <v>8.2000000000000003E-2</v>
      </c>
    </row>
    <row r="275" spans="1:4">
      <c r="A275" s="104">
        <v>274</v>
      </c>
      <c r="B275" s="13">
        <v>0.71099999999999997</v>
      </c>
      <c r="C275" s="13">
        <v>0.50700000000000001</v>
      </c>
      <c r="D275" s="13">
        <v>-0.16500000000000001</v>
      </c>
    </row>
    <row r="276" spans="1:4">
      <c r="A276" s="103">
        <v>275</v>
      </c>
      <c r="B276" s="13">
        <v>0.15</v>
      </c>
      <c r="C276" s="13">
        <v>1.7290000000000001</v>
      </c>
      <c r="D276" s="13">
        <v>8.2000000000000003E-2</v>
      </c>
    </row>
    <row r="277" spans="1:4">
      <c r="A277" s="104">
        <v>276</v>
      </c>
      <c r="B277" s="13">
        <v>-0.56100000000000005</v>
      </c>
      <c r="C277" s="13">
        <v>-0.72099999999999997</v>
      </c>
      <c r="D277" s="13">
        <v>-0.16500000000000001</v>
      </c>
    </row>
    <row r="278" spans="1:4">
      <c r="A278" s="103">
        <v>277</v>
      </c>
      <c r="B278" s="13">
        <v>0.82</v>
      </c>
      <c r="C278" s="13">
        <v>1.5469999999999999</v>
      </c>
      <c r="D278" s="13">
        <v>0.74</v>
      </c>
    </row>
    <row r="279" spans="1:4">
      <c r="A279" s="104">
        <v>278</v>
      </c>
      <c r="B279" s="13">
        <v>0.60499999999999998</v>
      </c>
      <c r="C279" s="13">
        <v>4.2930000000000001</v>
      </c>
      <c r="D279" s="13">
        <v>0.57199999999999995</v>
      </c>
    </row>
    <row r="280" spans="1:4">
      <c r="A280" s="103">
        <v>279</v>
      </c>
      <c r="B280" s="13">
        <v>0.222</v>
      </c>
      <c r="C280" s="13">
        <v>0.73299999999999998</v>
      </c>
      <c r="D280" s="13">
        <v>-0.98199999999999998</v>
      </c>
    </row>
    <row r="281" spans="1:4">
      <c r="A281" s="104">
        <v>280</v>
      </c>
      <c r="B281" s="13">
        <v>-0.26600000000000001</v>
      </c>
      <c r="C281" s="13">
        <v>-2.5880000000000001</v>
      </c>
      <c r="D281" s="13">
        <v>-0.495</v>
      </c>
    </row>
    <row r="282" spans="1:4">
      <c r="A282" s="103">
        <v>281</v>
      </c>
      <c r="B282" s="13">
        <v>-0.24199999999999999</v>
      </c>
      <c r="C282" s="13">
        <v>-3.8730000000000002</v>
      </c>
      <c r="D282" s="13">
        <v>8.3000000000000004E-2</v>
      </c>
    </row>
    <row r="283" spans="1:4">
      <c r="A283" s="104">
        <v>282</v>
      </c>
      <c r="B283" s="13">
        <v>0.29099999999999998</v>
      </c>
      <c r="C283" s="13">
        <v>-0.33400000000000002</v>
      </c>
      <c r="D283" s="13">
        <v>8.3000000000000004E-2</v>
      </c>
    </row>
    <row r="284" spans="1:4">
      <c r="A284" s="103">
        <v>283</v>
      </c>
      <c r="B284" s="13">
        <v>0.55300000000000005</v>
      </c>
      <c r="C284" s="13">
        <v>-0.67200000000000004</v>
      </c>
      <c r="D284" s="13">
        <v>-8.3000000000000004E-2</v>
      </c>
    </row>
    <row r="285" spans="1:4">
      <c r="A285" s="104">
        <v>284</v>
      </c>
      <c r="B285" s="13">
        <v>-2.5000000000000001E-2</v>
      </c>
      <c r="C285" s="13">
        <v>1.671</v>
      </c>
      <c r="D285" s="13">
        <v>-8.3000000000000004E-2</v>
      </c>
    </row>
    <row r="286" spans="1:4">
      <c r="A286" s="103">
        <v>285</v>
      </c>
      <c r="B286" s="13">
        <v>0.63700000000000001</v>
      </c>
      <c r="C286" s="13">
        <v>-0.27700000000000002</v>
      </c>
      <c r="D286" s="13">
        <v>0.98699999999999999</v>
      </c>
    </row>
    <row r="287" spans="1:4">
      <c r="A287" s="104">
        <v>286</v>
      </c>
      <c r="B287" s="13">
        <v>-1.206</v>
      </c>
      <c r="C287" s="13">
        <v>-1.1140000000000001</v>
      </c>
      <c r="D287" s="13">
        <v>-0.57399999999999995</v>
      </c>
    </row>
    <row r="288" spans="1:4">
      <c r="A288" s="103">
        <v>287</v>
      </c>
      <c r="B288" s="13">
        <v>-0.86399999999999999</v>
      </c>
      <c r="C288" s="13">
        <v>-0.78700000000000003</v>
      </c>
      <c r="D288" s="13">
        <v>-0.57799999999999996</v>
      </c>
    </row>
    <row r="289" spans="1:4">
      <c r="A289" s="104">
        <v>288</v>
      </c>
      <c r="B289" s="13">
        <v>-0.39600000000000002</v>
      </c>
      <c r="C289" s="13">
        <v>0.33800000000000002</v>
      </c>
      <c r="D289" s="13">
        <v>-1.1659999999999999</v>
      </c>
    </row>
    <row r="290" spans="1:4">
      <c r="A290" s="103">
        <v>289</v>
      </c>
      <c r="B290" s="13">
        <v>0.04</v>
      </c>
      <c r="C290" s="13">
        <v>0.112</v>
      </c>
      <c r="D290" s="13">
        <v>0.16700000000000001</v>
      </c>
    </row>
    <row r="291" spans="1:4">
      <c r="A291" s="104">
        <v>290</v>
      </c>
      <c r="B291" s="13">
        <v>-0.76100000000000001</v>
      </c>
      <c r="C291" s="13">
        <v>-2.504</v>
      </c>
      <c r="D291" s="13">
        <v>-0.16700000000000001</v>
      </c>
    </row>
    <row r="292" spans="1:4">
      <c r="A292" s="103">
        <v>291</v>
      </c>
      <c r="B292" s="13">
        <v>-0.96199999999999997</v>
      </c>
      <c r="C292" s="13">
        <v>-0.81</v>
      </c>
      <c r="D292" s="13">
        <v>-0.16800000000000001</v>
      </c>
    </row>
    <row r="293" spans="1:4">
      <c r="A293" s="104">
        <v>292</v>
      </c>
      <c r="B293" s="13">
        <v>-1.5669999999999999</v>
      </c>
      <c r="C293" s="13">
        <v>-0.93400000000000005</v>
      </c>
      <c r="D293" s="13">
        <v>-0.67300000000000004</v>
      </c>
    </row>
    <row r="294" spans="1:4">
      <c r="A294" s="103">
        <v>293</v>
      </c>
      <c r="B294" s="13">
        <v>0.503</v>
      </c>
      <c r="C294" s="13">
        <v>2.7759999999999998</v>
      </c>
      <c r="D294" s="13">
        <v>0</v>
      </c>
    </row>
    <row r="295" spans="1:4">
      <c r="A295" s="104">
        <v>294</v>
      </c>
      <c r="B295" s="13">
        <v>-2.218</v>
      </c>
      <c r="C295" s="13">
        <v>-2.8940000000000001</v>
      </c>
      <c r="D295" s="13">
        <v>-0.33800000000000002</v>
      </c>
    </row>
    <row r="296" spans="1:4">
      <c r="A296" s="103">
        <v>295</v>
      </c>
      <c r="B296" s="13">
        <v>-0.82799999999999996</v>
      </c>
      <c r="C296" s="13">
        <v>-2.6779999999999999</v>
      </c>
      <c r="D296" s="13">
        <v>-0.42499999999999999</v>
      </c>
    </row>
    <row r="297" spans="1:4">
      <c r="A297" s="104">
        <v>296</v>
      </c>
      <c r="B297" s="13">
        <v>0.249</v>
      </c>
      <c r="C297" s="13">
        <v>5.0570000000000004</v>
      </c>
      <c r="D297" s="13">
        <v>-0.68300000000000005</v>
      </c>
    </row>
    <row r="298" spans="1:4">
      <c r="A298" s="103">
        <v>297</v>
      </c>
      <c r="B298" s="13">
        <v>-0.20499999999999999</v>
      </c>
      <c r="C298" s="13">
        <v>-3.7389999999999999</v>
      </c>
      <c r="D298" s="13">
        <v>0.85299999999999998</v>
      </c>
    </row>
    <row r="299" spans="1:4">
      <c r="A299" s="104">
        <v>298</v>
      </c>
      <c r="B299" s="13">
        <v>0.92</v>
      </c>
      <c r="C299" s="13">
        <v>-3.637</v>
      </c>
      <c r="D299" s="13">
        <v>1.1819999999999999</v>
      </c>
    </row>
    <row r="300" spans="1:4">
      <c r="A300" s="103">
        <v>299</v>
      </c>
      <c r="B300" s="13">
        <v>0.30399999999999999</v>
      </c>
      <c r="C300" s="13">
        <v>3.2189999999999999</v>
      </c>
      <c r="D300" s="13">
        <v>0.252</v>
      </c>
    </row>
    <row r="301" spans="1:4">
      <c r="A301" s="104">
        <v>300</v>
      </c>
      <c r="B301" s="13">
        <v>4.4999999999999998E-2</v>
      </c>
      <c r="C301" s="13">
        <v>1.2470000000000001</v>
      </c>
      <c r="D301" s="13">
        <v>-0.42</v>
      </c>
    </row>
    <row r="302" spans="1:4">
      <c r="A302" s="103">
        <v>301</v>
      </c>
      <c r="B302" s="13">
        <v>-0.68100000000000005</v>
      </c>
      <c r="C302" s="13">
        <v>0.29499999999999998</v>
      </c>
      <c r="D302" s="13">
        <v>-0.76</v>
      </c>
    </row>
    <row r="303" spans="1:4">
      <c r="A303" s="104">
        <v>302</v>
      </c>
      <c r="B303" s="13">
        <v>-0.13800000000000001</v>
      </c>
      <c r="C303" s="13">
        <v>0.879</v>
      </c>
      <c r="D303" s="13">
        <v>-0.17</v>
      </c>
    </row>
    <row r="304" spans="1:4">
      <c r="A304" s="103">
        <v>303</v>
      </c>
      <c r="B304" s="13">
        <v>-1.7390000000000001</v>
      </c>
      <c r="C304" s="13">
        <v>-0.23400000000000001</v>
      </c>
      <c r="D304" s="13">
        <v>-1.1100000000000001</v>
      </c>
    </row>
    <row r="305" spans="1:4">
      <c r="A305" s="104">
        <v>304</v>
      </c>
      <c r="B305" s="13">
        <v>-7.0000000000000001E-3</v>
      </c>
      <c r="C305" s="13">
        <v>1.278</v>
      </c>
      <c r="D305" s="13">
        <v>0.17199999999999999</v>
      </c>
    </row>
    <row r="306" spans="1:4">
      <c r="A306" s="103">
        <v>305</v>
      </c>
      <c r="B306" s="13">
        <v>1.1279999999999999</v>
      </c>
      <c r="C306" s="13">
        <v>0.40300000000000002</v>
      </c>
      <c r="D306" s="13">
        <v>0.25700000000000001</v>
      </c>
    </row>
    <row r="307" spans="1:4">
      <c r="A307" s="104">
        <v>306</v>
      </c>
      <c r="B307" s="13">
        <v>-1.2749999999999999</v>
      </c>
      <c r="C307" s="13">
        <v>-1.6819999999999999</v>
      </c>
      <c r="D307" s="13">
        <v>-0.17100000000000001</v>
      </c>
    </row>
    <row r="308" spans="1:4">
      <c r="A308" s="103">
        <v>307</v>
      </c>
      <c r="B308" s="13">
        <v>0.55400000000000005</v>
      </c>
      <c r="C308" s="13">
        <v>0.46700000000000003</v>
      </c>
      <c r="D308" s="13">
        <v>0.17100000000000001</v>
      </c>
    </row>
    <row r="309" spans="1:4">
      <c r="A309" s="104">
        <v>308</v>
      </c>
      <c r="B309" s="13">
        <v>1.095</v>
      </c>
      <c r="C309" s="13">
        <v>2.6989999999999998</v>
      </c>
      <c r="D309" s="13">
        <v>-0.42799999999999999</v>
      </c>
    </row>
    <row r="310" spans="1:4">
      <c r="A310" s="103">
        <v>309</v>
      </c>
      <c r="B310" s="13">
        <v>0.47499999999999998</v>
      </c>
      <c r="C310" s="13">
        <v>0.22600000000000001</v>
      </c>
      <c r="D310" s="13">
        <v>1.0249999999999999</v>
      </c>
    </row>
    <row r="311" spans="1:4">
      <c r="A311" s="104">
        <v>310</v>
      </c>
      <c r="B311" s="13">
        <v>-0.32</v>
      </c>
      <c r="C311" s="13">
        <v>0.50700000000000001</v>
      </c>
      <c r="D311" s="13">
        <v>-8.5000000000000006E-2</v>
      </c>
    </row>
    <row r="312" spans="1:4">
      <c r="A312" s="103">
        <v>311</v>
      </c>
      <c r="B312" s="13">
        <v>-0.70299999999999996</v>
      </c>
      <c r="C312" s="13">
        <v>0.112</v>
      </c>
      <c r="D312" s="13">
        <v>0.76200000000000001</v>
      </c>
    </row>
    <row r="313" spans="1:4">
      <c r="A313" s="104">
        <v>312</v>
      </c>
      <c r="B313" s="13">
        <v>0.16400000000000001</v>
      </c>
      <c r="C313" s="13">
        <v>-1.986</v>
      </c>
      <c r="D313" s="13">
        <v>0</v>
      </c>
    </row>
    <row r="314" spans="1:4">
      <c r="A314" s="103">
        <v>313</v>
      </c>
      <c r="B314" s="13">
        <v>-0.2</v>
      </c>
      <c r="C314" s="13">
        <v>-1.385</v>
      </c>
      <c r="D314" s="13">
        <v>0.33700000000000002</v>
      </c>
    </row>
    <row r="315" spans="1:4">
      <c r="A315" s="104">
        <v>314</v>
      </c>
      <c r="B315" s="13">
        <v>0.754</v>
      </c>
      <c r="C315" s="13">
        <v>0.40600000000000003</v>
      </c>
      <c r="D315" s="13">
        <v>0.42</v>
      </c>
    </row>
    <row r="316" spans="1:4">
      <c r="A316" s="103">
        <v>315</v>
      </c>
      <c r="B316" s="13">
        <v>0.107</v>
      </c>
      <c r="C316" s="13">
        <v>-0.57999999999999996</v>
      </c>
      <c r="D316" s="13">
        <v>1.331</v>
      </c>
    </row>
    <row r="317" spans="1:4">
      <c r="A317" s="104">
        <v>316</v>
      </c>
      <c r="B317" s="13">
        <v>-6.0000000000000001E-3</v>
      </c>
      <c r="C317" s="13">
        <v>0.81200000000000006</v>
      </c>
      <c r="D317" s="13">
        <v>0.98699999999999999</v>
      </c>
    </row>
    <row r="318" spans="1:4">
      <c r="A318" s="103">
        <v>317</v>
      </c>
      <c r="B318" s="13">
        <v>-0.56699999999999995</v>
      </c>
      <c r="C318" s="13">
        <v>2.8460000000000001</v>
      </c>
      <c r="D318" s="13">
        <v>-0.32800000000000001</v>
      </c>
    </row>
    <row r="319" spans="1:4">
      <c r="A319" s="104">
        <v>318</v>
      </c>
      <c r="B319" s="13">
        <v>-0.73199999999999998</v>
      </c>
      <c r="C319" s="13">
        <v>0.39200000000000002</v>
      </c>
      <c r="D319" s="13">
        <v>-0.99</v>
      </c>
    </row>
    <row r="320" spans="1:4">
      <c r="A320" s="103">
        <v>319</v>
      </c>
      <c r="B320" s="13">
        <v>8.2000000000000003E-2</v>
      </c>
      <c r="C320" s="13">
        <v>-3.1230000000000002</v>
      </c>
      <c r="D320" s="13">
        <v>0.57899999999999996</v>
      </c>
    </row>
    <row r="321" spans="1:4">
      <c r="A321" s="104">
        <v>320</v>
      </c>
      <c r="B321" s="13">
        <v>-0.871</v>
      </c>
      <c r="C321" s="13">
        <v>-5.5730000000000004</v>
      </c>
      <c r="D321" s="13">
        <v>-0.33</v>
      </c>
    </row>
    <row r="322" spans="1:4">
      <c r="A322" s="103">
        <v>321</v>
      </c>
      <c r="B322" s="13">
        <v>-5.6000000000000001E-2</v>
      </c>
      <c r="C322" s="13">
        <v>0.60799999999999998</v>
      </c>
      <c r="D322" s="13">
        <v>0.248</v>
      </c>
    </row>
    <row r="323" spans="1:4">
      <c r="A323" s="104">
        <v>322</v>
      </c>
      <c r="B323" s="13">
        <v>-0.21099999999999999</v>
      </c>
      <c r="C323" s="13">
        <v>1.623</v>
      </c>
      <c r="D323" s="13">
        <v>-0.33100000000000002</v>
      </c>
    </row>
    <row r="324" spans="1:4">
      <c r="A324" s="103">
        <v>323</v>
      </c>
      <c r="B324" s="13">
        <v>-1.522</v>
      </c>
      <c r="C324" s="13">
        <v>-0.89800000000000002</v>
      </c>
      <c r="D324" s="13">
        <v>-0.33200000000000002</v>
      </c>
    </row>
    <row r="325" spans="1:4">
      <c r="A325" s="104">
        <v>324</v>
      </c>
      <c r="B325" s="13">
        <v>0.628</v>
      </c>
      <c r="C325" s="13">
        <v>-0.66400000000000003</v>
      </c>
      <c r="D325" s="13">
        <v>-0.33300000000000002</v>
      </c>
    </row>
    <row r="326" spans="1:4">
      <c r="A326" s="103">
        <v>325</v>
      </c>
      <c r="B326" s="13">
        <v>-0.84899999999999998</v>
      </c>
      <c r="C326" s="13">
        <v>-0.79100000000000004</v>
      </c>
      <c r="D326" s="13">
        <v>0.25</v>
      </c>
    </row>
    <row r="327" spans="1:4">
      <c r="A327" s="104">
        <v>326</v>
      </c>
      <c r="B327" s="13">
        <v>-0.38</v>
      </c>
      <c r="C327" s="13">
        <v>0.36599999999999999</v>
      </c>
      <c r="D327" s="13">
        <v>-0.33300000000000002</v>
      </c>
    </row>
    <row r="328" spans="1:4">
      <c r="A328" s="103">
        <v>327</v>
      </c>
      <c r="B328" s="13">
        <v>1.246</v>
      </c>
      <c r="C328" s="13">
        <v>2.226</v>
      </c>
      <c r="D328" s="13">
        <v>0.41599999999999998</v>
      </c>
    </row>
    <row r="329" spans="1:4">
      <c r="A329" s="104">
        <v>328</v>
      </c>
      <c r="B329" s="13">
        <v>-0.50800000000000001</v>
      </c>
      <c r="C329" s="13">
        <v>0.53400000000000003</v>
      </c>
      <c r="D329" s="13">
        <v>-1.8440000000000001</v>
      </c>
    </row>
    <row r="330" spans="1:4">
      <c r="A330" s="103">
        <v>329</v>
      </c>
      <c r="B330" s="13">
        <v>0.7</v>
      </c>
      <c r="C330" s="13">
        <v>-0.23699999999999999</v>
      </c>
      <c r="D330" s="13">
        <v>2.093</v>
      </c>
    </row>
    <row r="331" spans="1:4">
      <c r="A331" s="104">
        <v>330</v>
      </c>
      <c r="B331" s="13">
        <v>0.72299999999999998</v>
      </c>
      <c r="C331" s="13">
        <v>-0.23799999999999999</v>
      </c>
      <c r="D331" s="13">
        <v>-0.41499999999999998</v>
      </c>
    </row>
    <row r="332" spans="1:4">
      <c r="A332" s="103">
        <v>331</v>
      </c>
      <c r="B332" s="13">
        <v>0.17599999999999999</v>
      </c>
      <c r="C332" s="13">
        <v>-0.47699999999999998</v>
      </c>
      <c r="D332" s="13">
        <v>0.16600000000000001</v>
      </c>
    </row>
    <row r="333" spans="1:4">
      <c r="A333" s="104">
        <v>332</v>
      </c>
      <c r="B333" s="13">
        <v>1.512</v>
      </c>
      <c r="C333" s="13">
        <v>0</v>
      </c>
      <c r="D333" s="13">
        <v>-0.5</v>
      </c>
    </row>
    <row r="334" spans="1:4">
      <c r="A334" s="103">
        <v>333</v>
      </c>
      <c r="B334" s="13">
        <v>-1.018</v>
      </c>
      <c r="C334" s="13">
        <v>-1.748</v>
      </c>
      <c r="D334" s="13">
        <v>0.5</v>
      </c>
    </row>
    <row r="335" spans="1:4">
      <c r="A335" s="104">
        <v>334</v>
      </c>
      <c r="B335" s="13">
        <v>-0.35199999999999998</v>
      </c>
      <c r="C335" s="13">
        <v>0.84699999999999998</v>
      </c>
      <c r="D335" s="13">
        <v>0.66200000000000003</v>
      </c>
    </row>
    <row r="336" spans="1:4">
      <c r="A336" s="103">
        <v>335</v>
      </c>
      <c r="B336" s="13">
        <v>-2.125</v>
      </c>
      <c r="C336" s="13">
        <v>-2.0710000000000002</v>
      </c>
      <c r="D336" s="13">
        <v>-0.745</v>
      </c>
    </row>
    <row r="337" spans="1:4">
      <c r="A337" s="104">
        <v>336</v>
      </c>
      <c r="B337" s="13">
        <v>0.39400000000000002</v>
      </c>
      <c r="C337" s="13">
        <v>2.1309999999999998</v>
      </c>
      <c r="D337" s="13">
        <v>-8.3000000000000004E-2</v>
      </c>
    </row>
    <row r="338" spans="1:4">
      <c r="A338" s="103">
        <v>337</v>
      </c>
      <c r="B338" s="13">
        <v>-0.94399999999999995</v>
      </c>
      <c r="C338" s="13">
        <v>-1.395</v>
      </c>
      <c r="D338" s="13">
        <v>-0.5</v>
      </c>
    </row>
    <row r="339" spans="1:4">
      <c r="A339" s="104">
        <v>338</v>
      </c>
      <c r="B339" s="13">
        <v>-0.27700000000000002</v>
      </c>
      <c r="C339" s="13">
        <v>-2.286</v>
      </c>
      <c r="D339" s="13">
        <v>0.251</v>
      </c>
    </row>
    <row r="340" spans="1:4">
      <c r="A340" s="103">
        <v>339</v>
      </c>
      <c r="B340" s="13">
        <v>1.341</v>
      </c>
      <c r="C340" s="13">
        <v>2.4689999999999999</v>
      </c>
      <c r="D340" s="13">
        <v>1.3260000000000001</v>
      </c>
    </row>
    <row r="341" spans="1:4">
      <c r="A341" s="104">
        <v>340</v>
      </c>
      <c r="B341" s="13">
        <v>-0.40400000000000003</v>
      </c>
      <c r="C341" s="13">
        <v>1.5129999999999999</v>
      </c>
      <c r="D341" s="13">
        <v>1.1459999999999999</v>
      </c>
    </row>
    <row r="342" spans="1:4">
      <c r="A342" s="103">
        <v>341</v>
      </c>
      <c r="B342" s="13">
        <v>-0.40799999999999997</v>
      </c>
      <c r="C342" s="13">
        <v>-2.0019999999999998</v>
      </c>
      <c r="D342" s="13">
        <v>8.1000000000000003E-2</v>
      </c>
    </row>
    <row r="343" spans="1:4">
      <c r="A343" s="104">
        <v>342</v>
      </c>
      <c r="B343" s="13">
        <v>-1.5269999999999999</v>
      </c>
      <c r="C343" s="13">
        <v>-2.544</v>
      </c>
      <c r="D343" s="13">
        <v>-0.65300000000000002</v>
      </c>
    </row>
    <row r="344" spans="1:4">
      <c r="A344" s="103">
        <v>343</v>
      </c>
      <c r="B344" s="13">
        <v>-0.59299999999999997</v>
      </c>
      <c r="C344" s="13">
        <v>1.7450000000000001</v>
      </c>
      <c r="D344" s="13">
        <v>-1.07</v>
      </c>
    </row>
    <row r="345" spans="1:4">
      <c r="A345" s="104">
        <v>344</v>
      </c>
      <c r="B345" s="13">
        <v>0.879</v>
      </c>
      <c r="C345" s="13">
        <v>0.92200000000000004</v>
      </c>
      <c r="D345" s="13">
        <v>1.151</v>
      </c>
    </row>
    <row r="346" spans="1:4">
      <c r="A346" s="103">
        <v>345</v>
      </c>
      <c r="B346" s="13">
        <v>-1.472</v>
      </c>
      <c r="C346" s="13">
        <v>-1.17</v>
      </c>
      <c r="D346" s="13">
        <v>-0.49199999999999999</v>
      </c>
    </row>
    <row r="347" spans="1:4">
      <c r="A347" s="104">
        <v>346</v>
      </c>
      <c r="B347" s="13">
        <v>-0.53300000000000003</v>
      </c>
      <c r="C347" s="13">
        <v>-1.0580000000000001</v>
      </c>
      <c r="D347" s="13">
        <v>0.246</v>
      </c>
    </row>
    <row r="348" spans="1:4">
      <c r="A348" s="103">
        <v>347</v>
      </c>
      <c r="B348" s="13">
        <v>-0.21199999999999999</v>
      </c>
      <c r="C348" s="13">
        <v>-1.006</v>
      </c>
      <c r="D348" s="13">
        <v>-1.486</v>
      </c>
    </row>
    <row r="349" spans="1:4">
      <c r="A349" s="104">
        <v>348</v>
      </c>
      <c r="B349" s="13">
        <v>-1.1419999999999999</v>
      </c>
      <c r="C349" s="13">
        <v>-0.88900000000000001</v>
      </c>
      <c r="D349" s="13">
        <v>-0.16700000000000001</v>
      </c>
    </row>
    <row r="350" spans="1:4">
      <c r="A350" s="103">
        <v>349</v>
      </c>
      <c r="B350" s="13">
        <v>1.2929999999999999</v>
      </c>
      <c r="C350" s="13">
        <v>1.456</v>
      </c>
      <c r="D350" s="13">
        <v>0.41599999999999998</v>
      </c>
    </row>
    <row r="351" spans="1:4">
      <c r="A351" s="104">
        <v>350</v>
      </c>
      <c r="B351" s="13">
        <v>1.798</v>
      </c>
      <c r="C351" s="13">
        <v>1.806</v>
      </c>
      <c r="D351" s="13">
        <v>0.99099999999999999</v>
      </c>
    </row>
    <row r="352" spans="1:4">
      <c r="A352" s="103">
        <v>351</v>
      </c>
      <c r="B352" s="13">
        <v>0.19800000000000001</v>
      </c>
      <c r="C352" s="13">
        <v>0.308</v>
      </c>
      <c r="D352" s="13">
        <v>0.57399999999999995</v>
      </c>
    </row>
    <row r="353" spans="1:4">
      <c r="A353" s="104">
        <v>352</v>
      </c>
      <c r="B353" s="13">
        <v>0.11</v>
      </c>
      <c r="C353" s="13">
        <v>0</v>
      </c>
      <c r="D353" s="13">
        <v>1.7010000000000001</v>
      </c>
    </row>
    <row r="354" spans="1:4">
      <c r="A354" s="103">
        <v>353</v>
      </c>
      <c r="B354" s="13">
        <v>2.7829999999999999</v>
      </c>
      <c r="C354" s="13">
        <v>1.7689999999999999</v>
      </c>
      <c r="D354" s="13">
        <v>0.88</v>
      </c>
    </row>
    <row r="355" spans="1:4">
      <c r="A355" s="104">
        <v>354</v>
      </c>
      <c r="B355" s="13">
        <v>0.89500000000000002</v>
      </c>
      <c r="C355" s="13">
        <v>0.66300000000000003</v>
      </c>
      <c r="D355" s="13">
        <v>1.1870000000000001</v>
      </c>
    </row>
    <row r="356" spans="1:4">
      <c r="A356" s="103">
        <v>355</v>
      </c>
      <c r="B356" s="13">
        <v>-0.28699999999999998</v>
      </c>
      <c r="C356" s="13">
        <v>-1.1479999999999999</v>
      </c>
      <c r="D356" s="13">
        <v>0</v>
      </c>
    </row>
    <row r="357" spans="1:4">
      <c r="A357" s="104">
        <v>356</v>
      </c>
      <c r="B357" s="13">
        <v>0.28899999999999998</v>
      </c>
      <c r="C357" s="13">
        <v>0.48499999999999999</v>
      </c>
      <c r="D357" s="13">
        <v>0.314</v>
      </c>
    </row>
    <row r="358" spans="1:4">
      <c r="A358" s="103">
        <v>357</v>
      </c>
      <c r="B358" s="13">
        <v>-4.0000000000000001E-3</v>
      </c>
      <c r="C358" s="13">
        <v>2.2120000000000002</v>
      </c>
      <c r="D358" s="13">
        <v>-0.39300000000000002</v>
      </c>
    </row>
    <row r="359" spans="1:4">
      <c r="A359" s="104">
        <v>358</v>
      </c>
      <c r="B359" s="13">
        <v>0.70599999999999996</v>
      </c>
      <c r="C359" s="13">
        <v>1.526</v>
      </c>
      <c r="D359" s="13">
        <v>0.157</v>
      </c>
    </row>
    <row r="360" spans="1:4">
      <c r="A360" s="103">
        <v>359</v>
      </c>
      <c r="B360" s="13">
        <v>-0.16300000000000001</v>
      </c>
      <c r="C360" s="13">
        <v>0.52300000000000002</v>
      </c>
      <c r="D360" s="13">
        <v>-0.39400000000000002</v>
      </c>
    </row>
    <row r="361" spans="1:4">
      <c r="A361" s="104">
        <v>360</v>
      </c>
      <c r="B361" s="13">
        <v>1.0469999999999999</v>
      </c>
      <c r="C361" s="13">
        <v>2.234</v>
      </c>
      <c r="D361" s="13">
        <v>7.9000000000000001E-2</v>
      </c>
    </row>
    <row r="362" spans="1:4">
      <c r="A362" s="103">
        <v>361</v>
      </c>
      <c r="B362" s="13">
        <v>-0.08</v>
      </c>
      <c r="C362" s="13">
        <v>-0.68200000000000005</v>
      </c>
      <c r="D362" s="13">
        <v>0.315</v>
      </c>
    </row>
    <row r="363" spans="1:4">
      <c r="A363" s="104">
        <v>362</v>
      </c>
      <c r="B363" s="13">
        <v>0.61899999999999999</v>
      </c>
      <c r="C363" s="13">
        <v>1.022</v>
      </c>
      <c r="D363" s="13">
        <v>-0.157</v>
      </c>
    </row>
    <row r="364" spans="1:4">
      <c r="A364" s="103">
        <v>363</v>
      </c>
      <c r="B364" s="13">
        <v>0.75900000000000001</v>
      </c>
      <c r="C364" s="13">
        <v>0.56299999999999994</v>
      </c>
      <c r="D364" s="13">
        <v>0.23599999999999999</v>
      </c>
    </row>
    <row r="365" spans="1:4">
      <c r="A365" s="104">
        <v>364</v>
      </c>
      <c r="B365" s="13">
        <v>0.38100000000000001</v>
      </c>
      <c r="C365" s="13">
        <v>2.0009999999999999</v>
      </c>
      <c r="D365" s="13">
        <v>-0.157</v>
      </c>
    </row>
    <row r="366" spans="1:4">
      <c r="A366" s="103">
        <v>365</v>
      </c>
      <c r="B366" s="13">
        <v>-0.36599999999999999</v>
      </c>
      <c r="C366" s="13">
        <v>0.98599999999999999</v>
      </c>
      <c r="D366" s="13">
        <v>0.314</v>
      </c>
    </row>
    <row r="367" spans="1:4">
      <c r="A367" s="104">
        <v>366</v>
      </c>
      <c r="B367" s="13">
        <v>0.34</v>
      </c>
      <c r="C367" s="13">
        <v>1.03</v>
      </c>
      <c r="D367" s="13">
        <v>-0.157</v>
      </c>
    </row>
    <row r="368" spans="1:4">
      <c r="A368" s="103">
        <v>367</v>
      </c>
      <c r="B368" s="13">
        <v>0.309</v>
      </c>
      <c r="C368" s="13">
        <v>2.2930000000000001</v>
      </c>
      <c r="D368" s="13">
        <v>0.314</v>
      </c>
    </row>
    <row r="369" spans="1:4">
      <c r="A369" s="104">
        <v>368</v>
      </c>
      <c r="B369" s="13">
        <v>0.98099999999999998</v>
      </c>
      <c r="C369" s="13">
        <v>0.26300000000000001</v>
      </c>
      <c r="D369" s="13">
        <v>0.625</v>
      </c>
    </row>
    <row r="370" spans="1:4">
      <c r="A370" s="103">
        <v>369</v>
      </c>
      <c r="B370" s="13">
        <v>-1.2130000000000001</v>
      </c>
      <c r="C370" s="13">
        <v>-2.2869999999999999</v>
      </c>
      <c r="D370" s="13">
        <v>0.23300000000000001</v>
      </c>
    </row>
    <row r="371" spans="1:4">
      <c r="A371" s="104">
        <v>370</v>
      </c>
      <c r="B371" s="13">
        <v>0.40200000000000002</v>
      </c>
      <c r="C371" s="13">
        <v>-1.8460000000000001</v>
      </c>
      <c r="D371" s="13">
        <v>1.694</v>
      </c>
    </row>
    <row r="372" spans="1:4">
      <c r="A372" s="103">
        <v>371</v>
      </c>
      <c r="B372" s="13">
        <v>0.159</v>
      </c>
      <c r="C372" s="13">
        <v>-0.54900000000000004</v>
      </c>
      <c r="D372" s="13">
        <v>-0.153</v>
      </c>
    </row>
    <row r="373" spans="1:4">
      <c r="A373" s="104">
        <v>372</v>
      </c>
      <c r="B373" s="13">
        <v>0.20399999999999999</v>
      </c>
      <c r="C373" s="13">
        <v>0.44</v>
      </c>
      <c r="D373" s="13">
        <v>0.22900000000000001</v>
      </c>
    </row>
    <row r="374" spans="1:4">
      <c r="A374" s="103">
        <v>373</v>
      </c>
      <c r="B374" s="13">
        <v>-0.27300000000000002</v>
      </c>
      <c r="C374" s="13">
        <v>1.524</v>
      </c>
      <c r="D374" s="13">
        <v>-0.84299999999999997</v>
      </c>
    </row>
    <row r="375" spans="1:4">
      <c r="A375" s="104">
        <v>374</v>
      </c>
      <c r="B375" s="13">
        <v>-0.41499999999999998</v>
      </c>
      <c r="C375" s="13">
        <v>-1.6890000000000001</v>
      </c>
      <c r="D375" s="13">
        <v>-0.23100000000000001</v>
      </c>
    </row>
    <row r="376" spans="1:4">
      <c r="A376" s="103">
        <v>375</v>
      </c>
      <c r="B376" s="13">
        <v>1.4730000000000001</v>
      </c>
      <c r="C376" s="13">
        <v>5.5E-2</v>
      </c>
      <c r="D376" s="13">
        <v>0.308</v>
      </c>
    </row>
    <row r="377" spans="1:4">
      <c r="A377" s="104">
        <v>376</v>
      </c>
      <c r="B377" s="13">
        <v>0.88200000000000001</v>
      </c>
      <c r="C377" s="13">
        <v>1.2010000000000001</v>
      </c>
      <c r="D377" s="13">
        <v>1.222</v>
      </c>
    </row>
    <row r="378" spans="1:4">
      <c r="A378" s="103">
        <v>377</v>
      </c>
      <c r="B378" s="13">
        <v>-1.5269999999999999</v>
      </c>
      <c r="C378" s="13">
        <v>-1.917</v>
      </c>
      <c r="D378" s="13">
        <v>-0.152</v>
      </c>
    </row>
    <row r="379" spans="1:4">
      <c r="A379" s="104">
        <v>378</v>
      </c>
      <c r="B379" s="13">
        <v>-0.88300000000000001</v>
      </c>
      <c r="C379" s="13">
        <v>0</v>
      </c>
      <c r="D379" s="13">
        <v>-0.38100000000000001</v>
      </c>
    </row>
    <row r="380" spans="1:4">
      <c r="A380" s="103">
        <v>379</v>
      </c>
      <c r="B380" s="13">
        <v>5.3999999999999999E-2</v>
      </c>
      <c r="C380" s="13">
        <v>0.60699999999999998</v>
      </c>
      <c r="D380" s="13">
        <v>0</v>
      </c>
    </row>
    <row r="381" spans="1:4">
      <c r="A381" s="104">
        <v>380</v>
      </c>
      <c r="B381" s="13">
        <v>0.73699999999999999</v>
      </c>
      <c r="C381" s="13">
        <v>0.11</v>
      </c>
      <c r="D381" s="13">
        <v>0</v>
      </c>
    </row>
    <row r="382" spans="1:4">
      <c r="A382" s="103">
        <v>381</v>
      </c>
      <c r="B382" s="13">
        <v>-1.1930000000000001</v>
      </c>
      <c r="C382" s="13">
        <v>-0.44</v>
      </c>
      <c r="D382" s="13">
        <v>-0.61299999999999999</v>
      </c>
    </row>
    <row r="383" spans="1:4">
      <c r="A383" s="104">
        <v>382</v>
      </c>
      <c r="B383" s="13">
        <v>0.33100000000000002</v>
      </c>
      <c r="C383" s="13">
        <v>-0.60899999999999999</v>
      </c>
      <c r="D383" s="13">
        <v>-7.6999999999999999E-2</v>
      </c>
    </row>
    <row r="384" spans="1:4">
      <c r="A384" s="103">
        <v>383</v>
      </c>
      <c r="B384" s="13">
        <v>1.0660000000000001</v>
      </c>
      <c r="C384" s="13">
        <v>0.498</v>
      </c>
      <c r="D384" s="13">
        <v>-0.154</v>
      </c>
    </row>
    <row r="385" spans="1:4">
      <c r="A385" s="104">
        <v>384</v>
      </c>
      <c r="B385" s="13">
        <v>3.3000000000000002E-2</v>
      </c>
      <c r="C385" s="13">
        <v>-0.60899999999999999</v>
      </c>
      <c r="D385" s="13">
        <v>-7.6999999999999999E-2</v>
      </c>
    </row>
    <row r="386" spans="1:4">
      <c r="A386" s="103">
        <v>385</v>
      </c>
      <c r="B386" s="13">
        <v>-8.4000000000000005E-2</v>
      </c>
      <c r="C386" s="13">
        <v>1.5980000000000001</v>
      </c>
      <c r="D386" s="13">
        <v>-0.309</v>
      </c>
    </row>
    <row r="387" spans="1:4">
      <c r="A387" s="104">
        <v>386</v>
      </c>
      <c r="B387" s="13">
        <v>0.753</v>
      </c>
      <c r="C387" s="13">
        <v>-0.16400000000000001</v>
      </c>
      <c r="D387" s="13">
        <v>0.154</v>
      </c>
    </row>
    <row r="388" spans="1:4">
      <c r="A388" s="103">
        <v>387</v>
      </c>
      <c r="B388" s="13">
        <v>-0.32400000000000001</v>
      </c>
      <c r="C388" s="13">
        <v>-0.38400000000000001</v>
      </c>
      <c r="D388" s="13">
        <v>7.6999999999999999E-2</v>
      </c>
    </row>
    <row r="389" spans="1:4">
      <c r="A389" s="104">
        <v>388</v>
      </c>
      <c r="B389" s="13">
        <v>-0.16900000000000001</v>
      </c>
      <c r="C389" s="13">
        <v>-0.11</v>
      </c>
      <c r="D389" s="13">
        <v>0.23100000000000001</v>
      </c>
    </row>
    <row r="390" spans="1:4">
      <c r="A390" s="103">
        <v>389</v>
      </c>
      <c r="B390" s="13">
        <v>0.01</v>
      </c>
      <c r="C390" s="13">
        <v>-0.27600000000000002</v>
      </c>
      <c r="D390" s="13">
        <v>0</v>
      </c>
    </row>
    <row r="391" spans="1:4">
      <c r="A391" s="104">
        <v>390</v>
      </c>
      <c r="B391" s="13">
        <v>0.20699999999999999</v>
      </c>
      <c r="C391" s="13">
        <v>2.0209999999999999</v>
      </c>
      <c r="D391" s="13">
        <v>0</v>
      </c>
    </row>
    <row r="392" spans="1:4">
      <c r="A392" s="103">
        <v>391</v>
      </c>
      <c r="B392" s="13">
        <v>-3.5999999999999997E-2</v>
      </c>
      <c r="C392" s="13">
        <v>0.16200000000000001</v>
      </c>
      <c r="D392" s="13">
        <v>0.154</v>
      </c>
    </row>
    <row r="393" spans="1:4">
      <c r="A393" s="104">
        <v>392</v>
      </c>
      <c r="B393" s="13">
        <v>0.45200000000000001</v>
      </c>
      <c r="C393" s="13">
        <v>1.288</v>
      </c>
      <c r="D393" s="13">
        <v>0.23</v>
      </c>
    </row>
    <row r="394" spans="1:4">
      <c r="A394" s="103">
        <v>393</v>
      </c>
      <c r="B394" s="13">
        <v>1.0189999999999999</v>
      </c>
      <c r="C394" s="13">
        <v>1.2709999999999999</v>
      </c>
      <c r="D394" s="13">
        <v>0.91500000000000004</v>
      </c>
    </row>
    <row r="395" spans="1:4">
      <c r="A395" s="104">
        <v>394</v>
      </c>
      <c r="B395" s="13">
        <v>0.71499999999999997</v>
      </c>
      <c r="C395" s="13">
        <v>1.4630000000000001</v>
      </c>
      <c r="D395" s="13">
        <v>0.75600000000000001</v>
      </c>
    </row>
    <row r="396" spans="1:4">
      <c r="A396" s="103">
        <v>395</v>
      </c>
      <c r="B396" s="13">
        <v>1.0999999999999999E-2</v>
      </c>
      <c r="C396" s="13">
        <v>0.25900000000000001</v>
      </c>
      <c r="D396" s="13">
        <v>-0.22600000000000001</v>
      </c>
    </row>
    <row r="397" spans="1:4">
      <c r="A397" s="104">
        <v>396</v>
      </c>
      <c r="B397" s="13">
        <v>0.39400000000000002</v>
      </c>
      <c r="C397" s="13">
        <v>0.41299999999999998</v>
      </c>
      <c r="D397" s="13">
        <v>0.377</v>
      </c>
    </row>
    <row r="398" spans="1:4">
      <c r="A398" s="103">
        <v>397</v>
      </c>
      <c r="B398" s="13">
        <v>-1.0960000000000001</v>
      </c>
      <c r="C398" s="13">
        <v>-0.10299999999999999</v>
      </c>
      <c r="D398" s="13">
        <v>0.376</v>
      </c>
    </row>
    <row r="399" spans="1:4">
      <c r="A399" s="104">
        <v>398</v>
      </c>
      <c r="B399" s="13">
        <v>-1.1279999999999999</v>
      </c>
      <c r="C399" s="13">
        <v>-1.298</v>
      </c>
      <c r="D399" s="13">
        <v>-0.376</v>
      </c>
    </row>
    <row r="400" spans="1:4">
      <c r="A400" s="103">
        <v>399</v>
      </c>
      <c r="B400" s="13">
        <v>4.9000000000000002E-2</v>
      </c>
      <c r="C400" s="13">
        <v>-1.6859999999999999</v>
      </c>
      <c r="D400" s="13">
        <v>-7.4999999999999997E-2</v>
      </c>
    </row>
    <row r="401" spans="1:4">
      <c r="A401" s="104">
        <v>400</v>
      </c>
      <c r="B401" s="13">
        <v>-0.61899999999999999</v>
      </c>
      <c r="C401" s="13">
        <v>-0.58599999999999997</v>
      </c>
      <c r="D401" s="13">
        <v>0.376</v>
      </c>
    </row>
    <row r="402" spans="1:4">
      <c r="A402" s="103">
        <v>401</v>
      </c>
      <c r="B402" s="13">
        <v>1.054</v>
      </c>
      <c r="C402" s="13">
        <v>0.16</v>
      </c>
      <c r="D402" s="13">
        <v>0</v>
      </c>
    </row>
    <row r="403" spans="1:4">
      <c r="A403" s="104">
        <v>402</v>
      </c>
      <c r="B403" s="13">
        <v>1.248</v>
      </c>
      <c r="C403" s="13">
        <v>0.53200000000000003</v>
      </c>
      <c r="D403" s="13">
        <v>7.4999999999999997E-2</v>
      </c>
    </row>
    <row r="404" spans="1:4">
      <c r="A404" s="103">
        <v>403</v>
      </c>
      <c r="B404" s="13">
        <v>-0.6</v>
      </c>
      <c r="C404" s="13">
        <v>0.42399999999999999</v>
      </c>
      <c r="D404" s="13">
        <v>-0.376</v>
      </c>
    </row>
    <row r="405" spans="1:4">
      <c r="A405" s="104">
        <v>404</v>
      </c>
      <c r="B405" s="13">
        <v>0.83</v>
      </c>
      <c r="C405" s="13">
        <v>1.2609999999999999</v>
      </c>
      <c r="D405" s="13">
        <v>0</v>
      </c>
    </row>
    <row r="406" spans="1:4">
      <c r="A406" s="103">
        <v>405</v>
      </c>
      <c r="B406" s="13">
        <v>0.31900000000000001</v>
      </c>
      <c r="C406" s="13">
        <v>1.2450000000000001</v>
      </c>
      <c r="D406" s="13">
        <v>-0.30099999999999999</v>
      </c>
    </row>
    <row r="407" spans="1:4">
      <c r="A407" s="104">
        <v>406</v>
      </c>
      <c r="B407" s="13">
        <v>-0.66200000000000003</v>
      </c>
      <c r="C407" s="13">
        <v>0.46300000000000002</v>
      </c>
      <c r="D407" s="13">
        <v>7.4999999999999997E-2</v>
      </c>
    </row>
    <row r="408" spans="1:4">
      <c r="A408" s="103">
        <v>407</v>
      </c>
      <c r="B408" s="13">
        <v>4.2999999999999997E-2</v>
      </c>
      <c r="C408" s="13">
        <v>0.66500000000000004</v>
      </c>
      <c r="D408" s="13">
        <v>-0.378</v>
      </c>
    </row>
    <row r="409" spans="1:4">
      <c r="A409" s="104">
        <v>408</v>
      </c>
      <c r="B409" s="13">
        <v>-2.06</v>
      </c>
      <c r="C409" s="13">
        <v>-5.5540000000000003</v>
      </c>
      <c r="D409" s="13">
        <v>-2.375</v>
      </c>
    </row>
    <row r="410" spans="1:4">
      <c r="A410" s="103">
        <v>409</v>
      </c>
      <c r="B410" s="13">
        <v>-0.34799999999999998</v>
      </c>
      <c r="C410" s="13">
        <v>-1.849</v>
      </c>
      <c r="D410" s="13">
        <v>-0.46600000000000003</v>
      </c>
    </row>
    <row r="411" spans="1:4">
      <c r="A411" s="104">
        <v>410</v>
      </c>
      <c r="B411" s="13">
        <v>5.5E-2</v>
      </c>
      <c r="C411" s="13">
        <v>0.65600000000000003</v>
      </c>
      <c r="D411" s="13">
        <v>-0.54700000000000004</v>
      </c>
    </row>
    <row r="412" spans="1:4">
      <c r="A412" s="103">
        <v>411</v>
      </c>
      <c r="B412" s="13">
        <v>0.45600000000000002</v>
      </c>
      <c r="C412" s="13">
        <v>1.837</v>
      </c>
      <c r="D412" s="13">
        <v>-0.55000000000000004</v>
      </c>
    </row>
    <row r="413" spans="1:4">
      <c r="A413" s="104">
        <v>412</v>
      </c>
      <c r="B413" s="13">
        <v>0.16600000000000001</v>
      </c>
      <c r="C413" s="13">
        <v>-0.86</v>
      </c>
      <c r="D413" s="13">
        <v>0</v>
      </c>
    </row>
    <row r="414" spans="1:4">
      <c r="A414" s="103">
        <v>413</v>
      </c>
      <c r="B414" s="13">
        <v>0.56299999999999994</v>
      </c>
      <c r="C414" s="13">
        <v>-0.433</v>
      </c>
      <c r="D414" s="13">
        <v>7.9000000000000001E-2</v>
      </c>
    </row>
    <row r="415" spans="1:4">
      <c r="A415" s="104">
        <v>414</v>
      </c>
      <c r="B415" s="13">
        <v>0.99</v>
      </c>
      <c r="C415" s="13">
        <v>2.3050000000000002</v>
      </c>
      <c r="D415" s="13">
        <v>0.314</v>
      </c>
    </row>
    <row r="416" spans="1:4">
      <c r="A416" s="103">
        <v>415</v>
      </c>
      <c r="B416" s="13">
        <v>0.54300000000000004</v>
      </c>
      <c r="C416" s="13">
        <v>-5.2999999999999999E-2</v>
      </c>
      <c r="D416" s="13">
        <v>0.97599999999999998</v>
      </c>
    </row>
    <row r="417" spans="1:4">
      <c r="A417" s="104">
        <v>416</v>
      </c>
      <c r="B417" s="13">
        <v>0.96799999999999997</v>
      </c>
      <c r="C417" s="13">
        <v>0.79200000000000004</v>
      </c>
      <c r="D417" s="13">
        <v>-0.19400000000000001</v>
      </c>
    </row>
    <row r="418" spans="1:4">
      <c r="A418" s="103">
        <v>417</v>
      </c>
      <c r="B418" s="13">
        <v>-0.39</v>
      </c>
      <c r="C418" s="13">
        <v>-0.36899999999999999</v>
      </c>
      <c r="D418" s="13">
        <v>-0.58499999999999996</v>
      </c>
    </row>
    <row r="419" spans="1:4">
      <c r="A419" s="104">
        <v>418</v>
      </c>
      <c r="B419" s="13">
        <v>-0.157</v>
      </c>
      <c r="C419" s="13">
        <v>-1.1679999999999999</v>
      </c>
      <c r="D419" s="13">
        <v>-0.39200000000000002</v>
      </c>
    </row>
    <row r="420" spans="1:4">
      <c r="A420" s="103">
        <v>419</v>
      </c>
      <c r="B420" s="13">
        <v>2.9000000000000001E-2</v>
      </c>
      <c r="C420" s="13">
        <v>-0.16</v>
      </c>
      <c r="D420" s="13">
        <v>0</v>
      </c>
    </row>
    <row r="421" spans="1:4">
      <c r="A421" s="104">
        <v>420</v>
      </c>
      <c r="B421" s="13">
        <v>-0.66800000000000004</v>
      </c>
      <c r="C421" s="13">
        <v>-0.161</v>
      </c>
      <c r="D421" s="13">
        <v>0</v>
      </c>
    </row>
    <row r="422" spans="1:4">
      <c r="A422" s="103">
        <v>421</v>
      </c>
      <c r="B422" s="13">
        <v>0.93400000000000005</v>
      </c>
      <c r="C422" s="13">
        <v>1.331</v>
      </c>
      <c r="D422" s="13">
        <v>0</v>
      </c>
    </row>
    <row r="423" spans="1:4">
      <c r="A423" s="104">
        <v>422</v>
      </c>
      <c r="B423" s="13">
        <v>0.35699999999999998</v>
      </c>
      <c r="C423" s="13">
        <v>1</v>
      </c>
      <c r="D423" s="13">
        <v>-0.19700000000000001</v>
      </c>
    </row>
    <row r="424" spans="1:4">
      <c r="A424" s="103">
        <v>423</v>
      </c>
      <c r="B424" s="13">
        <v>0.66</v>
      </c>
      <c r="C424" s="13">
        <v>0.157</v>
      </c>
      <c r="D424" s="13">
        <v>-0.19700000000000001</v>
      </c>
    </row>
    <row r="425" spans="1:4">
      <c r="A425" s="104">
        <v>424</v>
      </c>
      <c r="B425" s="13">
        <v>0.55700000000000005</v>
      </c>
      <c r="C425" s="13">
        <v>0.26100000000000001</v>
      </c>
      <c r="D425" s="13">
        <v>0.59</v>
      </c>
    </row>
    <row r="426" spans="1:4">
      <c r="A426" s="103">
        <v>425</v>
      </c>
      <c r="B426" s="13">
        <v>-0.22700000000000001</v>
      </c>
      <c r="C426" s="13">
        <v>0.52</v>
      </c>
      <c r="D426" s="13">
        <v>-0.19600000000000001</v>
      </c>
    </row>
    <row r="427" spans="1:4">
      <c r="A427" s="104">
        <v>426</v>
      </c>
      <c r="B427" s="13">
        <v>-0.54500000000000004</v>
      </c>
      <c r="C427" s="13">
        <v>-1.4630000000000001</v>
      </c>
      <c r="D427" s="13">
        <v>-1.784</v>
      </c>
    </row>
    <row r="428" spans="1:4">
      <c r="A428" s="103">
        <v>427</v>
      </c>
      <c r="B428" s="13">
        <v>-0.153</v>
      </c>
      <c r="C428" s="13">
        <v>0.68200000000000005</v>
      </c>
      <c r="D428" s="13">
        <v>0.59799999999999998</v>
      </c>
    </row>
    <row r="429" spans="1:4">
      <c r="A429" s="104">
        <v>428</v>
      </c>
      <c r="B429" s="13">
        <v>0.25</v>
      </c>
      <c r="C429" s="13">
        <v>2.427</v>
      </c>
      <c r="D429" s="13">
        <v>-0.19900000000000001</v>
      </c>
    </row>
    <row r="430" spans="1:4">
      <c r="A430" s="103">
        <v>429</v>
      </c>
      <c r="B430" s="13">
        <v>-0.30599999999999999</v>
      </c>
      <c r="C430" s="13">
        <v>-0.61399999999999999</v>
      </c>
      <c r="D430" s="13">
        <v>0</v>
      </c>
    </row>
    <row r="431" spans="1:4">
      <c r="A431" s="104">
        <v>430</v>
      </c>
      <c r="B431" s="13">
        <v>-9.2999999999999999E-2</v>
      </c>
      <c r="C431" s="13">
        <v>0.81799999999999995</v>
      </c>
      <c r="D431" s="13">
        <v>0.39800000000000002</v>
      </c>
    </row>
    <row r="432" spans="1:4">
      <c r="A432" s="103">
        <v>431</v>
      </c>
      <c r="B432" s="13">
        <v>1.268</v>
      </c>
      <c r="C432" s="13">
        <v>0.45700000000000002</v>
      </c>
      <c r="D432" s="13">
        <v>0.59299999999999997</v>
      </c>
    </row>
    <row r="433" spans="1:4">
      <c r="A433" s="104">
        <v>432</v>
      </c>
      <c r="B433" s="13">
        <v>-0.49099999999999999</v>
      </c>
      <c r="C433" s="13">
        <v>0.60599999999999998</v>
      </c>
      <c r="D433" s="13">
        <v>-0.19700000000000001</v>
      </c>
    </row>
    <row r="434" spans="1:4">
      <c r="A434" s="103">
        <v>433</v>
      </c>
      <c r="B434" s="13">
        <v>-5.5E-2</v>
      </c>
      <c r="C434" s="13">
        <v>0.151</v>
      </c>
      <c r="D434" s="13">
        <v>0.78700000000000003</v>
      </c>
    </row>
    <row r="435" spans="1:4">
      <c r="A435" s="104">
        <v>434</v>
      </c>
      <c r="B435" s="13">
        <v>-0.09</v>
      </c>
      <c r="C435" s="13">
        <v>0.55200000000000005</v>
      </c>
      <c r="D435" s="13">
        <v>-0.39300000000000002</v>
      </c>
    </row>
    <row r="436" spans="1:4">
      <c r="A436" s="103">
        <v>435</v>
      </c>
      <c r="B436" s="13">
        <v>-0.115</v>
      </c>
      <c r="C436" s="13">
        <v>-0.95499999999999996</v>
      </c>
      <c r="D436" s="13">
        <v>-0.39400000000000002</v>
      </c>
    </row>
    <row r="437" spans="1:4">
      <c r="A437" s="104">
        <v>436</v>
      </c>
      <c r="B437" s="13">
        <v>-1.464</v>
      </c>
      <c r="C437" s="13">
        <v>-1.22</v>
      </c>
      <c r="D437" s="13">
        <v>-0.19800000000000001</v>
      </c>
    </row>
    <row r="438" spans="1:4">
      <c r="A438" s="103">
        <v>437</v>
      </c>
      <c r="B438" s="13">
        <v>-1.296</v>
      </c>
      <c r="C438" s="13">
        <v>-1.131</v>
      </c>
      <c r="D438" s="13">
        <v>0.59199999999999997</v>
      </c>
    </row>
    <row r="439" spans="1:4">
      <c r="A439" s="104">
        <v>438</v>
      </c>
      <c r="B439" s="13">
        <v>-0.629</v>
      </c>
      <c r="C439" s="13">
        <v>-0.98699999999999999</v>
      </c>
      <c r="D439" s="13">
        <v>-0.39400000000000002</v>
      </c>
    </row>
    <row r="440" spans="1:4">
      <c r="A440" s="103">
        <v>439</v>
      </c>
      <c r="B440" s="13">
        <v>-1.792</v>
      </c>
      <c r="C440" s="13">
        <v>-1.526</v>
      </c>
      <c r="D440" s="13">
        <v>-0.79400000000000004</v>
      </c>
    </row>
    <row r="441" spans="1:4">
      <c r="A441" s="104">
        <v>440</v>
      </c>
      <c r="B441" s="13">
        <v>1.0880000000000001</v>
      </c>
      <c r="C441" s="13">
        <v>0.79200000000000004</v>
      </c>
      <c r="D441" s="13">
        <v>0.59599999999999997</v>
      </c>
    </row>
    <row r="442" spans="1:4">
      <c r="A442" s="103">
        <v>441</v>
      </c>
      <c r="B442" s="13">
        <v>-1.877</v>
      </c>
      <c r="C442" s="13">
        <v>-2.774</v>
      </c>
      <c r="D442" s="13">
        <v>0.78900000000000003</v>
      </c>
    </row>
    <row r="443" spans="1:4">
      <c r="A443" s="104">
        <v>442</v>
      </c>
      <c r="B443" s="13">
        <v>0.373</v>
      </c>
      <c r="C443" s="13">
        <v>1.8220000000000001</v>
      </c>
      <c r="D443" s="13">
        <v>0.39200000000000002</v>
      </c>
    </row>
    <row r="444" spans="1:4">
      <c r="A444" s="103">
        <v>443</v>
      </c>
      <c r="B444" s="13">
        <v>8.0000000000000002E-3</v>
      </c>
      <c r="C444" s="13">
        <v>1.946</v>
      </c>
      <c r="D444" s="13">
        <v>0.19600000000000001</v>
      </c>
    </row>
    <row r="445" spans="1:4">
      <c r="A445" s="104">
        <v>444</v>
      </c>
      <c r="B445" s="13">
        <v>-0.32200000000000001</v>
      </c>
      <c r="C445" s="13">
        <v>-3.121</v>
      </c>
      <c r="D445" s="13">
        <v>0.19500000000000001</v>
      </c>
    </row>
    <row r="446" spans="1:4">
      <c r="A446" s="103">
        <v>445</v>
      </c>
      <c r="B446" s="13">
        <v>0.434</v>
      </c>
      <c r="C446" s="13">
        <v>-1.625</v>
      </c>
      <c r="D446" s="13">
        <v>-0.19500000000000001</v>
      </c>
    </row>
    <row r="447" spans="1:4">
      <c r="A447" s="104">
        <v>446</v>
      </c>
      <c r="B447" s="13">
        <v>1.2999999999999999E-2</v>
      </c>
      <c r="C447" s="13">
        <v>-0.71299999999999997</v>
      </c>
      <c r="D447" s="13">
        <v>0</v>
      </c>
    </row>
    <row r="448" spans="1:4">
      <c r="A448" s="103">
        <v>447</v>
      </c>
      <c r="B448" s="13">
        <v>-0.24099999999999999</v>
      </c>
      <c r="C448" s="13">
        <v>-0.441</v>
      </c>
      <c r="D448" s="13">
        <v>-5.2119999999999997</v>
      </c>
    </row>
    <row r="449" spans="1:4">
      <c r="A449" s="104">
        <v>448</v>
      </c>
      <c r="B449" s="13">
        <v>0.217</v>
      </c>
      <c r="C449" s="13">
        <v>-0.94399999999999995</v>
      </c>
      <c r="D449" s="13">
        <v>-0.20599999999999999</v>
      </c>
    </row>
    <row r="450" spans="1:4">
      <c r="A450" s="103">
        <v>449</v>
      </c>
      <c r="B450" s="13">
        <v>-0.82699999999999996</v>
      </c>
      <c r="C450" s="13">
        <v>-1.1779999999999999</v>
      </c>
      <c r="D450" s="13">
        <v>0.20599999999999999</v>
      </c>
    </row>
    <row r="451" spans="1:4">
      <c r="A451" s="104">
        <v>450</v>
      </c>
      <c r="B451" s="13">
        <v>0.55600000000000005</v>
      </c>
      <c r="C451" s="13">
        <v>1.734</v>
      </c>
      <c r="D451" s="13">
        <v>1.43</v>
      </c>
    </row>
    <row r="452" spans="1:4">
      <c r="A452" s="103">
        <v>451</v>
      </c>
      <c r="B452" s="13">
        <v>0.59499999999999997</v>
      </c>
      <c r="C452" s="13">
        <v>1.4319999999999999</v>
      </c>
      <c r="D452" s="13">
        <v>0.20300000000000001</v>
      </c>
    </row>
    <row r="453" spans="1:4">
      <c r="A453" s="104">
        <v>452</v>
      </c>
      <c r="B453" s="13">
        <v>-0.09</v>
      </c>
      <c r="C453" s="13">
        <v>-2.6589999999999998</v>
      </c>
      <c r="D453" s="13">
        <v>-0.81299999999999994</v>
      </c>
    </row>
    <row r="454" spans="1:4">
      <c r="A454" s="103">
        <v>453</v>
      </c>
      <c r="B454" s="13">
        <v>-1.631</v>
      </c>
      <c r="C454" s="13">
        <v>-0.73299999999999998</v>
      </c>
      <c r="D454" s="13">
        <v>-0.20399999999999999</v>
      </c>
    </row>
    <row r="455" spans="1:4">
      <c r="A455" s="104">
        <v>454</v>
      </c>
      <c r="B455" s="13">
        <v>0.56999999999999995</v>
      </c>
      <c r="C455" s="13">
        <v>0.50800000000000001</v>
      </c>
      <c r="D455" s="13">
        <v>-0.20499999999999999</v>
      </c>
    </row>
    <row r="456" spans="1:4">
      <c r="A456" s="103">
        <v>455</v>
      </c>
      <c r="B456" s="13">
        <v>-0.92800000000000005</v>
      </c>
      <c r="C456" s="13">
        <v>0.16900000000000001</v>
      </c>
      <c r="D456" s="13">
        <v>-0.20499999999999999</v>
      </c>
    </row>
    <row r="457" spans="1:4">
      <c r="A457" s="104">
        <v>456</v>
      </c>
      <c r="B457" s="13">
        <v>-0.64400000000000002</v>
      </c>
      <c r="C457" s="13">
        <v>-3.081</v>
      </c>
      <c r="D457" s="13">
        <v>0.41</v>
      </c>
    </row>
    <row r="458" spans="1:4">
      <c r="A458" s="103">
        <v>457</v>
      </c>
      <c r="B458" s="13">
        <v>-5.2999999999999999E-2</v>
      </c>
      <c r="C458" s="13">
        <v>3.081</v>
      </c>
      <c r="D458" s="13">
        <v>-0.61499999999999999</v>
      </c>
    </row>
    <row r="459" spans="1:4">
      <c r="A459" s="104">
        <v>458</v>
      </c>
      <c r="B459" s="13">
        <v>1.7849999999999999</v>
      </c>
      <c r="C459" s="13">
        <v>1.5609999999999999</v>
      </c>
      <c r="D459" s="13">
        <v>0.82</v>
      </c>
    </row>
    <row r="460" spans="1:4">
      <c r="A460" s="103">
        <v>459</v>
      </c>
      <c r="B460" s="13">
        <v>0.47699999999999998</v>
      </c>
      <c r="C460" s="13">
        <v>-1.056</v>
      </c>
      <c r="D460" s="13">
        <v>0.20399999999999999</v>
      </c>
    </row>
    <row r="461" spans="1:4">
      <c r="A461" s="104">
        <v>460</v>
      </c>
      <c r="B461" s="13">
        <v>0.253</v>
      </c>
      <c r="C461" s="13">
        <v>0.61299999999999999</v>
      </c>
      <c r="D461" s="13">
        <v>0.40699999999999997</v>
      </c>
    </row>
    <row r="462" spans="1:4">
      <c r="A462" s="103">
        <v>461</v>
      </c>
      <c r="B462" s="13">
        <v>1.032</v>
      </c>
      <c r="C462" s="13">
        <v>0.72</v>
      </c>
      <c r="D462" s="13">
        <v>0.80800000000000005</v>
      </c>
    </row>
    <row r="463" spans="1:4">
      <c r="A463" s="104">
        <v>462</v>
      </c>
      <c r="B463" s="13">
        <v>0.30399999999999999</v>
      </c>
      <c r="C463" s="13">
        <v>0.22</v>
      </c>
      <c r="D463" s="13">
        <v>0</v>
      </c>
    </row>
    <row r="464" spans="1:4">
      <c r="A464" s="103">
        <v>463</v>
      </c>
      <c r="B464" s="13">
        <v>2E-3</v>
      </c>
      <c r="C464" s="13">
        <v>-0.38600000000000001</v>
      </c>
      <c r="D464" s="13">
        <v>1.0009999999999999</v>
      </c>
    </row>
    <row r="465" spans="1:4">
      <c r="A465" s="104">
        <v>464</v>
      </c>
      <c r="B465" s="13">
        <v>-1.2999999999999999E-2</v>
      </c>
      <c r="C465" s="13">
        <v>0</v>
      </c>
      <c r="D465" s="13">
        <v>-0.8</v>
      </c>
    </row>
    <row r="466" spans="1:4">
      <c r="A466" s="103">
        <v>465</v>
      </c>
      <c r="B466" s="13">
        <v>-0.69199999999999995</v>
      </c>
      <c r="C466" s="13">
        <v>-2.2349999999999999</v>
      </c>
      <c r="D466" s="13">
        <v>-0.20100000000000001</v>
      </c>
    </row>
    <row r="467" spans="1:4">
      <c r="A467" s="104">
        <v>466</v>
      </c>
      <c r="B467" s="13">
        <v>-1.2569999999999999</v>
      </c>
      <c r="C467" s="13">
        <v>-0.68</v>
      </c>
      <c r="D467" s="13">
        <v>-1.623</v>
      </c>
    </row>
    <row r="468" spans="1:4">
      <c r="A468" s="103">
        <v>467</v>
      </c>
      <c r="B468" s="13">
        <v>-0.48699999999999999</v>
      </c>
      <c r="C468" s="13">
        <v>0.39700000000000002</v>
      </c>
      <c r="D468" s="13">
        <v>0.61199999999999999</v>
      </c>
    </row>
    <row r="469" spans="1:4">
      <c r="A469" s="104">
        <v>468</v>
      </c>
      <c r="B469" s="13">
        <v>0.97599999999999998</v>
      </c>
      <c r="C469" s="13">
        <v>-2.4079999999999999</v>
      </c>
      <c r="D469" s="13">
        <v>-0.20300000000000001</v>
      </c>
    </row>
    <row r="470" spans="1:4">
      <c r="A470" s="103">
        <v>469</v>
      </c>
      <c r="B470" s="13">
        <v>-0.24399999999999999</v>
      </c>
      <c r="C470" s="13">
        <v>-1.226</v>
      </c>
      <c r="D470" s="13">
        <v>-0.61299999999999999</v>
      </c>
    </row>
    <row r="471" spans="1:4">
      <c r="A471" s="104">
        <v>470</v>
      </c>
      <c r="B471" s="13">
        <v>0.71499999999999997</v>
      </c>
      <c r="C471" s="13">
        <v>-0.29399999999999998</v>
      </c>
      <c r="D471" s="13">
        <v>0.20499999999999999</v>
      </c>
    </row>
    <row r="472" spans="1:4">
      <c r="A472" s="103">
        <v>471</v>
      </c>
      <c r="B472" s="13">
        <v>-0.69299999999999995</v>
      </c>
      <c r="C472" s="13">
        <v>-0.35399999999999998</v>
      </c>
      <c r="D472" s="13">
        <v>-0.20499999999999999</v>
      </c>
    </row>
    <row r="473" spans="1:4">
      <c r="A473" s="104">
        <v>472</v>
      </c>
      <c r="B473" s="13">
        <v>-0.32300000000000001</v>
      </c>
      <c r="C473" s="13">
        <v>-2.3330000000000002</v>
      </c>
      <c r="D473" s="13">
        <v>-0.61699999999999999</v>
      </c>
    </row>
    <row r="474" spans="1:4">
      <c r="A474" s="103">
        <v>473</v>
      </c>
      <c r="B474" s="13">
        <v>-0.106</v>
      </c>
      <c r="C474" s="13">
        <v>-0.36399999999999999</v>
      </c>
      <c r="D474" s="13">
        <v>-0.41299999999999998</v>
      </c>
    </row>
    <row r="475" spans="1:4">
      <c r="A475" s="104">
        <v>474</v>
      </c>
      <c r="B475" s="13">
        <v>2.8000000000000001E-2</v>
      </c>
      <c r="C475" s="13">
        <v>0.48499999999999999</v>
      </c>
      <c r="D475" s="13">
        <v>-0.623</v>
      </c>
    </row>
    <row r="476" spans="1:4">
      <c r="A476" s="103">
        <v>475</v>
      </c>
      <c r="B476" s="13">
        <v>0.753</v>
      </c>
      <c r="C476" s="13">
        <v>2.6840000000000002</v>
      </c>
      <c r="D476" s="13">
        <v>0.41599999999999998</v>
      </c>
    </row>
    <row r="477" spans="1:4">
      <c r="A477" s="104">
        <v>476</v>
      </c>
      <c r="B477" s="13">
        <v>1.357</v>
      </c>
      <c r="C477" s="13">
        <v>1.6919999999999999</v>
      </c>
      <c r="D477" s="13">
        <v>0.20699999999999999</v>
      </c>
    </row>
    <row r="478" spans="1:4">
      <c r="A478" s="103">
        <v>477</v>
      </c>
      <c r="B478" s="13">
        <v>-0.75700000000000001</v>
      </c>
      <c r="C478" s="13">
        <v>-0.93</v>
      </c>
      <c r="D478" s="13">
        <v>1.03</v>
      </c>
    </row>
    <row r="479" spans="1:4">
      <c r="A479" s="104">
        <v>478</v>
      </c>
      <c r="B479" s="13">
        <v>0.434</v>
      </c>
      <c r="C479" s="13">
        <v>0.29199999999999998</v>
      </c>
      <c r="D479" s="13">
        <v>1.6259999999999999</v>
      </c>
    </row>
    <row r="480" spans="1:4">
      <c r="A480" s="103">
        <v>479</v>
      </c>
      <c r="B480" s="13">
        <v>0.57899999999999996</v>
      </c>
      <c r="C480" s="13">
        <v>1.446</v>
      </c>
      <c r="D480" s="13">
        <v>-0.20200000000000001</v>
      </c>
    </row>
    <row r="481" spans="1:4">
      <c r="A481" s="104">
        <v>480</v>
      </c>
      <c r="B481" s="13">
        <v>0.17299999999999999</v>
      </c>
      <c r="C481" s="13">
        <v>-0.86499999999999999</v>
      </c>
      <c r="D481" s="13">
        <v>-0.20200000000000001</v>
      </c>
    </row>
    <row r="482" spans="1:4">
      <c r="A482" s="103">
        <v>481</v>
      </c>
      <c r="B482" s="13">
        <v>-0.40100000000000002</v>
      </c>
      <c r="C482" s="13">
        <v>-0.46400000000000002</v>
      </c>
      <c r="D482" s="13">
        <v>-0.40600000000000003</v>
      </c>
    </row>
    <row r="483" spans="1:4">
      <c r="A483" s="104">
        <v>482</v>
      </c>
      <c r="B483" s="13">
        <v>-0.64900000000000002</v>
      </c>
      <c r="C483" s="13">
        <v>-0.70099999999999996</v>
      </c>
      <c r="D483" s="13">
        <v>1.0109999999999999</v>
      </c>
    </row>
    <row r="484" spans="1:4">
      <c r="A484" s="103">
        <v>483</v>
      </c>
      <c r="B484" s="13">
        <v>0.26400000000000001</v>
      </c>
      <c r="C484" s="13">
        <v>0.35099999999999998</v>
      </c>
      <c r="D484" s="13">
        <v>0.20100000000000001</v>
      </c>
    </row>
    <row r="485" spans="1:4">
      <c r="A485" s="104">
        <v>484</v>
      </c>
      <c r="B485" s="13">
        <v>0.42799999999999999</v>
      </c>
      <c r="C485" s="13">
        <v>-0.40899999999999997</v>
      </c>
      <c r="D485" s="13">
        <v>0.60099999999999998</v>
      </c>
    </row>
    <row r="486" spans="1:4">
      <c r="A486" s="103">
        <v>485</v>
      </c>
      <c r="B486" s="13">
        <v>0.47299999999999998</v>
      </c>
      <c r="C486" s="13">
        <v>2.4889999999999999</v>
      </c>
      <c r="D486" s="13">
        <v>0.39800000000000002</v>
      </c>
    </row>
    <row r="487" spans="1:4">
      <c r="A487" s="104">
        <v>486</v>
      </c>
      <c r="B487" s="13">
        <v>0.73799999999999999</v>
      </c>
      <c r="C487" s="13">
        <v>1.925</v>
      </c>
      <c r="D487" s="13">
        <v>0</v>
      </c>
    </row>
    <row r="488" spans="1:4">
      <c r="A488" s="103">
        <v>487</v>
      </c>
      <c r="B488" s="13">
        <v>0.151</v>
      </c>
      <c r="C488" s="13">
        <v>1.448</v>
      </c>
      <c r="D488" s="13">
        <v>-0.19900000000000001</v>
      </c>
    </row>
    <row r="489" spans="1:4">
      <c r="A489" s="104">
        <v>488</v>
      </c>
      <c r="B489" s="13">
        <v>-3.1E-2</v>
      </c>
      <c r="C489" s="13">
        <v>-1.056</v>
      </c>
      <c r="D489" s="13">
        <v>0.19900000000000001</v>
      </c>
    </row>
    <row r="490" spans="1:4">
      <c r="A490" s="103">
        <v>489</v>
      </c>
      <c r="B490" s="13">
        <v>-0.39400000000000002</v>
      </c>
      <c r="C490" s="13">
        <v>-1.0669999999999999</v>
      </c>
      <c r="D490" s="13">
        <v>0.39700000000000002</v>
      </c>
    </row>
    <row r="491" spans="1:4">
      <c r="A491" s="104">
        <v>490</v>
      </c>
      <c r="B491" s="13">
        <v>-0.48399999999999999</v>
      </c>
      <c r="C491" s="13">
        <v>-0.28299999999999997</v>
      </c>
      <c r="D491" s="13">
        <v>-0.59599999999999997</v>
      </c>
    </row>
    <row r="492" spans="1:4">
      <c r="A492" s="103">
        <v>491</v>
      </c>
      <c r="B492" s="13">
        <v>-0.34699999999999998</v>
      </c>
      <c r="C492" s="13">
        <v>-0.113</v>
      </c>
      <c r="D492" s="13">
        <v>-0.59899999999999998</v>
      </c>
    </row>
    <row r="493" spans="1:4">
      <c r="A493" s="104">
        <v>492</v>
      </c>
      <c r="B493" s="13">
        <v>0.151</v>
      </c>
      <c r="C493" s="13">
        <v>0.113</v>
      </c>
      <c r="D493" s="13">
        <v>-0.20100000000000001</v>
      </c>
    </row>
    <row r="494" spans="1:4">
      <c r="A494" s="103">
        <v>493</v>
      </c>
      <c r="B494" s="13">
        <v>-0.29599999999999999</v>
      </c>
      <c r="C494" s="13">
        <v>-0.51100000000000001</v>
      </c>
      <c r="D494" s="13">
        <v>-0.60399999999999998</v>
      </c>
    </row>
    <row r="495" spans="1:4">
      <c r="A495" s="104">
        <v>494</v>
      </c>
      <c r="B495" s="13">
        <v>-0.17899999999999999</v>
      </c>
      <c r="C495" s="13">
        <v>-1.4330000000000001</v>
      </c>
      <c r="D495" s="13">
        <v>-0.20200000000000001</v>
      </c>
    </row>
    <row r="496" spans="1:4">
      <c r="A496" s="103">
        <v>495</v>
      </c>
      <c r="B496" s="13">
        <v>-0.308</v>
      </c>
      <c r="C496" s="13">
        <v>-0.17299999999999999</v>
      </c>
      <c r="D496" s="13">
        <v>-0.20300000000000001</v>
      </c>
    </row>
    <row r="497" spans="1:4">
      <c r="A497" s="104">
        <v>496</v>
      </c>
      <c r="B497" s="13">
        <v>-0.46300000000000002</v>
      </c>
      <c r="C497" s="13">
        <v>-1.105</v>
      </c>
      <c r="D497" s="13">
        <v>2.008</v>
      </c>
    </row>
    <row r="498" spans="1:4">
      <c r="A498" s="103">
        <v>497</v>
      </c>
      <c r="B498" s="13">
        <v>-1.7430000000000001</v>
      </c>
      <c r="C498" s="13">
        <v>-2.0680000000000001</v>
      </c>
      <c r="D498" s="13">
        <v>-2.008</v>
      </c>
    </row>
    <row r="499" spans="1:4">
      <c r="A499" s="104">
        <v>498</v>
      </c>
      <c r="B499" s="13">
        <v>-0.59599999999999997</v>
      </c>
      <c r="C499" s="13">
        <v>0.89200000000000002</v>
      </c>
      <c r="D499" s="13">
        <v>-0.81499999999999995</v>
      </c>
    </row>
    <row r="500" spans="1:4">
      <c r="A500" s="103">
        <v>499</v>
      </c>
      <c r="B500" s="13">
        <v>-0.26400000000000001</v>
      </c>
      <c r="C500" s="13">
        <v>-0.17799999999999999</v>
      </c>
      <c r="D500" s="13">
        <v>0.61199999999999999</v>
      </c>
    </row>
    <row r="501" spans="1:4">
      <c r="A501" s="104">
        <v>500</v>
      </c>
      <c r="B501" s="13">
        <v>-1.877</v>
      </c>
      <c r="C501" s="13">
        <v>-2.339</v>
      </c>
      <c r="D501" s="13">
        <v>0.81</v>
      </c>
    </row>
    <row r="502" spans="1:4">
      <c r="A502" s="103">
        <v>501</v>
      </c>
      <c r="B502" s="13">
        <v>-1.0489999999999999</v>
      </c>
      <c r="C502" s="13">
        <v>-1.7749999999999999</v>
      </c>
      <c r="D502" s="13">
        <v>0.80300000000000005</v>
      </c>
    </row>
    <row r="503" spans="1:4">
      <c r="A503" s="104">
        <v>502</v>
      </c>
      <c r="B503" s="13">
        <v>-0.186</v>
      </c>
      <c r="C503" s="13">
        <v>0.61599999999999999</v>
      </c>
      <c r="D503" s="13">
        <v>-1.613</v>
      </c>
    </row>
    <row r="504" spans="1:4">
      <c r="A504" s="103">
        <v>503</v>
      </c>
      <c r="B504" s="13">
        <v>-0.35499999999999998</v>
      </c>
      <c r="C504" s="13">
        <v>-0.36899999999999999</v>
      </c>
      <c r="D504" s="13">
        <v>0.60799999999999998</v>
      </c>
    </row>
    <row r="505" spans="1:4">
      <c r="A505" s="104">
        <v>504</v>
      </c>
      <c r="B505" s="13">
        <v>1.0169999999999999</v>
      </c>
      <c r="C505" s="13">
        <v>1.103</v>
      </c>
      <c r="D505" s="13">
        <v>1.2050000000000001</v>
      </c>
    </row>
    <row r="506" spans="1:4">
      <c r="A506" s="103">
        <v>505</v>
      </c>
      <c r="B506" s="13">
        <v>-0.13200000000000001</v>
      </c>
      <c r="C506" s="13">
        <v>-1.7210000000000001</v>
      </c>
      <c r="D506" s="13">
        <v>0.19900000000000001</v>
      </c>
    </row>
    <row r="507" spans="1:4">
      <c r="A507" s="104">
        <v>506</v>
      </c>
      <c r="B507" s="13">
        <v>-1.302</v>
      </c>
      <c r="C507" s="13">
        <v>-1.1850000000000001</v>
      </c>
      <c r="D507" s="13">
        <v>-0.8</v>
      </c>
    </row>
    <row r="508" spans="1:4">
      <c r="A508" s="103">
        <v>507</v>
      </c>
      <c r="B508" s="13">
        <v>-0.73899999999999999</v>
      </c>
      <c r="C508" s="13">
        <v>0.438</v>
      </c>
      <c r="D508" s="13">
        <v>-0.20100000000000001</v>
      </c>
    </row>
    <row r="509" spans="1:4">
      <c r="A509" s="104">
        <v>508</v>
      </c>
      <c r="B509" s="13">
        <v>-0.48599999999999999</v>
      </c>
      <c r="C509" s="13">
        <v>-1.51</v>
      </c>
      <c r="D509" s="13">
        <v>0</v>
      </c>
    </row>
    <row r="510" spans="1:4">
      <c r="A510" s="103">
        <v>509</v>
      </c>
      <c r="B510" s="13">
        <v>-0.81799999999999995</v>
      </c>
      <c r="C510" s="13">
        <v>-0.318</v>
      </c>
      <c r="D510" s="13">
        <v>-0.20100000000000001</v>
      </c>
    </row>
    <row r="511" spans="1:4">
      <c r="A511" s="104">
        <v>510</v>
      </c>
      <c r="B511" s="13">
        <v>0.29699999999999999</v>
      </c>
      <c r="C511" s="13">
        <v>2.5129999999999999</v>
      </c>
      <c r="D511" s="13">
        <v>0.60299999999999998</v>
      </c>
    </row>
    <row r="512" spans="1:4">
      <c r="A512" s="103">
        <v>511</v>
      </c>
      <c r="B512" s="13">
        <v>2.891</v>
      </c>
      <c r="C512" s="13">
        <v>1.722</v>
      </c>
      <c r="D512" s="13">
        <v>0.59899999999999998</v>
      </c>
    </row>
    <row r="513" spans="1:4">
      <c r="A513" s="104">
        <v>512</v>
      </c>
      <c r="B513" s="13">
        <v>-0.629</v>
      </c>
      <c r="C513" s="13">
        <v>0</v>
      </c>
      <c r="D513" s="13">
        <v>0</v>
      </c>
    </row>
    <row r="514" spans="1:4">
      <c r="A514" s="103">
        <v>513</v>
      </c>
      <c r="B514" s="13">
        <v>0.66700000000000004</v>
      </c>
      <c r="C514" s="13">
        <v>0.85</v>
      </c>
      <c r="D514" s="13">
        <v>0.79400000000000004</v>
      </c>
    </row>
    <row r="515" spans="1:4">
      <c r="A515" s="104">
        <v>514</v>
      </c>
      <c r="B515" s="13">
        <v>8.1000000000000003E-2</v>
      </c>
      <c r="C515" s="13">
        <v>1.56</v>
      </c>
      <c r="D515" s="13">
        <v>-0.79400000000000004</v>
      </c>
    </row>
    <row r="516" spans="1:4">
      <c r="A516" s="103">
        <v>515</v>
      </c>
      <c r="B516" s="13">
        <v>-1.34</v>
      </c>
      <c r="C516" s="13">
        <v>-2.2879999999999998</v>
      </c>
      <c r="D516" s="13">
        <v>-1.0009999999999999</v>
      </c>
    </row>
    <row r="517" spans="1:4">
      <c r="A517" s="104">
        <v>516</v>
      </c>
      <c r="B517" s="13">
        <v>0.32900000000000001</v>
      </c>
      <c r="C517" s="13">
        <v>0.48599999999999999</v>
      </c>
      <c r="D517" s="13">
        <v>-0.40300000000000002</v>
      </c>
    </row>
    <row r="518" spans="1:4">
      <c r="A518" s="103">
        <v>517</v>
      </c>
      <c r="B518" s="13">
        <v>-3.2000000000000001E-2</v>
      </c>
      <c r="C518" s="13">
        <v>-0.73</v>
      </c>
      <c r="D518" s="13">
        <v>2</v>
      </c>
    </row>
    <row r="519" spans="1:4">
      <c r="A519" s="104">
        <v>518</v>
      </c>
      <c r="B519" s="13">
        <v>-0.17899999999999999</v>
      </c>
      <c r="C519" s="13">
        <v>-0.61199999999999999</v>
      </c>
      <c r="D519" s="13">
        <v>-0.79500000000000004</v>
      </c>
    </row>
    <row r="520" spans="1:4">
      <c r="A520" s="103">
        <v>519</v>
      </c>
      <c r="B520" s="13">
        <v>0.32600000000000001</v>
      </c>
      <c r="C520" s="13">
        <v>0.42899999999999999</v>
      </c>
      <c r="D520" s="13">
        <v>0.79500000000000004</v>
      </c>
    </row>
    <row r="521" spans="1:4">
      <c r="A521" s="104">
        <v>520</v>
      </c>
      <c r="B521" s="13">
        <v>1.5229999999999999</v>
      </c>
      <c r="C521" s="13">
        <v>0.91300000000000003</v>
      </c>
      <c r="D521" s="13">
        <v>0.98499999999999999</v>
      </c>
    </row>
    <row r="522" spans="1:4">
      <c r="A522" s="103">
        <v>521</v>
      </c>
      <c r="B522" s="13">
        <v>0.69899999999999995</v>
      </c>
      <c r="C522" s="13">
        <v>1.2050000000000001</v>
      </c>
      <c r="D522" s="13">
        <v>-0.19600000000000001</v>
      </c>
    </row>
    <row r="523" spans="1:4">
      <c r="A523" s="104">
        <v>522</v>
      </c>
      <c r="B523" s="13">
        <v>-0.74399999999999999</v>
      </c>
      <c r="C523" s="13">
        <v>-0.72099999999999997</v>
      </c>
      <c r="D523" s="13">
        <v>-0.98699999999999999</v>
      </c>
    </row>
    <row r="524" spans="1:4">
      <c r="A524" s="103">
        <v>523</v>
      </c>
      <c r="B524" s="13">
        <v>0.93100000000000005</v>
      </c>
      <c r="C524" s="13">
        <v>1.02</v>
      </c>
      <c r="D524" s="13">
        <v>0</v>
      </c>
    </row>
    <row r="525" spans="1:4">
      <c r="A525" s="104">
        <v>524</v>
      </c>
      <c r="B525" s="13">
        <v>0.79800000000000004</v>
      </c>
      <c r="C525" s="13">
        <v>1.7170000000000001</v>
      </c>
      <c r="D525" s="13">
        <v>0</v>
      </c>
    </row>
    <row r="526" spans="1:4">
      <c r="A526" s="103">
        <v>525</v>
      </c>
      <c r="B526" s="13">
        <v>-4.2999999999999997E-2</v>
      </c>
      <c r="C526" s="13">
        <v>0.29299999999999998</v>
      </c>
      <c r="D526" s="13">
        <v>-0.19900000000000001</v>
      </c>
    </row>
    <row r="527" spans="1:4">
      <c r="A527" s="104">
        <v>526</v>
      </c>
      <c r="B527" s="13">
        <v>-4.4999999999999998E-2</v>
      </c>
      <c r="C527" s="13">
        <v>1.913</v>
      </c>
      <c r="D527" s="13">
        <v>-0.59799999999999998</v>
      </c>
    </row>
    <row r="528" spans="1:4">
      <c r="A528" s="103">
        <v>527</v>
      </c>
      <c r="B528" s="13">
        <v>0.57699999999999996</v>
      </c>
      <c r="C528" s="13">
        <v>0.85699999999999998</v>
      </c>
      <c r="D528" s="13">
        <v>0</v>
      </c>
    </row>
    <row r="529" spans="1:4">
      <c r="A529" s="104">
        <v>528</v>
      </c>
      <c r="B529" s="13">
        <v>0.216</v>
      </c>
      <c r="C529" s="13">
        <v>1.357</v>
      </c>
      <c r="D529" s="13">
        <v>0.59799999999999998</v>
      </c>
    </row>
    <row r="530" spans="1:4">
      <c r="A530" s="103">
        <v>529</v>
      </c>
      <c r="B530" s="13">
        <v>0.22</v>
      </c>
      <c r="C530" s="13">
        <v>-0.33700000000000002</v>
      </c>
      <c r="D530" s="13">
        <v>0.98899999999999999</v>
      </c>
    </row>
    <row r="531" spans="1:4">
      <c r="A531" s="104">
        <v>530</v>
      </c>
      <c r="B531" s="13">
        <v>0.63700000000000001</v>
      </c>
      <c r="C531" s="13">
        <v>1.7310000000000001</v>
      </c>
      <c r="D531" s="13">
        <v>-0.79100000000000004</v>
      </c>
    </row>
    <row r="532" spans="1:4">
      <c r="A532" s="103">
        <v>531</v>
      </c>
      <c r="B532" s="13">
        <v>0.44900000000000001</v>
      </c>
      <c r="C532" s="13">
        <v>-0.16600000000000001</v>
      </c>
      <c r="D532" s="13">
        <v>0</v>
      </c>
    </row>
    <row r="533" spans="1:4">
      <c r="A533" s="104">
        <v>532</v>
      </c>
      <c r="B533" s="13">
        <v>-0.30099999999999999</v>
      </c>
      <c r="C533" s="13">
        <v>-2.9260000000000002</v>
      </c>
      <c r="D533" s="13">
        <v>0.39600000000000002</v>
      </c>
    </row>
    <row r="534" spans="1:4">
      <c r="A534" s="103">
        <v>533</v>
      </c>
      <c r="B534" s="13">
        <v>-1.286</v>
      </c>
      <c r="C534" s="13">
        <v>-3.5459999999999998</v>
      </c>
      <c r="D534" s="13">
        <v>-1.1930000000000001</v>
      </c>
    </row>
    <row r="535" spans="1:4">
      <c r="A535" s="104">
        <v>534</v>
      </c>
      <c r="B535" s="13">
        <v>0.96</v>
      </c>
      <c r="C535" s="13">
        <v>2.4550000000000001</v>
      </c>
      <c r="D535" s="13">
        <v>0.39900000000000002</v>
      </c>
    </row>
    <row r="536" spans="1:4">
      <c r="A536" s="103">
        <v>535</v>
      </c>
      <c r="B536" s="13">
        <v>-0.46899999999999997</v>
      </c>
      <c r="C536" s="13">
        <v>-1.6890000000000001</v>
      </c>
      <c r="D536" s="13">
        <v>0.39800000000000002</v>
      </c>
    </row>
    <row r="537" spans="1:4">
      <c r="A537" s="104">
        <v>536</v>
      </c>
      <c r="B537" s="13">
        <v>-0.85899999999999999</v>
      </c>
      <c r="C537" s="13">
        <v>-1.5980000000000001</v>
      </c>
      <c r="D537" s="13">
        <v>0.39600000000000002</v>
      </c>
    </row>
    <row r="538" spans="1:4">
      <c r="A538" s="103">
        <v>537</v>
      </c>
      <c r="B538" s="13">
        <v>-0.35399999999999998</v>
      </c>
      <c r="C538" s="13">
        <v>0.29799999999999999</v>
      </c>
      <c r="D538" s="13">
        <v>0.19700000000000001</v>
      </c>
    </row>
    <row r="539" spans="1:4">
      <c r="A539" s="104">
        <v>538</v>
      </c>
      <c r="B539" s="13">
        <v>-1.6359999999999999</v>
      </c>
      <c r="C539" s="13">
        <v>-0.17899999999999999</v>
      </c>
      <c r="D539" s="13">
        <v>-0.39500000000000002</v>
      </c>
    </row>
    <row r="540" spans="1:4">
      <c r="A540" s="103">
        <v>539</v>
      </c>
      <c r="B540" s="13">
        <v>0.63400000000000001</v>
      </c>
      <c r="C540" s="13">
        <v>0.41599999999999998</v>
      </c>
      <c r="D540" s="13">
        <v>1.5720000000000001</v>
      </c>
    </row>
    <row r="541" spans="1:4">
      <c r="A541" s="104">
        <v>540</v>
      </c>
      <c r="B541" s="13">
        <v>0.56599999999999995</v>
      </c>
      <c r="C541" s="13">
        <v>1.4730000000000001</v>
      </c>
      <c r="D541" s="13">
        <v>-0.78300000000000003</v>
      </c>
    </row>
    <row r="542" spans="1:4">
      <c r="A542" s="103">
        <v>541</v>
      </c>
      <c r="B542" s="13">
        <v>0.79700000000000004</v>
      </c>
      <c r="C542" s="13">
        <v>0</v>
      </c>
      <c r="D542" s="13">
        <v>0.58799999999999997</v>
      </c>
    </row>
    <row r="543" spans="1:4">
      <c r="A543" s="104">
        <v>542</v>
      </c>
      <c r="B543" s="13">
        <v>-0.499</v>
      </c>
      <c r="C543" s="13">
        <v>1.105</v>
      </c>
      <c r="D543" s="13">
        <v>0.39</v>
      </c>
    </row>
    <row r="544" spans="1:4">
      <c r="A544" s="103">
        <v>543</v>
      </c>
      <c r="B544" s="13">
        <v>-1.3560000000000001</v>
      </c>
      <c r="C544" s="13">
        <v>-2.0449999999999999</v>
      </c>
      <c r="D544" s="13">
        <v>1.353</v>
      </c>
    </row>
    <row r="545" spans="1:4">
      <c r="A545" s="104">
        <v>544</v>
      </c>
      <c r="B545" s="13">
        <v>-0.33900000000000002</v>
      </c>
      <c r="C545" s="13">
        <v>-1.2470000000000001</v>
      </c>
      <c r="D545" s="13">
        <v>0.76500000000000001</v>
      </c>
    </row>
    <row r="546" spans="1:4">
      <c r="A546" s="103">
        <v>545</v>
      </c>
      <c r="B546" s="13">
        <v>0.86</v>
      </c>
      <c r="C546" s="13">
        <v>0.53700000000000003</v>
      </c>
      <c r="D546" s="13">
        <v>1.887</v>
      </c>
    </row>
    <row r="547" spans="1:4">
      <c r="A547" s="104">
        <v>546</v>
      </c>
      <c r="B547" s="13">
        <v>0.51500000000000001</v>
      </c>
      <c r="C547" s="13">
        <v>1.0640000000000001</v>
      </c>
      <c r="D547" s="13">
        <v>-0.75</v>
      </c>
    </row>
    <row r="548" spans="1:4">
      <c r="A548" s="103">
        <v>547</v>
      </c>
      <c r="B548" s="13">
        <v>-0.40300000000000002</v>
      </c>
      <c r="C548" s="13">
        <v>1.286</v>
      </c>
      <c r="D548" s="13">
        <v>-0.189</v>
      </c>
    </row>
    <row r="549" spans="1:4">
      <c r="A549" s="104">
        <v>548</v>
      </c>
      <c r="B549" s="13">
        <v>0.157</v>
      </c>
      <c r="C549" s="13">
        <v>3.3690000000000002</v>
      </c>
      <c r="D549" s="13">
        <v>0</v>
      </c>
    </row>
    <row r="550" spans="1:4">
      <c r="A550" s="103">
        <v>549</v>
      </c>
      <c r="B550" s="13">
        <v>0.47399999999999998</v>
      </c>
      <c r="C550" s="13">
        <v>-5.6000000000000001E-2</v>
      </c>
      <c r="D550" s="13">
        <v>-0.189</v>
      </c>
    </row>
    <row r="551" spans="1:4">
      <c r="A551" s="104">
        <v>550</v>
      </c>
      <c r="B551" s="13">
        <v>1.196</v>
      </c>
      <c r="C551" s="13">
        <v>-1.073</v>
      </c>
      <c r="D551" s="13">
        <v>-0.75900000000000001</v>
      </c>
    </row>
    <row r="552" spans="1:4">
      <c r="A552" s="103">
        <v>551</v>
      </c>
      <c r="B552" s="13">
        <v>-0.57699999999999996</v>
      </c>
      <c r="C552" s="13">
        <v>0.84799999999999998</v>
      </c>
      <c r="D552" s="13">
        <v>-0.191</v>
      </c>
    </row>
    <row r="553" spans="1:4">
      <c r="A553" s="104">
        <v>552</v>
      </c>
      <c r="B553" s="13">
        <v>0.30599999999999999</v>
      </c>
      <c r="C553" s="13">
        <v>1.5089999999999999</v>
      </c>
      <c r="D553" s="13">
        <v>-0.38200000000000001</v>
      </c>
    </row>
    <row r="554" spans="1:4">
      <c r="A554" s="103">
        <v>553</v>
      </c>
      <c r="B554" s="13">
        <v>0.186</v>
      </c>
      <c r="C554" s="13">
        <v>1.377</v>
      </c>
      <c r="D554" s="13">
        <v>0</v>
      </c>
    </row>
    <row r="555" spans="1:4">
      <c r="A555" s="104">
        <v>554</v>
      </c>
      <c r="B555" s="13">
        <v>0.28100000000000003</v>
      </c>
      <c r="C555" s="13">
        <v>-0.109</v>
      </c>
      <c r="D555" s="13">
        <v>-0.192</v>
      </c>
    </row>
    <row r="556" spans="1:4">
      <c r="A556" s="103">
        <v>555</v>
      </c>
      <c r="B556" s="13">
        <v>-0.73299999999999998</v>
      </c>
      <c r="C556" s="13">
        <v>-0.82499999999999996</v>
      </c>
      <c r="D556" s="13">
        <v>-0.192</v>
      </c>
    </row>
    <row r="557" spans="1:4">
      <c r="A557" s="104">
        <v>556</v>
      </c>
      <c r="B557" s="13">
        <v>0.78600000000000003</v>
      </c>
      <c r="C557" s="13">
        <v>-0.33200000000000002</v>
      </c>
      <c r="D557" s="13">
        <v>0</v>
      </c>
    </row>
    <row r="558" spans="1:4">
      <c r="A558" s="103">
        <v>557</v>
      </c>
      <c r="B558" s="13">
        <v>-5.0000000000000001E-3</v>
      </c>
      <c r="C558" s="13">
        <v>-0.5</v>
      </c>
      <c r="D558" s="13">
        <v>0.192</v>
      </c>
    </row>
    <row r="559" spans="1:4">
      <c r="A559" s="104">
        <v>558</v>
      </c>
      <c r="B559" s="13">
        <v>0.82499999999999996</v>
      </c>
      <c r="C559" s="13">
        <v>2.0939999999999999</v>
      </c>
      <c r="D559" s="13">
        <v>0.95499999999999996</v>
      </c>
    </row>
    <row r="560" spans="1:4">
      <c r="A560" s="103">
        <v>559</v>
      </c>
      <c r="B560" s="13">
        <v>0.48</v>
      </c>
      <c r="C560" s="13">
        <v>-0.76600000000000001</v>
      </c>
      <c r="D560" s="13">
        <v>-0.38100000000000001</v>
      </c>
    </row>
    <row r="561" spans="1:4">
      <c r="A561" s="104">
        <v>560</v>
      </c>
      <c r="B561" s="13">
        <v>0.161</v>
      </c>
      <c r="C561" s="13">
        <v>-5.5E-2</v>
      </c>
      <c r="D561" s="13">
        <v>-0.191</v>
      </c>
    </row>
    <row r="562" spans="1:4">
      <c r="A562" s="103">
        <v>561</v>
      </c>
      <c r="B562" s="13">
        <v>0.32100000000000001</v>
      </c>
      <c r="C562" s="13">
        <v>0.38400000000000001</v>
      </c>
      <c r="D562" s="13">
        <v>0.191</v>
      </c>
    </row>
    <row r="563" spans="1:4">
      <c r="A563" s="104">
        <v>562</v>
      </c>
      <c r="B563" s="13">
        <v>-0.43099999999999999</v>
      </c>
      <c r="C563" s="13">
        <v>0.16400000000000001</v>
      </c>
      <c r="D563" s="13">
        <v>0.191</v>
      </c>
    </row>
    <row r="564" spans="1:4">
      <c r="A564" s="103">
        <v>563</v>
      </c>
      <c r="B564" s="13">
        <v>0.51700000000000002</v>
      </c>
      <c r="C564" s="13">
        <v>5.5E-2</v>
      </c>
      <c r="D564" s="13">
        <v>1.1359999999999999</v>
      </c>
    </row>
    <row r="565" spans="1:4">
      <c r="A565" s="104">
        <v>564</v>
      </c>
      <c r="B565" s="13">
        <v>0.16800000000000001</v>
      </c>
      <c r="C565" s="13">
        <v>-1.2649999999999999</v>
      </c>
      <c r="D565" s="13">
        <v>0.188</v>
      </c>
    </row>
    <row r="566" spans="1:4">
      <c r="A566" s="103">
        <v>565</v>
      </c>
      <c r="B566" s="13">
        <v>-7.2999999999999995E-2</v>
      </c>
      <c r="C566" s="13">
        <v>0</v>
      </c>
      <c r="D566" s="13">
        <v>-0.188</v>
      </c>
    </row>
    <row r="567" spans="1:4">
      <c r="A567" s="104">
        <v>566</v>
      </c>
      <c r="B567" s="13">
        <v>1.696</v>
      </c>
      <c r="C567" s="13">
        <v>1.3740000000000001</v>
      </c>
      <c r="D567" s="13">
        <v>0.93700000000000006</v>
      </c>
    </row>
    <row r="568" spans="1:4">
      <c r="A568" s="103">
        <v>567</v>
      </c>
      <c r="B568" s="13">
        <v>0.59499999999999997</v>
      </c>
      <c r="C568" s="13">
        <v>2.16</v>
      </c>
      <c r="D568" s="13">
        <v>-0.187</v>
      </c>
    </row>
    <row r="569" spans="1:4">
      <c r="A569" s="104">
        <v>568</v>
      </c>
      <c r="B569" s="13">
        <v>-0.14099999999999999</v>
      </c>
      <c r="C569" s="13">
        <v>-0.26700000000000002</v>
      </c>
      <c r="D569" s="13">
        <v>0.373</v>
      </c>
    </row>
    <row r="570" spans="1:4">
      <c r="A570" s="103">
        <v>569</v>
      </c>
      <c r="B570" s="13">
        <v>1.321</v>
      </c>
      <c r="C570" s="13">
        <v>1.119</v>
      </c>
      <c r="D570" s="13">
        <v>1.111</v>
      </c>
    </row>
    <row r="571" spans="1:4">
      <c r="A571" s="104">
        <v>570</v>
      </c>
      <c r="B571" s="13">
        <v>0.156</v>
      </c>
      <c r="C571" s="13">
        <v>-1.6020000000000001</v>
      </c>
      <c r="D571" s="13">
        <v>1.2809999999999999</v>
      </c>
    </row>
    <row r="572" spans="1:4">
      <c r="A572" s="103">
        <v>571</v>
      </c>
      <c r="B572" s="13">
        <v>-0.19500000000000001</v>
      </c>
      <c r="C572" s="13">
        <v>0.751</v>
      </c>
      <c r="D572" s="13">
        <v>0</v>
      </c>
    </row>
    <row r="573" spans="1:4">
      <c r="A573" s="104">
        <v>572</v>
      </c>
      <c r="B573" s="13">
        <v>0.17599999999999999</v>
      </c>
      <c r="C573" s="13">
        <v>0.42599999999999999</v>
      </c>
      <c r="D573" s="13">
        <v>-0.182</v>
      </c>
    </row>
    <row r="574" spans="1:4">
      <c r="A574" s="103">
        <v>573</v>
      </c>
      <c r="B574" s="13">
        <v>-0.19</v>
      </c>
      <c r="C574" s="13">
        <v>-0.26600000000000001</v>
      </c>
      <c r="D574" s="13">
        <v>1.2669999999999999</v>
      </c>
    </row>
    <row r="575" spans="1:4">
      <c r="A575" s="104">
        <v>574</v>
      </c>
      <c r="B575" s="13">
        <v>-0.36499999999999999</v>
      </c>
      <c r="C575" s="13">
        <v>-1.234</v>
      </c>
      <c r="D575" s="13">
        <v>0</v>
      </c>
    </row>
    <row r="576" spans="1:4">
      <c r="A576" s="103">
        <v>575</v>
      </c>
      <c r="B576" s="13">
        <v>-0.128</v>
      </c>
      <c r="C576" s="13">
        <v>0.108</v>
      </c>
      <c r="D576" s="13">
        <v>-0.72199999999999998</v>
      </c>
    </row>
    <row r="577" spans="1:4">
      <c r="A577" s="104">
        <v>576</v>
      </c>
      <c r="B577" s="13">
        <v>-7.6999999999999999E-2</v>
      </c>
      <c r="C577" s="13">
        <v>5.3999999999999999E-2</v>
      </c>
      <c r="D577" s="13">
        <v>-0.91</v>
      </c>
    </row>
    <row r="578" spans="1:4">
      <c r="A578" s="103">
        <v>577</v>
      </c>
      <c r="B578" s="13">
        <v>-6.7000000000000004E-2</v>
      </c>
      <c r="C578" s="13">
        <v>0.377</v>
      </c>
      <c r="D578" s="13">
        <v>0.183</v>
      </c>
    </row>
    <row r="579" spans="1:4">
      <c r="A579" s="104">
        <v>578</v>
      </c>
      <c r="B579" s="13">
        <v>-0.77300000000000002</v>
      </c>
      <c r="C579" s="13">
        <v>-2.0619999999999998</v>
      </c>
      <c r="D579" s="13">
        <v>-0.36599999999999999</v>
      </c>
    </row>
    <row r="580" spans="1:4">
      <c r="A580" s="103">
        <v>579</v>
      </c>
      <c r="B580" s="13">
        <v>-0.90100000000000002</v>
      </c>
      <c r="C580" s="13">
        <v>-0.11</v>
      </c>
      <c r="D580" s="13">
        <v>0</v>
      </c>
    </row>
    <row r="581" spans="1:4">
      <c r="A581" s="104">
        <v>580</v>
      </c>
      <c r="B581" s="13">
        <v>0.15</v>
      </c>
      <c r="C581" s="13">
        <v>0.49299999999999999</v>
      </c>
      <c r="D581" s="13">
        <v>0</v>
      </c>
    </row>
    <row r="582" spans="1:4">
      <c r="A582" s="103">
        <v>581</v>
      </c>
      <c r="B582" s="13">
        <v>2.1999999999999999E-2</v>
      </c>
      <c r="C582" s="13">
        <v>0.109</v>
      </c>
      <c r="D582" s="13">
        <v>-0.92</v>
      </c>
    </row>
    <row r="583" spans="1:4">
      <c r="A583" s="104">
        <v>582</v>
      </c>
      <c r="B583" s="13">
        <v>-0.13300000000000001</v>
      </c>
      <c r="C583" s="13">
        <v>0.218</v>
      </c>
      <c r="D583" s="13">
        <v>1.468</v>
      </c>
    </row>
    <row r="584" spans="1:4">
      <c r="A584" s="103">
        <v>583</v>
      </c>
      <c r="B584" s="13">
        <v>0.27200000000000002</v>
      </c>
      <c r="C584" s="13">
        <v>0</v>
      </c>
      <c r="D584" s="13">
        <v>0.72599999999999998</v>
      </c>
    </row>
    <row r="585" spans="1:4">
      <c r="A585" s="104">
        <v>584</v>
      </c>
      <c r="B585" s="13">
        <v>-0.72599999999999998</v>
      </c>
      <c r="C585" s="13">
        <v>-0.16300000000000001</v>
      </c>
      <c r="D585" s="13">
        <v>-0.18099999999999999</v>
      </c>
    </row>
    <row r="586" spans="1:4">
      <c r="A586" s="103">
        <v>585</v>
      </c>
      <c r="B586" s="13">
        <v>-0.46500000000000002</v>
      </c>
      <c r="C586" s="13">
        <v>-0.71099999999999997</v>
      </c>
      <c r="D586" s="13">
        <v>0.36199999999999999</v>
      </c>
    </row>
    <row r="587" spans="1:4">
      <c r="A587" s="104">
        <v>586</v>
      </c>
      <c r="B587" s="13">
        <v>-0.77100000000000002</v>
      </c>
      <c r="C587" s="13">
        <v>0.49299999999999999</v>
      </c>
      <c r="D587" s="13">
        <v>-2.19</v>
      </c>
    </row>
    <row r="588" spans="1:4">
      <c r="A588" s="103">
        <v>587</v>
      </c>
      <c r="B588" s="13">
        <v>-0.996</v>
      </c>
      <c r="C588" s="13">
        <v>-0.49299999999999999</v>
      </c>
      <c r="D588" s="13">
        <v>-0.74099999999999999</v>
      </c>
    </row>
    <row r="589" spans="1:4">
      <c r="A589" s="104">
        <v>588</v>
      </c>
      <c r="B589" s="13">
        <v>1.708</v>
      </c>
      <c r="C589" s="13">
        <v>3.242</v>
      </c>
      <c r="D589" s="13">
        <v>0.74099999999999999</v>
      </c>
    </row>
    <row r="590" spans="1:4">
      <c r="A590" s="103">
        <v>589</v>
      </c>
      <c r="B590" s="13">
        <v>8.6999999999999994E-2</v>
      </c>
      <c r="C590" s="13">
        <v>-1.0149999999999999</v>
      </c>
      <c r="D590" s="13">
        <v>0.36799999999999999</v>
      </c>
    </row>
    <row r="591" spans="1:4">
      <c r="A591" s="104">
        <v>590</v>
      </c>
      <c r="B591" s="13">
        <v>0.85399999999999998</v>
      </c>
      <c r="C591" s="13">
        <v>0.69599999999999995</v>
      </c>
      <c r="D591" s="13">
        <v>0.184</v>
      </c>
    </row>
    <row r="592" spans="1:4">
      <c r="A592" s="103">
        <v>591</v>
      </c>
      <c r="B592" s="13">
        <v>-0.22</v>
      </c>
      <c r="C592" s="13">
        <v>0.58499999999999996</v>
      </c>
      <c r="D592" s="13">
        <v>-0.36799999999999999</v>
      </c>
    </row>
    <row r="593" spans="1:4">
      <c r="A593" s="104">
        <v>592</v>
      </c>
      <c r="B593" s="13">
        <v>-0.25</v>
      </c>
      <c r="C593" s="13">
        <v>-1.0660000000000001</v>
      </c>
      <c r="D593" s="13">
        <v>0.184</v>
      </c>
    </row>
    <row r="594" spans="1:4">
      <c r="A594" s="103">
        <v>593</v>
      </c>
      <c r="B594" s="13">
        <v>7.0000000000000001E-3</v>
      </c>
      <c r="C594" s="13">
        <v>-0.43</v>
      </c>
      <c r="D594" s="13">
        <v>0</v>
      </c>
    </row>
    <row r="595" spans="1:4">
      <c r="A595" s="104">
        <v>594</v>
      </c>
      <c r="B595" s="13">
        <v>0.9</v>
      </c>
      <c r="C595" s="13">
        <v>1.1240000000000001</v>
      </c>
      <c r="D595" s="13">
        <v>0</v>
      </c>
    </row>
    <row r="596" spans="1:4">
      <c r="A596" s="103">
        <v>595</v>
      </c>
      <c r="B596" s="13">
        <v>0.151</v>
      </c>
      <c r="C596" s="13">
        <v>-0.26600000000000001</v>
      </c>
      <c r="D596" s="13">
        <v>-0.36799999999999999</v>
      </c>
    </row>
    <row r="597" spans="1:4">
      <c r="A597" s="104">
        <v>596</v>
      </c>
      <c r="B597" s="13">
        <v>0.34</v>
      </c>
      <c r="C597" s="13">
        <v>0</v>
      </c>
      <c r="D597" s="13">
        <v>0.184</v>
      </c>
    </row>
    <row r="598" spans="1:4">
      <c r="A598" s="103">
        <v>597</v>
      </c>
      <c r="B598" s="13">
        <v>-4.2999999999999997E-2</v>
      </c>
      <c r="C598" s="13">
        <v>-0.58899999999999997</v>
      </c>
      <c r="D598" s="13">
        <v>0.55100000000000005</v>
      </c>
    </row>
    <row r="599" spans="1:4">
      <c r="A599" s="104">
        <v>598</v>
      </c>
      <c r="B599" s="13">
        <v>-0.33800000000000002</v>
      </c>
      <c r="C599" s="13">
        <v>-0.32300000000000001</v>
      </c>
      <c r="D599" s="13">
        <v>0</v>
      </c>
    </row>
    <row r="600" spans="1:4">
      <c r="A600" s="103">
        <v>599</v>
      </c>
      <c r="B600" s="13">
        <v>0.33100000000000002</v>
      </c>
      <c r="C600" s="13">
        <v>-0.216</v>
      </c>
      <c r="D600" s="13">
        <v>0</v>
      </c>
    </row>
    <row r="601" spans="1:4">
      <c r="A601" s="104">
        <v>600</v>
      </c>
      <c r="B601" s="13">
        <v>0.41299999999999998</v>
      </c>
      <c r="C601" s="13">
        <v>-0.81299999999999994</v>
      </c>
      <c r="D601" s="13">
        <v>-0.183</v>
      </c>
    </row>
    <row r="602" spans="1:4">
      <c r="A602" s="103">
        <v>601</v>
      </c>
      <c r="B602" s="13">
        <v>0</v>
      </c>
      <c r="C602" s="13">
        <v>-1.0389999999999999</v>
      </c>
      <c r="D602" s="13">
        <v>-0.184</v>
      </c>
    </row>
    <row r="603" spans="1:4">
      <c r="A603" s="104">
        <v>602</v>
      </c>
      <c r="B603" s="13">
        <v>-0.16800000000000001</v>
      </c>
      <c r="C603" s="13">
        <v>0.98499999999999999</v>
      </c>
      <c r="D603" s="13">
        <v>0.184</v>
      </c>
    </row>
    <row r="604" spans="1:4">
      <c r="A604" s="103">
        <v>603</v>
      </c>
      <c r="B604" s="13">
        <v>0.72399999999999998</v>
      </c>
      <c r="C604" s="13">
        <v>-5.3999999999999999E-2</v>
      </c>
      <c r="D604" s="13">
        <v>0.36599999999999999</v>
      </c>
    </row>
    <row r="605" spans="1:4">
      <c r="A605" s="104">
        <v>604</v>
      </c>
      <c r="B605" s="13">
        <v>-0.623</v>
      </c>
      <c r="C605" s="13">
        <v>-0.98499999999999999</v>
      </c>
      <c r="D605" s="13">
        <v>-0.36599999999999999</v>
      </c>
    </row>
    <row r="606" spans="1:4">
      <c r="A606" s="103">
        <v>605</v>
      </c>
      <c r="B606" s="13">
        <v>-0.43</v>
      </c>
      <c r="C606" s="13">
        <v>0.11</v>
      </c>
      <c r="D606" s="13">
        <v>-0.184</v>
      </c>
    </row>
    <row r="607" spans="1:4">
      <c r="A607" s="104">
        <v>606</v>
      </c>
      <c r="B607" s="13">
        <v>0.98599999999999999</v>
      </c>
      <c r="C607" s="13">
        <v>0.60299999999999998</v>
      </c>
      <c r="D607" s="13">
        <v>0.73299999999999998</v>
      </c>
    </row>
    <row r="608" spans="1:4">
      <c r="A608" s="103">
        <v>607</v>
      </c>
      <c r="B608" s="13">
        <v>-0.45</v>
      </c>
      <c r="C608" s="13">
        <v>-2.153</v>
      </c>
      <c r="D608" s="13">
        <v>-0.183</v>
      </c>
    </row>
    <row r="609" spans="1:4">
      <c r="A609" s="104">
        <v>608</v>
      </c>
      <c r="B609" s="13">
        <v>-0.11899999999999999</v>
      </c>
      <c r="C609" s="13">
        <v>-0.56000000000000005</v>
      </c>
      <c r="D609" s="13">
        <v>0</v>
      </c>
    </row>
    <row r="610" spans="1:4">
      <c r="A610" s="103">
        <v>609</v>
      </c>
      <c r="B610" s="13">
        <v>-0.111</v>
      </c>
      <c r="C610" s="13">
        <v>0.44800000000000001</v>
      </c>
      <c r="D610" s="13">
        <v>-0.55000000000000004</v>
      </c>
    </row>
    <row r="611" spans="1:4">
      <c r="A611" s="104">
        <v>610</v>
      </c>
      <c r="B611" s="13">
        <v>-5.8999999999999997E-2</v>
      </c>
      <c r="C611" s="13">
        <v>0.16700000000000001</v>
      </c>
      <c r="D611" s="13">
        <v>-1.482</v>
      </c>
    </row>
    <row r="612" spans="1:4">
      <c r="A612" s="103">
        <v>611</v>
      </c>
      <c r="B612" s="13">
        <v>4.2000000000000003E-2</v>
      </c>
      <c r="C612" s="13">
        <v>5.6000000000000001E-2</v>
      </c>
      <c r="D612" s="13">
        <v>0.186</v>
      </c>
    </row>
    <row r="613" spans="1:4">
      <c r="A613" s="104">
        <v>612</v>
      </c>
      <c r="B613" s="13">
        <v>0.54800000000000004</v>
      </c>
      <c r="C613" s="13">
        <v>-1.516</v>
      </c>
      <c r="D613" s="13">
        <v>1.2949999999999999</v>
      </c>
    </row>
    <row r="614" spans="1:4">
      <c r="A614" s="103">
        <v>613</v>
      </c>
      <c r="B614" s="13">
        <v>0.04</v>
      </c>
      <c r="C614" s="13">
        <v>-5.7000000000000002E-2</v>
      </c>
      <c r="D614" s="13">
        <v>0.184</v>
      </c>
    </row>
    <row r="615" spans="1:4">
      <c r="A615" s="104">
        <v>614</v>
      </c>
      <c r="B615" s="13">
        <v>0.61</v>
      </c>
      <c r="C615" s="13">
        <v>0.73299999999999998</v>
      </c>
      <c r="D615" s="13">
        <v>2.536</v>
      </c>
    </row>
    <row r="616" spans="1:4">
      <c r="A616" s="103">
        <v>615</v>
      </c>
      <c r="B616" s="13">
        <v>0.20599999999999999</v>
      </c>
      <c r="C616" s="13">
        <v>-0.96</v>
      </c>
      <c r="D616" s="13">
        <v>-0.53800000000000003</v>
      </c>
    </row>
    <row r="617" spans="1:4">
      <c r="A617" s="104">
        <v>616</v>
      </c>
      <c r="B617" s="13">
        <v>6.9000000000000006E-2</v>
      </c>
      <c r="C617" s="13">
        <v>0.22700000000000001</v>
      </c>
      <c r="D617" s="13">
        <v>0</v>
      </c>
    </row>
    <row r="618" spans="1:4">
      <c r="A618" s="103">
        <v>617</v>
      </c>
      <c r="B618" s="13">
        <v>2.1999999999999999E-2</v>
      </c>
      <c r="C618" s="13">
        <v>-0.17</v>
      </c>
      <c r="D618" s="13">
        <v>-0.36</v>
      </c>
    </row>
    <row r="619" spans="1:4">
      <c r="A619" s="104">
        <v>618</v>
      </c>
      <c r="B619" s="13">
        <v>-7.9000000000000001E-2</v>
      </c>
      <c r="C619" s="13">
        <v>-0.17</v>
      </c>
      <c r="D619" s="13">
        <v>-0.18099999999999999</v>
      </c>
    </row>
    <row r="620" spans="1:4">
      <c r="A620" s="103">
        <v>619</v>
      </c>
      <c r="B620" s="13">
        <v>-0.52300000000000002</v>
      </c>
      <c r="C620" s="13">
        <v>-1.258</v>
      </c>
      <c r="D620" s="13">
        <v>-0.72599999999999998</v>
      </c>
    </row>
    <row r="621" spans="1:4">
      <c r="A621" s="104">
        <v>620</v>
      </c>
      <c r="B621" s="13">
        <v>-0.23400000000000001</v>
      </c>
      <c r="C621" s="13">
        <v>-0.57699999999999996</v>
      </c>
      <c r="D621" s="13">
        <v>0.36399999999999999</v>
      </c>
    </row>
    <row r="622" spans="1:4">
      <c r="A622" s="103">
        <v>621</v>
      </c>
      <c r="B622" s="13">
        <v>-0.55400000000000005</v>
      </c>
      <c r="C622" s="13">
        <v>-1.575</v>
      </c>
      <c r="D622" s="13">
        <v>0.18099999999999999</v>
      </c>
    </row>
    <row r="623" spans="1:4">
      <c r="A623" s="104">
        <v>622</v>
      </c>
      <c r="B623" s="13">
        <v>0.98399999999999999</v>
      </c>
      <c r="C623" s="13">
        <v>0.70299999999999996</v>
      </c>
      <c r="D623" s="13">
        <v>-0.54500000000000004</v>
      </c>
    </row>
    <row r="624" spans="1:4">
      <c r="A624" s="103">
        <v>623</v>
      </c>
      <c r="B624" s="13">
        <v>-2.056</v>
      </c>
      <c r="C624" s="13">
        <v>-1.8260000000000001</v>
      </c>
      <c r="D624" s="13">
        <v>-0.91500000000000004</v>
      </c>
    </row>
    <row r="625" spans="1:4">
      <c r="A625" s="104">
        <v>624</v>
      </c>
      <c r="B625" s="13">
        <v>1.236</v>
      </c>
      <c r="C625" s="13">
        <v>1.8260000000000001</v>
      </c>
      <c r="D625" s="13">
        <v>0.184</v>
      </c>
    </row>
    <row r="626" spans="1:4">
      <c r="A626" s="103">
        <v>625</v>
      </c>
      <c r="B626" s="13">
        <v>0.30499999999999999</v>
      </c>
      <c r="C626" s="13">
        <v>-0.64400000000000002</v>
      </c>
      <c r="D626" s="13">
        <v>0.183</v>
      </c>
    </row>
    <row r="627" spans="1:4">
      <c r="A627" s="104">
        <v>626</v>
      </c>
      <c r="B627" s="13">
        <v>-0.254</v>
      </c>
      <c r="C627" s="13">
        <v>-0.88500000000000001</v>
      </c>
      <c r="D627" s="13">
        <v>-0.183</v>
      </c>
    </row>
    <row r="628" spans="1:4">
      <c r="A628" s="103">
        <v>627</v>
      </c>
      <c r="B628" s="13">
        <v>0.115</v>
      </c>
      <c r="C628" s="13">
        <v>-0.47499999999999998</v>
      </c>
      <c r="D628" s="13">
        <v>0.183</v>
      </c>
    </row>
    <row r="629" spans="1:4">
      <c r="A629" s="104">
        <v>628</v>
      </c>
      <c r="B629" s="13">
        <v>-0.51500000000000001</v>
      </c>
      <c r="C629" s="13">
        <v>-1.1379999999999999</v>
      </c>
      <c r="D629" s="13">
        <v>-0.183</v>
      </c>
    </row>
    <row r="630" spans="1:4">
      <c r="A630" s="103">
        <v>629</v>
      </c>
      <c r="B630" s="13">
        <v>0.746</v>
      </c>
      <c r="C630" s="13">
        <v>2.145</v>
      </c>
      <c r="D630" s="13">
        <v>0</v>
      </c>
    </row>
    <row r="631" spans="1:4">
      <c r="A631" s="104">
        <v>630</v>
      </c>
      <c r="B631" s="13">
        <v>0.73299999999999998</v>
      </c>
      <c r="C631" s="13">
        <v>0.29399999999999998</v>
      </c>
      <c r="D631" s="13">
        <v>0</v>
      </c>
    </row>
    <row r="632" spans="1:4">
      <c r="A632" s="103">
        <v>631</v>
      </c>
      <c r="B632" s="13">
        <v>-0.29299999999999998</v>
      </c>
      <c r="C632" s="13">
        <v>-1.242</v>
      </c>
      <c r="D632" s="13">
        <v>0.54900000000000004</v>
      </c>
    </row>
    <row r="633" spans="1:4">
      <c r="A633" s="104">
        <v>632</v>
      </c>
      <c r="B633" s="13">
        <v>4.9000000000000002E-2</v>
      </c>
      <c r="C633" s="13">
        <v>-1.258</v>
      </c>
      <c r="D633" s="13">
        <v>-0.36599999999999999</v>
      </c>
    </row>
    <row r="634" spans="1:4">
      <c r="A634" s="103">
        <v>633</v>
      </c>
      <c r="B634" s="13">
        <v>-0.14899999999999999</v>
      </c>
      <c r="C634" s="13">
        <v>0.42099999999999999</v>
      </c>
      <c r="D634" s="13">
        <v>-0.36699999999999999</v>
      </c>
    </row>
    <row r="635" spans="1:4">
      <c r="A635" s="104">
        <v>634</v>
      </c>
      <c r="B635" s="13">
        <v>1.081</v>
      </c>
      <c r="C635" s="13">
        <v>1.075</v>
      </c>
      <c r="D635" s="13">
        <v>0.55000000000000004</v>
      </c>
    </row>
    <row r="636" spans="1:4">
      <c r="A636" s="103">
        <v>635</v>
      </c>
      <c r="B636" s="13">
        <v>-0.46100000000000002</v>
      </c>
      <c r="C636" s="13">
        <v>5.8999999999999997E-2</v>
      </c>
      <c r="D636" s="13">
        <v>-0.36599999999999999</v>
      </c>
    </row>
    <row r="637" spans="1:4">
      <c r="A637" s="104">
        <v>636</v>
      </c>
      <c r="B637" s="13">
        <v>0.32</v>
      </c>
      <c r="C637" s="13">
        <v>-0.89400000000000002</v>
      </c>
      <c r="D637" s="13">
        <v>0.36599999999999999</v>
      </c>
    </row>
    <row r="638" spans="1:4">
      <c r="A638" s="103">
        <v>637</v>
      </c>
      <c r="B638" s="13">
        <v>-6.8000000000000005E-2</v>
      </c>
      <c r="C638" s="13">
        <v>0.29899999999999999</v>
      </c>
      <c r="D638" s="13">
        <v>1.091</v>
      </c>
    </row>
    <row r="639" spans="1:4">
      <c r="A639" s="104">
        <v>638</v>
      </c>
      <c r="B639" s="13">
        <v>1.2889999999999999</v>
      </c>
      <c r="C639" s="13">
        <v>0.59499999999999997</v>
      </c>
      <c r="D639" s="13">
        <v>0.54100000000000004</v>
      </c>
    </row>
    <row r="640" spans="1:4">
      <c r="A640" s="103">
        <v>639</v>
      </c>
      <c r="B640" s="13">
        <v>-0.154</v>
      </c>
      <c r="C640" s="13">
        <v>-1.857</v>
      </c>
      <c r="D640" s="13">
        <v>-0.36</v>
      </c>
    </row>
    <row r="641" spans="1:4">
      <c r="A641" s="104">
        <v>640</v>
      </c>
      <c r="B641" s="13">
        <v>0.86299999999999999</v>
      </c>
      <c r="C641" s="13">
        <v>-0.66700000000000004</v>
      </c>
      <c r="D641" s="13">
        <v>0.18</v>
      </c>
    </row>
    <row r="642" spans="1:4">
      <c r="A642" s="103">
        <v>641</v>
      </c>
      <c r="B642" s="13">
        <v>-0.45400000000000001</v>
      </c>
      <c r="C642" s="13">
        <v>-6.0999999999999999E-2</v>
      </c>
      <c r="D642" s="13">
        <v>0.89700000000000002</v>
      </c>
    </row>
    <row r="643" spans="1:4">
      <c r="A643" s="104">
        <v>642</v>
      </c>
      <c r="B643" s="13">
        <v>-0.44800000000000001</v>
      </c>
      <c r="C643" s="13">
        <v>-0.122</v>
      </c>
      <c r="D643" s="13">
        <v>-0.35799999999999998</v>
      </c>
    </row>
    <row r="644" spans="1:4">
      <c r="A644" s="103">
        <v>643</v>
      </c>
      <c r="B644" s="13">
        <v>-3.589</v>
      </c>
      <c r="C644" s="13">
        <v>-4.681</v>
      </c>
      <c r="D644" s="13">
        <v>-2.1739999999999999</v>
      </c>
    </row>
    <row r="645" spans="1:4">
      <c r="A645" s="104">
        <v>644</v>
      </c>
      <c r="B645" s="13">
        <v>-2.3109999999999999</v>
      </c>
      <c r="C645" s="13">
        <v>-2.262</v>
      </c>
      <c r="D645" s="13">
        <v>-1.476</v>
      </c>
    </row>
    <row r="646" spans="1:4">
      <c r="A646" s="103">
        <v>645</v>
      </c>
      <c r="B646" s="13">
        <v>0.628</v>
      </c>
      <c r="C646" s="13">
        <v>-0.13100000000000001</v>
      </c>
      <c r="D646" s="13">
        <v>-0.372</v>
      </c>
    </row>
    <row r="647" spans="1:4">
      <c r="A647" s="104">
        <v>646</v>
      </c>
      <c r="B647" s="13">
        <v>-3.1440000000000001</v>
      </c>
      <c r="C647" s="13">
        <v>-4.5519999999999996</v>
      </c>
      <c r="D647" s="13">
        <v>-2.8380000000000001</v>
      </c>
    </row>
    <row r="648" spans="1:4">
      <c r="A648" s="103">
        <v>647</v>
      </c>
      <c r="B648" s="13">
        <v>-3.8370000000000002</v>
      </c>
      <c r="C648" s="13">
        <v>-3.06</v>
      </c>
      <c r="D648" s="13">
        <v>-3.3170000000000002</v>
      </c>
    </row>
    <row r="649" spans="1:4">
      <c r="A649" s="104">
        <v>648</v>
      </c>
      <c r="B649" s="13">
        <v>1.052</v>
      </c>
      <c r="C649" s="13">
        <v>2.992</v>
      </c>
      <c r="D649" s="13">
        <v>5.407</v>
      </c>
    </row>
    <row r="650" spans="1:4">
      <c r="A650" s="103">
        <v>649</v>
      </c>
      <c r="B650" s="13">
        <v>1.5229999999999999</v>
      </c>
      <c r="C650" s="13">
        <v>0.81899999999999995</v>
      </c>
      <c r="D650" s="13">
        <v>-0.377</v>
      </c>
    </row>
    <row r="651" spans="1:4">
      <c r="A651" s="104">
        <v>650</v>
      </c>
      <c r="B651" s="13">
        <v>1.581</v>
      </c>
      <c r="C651" s="13">
        <v>0.33900000000000002</v>
      </c>
      <c r="D651" s="13">
        <v>0.56399999999999995</v>
      </c>
    </row>
    <row r="652" spans="1:4">
      <c r="A652" s="103">
        <v>651</v>
      </c>
      <c r="B652" s="13">
        <v>-2.2210000000000001</v>
      </c>
      <c r="C652" s="13">
        <v>-2.0529999999999999</v>
      </c>
      <c r="D652" s="13">
        <v>-0.56399999999999995</v>
      </c>
    </row>
    <row r="653" spans="1:4">
      <c r="A653" s="104">
        <v>652</v>
      </c>
      <c r="B653" s="13">
        <v>-3.931</v>
      </c>
      <c r="C653" s="13">
        <v>-5.0350000000000001</v>
      </c>
      <c r="D653" s="13">
        <v>-2.097</v>
      </c>
    </row>
    <row r="654" spans="1:4">
      <c r="A654" s="103">
        <v>653</v>
      </c>
      <c r="B654" s="13">
        <v>-9.06</v>
      </c>
      <c r="C654" s="13">
        <v>-9.2910000000000004</v>
      </c>
      <c r="D654" s="13">
        <v>-4.5330000000000004</v>
      </c>
    </row>
    <row r="655" spans="1:4">
      <c r="A655" s="104">
        <v>654</v>
      </c>
      <c r="B655" s="13">
        <v>-0.69699999999999995</v>
      </c>
      <c r="C655" s="13">
        <v>1.976</v>
      </c>
      <c r="D655" s="13">
        <v>-2.0369999999999999</v>
      </c>
    </row>
    <row r="656" spans="1:4">
      <c r="A656" s="103">
        <v>655</v>
      </c>
      <c r="B656" s="13">
        <v>-0.46800000000000003</v>
      </c>
      <c r="C656" s="13">
        <v>-0.23499999999999999</v>
      </c>
      <c r="D656" s="13">
        <v>-0.41199999999999998</v>
      </c>
    </row>
    <row r="657" spans="1:4">
      <c r="A657" s="104">
        <v>656</v>
      </c>
      <c r="B657" s="13">
        <v>-10.266999999999999</v>
      </c>
      <c r="C657" s="13">
        <v>-8.2530000000000001</v>
      </c>
      <c r="D657" s="13">
        <v>-9.9870000000000001</v>
      </c>
    </row>
    <row r="658" spans="1:4">
      <c r="A658" s="103">
        <v>657</v>
      </c>
      <c r="B658" s="13">
        <v>0.82299999999999995</v>
      </c>
      <c r="C658" s="13">
        <v>-1.0269999999999999</v>
      </c>
      <c r="D658" s="13">
        <v>-0.68700000000000006</v>
      </c>
    </row>
    <row r="659" spans="1:4">
      <c r="A659" s="104">
        <v>658</v>
      </c>
      <c r="B659" s="13">
        <v>-4.4589999999999996</v>
      </c>
      <c r="C659" s="13">
        <v>-5.4829999999999997</v>
      </c>
      <c r="D659" s="13">
        <v>-8.1379999999999999</v>
      </c>
    </row>
    <row r="660" spans="1:4">
      <c r="A660" s="103">
        <v>659</v>
      </c>
      <c r="B660" s="13">
        <v>4.3940000000000001</v>
      </c>
      <c r="C660" s="13">
        <v>-9.0999999999999998E-2</v>
      </c>
      <c r="D660" s="13">
        <v>1.2390000000000001</v>
      </c>
    </row>
    <row r="661" spans="1:4">
      <c r="A661" s="104">
        <v>660</v>
      </c>
      <c r="B661" s="13">
        <v>-5.1660000000000004</v>
      </c>
      <c r="C661" s="13">
        <v>-7.46</v>
      </c>
      <c r="D661" s="13">
        <v>-3.8159999999999998</v>
      </c>
    </row>
    <row r="662" spans="1:4">
      <c r="A662" s="103">
        <v>661</v>
      </c>
      <c r="B662" s="13">
        <v>-1.2629999999999999</v>
      </c>
      <c r="C662" s="13">
        <v>-0.59</v>
      </c>
      <c r="D662" s="13">
        <v>1.2210000000000001</v>
      </c>
    </row>
    <row r="663" spans="1:4">
      <c r="A663" s="104">
        <v>662</v>
      </c>
      <c r="B663" s="13">
        <v>2.0350000000000001</v>
      </c>
      <c r="C663" s="13">
        <v>7.1360000000000001</v>
      </c>
      <c r="D663" s="13">
        <v>1.605</v>
      </c>
    </row>
    <row r="664" spans="1:4">
      <c r="A664" s="103">
        <v>663</v>
      </c>
      <c r="B664" s="13">
        <v>-1.9259999999999999</v>
      </c>
      <c r="C664" s="13">
        <v>1.2769999999999999</v>
      </c>
      <c r="D664" s="13">
        <v>-0.9</v>
      </c>
    </row>
    <row r="665" spans="1:4">
      <c r="A665" s="104">
        <v>664</v>
      </c>
      <c r="B665" s="13">
        <v>7.532</v>
      </c>
      <c r="C665" s="13">
        <v>7.508</v>
      </c>
      <c r="D665" s="13">
        <v>3.5990000000000002</v>
      </c>
    </row>
    <row r="666" spans="1:4">
      <c r="A666" s="103">
        <v>665</v>
      </c>
      <c r="B666" s="13">
        <v>1.8879999999999999</v>
      </c>
      <c r="C666" s="13">
        <v>-0.67500000000000004</v>
      </c>
      <c r="D666" s="13">
        <v>5.8769999999999998</v>
      </c>
    </row>
    <row r="667" spans="1:4">
      <c r="A667" s="104">
        <v>666</v>
      </c>
      <c r="B667" s="13">
        <v>1.456</v>
      </c>
      <c r="C667" s="13">
        <v>-0.254</v>
      </c>
      <c r="D667" s="13">
        <v>6.4109999999999996</v>
      </c>
    </row>
    <row r="668" spans="1:4">
      <c r="A668" s="103">
        <v>667</v>
      </c>
      <c r="B668" s="13">
        <v>-1.7789999999999999</v>
      </c>
      <c r="C668" s="13">
        <v>-2.0579999999999998</v>
      </c>
      <c r="D668" s="13">
        <v>-3.2650000000000001</v>
      </c>
    </row>
    <row r="669" spans="1:4">
      <c r="A669" s="104">
        <v>668</v>
      </c>
      <c r="B669" s="13">
        <v>1.0189999999999999</v>
      </c>
      <c r="C669" s="13">
        <v>-8.6999999999999994E-2</v>
      </c>
      <c r="D669" s="13">
        <v>0.88100000000000001</v>
      </c>
    </row>
    <row r="670" spans="1:4">
      <c r="A670" s="103">
        <v>669</v>
      </c>
      <c r="B670" s="13">
        <v>2.1440000000000001</v>
      </c>
      <c r="C670" s="13">
        <v>2.23</v>
      </c>
      <c r="D670" s="13">
        <v>1.7390000000000001</v>
      </c>
    </row>
    <row r="671" spans="1:4">
      <c r="A671" s="104">
        <v>670</v>
      </c>
      <c r="B671" s="13">
        <v>-1.907</v>
      </c>
      <c r="C671" s="13">
        <v>-0.76600000000000001</v>
      </c>
      <c r="D671" s="13">
        <v>-0.64900000000000002</v>
      </c>
    </row>
    <row r="672" spans="1:4">
      <c r="A672" s="103">
        <v>671</v>
      </c>
      <c r="B672" s="13">
        <v>2.1999999999999999E-2</v>
      </c>
      <c r="C672" s="13">
        <v>1.02</v>
      </c>
      <c r="D672" s="13">
        <v>1.72</v>
      </c>
    </row>
    <row r="673" spans="1:4">
      <c r="A673" s="104">
        <v>672</v>
      </c>
      <c r="B673" s="13">
        <v>-0.52400000000000002</v>
      </c>
      <c r="C673" s="13">
        <v>1.8440000000000001</v>
      </c>
      <c r="D673" s="13">
        <v>0</v>
      </c>
    </row>
    <row r="674" spans="1:4">
      <c r="A674" s="103">
        <v>673</v>
      </c>
      <c r="B674" s="13">
        <v>1.149</v>
      </c>
      <c r="C674" s="13">
        <v>6.4329999999999998</v>
      </c>
      <c r="D674" s="13">
        <v>1.901</v>
      </c>
    </row>
    <row r="675" spans="1:4">
      <c r="A675" s="104">
        <v>674</v>
      </c>
      <c r="B675" s="13">
        <v>1.2569999999999999</v>
      </c>
      <c r="C675" s="13">
        <v>3.82</v>
      </c>
      <c r="D675" s="13">
        <v>0.41799999999999998</v>
      </c>
    </row>
    <row r="676" spans="1:4">
      <c r="A676" s="103">
        <v>675</v>
      </c>
      <c r="B676" s="13">
        <v>4.7E-2</v>
      </c>
      <c r="C676" s="13">
        <v>0.67200000000000004</v>
      </c>
      <c r="D676" s="13">
        <v>0</v>
      </c>
    </row>
    <row r="677" spans="1:4">
      <c r="A677" s="104">
        <v>676</v>
      </c>
      <c r="B677" s="13">
        <v>3.0230000000000001</v>
      </c>
      <c r="C677" s="13">
        <v>3.3679999999999999</v>
      </c>
      <c r="D677" s="13">
        <v>1.8580000000000001</v>
      </c>
    </row>
    <row r="678" spans="1:4">
      <c r="A678" s="103">
        <v>677</v>
      </c>
      <c r="B678" s="13">
        <v>0.82399999999999995</v>
      </c>
      <c r="C678" s="13">
        <v>-1.2310000000000001</v>
      </c>
      <c r="D678" s="13">
        <v>-0.20499999999999999</v>
      </c>
    </row>
    <row r="679" spans="1:4">
      <c r="A679" s="104">
        <v>678</v>
      </c>
      <c r="B679" s="13">
        <v>-2.2250000000000001</v>
      </c>
      <c r="C679" s="13">
        <v>-5.2370000000000001</v>
      </c>
      <c r="D679" s="13">
        <v>0</v>
      </c>
    </row>
    <row r="680" spans="1:4">
      <c r="A680" s="103">
        <v>679</v>
      </c>
      <c r="B680" s="13">
        <v>-0.754</v>
      </c>
      <c r="C680" s="13">
        <v>0</v>
      </c>
      <c r="D680" s="13">
        <v>0</v>
      </c>
    </row>
    <row r="681" spans="1:4">
      <c r="A681" s="104">
        <v>680</v>
      </c>
      <c r="B681" s="13">
        <v>1.58</v>
      </c>
      <c r="C681" s="13">
        <v>2.802</v>
      </c>
      <c r="D681" s="13">
        <v>-0.20499999999999999</v>
      </c>
    </row>
    <row r="682" spans="1:4">
      <c r="A682" s="103">
        <v>681</v>
      </c>
      <c r="B682" s="13">
        <v>-1.0289999999999999</v>
      </c>
      <c r="C682" s="13">
        <v>-0.75</v>
      </c>
      <c r="D682" s="13">
        <v>-0.61799999999999999</v>
      </c>
    </row>
    <row r="683" spans="1:4">
      <c r="A683" s="104">
        <v>682</v>
      </c>
      <c r="B683" s="13">
        <v>-2.2919999999999998</v>
      </c>
      <c r="C683" s="13">
        <v>-0.377</v>
      </c>
      <c r="D683" s="13">
        <v>-0.83</v>
      </c>
    </row>
    <row r="684" spans="1:4">
      <c r="A684" s="103">
        <v>683</v>
      </c>
      <c r="B684" s="13">
        <v>1.589</v>
      </c>
      <c r="C684" s="13">
        <v>2.6829999999999998</v>
      </c>
      <c r="D684" s="13">
        <v>0.20799999999999999</v>
      </c>
    </row>
    <row r="685" spans="1:4">
      <c r="A685" s="104">
        <v>684</v>
      </c>
      <c r="B685" s="13">
        <v>1.171</v>
      </c>
      <c r="C685" s="13">
        <v>0.51300000000000001</v>
      </c>
      <c r="D685" s="13">
        <v>1.4450000000000001</v>
      </c>
    </row>
    <row r="686" spans="1:4">
      <c r="A686" s="103">
        <v>685</v>
      </c>
      <c r="B686" s="13">
        <v>-0.88200000000000001</v>
      </c>
      <c r="C686" s="13">
        <v>-0.29299999999999998</v>
      </c>
      <c r="D686" s="13">
        <v>0.40899999999999997</v>
      </c>
    </row>
    <row r="687" spans="1:4">
      <c r="A687" s="104">
        <v>686</v>
      </c>
      <c r="B687" s="13">
        <v>0.58399999999999996</v>
      </c>
      <c r="C687" s="13">
        <v>1.601</v>
      </c>
      <c r="D687" s="13">
        <v>0.81299999999999994</v>
      </c>
    </row>
    <row r="688" spans="1:4">
      <c r="A688" s="103">
        <v>687</v>
      </c>
      <c r="B688" s="13">
        <v>1.849</v>
      </c>
      <c r="C688" s="13">
        <v>3.964</v>
      </c>
      <c r="D688" s="13">
        <v>0.80600000000000005</v>
      </c>
    </row>
    <row r="689" spans="1:4">
      <c r="A689" s="104">
        <v>688</v>
      </c>
      <c r="B689" s="13">
        <v>2.2789999999999999</v>
      </c>
      <c r="C689" s="13">
        <v>1.31</v>
      </c>
      <c r="D689" s="13">
        <v>1.988</v>
      </c>
    </row>
    <row r="690" spans="1:4">
      <c r="A690" s="103">
        <v>689</v>
      </c>
      <c r="B690" s="13">
        <v>-0.621</v>
      </c>
      <c r="C690" s="13">
        <v>-1.9359999999999999</v>
      </c>
      <c r="D690" s="13">
        <v>-2.5920000000000001</v>
      </c>
    </row>
    <row r="691" spans="1:4">
      <c r="A691" s="104">
        <v>690</v>
      </c>
      <c r="B691" s="13">
        <v>-2.302</v>
      </c>
      <c r="C691" s="13">
        <v>-2.5459999999999998</v>
      </c>
      <c r="D691" s="13">
        <v>-2.2469999999999999</v>
      </c>
    </row>
    <row r="692" spans="1:4">
      <c r="A692" s="103">
        <v>691</v>
      </c>
      <c r="B692" s="13">
        <v>0.84</v>
      </c>
      <c r="C692" s="13">
        <v>-0.503</v>
      </c>
      <c r="D692" s="13">
        <v>0.41199999999999998</v>
      </c>
    </row>
    <row r="693" spans="1:4">
      <c r="A693" s="104">
        <v>692</v>
      </c>
      <c r="B693" s="13">
        <v>-0.878</v>
      </c>
      <c r="C693" s="13">
        <v>-1.0129999999999999</v>
      </c>
      <c r="D693" s="13">
        <v>0.41099999999999998</v>
      </c>
    </row>
    <row r="694" spans="1:4">
      <c r="A694" s="103">
        <v>693</v>
      </c>
      <c r="B694" s="13">
        <v>0.85099999999999998</v>
      </c>
      <c r="C694" s="13">
        <v>1.73</v>
      </c>
      <c r="D694" s="13">
        <v>-0.61699999999999999</v>
      </c>
    </row>
    <row r="695" spans="1:4">
      <c r="A695" s="104">
        <v>694</v>
      </c>
      <c r="B695" s="13">
        <v>0.41499999999999998</v>
      </c>
      <c r="C695" s="13">
        <v>-0.64500000000000002</v>
      </c>
      <c r="D695" s="13">
        <v>-0.20599999999999999</v>
      </c>
    </row>
    <row r="696" spans="1:4">
      <c r="A696" s="103">
        <v>695</v>
      </c>
      <c r="B696" s="13">
        <v>-0.67600000000000005</v>
      </c>
      <c r="C696" s="13">
        <v>-0.79500000000000004</v>
      </c>
      <c r="D696" s="13">
        <v>0.20599999999999999</v>
      </c>
    </row>
    <row r="697" spans="1:4">
      <c r="A697" s="104">
        <v>696</v>
      </c>
      <c r="B697" s="13">
        <v>-1.38</v>
      </c>
      <c r="C697" s="13">
        <v>-3.1680000000000001</v>
      </c>
      <c r="D697" s="13">
        <v>0.82099999999999995</v>
      </c>
    </row>
    <row r="698" spans="1:4">
      <c r="A698" s="103">
        <v>697</v>
      </c>
      <c r="B698" s="13">
        <v>-1.823</v>
      </c>
      <c r="C698" s="13">
        <v>-6.9740000000000002</v>
      </c>
      <c r="D698" s="13">
        <v>2.6240000000000001</v>
      </c>
    </row>
    <row r="699" spans="1:4">
      <c r="A699" s="104">
        <v>698</v>
      </c>
      <c r="B699" s="13">
        <v>-2.952</v>
      </c>
      <c r="C699" s="13">
        <v>-1.1299999999999999</v>
      </c>
      <c r="D699" s="13">
        <v>0.79400000000000004</v>
      </c>
    </row>
    <row r="700" spans="1:4">
      <c r="A700" s="103">
        <v>699</v>
      </c>
      <c r="B700" s="13">
        <v>0.93400000000000005</v>
      </c>
      <c r="C700" s="13">
        <v>0.16200000000000001</v>
      </c>
      <c r="D700" s="13">
        <v>-0.79400000000000004</v>
      </c>
    </row>
    <row r="701" spans="1:4">
      <c r="A701" s="104">
        <v>700</v>
      </c>
      <c r="B701" s="13">
        <v>4.5140000000000002</v>
      </c>
      <c r="C701" s="13">
        <v>4.8250000000000002</v>
      </c>
      <c r="D701" s="13">
        <v>2.3620000000000001</v>
      </c>
    </row>
    <row r="702" spans="1:4">
      <c r="A702" s="103">
        <v>701</v>
      </c>
      <c r="B702" s="13">
        <v>3.2000000000000001E-2</v>
      </c>
      <c r="C702" s="13">
        <v>3.3410000000000002</v>
      </c>
      <c r="D702" s="13">
        <v>0.19400000000000001</v>
      </c>
    </row>
    <row r="703" spans="1:4">
      <c r="A703" s="104">
        <v>702</v>
      </c>
      <c r="B703" s="13">
        <v>0.99399999999999999</v>
      </c>
      <c r="C703" s="13">
        <v>-0.59899999999999998</v>
      </c>
      <c r="D703" s="13">
        <v>0</v>
      </c>
    </row>
    <row r="704" spans="1:4">
      <c r="A704" s="103">
        <v>703</v>
      </c>
      <c r="B704" s="13">
        <v>-0.19900000000000001</v>
      </c>
      <c r="C704" s="13">
        <v>1.1950000000000001</v>
      </c>
      <c r="D704" s="13">
        <v>-5.59</v>
      </c>
    </row>
    <row r="705" spans="1:4">
      <c r="A705" s="104">
        <v>704</v>
      </c>
      <c r="B705" s="13">
        <v>0.622</v>
      </c>
      <c r="C705" s="13">
        <v>-0.14899999999999999</v>
      </c>
      <c r="D705" s="13">
        <v>0.41</v>
      </c>
    </row>
    <row r="706" spans="1:4">
      <c r="A706" s="103">
        <v>705</v>
      </c>
      <c r="B706" s="13">
        <v>0.83899999999999997</v>
      </c>
      <c r="C706" s="13">
        <v>0.74099999999999999</v>
      </c>
      <c r="D706" s="13">
        <v>0</v>
      </c>
    </row>
    <row r="707" spans="1:4">
      <c r="A707" s="104">
        <v>706</v>
      </c>
      <c r="B707" s="13">
        <v>0.52100000000000002</v>
      </c>
      <c r="C707" s="13">
        <v>0.442</v>
      </c>
      <c r="D707" s="13">
        <v>0</v>
      </c>
    </row>
    <row r="708" spans="1:4">
      <c r="A708" s="103">
        <v>707</v>
      </c>
      <c r="B708" s="13">
        <v>0.122</v>
      </c>
      <c r="C708" s="13">
        <v>-0.88600000000000001</v>
      </c>
      <c r="D708" s="13">
        <v>-1.2350000000000001</v>
      </c>
    </row>
    <row r="709" spans="1:4">
      <c r="A709" s="104">
        <v>708</v>
      </c>
      <c r="B709" s="13">
        <v>1.752</v>
      </c>
      <c r="C709" s="13">
        <v>1.179</v>
      </c>
      <c r="D709" s="13">
        <v>0.82499999999999996</v>
      </c>
    </row>
    <row r="710" spans="1:4">
      <c r="A710" s="103">
        <v>709</v>
      </c>
      <c r="B710" s="13">
        <v>-1.147</v>
      </c>
      <c r="C710" s="13">
        <v>-1.6990000000000001</v>
      </c>
      <c r="D710" s="13">
        <v>-0.61799999999999999</v>
      </c>
    </row>
    <row r="711" spans="1:4">
      <c r="A711" s="104">
        <v>710</v>
      </c>
      <c r="B711" s="13">
        <v>2.1739999999999999</v>
      </c>
      <c r="C711" s="13">
        <v>3.6579999999999999</v>
      </c>
      <c r="D711" s="13">
        <v>1.8420000000000001</v>
      </c>
    </row>
    <row r="712" spans="1:4">
      <c r="A712" s="103">
        <v>711</v>
      </c>
      <c r="B712" s="13">
        <v>2.9239999999999999</v>
      </c>
      <c r="C712" s="13">
        <v>2.2730000000000001</v>
      </c>
      <c r="D712" s="13">
        <v>1.61</v>
      </c>
    </row>
    <row r="713" spans="1:4">
      <c r="A713" s="104">
        <v>712</v>
      </c>
      <c r="B713" s="13">
        <v>1.7210000000000001</v>
      </c>
      <c r="C713" s="13">
        <v>0</v>
      </c>
      <c r="D713" s="13">
        <v>1.19</v>
      </c>
    </row>
    <row r="714" spans="1:4">
      <c r="A714" s="103">
        <v>713</v>
      </c>
      <c r="B714" s="13">
        <v>-0.32800000000000001</v>
      </c>
      <c r="C714" s="13">
        <v>0.42</v>
      </c>
      <c r="D714" s="13">
        <v>-0.19700000000000001</v>
      </c>
    </row>
    <row r="715" spans="1:4">
      <c r="A715" s="104">
        <v>714</v>
      </c>
      <c r="B715" s="13">
        <v>-0.25900000000000001</v>
      </c>
      <c r="C715" s="13">
        <v>-0.35</v>
      </c>
      <c r="D715" s="13">
        <v>-0.59499999999999997</v>
      </c>
    </row>
    <row r="716" spans="1:4">
      <c r="A716" s="103">
        <v>715</v>
      </c>
      <c r="B716" s="13">
        <v>-0.245</v>
      </c>
      <c r="C716" s="13">
        <v>-0.49199999999999999</v>
      </c>
      <c r="D716" s="13">
        <v>-0.59799999999999998</v>
      </c>
    </row>
    <row r="717" spans="1:4">
      <c r="A717" s="104">
        <v>716</v>
      </c>
      <c r="B717" s="13">
        <v>-1.641</v>
      </c>
      <c r="C717" s="13">
        <v>-3.444</v>
      </c>
      <c r="D717" s="13">
        <v>-0.80300000000000005</v>
      </c>
    </row>
    <row r="718" spans="1:4">
      <c r="A718" s="103">
        <v>717</v>
      </c>
      <c r="B718" s="13">
        <v>-0.88500000000000001</v>
      </c>
      <c r="C718" s="13">
        <v>-2.0649999999999999</v>
      </c>
      <c r="D718" s="13">
        <v>-0.60699999999999998</v>
      </c>
    </row>
    <row r="719" spans="1:4">
      <c r="A719" s="104">
        <v>718</v>
      </c>
      <c r="B719" s="13">
        <v>-2.8769999999999998</v>
      </c>
      <c r="C719" s="13">
        <v>-6.3049999999999997</v>
      </c>
      <c r="D719" s="13">
        <v>-1.8420000000000001</v>
      </c>
    </row>
    <row r="720" spans="1:4">
      <c r="A720" s="103">
        <v>719</v>
      </c>
      <c r="B720" s="13">
        <v>0.09</v>
      </c>
      <c r="C720" s="13">
        <v>1.262</v>
      </c>
      <c r="D720" s="13">
        <v>0.41199999999999998</v>
      </c>
    </row>
    <row r="721" spans="1:4">
      <c r="A721" s="104">
        <v>720</v>
      </c>
      <c r="B721" s="13">
        <v>-0.76500000000000001</v>
      </c>
      <c r="C721" s="13">
        <v>-1.103</v>
      </c>
      <c r="D721" s="13">
        <v>0</v>
      </c>
    </row>
    <row r="722" spans="1:4">
      <c r="A722" s="103">
        <v>721</v>
      </c>
      <c r="B722" s="13">
        <v>2.4089999999999998</v>
      </c>
      <c r="C722" s="13">
        <v>2.427</v>
      </c>
      <c r="D722" s="13">
        <v>1.2270000000000001</v>
      </c>
    </row>
    <row r="723" spans="1:4">
      <c r="A723" s="104">
        <v>722</v>
      </c>
      <c r="B723" s="13">
        <v>0.41</v>
      </c>
      <c r="C723" s="13">
        <v>-0.54300000000000004</v>
      </c>
      <c r="D723" s="13">
        <v>-0.20300000000000001</v>
      </c>
    </row>
    <row r="724" spans="1:4">
      <c r="A724" s="103">
        <v>723</v>
      </c>
      <c r="B724" s="13">
        <v>-0.501</v>
      </c>
      <c r="C724" s="13">
        <v>-2.0419999999999998</v>
      </c>
      <c r="D724" s="13">
        <v>-0.40799999999999997</v>
      </c>
    </row>
    <row r="725" spans="1:4">
      <c r="A725" s="104">
        <v>724</v>
      </c>
      <c r="B725" s="13">
        <v>0.74299999999999999</v>
      </c>
      <c r="C725" s="13">
        <v>-0.47699999999999998</v>
      </c>
      <c r="D725" s="13">
        <v>0.40799999999999997</v>
      </c>
    </row>
    <row r="726" spans="1:4">
      <c r="A726" s="103">
        <v>725</v>
      </c>
      <c r="B726" s="13">
        <v>-1.0609999999999999</v>
      </c>
      <c r="C726" s="13">
        <v>-0.72</v>
      </c>
      <c r="D726" s="13">
        <v>-0.61299999999999999</v>
      </c>
    </row>
    <row r="727" spans="1:4">
      <c r="A727" s="104">
        <v>726</v>
      </c>
      <c r="B727" s="13">
        <v>0.80100000000000005</v>
      </c>
      <c r="C727" s="13">
        <v>2.4590000000000001</v>
      </c>
      <c r="D727" s="13">
        <v>-1.03</v>
      </c>
    </row>
    <row r="728" spans="1:4">
      <c r="A728" s="103">
        <v>727</v>
      </c>
      <c r="B728" s="13">
        <v>-1.7629999999999999</v>
      </c>
      <c r="C728" s="13">
        <v>-0.70799999999999996</v>
      </c>
      <c r="D728" s="13">
        <v>0.41299999999999998</v>
      </c>
    </row>
    <row r="729" spans="1:4">
      <c r="A729" s="104">
        <v>728</v>
      </c>
      <c r="B729" s="13">
        <v>4.3999999999999997E-2</v>
      </c>
      <c r="C729" s="13">
        <v>0.23599999999999999</v>
      </c>
      <c r="D729" s="13">
        <v>0.20599999999999999</v>
      </c>
    </row>
    <row r="730" spans="1:4">
      <c r="A730" s="103">
        <v>729</v>
      </c>
      <c r="B730" s="13">
        <v>-0.33500000000000002</v>
      </c>
      <c r="C730" s="13">
        <v>-0.55300000000000005</v>
      </c>
      <c r="D730" s="13">
        <v>0.82</v>
      </c>
    </row>
    <row r="731" spans="1:4">
      <c r="A731" s="104">
        <v>730</v>
      </c>
      <c r="B731" s="13">
        <v>0.76400000000000001</v>
      </c>
      <c r="C731" s="13">
        <v>2.1930000000000001</v>
      </c>
      <c r="D731" s="13">
        <v>0</v>
      </c>
    </row>
    <row r="732" spans="1:4">
      <c r="A732" s="103">
        <v>731</v>
      </c>
      <c r="B732" s="13">
        <v>-5.5E-2</v>
      </c>
      <c r="C732" s="13">
        <v>-0.54400000000000004</v>
      </c>
      <c r="D732" s="13">
        <v>-0.82</v>
      </c>
    </row>
    <row r="733" spans="1:4">
      <c r="A733" s="104">
        <v>732</v>
      </c>
      <c r="B733" s="13">
        <v>-0.89300000000000002</v>
      </c>
      <c r="C733" s="13">
        <v>-1.0960000000000001</v>
      </c>
      <c r="D733" s="13">
        <v>0.41099999999999998</v>
      </c>
    </row>
    <row r="734" spans="1:4">
      <c r="A734" s="103">
        <v>733</v>
      </c>
      <c r="B734" s="13">
        <v>1.7729999999999999</v>
      </c>
      <c r="C734" s="13">
        <v>1.252</v>
      </c>
      <c r="D734" s="13">
        <v>1.4239999999999999</v>
      </c>
    </row>
    <row r="735" spans="1:4">
      <c r="A735" s="104">
        <v>734</v>
      </c>
      <c r="B735" s="13">
        <v>-0.54300000000000004</v>
      </c>
      <c r="C735" s="13">
        <v>-0.46800000000000003</v>
      </c>
      <c r="D735" s="13">
        <v>0.60399999999999998</v>
      </c>
    </row>
    <row r="736" spans="1:4">
      <c r="A736" s="103">
        <v>735</v>
      </c>
      <c r="B736" s="13">
        <v>5.5E-2</v>
      </c>
      <c r="C736" s="13">
        <v>0.93300000000000005</v>
      </c>
      <c r="D736" s="13">
        <v>-1.212</v>
      </c>
    </row>
    <row r="737" spans="1:4">
      <c r="A737" s="104">
        <v>736</v>
      </c>
      <c r="B737" s="13">
        <v>1.01</v>
      </c>
      <c r="C737" s="13">
        <v>0.54</v>
      </c>
      <c r="D737" s="13">
        <v>0</v>
      </c>
    </row>
    <row r="738" spans="1:4">
      <c r="A738" s="103">
        <v>737</v>
      </c>
      <c r="B738" s="13">
        <v>0.54300000000000004</v>
      </c>
      <c r="C738" s="13">
        <v>-0.46300000000000002</v>
      </c>
      <c r="D738" s="13">
        <v>1.8129999999999999</v>
      </c>
    </row>
    <row r="739" spans="1:4">
      <c r="A739" s="104">
        <v>738</v>
      </c>
      <c r="B739" s="13">
        <v>-1.036</v>
      </c>
      <c r="C739" s="13">
        <v>-2.0310000000000001</v>
      </c>
      <c r="D739" s="13">
        <v>-0.60099999999999998</v>
      </c>
    </row>
    <row r="740" spans="1:4">
      <c r="A740" s="103">
        <v>739</v>
      </c>
      <c r="B740" s="13">
        <v>0.77100000000000002</v>
      </c>
      <c r="C740" s="13">
        <v>1.6439999999999999</v>
      </c>
      <c r="D740" s="13">
        <v>0.60099999999999998</v>
      </c>
    </row>
    <row r="741" spans="1:4">
      <c r="A741" s="104">
        <v>740</v>
      </c>
      <c r="B741" s="13">
        <v>0.183</v>
      </c>
      <c r="C741" s="13">
        <v>1.464</v>
      </c>
      <c r="D741" s="13">
        <v>-0.2</v>
      </c>
    </row>
    <row r="742" spans="1:4">
      <c r="A742" s="103">
        <v>741</v>
      </c>
      <c r="B742" s="13">
        <v>-0.50900000000000001</v>
      </c>
      <c r="C742" s="13">
        <v>-0.23</v>
      </c>
      <c r="D742" s="13">
        <v>-1.0049999999999999</v>
      </c>
    </row>
    <row r="743" spans="1:4">
      <c r="A743" s="104">
        <v>742</v>
      </c>
      <c r="B743" s="13">
        <v>-0.68</v>
      </c>
      <c r="C743" s="13">
        <v>-1.079</v>
      </c>
      <c r="D743" s="13">
        <v>-0.20200000000000001</v>
      </c>
    </row>
    <row r="744" spans="1:4">
      <c r="A744" s="103">
        <v>743</v>
      </c>
      <c r="B744" s="13">
        <v>1.087</v>
      </c>
      <c r="C744" s="13">
        <v>1.3859999999999999</v>
      </c>
      <c r="D744" s="13">
        <v>1.0069999999999999</v>
      </c>
    </row>
    <row r="745" spans="1:4">
      <c r="A745" s="104">
        <v>744</v>
      </c>
      <c r="B745" s="13">
        <v>0.25800000000000001</v>
      </c>
      <c r="C745" s="13">
        <v>-0.53700000000000003</v>
      </c>
      <c r="D745" s="13">
        <v>0</v>
      </c>
    </row>
    <row r="746" spans="1:4">
      <c r="A746" s="103">
        <v>745</v>
      </c>
      <c r="B746" s="13">
        <v>1.1919999999999999</v>
      </c>
      <c r="C746" s="13">
        <v>1.1459999999999999</v>
      </c>
      <c r="D746" s="13">
        <v>-0.20100000000000001</v>
      </c>
    </row>
    <row r="747" spans="1:4">
      <c r="A747" s="104">
        <v>746</v>
      </c>
      <c r="B747" s="13">
        <v>0.27100000000000002</v>
      </c>
      <c r="C747" s="13">
        <v>-0.152</v>
      </c>
      <c r="D747" s="13">
        <v>0</v>
      </c>
    </row>
    <row r="748" spans="1:4">
      <c r="A748" s="103">
        <v>747</v>
      </c>
      <c r="B748" s="13">
        <v>-0.79600000000000004</v>
      </c>
      <c r="C748" s="13">
        <v>-2.9350000000000001</v>
      </c>
      <c r="D748" s="13">
        <v>0.40100000000000002</v>
      </c>
    </row>
    <row r="749" spans="1:4">
      <c r="A749" s="104">
        <v>748</v>
      </c>
      <c r="B749" s="13">
        <v>0.64</v>
      </c>
      <c r="C749" s="13">
        <v>-1.262</v>
      </c>
      <c r="D749" s="13">
        <v>0</v>
      </c>
    </row>
    <row r="750" spans="1:4">
      <c r="A750" s="103">
        <v>749</v>
      </c>
      <c r="B750" s="13">
        <v>-1.0269999999999999</v>
      </c>
      <c r="C750" s="13">
        <v>0.47499999999999998</v>
      </c>
      <c r="D750" s="13">
        <v>-0.80300000000000005</v>
      </c>
    </row>
    <row r="751" spans="1:4">
      <c r="A751" s="104">
        <v>750</v>
      </c>
      <c r="B751" s="13">
        <v>-0.89200000000000002</v>
      </c>
      <c r="C751" s="13">
        <v>-1.5920000000000001</v>
      </c>
      <c r="D751" s="13">
        <v>0.20100000000000001</v>
      </c>
    </row>
    <row r="752" spans="1:4">
      <c r="A752" s="103">
        <v>751</v>
      </c>
      <c r="B752" s="13">
        <v>-1.016</v>
      </c>
      <c r="C752" s="13">
        <v>-1.6180000000000001</v>
      </c>
      <c r="D752" s="13">
        <v>0.20100000000000001</v>
      </c>
    </row>
    <row r="753" spans="1:4">
      <c r="A753" s="104">
        <v>752</v>
      </c>
      <c r="B753" s="13">
        <v>-0.26800000000000002</v>
      </c>
      <c r="C753" s="13">
        <v>-0.90100000000000002</v>
      </c>
      <c r="D753" s="13">
        <v>-0.60399999999999998</v>
      </c>
    </row>
    <row r="754" spans="1:4">
      <c r="A754" s="103">
        <v>753</v>
      </c>
      <c r="B754" s="13">
        <v>-2.073</v>
      </c>
      <c r="C754" s="13">
        <v>-3.093</v>
      </c>
      <c r="D754" s="13">
        <v>-2.0409999999999999</v>
      </c>
    </row>
    <row r="755" spans="1:4">
      <c r="A755" s="104">
        <v>754</v>
      </c>
      <c r="B755" s="13">
        <v>-0.223</v>
      </c>
      <c r="C755" s="13">
        <v>0.84499999999999997</v>
      </c>
      <c r="D755" s="13">
        <v>1.026</v>
      </c>
    </row>
    <row r="756" spans="1:4">
      <c r="A756" s="103">
        <v>755</v>
      </c>
      <c r="B756" s="13">
        <v>1.204</v>
      </c>
      <c r="C756" s="13">
        <v>-0.253</v>
      </c>
      <c r="D756" s="13">
        <v>0</v>
      </c>
    </row>
    <row r="757" spans="1:4">
      <c r="A757" s="104">
        <v>756</v>
      </c>
      <c r="B757" s="13">
        <v>0.73199999999999998</v>
      </c>
      <c r="C757" s="13">
        <v>2.0880000000000001</v>
      </c>
      <c r="D757" s="13">
        <v>-0.20399999999999999</v>
      </c>
    </row>
    <row r="758" spans="1:4">
      <c r="A758" s="103">
        <v>757</v>
      </c>
      <c r="B758" s="13">
        <v>0.52900000000000003</v>
      </c>
      <c r="C758" s="13">
        <v>0</v>
      </c>
      <c r="D758" s="13">
        <v>0</v>
      </c>
    </row>
    <row r="759" spans="1:4">
      <c r="A759" s="104">
        <v>758</v>
      </c>
      <c r="B759" s="13">
        <v>-0.56299999999999994</v>
      </c>
      <c r="C759" s="13">
        <v>-0.83</v>
      </c>
      <c r="D759" s="13">
        <v>0</v>
      </c>
    </row>
    <row r="760" spans="1:4">
      <c r="A760" s="103">
        <v>759</v>
      </c>
      <c r="B760" s="13">
        <v>-0.251</v>
      </c>
      <c r="C760" s="13">
        <v>-0.33400000000000002</v>
      </c>
      <c r="D760" s="13">
        <v>0</v>
      </c>
    </row>
    <row r="761" spans="1:4">
      <c r="A761" s="104">
        <v>760</v>
      </c>
      <c r="B761" s="13">
        <v>0.66600000000000004</v>
      </c>
      <c r="C761" s="13">
        <v>8.4000000000000005E-2</v>
      </c>
      <c r="D761" s="13">
        <v>0.40799999999999997</v>
      </c>
    </row>
    <row r="762" spans="1:4">
      <c r="A762" s="103">
        <v>761</v>
      </c>
      <c r="B762" s="13">
        <v>0.85099999999999998</v>
      </c>
      <c r="C762" s="13">
        <v>1.41</v>
      </c>
      <c r="D762" s="13">
        <v>-0.40799999999999997</v>
      </c>
    </row>
    <row r="763" spans="1:4">
      <c r="A763" s="104">
        <v>762</v>
      </c>
      <c r="B763" s="13">
        <v>1.0680000000000001</v>
      </c>
      <c r="C763" s="13">
        <v>0.90200000000000002</v>
      </c>
      <c r="D763" s="13">
        <v>1.0169999999999999</v>
      </c>
    </row>
    <row r="764" spans="1:4">
      <c r="A764" s="103">
        <v>763</v>
      </c>
      <c r="B764" s="13">
        <v>-5.8000000000000003E-2</v>
      </c>
      <c r="C764" s="13">
        <v>0.48899999999999999</v>
      </c>
      <c r="D764" s="13">
        <v>0.20200000000000001</v>
      </c>
    </row>
    <row r="765" spans="1:4">
      <c r="A765" s="104">
        <v>764</v>
      </c>
      <c r="B765" s="13">
        <v>-0.84299999999999997</v>
      </c>
      <c r="C765" s="13">
        <v>-0.89800000000000002</v>
      </c>
      <c r="D765" s="13">
        <v>0.40300000000000002</v>
      </c>
    </row>
    <row r="766" spans="1:4">
      <c r="A766" s="103">
        <v>765</v>
      </c>
      <c r="B766" s="13">
        <v>-0.14399999999999999</v>
      </c>
      <c r="C766" s="13">
        <v>-0.65800000000000003</v>
      </c>
      <c r="D766" s="13">
        <v>-1.623</v>
      </c>
    </row>
    <row r="767" spans="1:4">
      <c r="A767" s="104">
        <v>766</v>
      </c>
      <c r="B767" s="13">
        <v>-0.627</v>
      </c>
      <c r="C767" s="13">
        <v>-0.82899999999999996</v>
      </c>
      <c r="D767" s="13">
        <v>0</v>
      </c>
    </row>
    <row r="768" spans="1:4">
      <c r="A768" s="103">
        <v>767</v>
      </c>
      <c r="B768" s="13">
        <v>6.0000000000000001E-3</v>
      </c>
      <c r="C768" s="13">
        <v>0.82899999999999996</v>
      </c>
      <c r="D768" s="13">
        <v>1.0169999999999999</v>
      </c>
    </row>
    <row r="769" spans="1:4">
      <c r="A769" s="104">
        <v>768</v>
      </c>
      <c r="B769" s="13">
        <v>-1.123</v>
      </c>
      <c r="C769" s="13">
        <v>-1.0780000000000001</v>
      </c>
      <c r="D769" s="13">
        <v>-1.0169999999999999</v>
      </c>
    </row>
    <row r="770" spans="1:4">
      <c r="A770" s="103">
        <v>769</v>
      </c>
      <c r="B770" s="13">
        <v>-0.32600000000000001</v>
      </c>
      <c r="C770" s="13">
        <v>-8.3000000000000004E-2</v>
      </c>
      <c r="D770" s="13">
        <v>0.40799999999999997</v>
      </c>
    </row>
    <row r="771" spans="1:4">
      <c r="A771" s="104">
        <v>770</v>
      </c>
      <c r="B771" s="13">
        <v>1.927</v>
      </c>
      <c r="C771" s="13">
        <v>1.738</v>
      </c>
      <c r="D771" s="13">
        <v>0.81100000000000005</v>
      </c>
    </row>
    <row r="772" spans="1:4">
      <c r="A772" s="103">
        <v>771</v>
      </c>
      <c r="B772" s="13">
        <v>-1.069</v>
      </c>
      <c r="C772" s="13">
        <v>-1.238</v>
      </c>
      <c r="D772" s="13">
        <v>-0.40500000000000003</v>
      </c>
    </row>
    <row r="773" spans="1:4">
      <c r="A773" s="104">
        <v>772</v>
      </c>
      <c r="B773" s="13">
        <v>0.20399999999999999</v>
      </c>
      <c r="C773" s="13">
        <v>1.974</v>
      </c>
      <c r="D773" s="13">
        <v>-0.61</v>
      </c>
    </row>
    <row r="774" spans="1:4">
      <c r="A774" s="103">
        <v>773</v>
      </c>
      <c r="B774" s="13">
        <v>-0.44</v>
      </c>
      <c r="C774" s="13">
        <v>-0.40799999999999997</v>
      </c>
      <c r="D774" s="13">
        <v>-0.82</v>
      </c>
    </row>
    <row r="775" spans="1:4">
      <c r="A775" s="104">
        <v>774</v>
      </c>
      <c r="B775" s="13">
        <v>-0.65200000000000002</v>
      </c>
      <c r="C775" s="13">
        <v>-0.98599999999999999</v>
      </c>
      <c r="D775" s="13">
        <v>-0.61899999999999999</v>
      </c>
    </row>
    <row r="776" spans="1:4">
      <c r="A776" s="103">
        <v>775</v>
      </c>
      <c r="B776" s="13">
        <v>-0.96899999999999997</v>
      </c>
      <c r="C776" s="13">
        <v>-1.498</v>
      </c>
      <c r="D776" s="13">
        <v>0.61899999999999999</v>
      </c>
    </row>
    <row r="777" spans="1:4">
      <c r="A777" s="104">
        <v>776</v>
      </c>
      <c r="B777" s="13">
        <v>0.14000000000000001</v>
      </c>
      <c r="C777" s="13">
        <v>-8.4000000000000005E-2</v>
      </c>
      <c r="D777" s="13">
        <v>-0.61899999999999999</v>
      </c>
    </row>
    <row r="778" spans="1:4">
      <c r="A778" s="103">
        <v>777</v>
      </c>
      <c r="B778" s="13">
        <v>0.51400000000000001</v>
      </c>
      <c r="C778" s="13">
        <v>0.502</v>
      </c>
      <c r="D778" s="13">
        <v>0.82499999999999996</v>
      </c>
    </row>
    <row r="779" spans="1:4">
      <c r="A779" s="104">
        <v>778</v>
      </c>
      <c r="B779" s="13">
        <v>-0.123</v>
      </c>
      <c r="C779" s="13">
        <v>1.079</v>
      </c>
      <c r="D779" s="13">
        <v>-0.41199999999999998</v>
      </c>
    </row>
    <row r="780" spans="1:4">
      <c r="A780" s="103">
        <v>779</v>
      </c>
      <c r="B780" s="13">
        <v>-1.766</v>
      </c>
      <c r="C780" s="13">
        <v>-0.16500000000000001</v>
      </c>
      <c r="D780" s="13">
        <v>-1.454</v>
      </c>
    </row>
    <row r="781" spans="1:4">
      <c r="A781" s="104">
        <v>780</v>
      </c>
      <c r="B781" s="13">
        <v>1.405</v>
      </c>
      <c r="C781" s="13">
        <v>0</v>
      </c>
      <c r="D781" s="13">
        <v>0.83299999999999996</v>
      </c>
    </row>
    <row r="782" spans="1:4">
      <c r="A782" s="103">
        <v>781</v>
      </c>
      <c r="B782" s="13">
        <v>-1.1100000000000001</v>
      </c>
      <c r="C782" s="13">
        <v>-0.33100000000000002</v>
      </c>
      <c r="D782" s="13">
        <v>-0.41599999999999998</v>
      </c>
    </row>
    <row r="783" spans="1:4">
      <c r="A783" s="104">
        <v>782</v>
      </c>
      <c r="B783" s="13">
        <v>2.1629999999999998</v>
      </c>
      <c r="C783" s="13">
        <v>1.891</v>
      </c>
      <c r="D783" s="13">
        <v>0</v>
      </c>
    </row>
    <row r="784" spans="1:4">
      <c r="A784" s="103">
        <v>783</v>
      </c>
      <c r="B784" s="13">
        <v>-0.64600000000000002</v>
      </c>
      <c r="C784" s="13">
        <v>0.89200000000000002</v>
      </c>
      <c r="D784" s="13">
        <v>0</v>
      </c>
    </row>
    <row r="785" spans="1:4">
      <c r="A785" s="104">
        <v>784</v>
      </c>
      <c r="B785" s="13">
        <v>-0.33400000000000002</v>
      </c>
      <c r="C785" s="13">
        <v>8.1000000000000003E-2</v>
      </c>
      <c r="D785" s="13">
        <v>-0.20899999999999999</v>
      </c>
    </row>
    <row r="786" spans="1:4">
      <c r="A786" s="103">
        <v>785</v>
      </c>
      <c r="B786" s="13">
        <v>-0.59599999999999997</v>
      </c>
      <c r="C786" s="13">
        <v>-0.81</v>
      </c>
      <c r="D786" s="13">
        <v>-0.20899999999999999</v>
      </c>
    </row>
    <row r="787" spans="1:4">
      <c r="A787" s="104">
        <v>786</v>
      </c>
      <c r="B787" s="13">
        <v>-4.2000000000000003E-2</v>
      </c>
      <c r="C787" s="13">
        <v>-0.89800000000000002</v>
      </c>
      <c r="D787" s="13">
        <v>0.41799999999999998</v>
      </c>
    </row>
    <row r="788" spans="1:4">
      <c r="A788" s="103">
        <v>787</v>
      </c>
      <c r="B788" s="13">
        <v>0.221</v>
      </c>
      <c r="C788" s="13">
        <v>-0.32900000000000001</v>
      </c>
      <c r="D788" s="13">
        <v>0.83</v>
      </c>
    </row>
    <row r="789" spans="1:4">
      <c r="A789" s="104">
        <v>788</v>
      </c>
      <c r="B789" s="13">
        <v>-0.16</v>
      </c>
      <c r="C789" s="13">
        <v>-0.41199999999999998</v>
      </c>
      <c r="D789" s="13">
        <v>-0.622</v>
      </c>
    </row>
    <row r="790" spans="1:4">
      <c r="A790" s="103">
        <v>789</v>
      </c>
      <c r="B790" s="13">
        <v>-0.80400000000000005</v>
      </c>
      <c r="C790" s="13">
        <v>-1.415</v>
      </c>
      <c r="D790" s="13">
        <v>-0.41699999999999998</v>
      </c>
    </row>
    <row r="791" spans="1:4">
      <c r="A791" s="104">
        <v>790</v>
      </c>
      <c r="B791" s="13">
        <v>-2.242</v>
      </c>
      <c r="C791" s="13">
        <v>-3.2370000000000001</v>
      </c>
      <c r="D791" s="13">
        <v>-0.41799999999999998</v>
      </c>
    </row>
    <row r="792" spans="1:4">
      <c r="A792" s="103">
        <v>791</v>
      </c>
      <c r="B792" s="13">
        <v>-0.874</v>
      </c>
      <c r="C792" s="13">
        <v>-1.1319999999999999</v>
      </c>
      <c r="D792" s="13">
        <v>-0.21</v>
      </c>
    </row>
    <row r="793" spans="1:4">
      <c r="A793" s="104">
        <v>792</v>
      </c>
      <c r="B793" s="13">
        <v>-0.83899999999999997</v>
      </c>
      <c r="C793" s="13">
        <v>0</v>
      </c>
      <c r="D793" s="13">
        <v>0</v>
      </c>
    </row>
    <row r="794" spans="1:4">
      <c r="A794" s="103">
        <v>793</v>
      </c>
      <c r="B794" s="13">
        <v>-0.93400000000000005</v>
      </c>
      <c r="C794" s="13">
        <v>0.26200000000000001</v>
      </c>
      <c r="D794" s="13">
        <v>0</v>
      </c>
    </row>
    <row r="795" spans="1:4">
      <c r="A795" s="104">
        <v>794</v>
      </c>
      <c r="B795" s="13">
        <v>-1.34</v>
      </c>
      <c r="C795" s="13">
        <v>-0.438</v>
      </c>
      <c r="D795" s="13">
        <v>-1.2689999999999999</v>
      </c>
    </row>
    <row r="796" spans="1:4">
      <c r="A796" s="103">
        <v>795</v>
      </c>
      <c r="B796" s="13">
        <v>2.2989999999999999</v>
      </c>
      <c r="C796" s="13">
        <v>3.4489999999999998</v>
      </c>
      <c r="D796" s="13">
        <v>1.0580000000000001</v>
      </c>
    </row>
    <row r="797" spans="1:4">
      <c r="A797" s="104">
        <v>796</v>
      </c>
      <c r="B797" s="13">
        <v>-1.361</v>
      </c>
      <c r="C797" s="13">
        <v>-3.1859999999999999</v>
      </c>
      <c r="D797" s="13">
        <v>-0.42199999999999999</v>
      </c>
    </row>
    <row r="798" spans="1:4">
      <c r="A798" s="103">
        <v>797</v>
      </c>
      <c r="B798" s="13">
        <v>0.83399999999999996</v>
      </c>
      <c r="C798" s="13">
        <v>1.304</v>
      </c>
      <c r="D798" s="13">
        <v>0.21099999999999999</v>
      </c>
    </row>
    <row r="799" spans="1:4">
      <c r="A799" s="104">
        <v>798</v>
      </c>
      <c r="B799" s="13">
        <v>0.95799999999999996</v>
      </c>
      <c r="C799" s="13">
        <v>-0.69299999999999995</v>
      </c>
      <c r="D799" s="13">
        <v>0.63100000000000001</v>
      </c>
    </row>
    <row r="800" spans="1:4">
      <c r="A800" s="103">
        <v>799</v>
      </c>
      <c r="B800" s="13">
        <v>-0.46899999999999997</v>
      </c>
      <c r="C800" s="13">
        <v>-1.401</v>
      </c>
      <c r="D800" s="13">
        <v>-0.21</v>
      </c>
    </row>
    <row r="801" spans="1:4">
      <c r="A801" s="104">
        <v>800</v>
      </c>
      <c r="B801" s="13">
        <v>1.1919999999999999</v>
      </c>
      <c r="C801" s="13">
        <v>1.575</v>
      </c>
      <c r="D801" s="13">
        <v>0</v>
      </c>
    </row>
    <row r="802" spans="1:4">
      <c r="A802" s="103">
        <v>801</v>
      </c>
      <c r="B802" s="13">
        <v>1.1299999999999999</v>
      </c>
      <c r="C802" s="13">
        <v>0.69199999999999995</v>
      </c>
      <c r="D802" s="13">
        <v>0.41899999999999998</v>
      </c>
    </row>
    <row r="803" spans="1:4">
      <c r="A803" s="104">
        <v>802</v>
      </c>
      <c r="B803" s="13">
        <v>-9.5000000000000001E-2</v>
      </c>
      <c r="C803" s="13">
        <v>-1.389</v>
      </c>
      <c r="D803" s="13">
        <v>-0.41899999999999998</v>
      </c>
    </row>
    <row r="804" spans="1:4">
      <c r="A804" s="103">
        <v>803</v>
      </c>
      <c r="B804" s="13">
        <v>1.034</v>
      </c>
      <c r="C804" s="13">
        <v>-0.17499999999999999</v>
      </c>
      <c r="D804" s="13">
        <v>0.83699999999999997</v>
      </c>
    </row>
    <row r="805" spans="1:4">
      <c r="A805" s="104">
        <v>804</v>
      </c>
      <c r="B805" s="13">
        <v>-0.96899999999999997</v>
      </c>
      <c r="C805" s="13">
        <v>-1.589</v>
      </c>
      <c r="D805" s="13">
        <v>-0.41799999999999998</v>
      </c>
    </row>
    <row r="806" spans="1:4">
      <c r="A806" s="103">
        <v>805</v>
      </c>
      <c r="B806" s="13">
        <v>1.552</v>
      </c>
      <c r="C806" s="13">
        <v>-1.8859999999999999</v>
      </c>
      <c r="D806" s="13">
        <v>1.66</v>
      </c>
    </row>
    <row r="807" spans="1:4">
      <c r="A807" s="104">
        <v>806</v>
      </c>
      <c r="B807" s="13">
        <v>0.9</v>
      </c>
      <c r="C807" s="13">
        <v>0</v>
      </c>
      <c r="D807" s="13">
        <v>0.82</v>
      </c>
    </row>
    <row r="808" spans="1:4">
      <c r="A808" s="103">
        <v>807</v>
      </c>
      <c r="B808" s="13">
        <v>0.34399999999999997</v>
      </c>
      <c r="C808" s="13">
        <v>-2.1070000000000002</v>
      </c>
      <c r="D808" s="13">
        <v>-0.20399999999999999</v>
      </c>
    </row>
    <row r="809" spans="1:4">
      <c r="A809" s="104">
        <v>808</v>
      </c>
      <c r="B809" s="13">
        <v>-2.4830000000000001</v>
      </c>
      <c r="C809" s="13">
        <v>-2.532</v>
      </c>
      <c r="D809" s="13">
        <v>-1.65</v>
      </c>
    </row>
    <row r="810" spans="1:4">
      <c r="A810" s="103">
        <v>809</v>
      </c>
      <c r="B810" s="13">
        <v>0.78800000000000003</v>
      </c>
      <c r="C810" s="13">
        <v>0.28399999999999997</v>
      </c>
      <c r="D810" s="13">
        <v>0</v>
      </c>
    </row>
    <row r="811" spans="1:4">
      <c r="A811" s="104">
        <v>810</v>
      </c>
      <c r="B811" s="13">
        <v>-0.33</v>
      </c>
      <c r="C811" s="13">
        <v>-0.56999999999999995</v>
      </c>
      <c r="D811" s="13">
        <v>0.20799999999999999</v>
      </c>
    </row>
    <row r="812" spans="1:4">
      <c r="A812" s="103">
        <v>811</v>
      </c>
      <c r="B812" s="13">
        <v>-1.024</v>
      </c>
      <c r="C812" s="13">
        <v>-1.923</v>
      </c>
      <c r="D812" s="13">
        <v>-0.83299999999999996</v>
      </c>
    </row>
    <row r="813" spans="1:4">
      <c r="A813" s="104">
        <v>812</v>
      </c>
      <c r="B813" s="13">
        <v>-0.76200000000000001</v>
      </c>
      <c r="C813" s="13">
        <v>0.58099999999999996</v>
      </c>
      <c r="D813" s="13">
        <v>-0.41899999999999998</v>
      </c>
    </row>
    <row r="814" spans="1:4">
      <c r="A814" s="103">
        <v>813</v>
      </c>
      <c r="B814" s="13">
        <v>-0.51700000000000002</v>
      </c>
      <c r="C814" s="13">
        <v>0.193</v>
      </c>
      <c r="D814" s="13">
        <v>-0.63200000000000001</v>
      </c>
    </row>
    <row r="815" spans="1:4">
      <c r="A815" s="104">
        <v>814</v>
      </c>
      <c r="B815" s="13">
        <v>0.51500000000000001</v>
      </c>
      <c r="C815" s="13">
        <v>0.38500000000000001</v>
      </c>
      <c r="D815" s="13">
        <v>0</v>
      </c>
    </row>
    <row r="816" spans="1:4">
      <c r="A816" s="103">
        <v>815</v>
      </c>
      <c r="B816" s="13">
        <v>-2.1419999999999999</v>
      </c>
      <c r="C816" s="13">
        <v>-2.4279999999999999</v>
      </c>
      <c r="D816" s="13">
        <v>-1.0629999999999999</v>
      </c>
    </row>
    <row r="817" spans="1:4">
      <c r="A817" s="104">
        <v>816</v>
      </c>
      <c r="B817" s="13">
        <v>-1.85</v>
      </c>
      <c r="C817" s="13">
        <v>-1.2869999999999999</v>
      </c>
      <c r="D817" s="13">
        <v>-1.5069999999999999</v>
      </c>
    </row>
    <row r="818" spans="1:4">
      <c r="A818" s="103">
        <v>817</v>
      </c>
      <c r="B818" s="13">
        <v>-2.2530000000000001</v>
      </c>
      <c r="C818" s="13">
        <v>-0.29899999999999999</v>
      </c>
      <c r="D818" s="13">
        <v>-2.1930000000000001</v>
      </c>
    </row>
    <row r="819" spans="1:4">
      <c r="A819" s="104">
        <v>818</v>
      </c>
      <c r="B819" s="13">
        <v>-0.66100000000000003</v>
      </c>
      <c r="C819" s="13">
        <v>-1.8759999999999999</v>
      </c>
      <c r="D819" s="13">
        <v>-2.242</v>
      </c>
    </row>
    <row r="820" spans="1:4">
      <c r="A820" s="103">
        <v>819</v>
      </c>
      <c r="B820" s="13">
        <v>2.0979999999999999</v>
      </c>
      <c r="C820" s="13">
        <v>2.7709999999999999</v>
      </c>
      <c r="D820" s="13">
        <v>2.242</v>
      </c>
    </row>
    <row r="821" spans="1:4">
      <c r="A821" s="104">
        <v>820</v>
      </c>
      <c r="B821" s="13">
        <v>1.86</v>
      </c>
      <c r="C821" s="13">
        <v>3.5979999999999999</v>
      </c>
      <c r="D821" s="13">
        <v>0.88300000000000001</v>
      </c>
    </row>
    <row r="822" spans="1:4">
      <c r="A822" s="103">
        <v>821</v>
      </c>
      <c r="B822" s="13">
        <v>0.755</v>
      </c>
      <c r="C822" s="13">
        <v>-0.28699999999999998</v>
      </c>
      <c r="D822" s="13">
        <v>1.093</v>
      </c>
    </row>
    <row r="823" spans="1:4">
      <c r="A823" s="104">
        <v>822</v>
      </c>
      <c r="B823" s="13">
        <v>0.45100000000000001</v>
      </c>
      <c r="C823" s="13">
        <v>1.143</v>
      </c>
      <c r="D823" s="13">
        <v>-0.65400000000000003</v>
      </c>
    </row>
    <row r="824" spans="1:4">
      <c r="A824" s="103">
        <v>823</v>
      </c>
      <c r="B824" s="13">
        <v>0.91900000000000004</v>
      </c>
      <c r="C824" s="13">
        <v>4.0819999999999999</v>
      </c>
      <c r="D824" s="13">
        <v>-0.219</v>
      </c>
    </row>
    <row r="825" spans="1:4">
      <c r="A825" s="104">
        <v>824</v>
      </c>
      <c r="B825" s="13">
        <v>-1.587</v>
      </c>
      <c r="C825" s="13">
        <v>-2.6720000000000002</v>
      </c>
      <c r="D825" s="13">
        <v>-0.88100000000000001</v>
      </c>
    </row>
    <row r="826" spans="1:4">
      <c r="A826" s="103">
        <v>825</v>
      </c>
      <c r="B826" s="13">
        <v>4.4009999999999998</v>
      </c>
      <c r="C826" s="13">
        <v>4.2050000000000001</v>
      </c>
      <c r="D826" s="13">
        <v>0.88100000000000001</v>
      </c>
    </row>
    <row r="827" spans="1:4">
      <c r="A827" s="104">
        <v>826</v>
      </c>
      <c r="B827" s="13">
        <v>0.99299999999999999</v>
      </c>
      <c r="C827" s="13">
        <v>4.4649999999999999</v>
      </c>
      <c r="D827" s="13">
        <v>-0.22</v>
      </c>
    </row>
    <row r="828" spans="1:4">
      <c r="A828" s="103">
        <v>827</v>
      </c>
      <c r="B828" s="13">
        <v>1.855</v>
      </c>
      <c r="C828" s="13">
        <v>1.6140000000000001</v>
      </c>
      <c r="D828" s="13">
        <v>2.8170000000000002</v>
      </c>
    </row>
    <row r="829" spans="1:4">
      <c r="A829" s="104">
        <v>828</v>
      </c>
      <c r="B829" s="13">
        <v>0.58499999999999996</v>
      </c>
      <c r="C829" s="13">
        <v>6.68</v>
      </c>
      <c r="D829" s="13">
        <v>0</v>
      </c>
    </row>
    <row r="830" spans="1:4">
      <c r="A830" s="103">
        <v>829</v>
      </c>
      <c r="B830" s="13">
        <v>-6.3E-2</v>
      </c>
      <c r="C830" s="13">
        <v>-2.7970000000000002</v>
      </c>
      <c r="D830" s="13">
        <v>0</v>
      </c>
    </row>
    <row r="831" spans="1:4">
      <c r="A831" s="104">
        <v>830</v>
      </c>
      <c r="B831" s="13">
        <v>1.34</v>
      </c>
      <c r="C831" s="13">
        <v>1.7669999999999999</v>
      </c>
      <c r="D831" s="13">
        <v>-0.85799999999999998</v>
      </c>
    </row>
    <row r="832" spans="1:4">
      <c r="A832" s="103">
        <v>831</v>
      </c>
      <c r="B832" s="13">
        <v>-1.38</v>
      </c>
      <c r="C832" s="13">
        <v>-0.71899999999999997</v>
      </c>
      <c r="D832" s="13">
        <v>-2.399</v>
      </c>
    </row>
    <row r="833" spans="1:4">
      <c r="A833" s="104">
        <v>832</v>
      </c>
      <c r="B833" s="13">
        <v>1.1850000000000001</v>
      </c>
      <c r="C833" s="13">
        <v>-0.161</v>
      </c>
      <c r="D833" s="13">
        <v>-1.333</v>
      </c>
    </row>
    <row r="834" spans="1:4">
      <c r="A834" s="103">
        <v>833</v>
      </c>
      <c r="B834" s="13">
        <v>-1.143</v>
      </c>
      <c r="C834" s="13">
        <v>-2.028</v>
      </c>
      <c r="D834" s="13">
        <v>-0.67300000000000004</v>
      </c>
    </row>
    <row r="835" spans="1:4">
      <c r="A835" s="104">
        <v>834</v>
      </c>
      <c r="B835" s="13">
        <v>1.2889999999999999</v>
      </c>
      <c r="C835" s="13">
        <v>0.49099999999999999</v>
      </c>
      <c r="D835" s="13">
        <v>1.786</v>
      </c>
    </row>
    <row r="836" spans="1:4">
      <c r="A836" s="103">
        <v>835</v>
      </c>
      <c r="B836" s="13">
        <v>0.56899999999999995</v>
      </c>
      <c r="C836" s="13">
        <v>1.859</v>
      </c>
      <c r="D836" s="13">
        <v>-1.5609999999999999</v>
      </c>
    </row>
    <row r="837" spans="1:4">
      <c r="A837" s="104">
        <v>836</v>
      </c>
      <c r="B837" s="13">
        <v>2.6970000000000001</v>
      </c>
      <c r="C837" s="13">
        <v>4.2329999999999997</v>
      </c>
      <c r="D837" s="13">
        <v>1.782</v>
      </c>
    </row>
    <row r="838" spans="1:4">
      <c r="A838" s="103">
        <v>837</v>
      </c>
      <c r="B838" s="13">
        <v>1.252</v>
      </c>
      <c r="C838" s="13">
        <v>3.395</v>
      </c>
      <c r="D838" s="13">
        <v>1.7509999999999999</v>
      </c>
    </row>
    <row r="839" spans="1:4">
      <c r="A839" s="104">
        <v>838</v>
      </c>
      <c r="B839" s="13">
        <v>-0.46300000000000002</v>
      </c>
      <c r="C839" s="13">
        <v>0.29599999999999999</v>
      </c>
      <c r="D839" s="13">
        <v>-0.217</v>
      </c>
    </row>
    <row r="840" spans="1:4">
      <c r="A840" s="103">
        <v>839</v>
      </c>
      <c r="B840" s="13">
        <v>0.96299999999999997</v>
      </c>
      <c r="C840" s="13">
        <v>1.03</v>
      </c>
      <c r="D840" s="13">
        <v>0.65</v>
      </c>
    </row>
    <row r="841" spans="1:4">
      <c r="A841" s="104">
        <v>840</v>
      </c>
      <c r="B841" s="13">
        <v>-1.018</v>
      </c>
      <c r="C841" s="13">
        <v>-1.401</v>
      </c>
      <c r="D841" s="13">
        <v>-0.86799999999999999</v>
      </c>
    </row>
    <row r="842" spans="1:4">
      <c r="A842" s="103">
        <v>841</v>
      </c>
      <c r="B842" s="13">
        <v>-0.372</v>
      </c>
      <c r="C842" s="13">
        <v>1.6930000000000001</v>
      </c>
      <c r="D842" s="13">
        <v>-0.218</v>
      </c>
    </row>
    <row r="843" spans="1:4">
      <c r="A843" s="104">
        <v>842</v>
      </c>
      <c r="B843" s="13">
        <v>0.80200000000000005</v>
      </c>
      <c r="C843" s="13">
        <v>-0.51200000000000001</v>
      </c>
      <c r="D843" s="13">
        <v>0.65300000000000002</v>
      </c>
    </row>
    <row r="844" spans="1:4">
      <c r="A844" s="103">
        <v>843</v>
      </c>
      <c r="B844" s="13">
        <v>0.315</v>
      </c>
      <c r="C844" s="13">
        <v>-2.0760000000000001</v>
      </c>
      <c r="D844" s="13">
        <v>0</v>
      </c>
    </row>
    <row r="845" spans="1:4">
      <c r="A845" s="104">
        <v>844</v>
      </c>
      <c r="B845" s="13">
        <v>1.363</v>
      </c>
      <c r="C845" s="13">
        <v>1.5609999999999999</v>
      </c>
      <c r="D845" s="13">
        <v>0.64900000000000002</v>
      </c>
    </row>
    <row r="846" spans="1:4">
      <c r="A846" s="103">
        <v>845</v>
      </c>
      <c r="B846" s="13">
        <v>0.02</v>
      </c>
      <c r="C846" s="13">
        <v>0.73499999999999999</v>
      </c>
      <c r="D846" s="13">
        <v>-0.432</v>
      </c>
    </row>
    <row r="847" spans="1:4">
      <c r="A847" s="104">
        <v>846</v>
      </c>
      <c r="B847" s="13">
        <v>1.17</v>
      </c>
      <c r="C847" s="13">
        <v>2.3159999999999998</v>
      </c>
      <c r="D847" s="13">
        <v>0.64700000000000002</v>
      </c>
    </row>
    <row r="848" spans="1:4">
      <c r="A848" s="103">
        <v>847</v>
      </c>
      <c r="B848" s="13">
        <v>0.316</v>
      </c>
      <c r="C848" s="13">
        <v>0.57099999999999995</v>
      </c>
      <c r="D848" s="13">
        <v>0.64300000000000002</v>
      </c>
    </row>
    <row r="849" spans="1:4">
      <c r="A849" s="104">
        <v>848</v>
      </c>
      <c r="B849" s="13">
        <v>0.44500000000000001</v>
      </c>
      <c r="C849" s="13">
        <v>0.56699999999999995</v>
      </c>
      <c r="D849" s="13">
        <v>0.63900000000000001</v>
      </c>
    </row>
    <row r="850" spans="1:4">
      <c r="A850" s="103">
        <v>849</v>
      </c>
      <c r="B850" s="13">
        <v>-1.107</v>
      </c>
      <c r="C850" s="13">
        <v>-2.87</v>
      </c>
      <c r="D850" s="13">
        <v>0</v>
      </c>
    </row>
    <row r="851" spans="1:4">
      <c r="A851" s="104">
        <v>850</v>
      </c>
      <c r="B851" s="13">
        <v>0.78500000000000003</v>
      </c>
      <c r="C851" s="13">
        <v>1.014</v>
      </c>
      <c r="D851" s="13">
        <v>-0.21299999999999999</v>
      </c>
    </row>
    <row r="852" spans="1:4">
      <c r="A852" s="103">
        <v>851</v>
      </c>
      <c r="B852" s="13">
        <v>-8.5999999999999993E-2</v>
      </c>
      <c r="C852" s="13">
        <v>-0.86799999999999999</v>
      </c>
      <c r="D852" s="13">
        <v>-0.21299999999999999</v>
      </c>
    </row>
    <row r="853" spans="1:4">
      <c r="A853" s="104">
        <v>852</v>
      </c>
      <c r="B853" s="13">
        <v>0.42099999999999999</v>
      </c>
      <c r="C853" s="13">
        <v>1.8720000000000001</v>
      </c>
      <c r="D853" s="13">
        <v>0.63800000000000001</v>
      </c>
    </row>
    <row r="854" spans="1:4">
      <c r="A854" s="103">
        <v>853</v>
      </c>
      <c r="B854" s="13">
        <v>0.61199999999999999</v>
      </c>
      <c r="C854" s="13">
        <v>-1.0760000000000001</v>
      </c>
      <c r="D854" s="13">
        <v>0</v>
      </c>
    </row>
    <row r="855" spans="1:4">
      <c r="A855" s="104">
        <v>854</v>
      </c>
      <c r="B855" s="13">
        <v>-1.304</v>
      </c>
      <c r="C855" s="13">
        <v>-3.0750000000000002</v>
      </c>
      <c r="D855" s="13">
        <v>-0.21199999999999999</v>
      </c>
    </row>
    <row r="856" spans="1:4">
      <c r="A856" s="103">
        <v>855</v>
      </c>
      <c r="B856" s="13">
        <v>-2.2189999999999999</v>
      </c>
      <c r="C856" s="13">
        <v>-1.7250000000000001</v>
      </c>
      <c r="D856" s="13">
        <v>-1.282</v>
      </c>
    </row>
    <row r="857" spans="1:4">
      <c r="A857" s="104">
        <v>856</v>
      </c>
      <c r="B857" s="13">
        <v>1.44</v>
      </c>
      <c r="C857" s="13">
        <v>-1.8320000000000001</v>
      </c>
      <c r="D857" s="13">
        <v>0.85699999999999998</v>
      </c>
    </row>
    <row r="858" spans="1:4">
      <c r="A858" s="103">
        <v>857</v>
      </c>
      <c r="B858" s="13">
        <v>2.077</v>
      </c>
      <c r="C858" s="13">
        <v>0.61399999999999999</v>
      </c>
      <c r="D858" s="13">
        <v>1.2709999999999999</v>
      </c>
    </row>
    <row r="859" spans="1:4">
      <c r="A859" s="104">
        <v>858</v>
      </c>
      <c r="B859" s="13">
        <v>0.61199999999999999</v>
      </c>
      <c r="C859" s="13">
        <v>0.22900000000000001</v>
      </c>
      <c r="D859" s="13">
        <v>-1.0580000000000001</v>
      </c>
    </row>
    <row r="860" spans="1:4">
      <c r="A860" s="103">
        <v>859</v>
      </c>
      <c r="B860" s="13">
        <v>1.5209999999999999</v>
      </c>
      <c r="C860" s="13">
        <v>0.83699999999999997</v>
      </c>
      <c r="D860" s="13">
        <v>1.0580000000000001</v>
      </c>
    </row>
    <row r="861" spans="1:4">
      <c r="A861" s="104">
        <v>860</v>
      </c>
      <c r="B861" s="13">
        <v>4.7E-2</v>
      </c>
      <c r="C861" s="13">
        <v>2.395</v>
      </c>
      <c r="D861" s="13">
        <v>0</v>
      </c>
    </row>
    <row r="862" spans="1:4">
      <c r="A862" s="103">
        <v>861</v>
      </c>
      <c r="B862" s="13">
        <v>-0.2</v>
      </c>
      <c r="C862" s="13">
        <v>-1.2649999999999999</v>
      </c>
      <c r="D862" s="13">
        <v>-0.63400000000000001</v>
      </c>
    </row>
    <row r="863" spans="1:4">
      <c r="A863" s="104">
        <v>862</v>
      </c>
      <c r="B863" s="13">
        <v>-0.47699999999999998</v>
      </c>
      <c r="C863" s="13">
        <v>-0.90300000000000002</v>
      </c>
      <c r="D863" s="13">
        <v>0.21199999999999999</v>
      </c>
    </row>
    <row r="864" spans="1:4">
      <c r="A864" s="103">
        <v>863</v>
      </c>
      <c r="B864" s="13">
        <v>1.9139999999999999</v>
      </c>
      <c r="C864" s="13">
        <v>-7.5999999999999998E-2</v>
      </c>
      <c r="D864" s="13">
        <v>1.052</v>
      </c>
    </row>
    <row r="865" spans="1:4">
      <c r="A865" s="104">
        <v>864</v>
      </c>
      <c r="B865" s="13">
        <v>0.311</v>
      </c>
      <c r="C865" s="13">
        <v>2.8340000000000001</v>
      </c>
      <c r="D865" s="13">
        <v>-0.41899999999999998</v>
      </c>
    </row>
    <row r="866" spans="1:4">
      <c r="A866" s="103">
        <v>865</v>
      </c>
      <c r="B866" s="13">
        <v>3.141</v>
      </c>
      <c r="C866" s="13">
        <v>2.1819999999999999</v>
      </c>
      <c r="D866" s="13">
        <v>0.83699999999999997</v>
      </c>
    </row>
    <row r="867" spans="1:4">
      <c r="A867" s="104">
        <v>866</v>
      </c>
      <c r="B867" s="13">
        <v>2.1760000000000002</v>
      </c>
      <c r="C867" s="13">
        <v>-0.79500000000000004</v>
      </c>
      <c r="D867" s="13">
        <v>0.41599999999999998</v>
      </c>
    </row>
    <row r="868" spans="1:4">
      <c r="A868" s="103">
        <v>867</v>
      </c>
      <c r="B868" s="13">
        <v>-0.69299999999999995</v>
      </c>
      <c r="C868" s="13">
        <v>-0.94699999999999995</v>
      </c>
      <c r="D868" s="13">
        <v>-0.20799999999999999</v>
      </c>
    </row>
    <row r="869" spans="1:4">
      <c r="A869" s="104">
        <v>868</v>
      </c>
      <c r="B869" s="13">
        <v>-2.0720000000000001</v>
      </c>
      <c r="C869" s="13">
        <v>-0.66100000000000003</v>
      </c>
      <c r="D869" s="13">
        <v>0</v>
      </c>
    </row>
    <row r="870" spans="1:4">
      <c r="A870" s="103">
        <v>869</v>
      </c>
      <c r="B870" s="13">
        <v>-0.214</v>
      </c>
      <c r="C870" s="13">
        <v>1.536</v>
      </c>
      <c r="D870" s="13">
        <v>-0.626</v>
      </c>
    </row>
    <row r="871" spans="1:4">
      <c r="A871" s="104">
        <v>870</v>
      </c>
      <c r="B871" s="13">
        <v>-0.69199999999999995</v>
      </c>
      <c r="C871" s="13">
        <v>-0.72799999999999998</v>
      </c>
      <c r="D871" s="13">
        <v>0.626</v>
      </c>
    </row>
    <row r="872" spans="1:4">
      <c r="A872" s="103">
        <v>871</v>
      </c>
      <c r="B872" s="13">
        <v>0.46899999999999997</v>
      </c>
      <c r="C872" s="13">
        <v>3.7309999999999999</v>
      </c>
      <c r="D872" s="13">
        <v>-0.41699999999999998</v>
      </c>
    </row>
    <row r="873" spans="1:4">
      <c r="A873" s="104">
        <v>872</v>
      </c>
      <c r="B873" s="13">
        <v>-1.5229999999999999</v>
      </c>
      <c r="C873" s="13">
        <v>1.7450000000000001</v>
      </c>
      <c r="D873" s="13">
        <v>-0.20899999999999999</v>
      </c>
    </row>
    <row r="874" spans="1:4">
      <c r="A874" s="103">
        <v>873</v>
      </c>
      <c r="B874" s="13">
        <v>0.41799999999999998</v>
      </c>
      <c r="C874" s="13">
        <v>-0.55500000000000005</v>
      </c>
      <c r="D874" s="13">
        <v>0.626</v>
      </c>
    </row>
    <row r="875" spans="1:4">
      <c r="A875" s="104">
        <v>874</v>
      </c>
      <c r="B875" s="13">
        <v>0.35299999999999998</v>
      </c>
      <c r="C875" s="13">
        <v>-0.13900000000000001</v>
      </c>
      <c r="D875" s="13">
        <v>0</v>
      </c>
    </row>
    <row r="876" spans="1:4">
      <c r="A876" s="103">
        <v>875</v>
      </c>
      <c r="B876" s="13">
        <v>-0.14699999999999999</v>
      </c>
      <c r="C876" s="13">
        <v>-1.0509999999999999</v>
      </c>
      <c r="D876" s="13">
        <v>-0.20799999999999999</v>
      </c>
    </row>
    <row r="877" spans="1:4">
      <c r="A877" s="104">
        <v>876</v>
      </c>
      <c r="B877" s="13">
        <v>-0.27600000000000002</v>
      </c>
      <c r="C877" s="13">
        <v>-1.133</v>
      </c>
      <c r="D877" s="13">
        <v>-1.681</v>
      </c>
    </row>
    <row r="878" spans="1:4">
      <c r="A878" s="103">
        <v>877</v>
      </c>
      <c r="B878" s="13">
        <v>-0.3</v>
      </c>
      <c r="C878" s="13">
        <v>0.71</v>
      </c>
      <c r="D878" s="13">
        <v>-0.63800000000000001</v>
      </c>
    </row>
    <row r="879" spans="1:4">
      <c r="A879" s="104">
        <v>878</v>
      </c>
      <c r="B879" s="13">
        <v>-1.5629999999999999</v>
      </c>
      <c r="C879" s="13">
        <v>-3.234</v>
      </c>
      <c r="D879" s="13">
        <v>0.42599999999999999</v>
      </c>
    </row>
    <row r="880" spans="1:4">
      <c r="A880" s="103">
        <v>879</v>
      </c>
      <c r="B880" s="13">
        <v>-1.498</v>
      </c>
      <c r="C880" s="13">
        <v>0.219</v>
      </c>
      <c r="D880" s="13">
        <v>0</v>
      </c>
    </row>
    <row r="881" spans="1:4">
      <c r="A881" s="104">
        <v>880</v>
      </c>
      <c r="B881" s="13">
        <v>-2.14</v>
      </c>
      <c r="C881" s="13">
        <v>-1.2470000000000001</v>
      </c>
      <c r="D881" s="13">
        <v>0.21199999999999999</v>
      </c>
    </row>
    <row r="882" spans="1:4">
      <c r="A882" s="103">
        <v>881</v>
      </c>
      <c r="B882" s="13">
        <v>1.46</v>
      </c>
      <c r="C882" s="13">
        <v>0</v>
      </c>
      <c r="D882" s="13">
        <v>-0.21199999999999999</v>
      </c>
    </row>
    <row r="883" spans="1:4">
      <c r="A883" s="104">
        <v>882</v>
      </c>
      <c r="B883" s="13">
        <v>-1.264</v>
      </c>
      <c r="C883" s="13">
        <v>-2.4660000000000002</v>
      </c>
      <c r="D883" s="13">
        <v>-0.42599999999999999</v>
      </c>
    </row>
    <row r="884" spans="1:4">
      <c r="A884" s="103">
        <v>883</v>
      </c>
      <c r="B884" s="13">
        <v>-0.10299999999999999</v>
      </c>
      <c r="C884" s="13">
        <v>0</v>
      </c>
      <c r="D884" s="13">
        <v>-0.21299999999999999</v>
      </c>
    </row>
    <row r="885" spans="1:4">
      <c r="A885" s="104">
        <v>884</v>
      </c>
      <c r="B885" s="13">
        <v>0.26400000000000001</v>
      </c>
      <c r="C885" s="13">
        <v>0</v>
      </c>
      <c r="D885" s="13">
        <v>-0.214</v>
      </c>
    </row>
    <row r="886" spans="1:4">
      <c r="A886" s="103">
        <v>885</v>
      </c>
      <c r="B886" s="13">
        <v>0.35599999999999998</v>
      </c>
      <c r="C886" s="13">
        <v>-0.60699999999999998</v>
      </c>
      <c r="D886" s="13">
        <v>0.214</v>
      </c>
    </row>
    <row r="887" spans="1:4">
      <c r="A887" s="104">
        <v>886</v>
      </c>
      <c r="B887" s="13">
        <v>-0.59099999999999997</v>
      </c>
      <c r="C887" s="13">
        <v>0</v>
      </c>
      <c r="D887" s="13">
        <v>-0.42799999999999999</v>
      </c>
    </row>
    <row r="888" spans="1:4">
      <c r="A888" s="103">
        <v>887</v>
      </c>
      <c r="B888" s="13">
        <v>1.0509999999999999</v>
      </c>
      <c r="C888" s="13">
        <v>0.75800000000000001</v>
      </c>
      <c r="D888" s="13">
        <v>0.85499999999999998</v>
      </c>
    </row>
    <row r="889" spans="1:4">
      <c r="A889" s="104">
        <v>888</v>
      </c>
      <c r="B889" s="13">
        <v>0.26500000000000001</v>
      </c>
      <c r="C889" s="13">
        <v>0.22600000000000001</v>
      </c>
      <c r="D889" s="13">
        <v>-0.42599999999999999</v>
      </c>
    </row>
    <row r="890" spans="1:4">
      <c r="A890" s="103">
        <v>889</v>
      </c>
      <c r="B890" s="13">
        <v>-0.29599999999999999</v>
      </c>
      <c r="C890" s="13">
        <v>0.82599999999999996</v>
      </c>
      <c r="D890" s="13">
        <v>-0.42799999999999999</v>
      </c>
    </row>
    <row r="891" spans="1:4">
      <c r="A891" s="104">
        <v>890</v>
      </c>
      <c r="B891" s="13">
        <v>-0.376</v>
      </c>
      <c r="C891" s="13">
        <v>-0.90100000000000002</v>
      </c>
      <c r="D891" s="13">
        <v>0.42799999999999999</v>
      </c>
    </row>
    <row r="892" spans="1:4">
      <c r="A892" s="103">
        <v>891</v>
      </c>
      <c r="B892" s="13">
        <v>-0.13</v>
      </c>
      <c r="C892" s="13">
        <v>-1.214</v>
      </c>
      <c r="D892" s="13">
        <v>-1.29</v>
      </c>
    </row>
    <row r="893" spans="1:4">
      <c r="A893" s="104">
        <v>892</v>
      </c>
      <c r="B893" s="13">
        <v>-1.8839999999999999</v>
      </c>
      <c r="C893" s="13">
        <v>-1.1519999999999999</v>
      </c>
      <c r="D893" s="13">
        <v>-0.217</v>
      </c>
    </row>
    <row r="894" spans="1:4">
      <c r="A894" s="103">
        <v>893</v>
      </c>
      <c r="B894" s="13">
        <v>1.857</v>
      </c>
      <c r="C894" s="13">
        <v>3.64</v>
      </c>
      <c r="D894" s="13">
        <v>0.433</v>
      </c>
    </row>
    <row r="895" spans="1:4">
      <c r="A895" s="104">
        <v>894</v>
      </c>
      <c r="B895" s="13">
        <v>0.32300000000000001</v>
      </c>
      <c r="C895" s="13">
        <v>4.2279999999999998</v>
      </c>
      <c r="D895" s="13">
        <v>0</v>
      </c>
    </row>
    <row r="896" spans="1:4">
      <c r="A896" s="103">
        <v>895</v>
      </c>
      <c r="B896" s="13">
        <v>-0.16300000000000001</v>
      </c>
      <c r="C896" s="13">
        <v>-0.86</v>
      </c>
      <c r="D896" s="13">
        <v>0</v>
      </c>
    </row>
    <row r="897" spans="1:4">
      <c r="A897" s="104">
        <v>896</v>
      </c>
      <c r="B897" s="13">
        <v>-2.4590000000000001</v>
      </c>
      <c r="C897" s="13">
        <v>-2.4039999999999999</v>
      </c>
      <c r="D897" s="13">
        <v>-0.65</v>
      </c>
    </row>
    <row r="898" spans="1:4">
      <c r="A898" s="103">
        <v>897</v>
      </c>
      <c r="B898" s="13">
        <v>2.3719999999999999</v>
      </c>
      <c r="C898" s="13">
        <v>1.609</v>
      </c>
      <c r="D898" s="13">
        <v>0.65</v>
      </c>
    </row>
    <row r="899" spans="1:4">
      <c r="A899" s="104">
        <v>898</v>
      </c>
      <c r="B899" s="13">
        <v>-0.91100000000000003</v>
      </c>
      <c r="C899" s="13">
        <v>-7.2999999999999995E-2</v>
      </c>
      <c r="D899" s="13">
        <v>-1.0860000000000001</v>
      </c>
    </row>
    <row r="900" spans="1:4">
      <c r="A900" s="103">
        <v>899</v>
      </c>
      <c r="B900" s="13">
        <v>-0.94199999999999995</v>
      </c>
      <c r="C900" s="13">
        <v>-1.6839999999999999</v>
      </c>
      <c r="D900" s="13">
        <v>-0.65700000000000003</v>
      </c>
    </row>
    <row r="901" spans="1:4">
      <c r="A901" s="104">
        <v>900</v>
      </c>
      <c r="B901" s="13">
        <v>0.107</v>
      </c>
      <c r="C901" s="13">
        <v>-0.81599999999999995</v>
      </c>
      <c r="D901" s="13">
        <v>-0.22</v>
      </c>
    </row>
    <row r="902" spans="1:4">
      <c r="A902" s="103">
        <v>901</v>
      </c>
      <c r="B902" s="13">
        <v>1.109</v>
      </c>
      <c r="C902" s="13">
        <v>3.3679999999999999</v>
      </c>
      <c r="D902" s="13">
        <v>0.22</v>
      </c>
    </row>
    <row r="903" spans="1:4">
      <c r="A903" s="104">
        <v>902</v>
      </c>
      <c r="B903" s="13">
        <v>-1.7949999999999999</v>
      </c>
      <c r="C903" s="13">
        <v>-2.11</v>
      </c>
      <c r="D903" s="13">
        <v>-0.22</v>
      </c>
    </row>
    <row r="904" spans="1:4">
      <c r="A904" s="103">
        <v>903</v>
      </c>
      <c r="B904" s="13">
        <v>1.9330000000000001</v>
      </c>
      <c r="C904" s="13">
        <v>1.387</v>
      </c>
      <c r="D904" s="13">
        <v>0.877</v>
      </c>
    </row>
    <row r="905" spans="1:4">
      <c r="A905" s="104">
        <v>904</v>
      </c>
      <c r="B905" s="13">
        <v>-0.40600000000000003</v>
      </c>
      <c r="C905" s="13">
        <v>-1.5349999999999999</v>
      </c>
      <c r="D905" s="13">
        <v>-0.219</v>
      </c>
    </row>
    <row r="906" spans="1:4">
      <c r="A906" s="103">
        <v>905</v>
      </c>
      <c r="B906" s="13">
        <v>-2.1339999999999999</v>
      </c>
      <c r="C906" s="13">
        <v>0.29399999999999998</v>
      </c>
      <c r="D906" s="13">
        <v>-0.439</v>
      </c>
    </row>
    <row r="907" spans="1:4">
      <c r="A907" s="104">
        <v>906</v>
      </c>
      <c r="B907" s="13">
        <v>-0.53800000000000003</v>
      </c>
      <c r="C907" s="13">
        <v>-0.73699999999999999</v>
      </c>
      <c r="D907" s="13">
        <v>0.22</v>
      </c>
    </row>
    <row r="908" spans="1:4">
      <c r="A908" s="103">
        <v>907</v>
      </c>
      <c r="B908" s="13">
        <v>0.5</v>
      </c>
      <c r="C908" s="13">
        <v>1.03</v>
      </c>
      <c r="D908" s="13">
        <v>0</v>
      </c>
    </row>
    <row r="909" spans="1:4">
      <c r="A909" s="104">
        <v>908</v>
      </c>
      <c r="B909" s="13">
        <v>0.34499999999999997</v>
      </c>
      <c r="C909" s="13">
        <v>0.29199999999999998</v>
      </c>
      <c r="D909" s="13">
        <v>0.219</v>
      </c>
    </row>
    <row r="910" spans="1:4">
      <c r="A910" s="103">
        <v>909</v>
      </c>
      <c r="B910" s="13">
        <v>1.038</v>
      </c>
      <c r="C910" s="13">
        <v>7.2999999999999995E-2</v>
      </c>
      <c r="D910" s="13">
        <v>0.871</v>
      </c>
    </row>
    <row r="911" spans="1:4">
      <c r="A911" s="104">
        <v>910</v>
      </c>
      <c r="B911" s="13">
        <v>0.55200000000000005</v>
      </c>
      <c r="C911" s="13">
        <v>7.2999999999999995E-2</v>
      </c>
      <c r="D911" s="13">
        <v>0.64900000000000002</v>
      </c>
    </row>
    <row r="912" spans="1:4">
      <c r="A912" s="103">
        <v>911</v>
      </c>
      <c r="B912" s="13">
        <v>2.2850000000000001</v>
      </c>
      <c r="C912" s="13">
        <v>2.0920000000000001</v>
      </c>
      <c r="D912" s="13">
        <v>1.0720000000000001</v>
      </c>
    </row>
    <row r="913" spans="1:4">
      <c r="A913" s="104">
        <v>912</v>
      </c>
      <c r="B913" s="13">
        <v>-0.496</v>
      </c>
      <c r="C913" s="13">
        <v>1.6279999999999999</v>
      </c>
      <c r="D913" s="13">
        <v>-0.85699999999999998</v>
      </c>
    </row>
    <row r="914" spans="1:4">
      <c r="A914" s="103">
        <v>913</v>
      </c>
      <c r="B914" s="13">
        <v>-0.65100000000000002</v>
      </c>
      <c r="C914" s="13">
        <v>1.671</v>
      </c>
      <c r="D914" s="13">
        <v>0.85699999999999998</v>
      </c>
    </row>
    <row r="915" spans="1:4">
      <c r="A915" s="104">
        <v>914</v>
      </c>
      <c r="B915" s="13">
        <v>0.36099999999999999</v>
      </c>
      <c r="C915" s="13">
        <v>-0.97199999999999998</v>
      </c>
      <c r="D915" s="13">
        <v>0.21299999999999999</v>
      </c>
    </row>
    <row r="916" spans="1:4">
      <c r="A916" s="103">
        <v>915</v>
      </c>
      <c r="B916" s="13">
        <v>-1.363</v>
      </c>
      <c r="C916" s="13">
        <v>0</v>
      </c>
      <c r="D916" s="13">
        <v>-0.42599999999999999</v>
      </c>
    </row>
    <row r="917" spans="1:4">
      <c r="A917" s="104">
        <v>916</v>
      </c>
      <c r="B917" s="13">
        <v>0.41299999999999998</v>
      </c>
      <c r="C917" s="13">
        <v>0.69499999999999995</v>
      </c>
      <c r="D917" s="13">
        <v>0</v>
      </c>
    </row>
    <row r="918" spans="1:4">
      <c r="A918" s="103">
        <v>917</v>
      </c>
      <c r="B918" s="13">
        <v>1.2190000000000001</v>
      </c>
      <c r="C918" s="13">
        <v>7.1479999999999997</v>
      </c>
      <c r="D918" s="13">
        <v>2.323</v>
      </c>
    </row>
    <row r="919" spans="1:4">
      <c r="A919" s="104">
        <v>918</v>
      </c>
      <c r="B919" s="13">
        <v>-0.19500000000000001</v>
      </c>
      <c r="C919" s="13">
        <v>1.9159999999999999</v>
      </c>
      <c r="D919" s="13">
        <v>-0.41799999999999998</v>
      </c>
    </row>
    <row r="920" spans="1:4">
      <c r="A920" s="103">
        <v>919</v>
      </c>
      <c r="B920" s="13">
        <v>0.81</v>
      </c>
      <c r="C920" s="13">
        <v>-6.3E-2</v>
      </c>
      <c r="D920" s="13">
        <v>1.869</v>
      </c>
    </row>
    <row r="921" spans="1:4">
      <c r="A921" s="104">
        <v>920</v>
      </c>
      <c r="B921" s="13">
        <v>-0.68400000000000005</v>
      </c>
      <c r="C921" s="13">
        <v>1.133</v>
      </c>
      <c r="D921" s="13">
        <v>-2.923</v>
      </c>
    </row>
    <row r="922" spans="1:4">
      <c r="A922" s="103">
        <v>921</v>
      </c>
      <c r="B922" s="13">
        <v>-1.6859999999999999</v>
      </c>
      <c r="C922" s="13">
        <v>-2.2149999999999999</v>
      </c>
      <c r="D922" s="13">
        <v>0</v>
      </c>
    </row>
    <row r="923" spans="1:4">
      <c r="A923" s="104">
        <v>922</v>
      </c>
      <c r="B923" s="13">
        <v>1.522</v>
      </c>
      <c r="C923" s="13">
        <v>0.76500000000000001</v>
      </c>
      <c r="D923" s="13">
        <v>0.21199999999999999</v>
      </c>
    </row>
    <row r="924" spans="1:4">
      <c r="A924" s="103">
        <v>923</v>
      </c>
      <c r="B924" s="13">
        <v>0.56699999999999995</v>
      </c>
      <c r="C924" s="13">
        <v>-0.57299999999999995</v>
      </c>
      <c r="D924" s="13">
        <v>0.42199999999999999</v>
      </c>
    </row>
    <row r="925" spans="1:4">
      <c r="A925" s="104">
        <v>924</v>
      </c>
      <c r="B925" s="13">
        <v>0.52100000000000002</v>
      </c>
      <c r="C925" s="13">
        <v>0.51</v>
      </c>
      <c r="D925" s="13">
        <v>-0.21099999999999999</v>
      </c>
    </row>
    <row r="926" spans="1:4">
      <c r="A926" s="103">
        <v>925</v>
      </c>
      <c r="B926" s="13">
        <v>0.81100000000000005</v>
      </c>
      <c r="C926" s="13">
        <v>-1.0860000000000001</v>
      </c>
      <c r="D926" s="13">
        <v>0.42099999999999999</v>
      </c>
    </row>
    <row r="927" spans="1:4">
      <c r="A927" s="104">
        <v>926</v>
      </c>
      <c r="B927" s="13">
        <v>0.96799999999999997</v>
      </c>
      <c r="C927" s="13">
        <v>-0.77400000000000002</v>
      </c>
      <c r="D927" s="13">
        <v>1.46</v>
      </c>
    </row>
    <row r="928" spans="1:4">
      <c r="A928" s="103">
        <v>927</v>
      </c>
      <c r="B928" s="13">
        <v>0.73099999999999998</v>
      </c>
      <c r="C928" s="13">
        <v>1.605</v>
      </c>
      <c r="D928" s="13">
        <v>0</v>
      </c>
    </row>
    <row r="929" spans="1:4">
      <c r="A929" s="104">
        <v>928</v>
      </c>
      <c r="B929" s="13">
        <v>0.22600000000000001</v>
      </c>
      <c r="C929" s="13">
        <v>0.191</v>
      </c>
      <c r="D929" s="13">
        <v>0.61899999999999999</v>
      </c>
    </row>
    <row r="930" spans="1:4">
      <c r="A930" s="103">
        <v>929</v>
      </c>
      <c r="B930" s="13">
        <v>8.8999999999999996E-2</v>
      </c>
      <c r="C930" s="13">
        <v>0.88600000000000001</v>
      </c>
      <c r="D930" s="13">
        <v>0.41099999999999998</v>
      </c>
    </row>
    <row r="931" spans="1:4">
      <c r="A931" s="104">
        <v>930</v>
      </c>
      <c r="B931" s="13">
        <v>-0.253</v>
      </c>
      <c r="C931" s="13">
        <v>6.3E-2</v>
      </c>
      <c r="D931" s="13">
        <v>0.20499999999999999</v>
      </c>
    </row>
    <row r="932" spans="1:4">
      <c r="A932" s="103">
        <v>931</v>
      </c>
      <c r="B932" s="13">
        <v>-0.20899999999999999</v>
      </c>
      <c r="C932" s="13">
        <v>0.126</v>
      </c>
      <c r="D932" s="13">
        <v>0.20399999999999999</v>
      </c>
    </row>
    <row r="933" spans="1:4">
      <c r="A933" s="104">
        <v>932</v>
      </c>
      <c r="B933" s="13">
        <v>-0.2</v>
      </c>
      <c r="C933" s="13">
        <v>-0.252</v>
      </c>
      <c r="D933" s="13">
        <v>0</v>
      </c>
    </row>
    <row r="934" spans="1:4">
      <c r="A934" s="103">
        <v>933</v>
      </c>
      <c r="B934" s="13">
        <v>0.65900000000000003</v>
      </c>
      <c r="C934" s="13">
        <v>-0.63300000000000001</v>
      </c>
      <c r="D934" s="13">
        <v>-0.40899999999999997</v>
      </c>
    </row>
    <row r="935" spans="1:4">
      <c r="A935" s="104">
        <v>934</v>
      </c>
      <c r="B935" s="13">
        <v>-0.83299999999999996</v>
      </c>
      <c r="C935" s="13">
        <v>-0.82799999999999996</v>
      </c>
      <c r="D935" s="13">
        <v>-1.2370000000000001</v>
      </c>
    </row>
    <row r="936" spans="1:4">
      <c r="A936" s="103">
        <v>935</v>
      </c>
      <c r="B936" s="13">
        <v>0.56999999999999995</v>
      </c>
      <c r="C936" s="13">
        <v>1.0820000000000001</v>
      </c>
      <c r="D936" s="13">
        <v>0</v>
      </c>
    </row>
    <row r="937" spans="1:4">
      <c r="A937" s="104">
        <v>936</v>
      </c>
      <c r="B937" s="13">
        <v>-7.8E-2</v>
      </c>
      <c r="C937" s="13">
        <v>1.383</v>
      </c>
      <c r="D937" s="13">
        <v>0.41399999999999998</v>
      </c>
    </row>
    <row r="938" spans="1:4">
      <c r="A938" s="103">
        <v>937</v>
      </c>
      <c r="B938" s="13">
        <v>-1.3009999999999999</v>
      </c>
      <c r="C938" s="13">
        <v>-1.383</v>
      </c>
      <c r="D938" s="13">
        <v>-0.622</v>
      </c>
    </row>
    <row r="939" spans="1:4">
      <c r="A939" s="104">
        <v>938</v>
      </c>
      <c r="B939" s="13">
        <v>0.109</v>
      </c>
      <c r="C939" s="13">
        <v>-0.19</v>
      </c>
      <c r="D939" s="13">
        <v>0.622</v>
      </c>
    </row>
    <row r="940" spans="1:4">
      <c r="A940" s="103">
        <v>939</v>
      </c>
      <c r="B940" s="13">
        <v>1.1539999999999999</v>
      </c>
      <c r="C940" s="13">
        <v>-0.7</v>
      </c>
      <c r="D940" s="13">
        <v>0.61799999999999999</v>
      </c>
    </row>
    <row r="941" spans="1:4">
      <c r="A941" s="104">
        <v>940</v>
      </c>
      <c r="B941" s="13">
        <v>-0.20699999999999999</v>
      </c>
      <c r="C941" s="13">
        <v>-0.32</v>
      </c>
      <c r="D941" s="13">
        <v>0</v>
      </c>
    </row>
    <row r="942" spans="1:4">
      <c r="A942" s="103">
        <v>941</v>
      </c>
      <c r="B942" s="13">
        <v>0.41099999999999998</v>
      </c>
      <c r="C942" s="13">
        <v>0.51100000000000001</v>
      </c>
      <c r="D942" s="13">
        <v>0.20499999999999999</v>
      </c>
    </row>
    <row r="943" spans="1:4">
      <c r="A943" s="104">
        <v>942</v>
      </c>
      <c r="B943" s="13">
        <v>-0.16400000000000001</v>
      </c>
      <c r="C943" s="13">
        <v>-6.4000000000000001E-2</v>
      </c>
      <c r="D943" s="13">
        <v>-0.41099999999999998</v>
      </c>
    </row>
    <row r="944" spans="1:4">
      <c r="A944" s="103">
        <v>943</v>
      </c>
      <c r="B944" s="13">
        <v>0.10199999999999999</v>
      </c>
      <c r="C944" s="13">
        <v>-0.128</v>
      </c>
      <c r="D944" s="13">
        <v>0.41099999999999998</v>
      </c>
    </row>
    <row r="945" spans="1:4">
      <c r="A945" s="104">
        <v>944</v>
      </c>
      <c r="B945" s="13">
        <v>1.298</v>
      </c>
      <c r="C945" s="13">
        <v>0</v>
      </c>
      <c r="D945" s="13">
        <v>0</v>
      </c>
    </row>
    <row r="946" spans="1:4">
      <c r="A946" s="103">
        <v>945</v>
      </c>
      <c r="B946" s="13">
        <v>-0.64300000000000002</v>
      </c>
      <c r="C946" s="13">
        <v>-0.38400000000000001</v>
      </c>
      <c r="D946" s="13">
        <v>-0.20499999999999999</v>
      </c>
    </row>
    <row r="947" spans="1:4">
      <c r="A947" s="104">
        <v>946</v>
      </c>
      <c r="B947" s="13">
        <v>1.5820000000000001</v>
      </c>
      <c r="C947" s="13">
        <v>1.716</v>
      </c>
      <c r="D947" s="13">
        <v>1.629</v>
      </c>
    </row>
    <row r="948" spans="1:4">
      <c r="A948" s="103">
        <v>947</v>
      </c>
      <c r="B948" s="13">
        <v>-1.6879999999999999</v>
      </c>
      <c r="C948" s="13">
        <v>1.6870000000000001</v>
      </c>
      <c r="D948" s="13">
        <v>0.40300000000000002</v>
      </c>
    </row>
    <row r="949" spans="1:4">
      <c r="A949" s="104">
        <v>948</v>
      </c>
      <c r="B949" s="13">
        <v>0.92400000000000004</v>
      </c>
      <c r="C949" s="13">
        <v>1.048</v>
      </c>
      <c r="D949" s="13">
        <v>-0.40300000000000002</v>
      </c>
    </row>
    <row r="950" spans="1:4">
      <c r="A950" s="103">
        <v>949</v>
      </c>
      <c r="B950" s="13">
        <v>-1.0999999999999999E-2</v>
      </c>
      <c r="C950" s="13">
        <v>0.73299999999999998</v>
      </c>
      <c r="D950" s="13">
        <v>0.40300000000000002</v>
      </c>
    </row>
    <row r="951" spans="1:4">
      <c r="A951" s="104">
        <v>950</v>
      </c>
      <c r="B951" s="13">
        <v>1.125</v>
      </c>
      <c r="C951" s="13">
        <v>2.2869999999999999</v>
      </c>
      <c r="D951" s="13">
        <v>-5.7990000000000004</v>
      </c>
    </row>
    <row r="952" spans="1:4">
      <c r="A952" s="103">
        <v>951</v>
      </c>
      <c r="B952" s="13">
        <v>0.53900000000000003</v>
      </c>
      <c r="C952" s="13">
        <v>2.2349999999999999</v>
      </c>
      <c r="D952" s="13">
        <v>-0.85699999999999998</v>
      </c>
    </row>
    <row r="953" spans="1:4">
      <c r="A953" s="104">
        <v>952</v>
      </c>
      <c r="B953" s="100">
        <v>-1.833</v>
      </c>
      <c r="C953" s="100">
        <v>-3.1920000000000002</v>
      </c>
      <c r="D953" s="100">
        <v>-0.86399999999999999</v>
      </c>
    </row>
    <row r="954" spans="1:4">
      <c r="A954" s="103">
        <v>953</v>
      </c>
      <c r="B954" s="2">
        <v>0.39200000000000002</v>
      </c>
      <c r="C954" s="2">
        <v>-1.635</v>
      </c>
      <c r="D954" s="2">
        <v>0.217</v>
      </c>
    </row>
    <row r="955" spans="1:4">
      <c r="A955" s="104">
        <v>954</v>
      </c>
      <c r="B955" s="2">
        <v>0.19700000000000001</v>
      </c>
      <c r="C955" s="2">
        <v>-4.24</v>
      </c>
      <c r="D955" s="2">
        <v>0.64700000000000002</v>
      </c>
    </row>
    <row r="956" spans="1:4">
      <c r="A956" s="103">
        <v>955</v>
      </c>
      <c r="B956" s="2">
        <v>1.603</v>
      </c>
      <c r="C956" s="2">
        <v>1.1399999999999999</v>
      </c>
      <c r="D956" s="2">
        <v>1.917</v>
      </c>
    </row>
    <row r="957" spans="1:4">
      <c r="A957" s="104">
        <v>956</v>
      </c>
      <c r="B957" s="2">
        <v>0.88600000000000001</v>
      </c>
      <c r="C957" s="2">
        <v>0.314</v>
      </c>
      <c r="D957" s="2">
        <v>0.42099999999999999</v>
      </c>
    </row>
    <row r="958" spans="1:4">
      <c r="A958" s="103">
        <v>957</v>
      </c>
      <c r="B958" s="2">
        <v>0.70099999999999996</v>
      </c>
      <c r="C958" s="2">
        <v>0</v>
      </c>
      <c r="D958" s="2">
        <v>0</v>
      </c>
    </row>
    <row r="959" spans="1:4">
      <c r="A959" s="104">
        <v>958</v>
      </c>
      <c r="B959" s="2">
        <v>-1.119</v>
      </c>
      <c r="C959" s="2">
        <v>0.313</v>
      </c>
      <c r="D959" s="2">
        <v>-2.7690000000000001</v>
      </c>
    </row>
    <row r="960" spans="1:4">
      <c r="A960" s="103">
        <v>959</v>
      </c>
      <c r="B960" s="2">
        <v>1.145</v>
      </c>
      <c r="C960" s="2">
        <v>3.323</v>
      </c>
      <c r="D960" s="2">
        <v>0.64600000000000002</v>
      </c>
    </row>
    <row r="961" spans="1:4">
      <c r="A961" s="104">
        <v>960</v>
      </c>
      <c r="B961" s="2">
        <v>-0.16200000000000001</v>
      </c>
      <c r="C961" s="2">
        <v>-6.0999999999999999E-2</v>
      </c>
      <c r="D961" s="2">
        <v>-0.43</v>
      </c>
    </row>
    <row r="962" spans="1:4">
      <c r="A962" s="103">
        <v>961</v>
      </c>
      <c r="B962" s="2">
        <v>-0.95</v>
      </c>
      <c r="C962" s="2">
        <v>-1.157</v>
      </c>
      <c r="D962" s="2">
        <v>-0.432</v>
      </c>
    </row>
    <row r="963" spans="1:4">
      <c r="A963" s="104">
        <v>962</v>
      </c>
      <c r="B963" s="2">
        <v>-0.20300000000000001</v>
      </c>
      <c r="C963" s="2">
        <v>-2.859</v>
      </c>
      <c r="D963" s="2">
        <v>0</v>
      </c>
    </row>
    <row r="964" spans="1:4">
      <c r="A964" s="103">
        <v>963</v>
      </c>
      <c r="B964" s="2">
        <v>0.17699999999999999</v>
      </c>
      <c r="C964" s="2">
        <v>0.315</v>
      </c>
      <c r="D964" s="2">
        <v>0.64700000000000002</v>
      </c>
    </row>
    <row r="965" spans="1:4">
      <c r="A965" s="104">
        <v>964</v>
      </c>
      <c r="B965" s="2">
        <v>0.54500000000000004</v>
      </c>
      <c r="C965" s="2">
        <v>0.502</v>
      </c>
      <c r="D965" s="2">
        <v>0.42899999999999999</v>
      </c>
    </row>
    <row r="966" spans="1:4">
      <c r="A966" s="103">
        <v>965</v>
      </c>
      <c r="B966" s="2">
        <v>-0.125</v>
      </c>
      <c r="C966" s="2">
        <v>-0.502</v>
      </c>
      <c r="D966" s="2">
        <v>-1.0760000000000001</v>
      </c>
    </row>
    <row r="967" spans="1:4">
      <c r="A967" s="104">
        <v>966</v>
      </c>
      <c r="B967" s="2">
        <v>-1.1919999999999999</v>
      </c>
      <c r="C967" s="2">
        <v>-1.52</v>
      </c>
      <c r="D967" s="2">
        <v>-1.0880000000000001</v>
      </c>
    </row>
    <row r="968" spans="1:4">
      <c r="A968" s="103">
        <v>967</v>
      </c>
      <c r="B968" s="2">
        <v>0.70399999999999996</v>
      </c>
      <c r="C968" s="2">
        <v>0.44600000000000001</v>
      </c>
      <c r="D968" s="2">
        <v>0</v>
      </c>
    </row>
    <row r="969" spans="1:4">
      <c r="A969" s="104">
        <v>968</v>
      </c>
      <c r="B969" s="2">
        <v>-1.089</v>
      </c>
      <c r="C969" s="2">
        <v>0</v>
      </c>
      <c r="D969" s="2">
        <v>0.219</v>
      </c>
    </row>
    <row r="970" spans="1:4">
      <c r="A970" s="103">
        <v>969</v>
      </c>
      <c r="B970" s="2">
        <v>-0.75900000000000001</v>
      </c>
      <c r="C970" s="2">
        <v>1.0109999999999999</v>
      </c>
      <c r="D970" s="2">
        <v>-0.438</v>
      </c>
    </row>
    <row r="971" spans="1:4">
      <c r="A971" s="104">
        <v>970</v>
      </c>
      <c r="B971" s="2">
        <v>0.312</v>
      </c>
      <c r="C971" s="2">
        <v>1.4359999999999999</v>
      </c>
      <c r="D971" s="2">
        <v>0.219</v>
      </c>
    </row>
    <row r="972" spans="1:4">
      <c r="A972" s="103">
        <v>971</v>
      </c>
      <c r="B972" s="2">
        <v>4.4999999999999998E-2</v>
      </c>
      <c r="C972" s="2">
        <v>-0.186</v>
      </c>
      <c r="D972" s="2">
        <v>-0.65900000000000003</v>
      </c>
    </row>
    <row r="973" spans="1:4">
      <c r="A973" s="104">
        <v>972</v>
      </c>
      <c r="B973" s="2">
        <v>-0.53400000000000003</v>
      </c>
      <c r="C973" s="2">
        <v>-0.249</v>
      </c>
      <c r="D973" s="2">
        <v>0</v>
      </c>
    </row>
    <row r="974" spans="1:4">
      <c r="A974" s="103">
        <v>973</v>
      </c>
      <c r="B974" s="2">
        <v>2.3E-2</v>
      </c>
      <c r="C974" s="2">
        <v>-1.19</v>
      </c>
      <c r="D974" s="2">
        <v>0.22</v>
      </c>
    </row>
    <row r="975" spans="1:4">
      <c r="A975" s="104">
        <v>974</v>
      </c>
      <c r="B975" s="2">
        <v>-0.16800000000000001</v>
      </c>
      <c r="C975" s="2">
        <v>6.3E-2</v>
      </c>
      <c r="D975" s="2">
        <v>0</v>
      </c>
    </row>
    <row r="976" spans="1:4">
      <c r="A976" s="103">
        <v>975</v>
      </c>
      <c r="B976" s="2">
        <v>0.81699999999999995</v>
      </c>
      <c r="C976" s="2">
        <v>3.4049999999999998</v>
      </c>
      <c r="D976" s="2">
        <v>0.22</v>
      </c>
    </row>
    <row r="977" spans="1:4">
      <c r="A977" s="104">
        <v>976</v>
      </c>
      <c r="B977" s="2">
        <v>1.004</v>
      </c>
      <c r="C977" s="2">
        <v>-1.04</v>
      </c>
      <c r="D977" s="2">
        <v>0.873</v>
      </c>
    </row>
    <row r="978" spans="1:4">
      <c r="A978" s="103">
        <v>977</v>
      </c>
      <c r="B978" s="2">
        <v>5.2999999999999999E-2</v>
      </c>
      <c r="C978" s="2">
        <v>2.4300000000000002</v>
      </c>
      <c r="D978" s="2">
        <v>1.081</v>
      </c>
    </row>
    <row r="979" spans="1:4">
      <c r="A979" s="104">
        <v>978</v>
      </c>
      <c r="B979" s="2">
        <v>0.45600000000000002</v>
      </c>
      <c r="C979" s="2">
        <v>-1.026</v>
      </c>
      <c r="D979" s="2">
        <v>1.07</v>
      </c>
    </row>
    <row r="980" spans="1:4">
      <c r="A980" s="103">
        <v>979</v>
      </c>
      <c r="B980" s="2">
        <v>-0.83</v>
      </c>
      <c r="C980" s="2">
        <v>-1.589</v>
      </c>
      <c r="D980" s="2">
        <v>-1.07</v>
      </c>
    </row>
    <row r="981" spans="1:4">
      <c r="A981" s="104">
        <v>980</v>
      </c>
      <c r="B981" s="2">
        <v>-2.3050000000000002</v>
      </c>
      <c r="C981" s="2">
        <v>-2.8119999999999998</v>
      </c>
      <c r="D981" s="2">
        <v>-0.86399999999999999</v>
      </c>
    </row>
    <row r="982" spans="1:4">
      <c r="A982" s="103">
        <v>981</v>
      </c>
      <c r="B982" s="2">
        <v>0.751</v>
      </c>
      <c r="C982" s="2">
        <v>1.6339999999999999</v>
      </c>
      <c r="D982" s="2">
        <v>0</v>
      </c>
    </row>
    <row r="983" spans="1:4">
      <c r="A983" s="104">
        <v>982</v>
      </c>
      <c r="B983" s="2">
        <v>-0.52300000000000002</v>
      </c>
      <c r="C983" s="2">
        <v>0.498</v>
      </c>
      <c r="D983" s="2">
        <v>-0.217</v>
      </c>
    </row>
    <row r="984" spans="1:4">
      <c r="A984" s="103">
        <v>983</v>
      </c>
      <c r="B984" s="2">
        <v>-0.71</v>
      </c>
      <c r="C984" s="2">
        <v>6.2E-2</v>
      </c>
      <c r="D984" s="2">
        <v>-0.65400000000000003</v>
      </c>
    </row>
    <row r="985" spans="1:4">
      <c r="A985" s="104">
        <v>984</v>
      </c>
      <c r="B985" s="2">
        <v>0.753</v>
      </c>
      <c r="C985" s="2">
        <v>0.86399999999999999</v>
      </c>
      <c r="D985" s="2">
        <v>1.304</v>
      </c>
    </row>
    <row r="986" spans="1:4">
      <c r="A986" s="103">
        <v>985</v>
      </c>
      <c r="B986" s="2">
        <v>0.186</v>
      </c>
      <c r="C986" s="2">
        <v>-0.61699999999999999</v>
      </c>
      <c r="D986" s="2">
        <v>0.64600000000000002</v>
      </c>
    </row>
    <row r="987" spans="1:4">
      <c r="A987" s="104">
        <v>986</v>
      </c>
      <c r="B987" s="2">
        <v>-5.0000000000000001E-3</v>
      </c>
      <c r="C987" s="2">
        <v>-0.31</v>
      </c>
      <c r="D987" s="2">
        <v>1.0669999999999999</v>
      </c>
    </row>
    <row r="988" spans="1:4">
      <c r="A988" s="103">
        <v>987</v>
      </c>
      <c r="B988" s="2">
        <v>-6.6000000000000003E-2</v>
      </c>
      <c r="C988" s="2">
        <v>-0.124</v>
      </c>
      <c r="D988" s="2">
        <v>0</v>
      </c>
    </row>
    <row r="989" spans="1:4">
      <c r="A989" s="104">
        <v>988</v>
      </c>
      <c r="B989" s="2">
        <v>-0.95699999999999996</v>
      </c>
      <c r="C989" s="2">
        <v>-0.623</v>
      </c>
      <c r="D989" s="2">
        <v>-0.63900000000000001</v>
      </c>
    </row>
    <row r="990" spans="1:4">
      <c r="A990" s="103">
        <v>989</v>
      </c>
      <c r="B990" s="2">
        <v>1.4330000000000001</v>
      </c>
      <c r="C990" s="2">
        <v>0.56100000000000005</v>
      </c>
      <c r="D990" s="2">
        <v>-0.214</v>
      </c>
    </row>
    <row r="991" spans="1:4">
      <c r="A991" s="104">
        <v>990</v>
      </c>
      <c r="B991" s="2">
        <v>0.76500000000000001</v>
      </c>
      <c r="C991" s="2">
        <v>0.62</v>
      </c>
      <c r="D991" s="2">
        <v>0.64</v>
      </c>
    </row>
    <row r="992" spans="1:4">
      <c r="A992" s="103">
        <v>991</v>
      </c>
      <c r="B992" s="2">
        <v>0.318</v>
      </c>
      <c r="C992" s="2">
        <v>-0.247</v>
      </c>
      <c r="D992" s="2">
        <v>0.42499999999999999</v>
      </c>
    </row>
    <row r="993" spans="1:4">
      <c r="A993" s="104">
        <v>992</v>
      </c>
      <c r="B993" s="2">
        <v>-0.16200000000000001</v>
      </c>
      <c r="C993" s="2">
        <v>-1.121</v>
      </c>
      <c r="D993" s="2">
        <v>0</v>
      </c>
    </row>
    <row r="994" spans="1:4">
      <c r="A994" s="103">
        <v>993</v>
      </c>
      <c r="B994" s="2">
        <v>0.628</v>
      </c>
      <c r="C994" s="2">
        <v>0.873</v>
      </c>
      <c r="D994" s="2">
        <v>0.84399999999999997</v>
      </c>
    </row>
    <row r="995" spans="1:4">
      <c r="A995" s="104">
        <v>994</v>
      </c>
      <c r="B995" s="2">
        <v>-0.73899999999999999</v>
      </c>
      <c r="C995" s="2">
        <v>-0.998</v>
      </c>
      <c r="D995" s="2">
        <v>0</v>
      </c>
    </row>
    <row r="996" spans="1:4">
      <c r="A996" s="103">
        <v>995</v>
      </c>
      <c r="B996" s="2">
        <v>0.46400000000000002</v>
      </c>
      <c r="C996" s="2">
        <v>-0.125</v>
      </c>
      <c r="D996" s="2">
        <v>0.21</v>
      </c>
    </row>
    <row r="997" spans="1:4">
      <c r="A997" s="104">
        <v>996</v>
      </c>
      <c r="B997" s="2">
        <v>0.88900000000000001</v>
      </c>
      <c r="C997" s="2">
        <v>0</v>
      </c>
      <c r="D997" s="2">
        <v>0</v>
      </c>
    </row>
    <row r="998" spans="1:4">
      <c r="A998" s="103">
        <v>997</v>
      </c>
      <c r="B998" s="2">
        <v>-0.44600000000000001</v>
      </c>
      <c r="C998" s="2">
        <v>0.313</v>
      </c>
      <c r="D998" s="2">
        <v>-0.21</v>
      </c>
    </row>
    <row r="999" spans="1:4">
      <c r="A999" s="104">
        <v>998</v>
      </c>
      <c r="B999" s="2">
        <v>-0.56799999999999995</v>
      </c>
      <c r="C999" s="2">
        <v>0.437</v>
      </c>
      <c r="D999" s="2">
        <v>-0.42099999999999999</v>
      </c>
    </row>
    <row r="1000" spans="1:4">
      <c r="A1000" s="103">
        <v>999</v>
      </c>
      <c r="B1000" s="2">
        <v>-1.085</v>
      </c>
      <c r="C1000" s="2">
        <v>-0.625</v>
      </c>
      <c r="D1000" s="2">
        <v>-0.63500000000000001</v>
      </c>
    </row>
    <row r="1001" spans="1:4">
      <c r="A1001" s="104">
        <v>1000</v>
      </c>
      <c r="B1001" s="2">
        <v>-1.5940000000000001</v>
      </c>
      <c r="C1001" s="2">
        <v>-1.325</v>
      </c>
      <c r="D1001" s="2">
        <v>-0.63900000000000001</v>
      </c>
    </row>
    <row r="1002" spans="1:4">
      <c r="A1002" s="103">
        <v>1001</v>
      </c>
      <c r="B1002" s="2">
        <v>-2.7330000000000001</v>
      </c>
      <c r="C1002" s="2">
        <v>-3.6890000000000001</v>
      </c>
      <c r="D1002" s="2">
        <v>-0.214</v>
      </c>
    </row>
    <row r="1003" spans="1:4">
      <c r="A1003" s="104">
        <v>1002</v>
      </c>
      <c r="B1003" s="2">
        <v>0.108</v>
      </c>
      <c r="C1003" s="2">
        <v>2.5379999999999998</v>
      </c>
      <c r="D1003" s="2">
        <v>-0.64400000000000002</v>
      </c>
    </row>
    <row r="1004" spans="1:4">
      <c r="A1004" s="103">
        <v>1003</v>
      </c>
      <c r="B1004" s="2">
        <v>1.768</v>
      </c>
      <c r="C1004" s="2">
        <v>0.57699999999999996</v>
      </c>
      <c r="D1004" s="2">
        <v>0.64400000000000002</v>
      </c>
    </row>
    <row r="1005" spans="1:4">
      <c r="A1005" s="104">
        <v>1004</v>
      </c>
      <c r="B1005" s="2">
        <v>0.56299999999999994</v>
      </c>
      <c r="C1005" s="2">
        <v>-0.51200000000000001</v>
      </c>
      <c r="D1005" s="2">
        <v>1.0649999999999999</v>
      </c>
    </row>
    <row r="1006" spans="1:4">
      <c r="A1006" s="103">
        <v>1005</v>
      </c>
      <c r="B1006" s="2">
        <v>1.1990000000000001</v>
      </c>
      <c r="C1006" s="2">
        <v>1.7190000000000001</v>
      </c>
      <c r="D1006" s="2">
        <v>0</v>
      </c>
    </row>
    <row r="1007" spans="1:4">
      <c r="A1007" s="104">
        <v>1006</v>
      </c>
      <c r="B1007" s="2">
        <v>0.49299999999999999</v>
      </c>
      <c r="C1007" s="2">
        <v>1.0680000000000001</v>
      </c>
      <c r="D1007" s="2">
        <v>-0.42499999999999999</v>
      </c>
    </row>
    <row r="1008" spans="1:4">
      <c r="A1008" s="103">
        <v>1007</v>
      </c>
      <c r="B1008" s="2">
        <v>-1.2430000000000001</v>
      </c>
      <c r="C1008" s="2">
        <v>-6.2E-2</v>
      </c>
      <c r="D1008" s="2">
        <v>0.63600000000000001</v>
      </c>
    </row>
    <row r="1009" spans="1:4">
      <c r="A1009" s="104">
        <v>1008</v>
      </c>
      <c r="B1009" s="2">
        <v>1.119</v>
      </c>
      <c r="C1009" s="2">
        <v>0.747</v>
      </c>
      <c r="D1009" s="2">
        <v>0</v>
      </c>
    </row>
    <row r="1010" spans="1:4">
      <c r="A1010" s="103">
        <v>1009</v>
      </c>
      <c r="B1010" s="2">
        <v>0.48799999999999999</v>
      </c>
      <c r="C1010" s="2">
        <v>2.2690000000000001</v>
      </c>
      <c r="D1010" s="2">
        <v>-0.42399999999999999</v>
      </c>
    </row>
    <row r="1011" spans="1:4">
      <c r="A1011" s="104">
        <v>1010</v>
      </c>
      <c r="B1011" s="2">
        <v>-1.825</v>
      </c>
      <c r="C1011" s="2">
        <v>0.96599999999999997</v>
      </c>
      <c r="D1011" s="2">
        <v>0</v>
      </c>
    </row>
    <row r="1012" spans="1:4">
      <c r="A1012" s="103">
        <v>1011</v>
      </c>
      <c r="B1012" s="2">
        <v>0.69899999999999995</v>
      </c>
      <c r="C1012" s="2">
        <v>-0.30099999999999999</v>
      </c>
      <c r="D1012" s="2">
        <v>0.21199999999999999</v>
      </c>
    </row>
    <row r="1013" spans="1:4">
      <c r="A1013" s="104">
        <v>1012</v>
      </c>
      <c r="B1013" s="2">
        <v>1.208</v>
      </c>
      <c r="C1013" s="2">
        <v>-0.66500000000000004</v>
      </c>
      <c r="D1013" s="2">
        <v>1.2629999999999999</v>
      </c>
    </row>
    <row r="1014" spans="1:4">
      <c r="A1014" s="103">
        <v>1013</v>
      </c>
      <c r="B1014" s="2">
        <v>-0.22800000000000001</v>
      </c>
      <c r="C1014" s="2">
        <v>0.36299999999999999</v>
      </c>
      <c r="D1014" s="2">
        <v>-0.20899999999999999</v>
      </c>
    </row>
    <row r="1015" spans="1:4">
      <c r="A1015" s="104">
        <v>1014</v>
      </c>
      <c r="B1015" s="2">
        <v>0.39</v>
      </c>
      <c r="C1015" s="2">
        <v>0.18099999999999999</v>
      </c>
      <c r="D1015" s="2">
        <v>0.627</v>
      </c>
    </row>
    <row r="1016" spans="1:4">
      <c r="A1016" s="103">
        <v>1015</v>
      </c>
      <c r="B1016" s="2">
        <v>4.5999999999999999E-2</v>
      </c>
      <c r="C1016" s="2">
        <v>0.72099999999999997</v>
      </c>
      <c r="D1016" s="2">
        <v>-0.41799999999999998</v>
      </c>
    </row>
    <row r="1017" spans="1:4">
      <c r="A1017" s="104">
        <v>1016</v>
      </c>
      <c r="B1017" s="2">
        <v>0.34200000000000003</v>
      </c>
      <c r="C1017" s="2">
        <v>0.53700000000000003</v>
      </c>
      <c r="D1017" s="2">
        <v>0.20899999999999999</v>
      </c>
    </row>
    <row r="1018" spans="1:4">
      <c r="A1018" s="103">
        <v>1017</v>
      </c>
      <c r="B1018" s="2">
        <v>2.1000000000000001E-2</v>
      </c>
      <c r="C1018" s="2">
        <v>0.06</v>
      </c>
      <c r="D1018" s="2">
        <v>0</v>
      </c>
    </row>
    <row r="1019" spans="1:4">
      <c r="A1019" s="104">
        <v>1018</v>
      </c>
      <c r="B1019" s="2">
        <v>0.57799999999999996</v>
      </c>
      <c r="C1019" s="2">
        <v>1.125</v>
      </c>
      <c r="D1019" s="2">
        <v>0.20899999999999999</v>
      </c>
    </row>
    <row r="1020" spans="1:4">
      <c r="A1020" s="103">
        <v>1019</v>
      </c>
      <c r="B1020" s="2">
        <v>0.56599999999999995</v>
      </c>
      <c r="C1020" s="2">
        <v>3.3</v>
      </c>
      <c r="D1020" s="2">
        <v>1.036</v>
      </c>
    </row>
    <row r="1021" spans="1:4">
      <c r="A1021" s="104">
        <v>1020</v>
      </c>
      <c r="B1021" s="2">
        <v>0.16900000000000001</v>
      </c>
      <c r="C1021" s="2">
        <v>0.624</v>
      </c>
      <c r="D1021" s="2">
        <v>-0.20599999999999999</v>
      </c>
    </row>
    <row r="1022" spans="1:4">
      <c r="A1022" s="103">
        <v>1021</v>
      </c>
      <c r="B1022" s="2">
        <v>-1.6E-2</v>
      </c>
      <c r="C1022" s="2">
        <v>0.33900000000000002</v>
      </c>
      <c r="D1022" s="2">
        <v>-0.41399999999999998</v>
      </c>
    </row>
    <row r="1023" spans="1:4">
      <c r="A1023" s="104">
        <v>1022</v>
      </c>
      <c r="B1023" s="2">
        <v>0.46200000000000002</v>
      </c>
      <c r="C1023" s="2">
        <v>0.33800000000000002</v>
      </c>
      <c r="D1023" s="2">
        <v>0.41399999999999998</v>
      </c>
    </row>
    <row r="1024" spans="1:4">
      <c r="A1024" s="103">
        <v>1023</v>
      </c>
      <c r="B1024" s="2">
        <v>1.2529999999999999</v>
      </c>
      <c r="C1024" s="2">
        <v>-0.33800000000000002</v>
      </c>
      <c r="D1024" s="2">
        <v>1.028</v>
      </c>
    </row>
    <row r="1025" spans="1:4">
      <c r="A1025" s="104">
        <v>1024</v>
      </c>
      <c r="B1025" s="2">
        <v>-0.13200000000000001</v>
      </c>
      <c r="C1025" s="2">
        <v>0.61899999999999999</v>
      </c>
      <c r="D1025" s="2">
        <v>0</v>
      </c>
    </row>
    <row r="1026" spans="1:4">
      <c r="A1026" s="103">
        <v>1025</v>
      </c>
      <c r="B1026" s="2">
        <v>0.63</v>
      </c>
      <c r="C1026" s="2">
        <v>1.998</v>
      </c>
      <c r="D1026" s="2">
        <v>1.22</v>
      </c>
    </row>
    <row r="1027" spans="1:4">
      <c r="A1027" s="104">
        <v>1026</v>
      </c>
      <c r="B1027" s="2">
        <v>0.42099999999999999</v>
      </c>
      <c r="C1027" s="2">
        <v>0.65700000000000003</v>
      </c>
      <c r="D1027" s="2">
        <v>1.0049999999999999</v>
      </c>
    </row>
    <row r="1028" spans="1:4">
      <c r="A1028" s="103">
        <v>1027</v>
      </c>
      <c r="B1028" s="2">
        <v>0.04</v>
      </c>
      <c r="C1028" s="2">
        <v>1.355</v>
      </c>
      <c r="D1028" s="2">
        <v>-0.40100000000000002</v>
      </c>
    </row>
    <row r="1029" spans="1:4">
      <c r="A1029" s="104">
        <v>1028</v>
      </c>
      <c r="B1029" s="2">
        <v>-0.20799999999999999</v>
      </c>
      <c r="C1029" s="2">
        <v>-1.246</v>
      </c>
      <c r="D1029" s="2">
        <v>-1.0089999999999999</v>
      </c>
    </row>
    <row r="1030" spans="1:4">
      <c r="A1030" s="103">
        <v>1029</v>
      </c>
      <c r="B1030" s="2">
        <v>-0.371</v>
      </c>
      <c r="C1030" s="2">
        <v>-0.65600000000000003</v>
      </c>
      <c r="D1030" s="2">
        <v>0.20300000000000001</v>
      </c>
    </row>
    <row r="1031" spans="1:4">
      <c r="A1031" s="104">
        <v>1030</v>
      </c>
      <c r="B1031" s="2">
        <v>-9.1999999999999998E-2</v>
      </c>
      <c r="C1031" s="2">
        <v>0.874</v>
      </c>
      <c r="D1031" s="2">
        <v>-0.20300000000000001</v>
      </c>
    </row>
    <row r="1032" spans="1:4">
      <c r="A1032" s="103">
        <v>1031</v>
      </c>
      <c r="B1032" s="2">
        <v>0.27300000000000002</v>
      </c>
      <c r="C1032" s="2">
        <v>0.16300000000000001</v>
      </c>
      <c r="D1032" s="2">
        <v>0</v>
      </c>
    </row>
    <row r="1033" spans="1:4">
      <c r="A1033" s="104">
        <v>1032</v>
      </c>
      <c r="B1033" s="2">
        <v>1.425</v>
      </c>
      <c r="C1033" s="2">
        <v>0.16300000000000001</v>
      </c>
      <c r="D1033" s="2">
        <v>0.60699999999999998</v>
      </c>
    </row>
    <row r="1034" spans="1:4">
      <c r="A1034" s="103">
        <v>1033</v>
      </c>
      <c r="B1034" s="2">
        <v>1.018</v>
      </c>
      <c r="C1034" s="2">
        <v>-0.16300000000000001</v>
      </c>
      <c r="D1034" s="2">
        <v>0.40200000000000002</v>
      </c>
    </row>
    <row r="1035" spans="1:4">
      <c r="A1035" s="104">
        <v>1034</v>
      </c>
      <c r="B1035" s="2">
        <v>0.60199999999999998</v>
      </c>
      <c r="C1035" s="2">
        <v>0.59599999999999997</v>
      </c>
      <c r="D1035" s="2">
        <v>0.20100000000000001</v>
      </c>
    </row>
    <row r="1036" spans="1:4">
      <c r="A1036" s="103">
        <v>1035</v>
      </c>
      <c r="B1036" s="2">
        <v>-0.313</v>
      </c>
      <c r="C1036" s="2">
        <v>-0.70399999999999996</v>
      </c>
      <c r="D1036" s="2">
        <v>0.4</v>
      </c>
    </row>
    <row r="1037" spans="1:4">
      <c r="A1037" s="104">
        <v>1036</v>
      </c>
      <c r="B1037" s="2">
        <v>-0.184</v>
      </c>
      <c r="C1037" s="2">
        <v>-0.436</v>
      </c>
      <c r="D1037" s="2">
        <v>0.19900000000000001</v>
      </c>
    </row>
    <row r="1038" spans="1:4">
      <c r="A1038" s="103">
        <v>1037</v>
      </c>
      <c r="B1038" s="2">
        <v>-0.96499999999999997</v>
      </c>
      <c r="C1038" s="2">
        <v>-1.0980000000000001</v>
      </c>
      <c r="D1038" s="2">
        <v>-1.4039999999999999</v>
      </c>
    </row>
    <row r="1039" spans="1:4">
      <c r="A1039" s="104">
        <v>1038</v>
      </c>
      <c r="B1039" s="2">
        <v>-1.153</v>
      </c>
      <c r="C1039" s="2">
        <v>-1.3340000000000001</v>
      </c>
      <c r="D1039" s="2">
        <v>0.40300000000000002</v>
      </c>
    </row>
    <row r="1040" spans="1:4">
      <c r="A1040" s="103">
        <v>1039</v>
      </c>
      <c r="B1040" s="2">
        <v>-0.45</v>
      </c>
      <c r="C1040" s="2">
        <v>-0.61699999999999999</v>
      </c>
      <c r="D1040" s="2">
        <v>-0.20100000000000001</v>
      </c>
    </row>
    <row r="1041" spans="1:4">
      <c r="A1041" s="104">
        <v>1040</v>
      </c>
      <c r="B1041" s="2">
        <v>-0.61</v>
      </c>
      <c r="C1041" s="2">
        <v>-0.84799999999999998</v>
      </c>
      <c r="D1041" s="2">
        <v>-0.60699999999999998</v>
      </c>
    </row>
    <row r="1042" spans="1:4">
      <c r="A1042" s="103">
        <v>1041</v>
      </c>
      <c r="B1042" s="2">
        <v>1.7709999999999999</v>
      </c>
      <c r="C1042" s="2">
        <v>1.073</v>
      </c>
      <c r="D1042" s="2">
        <v>2.008</v>
      </c>
    </row>
    <row r="1043" spans="1:4">
      <c r="A1043" s="104">
        <v>1042</v>
      </c>
      <c r="B1043" s="2">
        <v>-0.218</v>
      </c>
      <c r="C1043" s="2">
        <v>-0.62</v>
      </c>
      <c r="D1043" s="2">
        <v>1.1859999999999999</v>
      </c>
    </row>
    <row r="1044" spans="1:4">
      <c r="A1044" s="103">
        <v>1043</v>
      </c>
      <c r="B1044" s="2">
        <v>-0.78100000000000003</v>
      </c>
      <c r="C1044" s="2">
        <v>0.56399999999999995</v>
      </c>
      <c r="D1044" s="2">
        <v>-0.78900000000000003</v>
      </c>
    </row>
    <row r="1045" spans="1:4">
      <c r="A1045" s="104">
        <v>1044</v>
      </c>
      <c r="B1045" s="2">
        <v>-0.19900000000000001</v>
      </c>
      <c r="C1045" s="2">
        <v>-0.112</v>
      </c>
      <c r="D1045" s="2">
        <v>0</v>
      </c>
    </row>
    <row r="1046" spans="1:4">
      <c r="A1046" s="103">
        <v>1045</v>
      </c>
      <c r="B1046" s="2">
        <v>-0.71399999999999997</v>
      </c>
      <c r="C1046" s="2">
        <v>0.61699999999999999</v>
      </c>
      <c r="D1046" s="2">
        <v>-0.995</v>
      </c>
    </row>
    <row r="1047" spans="1:4">
      <c r="A1047" s="104">
        <v>1046</v>
      </c>
      <c r="B1047" s="2">
        <v>-1.633</v>
      </c>
      <c r="C1047" s="2">
        <v>-1.6919999999999999</v>
      </c>
      <c r="D1047" s="2">
        <v>0.2</v>
      </c>
    </row>
    <row r="1048" spans="1:4">
      <c r="A1048" s="103">
        <v>1047</v>
      </c>
      <c r="B1048" s="2">
        <v>1.099</v>
      </c>
      <c r="C1048" s="2">
        <v>0.34100000000000003</v>
      </c>
      <c r="D1048" s="2">
        <v>0.59699999999999998</v>
      </c>
    </row>
    <row r="1049" spans="1:4">
      <c r="A1049" s="104">
        <v>1048</v>
      </c>
      <c r="B1049" s="2">
        <v>2.1930000000000001</v>
      </c>
      <c r="C1049" s="2">
        <v>2.96</v>
      </c>
      <c r="D1049" s="2">
        <v>0.79100000000000004</v>
      </c>
    </row>
    <row r="1050" spans="1:4">
      <c r="A1050" s="103">
        <v>1049</v>
      </c>
      <c r="B1050" s="2">
        <v>1.282</v>
      </c>
      <c r="C1050" s="2">
        <v>1.6919999999999999</v>
      </c>
      <c r="D1050" s="2">
        <v>-0.19700000000000001</v>
      </c>
    </row>
    <row r="1051" spans="1:4">
      <c r="A1051" s="104">
        <v>1050</v>
      </c>
      <c r="B1051" s="2">
        <v>-0.61299999999999999</v>
      </c>
      <c r="C1051" s="2">
        <v>-0.54300000000000004</v>
      </c>
      <c r="D1051" s="2">
        <v>1.371</v>
      </c>
    </row>
    <row r="1052" spans="1:4">
      <c r="A1052" s="103">
        <v>1051</v>
      </c>
      <c r="B1052" s="2">
        <v>0.47699999999999998</v>
      </c>
      <c r="C1052" s="2">
        <v>-1.149</v>
      </c>
      <c r="D1052" s="2">
        <v>0</v>
      </c>
    </row>
    <row r="1053" spans="1:4">
      <c r="A1053" s="104">
        <v>1052</v>
      </c>
      <c r="B1053" s="2">
        <v>-1.139</v>
      </c>
      <c r="C1053" s="2">
        <v>-1.4410000000000001</v>
      </c>
      <c r="D1053" s="2">
        <v>-1.766</v>
      </c>
    </row>
    <row r="1054" spans="1:4">
      <c r="A1054" s="103">
        <v>1053</v>
      </c>
      <c r="B1054" s="2">
        <v>0.57599999999999996</v>
      </c>
      <c r="C1054" s="2">
        <v>1.881</v>
      </c>
      <c r="D1054" s="2">
        <v>0.78900000000000003</v>
      </c>
    </row>
    <row r="1055" spans="1:4">
      <c r="A1055" s="104">
        <v>1054</v>
      </c>
      <c r="B1055" s="2">
        <v>0.76</v>
      </c>
      <c r="C1055" s="2">
        <v>-0.439</v>
      </c>
      <c r="D1055" s="2">
        <v>0.19600000000000001</v>
      </c>
    </row>
    <row r="1056" spans="1:4">
      <c r="A1056" s="103">
        <v>1055</v>
      </c>
      <c r="B1056" s="2">
        <v>0.29699999999999999</v>
      </c>
      <c r="C1056" s="2">
        <v>0.16500000000000001</v>
      </c>
      <c r="D1056" s="2">
        <v>0</v>
      </c>
    </row>
    <row r="1057" spans="1:4">
      <c r="A1057" s="104">
        <v>1056</v>
      </c>
      <c r="B1057" s="2">
        <v>0.63300000000000001</v>
      </c>
      <c r="C1057" s="2">
        <v>0.65700000000000003</v>
      </c>
      <c r="D1057" s="2">
        <v>0.97599999999999998</v>
      </c>
    </row>
    <row r="1058" spans="1:4">
      <c r="A1058" s="103">
        <v>1057</v>
      </c>
      <c r="B1058" s="2">
        <v>0.39500000000000002</v>
      </c>
      <c r="C1058" s="2">
        <v>2.746</v>
      </c>
      <c r="D1058" s="2">
        <v>-0.58399999999999996</v>
      </c>
    </row>
    <row r="1059" spans="1:4">
      <c r="A1059" s="104">
        <v>1058</v>
      </c>
      <c r="B1059" s="2">
        <v>-1.335</v>
      </c>
      <c r="C1059" s="2">
        <v>-1.768</v>
      </c>
      <c r="D1059" s="2">
        <v>-0.19600000000000001</v>
      </c>
    </row>
    <row r="1060" spans="1:4">
      <c r="A1060" s="103">
        <v>1059</v>
      </c>
      <c r="B1060" s="2">
        <v>1.2809999999999999</v>
      </c>
      <c r="C1060" s="2">
        <v>2.0329999999999999</v>
      </c>
      <c r="D1060" s="2">
        <v>-0.39200000000000002</v>
      </c>
    </row>
    <row r="1061" spans="1:4">
      <c r="A1061" s="104">
        <v>1060</v>
      </c>
      <c r="B1061" s="2">
        <v>-0.28799999999999998</v>
      </c>
      <c r="C1061" s="2">
        <v>1.0009999999999999</v>
      </c>
      <c r="D1061" s="2">
        <v>0.39200000000000002</v>
      </c>
    </row>
    <row r="1062" spans="1:4">
      <c r="A1062" s="103">
        <v>1061</v>
      </c>
      <c r="B1062" s="2">
        <v>0.40200000000000002</v>
      </c>
      <c r="C1062" s="2">
        <v>0.57499999999999996</v>
      </c>
      <c r="D1062" s="2">
        <v>0.78</v>
      </c>
    </row>
    <row r="1063" spans="1:4">
      <c r="A1063" s="104">
        <v>1062</v>
      </c>
      <c r="B1063" s="2">
        <v>0.45400000000000001</v>
      </c>
      <c r="C1063" s="2">
        <v>-1.365</v>
      </c>
      <c r="D1063" s="2">
        <v>0.96599999999999997</v>
      </c>
    </row>
    <row r="1064" spans="1:4">
      <c r="A1064" s="103">
        <v>1063</v>
      </c>
      <c r="B1064" s="2">
        <v>0.55800000000000005</v>
      </c>
      <c r="C1064" s="2">
        <v>-0.21199999999999999</v>
      </c>
      <c r="D1064" s="2">
        <v>1.716</v>
      </c>
    </row>
    <row r="1065" spans="1:4">
      <c r="A1065" s="104">
        <v>1064</v>
      </c>
      <c r="B1065" s="2">
        <v>0.48799999999999999</v>
      </c>
      <c r="C1065" s="2">
        <v>0.26400000000000001</v>
      </c>
      <c r="D1065" s="2">
        <v>0.189</v>
      </c>
    </row>
    <row r="1066" spans="1:4">
      <c r="A1066" s="103">
        <v>1065</v>
      </c>
      <c r="B1066" s="2">
        <v>0.67100000000000004</v>
      </c>
      <c r="C1066" s="2">
        <v>1.8320000000000001</v>
      </c>
      <c r="D1066" s="2">
        <v>0.56399999999999995</v>
      </c>
    </row>
    <row r="1067" spans="1:4">
      <c r="A1067" s="104">
        <v>1066</v>
      </c>
      <c r="B1067" s="2">
        <v>-0.69799999999999995</v>
      </c>
      <c r="C1067" s="2">
        <v>-1.3580000000000001</v>
      </c>
      <c r="D1067" s="2">
        <v>-0.56399999999999995</v>
      </c>
    </row>
    <row r="1068" spans="1:4">
      <c r="A1068" s="103">
        <v>1067</v>
      </c>
      <c r="B1068" s="2">
        <v>0.91700000000000004</v>
      </c>
      <c r="C1068" s="2">
        <v>0.26300000000000001</v>
      </c>
      <c r="D1068" s="2">
        <v>0.377</v>
      </c>
    </row>
    <row r="1069" spans="1:4">
      <c r="A1069" s="104">
        <v>1068</v>
      </c>
      <c r="B1069" s="2">
        <v>1.5960000000000001</v>
      </c>
      <c r="C1069" s="2">
        <v>0.93899999999999995</v>
      </c>
      <c r="D1069" s="2">
        <v>0.56200000000000006</v>
      </c>
    </row>
    <row r="1070" spans="1:4">
      <c r="A1070" s="103">
        <v>1069</v>
      </c>
      <c r="B1070" s="2">
        <v>-0.54600000000000004</v>
      </c>
      <c r="C1070" s="2">
        <v>-1.044</v>
      </c>
      <c r="D1070" s="2">
        <v>-0.56200000000000006</v>
      </c>
    </row>
    <row r="1071" spans="1:4">
      <c r="A1071" s="104">
        <v>1070</v>
      </c>
      <c r="B1071" s="2">
        <v>0.753</v>
      </c>
      <c r="C1071" s="2">
        <v>0.57599999999999996</v>
      </c>
      <c r="D1071" s="2">
        <v>0.188</v>
      </c>
    </row>
    <row r="1072" spans="1:4">
      <c r="A1072" s="103">
        <v>1071</v>
      </c>
      <c r="B1072" s="2">
        <v>-0.65300000000000002</v>
      </c>
      <c r="C1072" s="2">
        <v>-1.208</v>
      </c>
      <c r="D1072" s="2">
        <v>-0.56399999999999995</v>
      </c>
    </row>
    <row r="1073" spans="1:4">
      <c r="A1073" s="104">
        <v>1072</v>
      </c>
      <c r="B1073" s="2">
        <v>-0.39400000000000002</v>
      </c>
      <c r="C1073" s="2">
        <v>-1.1160000000000001</v>
      </c>
      <c r="D1073" s="2">
        <v>-0.75800000000000001</v>
      </c>
    </row>
    <row r="1074" spans="1:4">
      <c r="A1074" s="103">
        <v>1073</v>
      </c>
      <c r="B1074" s="2">
        <v>-0.40100000000000002</v>
      </c>
      <c r="C1074" s="2">
        <v>0.16</v>
      </c>
      <c r="D1074" s="2">
        <v>0.75800000000000001</v>
      </c>
    </row>
    <row r="1075" spans="1:4">
      <c r="A1075" s="104">
        <v>1074</v>
      </c>
      <c r="B1075" s="2">
        <v>0.98099999999999998</v>
      </c>
      <c r="C1075" s="2">
        <v>0.42599999999999999</v>
      </c>
      <c r="D1075" s="2">
        <v>0.189</v>
      </c>
    </row>
    <row r="1076" spans="1:4">
      <c r="A1076" s="103">
        <v>1075</v>
      </c>
      <c r="B1076" s="2">
        <v>-0.26600000000000001</v>
      </c>
      <c r="C1076" s="2">
        <v>1.0569999999999999</v>
      </c>
      <c r="D1076" s="2">
        <v>-0.75600000000000001</v>
      </c>
    </row>
    <row r="1077" spans="1:4">
      <c r="A1077" s="104">
        <v>1076</v>
      </c>
      <c r="B1077" s="2">
        <v>1.631</v>
      </c>
      <c r="C1077" s="2">
        <v>2.8490000000000002</v>
      </c>
      <c r="D1077" s="2">
        <v>0.94399999999999995</v>
      </c>
    </row>
    <row r="1078" spans="1:4">
      <c r="A1078" s="103">
        <v>1077</v>
      </c>
      <c r="B1078" s="2">
        <v>-0.69399999999999995</v>
      </c>
      <c r="C1078" s="2">
        <v>-1.544</v>
      </c>
      <c r="D1078" s="2">
        <v>-0.94399999999999995</v>
      </c>
    </row>
    <row r="1079" spans="1:4">
      <c r="A1079" s="104">
        <v>1078</v>
      </c>
      <c r="B1079" s="2">
        <v>-1.63</v>
      </c>
      <c r="C1079" s="2">
        <v>-1.726</v>
      </c>
      <c r="D1079" s="2">
        <v>0.19</v>
      </c>
    </row>
    <row r="1080" spans="1:4">
      <c r="A1080" s="103">
        <v>1079</v>
      </c>
      <c r="B1080" s="2">
        <v>0.182</v>
      </c>
      <c r="C1080" s="2">
        <v>0.21099999999999999</v>
      </c>
      <c r="D1080" s="2">
        <v>-1.143</v>
      </c>
    </row>
    <row r="1081" spans="1:4">
      <c r="A1081" s="104">
        <v>1080</v>
      </c>
      <c r="B1081" s="2">
        <v>-1.026</v>
      </c>
      <c r="C1081" s="2">
        <v>5.2999999999999999E-2</v>
      </c>
      <c r="D1081" s="2">
        <v>-2.13</v>
      </c>
    </row>
    <row r="1082" spans="1:4">
      <c r="A1082" s="103">
        <v>1081</v>
      </c>
      <c r="B1082" s="2">
        <v>0.33700000000000002</v>
      </c>
      <c r="C1082" s="2">
        <v>2.238</v>
      </c>
      <c r="D1082" s="2">
        <v>-1.976</v>
      </c>
    </row>
    <row r="1083" spans="1:4">
      <c r="A1083" s="104">
        <v>1082</v>
      </c>
      <c r="B1083" s="2">
        <v>0.33300000000000002</v>
      </c>
      <c r="C1083" s="2">
        <v>2.39</v>
      </c>
      <c r="D1083" s="2">
        <v>0</v>
      </c>
    </row>
    <row r="1084" spans="1:4">
      <c r="A1084" s="103">
        <v>1083</v>
      </c>
      <c r="B1084" s="2">
        <v>0.377</v>
      </c>
      <c r="C1084" s="2">
        <v>1.694</v>
      </c>
      <c r="D1084" s="2">
        <v>-0.4</v>
      </c>
    </row>
    <row r="1085" spans="1:4">
      <c r="A1085" s="104">
        <v>1084</v>
      </c>
      <c r="B1085" s="2">
        <v>6.4000000000000001E-2</v>
      </c>
      <c r="C1085" s="2">
        <v>-0.19800000000000001</v>
      </c>
      <c r="D1085" s="2">
        <v>0.2</v>
      </c>
    </row>
    <row r="1086" spans="1:4">
      <c r="A1086" s="103">
        <v>1085</v>
      </c>
      <c r="B1086" s="2">
        <v>0.63400000000000001</v>
      </c>
      <c r="C1086" s="2">
        <v>5.6769999999999996</v>
      </c>
      <c r="D1086" s="2">
        <v>0.79700000000000004</v>
      </c>
    </row>
    <row r="1087" spans="1:4">
      <c r="A1087" s="104">
        <v>1086</v>
      </c>
      <c r="B1087" s="2">
        <v>0.61799999999999999</v>
      </c>
      <c r="C1087" s="2">
        <v>-1.7929999999999999</v>
      </c>
      <c r="D1087" s="2">
        <v>1.575</v>
      </c>
    </row>
    <row r="1088" spans="1:4">
      <c r="A1088" s="103">
        <v>1087</v>
      </c>
      <c r="B1088" s="2">
        <v>-2.1949999999999998</v>
      </c>
      <c r="C1088" s="2">
        <v>-2.605</v>
      </c>
      <c r="D1088" s="2">
        <v>-2.3719999999999999</v>
      </c>
    </row>
    <row r="1089" spans="1:4">
      <c r="A1089" s="104">
        <v>1088</v>
      </c>
      <c r="B1089" s="2">
        <v>0.38</v>
      </c>
      <c r="C1089" s="2">
        <v>-0.49</v>
      </c>
      <c r="D1089" s="2">
        <v>-0.80300000000000005</v>
      </c>
    </row>
    <row r="1090" spans="1:4">
      <c r="A1090" s="103">
        <v>1089</v>
      </c>
      <c r="B1090" s="2">
        <v>-1.7310000000000001</v>
      </c>
      <c r="C1090" s="2">
        <v>-1.5840000000000001</v>
      </c>
      <c r="D1090" s="2">
        <v>-0.40400000000000003</v>
      </c>
    </row>
    <row r="1091" spans="1:4">
      <c r="A1091" s="104">
        <v>1090</v>
      </c>
      <c r="B1091" s="2">
        <v>-1.379</v>
      </c>
      <c r="C1091" s="2">
        <v>-1.7110000000000001</v>
      </c>
      <c r="D1091" s="2">
        <v>-0.40600000000000003</v>
      </c>
    </row>
    <row r="1092" spans="1:4">
      <c r="A1092" s="103">
        <v>1091</v>
      </c>
      <c r="B1092" s="2">
        <v>0.32</v>
      </c>
      <c r="C1092" s="2">
        <v>2.605</v>
      </c>
      <c r="D1092" s="2">
        <v>0.60799999999999998</v>
      </c>
    </row>
    <row r="1093" spans="1:4">
      <c r="A1093" s="104">
        <v>1092</v>
      </c>
      <c r="B1093" s="2">
        <v>-0.4</v>
      </c>
      <c r="C1093" s="2">
        <v>-1.1439999999999999</v>
      </c>
      <c r="D1093" s="2">
        <v>-0.20200000000000001</v>
      </c>
    </row>
    <row r="1094" spans="1:4">
      <c r="A1094" s="103">
        <v>1093</v>
      </c>
      <c r="B1094" s="2">
        <v>0.45100000000000001</v>
      </c>
      <c r="C1094" s="2">
        <v>-0.80400000000000005</v>
      </c>
      <c r="D1094" s="2">
        <v>-0.20300000000000001</v>
      </c>
    </row>
    <row r="1095" spans="1:4">
      <c r="A1095" s="104">
        <v>1094</v>
      </c>
      <c r="B1095" s="2">
        <v>0.68700000000000006</v>
      </c>
      <c r="C1095" s="2">
        <v>-1.2689999999999999</v>
      </c>
      <c r="D1095" s="2">
        <v>0.80800000000000005</v>
      </c>
    </row>
    <row r="1096" spans="1:4">
      <c r="A1096" s="103">
        <v>1095</v>
      </c>
      <c r="B1096" s="2">
        <v>-2.4649999999999999</v>
      </c>
      <c r="C1096" s="2">
        <v>-3.5880000000000001</v>
      </c>
      <c r="D1096" s="2">
        <v>-0.80800000000000005</v>
      </c>
    </row>
    <row r="1097" spans="1:4">
      <c r="A1097" s="104">
        <v>1096</v>
      </c>
      <c r="B1097" s="2">
        <v>0.70399999999999996</v>
      </c>
      <c r="C1097" s="2">
        <v>1.3149999999999999</v>
      </c>
      <c r="D1097" s="2">
        <v>0.40500000000000003</v>
      </c>
    </row>
    <row r="1098" spans="1:4">
      <c r="A1098" s="103">
        <v>1097</v>
      </c>
      <c r="B1098" s="2">
        <v>-0.55700000000000005</v>
      </c>
      <c r="C1098" s="2">
        <v>-1.5269999999999999</v>
      </c>
      <c r="D1098" s="2">
        <v>-0.40500000000000003</v>
      </c>
    </row>
    <row r="1099" spans="1:4">
      <c r="A1099" s="104">
        <v>1098</v>
      </c>
      <c r="B1099" s="2">
        <v>0.749</v>
      </c>
      <c r="C1099" s="2">
        <v>1.579</v>
      </c>
      <c r="D1099" s="2">
        <v>0.60699999999999998</v>
      </c>
    </row>
    <row r="1100" spans="1:4">
      <c r="A1100" s="103">
        <v>1099</v>
      </c>
      <c r="B1100" s="2">
        <v>-0.91900000000000004</v>
      </c>
      <c r="C1100" s="2">
        <v>-1.42</v>
      </c>
      <c r="D1100" s="2">
        <v>0.40200000000000002</v>
      </c>
    </row>
    <row r="1101" spans="1:4">
      <c r="A1101" s="104">
        <v>1100</v>
      </c>
      <c r="B1101" s="2">
        <v>-0.11799999999999999</v>
      </c>
      <c r="C1101" s="2">
        <v>-0.63800000000000001</v>
      </c>
      <c r="D1101" s="2">
        <v>0.60099999999999998</v>
      </c>
    </row>
    <row r="1102" spans="1:4">
      <c r="A1102" s="103">
        <v>1101</v>
      </c>
      <c r="B1102" s="2">
        <v>1.7010000000000001</v>
      </c>
      <c r="C1102" s="2">
        <v>1.534</v>
      </c>
      <c r="D1102" s="2">
        <v>1.3879999999999999</v>
      </c>
    </row>
    <row r="1103" spans="1:4">
      <c r="A1103" s="104">
        <v>1102</v>
      </c>
      <c r="B1103" s="2">
        <v>1.0349999999999999</v>
      </c>
      <c r="C1103" s="2">
        <v>1.3560000000000001</v>
      </c>
      <c r="D1103" s="2">
        <v>-1.587</v>
      </c>
    </row>
    <row r="1104" spans="1:4">
      <c r="A1104" s="103">
        <v>1103</v>
      </c>
      <c r="B1104" s="2">
        <v>-0.98</v>
      </c>
      <c r="C1104" s="2">
        <v>-1.5660000000000001</v>
      </c>
      <c r="D1104" s="2">
        <v>-1.0049999999999999</v>
      </c>
    </row>
    <row r="1105" spans="1:4">
      <c r="A1105" s="104">
        <v>1104</v>
      </c>
      <c r="B1105" s="2">
        <v>0.155</v>
      </c>
      <c r="C1105" s="2">
        <v>0.995</v>
      </c>
      <c r="D1105" s="2">
        <v>1.4039999999999999</v>
      </c>
    </row>
    <row r="1106" spans="1:4">
      <c r="A1106" s="103">
        <v>1105</v>
      </c>
      <c r="B1106" s="2">
        <v>-0.55100000000000005</v>
      </c>
      <c r="C1106" s="2">
        <v>0.156</v>
      </c>
      <c r="D1106" s="2">
        <v>-0.19900000000000001</v>
      </c>
    </row>
    <row r="1107" spans="1:4">
      <c r="A1107" s="104">
        <v>1106</v>
      </c>
      <c r="B1107" s="2">
        <v>-0.06</v>
      </c>
      <c r="C1107" s="2">
        <v>0.622</v>
      </c>
      <c r="D1107" s="2">
        <v>-0.2</v>
      </c>
    </row>
    <row r="1108" spans="1:4">
      <c r="A1108" s="103">
        <v>1107</v>
      </c>
      <c r="B1108" s="2">
        <v>-0.81200000000000006</v>
      </c>
      <c r="C1108" s="2">
        <v>0.41299999999999998</v>
      </c>
      <c r="D1108" s="2">
        <v>-1.0049999999999999</v>
      </c>
    </row>
    <row r="1109" spans="1:4">
      <c r="A1109" s="104">
        <v>1108</v>
      </c>
      <c r="B1109" s="2">
        <v>-0.26700000000000002</v>
      </c>
      <c r="C1109" s="2">
        <v>-2.238</v>
      </c>
      <c r="D1109" s="2">
        <v>0.80500000000000005</v>
      </c>
    </row>
    <row r="1110" spans="1:4">
      <c r="A1110" s="103">
        <v>1109</v>
      </c>
      <c r="B1110" s="2">
        <v>0.33500000000000002</v>
      </c>
      <c r="C1110" s="2">
        <v>-0.26400000000000001</v>
      </c>
      <c r="D1110" s="2">
        <v>0</v>
      </c>
    </row>
    <row r="1111" spans="1:4">
      <c r="A1111" s="104">
        <v>1110</v>
      </c>
      <c r="B1111" s="2">
        <v>-0.14099999999999999</v>
      </c>
      <c r="C1111" s="2">
        <v>-0.37</v>
      </c>
      <c r="D1111" s="2">
        <v>0.79800000000000004</v>
      </c>
    </row>
    <row r="1112" spans="1:4">
      <c r="A1112" s="103">
        <v>1111</v>
      </c>
      <c r="B1112" s="2">
        <v>-1.004</v>
      </c>
      <c r="C1112" s="2">
        <v>0.73899999999999999</v>
      </c>
      <c r="D1112" s="2">
        <v>0</v>
      </c>
    </row>
    <row r="1113" spans="1:4">
      <c r="A1113" s="104">
        <v>1112</v>
      </c>
      <c r="B1113" s="2">
        <v>1.214</v>
      </c>
      <c r="C1113" s="2">
        <v>0.315</v>
      </c>
      <c r="D1113" s="2">
        <v>0.19900000000000001</v>
      </c>
    </row>
    <row r="1114" spans="1:4">
      <c r="A1114" s="103">
        <v>1113</v>
      </c>
      <c r="B1114" s="2">
        <v>0.152</v>
      </c>
      <c r="C1114" s="2">
        <v>0.105</v>
      </c>
      <c r="D1114" s="2">
        <v>-0.39800000000000002</v>
      </c>
    </row>
    <row r="1115" spans="1:4">
      <c r="A1115" s="104">
        <v>1114</v>
      </c>
      <c r="B1115" s="2">
        <v>0.97799999999999998</v>
      </c>
      <c r="C1115" s="2">
        <v>0.105</v>
      </c>
      <c r="D1115" s="2">
        <v>1.1879999999999999</v>
      </c>
    </row>
    <row r="1116" spans="1:4">
      <c r="A1116" s="103">
        <v>1115</v>
      </c>
      <c r="B1116" s="2">
        <v>-4.2000000000000003E-2</v>
      </c>
      <c r="C1116" s="2">
        <v>1.454</v>
      </c>
      <c r="D1116" s="2">
        <v>-0.39400000000000002</v>
      </c>
    </row>
    <row r="1117" spans="1:4">
      <c r="A1117" s="104">
        <v>1116</v>
      </c>
      <c r="B1117" s="2">
        <v>0.433</v>
      </c>
      <c r="C1117" s="2">
        <v>2.645</v>
      </c>
      <c r="D1117" s="2">
        <v>-0.39600000000000002</v>
      </c>
    </row>
    <row r="1118" spans="1:4">
      <c r="A1118" s="103">
        <v>1117</v>
      </c>
      <c r="B1118" s="2">
        <v>0.46700000000000003</v>
      </c>
      <c r="C1118" s="2">
        <v>1.3959999999999999</v>
      </c>
      <c r="D1118" s="2">
        <v>0.59299999999999997</v>
      </c>
    </row>
    <row r="1119" spans="1:4">
      <c r="A1119" s="104">
        <v>1118</v>
      </c>
      <c r="B1119" s="2">
        <v>0.246</v>
      </c>
      <c r="C1119" s="2">
        <v>0.39500000000000002</v>
      </c>
      <c r="D1119" s="2">
        <v>1.76</v>
      </c>
    </row>
    <row r="1120" spans="1:4">
      <c r="A1120" s="103">
        <v>1119</v>
      </c>
      <c r="B1120" s="2">
        <v>-5.0999999999999997E-2</v>
      </c>
      <c r="C1120" s="2">
        <v>-0.99099999999999999</v>
      </c>
      <c r="D1120" s="2">
        <v>-1.17</v>
      </c>
    </row>
    <row r="1121" spans="1:4">
      <c r="A1121" s="104">
        <v>1120</v>
      </c>
      <c r="B1121" s="2">
        <v>-3.9E-2</v>
      </c>
      <c r="C1121" s="2">
        <v>-0.1</v>
      </c>
      <c r="D1121" s="2">
        <v>-0.19600000000000001</v>
      </c>
    </row>
    <row r="1122" spans="1:4">
      <c r="A1122" s="103">
        <v>1121</v>
      </c>
      <c r="B1122" s="2">
        <v>1.2210000000000001</v>
      </c>
      <c r="C1122" s="2">
        <v>1.3859999999999999</v>
      </c>
      <c r="D1122" s="2">
        <v>0.78300000000000003</v>
      </c>
    </row>
    <row r="1123" spans="1:4">
      <c r="A1123" s="104">
        <v>1122</v>
      </c>
      <c r="B1123" s="2">
        <v>0.57599999999999996</v>
      </c>
      <c r="C1123" s="2">
        <v>-0.19700000000000001</v>
      </c>
      <c r="D1123" s="2">
        <v>-0.39100000000000001</v>
      </c>
    </row>
    <row r="1124" spans="1:4">
      <c r="A1124" s="103">
        <v>1123</v>
      </c>
      <c r="B1124" s="2">
        <v>-0.314</v>
      </c>
      <c r="C1124" s="2">
        <v>1.758</v>
      </c>
      <c r="D1124" s="2">
        <v>-0.58899999999999997</v>
      </c>
    </row>
    <row r="1125" spans="1:4">
      <c r="A1125" s="104">
        <v>1124</v>
      </c>
      <c r="B1125" s="2">
        <v>-1.0089999999999999</v>
      </c>
      <c r="C1125" s="2">
        <v>-0.77700000000000002</v>
      </c>
      <c r="D1125" s="2">
        <v>-0.39400000000000002</v>
      </c>
    </row>
    <row r="1126" spans="1:4">
      <c r="A1126" s="103">
        <v>1125</v>
      </c>
      <c r="B1126" s="2">
        <v>6.8000000000000005E-2</v>
      </c>
      <c r="C1126" s="2">
        <v>-9.8000000000000004E-2</v>
      </c>
      <c r="D1126" s="2">
        <v>-0.19800000000000001</v>
      </c>
    </row>
    <row r="1127" spans="1:4">
      <c r="A1127" s="104">
        <v>1126</v>
      </c>
      <c r="B1127" s="2">
        <v>-0.57899999999999996</v>
      </c>
      <c r="C1127" s="2">
        <v>0.68100000000000005</v>
      </c>
      <c r="D1127" s="2">
        <v>-0.79500000000000004</v>
      </c>
    </row>
    <row r="1128" spans="1:4">
      <c r="A1128" s="103">
        <v>1127</v>
      </c>
      <c r="B1128" s="2">
        <v>1.325</v>
      </c>
      <c r="C1128" s="2">
        <v>1.54</v>
      </c>
      <c r="D1128" s="2">
        <v>0.59699999999999998</v>
      </c>
    </row>
    <row r="1129" spans="1:4">
      <c r="A1129" s="104">
        <v>1128</v>
      </c>
      <c r="B1129" s="2">
        <v>0.39400000000000002</v>
      </c>
      <c r="C1129" s="2">
        <v>9.5000000000000001E-2</v>
      </c>
      <c r="D1129" s="2">
        <v>0</v>
      </c>
    </row>
    <row r="1130" spans="1:4">
      <c r="A1130" s="103">
        <v>1129</v>
      </c>
      <c r="B1130" s="2">
        <v>0.74</v>
      </c>
      <c r="C1130" s="2">
        <v>0.28599999999999998</v>
      </c>
      <c r="D1130" s="2">
        <v>0.59299999999999997</v>
      </c>
    </row>
    <row r="1131" spans="1:4">
      <c r="A1131" s="104">
        <v>1130</v>
      </c>
      <c r="B1131" s="2">
        <v>-1.222</v>
      </c>
      <c r="C1131" s="2">
        <v>-1.4370000000000001</v>
      </c>
      <c r="D1131" s="2">
        <v>-0.39500000000000002</v>
      </c>
    </row>
    <row r="1132" spans="1:4">
      <c r="A1132" s="103">
        <v>1131</v>
      </c>
      <c r="B1132" s="2">
        <v>-3.5999999999999997E-2</v>
      </c>
      <c r="C1132" s="2">
        <v>0.28899999999999998</v>
      </c>
      <c r="D1132" s="2">
        <v>-0.19800000000000001</v>
      </c>
    </row>
    <row r="1133" spans="1:4">
      <c r="A1133" s="104">
        <v>1132</v>
      </c>
      <c r="B1133" s="2">
        <v>-0.29799999999999999</v>
      </c>
      <c r="C1133" s="2">
        <v>-0.96699999999999997</v>
      </c>
      <c r="D1133" s="2">
        <v>0.39600000000000002</v>
      </c>
    </row>
    <row r="1134" spans="1:4">
      <c r="A1134" s="103">
        <v>1133</v>
      </c>
      <c r="B1134" s="2">
        <v>0.752</v>
      </c>
      <c r="C1134" s="2">
        <v>-1.37</v>
      </c>
      <c r="D1134" s="2">
        <v>-0.39600000000000002</v>
      </c>
    </row>
    <row r="1135" spans="1:4">
      <c r="A1135" s="104">
        <v>1134</v>
      </c>
      <c r="B1135" s="2">
        <v>6.2E-2</v>
      </c>
      <c r="C1135" s="2">
        <v>-0.59299999999999997</v>
      </c>
      <c r="D1135" s="2">
        <v>1.1830000000000001</v>
      </c>
    </row>
    <row r="1136" spans="1:4">
      <c r="A1136" s="103">
        <v>1135</v>
      </c>
      <c r="B1136" s="2">
        <v>-1.444</v>
      </c>
      <c r="C1136" s="2">
        <v>0.39600000000000002</v>
      </c>
      <c r="D1136" s="2">
        <v>-0.78700000000000003</v>
      </c>
    </row>
    <row r="1137" spans="1:4">
      <c r="A1137" s="104">
        <v>1136</v>
      </c>
      <c r="B1137" s="2">
        <v>-2.7850000000000001</v>
      </c>
      <c r="C1137" s="2">
        <v>-1.3919999999999999</v>
      </c>
      <c r="D1137" s="2">
        <v>-0.79400000000000004</v>
      </c>
    </row>
    <row r="1138" spans="1:4">
      <c r="A1138" s="103">
        <v>1137</v>
      </c>
      <c r="B1138" s="2">
        <v>-0.38400000000000001</v>
      </c>
      <c r="C1138" s="2">
        <v>-1.006</v>
      </c>
      <c r="D1138" s="2">
        <v>-0.19900000000000001</v>
      </c>
    </row>
    <row r="1139" spans="1:4">
      <c r="A1139" s="104">
        <v>1138</v>
      </c>
      <c r="B1139" s="2">
        <v>2.1019999999999999</v>
      </c>
      <c r="C1139" s="2">
        <v>3.38</v>
      </c>
      <c r="D1139" s="2">
        <v>0</v>
      </c>
    </row>
    <row r="1140" spans="1:4">
      <c r="A1140" s="103">
        <v>1139</v>
      </c>
      <c r="B1140" s="2">
        <v>0.69599999999999995</v>
      </c>
      <c r="C1140" s="2">
        <v>0.58499999999999996</v>
      </c>
      <c r="D1140" s="2">
        <v>0.39800000000000002</v>
      </c>
    </row>
    <row r="1141" spans="1:4">
      <c r="A1141" s="104">
        <v>1140</v>
      </c>
      <c r="B1141" s="2">
        <v>-0.72499999999999998</v>
      </c>
      <c r="C1141" s="2">
        <v>-2.161</v>
      </c>
      <c r="D1141" s="2">
        <v>0.19900000000000001</v>
      </c>
    </row>
    <row r="1142" spans="1:4">
      <c r="A1142" s="103">
        <v>1141</v>
      </c>
      <c r="B1142" s="2">
        <v>0.76700000000000002</v>
      </c>
      <c r="C1142" s="2">
        <v>1.0860000000000001</v>
      </c>
      <c r="D1142" s="2">
        <v>0.59299999999999997</v>
      </c>
    </row>
    <row r="1143" spans="1:4">
      <c r="A1143" s="104">
        <v>1142</v>
      </c>
      <c r="B1143" s="2">
        <v>1.0940000000000001</v>
      </c>
      <c r="C1143" s="2">
        <v>0.29399999999999998</v>
      </c>
      <c r="D1143" s="2">
        <v>0.39400000000000002</v>
      </c>
    </row>
    <row r="1144" spans="1:4">
      <c r="A1144" s="103">
        <v>1143</v>
      </c>
      <c r="B1144" s="2">
        <v>4.2999999999999997E-2</v>
      </c>
      <c r="C1144" s="2">
        <v>1.0720000000000001</v>
      </c>
      <c r="D1144" s="2">
        <v>0.19600000000000001</v>
      </c>
    </row>
    <row r="1145" spans="1:4">
      <c r="A1145" s="104">
        <v>1144</v>
      </c>
      <c r="B1145" s="2">
        <v>-0.871</v>
      </c>
      <c r="C1145" s="2">
        <v>-0.48599999999999999</v>
      </c>
      <c r="D1145" s="2">
        <v>-0.98499999999999999</v>
      </c>
    </row>
    <row r="1146" spans="1:4">
      <c r="A1146" s="103">
        <v>1145</v>
      </c>
      <c r="B1146" s="2">
        <v>0.47799999999999998</v>
      </c>
      <c r="C1146" s="2">
        <v>-1.373</v>
      </c>
      <c r="D1146" s="2">
        <v>-0.79500000000000004</v>
      </c>
    </row>
    <row r="1147" spans="1:4">
      <c r="A1147" s="104">
        <v>1146</v>
      </c>
      <c r="B1147" s="2">
        <v>-0.01</v>
      </c>
      <c r="C1147" s="2">
        <v>-0.59399999999999997</v>
      </c>
      <c r="D1147" s="2">
        <v>0</v>
      </c>
    </row>
    <row r="1148" spans="1:4">
      <c r="A1148" s="103">
        <v>1147</v>
      </c>
      <c r="B1148" s="2">
        <v>0.67800000000000005</v>
      </c>
      <c r="C1148" s="2">
        <v>1.6739999999999999</v>
      </c>
      <c r="D1148" s="2">
        <v>0.19900000000000001</v>
      </c>
    </row>
    <row r="1149" spans="1:4">
      <c r="A1149" s="104">
        <v>1148</v>
      </c>
      <c r="B1149" s="2">
        <v>0.93700000000000006</v>
      </c>
      <c r="C1149" s="2">
        <v>0.875</v>
      </c>
      <c r="D1149" s="2">
        <v>0.19900000000000001</v>
      </c>
    </row>
    <row r="1150" spans="1:4">
      <c r="A1150" s="103">
        <v>1149</v>
      </c>
      <c r="B1150" s="2">
        <v>-0.438</v>
      </c>
      <c r="C1150" s="2">
        <v>-0.29099999999999998</v>
      </c>
      <c r="D1150" s="2">
        <v>0</v>
      </c>
    </row>
    <row r="1151" spans="1:4">
      <c r="A1151" s="104">
        <v>1150</v>
      </c>
      <c r="B1151" s="2">
        <v>-1.4359999999999999</v>
      </c>
      <c r="C1151" s="2">
        <v>-0.97599999999999998</v>
      </c>
      <c r="D1151" s="2">
        <v>-0.19900000000000001</v>
      </c>
    </row>
    <row r="1152" spans="1:4">
      <c r="A1152" s="103">
        <v>1151</v>
      </c>
      <c r="B1152" s="2">
        <v>-1.4990000000000001</v>
      </c>
      <c r="C1152" s="2">
        <v>-2.2810000000000001</v>
      </c>
      <c r="D1152" s="2">
        <v>-0.8</v>
      </c>
    </row>
    <row r="1153" spans="1:4">
      <c r="A1153" s="104">
        <v>1152</v>
      </c>
      <c r="B1153" s="2">
        <v>2.4390000000000001</v>
      </c>
      <c r="C1153" s="2">
        <v>3.0619999999999998</v>
      </c>
      <c r="D1153" s="2">
        <v>0.8</v>
      </c>
    </row>
    <row r="1154" spans="1:4">
      <c r="A1154" s="103">
        <v>1153</v>
      </c>
      <c r="B1154" s="2">
        <v>0.34100000000000003</v>
      </c>
      <c r="C1154" s="2">
        <v>-1.1739999999999999</v>
      </c>
      <c r="D1154" s="2">
        <v>-0.39900000000000002</v>
      </c>
    </row>
    <row r="1155" spans="1:4">
      <c r="A1155" s="104">
        <v>1154</v>
      </c>
      <c r="B1155" s="2">
        <v>-7.6999999999999999E-2</v>
      </c>
      <c r="C1155" s="2">
        <v>-1.288</v>
      </c>
      <c r="D1155" s="2">
        <v>0.39900000000000002</v>
      </c>
    </row>
    <row r="1156" spans="1:4">
      <c r="A1156" s="103">
        <v>1155</v>
      </c>
      <c r="B1156" s="2">
        <v>-0.46700000000000003</v>
      </c>
      <c r="C1156" s="2">
        <v>0.1</v>
      </c>
      <c r="D1156" s="2">
        <v>0</v>
      </c>
    </row>
    <row r="1157" spans="1:4">
      <c r="A1157" s="104">
        <v>1156</v>
      </c>
      <c r="B1157" s="2">
        <v>-2.4940000000000002</v>
      </c>
      <c r="C1157" s="2">
        <v>-3.6</v>
      </c>
      <c r="D1157" s="2">
        <v>0</v>
      </c>
    </row>
    <row r="1158" spans="1:4">
      <c r="A1158" s="103">
        <v>1157</v>
      </c>
      <c r="B1158" s="2">
        <v>-0.52100000000000002</v>
      </c>
      <c r="C1158" s="2">
        <v>0.66900000000000004</v>
      </c>
      <c r="D1158" s="2">
        <v>-0.59899999999999998</v>
      </c>
    </row>
    <row r="1159" spans="1:4">
      <c r="A1159" s="104">
        <v>1158</v>
      </c>
      <c r="B1159" s="2">
        <v>-0.624</v>
      </c>
      <c r="C1159" s="2">
        <v>-0.876</v>
      </c>
      <c r="D1159" s="2">
        <v>0.59899999999999998</v>
      </c>
    </row>
    <row r="1160" spans="1:4">
      <c r="A1160" s="103">
        <v>1159</v>
      </c>
      <c r="B1160" s="2">
        <v>-1.534</v>
      </c>
      <c r="C1160" s="2">
        <v>-5.53</v>
      </c>
      <c r="D1160" s="2">
        <v>-0.19900000000000001</v>
      </c>
    </row>
    <row r="1161" spans="1:4">
      <c r="A1161" s="104">
        <v>1160</v>
      </c>
      <c r="B1161" s="2">
        <v>2.71</v>
      </c>
      <c r="C1161" s="2">
        <v>3.8079999999999998</v>
      </c>
      <c r="D1161" s="2">
        <v>1.976</v>
      </c>
    </row>
    <row r="1162" spans="1:4">
      <c r="A1162" s="103">
        <v>1161</v>
      </c>
      <c r="B1162" s="2">
        <v>1.2290000000000001</v>
      </c>
      <c r="C1162" s="2">
        <v>2.0830000000000002</v>
      </c>
      <c r="D1162" s="2">
        <v>1.167</v>
      </c>
    </row>
    <row r="1163" spans="1:4">
      <c r="A1163" s="104">
        <v>1162</v>
      </c>
      <c r="B1163" s="2">
        <v>-1.173</v>
      </c>
      <c r="C1163" s="2">
        <v>-3.0880000000000001</v>
      </c>
      <c r="D1163" s="2">
        <v>1.536</v>
      </c>
    </row>
    <row r="1164" spans="1:4">
      <c r="A1164" s="103">
        <v>1163</v>
      </c>
      <c r="B1164" s="2">
        <v>0.33900000000000002</v>
      </c>
      <c r="C1164" s="2">
        <v>0.68899999999999995</v>
      </c>
      <c r="D1164" s="2">
        <v>-1.3420000000000001</v>
      </c>
    </row>
    <row r="1165" spans="1:4">
      <c r="A1165" s="104">
        <v>1164</v>
      </c>
      <c r="B1165" s="2">
        <v>-0.88700000000000001</v>
      </c>
      <c r="C1165" s="2">
        <v>-0.47599999999999998</v>
      </c>
      <c r="D1165" s="2">
        <v>0</v>
      </c>
    </row>
    <row r="1166" spans="1:4">
      <c r="A1166" s="103">
        <v>1165</v>
      </c>
      <c r="B1166" s="2">
        <v>-2.5249999999999999</v>
      </c>
      <c r="C1166" s="2">
        <v>-2.4159999999999999</v>
      </c>
      <c r="D1166" s="2">
        <v>-0.193</v>
      </c>
    </row>
    <row r="1167" spans="1:4">
      <c r="A1167" s="104">
        <v>1166</v>
      </c>
      <c r="B1167" s="2">
        <v>1.149</v>
      </c>
      <c r="C1167" s="2">
        <v>0.32600000000000001</v>
      </c>
      <c r="D1167" s="2">
        <v>0.57899999999999996</v>
      </c>
    </row>
    <row r="1168" spans="1:4">
      <c r="A1168" s="103">
        <v>1167</v>
      </c>
      <c r="B1168" s="2">
        <v>1.3839999999999999</v>
      </c>
      <c r="C1168" s="2">
        <v>1.8779999999999999</v>
      </c>
      <c r="D1168" s="2">
        <v>1.147</v>
      </c>
    </row>
    <row r="1169" spans="1:4">
      <c r="A1169" s="104">
        <v>1168</v>
      </c>
      <c r="B1169" s="2">
        <v>2.3220000000000001</v>
      </c>
      <c r="C1169" s="2">
        <v>3.6030000000000002</v>
      </c>
      <c r="D1169" s="2">
        <v>0.94599999999999995</v>
      </c>
    </row>
    <row r="1170" spans="1:4">
      <c r="A1170" s="103">
        <v>1169</v>
      </c>
      <c r="B1170" s="2">
        <v>-1.302</v>
      </c>
      <c r="C1170" s="2">
        <v>-1.498</v>
      </c>
      <c r="D1170" s="2">
        <v>0.93700000000000006</v>
      </c>
    </row>
    <row r="1171" spans="1:4">
      <c r="A1171" s="104">
        <v>1170</v>
      </c>
      <c r="B1171" s="2">
        <v>1.496</v>
      </c>
      <c r="C1171" s="2">
        <v>2.2650000000000001</v>
      </c>
      <c r="D1171" s="2">
        <v>1.482</v>
      </c>
    </row>
    <row r="1172" spans="1:4">
      <c r="A1172" s="103">
        <v>1171</v>
      </c>
      <c r="B1172" s="2">
        <v>-0.59799999999999998</v>
      </c>
      <c r="C1172" s="2">
        <v>1.0129999999999999</v>
      </c>
      <c r="D1172" s="2">
        <v>-1.855</v>
      </c>
    </row>
    <row r="1173" spans="1:4">
      <c r="A1173" s="104">
        <v>1172</v>
      </c>
      <c r="B1173" s="2">
        <v>-0.16400000000000001</v>
      </c>
      <c r="C1173" s="2">
        <v>0.55300000000000005</v>
      </c>
      <c r="D1173" s="2">
        <v>0.374</v>
      </c>
    </row>
    <row r="1174" spans="1:4">
      <c r="A1174" s="103">
        <v>1173</v>
      </c>
      <c r="B1174" s="2">
        <v>1.016</v>
      </c>
      <c r="C1174" s="2">
        <v>1.393</v>
      </c>
      <c r="D1174" s="2">
        <v>-1.883</v>
      </c>
    </row>
    <row r="1175" spans="1:4">
      <c r="A1175" s="104">
        <v>1174</v>
      </c>
      <c r="B1175" s="2">
        <v>1.2450000000000001</v>
      </c>
      <c r="C1175" s="2">
        <v>2.0539999999999998</v>
      </c>
      <c r="D1175" s="2">
        <v>1.6970000000000001</v>
      </c>
    </row>
    <row r="1176" spans="1:4">
      <c r="A1176" s="103">
        <v>1175</v>
      </c>
      <c r="B1176" s="2">
        <v>-2E-3</v>
      </c>
      <c r="C1176" s="2">
        <v>-2.7480000000000002</v>
      </c>
      <c r="D1176" s="2">
        <v>0.187</v>
      </c>
    </row>
    <row r="1177" spans="1:4">
      <c r="A1177" s="104">
        <v>1176</v>
      </c>
      <c r="B1177" s="2">
        <v>6.6000000000000003E-2</v>
      </c>
      <c r="C1177" s="2">
        <v>-1.7569999999999999</v>
      </c>
      <c r="D1177" s="2">
        <v>0.74299999999999999</v>
      </c>
    </row>
    <row r="1178" spans="1:4">
      <c r="A1178" s="103">
        <v>1177</v>
      </c>
      <c r="B1178" s="2">
        <v>2.165</v>
      </c>
      <c r="C1178" s="2">
        <v>2.4510000000000001</v>
      </c>
      <c r="D1178" s="2">
        <v>0</v>
      </c>
    </row>
    <row r="1179" spans="1:4">
      <c r="A1179" s="104">
        <v>1178</v>
      </c>
      <c r="B1179" s="2">
        <v>-0.80300000000000005</v>
      </c>
      <c r="C1179" s="2">
        <v>-0.69399999999999995</v>
      </c>
      <c r="D1179" s="2">
        <v>-0.55700000000000005</v>
      </c>
    </row>
    <row r="1180" spans="1:4">
      <c r="A1180" s="103">
        <v>1179</v>
      </c>
      <c r="B1180" s="2">
        <v>0.49</v>
      </c>
      <c r="C1180" s="2">
        <v>-1</v>
      </c>
      <c r="D1180" s="2">
        <v>1.845</v>
      </c>
    </row>
    <row r="1181" spans="1:4">
      <c r="A1181" s="104">
        <v>1180</v>
      </c>
      <c r="B1181" s="2">
        <v>0.79200000000000004</v>
      </c>
      <c r="C1181" s="2">
        <v>-0.40300000000000002</v>
      </c>
      <c r="D1181" s="2">
        <v>3.238</v>
      </c>
    </row>
    <row r="1182" spans="1:4">
      <c r="A1182" s="103">
        <v>1181</v>
      </c>
      <c r="B1182" s="2">
        <v>0.95099999999999996</v>
      </c>
      <c r="C1182" s="2">
        <v>1.204</v>
      </c>
      <c r="D1182" s="2">
        <v>-1.2470000000000001</v>
      </c>
    </row>
    <row r="1183" spans="1:4">
      <c r="A1183" s="104">
        <v>1182</v>
      </c>
      <c r="B1183" s="2">
        <v>0.28499999999999998</v>
      </c>
      <c r="C1183" s="2">
        <v>1.091</v>
      </c>
      <c r="D1183" s="2">
        <v>-0.35899999999999999</v>
      </c>
    </row>
    <row r="1184" spans="1:4">
      <c r="A1184" s="103">
        <v>1183</v>
      </c>
      <c r="B1184" s="2">
        <v>1.4390000000000001</v>
      </c>
      <c r="C1184" s="2">
        <v>0.49199999999999999</v>
      </c>
      <c r="D1184" s="2">
        <v>1.2509999999999999</v>
      </c>
    </row>
    <row r="1185" spans="1:4">
      <c r="A1185" s="104">
        <v>1184</v>
      </c>
      <c r="B1185" s="2">
        <v>0.48599999999999999</v>
      </c>
      <c r="C1185" s="2">
        <v>2.2320000000000002</v>
      </c>
      <c r="D1185" s="2">
        <v>1.236</v>
      </c>
    </row>
    <row r="1186" spans="1:4">
      <c r="A1186" s="103">
        <v>1185</v>
      </c>
      <c r="B1186" s="2">
        <v>-0.81200000000000006</v>
      </c>
      <c r="C1186" s="2">
        <v>-2.5270000000000001</v>
      </c>
      <c r="D1186" s="2">
        <v>-1.413</v>
      </c>
    </row>
    <row r="1187" spans="1:4">
      <c r="A1187" s="104">
        <v>1186</v>
      </c>
      <c r="B1187" s="2">
        <v>0.20799999999999999</v>
      </c>
      <c r="C1187" s="2">
        <v>-0.49299999999999999</v>
      </c>
      <c r="D1187" s="2">
        <v>0.53200000000000003</v>
      </c>
    </row>
    <row r="1188" spans="1:4">
      <c r="A1188" s="103">
        <v>1187</v>
      </c>
      <c r="B1188" s="2">
        <v>1.6559999999999999</v>
      </c>
      <c r="C1188" s="2">
        <v>0.69</v>
      </c>
      <c r="D1188" s="2">
        <v>2.2749999999999999</v>
      </c>
    </row>
    <row r="1189" spans="1:4">
      <c r="A1189" s="104">
        <v>1188</v>
      </c>
      <c r="B1189" s="2">
        <v>-0.55800000000000005</v>
      </c>
      <c r="C1189" s="2">
        <v>0.39200000000000002</v>
      </c>
      <c r="D1189" s="2">
        <v>0</v>
      </c>
    </row>
    <row r="1190" spans="1:4">
      <c r="A1190" s="103">
        <v>1189</v>
      </c>
      <c r="B1190" s="2">
        <v>-0.06</v>
      </c>
      <c r="C1190" s="2">
        <v>0</v>
      </c>
      <c r="D1190" s="2">
        <v>0.34499999999999997</v>
      </c>
    </row>
    <row r="1191" spans="1:4">
      <c r="A1191" s="104">
        <v>1190</v>
      </c>
      <c r="B1191" s="2">
        <v>0.70599999999999996</v>
      </c>
      <c r="C1191" s="2">
        <v>1.071</v>
      </c>
      <c r="D1191" s="2">
        <v>0.17199999999999999</v>
      </c>
    </row>
    <row r="1192" spans="1:4">
      <c r="A1192" s="103">
        <v>1191</v>
      </c>
      <c r="B1192" s="2">
        <v>9.1999999999999998E-2</v>
      </c>
      <c r="C1192" s="2">
        <v>1.155</v>
      </c>
      <c r="D1192" s="2">
        <v>0.34399999999999997</v>
      </c>
    </row>
    <row r="1193" spans="1:4">
      <c r="A1193" s="104">
        <v>1192</v>
      </c>
      <c r="B1193" s="2">
        <v>-0.23200000000000001</v>
      </c>
      <c r="C1193" s="2">
        <v>-0.96199999999999997</v>
      </c>
      <c r="D1193" s="2">
        <v>0</v>
      </c>
    </row>
    <row r="1194" spans="1:4">
      <c r="A1194" s="103">
        <v>1193</v>
      </c>
      <c r="B1194" s="2">
        <v>-0.26</v>
      </c>
      <c r="C1194" s="2">
        <v>0.193</v>
      </c>
      <c r="D1194" s="2">
        <v>0.51300000000000001</v>
      </c>
    </row>
    <row r="1195" spans="1:4">
      <c r="A1195" s="104">
        <v>1194</v>
      </c>
      <c r="B1195" s="2">
        <v>0.84799999999999998</v>
      </c>
      <c r="C1195" s="2">
        <v>0.57699999999999996</v>
      </c>
      <c r="D1195" s="2">
        <v>0.68</v>
      </c>
    </row>
    <row r="1196" spans="1:4">
      <c r="A1196" s="103">
        <v>1195</v>
      </c>
      <c r="B1196" s="2">
        <v>-0.44</v>
      </c>
      <c r="C1196" s="2">
        <v>0.57399999999999995</v>
      </c>
      <c r="D1196" s="2">
        <v>-1.194</v>
      </c>
    </row>
    <row r="1197" spans="1:4">
      <c r="A1197" s="104">
        <v>1196</v>
      </c>
      <c r="B1197" s="2">
        <v>0.27700000000000002</v>
      </c>
      <c r="C1197" s="2">
        <v>-0.28599999999999998</v>
      </c>
      <c r="D1197" s="2">
        <v>0</v>
      </c>
    </row>
    <row r="1198" spans="1:4">
      <c r="A1198" s="103">
        <v>1197</v>
      </c>
      <c r="B1198" s="2">
        <v>-1.111</v>
      </c>
      <c r="C1198" s="2">
        <v>-1.833</v>
      </c>
      <c r="D1198" s="2">
        <v>-2.2549999999999999</v>
      </c>
    </row>
    <row r="1199" spans="1:4">
      <c r="A1199" s="104">
        <v>1198</v>
      </c>
      <c r="B1199" s="2">
        <v>-0.878</v>
      </c>
      <c r="C1199" s="2">
        <v>-0.58599999999999997</v>
      </c>
      <c r="D1199" s="2">
        <v>0.17499999999999999</v>
      </c>
    </row>
    <row r="1200" spans="1:4">
      <c r="A1200" s="103">
        <v>1199</v>
      </c>
      <c r="B1200" s="2">
        <v>-1.05</v>
      </c>
      <c r="C1200" s="2">
        <v>-2.1779999999999999</v>
      </c>
      <c r="D1200" s="2">
        <v>0.35</v>
      </c>
    </row>
    <row r="1201" spans="1:4">
      <c r="A1201" s="104">
        <v>1200</v>
      </c>
      <c r="B1201" s="2">
        <v>-1.33</v>
      </c>
      <c r="C1201" s="2">
        <v>-0.55200000000000005</v>
      </c>
      <c r="D1201" s="2">
        <v>0.69599999999999995</v>
      </c>
    </row>
    <row r="1202" spans="1:4">
      <c r="A1202" s="103">
        <v>1201</v>
      </c>
      <c r="B1202" s="2">
        <v>0.41899999999999998</v>
      </c>
      <c r="C1202" s="2">
        <v>0.55200000000000005</v>
      </c>
      <c r="D1202" s="2">
        <v>0.86299999999999999</v>
      </c>
    </row>
    <row r="1203" spans="1:4">
      <c r="A1203" s="104">
        <v>1202</v>
      </c>
      <c r="B1203" s="2">
        <v>0.77800000000000002</v>
      </c>
      <c r="C1203" s="2">
        <v>2.1779999999999999</v>
      </c>
      <c r="D1203" s="2">
        <v>0.68500000000000005</v>
      </c>
    </row>
    <row r="1204" spans="1:4">
      <c r="A1204" s="103">
        <v>1203</v>
      </c>
      <c r="B1204" s="2">
        <v>-3.9E-2</v>
      </c>
      <c r="C1204" s="2">
        <v>0.78</v>
      </c>
      <c r="D1204" s="2">
        <v>-1.375</v>
      </c>
    </row>
    <row r="1205" spans="1:4">
      <c r="A1205" s="104">
        <v>1204</v>
      </c>
      <c r="B1205" s="2">
        <v>-1.113</v>
      </c>
      <c r="C1205" s="2">
        <v>1.351</v>
      </c>
      <c r="D1205" s="2">
        <v>-1.218</v>
      </c>
    </row>
    <row r="1206" spans="1:4">
      <c r="A1206" s="103">
        <v>1205</v>
      </c>
      <c r="B1206" s="2">
        <v>0.32400000000000001</v>
      </c>
      <c r="C1206" s="2">
        <v>-0.192</v>
      </c>
      <c r="D1206" s="2">
        <v>0.69799999999999995</v>
      </c>
    </row>
    <row r="1207" spans="1:4">
      <c r="A1207" s="104">
        <v>1206</v>
      </c>
      <c r="B1207" s="2">
        <v>-0.88300000000000001</v>
      </c>
      <c r="C1207" s="2">
        <v>-1.159</v>
      </c>
      <c r="D1207" s="2">
        <v>-0.52300000000000002</v>
      </c>
    </row>
    <row r="1208" spans="1:4">
      <c r="A1208" s="103">
        <v>1207</v>
      </c>
      <c r="B1208" s="2">
        <v>-0.72599999999999998</v>
      </c>
      <c r="C1208" s="2">
        <v>1.159</v>
      </c>
      <c r="D1208" s="2">
        <v>0.52300000000000002</v>
      </c>
    </row>
    <row r="1209" spans="1:4">
      <c r="A1209" s="104">
        <v>1208</v>
      </c>
      <c r="B1209" s="2">
        <v>0.46100000000000002</v>
      </c>
      <c r="C1209" s="2">
        <v>-0.192</v>
      </c>
      <c r="D1209" s="2">
        <v>-0.17399999999999999</v>
      </c>
    </row>
    <row r="1210" spans="1:4">
      <c r="A1210" s="103">
        <v>1209</v>
      </c>
      <c r="B1210" s="2">
        <v>-2.7610000000000001</v>
      </c>
      <c r="C1210" s="2">
        <v>-0.48199999999999998</v>
      </c>
      <c r="D1210" s="2">
        <v>-0.69899999999999995</v>
      </c>
    </row>
    <row r="1211" spans="1:4">
      <c r="A1211" s="104">
        <v>1210</v>
      </c>
      <c r="B1211" s="2">
        <v>1.109</v>
      </c>
      <c r="C1211" s="2">
        <v>-0.48499999999999999</v>
      </c>
      <c r="D1211" s="2">
        <v>1.2210000000000001</v>
      </c>
    </row>
    <row r="1212" spans="1:4">
      <c r="A1212" s="103">
        <v>1211</v>
      </c>
      <c r="B1212" s="2">
        <v>1.198</v>
      </c>
      <c r="C1212" s="2">
        <v>9.7000000000000003E-2</v>
      </c>
      <c r="D1212" s="2">
        <v>0.86299999999999999</v>
      </c>
    </row>
    <row r="1213" spans="1:4">
      <c r="A1213" s="104">
        <v>1212</v>
      </c>
      <c r="B1213" s="2">
        <v>-2.3530000000000002</v>
      </c>
      <c r="C1213" s="2">
        <v>-5.8470000000000004</v>
      </c>
      <c r="D1213" s="2">
        <v>-1.21</v>
      </c>
    </row>
    <row r="1214" spans="1:4">
      <c r="A1214" s="103">
        <v>1213</v>
      </c>
      <c r="B1214" s="2">
        <v>0.877</v>
      </c>
      <c r="C1214" s="2">
        <v>0.25700000000000001</v>
      </c>
      <c r="D1214" s="2">
        <v>1.038</v>
      </c>
    </row>
    <row r="1215" spans="1:4">
      <c r="A1215" s="104">
        <v>1214</v>
      </c>
      <c r="B1215" s="2">
        <v>0.63500000000000001</v>
      </c>
      <c r="C1215" s="2">
        <v>2.484</v>
      </c>
      <c r="D1215" s="2">
        <v>1.198</v>
      </c>
    </row>
    <row r="1216" spans="1:4">
      <c r="A1216" s="103">
        <v>1215</v>
      </c>
      <c r="B1216" s="2">
        <v>1.599</v>
      </c>
      <c r="C1216" s="2">
        <v>1.8360000000000001</v>
      </c>
      <c r="D1216" s="2">
        <v>-4.7009999999999996</v>
      </c>
    </row>
    <row r="1217" spans="1:4">
      <c r="A1217" s="104">
        <v>1216</v>
      </c>
      <c r="B1217" s="2">
        <v>-9.4E-2</v>
      </c>
      <c r="C1217" s="2">
        <v>-0.88900000000000001</v>
      </c>
      <c r="D1217" s="2">
        <v>1.9419999999999999</v>
      </c>
    </row>
    <row r="1218" spans="1:4">
      <c r="A1218" s="103">
        <v>1217</v>
      </c>
      <c r="B1218" s="2">
        <v>1.298</v>
      </c>
      <c r="C1218" s="2">
        <v>0.29699999999999999</v>
      </c>
      <c r="D1218" s="2">
        <v>0.52300000000000002</v>
      </c>
    </row>
    <row r="1219" spans="1:4">
      <c r="A1219" s="104">
        <v>1218</v>
      </c>
      <c r="B1219" s="2">
        <v>0.27800000000000002</v>
      </c>
      <c r="C1219" s="2">
        <v>-9.9000000000000005E-2</v>
      </c>
      <c r="D1219" s="2">
        <v>0.34699999999999998</v>
      </c>
    </row>
    <row r="1220" spans="1:4">
      <c r="A1220" s="103">
        <v>1219</v>
      </c>
      <c r="B1220" s="2">
        <v>2.6389999999999998</v>
      </c>
      <c r="C1220" s="2">
        <v>3.0230000000000001</v>
      </c>
      <c r="D1220" s="2">
        <v>2.5659999999999998</v>
      </c>
    </row>
    <row r="1221" spans="1:4">
      <c r="A1221" s="104">
        <v>1220</v>
      </c>
      <c r="B1221" s="2">
        <v>0.84199999999999997</v>
      </c>
      <c r="C1221" s="2">
        <v>1.3360000000000001</v>
      </c>
      <c r="D1221" s="2">
        <v>2.3370000000000002</v>
      </c>
    </row>
    <row r="1222" spans="1:4">
      <c r="A1222" s="103">
        <v>1221</v>
      </c>
      <c r="B1222" s="2">
        <v>0.876</v>
      </c>
      <c r="C1222" s="2">
        <v>1.0369999999999999</v>
      </c>
      <c r="D1222" s="2">
        <v>-0.82899999999999996</v>
      </c>
    </row>
    <row r="1223" spans="1:4">
      <c r="A1223" s="104">
        <v>1222</v>
      </c>
      <c r="B1223" s="2">
        <v>1.9259999999999999</v>
      </c>
      <c r="C1223" s="2">
        <v>2.867</v>
      </c>
      <c r="D1223" s="2">
        <v>-0.33300000000000002</v>
      </c>
    </row>
    <row r="1224" spans="1:4">
      <c r="A1224" s="103">
        <v>1223</v>
      </c>
      <c r="B1224" s="2">
        <v>-1.0269999999999999</v>
      </c>
      <c r="C1224" s="2">
        <v>-1.1919999999999999</v>
      </c>
      <c r="D1224" s="2">
        <v>-1.853</v>
      </c>
    </row>
    <row r="1225" spans="1:4">
      <c r="A1225" s="104">
        <v>1224</v>
      </c>
      <c r="B1225" s="2">
        <v>0.86599999999999999</v>
      </c>
      <c r="C1225" s="2">
        <v>1.2829999999999999</v>
      </c>
      <c r="D1225" s="2">
        <v>-0.85399999999999998</v>
      </c>
    </row>
    <row r="1226" spans="1:4">
      <c r="A1226" s="103">
        <v>1225</v>
      </c>
      <c r="B1226" s="2">
        <v>-0.59699999999999998</v>
      </c>
      <c r="C1226" s="2">
        <v>0.72599999999999998</v>
      </c>
      <c r="D1226" s="2">
        <v>-1.034</v>
      </c>
    </row>
    <row r="1227" spans="1:4">
      <c r="A1227" s="104">
        <v>1226</v>
      </c>
      <c r="B1227" s="2">
        <v>-0.42199999999999999</v>
      </c>
      <c r="C1227" s="2">
        <v>0.45100000000000001</v>
      </c>
      <c r="D1227" s="2">
        <v>0.17299999999999999</v>
      </c>
    </row>
    <row r="1228" spans="1:4">
      <c r="A1228" s="103">
        <v>1227</v>
      </c>
      <c r="B1228" s="2">
        <v>-0.66800000000000004</v>
      </c>
      <c r="C1228" s="2">
        <v>-0.09</v>
      </c>
      <c r="D1228" s="2">
        <v>-1.0429999999999999</v>
      </c>
    </row>
    <row r="1229" spans="1:4">
      <c r="A1229" s="104">
        <v>1228</v>
      </c>
      <c r="B1229" s="2">
        <v>0.52600000000000002</v>
      </c>
      <c r="C1229" s="2">
        <v>0.18</v>
      </c>
      <c r="D1229" s="2">
        <v>0.34899999999999998</v>
      </c>
    </row>
    <row r="1230" spans="1:4">
      <c r="A1230" s="103">
        <v>1229</v>
      </c>
      <c r="B1230" s="2">
        <v>0.81699999999999995</v>
      </c>
      <c r="C1230" s="2">
        <v>-0.63100000000000001</v>
      </c>
      <c r="D1230" s="2">
        <v>0.86699999999999999</v>
      </c>
    </row>
    <row r="1231" spans="1:4">
      <c r="A1231" s="104">
        <v>1230</v>
      </c>
      <c r="B1231" s="2">
        <v>1.202</v>
      </c>
      <c r="C1231" s="2">
        <v>2.4140000000000001</v>
      </c>
      <c r="D1231" s="2">
        <v>1.0309999999999999</v>
      </c>
    </row>
    <row r="1232" spans="1:4">
      <c r="A1232" s="103">
        <v>1231</v>
      </c>
      <c r="B1232" s="2">
        <v>-0.22500000000000001</v>
      </c>
      <c r="C1232" s="2">
        <v>-0.26500000000000001</v>
      </c>
      <c r="D1232" s="2">
        <v>0</v>
      </c>
    </row>
    <row r="1233" spans="1:4">
      <c r="A1233" s="104">
        <v>1232</v>
      </c>
      <c r="B1233" s="2">
        <v>-0.52500000000000002</v>
      </c>
      <c r="C1233" s="2">
        <v>-0.53300000000000003</v>
      </c>
      <c r="D1233" s="2">
        <v>-0.17100000000000001</v>
      </c>
    </row>
    <row r="1234" spans="1:4">
      <c r="A1234" s="103">
        <v>1233</v>
      </c>
      <c r="B1234" s="2">
        <v>-3.4510000000000001</v>
      </c>
      <c r="C1234" s="2">
        <v>-2.891</v>
      </c>
      <c r="D1234" s="2">
        <v>-1.7270000000000001</v>
      </c>
    </row>
    <row r="1235" spans="1:4">
      <c r="A1235" s="104">
        <v>1234</v>
      </c>
      <c r="B1235" s="2">
        <v>-1.1879999999999999</v>
      </c>
      <c r="C1235" s="2">
        <v>-0.64400000000000002</v>
      </c>
      <c r="D1235" s="2">
        <v>-1.2270000000000001</v>
      </c>
    </row>
    <row r="1236" spans="1:4">
      <c r="A1236" s="103">
        <v>1235</v>
      </c>
      <c r="B1236" s="2">
        <v>-0.48499999999999999</v>
      </c>
      <c r="C1236" s="2">
        <v>2.0089999999999999</v>
      </c>
      <c r="D1236" s="2">
        <v>-3.044</v>
      </c>
    </row>
    <row r="1237" spans="1:4">
      <c r="A1237" s="104">
        <v>1236</v>
      </c>
      <c r="B1237" s="2">
        <v>0.42</v>
      </c>
      <c r="C1237" s="2">
        <v>0.81</v>
      </c>
      <c r="D1237" s="2">
        <v>-0.54700000000000004</v>
      </c>
    </row>
    <row r="1238" spans="1:4">
      <c r="A1238" s="103">
        <v>1237</v>
      </c>
      <c r="B1238" s="2">
        <v>-2.08</v>
      </c>
      <c r="C1238" s="2">
        <v>-1.536</v>
      </c>
      <c r="D1238" s="2">
        <v>0.36499999999999999</v>
      </c>
    </row>
    <row r="1239" spans="1:4">
      <c r="A1239" s="104">
        <v>1238</v>
      </c>
      <c r="B1239" s="2">
        <v>-0.112</v>
      </c>
      <c r="C1239" s="2">
        <v>0</v>
      </c>
      <c r="D1239" s="2">
        <v>0.90700000000000003</v>
      </c>
    </row>
    <row r="1240" spans="1:4">
      <c r="A1240" s="103">
        <v>1239</v>
      </c>
      <c r="B1240" s="2">
        <v>1.988</v>
      </c>
      <c r="C1240" s="2">
        <v>0.63500000000000001</v>
      </c>
      <c r="D1240" s="2">
        <v>0.71899999999999997</v>
      </c>
    </row>
    <row r="1241" spans="1:4">
      <c r="A1241" s="104">
        <v>1240</v>
      </c>
      <c r="B1241" s="2">
        <v>-0.79200000000000004</v>
      </c>
      <c r="C1241" s="2">
        <v>-0.63500000000000001</v>
      </c>
      <c r="D1241" s="2">
        <v>-1.262</v>
      </c>
    </row>
    <row r="1242" spans="1:4">
      <c r="A1242" s="103">
        <v>1241</v>
      </c>
      <c r="B1242" s="2">
        <v>-0.52200000000000002</v>
      </c>
      <c r="C1242" s="2">
        <v>1.357</v>
      </c>
      <c r="D1242" s="2">
        <v>-1.095</v>
      </c>
    </row>
    <row r="1243" spans="1:4">
      <c r="A1243" s="104">
        <v>1242</v>
      </c>
      <c r="B1243" s="2">
        <v>0</v>
      </c>
      <c r="C1243" s="2">
        <v>0.80500000000000005</v>
      </c>
      <c r="D1243" s="2">
        <v>0.73099999999999998</v>
      </c>
    </row>
    <row r="1244" spans="1:4">
      <c r="A1244" s="103">
        <v>1243</v>
      </c>
      <c r="B1244" s="2">
        <v>1.823</v>
      </c>
      <c r="C1244" s="2">
        <v>0.79900000000000004</v>
      </c>
      <c r="D1244" s="2">
        <v>2.34</v>
      </c>
    </row>
    <row r="1245" spans="1:4">
      <c r="A1245" s="104">
        <v>1244</v>
      </c>
      <c r="B1245" s="2">
        <v>0.40500000000000003</v>
      </c>
      <c r="C1245" s="2">
        <v>1.7529999999999999</v>
      </c>
      <c r="D1245" s="2">
        <v>0.35499999999999998</v>
      </c>
    </row>
    <row r="1246" spans="1:4">
      <c r="A1246" s="103">
        <v>1245</v>
      </c>
      <c r="B1246" s="2">
        <v>1.923</v>
      </c>
      <c r="C1246" s="2">
        <v>2.0640000000000001</v>
      </c>
      <c r="D1246" s="2">
        <v>2.452</v>
      </c>
    </row>
    <row r="1247" spans="1:4">
      <c r="A1247" s="104">
        <v>1246</v>
      </c>
      <c r="B1247" s="2">
        <v>-0.66200000000000003</v>
      </c>
      <c r="C1247" s="2">
        <v>0.17</v>
      </c>
      <c r="D1247" s="2">
        <v>-0.52</v>
      </c>
    </row>
    <row r="1248" spans="1:4">
      <c r="A1248" s="103">
        <v>1247</v>
      </c>
      <c r="B1248" s="2">
        <v>-1.431</v>
      </c>
      <c r="C1248" s="2">
        <v>-0.51100000000000001</v>
      </c>
      <c r="D1248" s="2">
        <v>0</v>
      </c>
    </row>
    <row r="1249" spans="1:4">
      <c r="A1249" s="104">
        <v>1248</v>
      </c>
      <c r="B1249" s="2">
        <v>0.11799999999999999</v>
      </c>
      <c r="C1249" s="2">
        <v>-2.9460000000000002</v>
      </c>
      <c r="D1249" s="2">
        <v>0.52</v>
      </c>
    </row>
    <row r="1250" spans="1:4">
      <c r="A1250" s="103">
        <v>1249</v>
      </c>
      <c r="B1250" s="2">
        <v>4.1000000000000002E-2</v>
      </c>
      <c r="C1250" s="2">
        <v>0.70099999999999996</v>
      </c>
      <c r="D1250" s="2">
        <v>0.34499999999999997</v>
      </c>
    </row>
    <row r="1251" spans="1:4">
      <c r="A1251" s="104">
        <v>1250</v>
      </c>
      <c r="B1251" s="2">
        <v>-2.93</v>
      </c>
      <c r="C1251" s="2">
        <v>-2.7450000000000001</v>
      </c>
      <c r="D1251" s="2">
        <v>-1.7390000000000001</v>
      </c>
    </row>
    <row r="1252" spans="1:4">
      <c r="A1252" s="103">
        <v>1251</v>
      </c>
      <c r="B1252" s="2">
        <v>7.9000000000000001E-2</v>
      </c>
      <c r="C1252" s="2">
        <v>-0.27</v>
      </c>
      <c r="D1252" s="2">
        <v>-0.52800000000000002</v>
      </c>
    </row>
    <row r="1253" spans="1:4">
      <c r="A1253" s="104">
        <v>1252</v>
      </c>
      <c r="B1253" s="2">
        <v>1.4019999999999999</v>
      </c>
      <c r="C1253" s="2">
        <v>1.9610000000000001</v>
      </c>
      <c r="D1253" s="2">
        <v>-1.242</v>
      </c>
    </row>
    <row r="1254" spans="1:4">
      <c r="A1254" s="103">
        <v>1253</v>
      </c>
      <c r="B1254" s="2">
        <v>0.47099999999999997</v>
      </c>
      <c r="C1254" s="2">
        <v>0.44</v>
      </c>
      <c r="D1254" s="2">
        <v>0</v>
      </c>
    </row>
    <row r="1255" spans="1:4">
      <c r="A1255" s="104">
        <v>1254</v>
      </c>
      <c r="B1255" s="2">
        <v>9.4E-2</v>
      </c>
      <c r="C1255" s="2">
        <v>-0.79400000000000004</v>
      </c>
      <c r="D1255" s="2">
        <v>1.0660000000000001</v>
      </c>
    </row>
    <row r="1256" spans="1:4">
      <c r="A1256" s="103">
        <v>1255</v>
      </c>
      <c r="B1256" s="2">
        <v>-1.35</v>
      </c>
      <c r="C1256" s="2">
        <v>-1.3380000000000001</v>
      </c>
      <c r="D1256" s="2">
        <v>-0.35399999999999998</v>
      </c>
    </row>
    <row r="1257" spans="1:4">
      <c r="A1257" s="104">
        <v>1256</v>
      </c>
      <c r="B1257" s="2">
        <v>-0.97</v>
      </c>
      <c r="C1257" s="2">
        <v>-1.9950000000000001</v>
      </c>
      <c r="D1257" s="2">
        <v>0.35399999999999998</v>
      </c>
    </row>
    <row r="1258" spans="1:4">
      <c r="A1258" s="103">
        <v>1257</v>
      </c>
      <c r="B1258" s="2">
        <v>-1.92</v>
      </c>
      <c r="C1258" s="2">
        <v>-0.183</v>
      </c>
      <c r="D1258" s="2">
        <v>-2.8679999999999999</v>
      </c>
    </row>
    <row r="1259" spans="1:4">
      <c r="A1259" s="104">
        <v>1258</v>
      </c>
      <c r="B1259" s="2">
        <v>2.7909999999999999</v>
      </c>
      <c r="C1259" s="2">
        <v>3.2490000000000001</v>
      </c>
      <c r="D1259" s="2">
        <v>0.90500000000000003</v>
      </c>
    </row>
    <row r="1260" spans="1:4">
      <c r="A1260" s="103">
        <v>1259</v>
      </c>
      <c r="B1260" s="2">
        <v>0.89100000000000001</v>
      </c>
      <c r="C1260" s="2">
        <v>-0.35599999999999998</v>
      </c>
      <c r="D1260" s="2">
        <v>0</v>
      </c>
    </row>
    <row r="1261" spans="1:4">
      <c r="A1261" s="104">
        <v>1260</v>
      </c>
      <c r="B1261" s="2">
        <v>0.14899999999999999</v>
      </c>
      <c r="C1261" s="2">
        <v>0.79900000000000004</v>
      </c>
      <c r="D1261" s="2">
        <v>0.18</v>
      </c>
    </row>
    <row r="1262" spans="1:4">
      <c r="A1262" s="103">
        <v>1261</v>
      </c>
      <c r="B1262" s="2">
        <v>-0.60499999999999998</v>
      </c>
      <c r="C1262" s="2">
        <v>-0.26600000000000001</v>
      </c>
      <c r="D1262" s="2">
        <v>-2.92</v>
      </c>
    </row>
    <row r="1263" spans="1:4">
      <c r="A1263" s="104">
        <v>1262</v>
      </c>
      <c r="B1263" s="2">
        <v>-0.94599999999999995</v>
      </c>
      <c r="C1263" s="2">
        <v>-1.609</v>
      </c>
      <c r="D1263" s="2">
        <v>-2.2469999999999999</v>
      </c>
    </row>
    <row r="1264" spans="1:4">
      <c r="A1264" s="103">
        <v>1263</v>
      </c>
      <c r="B1264" s="2">
        <v>0.88900000000000001</v>
      </c>
      <c r="C1264" s="2">
        <v>-0.45100000000000001</v>
      </c>
      <c r="D1264" s="2">
        <v>3.169</v>
      </c>
    </row>
    <row r="1265" spans="1:4">
      <c r="A1265" s="104">
        <v>1264</v>
      </c>
      <c r="B1265" s="2">
        <v>1.097</v>
      </c>
      <c r="C1265" s="2">
        <v>0.72099999999999997</v>
      </c>
      <c r="D1265" s="2">
        <v>0.183</v>
      </c>
    </row>
    <row r="1266" spans="1:4">
      <c r="A1266" s="103">
        <v>1265</v>
      </c>
      <c r="B1266" s="2">
        <v>-0.06</v>
      </c>
      <c r="C1266" s="2">
        <v>-0.27</v>
      </c>
      <c r="D1266" s="2">
        <v>0.54800000000000004</v>
      </c>
    </row>
    <row r="1267" spans="1:4">
      <c r="A1267" s="104">
        <v>1266</v>
      </c>
      <c r="B1267" s="2">
        <v>1.944</v>
      </c>
      <c r="C1267" s="2">
        <v>2.5790000000000002</v>
      </c>
      <c r="D1267" s="2">
        <v>0.54500000000000004</v>
      </c>
    </row>
    <row r="1268" spans="1:4">
      <c r="A1268" s="103">
        <v>1267</v>
      </c>
      <c r="B1268" s="2">
        <v>0.71699999999999997</v>
      </c>
      <c r="C1268" s="2">
        <v>0</v>
      </c>
      <c r="D1268" s="2">
        <v>0.36199999999999999</v>
      </c>
    </row>
    <row r="1269" spans="1:4">
      <c r="A1269" s="104">
        <v>1268</v>
      </c>
      <c r="B1269" s="2">
        <v>-0.61</v>
      </c>
      <c r="C1269" s="2">
        <v>-2.5790000000000002</v>
      </c>
      <c r="D1269" s="2">
        <v>-0.18099999999999999</v>
      </c>
    </row>
    <row r="1270" spans="1:4">
      <c r="A1270" s="103">
        <v>1269</v>
      </c>
      <c r="B1270" s="2">
        <v>-0.42899999999999999</v>
      </c>
      <c r="C1270" s="2">
        <v>-1.635</v>
      </c>
      <c r="D1270" s="2">
        <v>0.72099999999999997</v>
      </c>
    </row>
    <row r="1271" spans="1:4">
      <c r="A1271" s="104">
        <v>1270</v>
      </c>
      <c r="B1271" s="2">
        <v>-0.28899999999999998</v>
      </c>
      <c r="C1271" s="2">
        <v>-1.6619999999999999</v>
      </c>
      <c r="D1271" s="2">
        <v>0.71599999999999997</v>
      </c>
    </row>
    <row r="1272" spans="1:4">
      <c r="A1272" s="103">
        <v>1271</v>
      </c>
      <c r="B1272" s="2">
        <v>-0.81399999999999995</v>
      </c>
      <c r="C1272" s="2">
        <v>-1.5960000000000001</v>
      </c>
      <c r="D1272" s="2">
        <v>-1.617</v>
      </c>
    </row>
    <row r="1273" spans="1:4">
      <c r="A1273" s="104">
        <v>1272</v>
      </c>
      <c r="B1273" s="2">
        <v>9.6000000000000002E-2</v>
      </c>
      <c r="C1273" s="2">
        <v>-2.0070000000000001</v>
      </c>
      <c r="D1273" s="2">
        <v>-0.72699999999999998</v>
      </c>
    </row>
    <row r="1274" spans="1:4">
      <c r="A1274" s="103">
        <v>1273</v>
      </c>
      <c r="B1274" s="2">
        <v>0.67700000000000005</v>
      </c>
      <c r="C1274" s="2">
        <v>0.57699999999999996</v>
      </c>
      <c r="D1274" s="2">
        <v>-0.183</v>
      </c>
    </row>
    <row r="1275" spans="1:4">
      <c r="A1275" s="104">
        <v>1274</v>
      </c>
      <c r="B1275" s="2">
        <v>1.337</v>
      </c>
      <c r="C1275" s="2">
        <v>0.192</v>
      </c>
      <c r="D1275" s="2">
        <v>1.272</v>
      </c>
    </row>
    <row r="1276" spans="1:4">
      <c r="A1276" s="103">
        <v>1275</v>
      </c>
      <c r="B1276" s="2">
        <v>1.33</v>
      </c>
      <c r="C1276" s="2">
        <v>0.66800000000000004</v>
      </c>
      <c r="D1276" s="2">
        <v>0.18</v>
      </c>
    </row>
    <row r="1277" spans="1:4">
      <c r="A1277" s="104">
        <v>1276</v>
      </c>
      <c r="B1277" s="2">
        <v>-0.496</v>
      </c>
      <c r="C1277" s="2">
        <v>-0.95599999999999996</v>
      </c>
      <c r="D1277" s="2">
        <v>-0.72299999999999998</v>
      </c>
    </row>
    <row r="1278" spans="1:4">
      <c r="A1278" s="103">
        <v>1277</v>
      </c>
      <c r="B1278" s="2">
        <v>0.46600000000000003</v>
      </c>
      <c r="C1278" s="2">
        <v>0</v>
      </c>
      <c r="D1278" s="2">
        <v>0</v>
      </c>
    </row>
    <row r="1279" spans="1:4">
      <c r="A1279" s="104">
        <v>1278</v>
      </c>
      <c r="B1279" s="2">
        <v>-1.1519999999999999</v>
      </c>
      <c r="C1279" s="2">
        <v>9.6000000000000002E-2</v>
      </c>
      <c r="D1279" s="2">
        <v>-0.54600000000000004</v>
      </c>
    </row>
    <row r="1280" spans="1:4">
      <c r="A1280" s="103">
        <v>1279</v>
      </c>
      <c r="B1280" s="2">
        <v>0.433</v>
      </c>
      <c r="C1280" s="2">
        <v>-0.86699999999999999</v>
      </c>
      <c r="D1280" s="2">
        <v>0.182</v>
      </c>
    </row>
    <row r="1281" spans="1:4">
      <c r="A1281" s="104">
        <v>1280</v>
      </c>
      <c r="B1281" s="2">
        <v>0.65800000000000003</v>
      </c>
      <c r="C1281" s="2">
        <v>0.86699999999999999</v>
      </c>
      <c r="D1281" s="2">
        <v>1.2669999999999999</v>
      </c>
    </row>
    <row r="1282" spans="1:4">
      <c r="A1282" s="103">
        <v>1281</v>
      </c>
      <c r="B1282" s="2">
        <v>0.53300000000000003</v>
      </c>
      <c r="C1282" s="2">
        <v>-9.6000000000000002E-2</v>
      </c>
      <c r="D1282" s="2">
        <v>-0.18</v>
      </c>
    </row>
    <row r="1283" spans="1:4">
      <c r="A1283" s="104">
        <v>1282</v>
      </c>
      <c r="B1283" s="2">
        <v>1.4999999999999999E-2</v>
      </c>
      <c r="C1283" s="2">
        <v>1.62</v>
      </c>
      <c r="D1283" s="2">
        <v>-0.72299999999999998</v>
      </c>
    </row>
    <row r="1284" spans="1:4">
      <c r="A1284" s="103">
        <v>1283</v>
      </c>
      <c r="B1284" s="2">
        <v>-9.8000000000000004E-2</v>
      </c>
      <c r="C1284" s="2">
        <v>-0.47399999999999998</v>
      </c>
      <c r="D1284" s="2">
        <v>0.36199999999999999</v>
      </c>
    </row>
    <row r="1285" spans="1:4">
      <c r="A1285" s="104">
        <v>1284</v>
      </c>
      <c r="B1285" s="2">
        <v>9.4E-2</v>
      </c>
      <c r="C1285" s="2">
        <v>-0.19</v>
      </c>
      <c r="D1285" s="2">
        <v>1.258</v>
      </c>
    </row>
    <row r="1286" spans="1:4">
      <c r="A1286" s="103">
        <v>1285</v>
      </c>
      <c r="B1286" s="2">
        <v>-3.9E-2</v>
      </c>
      <c r="C1286" s="2">
        <v>-1.1479999999999999</v>
      </c>
      <c r="D1286" s="2">
        <v>-0.71699999999999997</v>
      </c>
    </row>
    <row r="1287" spans="1:4">
      <c r="A1287" s="104">
        <v>1286</v>
      </c>
      <c r="B1287" s="2">
        <v>-0.252</v>
      </c>
      <c r="C1287" s="2">
        <v>-0.48199999999999998</v>
      </c>
      <c r="D1287" s="2">
        <v>-0.18</v>
      </c>
    </row>
    <row r="1288" spans="1:4">
      <c r="A1288" s="103">
        <v>1287</v>
      </c>
      <c r="B1288" s="2">
        <v>-0.11</v>
      </c>
      <c r="C1288" s="2">
        <v>-9.7000000000000003E-2</v>
      </c>
      <c r="D1288" s="2">
        <v>-0.90500000000000003</v>
      </c>
    </row>
    <row r="1289" spans="1:4">
      <c r="A1289" s="104">
        <v>1288</v>
      </c>
      <c r="B1289" s="2">
        <v>-0.65</v>
      </c>
      <c r="C1289" s="2">
        <v>-0.48499999999999999</v>
      </c>
      <c r="D1289" s="2">
        <v>0</v>
      </c>
    </row>
    <row r="1290" spans="1:4">
      <c r="A1290" s="103">
        <v>1289</v>
      </c>
      <c r="B1290" s="2">
        <v>-1.4870000000000001</v>
      </c>
      <c r="C1290" s="2">
        <v>-1.2729999999999999</v>
      </c>
      <c r="D1290" s="2">
        <v>-1.097</v>
      </c>
    </row>
    <row r="1291" spans="1:4">
      <c r="A1291" s="104">
        <v>1290</v>
      </c>
      <c r="B1291" s="2">
        <v>-1.512</v>
      </c>
      <c r="C1291" s="2">
        <v>-1.389</v>
      </c>
      <c r="D1291" s="2">
        <v>-1.2949999999999999</v>
      </c>
    </row>
    <row r="1292" spans="1:4">
      <c r="A1292" s="103">
        <v>1291</v>
      </c>
      <c r="B1292" s="2">
        <v>-0.42099999999999999</v>
      </c>
      <c r="C1292" s="2">
        <v>0.2</v>
      </c>
      <c r="D1292" s="2">
        <v>-1.69</v>
      </c>
    </row>
    <row r="1293" spans="1:4">
      <c r="A1293" s="104">
        <v>1292</v>
      </c>
      <c r="B1293" s="2">
        <v>-0.55700000000000005</v>
      </c>
      <c r="C1293" s="2">
        <v>1.1890000000000001</v>
      </c>
      <c r="D1293" s="2">
        <v>-0.56999999999999995</v>
      </c>
    </row>
    <row r="1294" spans="1:4">
      <c r="A1294" s="103">
        <v>1293</v>
      </c>
      <c r="B1294" s="2">
        <v>0.71299999999999997</v>
      </c>
      <c r="C1294" s="2">
        <v>-0.49399999999999999</v>
      </c>
      <c r="D1294" s="2">
        <v>0.38</v>
      </c>
    </row>
    <row r="1295" spans="1:4">
      <c r="A1295" s="104">
        <v>1294</v>
      </c>
      <c r="B1295" s="2">
        <v>-4.0000000000000001E-3</v>
      </c>
      <c r="C1295" s="2">
        <v>-0.59599999999999997</v>
      </c>
      <c r="D1295" s="2">
        <v>0.379</v>
      </c>
    </row>
    <row r="1296" spans="1:4">
      <c r="A1296" s="103">
        <v>1295</v>
      </c>
      <c r="B1296" s="2">
        <v>-0.63100000000000001</v>
      </c>
      <c r="C1296" s="2">
        <v>0</v>
      </c>
      <c r="D1296" s="2">
        <v>-0.95</v>
      </c>
    </row>
    <row r="1297" spans="1:4">
      <c r="A1297" s="104">
        <v>1296</v>
      </c>
      <c r="B1297" s="2">
        <v>-0.48199999999999998</v>
      </c>
      <c r="C1297" s="2">
        <v>-2.5219999999999998</v>
      </c>
      <c r="D1297" s="2">
        <v>-0.38200000000000001</v>
      </c>
    </row>
    <row r="1298" spans="1:4">
      <c r="A1298" s="103">
        <v>1297</v>
      </c>
      <c r="B1298" s="2">
        <v>0.46700000000000003</v>
      </c>
      <c r="C1298" s="2">
        <v>-1.2849999999999999</v>
      </c>
      <c r="D1298" s="2">
        <v>-0.57599999999999996</v>
      </c>
    </row>
    <row r="1299" spans="1:4">
      <c r="A1299" s="104">
        <v>1298</v>
      </c>
      <c r="B1299" s="2">
        <v>0.33900000000000002</v>
      </c>
      <c r="C1299" s="2">
        <v>0.876</v>
      </c>
      <c r="D1299" s="2">
        <v>0.38500000000000001</v>
      </c>
    </row>
    <row r="1300" spans="1:4">
      <c r="A1300" s="103">
        <v>1299</v>
      </c>
      <c r="B1300" s="2">
        <v>1.571</v>
      </c>
      <c r="C1300" s="2">
        <v>1.1220000000000001</v>
      </c>
      <c r="D1300" s="2">
        <v>0.76500000000000001</v>
      </c>
    </row>
    <row r="1301" spans="1:4">
      <c r="A1301" s="104">
        <v>1300</v>
      </c>
      <c r="B1301" s="2">
        <v>-0.91200000000000003</v>
      </c>
      <c r="C1301" s="2">
        <v>-1.5329999999999999</v>
      </c>
      <c r="D1301" s="2">
        <v>-0.38200000000000001</v>
      </c>
    </row>
    <row r="1302" spans="1:4">
      <c r="A1302" s="103">
        <v>1301</v>
      </c>
      <c r="B1302" s="2">
        <v>-0.84799999999999998</v>
      </c>
      <c r="C1302" s="2">
        <v>-0.62</v>
      </c>
      <c r="D1302" s="2">
        <v>-1.736</v>
      </c>
    </row>
    <row r="1303" spans="1:4">
      <c r="A1303" s="104">
        <v>1302</v>
      </c>
      <c r="B1303" s="2">
        <v>-1.0169999999999999</v>
      </c>
      <c r="C1303" s="2">
        <v>-1.304</v>
      </c>
      <c r="D1303" s="2">
        <v>-1.1739999999999999</v>
      </c>
    </row>
    <row r="1304" spans="1:4">
      <c r="A1304" s="103">
        <v>1303</v>
      </c>
      <c r="B1304" s="2">
        <v>-1.1679999999999999</v>
      </c>
      <c r="C1304" s="2">
        <v>-1.2150000000000001</v>
      </c>
      <c r="D1304" s="2">
        <v>0.19700000000000001</v>
      </c>
    </row>
    <row r="1305" spans="1:4">
      <c r="A1305" s="104">
        <v>1304</v>
      </c>
      <c r="B1305" s="2">
        <v>-0.106</v>
      </c>
      <c r="C1305" s="2">
        <v>-0.53300000000000003</v>
      </c>
      <c r="D1305" s="2">
        <v>0.97799999999999998</v>
      </c>
    </row>
    <row r="1306" spans="1:4">
      <c r="A1306" s="103">
        <v>1305</v>
      </c>
      <c r="B1306" s="2">
        <v>-1.153</v>
      </c>
      <c r="C1306" s="2">
        <v>-1.02</v>
      </c>
      <c r="D1306" s="2">
        <v>-1.569</v>
      </c>
    </row>
    <row r="1307" spans="1:4">
      <c r="A1307" s="104">
        <v>1306</v>
      </c>
      <c r="B1307" s="2">
        <v>0.19900000000000001</v>
      </c>
      <c r="C1307" s="2">
        <v>-2.1269999999999998</v>
      </c>
      <c r="D1307" s="2">
        <v>0.19700000000000001</v>
      </c>
    </row>
    <row r="1308" spans="1:4">
      <c r="A1308" s="103">
        <v>1307</v>
      </c>
      <c r="B1308" s="2">
        <v>-1.8360000000000001</v>
      </c>
      <c r="C1308" s="2">
        <v>-0.38700000000000001</v>
      </c>
      <c r="D1308" s="2">
        <v>-0.99099999999999999</v>
      </c>
    </row>
    <row r="1309" spans="1:4">
      <c r="A1309" s="104">
        <v>1308</v>
      </c>
      <c r="B1309" s="2">
        <v>-3.4249999999999998</v>
      </c>
      <c r="C1309" s="2">
        <v>-5.81</v>
      </c>
      <c r="D1309" s="2">
        <v>-1.4039999999999999</v>
      </c>
    </row>
    <row r="1310" spans="1:4">
      <c r="A1310" s="103">
        <v>1309</v>
      </c>
      <c r="B1310" s="2">
        <v>-1.3120000000000001</v>
      </c>
      <c r="C1310" s="2">
        <v>-1.4770000000000001</v>
      </c>
      <c r="D1310" s="2">
        <v>-1.835</v>
      </c>
    </row>
    <row r="1311" spans="1:4">
      <c r="A1311" s="104">
        <v>1310</v>
      </c>
      <c r="B1311" s="2">
        <v>0.51700000000000002</v>
      </c>
      <c r="C1311" s="2">
        <v>1.125</v>
      </c>
      <c r="D1311" s="2">
        <v>0.41099999999999998</v>
      </c>
    </row>
    <row r="1312" spans="1:4">
      <c r="A1312" s="103">
        <v>1311</v>
      </c>
      <c r="B1312" s="2">
        <v>-1.087</v>
      </c>
      <c r="C1312" s="2">
        <v>-1.125</v>
      </c>
      <c r="D1312" s="2">
        <v>0.61299999999999999</v>
      </c>
    </row>
    <row r="1313" spans="1:4">
      <c r="A1313" s="104">
        <v>1312</v>
      </c>
      <c r="B1313" s="2">
        <v>-1.738</v>
      </c>
      <c r="C1313" s="2">
        <v>-1.923</v>
      </c>
      <c r="D1313" s="2">
        <v>-1.024</v>
      </c>
    </row>
    <row r="1314" spans="1:4">
      <c r="A1314" s="103">
        <v>1313</v>
      </c>
      <c r="B1314" s="2">
        <v>0.19600000000000001</v>
      </c>
      <c r="C1314" s="2">
        <v>6.0999999999999999E-2</v>
      </c>
      <c r="D1314" s="2">
        <v>-0.61899999999999999</v>
      </c>
    </row>
    <row r="1315" spans="1:4">
      <c r="A1315" s="104">
        <v>1314</v>
      </c>
      <c r="B1315" s="2">
        <v>1.7749999999999999</v>
      </c>
      <c r="C1315" s="2">
        <v>2.2189999999999999</v>
      </c>
      <c r="D1315" s="2">
        <v>1.8460000000000001</v>
      </c>
    </row>
    <row r="1316" spans="1:4">
      <c r="A1316" s="103">
        <v>1315</v>
      </c>
      <c r="B1316" s="2">
        <v>2.3559999999999999</v>
      </c>
      <c r="C1316" s="2">
        <v>2.6920000000000002</v>
      </c>
      <c r="D1316" s="2">
        <v>1.212</v>
      </c>
    </row>
    <row r="1317" spans="1:4">
      <c r="A1317" s="104">
        <v>1316</v>
      </c>
      <c r="B1317" s="2">
        <v>-1.5009999999999999</v>
      </c>
      <c r="C1317" s="2">
        <v>-1.9830000000000001</v>
      </c>
      <c r="D1317" s="2">
        <v>-1.4159999999999999</v>
      </c>
    </row>
    <row r="1318" spans="1:4">
      <c r="A1318" s="103">
        <v>1317</v>
      </c>
      <c r="B1318" s="2">
        <v>-0.68</v>
      </c>
      <c r="C1318" s="2">
        <v>5.8999999999999997E-2</v>
      </c>
      <c r="D1318" s="2">
        <v>-1.024</v>
      </c>
    </row>
    <row r="1319" spans="1:4">
      <c r="A1319" s="104">
        <v>1318</v>
      </c>
      <c r="B1319" s="2">
        <v>-0.97499999999999998</v>
      </c>
      <c r="C1319" s="2">
        <v>0.17599999999999999</v>
      </c>
      <c r="D1319" s="2">
        <v>0.41099999999999998</v>
      </c>
    </row>
    <row r="1320" spans="1:4">
      <c r="A1320" s="103">
        <v>1319</v>
      </c>
      <c r="B1320" s="2">
        <v>-0.78</v>
      </c>
      <c r="C1320" s="2">
        <v>1.1679999999999999</v>
      </c>
      <c r="D1320" s="2">
        <v>-0.82299999999999995</v>
      </c>
    </row>
    <row r="1321" spans="1:4">
      <c r="A1321" s="104">
        <v>1320</v>
      </c>
      <c r="B1321" s="2">
        <v>-0.45900000000000002</v>
      </c>
      <c r="C1321" s="2">
        <v>0.11600000000000001</v>
      </c>
      <c r="D1321" s="2">
        <v>0.82299999999999995</v>
      </c>
    </row>
    <row r="1322" spans="1:4">
      <c r="A1322" s="103">
        <v>1321</v>
      </c>
      <c r="B1322" s="2">
        <v>-1.88</v>
      </c>
      <c r="C1322" s="2">
        <v>0.28999999999999998</v>
      </c>
      <c r="D1322" s="2">
        <v>-2.0699999999999998</v>
      </c>
    </row>
    <row r="1323" spans="1:4">
      <c r="A1323" s="104">
        <v>1322</v>
      </c>
      <c r="B1323" s="2">
        <v>1.2190000000000001</v>
      </c>
      <c r="C1323" s="2">
        <v>2.4</v>
      </c>
      <c r="D1323" s="2">
        <v>0.20899999999999999</v>
      </c>
    </row>
    <row r="1324" spans="1:4">
      <c r="A1324" s="103">
        <v>1323</v>
      </c>
      <c r="B1324" s="2">
        <v>1.6240000000000001</v>
      </c>
      <c r="C1324" s="2">
        <v>1.5129999999999999</v>
      </c>
      <c r="D1324" s="2">
        <v>2.27</v>
      </c>
    </row>
    <row r="1325" spans="1:4">
      <c r="A1325" s="104">
        <v>1324</v>
      </c>
      <c r="B1325" s="2">
        <v>1.595</v>
      </c>
      <c r="C1325" s="2">
        <v>2.7429999999999999</v>
      </c>
      <c r="D1325" s="2">
        <v>1.2170000000000001</v>
      </c>
    </row>
    <row r="1326" spans="1:4">
      <c r="A1326" s="103">
        <v>1325</v>
      </c>
      <c r="B1326" s="2">
        <v>-0.47799999999999998</v>
      </c>
      <c r="C1326" s="2">
        <v>0.432</v>
      </c>
      <c r="D1326" s="2">
        <v>-0.40400000000000003</v>
      </c>
    </row>
    <row r="1327" spans="1:4">
      <c r="A1327" s="104">
        <v>1326</v>
      </c>
      <c r="B1327" s="2">
        <v>0.48599999999999999</v>
      </c>
      <c r="C1327" s="2">
        <v>0.85799999999999998</v>
      </c>
      <c r="D1327" s="2">
        <v>-0.40600000000000003</v>
      </c>
    </row>
    <row r="1328" spans="1:4">
      <c r="A1328" s="103">
        <v>1327</v>
      </c>
      <c r="B1328" s="2">
        <v>0.73799999999999999</v>
      </c>
      <c r="C1328" s="2">
        <v>-0.42799999999999999</v>
      </c>
      <c r="D1328" s="2">
        <v>1.212</v>
      </c>
    </row>
    <row r="1329" spans="1:4">
      <c r="A1329" s="104">
        <v>1328</v>
      </c>
      <c r="B1329" s="2">
        <v>0.46500000000000002</v>
      </c>
      <c r="C1329" s="2">
        <v>0.48199999999999998</v>
      </c>
      <c r="D1329" s="2">
        <v>-0.40200000000000002</v>
      </c>
    </row>
    <row r="1330" spans="1:4">
      <c r="A1330" s="103">
        <v>1329</v>
      </c>
      <c r="B1330" s="2">
        <v>1.2909999999999999</v>
      </c>
      <c r="C1330" s="2">
        <v>1.2729999999999999</v>
      </c>
      <c r="D1330" s="2">
        <v>1.798</v>
      </c>
    </row>
    <row r="1331" spans="1:4">
      <c r="A1331" s="104">
        <v>1330</v>
      </c>
      <c r="B1331" s="2">
        <v>1.5760000000000001</v>
      </c>
      <c r="C1331" s="2">
        <v>1.7250000000000001</v>
      </c>
      <c r="D1331" s="2">
        <v>1.181</v>
      </c>
    </row>
    <row r="1332" spans="1:4">
      <c r="A1332" s="103">
        <v>1331</v>
      </c>
      <c r="B1332" s="2">
        <v>0.72399999999999998</v>
      </c>
      <c r="C1332" s="2">
        <v>-0.41499999999999998</v>
      </c>
      <c r="D1332" s="2">
        <v>1.361</v>
      </c>
    </row>
    <row r="1333" spans="1:4">
      <c r="A1333" s="104">
        <v>1332</v>
      </c>
      <c r="B1333" s="2">
        <v>-0.30299999999999999</v>
      </c>
      <c r="C1333" s="2">
        <v>-5.1999999999999998E-2</v>
      </c>
      <c r="D1333" s="2">
        <v>0.193</v>
      </c>
    </row>
    <row r="1334" spans="1:4">
      <c r="A1334" s="103">
        <v>1333</v>
      </c>
      <c r="B1334" s="2">
        <v>-0.317</v>
      </c>
      <c r="C1334" s="2">
        <v>-5.1999999999999998E-2</v>
      </c>
      <c r="D1334" s="2">
        <v>0.76800000000000002</v>
      </c>
    </row>
    <row r="1335" spans="1:4">
      <c r="A1335" s="104">
        <v>1334</v>
      </c>
      <c r="B1335" s="2">
        <v>1.0669999999999999</v>
      </c>
      <c r="C1335" s="2">
        <v>1.3959999999999999</v>
      </c>
      <c r="D1335" s="2">
        <v>0.191</v>
      </c>
    </row>
    <row r="1336" spans="1:4">
      <c r="A1336" s="103">
        <v>1335</v>
      </c>
      <c r="B1336" s="2">
        <v>1.899</v>
      </c>
      <c r="C1336" s="2">
        <v>1.1739999999999999</v>
      </c>
      <c r="D1336" s="2">
        <v>0.38100000000000001</v>
      </c>
    </row>
    <row r="1337" spans="1:4">
      <c r="A1337" s="104">
        <v>1336</v>
      </c>
      <c r="B1337" s="2">
        <v>-1.623</v>
      </c>
      <c r="C1337" s="2">
        <v>-2.1030000000000002</v>
      </c>
      <c r="D1337" s="2">
        <v>-0.76300000000000001</v>
      </c>
    </row>
    <row r="1338" spans="1:4">
      <c r="A1338" s="103">
        <v>1337</v>
      </c>
      <c r="B1338" s="2">
        <v>8.7999999999999995E-2</v>
      </c>
      <c r="C1338" s="2">
        <v>0.877</v>
      </c>
      <c r="D1338" s="2">
        <v>0.191</v>
      </c>
    </row>
    <row r="1339" spans="1:4">
      <c r="A1339" s="104">
        <v>1338</v>
      </c>
      <c r="B1339" s="2">
        <v>-7.2999999999999995E-2</v>
      </c>
      <c r="C1339" s="2">
        <v>-0.10299999999999999</v>
      </c>
      <c r="D1339" s="2">
        <v>-0.191</v>
      </c>
    </row>
    <row r="1340" spans="1:4">
      <c r="A1340" s="103">
        <v>1339</v>
      </c>
      <c r="B1340" s="2">
        <v>0.53100000000000003</v>
      </c>
      <c r="C1340" s="2">
        <v>1.734</v>
      </c>
      <c r="D1340" s="2">
        <v>-0.57599999999999996</v>
      </c>
    </row>
    <row r="1341" spans="1:4">
      <c r="A1341" s="104">
        <v>1340</v>
      </c>
      <c r="B1341" s="2">
        <v>8.5999999999999993E-2</v>
      </c>
      <c r="C1341" s="2">
        <v>0.10100000000000001</v>
      </c>
      <c r="D1341" s="2">
        <v>0.95899999999999996</v>
      </c>
    </row>
    <row r="1342" spans="1:4">
      <c r="A1342" s="103">
        <v>1341</v>
      </c>
      <c r="B1342" s="2">
        <v>0.34200000000000003</v>
      </c>
      <c r="C1342" s="2">
        <v>-5.0999999999999997E-2</v>
      </c>
      <c r="D1342" s="2">
        <v>0</v>
      </c>
    </row>
    <row r="1343" spans="1:4">
      <c r="A1343" s="104">
        <v>1342</v>
      </c>
      <c r="B1343" s="2">
        <v>0.79400000000000004</v>
      </c>
      <c r="C1343" s="2">
        <v>-0.152</v>
      </c>
      <c r="D1343" s="2">
        <v>0.95</v>
      </c>
    </row>
    <row r="1344" spans="1:4">
      <c r="A1344" s="103">
        <v>1343</v>
      </c>
      <c r="B1344" s="2">
        <v>-1.675</v>
      </c>
      <c r="C1344" s="2">
        <v>-2.3039999999999998</v>
      </c>
      <c r="D1344" s="2">
        <v>-3.4620000000000002</v>
      </c>
    </row>
    <row r="1345" spans="1:4">
      <c r="A1345" s="104">
        <v>1344</v>
      </c>
      <c r="B1345" s="2">
        <v>0.70299999999999996</v>
      </c>
      <c r="C1345" s="2">
        <v>0</v>
      </c>
      <c r="D1345" s="2">
        <v>-1.379</v>
      </c>
    </row>
    <row r="1346" spans="1:4">
      <c r="A1346" s="103">
        <v>1345</v>
      </c>
      <c r="B1346" s="2">
        <v>0.66300000000000003</v>
      </c>
      <c r="C1346" s="2">
        <v>0.77400000000000002</v>
      </c>
      <c r="D1346" s="2">
        <v>1.379</v>
      </c>
    </row>
    <row r="1347" spans="1:4">
      <c r="A1347" s="104">
        <v>1346</v>
      </c>
      <c r="B1347" s="2">
        <v>-0.35299999999999998</v>
      </c>
      <c r="C1347" s="2">
        <v>-0.67</v>
      </c>
      <c r="D1347" s="2">
        <v>-0.19600000000000001</v>
      </c>
    </row>
    <row r="1348" spans="1:4">
      <c r="A1348" s="103">
        <v>1347</v>
      </c>
      <c r="B1348" s="2">
        <v>-1.028</v>
      </c>
      <c r="C1348" s="2">
        <v>-1.2490000000000001</v>
      </c>
      <c r="D1348" s="2">
        <v>-0.59</v>
      </c>
    </row>
    <row r="1349" spans="1:4">
      <c r="A1349" s="104">
        <v>1348</v>
      </c>
      <c r="B1349" s="2">
        <v>0.47899999999999998</v>
      </c>
      <c r="C1349" s="2">
        <v>-0.315</v>
      </c>
      <c r="D1349" s="2">
        <v>0.59</v>
      </c>
    </row>
    <row r="1350" spans="1:4">
      <c r="A1350" s="103">
        <v>1349</v>
      </c>
      <c r="B1350" s="2">
        <v>2E-3</v>
      </c>
      <c r="C1350" s="2">
        <v>0.52400000000000002</v>
      </c>
      <c r="D1350" s="2">
        <v>2.1339999999999999</v>
      </c>
    </row>
    <row r="1351" spans="1:4">
      <c r="A1351" s="104">
        <v>1350</v>
      </c>
      <c r="B1351" s="2">
        <v>1.3859999999999999</v>
      </c>
      <c r="C1351" s="2">
        <v>1.0920000000000001</v>
      </c>
      <c r="D1351" s="2">
        <v>-0.77100000000000002</v>
      </c>
    </row>
    <row r="1352" spans="1:4">
      <c r="A1352" s="103">
        <v>1351</v>
      </c>
      <c r="B1352" s="2">
        <v>0.41199999999999998</v>
      </c>
      <c r="C1352" s="2">
        <v>0.67</v>
      </c>
      <c r="D1352" s="2">
        <v>-0.19400000000000001</v>
      </c>
    </row>
    <row r="1353" spans="1:4">
      <c r="A1353" s="104">
        <v>1352</v>
      </c>
      <c r="B1353" s="2">
        <v>0.159</v>
      </c>
      <c r="C1353" s="2">
        <v>-0.72199999999999998</v>
      </c>
      <c r="D1353" s="2">
        <v>-0.38800000000000001</v>
      </c>
    </row>
    <row r="1354" spans="1:4">
      <c r="A1354" s="103">
        <v>1353</v>
      </c>
      <c r="B1354" s="2">
        <v>-3.6999999999999998E-2</v>
      </c>
      <c r="C1354" s="2">
        <v>-0.36299999999999999</v>
      </c>
      <c r="D1354" s="2">
        <v>0.19400000000000001</v>
      </c>
    </row>
    <row r="1355" spans="1:4">
      <c r="A1355" s="104">
        <v>1354</v>
      </c>
      <c r="B1355" s="2">
        <v>-1.012</v>
      </c>
      <c r="C1355" s="2">
        <v>-1.359</v>
      </c>
      <c r="D1355" s="2">
        <v>-1.5660000000000001</v>
      </c>
    </row>
    <row r="1356" spans="1:4">
      <c r="A1356" s="103">
        <v>1355</v>
      </c>
      <c r="B1356" s="2">
        <v>0.2</v>
      </c>
      <c r="C1356" s="2">
        <v>1.0469999999999999</v>
      </c>
      <c r="D1356" s="2">
        <v>0.39400000000000002</v>
      </c>
    </row>
    <row r="1357" spans="1:4">
      <c r="A1357" s="104">
        <v>1356</v>
      </c>
      <c r="B1357" s="2">
        <v>0.55200000000000005</v>
      </c>
      <c r="C1357" s="2">
        <v>0.312</v>
      </c>
      <c r="D1357" s="2">
        <v>-0.59099999999999997</v>
      </c>
    </row>
    <row r="1358" spans="1:4">
      <c r="A1358" s="103">
        <v>1357</v>
      </c>
      <c r="B1358" s="2">
        <v>1.095</v>
      </c>
      <c r="C1358" s="2">
        <v>0.36299999999999999</v>
      </c>
      <c r="D1358" s="2">
        <v>2.1509999999999998</v>
      </c>
    </row>
    <row r="1359" spans="1:4">
      <c r="A1359" s="104">
        <v>1358</v>
      </c>
      <c r="B1359" s="2">
        <v>-1.1990000000000001</v>
      </c>
      <c r="C1359" s="2">
        <v>-2.0379999999999998</v>
      </c>
      <c r="D1359" s="2">
        <v>-1.363</v>
      </c>
    </row>
    <row r="1360" spans="1:4">
      <c r="A1360" s="103">
        <v>1359</v>
      </c>
      <c r="B1360" s="2">
        <v>0.152</v>
      </c>
      <c r="C1360" s="2">
        <v>0.106</v>
      </c>
      <c r="D1360" s="2">
        <v>0.78100000000000003</v>
      </c>
    </row>
    <row r="1361" spans="1:4">
      <c r="A1361" s="104">
        <v>1360</v>
      </c>
      <c r="B1361" s="2">
        <v>-0.217</v>
      </c>
      <c r="C1361" s="2">
        <v>0.57799999999999996</v>
      </c>
      <c r="D1361" s="2">
        <v>-0.19500000000000001</v>
      </c>
    </row>
    <row r="1362" spans="1:4">
      <c r="A1362" s="103">
        <v>1361</v>
      </c>
      <c r="B1362" s="2">
        <v>-0.91200000000000003</v>
      </c>
      <c r="C1362" s="2">
        <v>-0.84299999999999997</v>
      </c>
      <c r="D1362" s="2">
        <v>0</v>
      </c>
    </row>
    <row r="1363" spans="1:4">
      <c r="A1363" s="104">
        <v>1362</v>
      </c>
      <c r="B1363" s="2">
        <v>-0.93700000000000006</v>
      </c>
      <c r="C1363" s="2">
        <v>-0.74299999999999999</v>
      </c>
      <c r="D1363" s="2">
        <v>-0.19500000000000001</v>
      </c>
    </row>
    <row r="1364" spans="1:4">
      <c r="A1364" s="103">
        <v>1363</v>
      </c>
      <c r="B1364" s="2">
        <v>0.109</v>
      </c>
      <c r="C1364" s="2">
        <v>0.16</v>
      </c>
      <c r="D1364" s="2">
        <v>0.77800000000000002</v>
      </c>
    </row>
    <row r="1365" spans="1:4">
      <c r="A1365" s="104">
        <v>1364</v>
      </c>
      <c r="B1365" s="2">
        <v>0.32200000000000001</v>
      </c>
      <c r="C1365" s="2">
        <v>-0.106</v>
      </c>
      <c r="D1365" s="2">
        <v>0.19400000000000001</v>
      </c>
    </row>
    <row r="1366" spans="1:4">
      <c r="A1366" s="103">
        <v>1365</v>
      </c>
      <c r="B1366" s="2">
        <v>0.39200000000000002</v>
      </c>
      <c r="C1366" s="2">
        <v>-1.071</v>
      </c>
      <c r="D1366" s="2">
        <v>0</v>
      </c>
    </row>
    <row r="1367" spans="1:4">
      <c r="A1367" s="104">
        <v>1366</v>
      </c>
      <c r="B1367" s="2">
        <v>-9.8000000000000004E-2</v>
      </c>
      <c r="C1367" s="2">
        <v>0</v>
      </c>
      <c r="D1367" s="2">
        <v>1.345</v>
      </c>
    </row>
    <row r="1368" spans="1:4">
      <c r="A1368" s="103">
        <v>1367</v>
      </c>
      <c r="B1368" s="2">
        <v>-0.96299999999999997</v>
      </c>
      <c r="C1368" s="2">
        <v>-0.75600000000000001</v>
      </c>
      <c r="D1368" s="2">
        <v>-0.57399999999999995</v>
      </c>
    </row>
    <row r="1369" spans="1:4">
      <c r="A1369" s="104">
        <v>1368</v>
      </c>
      <c r="B1369" s="2">
        <v>-0.745</v>
      </c>
      <c r="C1369" s="2">
        <v>-1.036</v>
      </c>
      <c r="D1369" s="2">
        <v>-0.57699999999999996</v>
      </c>
    </row>
    <row r="1370" spans="1:4">
      <c r="A1370" s="103">
        <v>1369</v>
      </c>
      <c r="B1370" s="2">
        <v>0.28000000000000003</v>
      </c>
      <c r="C1370" s="2">
        <v>0.65500000000000003</v>
      </c>
      <c r="D1370" s="2">
        <v>0.193</v>
      </c>
    </row>
    <row r="1371" spans="1:4">
      <c r="A1371" s="104">
        <v>1370</v>
      </c>
      <c r="B1371" s="2">
        <v>0.56999999999999995</v>
      </c>
      <c r="C1371" s="2">
        <v>1.4590000000000001</v>
      </c>
      <c r="D1371" s="2">
        <v>0.38500000000000001</v>
      </c>
    </row>
    <row r="1372" spans="1:4">
      <c r="A1372" s="103">
        <v>1371</v>
      </c>
      <c r="B1372" s="2">
        <v>0.48</v>
      </c>
      <c r="C1372" s="2">
        <v>-5.3999999999999999E-2</v>
      </c>
      <c r="D1372" s="2">
        <v>-2.1339999999999999</v>
      </c>
    </row>
    <row r="1373" spans="1:4">
      <c r="A1373" s="104">
        <v>1372</v>
      </c>
      <c r="B1373" s="2">
        <v>-3.4000000000000002E-2</v>
      </c>
      <c r="C1373" s="2">
        <v>0.53500000000000003</v>
      </c>
      <c r="D1373" s="2">
        <v>-0.19600000000000001</v>
      </c>
    </row>
    <row r="1374" spans="1:4">
      <c r="A1374" s="103">
        <v>1373</v>
      </c>
      <c r="B1374" s="2">
        <v>0.30599999999999999</v>
      </c>
      <c r="C1374" s="2">
        <v>0.373</v>
      </c>
      <c r="D1374" s="2">
        <v>0.39200000000000002</v>
      </c>
    </row>
    <row r="1375" spans="1:4">
      <c r="A1375" s="104">
        <v>1374</v>
      </c>
      <c r="B1375" s="2">
        <v>-0.41899999999999998</v>
      </c>
      <c r="C1375" s="2">
        <v>-0.21299999999999999</v>
      </c>
      <c r="D1375" s="2">
        <v>-1.181</v>
      </c>
    </row>
    <row r="1376" spans="1:4">
      <c r="A1376" s="103">
        <v>1375</v>
      </c>
      <c r="B1376" s="2">
        <v>-0.46500000000000002</v>
      </c>
      <c r="C1376" s="2">
        <v>-1.18</v>
      </c>
      <c r="D1376" s="2">
        <v>0.39500000000000002</v>
      </c>
    </row>
    <row r="1377" spans="1:4">
      <c r="A1377" s="104">
        <v>1376</v>
      </c>
      <c r="B1377" s="2">
        <v>1.171</v>
      </c>
      <c r="C1377" s="2">
        <v>1.18</v>
      </c>
      <c r="D1377" s="2">
        <v>0.59</v>
      </c>
    </row>
    <row r="1378" spans="1:4">
      <c r="A1378" s="103">
        <v>1377</v>
      </c>
      <c r="B1378" s="2">
        <v>-1.244</v>
      </c>
      <c r="C1378" s="2">
        <v>-0.32</v>
      </c>
      <c r="D1378" s="2">
        <v>-1.1830000000000001</v>
      </c>
    </row>
    <row r="1379" spans="1:4">
      <c r="A1379" s="104">
        <v>1378</v>
      </c>
      <c r="B1379" s="2">
        <v>1.7829999999999999</v>
      </c>
      <c r="C1379" s="2">
        <v>0.95799999999999996</v>
      </c>
      <c r="D1379" s="2">
        <v>1.379</v>
      </c>
    </row>
    <row r="1380" spans="1:4">
      <c r="A1380" s="103">
        <v>1379</v>
      </c>
      <c r="B1380" s="2">
        <v>1.2E-2</v>
      </c>
      <c r="C1380" s="2">
        <v>1.2629999999999999</v>
      </c>
      <c r="D1380" s="2">
        <v>0.19600000000000001</v>
      </c>
    </row>
    <row r="1381" spans="1:4">
      <c r="A1381" s="104">
        <v>1380</v>
      </c>
      <c r="B1381" s="2">
        <v>0.63300000000000001</v>
      </c>
      <c r="C1381" s="2">
        <v>1.4019999999999999</v>
      </c>
      <c r="D1381" s="2">
        <v>-0.19600000000000001</v>
      </c>
    </row>
    <row r="1382" spans="1:4">
      <c r="A1382" s="103">
        <v>1381</v>
      </c>
      <c r="B1382" s="2">
        <v>0.24199999999999999</v>
      </c>
      <c r="C1382" s="2">
        <v>-0.621</v>
      </c>
      <c r="D1382" s="2">
        <v>-1.181</v>
      </c>
    </row>
    <row r="1383" spans="1:4">
      <c r="A1383" s="104">
        <v>1382</v>
      </c>
      <c r="B1383" s="2">
        <v>0.48</v>
      </c>
      <c r="C1383" s="2">
        <v>0.67200000000000004</v>
      </c>
      <c r="D1383" s="2">
        <v>0.39500000000000002</v>
      </c>
    </row>
    <row r="1384" spans="1:4">
      <c r="A1384" s="103">
        <v>1383</v>
      </c>
      <c r="B1384" s="2">
        <v>0.29599999999999999</v>
      </c>
      <c r="C1384" s="2">
        <v>0.20599999999999999</v>
      </c>
      <c r="D1384" s="2">
        <v>0.39400000000000002</v>
      </c>
    </row>
    <row r="1385" spans="1:4">
      <c r="A1385" s="104">
        <v>1384</v>
      </c>
      <c r="B1385" s="2">
        <v>0.43</v>
      </c>
      <c r="C1385" s="2">
        <v>-0.878</v>
      </c>
      <c r="D1385" s="2">
        <v>-0.39400000000000002</v>
      </c>
    </row>
    <row r="1386" spans="1:4">
      <c r="A1386" s="103">
        <v>1385</v>
      </c>
      <c r="B1386" s="2">
        <v>0.28399999999999997</v>
      </c>
      <c r="C1386" s="2">
        <v>-0.99099999999999999</v>
      </c>
      <c r="D1386" s="2">
        <v>-0.39500000000000002</v>
      </c>
    </row>
    <row r="1387" spans="1:4">
      <c r="A1387" s="104">
        <v>1386</v>
      </c>
      <c r="B1387" s="2">
        <v>1.204</v>
      </c>
      <c r="C1387" s="2">
        <v>1.1459999999999999</v>
      </c>
      <c r="D1387" s="2">
        <v>0.59199999999999997</v>
      </c>
    </row>
    <row r="1388" spans="1:4">
      <c r="A1388" s="103">
        <v>1387</v>
      </c>
      <c r="B1388" s="2">
        <v>-0.16600000000000001</v>
      </c>
      <c r="C1388" s="2">
        <v>1.6439999999999999</v>
      </c>
      <c r="D1388" s="2">
        <v>0.58899999999999997</v>
      </c>
    </row>
    <row r="1389" spans="1:4">
      <c r="A1389" s="104">
        <v>1388</v>
      </c>
      <c r="B1389" s="2">
        <v>-0.26300000000000001</v>
      </c>
      <c r="C1389" s="2">
        <v>0.255</v>
      </c>
      <c r="D1389" s="2">
        <v>-0.39200000000000002</v>
      </c>
    </row>
    <row r="1390" spans="1:4">
      <c r="A1390" s="103">
        <v>1389</v>
      </c>
      <c r="B1390" s="2">
        <v>-0.29399999999999998</v>
      </c>
      <c r="C1390" s="2">
        <v>-0.86799999999999999</v>
      </c>
      <c r="D1390" s="2">
        <v>-0.19700000000000001</v>
      </c>
    </row>
    <row r="1391" spans="1:4">
      <c r="A1391" s="104">
        <v>1390</v>
      </c>
      <c r="B1391" s="2">
        <v>-0.501</v>
      </c>
      <c r="C1391" s="2">
        <v>0.25600000000000001</v>
      </c>
      <c r="D1391" s="2">
        <v>-0.39400000000000002</v>
      </c>
    </row>
    <row r="1392" spans="1:4">
      <c r="A1392" s="103">
        <v>1391</v>
      </c>
      <c r="B1392" s="2">
        <v>-1.7889999999999999</v>
      </c>
      <c r="C1392" s="2">
        <v>-1.702</v>
      </c>
      <c r="D1392" s="2">
        <v>0.19700000000000001</v>
      </c>
    </row>
    <row r="1393" spans="1:4">
      <c r="A1393" s="104">
        <v>1392</v>
      </c>
      <c r="B1393" s="2">
        <v>0.874</v>
      </c>
      <c r="C1393" s="2">
        <v>0.156</v>
      </c>
      <c r="D1393" s="2">
        <v>0.19700000000000001</v>
      </c>
    </row>
    <row r="1394" spans="1:4">
      <c r="A1394" s="103">
        <v>1393</v>
      </c>
      <c r="B1394" s="2">
        <v>0.98899999999999999</v>
      </c>
      <c r="C1394" s="2">
        <v>0.879</v>
      </c>
      <c r="D1394" s="2">
        <v>1.9490000000000001</v>
      </c>
    </row>
    <row r="1395" spans="1:4">
      <c r="A1395" s="104">
        <v>1394</v>
      </c>
      <c r="B1395" s="2">
        <v>-0.56000000000000005</v>
      </c>
      <c r="C1395" s="2">
        <v>-3.4039999999999999</v>
      </c>
      <c r="D1395" s="2">
        <v>0.96099999999999997</v>
      </c>
    </row>
    <row r="1396" spans="1:4">
      <c r="A1396" s="103">
        <v>1395</v>
      </c>
      <c r="B1396" s="2">
        <v>-0.68700000000000006</v>
      </c>
      <c r="C1396" s="2">
        <v>-0.85599999999999998</v>
      </c>
      <c r="D1396" s="2">
        <v>-1.736</v>
      </c>
    </row>
    <row r="1397" spans="1:4">
      <c r="A1397" s="104">
        <v>1396</v>
      </c>
      <c r="B1397" s="2">
        <v>1.0660000000000001</v>
      </c>
      <c r="C1397" s="2">
        <v>1.387</v>
      </c>
      <c r="D1397" s="2">
        <v>0.19400000000000001</v>
      </c>
    </row>
    <row r="1398" spans="1:4">
      <c r="A1398" s="103">
        <v>1397</v>
      </c>
      <c r="B1398" s="2">
        <v>-0.42099999999999999</v>
      </c>
      <c r="C1398" s="2">
        <v>-0.26500000000000001</v>
      </c>
      <c r="D1398" s="2">
        <v>-0.97599999999999998</v>
      </c>
    </row>
    <row r="1399" spans="1:4">
      <c r="A1399" s="104">
        <v>1398</v>
      </c>
      <c r="B1399" s="2">
        <v>-1.0249999999999999</v>
      </c>
      <c r="C1399" s="2">
        <v>-0.69299999999999995</v>
      </c>
      <c r="D1399" s="2">
        <v>-0.78700000000000003</v>
      </c>
    </row>
    <row r="1400" spans="1:4">
      <c r="A1400" s="103">
        <v>1399</v>
      </c>
      <c r="B1400" s="2">
        <v>0.17199999999999999</v>
      </c>
      <c r="C1400" s="2">
        <v>0.16</v>
      </c>
      <c r="D1400" s="2">
        <v>-0.19800000000000001</v>
      </c>
    </row>
    <row r="1401" spans="1:4">
      <c r="A1401" s="104">
        <v>1400</v>
      </c>
      <c r="B1401" s="2">
        <v>0.35099999999999998</v>
      </c>
      <c r="C1401" s="2">
        <v>1.327</v>
      </c>
      <c r="D1401" s="2">
        <v>0.78900000000000003</v>
      </c>
    </row>
    <row r="1402" spans="1:4">
      <c r="A1402" s="103">
        <v>1401</v>
      </c>
      <c r="B1402" s="2">
        <v>0.84399999999999997</v>
      </c>
      <c r="C1402" s="2">
        <v>-5.2999999999999999E-2</v>
      </c>
      <c r="D1402" s="2">
        <v>0.97799999999999998</v>
      </c>
    </row>
    <row r="1403" spans="1:4">
      <c r="A1403" s="104">
        <v>1402</v>
      </c>
      <c r="B1403" s="2">
        <v>-0.55100000000000005</v>
      </c>
      <c r="C1403" s="2">
        <v>-1.1140000000000001</v>
      </c>
      <c r="D1403" s="2">
        <v>-1.766</v>
      </c>
    </row>
    <row r="1404" spans="1:4">
      <c r="A1404" s="103">
        <v>1403</v>
      </c>
      <c r="B1404" s="2">
        <v>-0.29699999999999999</v>
      </c>
      <c r="C1404" s="2">
        <v>0.31900000000000001</v>
      </c>
      <c r="D1404" s="2">
        <v>0</v>
      </c>
    </row>
    <row r="1405" spans="1:4">
      <c r="A1405" s="104">
        <v>1404</v>
      </c>
      <c r="B1405" s="2">
        <v>0.28399999999999997</v>
      </c>
      <c r="C1405" s="2">
        <v>-0.26600000000000001</v>
      </c>
      <c r="D1405" s="2">
        <v>0.19800000000000001</v>
      </c>
    </row>
    <row r="1406" spans="1:4">
      <c r="A1406" s="103">
        <v>1405</v>
      </c>
      <c r="B1406" s="2">
        <v>-0.34</v>
      </c>
      <c r="C1406" s="2">
        <v>-1.3959999999999999</v>
      </c>
      <c r="D1406" s="2">
        <v>-0.59499999999999997</v>
      </c>
    </row>
    <row r="1407" spans="1:4">
      <c r="A1407" s="104">
        <v>1406</v>
      </c>
      <c r="B1407" s="2">
        <v>0.39400000000000002</v>
      </c>
      <c r="C1407" s="2">
        <v>1.236</v>
      </c>
      <c r="D1407" s="2">
        <v>0.39700000000000002</v>
      </c>
    </row>
    <row r="1408" spans="1:4">
      <c r="A1408" s="103">
        <v>1407</v>
      </c>
      <c r="B1408" s="2">
        <v>0.33100000000000002</v>
      </c>
      <c r="C1408" s="2">
        <v>0.107</v>
      </c>
      <c r="D1408" s="2">
        <v>-0.19800000000000001</v>
      </c>
    </row>
    <row r="1409" spans="1:4">
      <c r="A1409" s="104">
        <v>1408</v>
      </c>
      <c r="B1409" s="2">
        <v>-0.90400000000000003</v>
      </c>
      <c r="C1409" s="2">
        <v>0.107</v>
      </c>
      <c r="D1409" s="2">
        <v>-0.19900000000000001</v>
      </c>
    </row>
    <row r="1410" spans="1:4">
      <c r="A1410" s="103">
        <v>1409</v>
      </c>
      <c r="B1410" s="2">
        <v>-0.121</v>
      </c>
      <c r="C1410" s="2">
        <v>1.6379999999999999</v>
      </c>
      <c r="D1410" s="2">
        <v>0</v>
      </c>
    </row>
    <row r="1411" spans="1:4">
      <c r="A1411" s="104">
        <v>1410</v>
      </c>
      <c r="B1411" s="2">
        <v>1.177</v>
      </c>
      <c r="C1411" s="2">
        <v>3.5019999999999998</v>
      </c>
      <c r="D1411" s="2">
        <v>0.98899999999999999</v>
      </c>
    </row>
    <row r="1412" spans="1:4">
      <c r="A1412" s="103">
        <v>1411</v>
      </c>
      <c r="B1412" s="2">
        <v>0.76900000000000002</v>
      </c>
      <c r="C1412" s="2">
        <v>2.4990000000000001</v>
      </c>
      <c r="D1412" s="2">
        <v>0</v>
      </c>
    </row>
    <row r="1413" spans="1:4">
      <c r="A1413" s="104">
        <v>1412</v>
      </c>
      <c r="B1413" s="2">
        <v>0.35099999999999998</v>
      </c>
      <c r="C1413" s="2">
        <v>0.88500000000000001</v>
      </c>
      <c r="D1413" s="2">
        <v>0.97899999999999998</v>
      </c>
    </row>
    <row r="1414" spans="1:4">
      <c r="A1414" s="103">
        <v>1413</v>
      </c>
      <c r="B1414" s="2">
        <v>-3.9E-2</v>
      </c>
      <c r="C1414" s="2">
        <v>-0.68700000000000006</v>
      </c>
      <c r="D1414" s="2">
        <v>-0.58699999999999997</v>
      </c>
    </row>
    <row r="1415" spans="1:4">
      <c r="A1415" s="104">
        <v>1414</v>
      </c>
      <c r="B1415" s="2">
        <v>-9.8000000000000004E-2</v>
      </c>
      <c r="C1415" s="2">
        <v>-1.0900000000000001</v>
      </c>
      <c r="D1415" s="2">
        <v>0.19600000000000001</v>
      </c>
    </row>
    <row r="1416" spans="1:4">
      <c r="A1416" s="103">
        <v>1415</v>
      </c>
      <c r="B1416" s="2">
        <v>-1.419</v>
      </c>
      <c r="C1416" s="2">
        <v>-0.65</v>
      </c>
      <c r="D1416" s="2">
        <v>-0.78600000000000003</v>
      </c>
    </row>
    <row r="1417" spans="1:4">
      <c r="A1417" s="104">
        <v>1416</v>
      </c>
      <c r="B1417" s="2">
        <v>0.87</v>
      </c>
      <c r="C1417" s="2">
        <v>0.65</v>
      </c>
      <c r="D1417" s="2">
        <v>0</v>
      </c>
    </row>
    <row r="1418" spans="1:4">
      <c r="A1418" s="103">
        <v>1417</v>
      </c>
      <c r="B1418" s="2">
        <v>5.1999999999999998E-2</v>
      </c>
      <c r="C1418" s="2">
        <v>-1.1519999999999999</v>
      </c>
      <c r="D1418" s="2">
        <v>-0.19700000000000001</v>
      </c>
    </row>
    <row r="1419" spans="1:4">
      <c r="A1419" s="104">
        <v>1418</v>
      </c>
      <c r="B1419" s="2">
        <v>0.68300000000000005</v>
      </c>
      <c r="C1419" s="2">
        <v>2.1429999999999998</v>
      </c>
      <c r="D1419" s="2">
        <v>0.19700000000000001</v>
      </c>
    </row>
    <row r="1420" spans="1:4">
      <c r="A1420" s="103">
        <v>1419</v>
      </c>
      <c r="B1420" s="2">
        <v>0.52400000000000002</v>
      </c>
      <c r="C1420" s="2">
        <v>2.2429999999999999</v>
      </c>
      <c r="D1420" s="2">
        <v>0.39400000000000002</v>
      </c>
    </row>
    <row r="1421" spans="1:4">
      <c r="A1421" s="104">
        <v>1420</v>
      </c>
      <c r="B1421" s="2">
        <v>-1.4550000000000001</v>
      </c>
      <c r="C1421" s="2">
        <v>-1.4570000000000001</v>
      </c>
      <c r="D1421" s="2">
        <v>-0.19700000000000001</v>
      </c>
    </row>
    <row r="1422" spans="1:4">
      <c r="A1422" s="103">
        <v>1421</v>
      </c>
      <c r="B1422" s="2">
        <v>0.751</v>
      </c>
      <c r="C1422" s="2">
        <v>0.48799999999999999</v>
      </c>
      <c r="D1422" s="2">
        <v>0.78400000000000003</v>
      </c>
    </row>
    <row r="1423" spans="1:4">
      <c r="A1423" s="104">
        <v>1422</v>
      </c>
      <c r="B1423" s="2">
        <v>0.89900000000000002</v>
      </c>
      <c r="C1423" s="2">
        <v>1.1619999999999999</v>
      </c>
      <c r="D1423" s="2">
        <v>0</v>
      </c>
    </row>
    <row r="1424" spans="1:4">
      <c r="A1424" s="103">
        <v>1423</v>
      </c>
      <c r="B1424" s="2">
        <v>-0.42799999999999999</v>
      </c>
      <c r="C1424" s="2">
        <v>-0.38600000000000001</v>
      </c>
      <c r="D1424" s="2">
        <v>0.19500000000000001</v>
      </c>
    </row>
    <row r="1425" spans="1:4">
      <c r="A1425" s="104">
        <v>1424</v>
      </c>
      <c r="B1425" s="2">
        <v>-0.215</v>
      </c>
      <c r="C1425" s="2">
        <v>0.38600000000000001</v>
      </c>
      <c r="D1425" s="2">
        <v>0.19500000000000001</v>
      </c>
    </row>
    <row r="1426" spans="1:4">
      <c r="A1426" s="103">
        <v>1425</v>
      </c>
      <c r="B1426" s="2">
        <v>0.433</v>
      </c>
      <c r="C1426" s="2">
        <v>1.1479999999999999</v>
      </c>
      <c r="D1426" s="2">
        <v>-1.766</v>
      </c>
    </row>
    <row r="1427" spans="1:4">
      <c r="A1427" s="104">
        <v>1426</v>
      </c>
      <c r="B1427" s="2">
        <v>6.0000000000000001E-3</v>
      </c>
      <c r="C1427" s="2">
        <v>0.38</v>
      </c>
      <c r="D1427" s="2">
        <v>-0.19800000000000001</v>
      </c>
    </row>
    <row r="1428" spans="1:4">
      <c r="A1428" s="103">
        <v>1427</v>
      </c>
      <c r="B1428" s="2">
        <v>-0.51100000000000001</v>
      </c>
      <c r="C1428" s="2">
        <v>0.755</v>
      </c>
      <c r="D1428" s="2">
        <v>0</v>
      </c>
    </row>
    <row r="1429" spans="1:4">
      <c r="A1429" s="104">
        <v>1428</v>
      </c>
      <c r="B1429" s="2">
        <v>-2.1760000000000002</v>
      </c>
      <c r="C1429" s="2">
        <v>-2.863</v>
      </c>
      <c r="D1429" s="2">
        <v>0</v>
      </c>
    </row>
    <row r="1430" spans="1:4">
      <c r="A1430" s="103">
        <v>1429</v>
      </c>
      <c r="B1430" s="2">
        <v>1.39</v>
      </c>
      <c r="C1430" s="2">
        <v>1.2509999999999999</v>
      </c>
      <c r="D1430" s="2">
        <v>0.19800000000000001</v>
      </c>
    </row>
    <row r="1431" spans="1:4">
      <c r="A1431" s="104">
        <v>1430</v>
      </c>
      <c r="B1431" s="2">
        <v>-2.8109999999999999</v>
      </c>
      <c r="C1431" s="2">
        <v>-1.2509999999999999</v>
      </c>
      <c r="D1431" s="2">
        <v>-0.59599999999999997</v>
      </c>
    </row>
    <row r="1432" spans="1:4">
      <c r="A1432" s="103">
        <v>1431</v>
      </c>
      <c r="B1432" s="2">
        <v>0.91</v>
      </c>
      <c r="C1432" s="2">
        <v>0.96299999999999997</v>
      </c>
      <c r="D1432" s="2">
        <v>0.59599999999999997</v>
      </c>
    </row>
    <row r="1433" spans="1:4">
      <c r="A1433" s="99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85A49-D2E1-467E-82AA-F0A40E9497A8}">
  <dimension ref="A1:L2833"/>
  <sheetViews>
    <sheetView workbookViewId="0">
      <selection activeCell="D2" sqref="D2"/>
    </sheetView>
  </sheetViews>
  <sheetFormatPr defaultRowHeight="14.4"/>
  <cols>
    <col min="1" max="1" width="10.33203125" bestFit="1" customWidth="1"/>
  </cols>
  <sheetData>
    <row r="1" spans="1:9">
      <c r="A1" t="s">
        <v>658</v>
      </c>
      <c r="B1" t="s">
        <v>957</v>
      </c>
      <c r="C1" t="s">
        <v>958</v>
      </c>
      <c r="D1" t="s">
        <v>963</v>
      </c>
      <c r="E1" t="s">
        <v>959</v>
      </c>
      <c r="F1" t="s">
        <v>960</v>
      </c>
      <c r="G1" t="s">
        <v>961</v>
      </c>
      <c r="H1" t="s">
        <v>962</v>
      </c>
      <c r="I1" t="s">
        <v>661</v>
      </c>
    </row>
    <row r="2" spans="1:9">
      <c r="A2" s="126">
        <v>1</v>
      </c>
      <c r="B2">
        <v>1295.219971</v>
      </c>
      <c r="C2">
        <v>38.229999999999997</v>
      </c>
      <c r="D2">
        <v>10.692500000000001</v>
      </c>
      <c r="E2">
        <v>1.8373330000000001</v>
      </c>
      <c r="F2">
        <v>16.122004</v>
      </c>
      <c r="G2">
        <v>9.9942860000000007</v>
      </c>
      <c r="H2">
        <v>14.953949</v>
      </c>
      <c r="I2">
        <v>0</v>
      </c>
    </row>
    <row r="3" spans="1:9">
      <c r="A3" s="126">
        <v>2</v>
      </c>
      <c r="B3">
        <v>1315.98999</v>
      </c>
      <c r="C3">
        <v>34.029998999999997</v>
      </c>
      <c r="D3">
        <v>10.9055</v>
      </c>
      <c r="E3">
        <v>1.9179999999999999</v>
      </c>
      <c r="F3">
        <v>17.061271999999999</v>
      </c>
      <c r="G3">
        <v>10.248571</v>
      </c>
      <c r="H3">
        <v>15.295419000000001</v>
      </c>
      <c r="I3">
        <v>0</v>
      </c>
    </row>
    <row r="4" spans="1:9">
      <c r="A4" s="126">
        <v>3</v>
      </c>
      <c r="B4">
        <v>1316.630005</v>
      </c>
      <c r="C4">
        <v>31</v>
      </c>
      <c r="D4">
        <v>10.766500000000001</v>
      </c>
      <c r="E4">
        <v>2.0533329999999999</v>
      </c>
      <c r="F4">
        <v>16.930267000000001</v>
      </c>
      <c r="G4">
        <v>9.6728570000000005</v>
      </c>
      <c r="H4">
        <v>14.963912000000001</v>
      </c>
      <c r="I4">
        <v>0</v>
      </c>
    </row>
    <row r="5" spans="1:9">
      <c r="A5" s="126">
        <v>4</v>
      </c>
      <c r="B5">
        <v>1318.8599850000001</v>
      </c>
      <c r="C5">
        <v>32</v>
      </c>
      <c r="D5">
        <v>10.864000000000001</v>
      </c>
      <c r="E5">
        <v>2.0680000000000001</v>
      </c>
      <c r="F5">
        <v>17.343357000000001</v>
      </c>
      <c r="G5">
        <v>10.272857</v>
      </c>
      <c r="H5">
        <v>15.179603</v>
      </c>
      <c r="I5">
        <v>0</v>
      </c>
    </row>
    <row r="6" spans="1:9">
      <c r="A6" s="126">
        <v>5</v>
      </c>
      <c r="B6">
        <v>1320.6800539999999</v>
      </c>
      <c r="C6">
        <v>33.029998999999997</v>
      </c>
      <c r="D6">
        <v>10.762</v>
      </c>
      <c r="E6">
        <v>2.0186670000000002</v>
      </c>
      <c r="F6">
        <v>17.184076000000001</v>
      </c>
      <c r="G6">
        <v>10.038570999999999</v>
      </c>
      <c r="H6">
        <v>15.035145</v>
      </c>
      <c r="I6">
        <v>0</v>
      </c>
    </row>
    <row r="7" spans="1:9">
      <c r="A7" s="126">
        <v>6</v>
      </c>
      <c r="B7">
        <v>1317.8199460000001</v>
      </c>
      <c r="C7">
        <v>31.91</v>
      </c>
      <c r="D7">
        <v>10.644500000000001</v>
      </c>
      <c r="E7">
        <v>1.987333</v>
      </c>
      <c r="F7">
        <v>17.091974</v>
      </c>
      <c r="G7">
        <v>10.031428999999999</v>
      </c>
      <c r="H7">
        <v>14.733027</v>
      </c>
      <c r="I7">
        <v>0</v>
      </c>
    </row>
    <row r="8" spans="1:9">
      <c r="A8" s="126">
        <v>7</v>
      </c>
      <c r="B8">
        <v>1332.420044</v>
      </c>
      <c r="C8">
        <v>28.84</v>
      </c>
      <c r="D8">
        <v>10.737500000000001</v>
      </c>
      <c r="E8">
        <v>2.1126670000000001</v>
      </c>
      <c r="F8">
        <v>17.395336</v>
      </c>
      <c r="G8">
        <v>9.92</v>
      </c>
      <c r="H8">
        <v>14.803015</v>
      </c>
      <c r="I8">
        <v>0</v>
      </c>
    </row>
    <row r="9" spans="1:9">
      <c r="A9" s="126">
        <v>8</v>
      </c>
      <c r="B9">
        <v>1313.3199460000001</v>
      </c>
      <c r="C9">
        <v>28.190000999999999</v>
      </c>
      <c r="D9">
        <v>10.461499999999999</v>
      </c>
      <c r="E9">
        <v>2.0273330000000001</v>
      </c>
      <c r="F9">
        <v>17.605077999999999</v>
      </c>
      <c r="G9">
        <v>9.6199999999999992</v>
      </c>
      <c r="H9">
        <v>14.650835000000001</v>
      </c>
      <c r="I9">
        <v>0</v>
      </c>
    </row>
    <row r="10" spans="1:9">
      <c r="A10" s="126">
        <v>9</v>
      </c>
      <c r="B10">
        <v>1310.329956</v>
      </c>
      <c r="C10">
        <v>29.6</v>
      </c>
      <c r="D10">
        <v>10.6455</v>
      </c>
      <c r="E10">
        <v>1.9666669999999999</v>
      </c>
      <c r="F10">
        <v>17.561304</v>
      </c>
      <c r="G10">
        <v>9.0628569999999993</v>
      </c>
      <c r="H10">
        <v>14.467273</v>
      </c>
      <c r="I10">
        <v>0</v>
      </c>
    </row>
    <row r="11" spans="1:9">
      <c r="A11" s="126">
        <v>10</v>
      </c>
      <c r="B11">
        <v>1278.040039</v>
      </c>
      <c r="C11">
        <v>27.719999000000001</v>
      </c>
      <c r="D11">
        <v>10.411</v>
      </c>
      <c r="E11">
        <v>1.8766670000000001</v>
      </c>
      <c r="F11">
        <v>17.05246</v>
      </c>
      <c r="G11">
        <v>8.9928570000000008</v>
      </c>
      <c r="H11">
        <v>14.221195</v>
      </c>
      <c r="I11">
        <v>1</v>
      </c>
    </row>
    <row r="12" spans="1:9">
      <c r="A12" s="126">
        <v>11</v>
      </c>
      <c r="B12">
        <v>1278.1800539999999</v>
      </c>
      <c r="C12">
        <v>26.9</v>
      </c>
      <c r="D12">
        <v>10.7285</v>
      </c>
      <c r="E12">
        <v>1.8586670000000001</v>
      </c>
      <c r="F12">
        <v>17.152767000000001</v>
      </c>
      <c r="G12">
        <v>9.2857140000000005</v>
      </c>
      <c r="H12">
        <v>14.410735000000001</v>
      </c>
      <c r="I12">
        <v>0</v>
      </c>
    </row>
    <row r="13" spans="1:9">
      <c r="A13" s="126">
        <v>12</v>
      </c>
      <c r="B13">
        <v>1285.5</v>
      </c>
      <c r="C13">
        <v>25.870000999999998</v>
      </c>
      <c r="D13">
        <v>10.660500000000001</v>
      </c>
      <c r="E13">
        <v>1.8606670000000001</v>
      </c>
      <c r="F13">
        <v>17.108387</v>
      </c>
      <c r="G13">
        <v>9.2614289999999997</v>
      </c>
      <c r="H13">
        <v>14.206999</v>
      </c>
      <c r="I13">
        <v>0</v>
      </c>
    </row>
    <row r="14" spans="1:9">
      <c r="A14" s="126">
        <v>13</v>
      </c>
      <c r="B14">
        <v>1315.130005</v>
      </c>
      <c r="C14">
        <v>26.809999000000001</v>
      </c>
      <c r="D14">
        <v>10.882</v>
      </c>
      <c r="E14">
        <v>1.948</v>
      </c>
      <c r="F14">
        <v>17.370718</v>
      </c>
      <c r="G14">
        <v>9.411429</v>
      </c>
      <c r="H14">
        <v>14.460050000000001</v>
      </c>
      <c r="I14">
        <v>0</v>
      </c>
    </row>
    <row r="15" spans="1:9">
      <c r="A15" s="126">
        <v>14</v>
      </c>
      <c r="B15">
        <v>1314.98999</v>
      </c>
      <c r="C15">
        <v>26.309999000000001</v>
      </c>
      <c r="D15">
        <v>10.94</v>
      </c>
      <c r="E15">
        <v>1.9286669999999999</v>
      </c>
      <c r="F15">
        <v>17.378623999999999</v>
      </c>
      <c r="G15">
        <v>9.2342860000000009</v>
      </c>
      <c r="H15">
        <v>14.401769</v>
      </c>
      <c r="I15">
        <v>0</v>
      </c>
    </row>
    <row r="16" spans="1:9">
      <c r="A16" s="126">
        <v>15</v>
      </c>
      <c r="B16">
        <v>1325.660034</v>
      </c>
      <c r="C16">
        <v>27.1</v>
      </c>
      <c r="D16">
        <v>10.923999999999999</v>
      </c>
      <c r="E16">
        <v>2.0053329999999998</v>
      </c>
      <c r="F16">
        <v>17.640035999999998</v>
      </c>
      <c r="G16">
        <v>9.3771430000000002</v>
      </c>
      <c r="H16">
        <v>14.457060999999999</v>
      </c>
      <c r="I16">
        <v>0</v>
      </c>
    </row>
    <row r="17" spans="1:9">
      <c r="A17" s="126">
        <v>16</v>
      </c>
      <c r="B17">
        <v>1308.9300539999999</v>
      </c>
      <c r="C17">
        <v>27.01</v>
      </c>
      <c r="D17">
        <v>10.824999999999999</v>
      </c>
      <c r="E17">
        <v>1.941333</v>
      </c>
      <c r="F17">
        <v>17.361899999999999</v>
      </c>
      <c r="G17">
        <v>9</v>
      </c>
      <c r="H17">
        <v>14.159427000000001</v>
      </c>
      <c r="I17">
        <v>0</v>
      </c>
    </row>
    <row r="18" spans="1:9">
      <c r="A18" s="126">
        <v>17</v>
      </c>
      <c r="B18">
        <v>1324.1800539999999</v>
      </c>
      <c r="C18">
        <v>27.4</v>
      </c>
      <c r="D18">
        <v>10.821</v>
      </c>
      <c r="E18">
        <v>1.977333</v>
      </c>
      <c r="F18">
        <v>17.513586</v>
      </c>
      <c r="G18">
        <v>9.0028570000000006</v>
      </c>
      <c r="H18">
        <v>14.074744000000001</v>
      </c>
      <c r="I18">
        <v>0</v>
      </c>
    </row>
    <row r="19" spans="1:9">
      <c r="A19" s="126">
        <v>18</v>
      </c>
      <c r="B19">
        <v>1314.880005</v>
      </c>
      <c r="C19">
        <v>27.27</v>
      </c>
      <c r="D19">
        <v>10.736499999999999</v>
      </c>
      <c r="E19">
        <v>1.984667</v>
      </c>
      <c r="F19">
        <v>17.391998000000001</v>
      </c>
      <c r="G19">
        <v>8.975714</v>
      </c>
      <c r="H19">
        <v>13.974869</v>
      </c>
      <c r="I19">
        <v>0</v>
      </c>
    </row>
    <row r="20" spans="1:9">
      <c r="A20" s="126">
        <v>19</v>
      </c>
      <c r="B20">
        <v>1329.099976</v>
      </c>
      <c r="C20">
        <v>28.290001</v>
      </c>
      <c r="D20">
        <v>10.7225</v>
      </c>
      <c r="E20">
        <v>1.959333</v>
      </c>
      <c r="F20">
        <v>17.372845000000002</v>
      </c>
      <c r="G20">
        <v>8.9514289999999992</v>
      </c>
      <c r="H20">
        <v>13.924059</v>
      </c>
      <c r="I20">
        <v>0</v>
      </c>
    </row>
    <row r="21" spans="1:9">
      <c r="A21" s="126">
        <v>20</v>
      </c>
      <c r="B21">
        <v>1342.839966</v>
      </c>
      <c r="C21">
        <v>30.01</v>
      </c>
      <c r="D21">
        <v>10.9175</v>
      </c>
      <c r="E21">
        <v>1.994</v>
      </c>
      <c r="F21">
        <v>17.451875999999999</v>
      </c>
      <c r="G21">
        <v>9.3985710000000005</v>
      </c>
      <c r="H21">
        <v>14.060048999999999</v>
      </c>
      <c r="I21">
        <v>0</v>
      </c>
    </row>
    <row r="22" spans="1:9">
      <c r="A22" s="126">
        <v>21</v>
      </c>
      <c r="B22">
        <v>1344.780029</v>
      </c>
      <c r="C22">
        <v>31.41</v>
      </c>
      <c r="D22">
        <v>11.132999999999999</v>
      </c>
      <c r="E22">
        <v>2.1226669999999999</v>
      </c>
      <c r="F22">
        <v>17.806007000000001</v>
      </c>
      <c r="G22">
        <v>9.5328569999999999</v>
      </c>
      <c r="H22">
        <v>14.217957999999999</v>
      </c>
      <c r="I22">
        <v>0</v>
      </c>
    </row>
    <row r="23" spans="1:9">
      <c r="A23" s="126">
        <v>22</v>
      </c>
      <c r="B23">
        <v>1357.9799800000001</v>
      </c>
      <c r="C23">
        <v>31.91</v>
      </c>
      <c r="D23">
        <v>11.201499999999999</v>
      </c>
      <c r="E23">
        <v>2.1393330000000002</v>
      </c>
      <c r="F23">
        <v>17.855553</v>
      </c>
      <c r="G23">
        <v>9.975714</v>
      </c>
      <c r="H23">
        <v>14.483961000000001</v>
      </c>
      <c r="I23">
        <v>0</v>
      </c>
    </row>
    <row r="24" spans="1:9">
      <c r="A24" s="126">
        <v>23</v>
      </c>
      <c r="B24">
        <v>1355.6899410000001</v>
      </c>
      <c r="C24">
        <v>31.6</v>
      </c>
      <c r="D24">
        <v>11.151</v>
      </c>
      <c r="E24">
        <v>2.2519999999999998</v>
      </c>
      <c r="F24">
        <v>17.804789</v>
      </c>
      <c r="G24">
        <v>9.7371429999999997</v>
      </c>
      <c r="H24">
        <v>14.383836000000001</v>
      </c>
      <c r="I24">
        <v>0</v>
      </c>
    </row>
    <row r="25" spans="1:9">
      <c r="A25" s="126">
        <v>24</v>
      </c>
      <c r="B25">
        <v>1325.51001</v>
      </c>
      <c r="C25">
        <v>31.84</v>
      </c>
      <c r="D25">
        <v>11.028499999999999</v>
      </c>
      <c r="E25">
        <v>2.1459999999999999</v>
      </c>
      <c r="F25">
        <v>17.559481000000002</v>
      </c>
      <c r="G25">
        <v>9.4057139999999997</v>
      </c>
      <c r="H25">
        <v>14.077484</v>
      </c>
      <c r="I25">
        <v>0</v>
      </c>
    </row>
    <row r="26" spans="1:9">
      <c r="A26" s="126">
        <v>25</v>
      </c>
      <c r="B26">
        <v>1335.0200199999999</v>
      </c>
      <c r="C26">
        <v>33.049999</v>
      </c>
      <c r="D26">
        <v>11.108000000000001</v>
      </c>
      <c r="E26">
        <v>2.2526670000000002</v>
      </c>
      <c r="F26">
        <v>17.694140999999998</v>
      </c>
      <c r="G26">
        <v>9.694286</v>
      </c>
      <c r="H26">
        <v>14.233649</v>
      </c>
      <c r="I26">
        <v>0</v>
      </c>
    </row>
    <row r="27" spans="1:9">
      <c r="A27" s="126">
        <v>26</v>
      </c>
      <c r="B27">
        <v>1313.719971</v>
      </c>
      <c r="C27">
        <v>32.060001</v>
      </c>
      <c r="D27">
        <v>11.003500000000001</v>
      </c>
      <c r="E27">
        <v>2.2073330000000002</v>
      </c>
      <c r="F27">
        <v>17.349743</v>
      </c>
      <c r="G27">
        <v>9.5757139999999996</v>
      </c>
      <c r="H27">
        <v>13.965154999999999</v>
      </c>
      <c r="I27">
        <v>0</v>
      </c>
    </row>
    <row r="28" spans="1:9">
      <c r="A28" s="126">
        <v>27</v>
      </c>
      <c r="B28">
        <v>1319.98999</v>
      </c>
      <c r="C28">
        <v>33.099997999999999</v>
      </c>
      <c r="D28">
        <v>11.2805</v>
      </c>
      <c r="E28">
        <v>2.1073330000000001</v>
      </c>
      <c r="F28">
        <v>17.388044000000001</v>
      </c>
      <c r="G28">
        <v>9.5428569999999997</v>
      </c>
      <c r="H28">
        <v>14.064284000000001</v>
      </c>
      <c r="I28">
        <v>0</v>
      </c>
    </row>
    <row r="29" spans="1:9">
      <c r="A29" s="126">
        <v>28</v>
      </c>
      <c r="B29">
        <v>1331.849976</v>
      </c>
      <c r="C29">
        <v>32.229999999999997</v>
      </c>
      <c r="D29">
        <v>11.281000000000001</v>
      </c>
      <c r="E29">
        <v>2.1306669999999999</v>
      </c>
      <c r="F29">
        <v>17.463127</v>
      </c>
      <c r="G29">
        <v>9.4985710000000001</v>
      </c>
      <c r="H29">
        <v>14.179352</v>
      </c>
      <c r="I29">
        <v>0</v>
      </c>
    </row>
    <row r="30" spans="1:9">
      <c r="A30" s="126">
        <v>29</v>
      </c>
      <c r="B30">
        <v>1329.040039</v>
      </c>
      <c r="C30">
        <v>31.360001</v>
      </c>
      <c r="D30">
        <v>11.0655</v>
      </c>
      <c r="E30">
        <v>2.0939999999999999</v>
      </c>
      <c r="F30">
        <v>17.297460999999998</v>
      </c>
      <c r="G30">
        <v>9.6228569999999998</v>
      </c>
      <c r="H30">
        <v>14.055068</v>
      </c>
      <c r="I30">
        <v>0</v>
      </c>
    </row>
    <row r="31" spans="1:9">
      <c r="A31" s="126">
        <v>30</v>
      </c>
      <c r="B31">
        <v>1362.160034</v>
      </c>
      <c r="C31">
        <v>31.1</v>
      </c>
      <c r="D31">
        <v>11.4175</v>
      </c>
      <c r="E31">
        <v>2.0859999999999999</v>
      </c>
      <c r="F31">
        <v>17.751899999999999</v>
      </c>
      <c r="G31">
        <v>9.7842859999999998</v>
      </c>
      <c r="H31">
        <v>14.447597</v>
      </c>
      <c r="I31">
        <v>0</v>
      </c>
    </row>
    <row r="32" spans="1:9">
      <c r="A32" s="126">
        <v>31</v>
      </c>
      <c r="B32">
        <v>1365.51001</v>
      </c>
      <c r="C32">
        <v>30.77</v>
      </c>
      <c r="D32">
        <v>11.465999999999999</v>
      </c>
      <c r="E32">
        <v>2.0266670000000002</v>
      </c>
      <c r="F32">
        <v>18.010871999999999</v>
      </c>
      <c r="G32">
        <v>9.6928570000000001</v>
      </c>
      <c r="H32">
        <v>14.457560000000001</v>
      </c>
      <c r="I32">
        <v>1</v>
      </c>
    </row>
    <row r="33" spans="1:9">
      <c r="A33" s="126">
        <v>32</v>
      </c>
      <c r="B33">
        <v>1374.0200199999999</v>
      </c>
      <c r="C33">
        <v>31.200001</v>
      </c>
      <c r="D33">
        <v>11.4765</v>
      </c>
      <c r="E33">
        <v>2.044</v>
      </c>
      <c r="F33">
        <v>18.220313999999998</v>
      </c>
      <c r="G33">
        <v>10.291429000000001</v>
      </c>
      <c r="H33">
        <v>14.640872</v>
      </c>
      <c r="I33">
        <v>0</v>
      </c>
    </row>
    <row r="34" spans="1:9">
      <c r="A34" s="126">
        <v>33</v>
      </c>
      <c r="B34">
        <v>1367.579956</v>
      </c>
      <c r="C34">
        <v>31.469999000000001</v>
      </c>
      <c r="D34">
        <v>11.353</v>
      </c>
      <c r="E34">
        <v>2.0819999999999999</v>
      </c>
      <c r="F34">
        <v>18.540403000000001</v>
      </c>
      <c r="G34">
        <v>11.674286</v>
      </c>
      <c r="H34">
        <v>14.842366999999999</v>
      </c>
      <c r="I34">
        <v>0</v>
      </c>
    </row>
    <row r="35" spans="1:9">
      <c r="A35" s="126">
        <v>34</v>
      </c>
      <c r="B35">
        <v>1354.6800539999999</v>
      </c>
      <c r="C35">
        <v>31.73</v>
      </c>
      <c r="D35">
        <v>11.2525</v>
      </c>
      <c r="E35">
        <v>2.0659999999999998</v>
      </c>
      <c r="F35">
        <v>18.416986000000001</v>
      </c>
      <c r="G35">
        <v>11.698570999999999</v>
      </c>
      <c r="H35">
        <v>14.594795</v>
      </c>
      <c r="I35">
        <v>0</v>
      </c>
    </row>
    <row r="36" spans="1:9">
      <c r="A36" s="126">
        <v>35</v>
      </c>
      <c r="B36">
        <v>1352.459961</v>
      </c>
      <c r="C36">
        <v>32.169998</v>
      </c>
      <c r="D36">
        <v>11.2525</v>
      </c>
      <c r="E36">
        <v>2.0993330000000001</v>
      </c>
      <c r="F36">
        <v>18.660467000000001</v>
      </c>
      <c r="G36">
        <v>11.855714000000001</v>
      </c>
      <c r="H36">
        <v>14.595542</v>
      </c>
      <c r="I36">
        <v>0</v>
      </c>
    </row>
    <row r="37" spans="1:9">
      <c r="A37" s="126">
        <v>36</v>
      </c>
      <c r="B37">
        <v>1341.469971</v>
      </c>
      <c r="C37">
        <v>31.469999000000001</v>
      </c>
      <c r="D37">
        <v>10.975</v>
      </c>
      <c r="E37">
        <v>2.084667</v>
      </c>
      <c r="F37">
        <v>18.487812000000002</v>
      </c>
      <c r="G37">
        <v>11.461429000000001</v>
      </c>
      <c r="H37">
        <v>14.488194999999999</v>
      </c>
      <c r="I37">
        <v>0</v>
      </c>
    </row>
    <row r="38" spans="1:9">
      <c r="A38" s="126">
        <v>37</v>
      </c>
      <c r="B38">
        <v>1341.4499510000001</v>
      </c>
      <c r="C38">
        <v>30.969999000000001</v>
      </c>
      <c r="D38">
        <v>10.9185</v>
      </c>
      <c r="E38">
        <v>2.1006670000000001</v>
      </c>
      <c r="F38">
        <v>18.372910000000001</v>
      </c>
      <c r="G38">
        <v>11.662857000000001</v>
      </c>
      <c r="H38">
        <v>14.226426</v>
      </c>
      <c r="I38">
        <v>0</v>
      </c>
    </row>
    <row r="39" spans="1:9">
      <c r="A39" s="126">
        <v>38</v>
      </c>
      <c r="B39">
        <v>1334.76001</v>
      </c>
      <c r="C39">
        <v>30.809999000000001</v>
      </c>
      <c r="D39">
        <v>10.768000000000001</v>
      </c>
      <c r="E39">
        <v>2.1800000000000002</v>
      </c>
      <c r="F39">
        <v>18.204815</v>
      </c>
      <c r="G39">
        <v>12.138571000000001</v>
      </c>
      <c r="H39">
        <v>14.208742000000001</v>
      </c>
      <c r="I39">
        <v>0</v>
      </c>
    </row>
    <row r="40" spans="1:9">
      <c r="A40" s="126">
        <v>39</v>
      </c>
      <c r="B40">
        <v>1356.780029</v>
      </c>
      <c r="C40">
        <v>30.719999000000001</v>
      </c>
      <c r="D40">
        <v>10.919499999999999</v>
      </c>
      <c r="E40">
        <v>2.2833329999999998</v>
      </c>
      <c r="F40">
        <v>18.389326000000001</v>
      </c>
      <c r="G40">
        <v>12.128571000000001</v>
      </c>
      <c r="H40">
        <v>14.359178</v>
      </c>
      <c r="I40">
        <v>0</v>
      </c>
    </row>
    <row r="41" spans="1:9">
      <c r="A41" s="126">
        <v>40</v>
      </c>
      <c r="B41">
        <v>1353.6400149999999</v>
      </c>
      <c r="C41">
        <v>28.25</v>
      </c>
      <c r="D41">
        <v>10.8005</v>
      </c>
      <c r="E41">
        <v>2.3973330000000002</v>
      </c>
      <c r="F41">
        <v>18.448298000000001</v>
      </c>
      <c r="G41">
        <v>11.854286</v>
      </c>
      <c r="H41">
        <v>14.319328000000001</v>
      </c>
      <c r="I41">
        <v>0</v>
      </c>
    </row>
    <row r="42" spans="1:9">
      <c r="A42" s="126">
        <v>41</v>
      </c>
      <c r="B42">
        <v>1363.670044</v>
      </c>
      <c r="C42">
        <v>28.09</v>
      </c>
      <c r="D42">
        <v>10.846500000000001</v>
      </c>
      <c r="E42">
        <v>2.2233329999999998</v>
      </c>
      <c r="F42">
        <v>18.449204999999999</v>
      </c>
      <c r="G42">
        <v>11.682857</v>
      </c>
      <c r="H42">
        <v>14.364409</v>
      </c>
      <c r="I42">
        <v>0</v>
      </c>
    </row>
    <row r="43" spans="1:9">
      <c r="A43" s="126">
        <v>42</v>
      </c>
      <c r="B43">
        <v>1372.780029</v>
      </c>
      <c r="C43">
        <v>29.110001</v>
      </c>
      <c r="D43">
        <v>10.8735</v>
      </c>
      <c r="E43">
        <v>2.1433330000000002</v>
      </c>
      <c r="F43">
        <v>18.428536999999999</v>
      </c>
      <c r="G43">
        <v>11.61</v>
      </c>
      <c r="H43">
        <v>14.464782</v>
      </c>
      <c r="I43">
        <v>0</v>
      </c>
    </row>
    <row r="44" spans="1:9">
      <c r="A44" s="126">
        <v>43</v>
      </c>
      <c r="B44">
        <v>1376.51001</v>
      </c>
      <c r="C44">
        <v>29</v>
      </c>
      <c r="D44">
        <v>11.3085</v>
      </c>
      <c r="E44">
        <v>2.1513330000000002</v>
      </c>
      <c r="F44">
        <v>18.673535999999999</v>
      </c>
      <c r="G44">
        <v>11.874286</v>
      </c>
      <c r="H44">
        <v>14.771134</v>
      </c>
      <c r="I44">
        <v>0</v>
      </c>
    </row>
    <row r="45" spans="1:9">
      <c r="A45" s="126">
        <v>44</v>
      </c>
      <c r="B45">
        <v>1362.660034</v>
      </c>
      <c r="C45">
        <v>28.76</v>
      </c>
      <c r="D45">
        <v>11.4145</v>
      </c>
      <c r="E45">
        <v>2.1193330000000001</v>
      </c>
      <c r="F45">
        <v>18.368957999999999</v>
      </c>
      <c r="G45">
        <v>11.688571</v>
      </c>
      <c r="H45">
        <v>15.213476</v>
      </c>
      <c r="I45">
        <v>0</v>
      </c>
    </row>
    <row r="46" spans="1:9">
      <c r="A46" s="126">
        <v>45</v>
      </c>
      <c r="B46">
        <v>1350.5200199999999</v>
      </c>
      <c r="C46">
        <v>28.75</v>
      </c>
      <c r="D46">
        <v>11.3005</v>
      </c>
      <c r="E46">
        <v>2.044</v>
      </c>
      <c r="F46">
        <v>18.354666000000002</v>
      </c>
      <c r="G46">
        <v>11.42</v>
      </c>
      <c r="H46">
        <v>15.330287999999999</v>
      </c>
      <c r="I46">
        <v>0</v>
      </c>
    </row>
    <row r="47" spans="1:9">
      <c r="A47" s="126">
        <v>46</v>
      </c>
      <c r="B47">
        <v>1338.3100589999999</v>
      </c>
      <c r="C47">
        <v>28.450001</v>
      </c>
      <c r="D47">
        <v>11.151999999999999</v>
      </c>
      <c r="E47">
        <v>1.989333</v>
      </c>
      <c r="F47">
        <v>18.266217999999999</v>
      </c>
      <c r="G47">
        <v>11.484286000000001</v>
      </c>
      <c r="H47">
        <v>15.132529999999999</v>
      </c>
      <c r="I47">
        <v>0</v>
      </c>
    </row>
    <row r="48" spans="1:9">
      <c r="A48" s="126">
        <v>47</v>
      </c>
      <c r="B48">
        <v>1337.8900149999999</v>
      </c>
      <c r="C48">
        <v>29.34</v>
      </c>
      <c r="D48">
        <v>10.852499999999999</v>
      </c>
      <c r="E48">
        <v>1.93</v>
      </c>
      <c r="F48">
        <v>17.477412999999999</v>
      </c>
      <c r="G48">
        <v>8.6114289999999993</v>
      </c>
      <c r="H48">
        <v>15.142989999999999</v>
      </c>
      <c r="I48">
        <v>0</v>
      </c>
    </row>
    <row r="49" spans="1:9">
      <c r="A49" s="126">
        <v>48</v>
      </c>
      <c r="B49">
        <v>1360.0200199999999</v>
      </c>
      <c r="C49">
        <v>26.85</v>
      </c>
      <c r="D49">
        <v>11.000500000000001</v>
      </c>
      <c r="E49">
        <v>1.8753329999999999</v>
      </c>
      <c r="F49">
        <v>17.474672000000002</v>
      </c>
      <c r="G49">
        <v>8.1442859999999992</v>
      </c>
      <c r="H49">
        <v>15.276738999999999</v>
      </c>
      <c r="I49">
        <v>0</v>
      </c>
    </row>
    <row r="50" spans="1:9">
      <c r="A50" s="126">
        <v>49</v>
      </c>
      <c r="B50">
        <v>1385.969971</v>
      </c>
      <c r="C50">
        <v>23.709999</v>
      </c>
      <c r="D50">
        <v>11.866</v>
      </c>
      <c r="E50">
        <v>1.967333</v>
      </c>
      <c r="F50">
        <v>17.787163</v>
      </c>
      <c r="G50">
        <v>8.4171429999999994</v>
      </c>
      <c r="H50">
        <v>15.814723000000001</v>
      </c>
      <c r="I50">
        <v>0</v>
      </c>
    </row>
    <row r="51" spans="1:9">
      <c r="A51" s="126">
        <v>50</v>
      </c>
      <c r="B51">
        <v>1385.3000489999999</v>
      </c>
      <c r="C51">
        <v>23.15</v>
      </c>
      <c r="D51">
        <v>11.804500000000001</v>
      </c>
      <c r="E51">
        <v>1.8233330000000001</v>
      </c>
      <c r="F51">
        <v>18.087178999999999</v>
      </c>
      <c r="G51">
        <v>8.25</v>
      </c>
      <c r="H51">
        <v>15.748471</v>
      </c>
      <c r="I51">
        <v>0</v>
      </c>
    </row>
    <row r="52" spans="1:9">
      <c r="A52" s="126">
        <v>51</v>
      </c>
      <c r="B52">
        <v>1379.3199460000001</v>
      </c>
      <c r="C52">
        <v>21.709999</v>
      </c>
      <c r="D52">
        <v>11.664999999999999</v>
      </c>
      <c r="E52">
        <v>1.8280000000000001</v>
      </c>
      <c r="F52">
        <v>18.565322999999999</v>
      </c>
      <c r="G52">
        <v>8.1214289999999991</v>
      </c>
      <c r="H52">
        <v>15.765158</v>
      </c>
      <c r="I52">
        <v>0</v>
      </c>
    </row>
    <row r="53" spans="1:9">
      <c r="A53" s="126">
        <v>52</v>
      </c>
      <c r="B53">
        <v>1375.3199460000001</v>
      </c>
      <c r="C53">
        <v>20.879999000000002</v>
      </c>
      <c r="D53">
        <v>11.6045</v>
      </c>
      <c r="E53">
        <v>1.75</v>
      </c>
      <c r="F53">
        <v>18.445255</v>
      </c>
      <c r="G53">
        <v>7.7857139999999996</v>
      </c>
      <c r="H53">
        <v>15.757935</v>
      </c>
      <c r="I53">
        <v>1</v>
      </c>
    </row>
    <row r="54" spans="1:9">
      <c r="A54" s="126">
        <v>53</v>
      </c>
      <c r="B54">
        <v>1365</v>
      </c>
      <c r="C54">
        <v>20.040001</v>
      </c>
      <c r="D54">
        <v>11.5405</v>
      </c>
      <c r="E54">
        <v>1.74</v>
      </c>
      <c r="F54">
        <v>18.475038999999999</v>
      </c>
      <c r="G54">
        <v>7.6957139999999997</v>
      </c>
      <c r="H54">
        <v>15.660052</v>
      </c>
      <c r="I54">
        <v>0</v>
      </c>
    </row>
    <row r="55" spans="1:9">
      <c r="A55" s="126">
        <v>54</v>
      </c>
      <c r="B55">
        <v>1390.98999</v>
      </c>
      <c r="C55">
        <v>21.09</v>
      </c>
      <c r="D55">
        <v>11.7485</v>
      </c>
      <c r="E55">
        <v>1.8180000000000001</v>
      </c>
      <c r="F55">
        <v>18.715485000000001</v>
      </c>
      <c r="G55">
        <v>7.7014290000000001</v>
      </c>
      <c r="H55">
        <v>15.973378</v>
      </c>
      <c r="I55">
        <v>0</v>
      </c>
    </row>
    <row r="56" spans="1:9">
      <c r="A56" s="126">
        <v>55</v>
      </c>
      <c r="B56">
        <v>1394.2299800000001</v>
      </c>
      <c r="C56">
        <v>21.92</v>
      </c>
      <c r="D56">
        <v>11.6995</v>
      </c>
      <c r="E56">
        <v>1.8846670000000001</v>
      </c>
      <c r="F56">
        <v>18.923704000000001</v>
      </c>
      <c r="G56">
        <v>8.112857</v>
      </c>
      <c r="H56">
        <v>16.010489</v>
      </c>
      <c r="I56">
        <v>0</v>
      </c>
    </row>
    <row r="57" spans="1:9">
      <c r="A57" s="126">
        <v>56</v>
      </c>
      <c r="B57">
        <v>1401.349976</v>
      </c>
      <c r="C57">
        <v>20.719999000000001</v>
      </c>
      <c r="D57">
        <v>11.827999999999999</v>
      </c>
      <c r="E57">
        <v>2.016667</v>
      </c>
      <c r="F57">
        <v>18.873856</v>
      </c>
      <c r="G57">
        <v>8.2714289999999995</v>
      </c>
      <c r="H57">
        <v>15.953702</v>
      </c>
      <c r="I57">
        <v>0</v>
      </c>
    </row>
    <row r="58" spans="1:9">
      <c r="A58" s="126">
        <v>57</v>
      </c>
      <c r="B58">
        <v>1402.219971</v>
      </c>
      <c r="C58">
        <v>20.719999000000001</v>
      </c>
      <c r="D58">
        <v>11.718999999999999</v>
      </c>
      <c r="E58">
        <v>1.939333</v>
      </c>
      <c r="F58">
        <v>18.841927999999999</v>
      </c>
      <c r="G58">
        <v>8.2571429999999992</v>
      </c>
      <c r="H58">
        <v>15.995794</v>
      </c>
      <c r="I58">
        <v>0</v>
      </c>
    </row>
    <row r="59" spans="1:9">
      <c r="A59" s="126">
        <v>58</v>
      </c>
      <c r="B59">
        <v>1402.8000489999999</v>
      </c>
      <c r="C59">
        <v>21.01</v>
      </c>
      <c r="D59">
        <v>11.702999999999999</v>
      </c>
      <c r="E59">
        <v>1.9606669999999999</v>
      </c>
      <c r="F59">
        <v>18.949390000000001</v>
      </c>
      <c r="G59">
        <v>8.2728570000000001</v>
      </c>
      <c r="H59">
        <v>15.998783</v>
      </c>
      <c r="I59">
        <v>0</v>
      </c>
    </row>
    <row r="60" spans="1:9">
      <c r="A60" s="126">
        <v>59</v>
      </c>
      <c r="B60">
        <v>1405.869995</v>
      </c>
      <c r="C60">
        <v>21.809999000000001</v>
      </c>
      <c r="D60">
        <v>11.637499999999999</v>
      </c>
      <c r="E60">
        <v>1.996</v>
      </c>
      <c r="F60">
        <v>18.979005999999998</v>
      </c>
      <c r="G60">
        <v>8.5571429999999999</v>
      </c>
      <c r="H60">
        <v>15.990065</v>
      </c>
      <c r="I60">
        <v>0</v>
      </c>
    </row>
    <row r="61" spans="1:9">
      <c r="A61" s="126">
        <v>60</v>
      </c>
      <c r="B61">
        <v>1404.1099850000001</v>
      </c>
      <c r="C61">
        <v>21.6</v>
      </c>
      <c r="D61">
        <v>11.622</v>
      </c>
      <c r="E61">
        <v>2.0779999999999998</v>
      </c>
      <c r="F61">
        <v>19.232388</v>
      </c>
      <c r="G61">
        <v>8.5585710000000006</v>
      </c>
      <c r="H61">
        <v>16.438635000000001</v>
      </c>
      <c r="I61">
        <v>0</v>
      </c>
    </row>
    <row r="62" spans="1:9">
      <c r="A62" s="126">
        <v>61</v>
      </c>
      <c r="B62">
        <v>1403.9300539999999</v>
      </c>
      <c r="C62">
        <v>20.379999000000002</v>
      </c>
      <c r="D62">
        <v>11.6595</v>
      </c>
      <c r="E62">
        <v>1.961333</v>
      </c>
      <c r="F62">
        <v>19.283974000000001</v>
      </c>
      <c r="G62">
        <v>8.8228570000000008</v>
      </c>
      <c r="H62">
        <v>16.654076</v>
      </c>
      <c r="I62">
        <v>0</v>
      </c>
    </row>
    <row r="63" spans="1:9">
      <c r="A63" s="126">
        <v>62</v>
      </c>
      <c r="B63">
        <v>1405.530029</v>
      </c>
      <c r="C63">
        <v>21.200001</v>
      </c>
      <c r="D63">
        <v>11.871</v>
      </c>
      <c r="E63">
        <v>1.96</v>
      </c>
      <c r="F63">
        <v>19.257717</v>
      </c>
      <c r="G63">
        <v>9.0371430000000004</v>
      </c>
      <c r="H63">
        <v>16.626180999999999</v>
      </c>
      <c r="I63">
        <v>0</v>
      </c>
    </row>
    <row r="64" spans="1:9">
      <c r="A64" s="126">
        <v>63</v>
      </c>
      <c r="B64">
        <v>1415.51001</v>
      </c>
      <c r="C64">
        <v>19.870000999999998</v>
      </c>
      <c r="D64">
        <v>12.077500000000001</v>
      </c>
      <c r="E64">
        <v>2.02</v>
      </c>
      <c r="F64">
        <v>19.425934000000002</v>
      </c>
      <c r="G64">
        <v>9.1871430000000007</v>
      </c>
      <c r="H64">
        <v>16.758932000000001</v>
      </c>
      <c r="I64">
        <v>0</v>
      </c>
    </row>
    <row r="65" spans="1:9">
      <c r="A65" s="126">
        <v>64</v>
      </c>
      <c r="B65">
        <v>1418.160034</v>
      </c>
      <c r="C65">
        <v>19.049999</v>
      </c>
      <c r="D65">
        <v>12.0585</v>
      </c>
      <c r="E65">
        <v>2.000667</v>
      </c>
      <c r="F65">
        <v>19.785233999999999</v>
      </c>
      <c r="G65">
        <v>9.0985709999999997</v>
      </c>
      <c r="H65">
        <v>16.865286000000001</v>
      </c>
      <c r="I65">
        <v>0</v>
      </c>
    </row>
    <row r="66" spans="1:9">
      <c r="A66" s="126">
        <v>65</v>
      </c>
      <c r="B66">
        <v>1418.130005</v>
      </c>
      <c r="C66">
        <v>20.010000000000002</v>
      </c>
      <c r="D66">
        <v>12.0175</v>
      </c>
      <c r="E66">
        <v>1.967333</v>
      </c>
      <c r="F66">
        <v>20.305433000000001</v>
      </c>
      <c r="G66">
        <v>9.1771429999999992</v>
      </c>
      <c r="H66">
        <v>16.825434000000001</v>
      </c>
      <c r="I66">
        <v>0</v>
      </c>
    </row>
    <row r="67" spans="1:9">
      <c r="A67" s="126">
        <v>66</v>
      </c>
      <c r="B67">
        <v>1413.170044</v>
      </c>
      <c r="C67">
        <v>19.16</v>
      </c>
      <c r="D67">
        <v>11.9725</v>
      </c>
      <c r="E67">
        <v>1.9406669999999999</v>
      </c>
      <c r="F67">
        <v>20.027929</v>
      </c>
      <c r="G67">
        <v>9.3714289999999991</v>
      </c>
      <c r="H67">
        <v>16.675246999999999</v>
      </c>
      <c r="I67">
        <v>0</v>
      </c>
    </row>
    <row r="68" spans="1:9">
      <c r="A68" s="126">
        <v>67</v>
      </c>
      <c r="B68">
        <v>1413.48999</v>
      </c>
      <c r="C68">
        <v>19.440000999999999</v>
      </c>
      <c r="D68">
        <v>12.154999999999999</v>
      </c>
      <c r="E68">
        <v>1.996667</v>
      </c>
      <c r="F68">
        <v>20.418994999999999</v>
      </c>
      <c r="G68">
        <v>9.3428570000000004</v>
      </c>
      <c r="H68">
        <v>16.866282000000002</v>
      </c>
      <c r="I68">
        <v>0</v>
      </c>
    </row>
    <row r="69" spans="1:9">
      <c r="A69" s="126">
        <v>68</v>
      </c>
      <c r="B69">
        <v>1402.079956</v>
      </c>
      <c r="C69">
        <v>19.440000999999999</v>
      </c>
      <c r="D69">
        <v>12.06</v>
      </c>
      <c r="E69">
        <v>2.048667</v>
      </c>
      <c r="F69">
        <v>20.228497999999998</v>
      </c>
      <c r="G69">
        <v>9.15</v>
      </c>
      <c r="H69">
        <v>16.856816999999999</v>
      </c>
      <c r="I69">
        <v>0</v>
      </c>
    </row>
    <row r="70" spans="1:9">
      <c r="A70" s="126">
        <v>69</v>
      </c>
      <c r="B70">
        <v>1411.130005</v>
      </c>
      <c r="C70">
        <v>19.41</v>
      </c>
      <c r="D70">
        <v>12.287000000000001</v>
      </c>
      <c r="E70">
        <v>1.9666669999999999</v>
      </c>
      <c r="F70">
        <v>20.246513</v>
      </c>
      <c r="G70">
        <v>9.0228570000000001</v>
      </c>
      <c r="H70">
        <v>16.902394999999999</v>
      </c>
      <c r="I70">
        <v>0</v>
      </c>
    </row>
    <row r="71" spans="1:9">
      <c r="A71" s="126">
        <v>70</v>
      </c>
      <c r="B71">
        <v>1410.4399410000001</v>
      </c>
      <c r="C71">
        <v>19.149999999999999</v>
      </c>
      <c r="D71">
        <v>12.196</v>
      </c>
      <c r="E71">
        <v>1.8879999999999999</v>
      </c>
      <c r="F71">
        <v>20.626888000000001</v>
      </c>
      <c r="G71">
        <v>8.9128570000000007</v>
      </c>
      <c r="H71">
        <v>16.668023999999999</v>
      </c>
      <c r="I71">
        <v>0</v>
      </c>
    </row>
    <row r="72" spans="1:9">
      <c r="A72" s="126">
        <v>71</v>
      </c>
      <c r="B72">
        <v>1409.3000489999999</v>
      </c>
      <c r="C72">
        <v>19.34</v>
      </c>
      <c r="D72">
        <v>12.3055</v>
      </c>
      <c r="E72">
        <v>1.9126669999999999</v>
      </c>
      <c r="F72">
        <v>20.600019</v>
      </c>
      <c r="G72">
        <v>8.9928570000000008</v>
      </c>
      <c r="H72">
        <v>16.868024999999999</v>
      </c>
      <c r="I72">
        <v>0</v>
      </c>
    </row>
    <row r="73" spans="1:9">
      <c r="A73" s="126">
        <v>72</v>
      </c>
      <c r="B73">
        <v>1410.48999</v>
      </c>
      <c r="C73">
        <v>19.100000000000001</v>
      </c>
      <c r="D73">
        <v>12.356</v>
      </c>
      <c r="E73">
        <v>1.8939999999999999</v>
      </c>
      <c r="F73">
        <v>20.559415999999999</v>
      </c>
      <c r="G73">
        <v>9.0628569999999993</v>
      </c>
      <c r="H73">
        <v>17.136021</v>
      </c>
      <c r="I73">
        <v>0</v>
      </c>
    </row>
    <row r="74" spans="1:9">
      <c r="A74" s="126">
        <v>73</v>
      </c>
      <c r="B74">
        <v>1399.4799800000001</v>
      </c>
      <c r="C74">
        <v>19.09</v>
      </c>
      <c r="D74">
        <v>12.311</v>
      </c>
      <c r="E74">
        <v>1.8939999999999999</v>
      </c>
      <c r="F74">
        <v>20.266355999999998</v>
      </c>
      <c r="G74">
        <v>8.64</v>
      </c>
      <c r="H74">
        <v>16.978361</v>
      </c>
      <c r="I74">
        <v>0</v>
      </c>
    </row>
    <row r="75" spans="1:9">
      <c r="A75" s="126">
        <v>74</v>
      </c>
      <c r="B75">
        <v>1406.579956</v>
      </c>
      <c r="C75">
        <v>18.059999000000001</v>
      </c>
      <c r="D75">
        <v>12.413500000000001</v>
      </c>
      <c r="E75">
        <v>1.9013329999999999</v>
      </c>
      <c r="F75">
        <v>20.308176</v>
      </c>
      <c r="G75">
        <v>8.5314289999999993</v>
      </c>
      <c r="H75">
        <v>17.063293000000002</v>
      </c>
      <c r="I75">
        <v>0</v>
      </c>
    </row>
    <row r="76" spans="1:9">
      <c r="A76" s="126">
        <v>75</v>
      </c>
      <c r="B76">
        <v>1404.9399410000001</v>
      </c>
      <c r="C76">
        <v>17.73</v>
      </c>
      <c r="D76">
        <v>12.394</v>
      </c>
      <c r="E76">
        <v>1.8759999999999999</v>
      </c>
      <c r="F76">
        <v>20.605215000000001</v>
      </c>
      <c r="G76">
        <v>7.99</v>
      </c>
      <c r="H76">
        <v>16.962420999999999</v>
      </c>
      <c r="I76">
        <v>1</v>
      </c>
    </row>
    <row r="77" spans="1:9">
      <c r="A77" s="126">
        <v>76</v>
      </c>
      <c r="B77">
        <v>1403.4399410000001</v>
      </c>
      <c r="C77">
        <v>18.579999999999998</v>
      </c>
      <c r="D77">
        <v>12.311</v>
      </c>
      <c r="E77">
        <v>1.8626670000000001</v>
      </c>
      <c r="F77">
        <v>20.460512000000001</v>
      </c>
      <c r="G77">
        <v>7.8514290000000004</v>
      </c>
      <c r="H77">
        <v>16.954450999999999</v>
      </c>
      <c r="I77">
        <v>0</v>
      </c>
    </row>
    <row r="78" spans="1:9">
      <c r="A78" s="126">
        <v>77</v>
      </c>
      <c r="B78">
        <v>1432.119995</v>
      </c>
      <c r="C78">
        <v>18.959999</v>
      </c>
      <c r="D78">
        <v>12.569000000000001</v>
      </c>
      <c r="E78">
        <v>1.9033329999999999</v>
      </c>
      <c r="F78">
        <v>20.64489</v>
      </c>
      <c r="G78">
        <v>8.0928570000000004</v>
      </c>
      <c r="H78">
        <v>17.419706000000001</v>
      </c>
      <c r="I78">
        <v>0</v>
      </c>
    </row>
    <row r="79" spans="1:9">
      <c r="A79" s="126">
        <v>78</v>
      </c>
      <c r="B79">
        <v>1437.920044</v>
      </c>
      <c r="C79">
        <v>18.98</v>
      </c>
      <c r="D79">
        <v>12.957000000000001</v>
      </c>
      <c r="E79">
        <v>1.9566669999999999</v>
      </c>
      <c r="F79">
        <v>20.772192</v>
      </c>
      <c r="G79">
        <v>8.0942860000000003</v>
      </c>
      <c r="H79">
        <v>17.587827999999998</v>
      </c>
      <c r="I79">
        <v>0</v>
      </c>
    </row>
    <row r="80" spans="1:9">
      <c r="A80" s="126">
        <v>79</v>
      </c>
      <c r="B80">
        <v>1429.079956</v>
      </c>
      <c r="C80">
        <v>18.809999000000001</v>
      </c>
      <c r="D80">
        <v>12.8545</v>
      </c>
      <c r="E80">
        <v>1.824667</v>
      </c>
      <c r="F80">
        <v>20.231860999999999</v>
      </c>
      <c r="G80">
        <v>7.9885710000000003</v>
      </c>
      <c r="H80">
        <v>17.453828999999999</v>
      </c>
      <c r="I80">
        <v>0</v>
      </c>
    </row>
    <row r="81" spans="1:9">
      <c r="A81" s="126">
        <v>80</v>
      </c>
      <c r="B81">
        <v>1433.5600589999999</v>
      </c>
      <c r="C81">
        <v>19.43</v>
      </c>
      <c r="D81">
        <v>12.7835</v>
      </c>
      <c r="E81">
        <v>1.8533329999999999</v>
      </c>
      <c r="F81">
        <v>20.166218000000001</v>
      </c>
      <c r="G81">
        <v>8.1657139999999995</v>
      </c>
      <c r="H81">
        <v>17.240129</v>
      </c>
      <c r="I81">
        <v>0</v>
      </c>
    </row>
    <row r="82" spans="1:9">
      <c r="A82" s="126">
        <v>81</v>
      </c>
      <c r="B82">
        <v>1436.5600589999999</v>
      </c>
      <c r="C82">
        <v>20.93</v>
      </c>
      <c r="D82">
        <v>12.781499999999999</v>
      </c>
      <c r="E82">
        <v>1.8853329999999999</v>
      </c>
      <c r="F82">
        <v>20.447073</v>
      </c>
      <c r="G82">
        <v>8.1728570000000005</v>
      </c>
      <c r="H82">
        <v>17.207502000000002</v>
      </c>
      <c r="I82">
        <v>0</v>
      </c>
    </row>
    <row r="83" spans="1:9">
      <c r="A83" s="126">
        <v>82</v>
      </c>
      <c r="B83">
        <v>1459.98999</v>
      </c>
      <c r="C83">
        <v>20.709999</v>
      </c>
      <c r="D83">
        <v>13.012</v>
      </c>
      <c r="E83">
        <v>1.965333</v>
      </c>
      <c r="F83">
        <v>20.849733000000001</v>
      </c>
      <c r="G83">
        <v>8.2857140000000005</v>
      </c>
      <c r="H83">
        <v>17.585087000000001</v>
      </c>
      <c r="I83">
        <v>0</v>
      </c>
    </row>
    <row r="84" spans="1:9">
      <c r="A84" s="126">
        <v>83</v>
      </c>
      <c r="B84">
        <v>1465.7700199999999</v>
      </c>
      <c r="C84">
        <v>22</v>
      </c>
      <c r="D84">
        <v>13.063499999999999</v>
      </c>
      <c r="E84">
        <v>2.0259999999999998</v>
      </c>
      <c r="F84">
        <v>21.103119</v>
      </c>
      <c r="G84">
        <v>8.6457139999999999</v>
      </c>
      <c r="H84">
        <v>17.675747000000001</v>
      </c>
      <c r="I84">
        <v>0</v>
      </c>
    </row>
    <row r="85" spans="1:9">
      <c r="A85" s="126">
        <v>84</v>
      </c>
      <c r="B85">
        <v>1461.1899410000001</v>
      </c>
      <c r="C85">
        <v>21.52</v>
      </c>
      <c r="D85">
        <v>12.9</v>
      </c>
      <c r="E85">
        <v>2.169333</v>
      </c>
      <c r="F85">
        <v>21.362597999999998</v>
      </c>
      <c r="G85">
        <v>8.1457139999999999</v>
      </c>
      <c r="H85">
        <v>17.683219999999999</v>
      </c>
      <c r="I85">
        <v>0</v>
      </c>
    </row>
    <row r="86" spans="1:9">
      <c r="A86" s="126">
        <v>85</v>
      </c>
      <c r="B86">
        <v>1459.3199460000001</v>
      </c>
      <c r="C86">
        <v>21.870000999999998</v>
      </c>
      <c r="D86">
        <v>12.9375</v>
      </c>
      <c r="E86">
        <v>2.0893329999999999</v>
      </c>
      <c r="F86">
        <v>21.427627999999999</v>
      </c>
      <c r="G86">
        <v>8.0085709999999999</v>
      </c>
      <c r="H86">
        <v>17.889944</v>
      </c>
      <c r="I86">
        <v>0</v>
      </c>
    </row>
    <row r="87" spans="1:9">
      <c r="A87" s="126">
        <v>86</v>
      </c>
      <c r="B87">
        <v>1461.0500489999999</v>
      </c>
      <c r="C87">
        <v>23.290001</v>
      </c>
      <c r="D87">
        <v>13.084</v>
      </c>
      <c r="E87">
        <v>2.0699999999999998</v>
      </c>
      <c r="F87">
        <v>21.433426000000001</v>
      </c>
      <c r="G87">
        <v>8.1485710000000005</v>
      </c>
      <c r="H87">
        <v>18.119582999999999</v>
      </c>
      <c r="I87">
        <v>0</v>
      </c>
    </row>
    <row r="88" spans="1:9">
      <c r="A88" s="126">
        <v>87</v>
      </c>
      <c r="B88">
        <v>1460.26001</v>
      </c>
      <c r="C88">
        <v>22.59</v>
      </c>
      <c r="D88">
        <v>13.0405</v>
      </c>
      <c r="E88">
        <v>2.06</v>
      </c>
      <c r="F88">
        <v>21.329636000000001</v>
      </c>
      <c r="G88">
        <v>8.3914290000000005</v>
      </c>
      <c r="H88">
        <v>18.135024999999999</v>
      </c>
      <c r="I88">
        <v>0</v>
      </c>
    </row>
    <row r="89" spans="1:9">
      <c r="A89" s="126">
        <v>88</v>
      </c>
      <c r="B89">
        <v>1460.150024</v>
      </c>
      <c r="C89">
        <v>22.860001</v>
      </c>
      <c r="D89">
        <v>12.8735</v>
      </c>
      <c r="E89">
        <v>2.0013329999999998</v>
      </c>
      <c r="F89">
        <v>21.372066</v>
      </c>
      <c r="G89">
        <v>8.2557139999999993</v>
      </c>
      <c r="H89">
        <v>18.281227000000001</v>
      </c>
      <c r="I89">
        <v>0</v>
      </c>
    </row>
    <row r="90" spans="1:9">
      <c r="A90" s="126">
        <v>89</v>
      </c>
      <c r="B90">
        <v>1456.8900149999999</v>
      </c>
      <c r="C90">
        <v>20.790001</v>
      </c>
      <c r="D90">
        <v>12.74</v>
      </c>
      <c r="E90">
        <v>2.044</v>
      </c>
      <c r="F90">
        <v>21.088156000000001</v>
      </c>
      <c r="G90">
        <v>8.055714</v>
      </c>
      <c r="H90">
        <v>18.664541</v>
      </c>
      <c r="I90">
        <v>0</v>
      </c>
    </row>
    <row r="91" spans="1:9">
      <c r="A91" s="126">
        <v>90</v>
      </c>
      <c r="B91">
        <v>1441.589966</v>
      </c>
      <c r="C91">
        <v>20.280000999999999</v>
      </c>
      <c r="D91">
        <v>12.622999999999999</v>
      </c>
      <c r="E91">
        <v>1.8440000000000001</v>
      </c>
      <c r="F91">
        <v>20.561551999999999</v>
      </c>
      <c r="G91">
        <v>7.6857139999999999</v>
      </c>
      <c r="H91">
        <v>18.659061000000001</v>
      </c>
      <c r="I91">
        <v>0</v>
      </c>
    </row>
    <row r="92" spans="1:9">
      <c r="A92" s="126">
        <v>91</v>
      </c>
      <c r="B92">
        <v>1433.3199460000001</v>
      </c>
      <c r="C92">
        <v>20.620000999999998</v>
      </c>
      <c r="D92">
        <v>12.483499999999999</v>
      </c>
      <c r="E92">
        <v>1.8360000000000001</v>
      </c>
      <c r="F92">
        <v>20.306346999999999</v>
      </c>
      <c r="G92">
        <v>7.8757140000000003</v>
      </c>
      <c r="H92">
        <v>18.766158999999998</v>
      </c>
      <c r="I92">
        <v>0</v>
      </c>
    </row>
    <row r="93" spans="1:9">
      <c r="A93" s="126">
        <v>92</v>
      </c>
      <c r="B93">
        <v>1447.150024</v>
      </c>
      <c r="C93">
        <v>20.32</v>
      </c>
      <c r="D93">
        <v>12.829499999999999</v>
      </c>
      <c r="E93">
        <v>1.8993329999999999</v>
      </c>
      <c r="F93">
        <v>20.799054999999999</v>
      </c>
      <c r="G93">
        <v>7.9357139999999999</v>
      </c>
      <c r="H93">
        <v>18.841875000000002</v>
      </c>
      <c r="I93">
        <v>0</v>
      </c>
    </row>
    <row r="94" spans="1:9">
      <c r="A94" s="126">
        <v>93</v>
      </c>
      <c r="B94">
        <v>1440.670044</v>
      </c>
      <c r="C94">
        <v>21.66</v>
      </c>
      <c r="D94">
        <v>12.715999999999999</v>
      </c>
      <c r="E94">
        <v>1.952</v>
      </c>
      <c r="F94">
        <v>20.364955999999999</v>
      </c>
      <c r="G94">
        <v>7.7771429999999997</v>
      </c>
      <c r="H94">
        <v>18.792062999999999</v>
      </c>
      <c r="I94">
        <v>0</v>
      </c>
    </row>
    <row r="95" spans="1:9">
      <c r="A95" s="126">
        <v>94</v>
      </c>
      <c r="B95">
        <v>1444.48999</v>
      </c>
      <c r="C95">
        <v>21.99</v>
      </c>
      <c r="D95">
        <v>12.6005</v>
      </c>
      <c r="E95">
        <v>1.944</v>
      </c>
      <c r="F95">
        <v>20.129591000000001</v>
      </c>
      <c r="G95">
        <v>8.0071429999999992</v>
      </c>
      <c r="H95">
        <v>18.973382999999998</v>
      </c>
      <c r="I95">
        <v>1</v>
      </c>
    </row>
    <row r="96" spans="1:9">
      <c r="A96" s="126">
        <v>95</v>
      </c>
      <c r="B96">
        <v>1445.75</v>
      </c>
      <c r="C96">
        <v>22.27</v>
      </c>
      <c r="D96">
        <v>12.53</v>
      </c>
      <c r="E96">
        <v>1.986667</v>
      </c>
      <c r="F96">
        <v>20.188206000000001</v>
      </c>
      <c r="G96">
        <v>8.0657139999999998</v>
      </c>
      <c r="H96">
        <v>18.85408</v>
      </c>
      <c r="I96">
        <v>0</v>
      </c>
    </row>
    <row r="97" spans="1:9">
      <c r="A97" s="126">
        <v>96</v>
      </c>
      <c r="B97">
        <v>1450.98999</v>
      </c>
      <c r="C97">
        <v>21.83</v>
      </c>
      <c r="D97">
        <v>12.795999999999999</v>
      </c>
      <c r="E97">
        <v>1.953333</v>
      </c>
      <c r="F97">
        <v>20.497748999999999</v>
      </c>
      <c r="G97">
        <v>8.94</v>
      </c>
      <c r="H97">
        <v>18.991316000000001</v>
      </c>
      <c r="I97">
        <v>0</v>
      </c>
    </row>
    <row r="98" spans="1:9">
      <c r="A98" s="126">
        <v>97</v>
      </c>
      <c r="B98">
        <v>1461.400024</v>
      </c>
      <c r="C98">
        <v>21.950001</v>
      </c>
      <c r="D98">
        <v>13.0235</v>
      </c>
      <c r="E98">
        <v>1.96</v>
      </c>
      <c r="F98">
        <v>20.355799000000001</v>
      </c>
      <c r="G98">
        <v>9.524286</v>
      </c>
      <c r="H98">
        <v>19.129546999999999</v>
      </c>
      <c r="I98">
        <v>0</v>
      </c>
    </row>
    <row r="99" spans="1:9">
      <c r="A99" s="126">
        <v>98</v>
      </c>
      <c r="B99">
        <v>1460.9300539999999</v>
      </c>
      <c r="C99">
        <v>20.91</v>
      </c>
      <c r="D99">
        <v>12.9255</v>
      </c>
      <c r="E99">
        <v>1.9259999999999999</v>
      </c>
      <c r="F99">
        <v>19.922001000000002</v>
      </c>
      <c r="G99">
        <v>9.5085709999999999</v>
      </c>
      <c r="H99">
        <v>19.119585000000001</v>
      </c>
      <c r="I99">
        <v>0</v>
      </c>
    </row>
    <row r="100" spans="1:9">
      <c r="A100" s="126">
        <v>99</v>
      </c>
      <c r="B100">
        <v>1455.880005</v>
      </c>
      <c r="C100">
        <v>20.399999999999999</v>
      </c>
      <c r="D100">
        <v>12.952999999999999</v>
      </c>
      <c r="E100">
        <v>1.95</v>
      </c>
      <c r="F100">
        <v>19.481791000000001</v>
      </c>
      <c r="G100">
        <v>10.502857000000001</v>
      </c>
      <c r="H100">
        <v>18.875252</v>
      </c>
      <c r="I100">
        <v>0</v>
      </c>
    </row>
    <row r="101" spans="1:9">
      <c r="A101" s="126">
        <v>100</v>
      </c>
      <c r="B101">
        <v>1441.4799800000001</v>
      </c>
      <c r="C101">
        <v>20.23</v>
      </c>
      <c r="D101">
        <v>12.548</v>
      </c>
      <c r="E101">
        <v>1.8913329999999999</v>
      </c>
      <c r="F101">
        <v>19.410972999999998</v>
      </c>
      <c r="G101">
        <v>9.3614289999999993</v>
      </c>
      <c r="H101">
        <v>18.532785000000001</v>
      </c>
      <c r="I101">
        <v>0</v>
      </c>
    </row>
    <row r="102" spans="1:9">
      <c r="A102" s="126">
        <v>101</v>
      </c>
      <c r="B102">
        <v>1432.5600589999999</v>
      </c>
      <c r="C102">
        <v>19.639999</v>
      </c>
      <c r="D102">
        <v>12.249499999999999</v>
      </c>
      <c r="E102">
        <v>1.8933329999999999</v>
      </c>
      <c r="F102">
        <v>19.565439000000001</v>
      </c>
      <c r="G102">
        <v>9.3571430000000007</v>
      </c>
      <c r="H102">
        <v>18.544491000000001</v>
      </c>
      <c r="I102">
        <v>0</v>
      </c>
    </row>
    <row r="103" spans="1:9">
      <c r="A103" s="126">
        <v>102</v>
      </c>
      <c r="B103">
        <v>1432.839966</v>
      </c>
      <c r="C103">
        <v>19.75</v>
      </c>
      <c r="D103">
        <v>12.211</v>
      </c>
      <c r="E103">
        <v>1.8879999999999999</v>
      </c>
      <c r="F103">
        <v>19.174382999999999</v>
      </c>
      <c r="G103">
        <v>9.4257139999999993</v>
      </c>
      <c r="H103">
        <v>18.716844999999999</v>
      </c>
      <c r="I103">
        <v>0</v>
      </c>
    </row>
    <row r="104" spans="1:9">
      <c r="A104" s="126">
        <v>103</v>
      </c>
      <c r="B104">
        <v>1428.589966</v>
      </c>
      <c r="C104">
        <v>19.52</v>
      </c>
      <c r="D104">
        <v>12.118</v>
      </c>
      <c r="E104">
        <v>1.8426670000000001</v>
      </c>
      <c r="F104">
        <v>19.223531999999999</v>
      </c>
      <c r="G104">
        <v>9.19</v>
      </c>
      <c r="H104">
        <v>18.549223000000001</v>
      </c>
      <c r="I104">
        <v>0</v>
      </c>
    </row>
    <row r="105" spans="1:9">
      <c r="A105" s="126">
        <v>104</v>
      </c>
      <c r="B105">
        <v>1440.130005</v>
      </c>
      <c r="C105">
        <v>19.52</v>
      </c>
      <c r="D105">
        <v>12.209</v>
      </c>
      <c r="E105">
        <v>1.8220000000000001</v>
      </c>
      <c r="F105">
        <v>19.377699</v>
      </c>
      <c r="G105">
        <v>9.2514289999999999</v>
      </c>
      <c r="H105">
        <v>18.455324000000001</v>
      </c>
      <c r="I105">
        <v>0</v>
      </c>
    </row>
    <row r="106" spans="1:9">
      <c r="A106" s="126">
        <v>105</v>
      </c>
      <c r="B106">
        <v>1454.920044</v>
      </c>
      <c r="C106">
        <v>19.48</v>
      </c>
      <c r="D106">
        <v>12.196999999999999</v>
      </c>
      <c r="E106">
        <v>1.8706670000000001</v>
      </c>
      <c r="F106">
        <v>19.836517000000001</v>
      </c>
      <c r="G106">
        <v>9.4357140000000008</v>
      </c>
      <c r="H106">
        <v>18.547976999999999</v>
      </c>
      <c r="I106">
        <v>0</v>
      </c>
    </row>
    <row r="107" spans="1:9">
      <c r="A107" s="126">
        <v>106</v>
      </c>
      <c r="B107">
        <v>1460.910034</v>
      </c>
      <c r="C107">
        <v>19.879999000000002</v>
      </c>
      <c r="D107">
        <v>12.374499999999999</v>
      </c>
      <c r="E107">
        <v>1.921333</v>
      </c>
      <c r="F107">
        <v>19.678395999999999</v>
      </c>
      <c r="G107">
        <v>9.7885709999999992</v>
      </c>
      <c r="H107">
        <v>18.816718999999999</v>
      </c>
      <c r="I107">
        <v>0</v>
      </c>
    </row>
    <row r="108" spans="1:9">
      <c r="A108" s="126">
        <v>107</v>
      </c>
      <c r="B108">
        <v>1457.339966</v>
      </c>
      <c r="C108">
        <v>18.98</v>
      </c>
      <c r="D108">
        <v>12.2425</v>
      </c>
      <c r="E108">
        <v>1.8693329999999999</v>
      </c>
      <c r="F108">
        <v>19.312975000000002</v>
      </c>
      <c r="G108">
        <v>9.6228569999999998</v>
      </c>
      <c r="H108">
        <v>17.310117999999999</v>
      </c>
      <c r="I108">
        <v>0</v>
      </c>
    </row>
    <row r="109" spans="1:9">
      <c r="A109" s="126">
        <v>108</v>
      </c>
      <c r="B109">
        <v>1433.1899410000001</v>
      </c>
      <c r="C109">
        <v>19</v>
      </c>
      <c r="D109">
        <v>12</v>
      </c>
      <c r="E109">
        <v>1.8493329999999999</v>
      </c>
      <c r="F109">
        <v>18.616945000000001</v>
      </c>
      <c r="G109">
        <v>9.2828569999999999</v>
      </c>
      <c r="H109">
        <v>16.981100000000001</v>
      </c>
      <c r="I109">
        <v>0</v>
      </c>
    </row>
    <row r="110" spans="1:9">
      <c r="A110" s="126">
        <v>109</v>
      </c>
      <c r="B110">
        <v>1433.8199460000001</v>
      </c>
      <c r="C110">
        <v>19.32</v>
      </c>
      <c r="D110">
        <v>11.689</v>
      </c>
      <c r="E110">
        <v>1.8566670000000001</v>
      </c>
      <c r="F110">
        <v>19.355408000000001</v>
      </c>
      <c r="G110">
        <v>9.6971430000000005</v>
      </c>
      <c r="H110">
        <v>16.903393000000001</v>
      </c>
      <c r="I110">
        <v>0</v>
      </c>
    </row>
    <row r="111" spans="1:9">
      <c r="A111" s="126">
        <v>110</v>
      </c>
      <c r="B111">
        <v>1413.1099850000001</v>
      </c>
      <c r="C111">
        <v>19.5</v>
      </c>
      <c r="D111">
        <v>11.7155</v>
      </c>
      <c r="E111">
        <v>1.8926670000000001</v>
      </c>
      <c r="F111">
        <v>18.724399999999999</v>
      </c>
      <c r="G111">
        <v>9.7457139999999995</v>
      </c>
      <c r="H111">
        <v>16.945233999999999</v>
      </c>
      <c r="I111">
        <v>0</v>
      </c>
    </row>
    <row r="112" spans="1:9">
      <c r="A112" s="126">
        <v>111</v>
      </c>
      <c r="B112">
        <v>1408.75</v>
      </c>
      <c r="C112">
        <v>23.23</v>
      </c>
      <c r="D112">
        <v>11.4245</v>
      </c>
      <c r="E112">
        <v>1.8280000000000001</v>
      </c>
      <c r="F112">
        <v>18.830338999999999</v>
      </c>
      <c r="G112">
        <v>8.588571</v>
      </c>
      <c r="H112">
        <v>16.86927</v>
      </c>
      <c r="I112">
        <v>0</v>
      </c>
    </row>
    <row r="113" spans="1:9">
      <c r="A113" s="126">
        <v>112</v>
      </c>
      <c r="B113">
        <v>1412.969971</v>
      </c>
      <c r="C113">
        <v>22.559999000000001</v>
      </c>
      <c r="D113">
        <v>11.146000000000001</v>
      </c>
      <c r="E113">
        <v>1.834667</v>
      </c>
      <c r="F113">
        <v>18.607792</v>
      </c>
      <c r="G113">
        <v>8.7871430000000004</v>
      </c>
      <c r="H113">
        <v>16.880728000000001</v>
      </c>
      <c r="I113">
        <v>0</v>
      </c>
    </row>
    <row r="114" spans="1:9">
      <c r="A114" s="126">
        <v>113</v>
      </c>
      <c r="B114">
        <v>1411.9399410000001</v>
      </c>
      <c r="C114">
        <v>21.940000999999999</v>
      </c>
      <c r="D114">
        <v>11.912000000000001</v>
      </c>
      <c r="E114">
        <v>1.8253330000000001</v>
      </c>
      <c r="F114">
        <v>18.438666999999999</v>
      </c>
      <c r="G114">
        <v>9.94</v>
      </c>
      <c r="H114">
        <v>16.815722000000001</v>
      </c>
      <c r="I114">
        <v>0</v>
      </c>
    </row>
    <row r="115" spans="1:9">
      <c r="A115" s="126">
        <v>114</v>
      </c>
      <c r="B115">
        <v>1412.160034</v>
      </c>
      <c r="C115">
        <v>21.110001</v>
      </c>
      <c r="D115">
        <v>11.644500000000001</v>
      </c>
      <c r="E115">
        <v>1.8753329999999999</v>
      </c>
      <c r="F115">
        <v>18.173687000000001</v>
      </c>
      <c r="G115">
        <v>11.32</v>
      </c>
      <c r="H115">
        <v>16.943991</v>
      </c>
      <c r="I115">
        <v>0</v>
      </c>
    </row>
    <row r="116" spans="1:9">
      <c r="A116" s="126">
        <v>115</v>
      </c>
      <c r="B116">
        <v>1427.589966</v>
      </c>
      <c r="C116">
        <v>21.209999</v>
      </c>
      <c r="D116">
        <v>11.606999999999999</v>
      </c>
      <c r="E116">
        <v>1.95</v>
      </c>
      <c r="F116">
        <v>18.210934000000002</v>
      </c>
      <c r="G116">
        <v>11.098571</v>
      </c>
      <c r="H116">
        <v>17.125558999999999</v>
      </c>
      <c r="I116">
        <v>1</v>
      </c>
    </row>
    <row r="117" spans="1:9">
      <c r="A117" s="126">
        <v>116</v>
      </c>
      <c r="B117">
        <v>1414.1999510000001</v>
      </c>
      <c r="C117">
        <v>21.18</v>
      </c>
      <c r="D117">
        <v>11.621</v>
      </c>
      <c r="E117">
        <v>1.9279999999999999</v>
      </c>
      <c r="F117">
        <v>17.608312999999999</v>
      </c>
      <c r="G117">
        <v>10.985714</v>
      </c>
      <c r="H117">
        <v>17.133778</v>
      </c>
      <c r="I117">
        <v>0</v>
      </c>
    </row>
    <row r="118" spans="1:9">
      <c r="A118" s="126">
        <v>117</v>
      </c>
      <c r="B118">
        <v>1417.26001</v>
      </c>
      <c r="C118">
        <v>21.25</v>
      </c>
      <c r="D118">
        <v>11.7165</v>
      </c>
      <c r="E118">
        <v>2.1</v>
      </c>
      <c r="F118">
        <v>17.847041999999998</v>
      </c>
      <c r="G118">
        <v>11.177142999999999</v>
      </c>
      <c r="H118">
        <v>17.010241000000001</v>
      </c>
      <c r="I118">
        <v>0</v>
      </c>
    </row>
    <row r="119" spans="1:9">
      <c r="A119" s="126">
        <v>118</v>
      </c>
      <c r="B119">
        <v>1428.3900149999999</v>
      </c>
      <c r="C119">
        <v>21.17</v>
      </c>
      <c r="D119">
        <v>11.878</v>
      </c>
      <c r="E119">
        <v>2.076667</v>
      </c>
      <c r="F119">
        <v>17.793006999999999</v>
      </c>
      <c r="G119">
        <v>10.91</v>
      </c>
      <c r="H119">
        <v>16.979357</v>
      </c>
      <c r="I119">
        <v>0</v>
      </c>
    </row>
    <row r="120" spans="1:9">
      <c r="A120" s="126">
        <v>119</v>
      </c>
      <c r="B120">
        <v>1394.530029</v>
      </c>
      <c r="C120">
        <v>20.469999000000001</v>
      </c>
      <c r="D120">
        <v>11.603</v>
      </c>
      <c r="E120">
        <v>2.1026669999999998</v>
      </c>
      <c r="F120">
        <v>17.112202</v>
      </c>
      <c r="G120">
        <v>11.097143000000001</v>
      </c>
      <c r="H120">
        <v>16.615721000000001</v>
      </c>
      <c r="I120">
        <v>0</v>
      </c>
    </row>
    <row r="121" spans="1:9">
      <c r="A121" s="126">
        <v>120</v>
      </c>
      <c r="B121">
        <v>1377.51001</v>
      </c>
      <c r="C121">
        <v>19.989999999999998</v>
      </c>
      <c r="D121">
        <v>11.3675</v>
      </c>
      <c r="E121">
        <v>2.0873330000000001</v>
      </c>
      <c r="F121">
        <v>16.491194</v>
      </c>
      <c r="G121">
        <v>10.852857</v>
      </c>
      <c r="H121">
        <v>16.246355000000001</v>
      </c>
      <c r="I121">
        <v>0</v>
      </c>
    </row>
    <row r="122" spans="1:9">
      <c r="A122" s="126">
        <v>121</v>
      </c>
      <c r="B122">
        <v>1379.849976</v>
      </c>
      <c r="C122">
        <v>19.209999</v>
      </c>
      <c r="D122">
        <v>11.3155</v>
      </c>
      <c r="E122">
        <v>2.0213329999999998</v>
      </c>
      <c r="F122">
        <v>16.776705</v>
      </c>
      <c r="G122">
        <v>11.128571000000001</v>
      </c>
      <c r="H122">
        <v>16.513850999999999</v>
      </c>
      <c r="I122">
        <v>0</v>
      </c>
    </row>
    <row r="123" spans="1:9">
      <c r="A123" s="126">
        <v>122</v>
      </c>
      <c r="B123">
        <v>1380.030029</v>
      </c>
      <c r="C123">
        <v>20.07</v>
      </c>
      <c r="D123">
        <v>11.323499999999999</v>
      </c>
      <c r="E123">
        <v>2.0713330000000001</v>
      </c>
      <c r="F123">
        <v>16.646984</v>
      </c>
      <c r="G123">
        <v>11.17</v>
      </c>
      <c r="H123">
        <v>16.585335000000001</v>
      </c>
      <c r="I123">
        <v>0</v>
      </c>
    </row>
    <row r="124" spans="1:9">
      <c r="A124" s="126">
        <v>123</v>
      </c>
      <c r="B124">
        <v>1374.530029</v>
      </c>
      <c r="C124">
        <v>19.860001</v>
      </c>
      <c r="D124">
        <v>11.33</v>
      </c>
      <c r="E124">
        <v>2.1073330000000001</v>
      </c>
      <c r="F124">
        <v>16.649125999999999</v>
      </c>
      <c r="G124">
        <v>11.372857</v>
      </c>
      <c r="H124">
        <v>16.414724</v>
      </c>
      <c r="I124">
        <v>0</v>
      </c>
    </row>
    <row r="125" spans="1:9">
      <c r="A125" s="126">
        <v>124</v>
      </c>
      <c r="B125">
        <v>1355.48999</v>
      </c>
      <c r="C125">
        <v>22.360001</v>
      </c>
      <c r="D125">
        <v>11.147500000000001</v>
      </c>
      <c r="E125">
        <v>2.0920000000000001</v>
      </c>
      <c r="F125">
        <v>16.464507999999999</v>
      </c>
      <c r="G125">
        <v>11.397143</v>
      </c>
      <c r="H125">
        <v>16.252831</v>
      </c>
      <c r="I125">
        <v>0</v>
      </c>
    </row>
    <row r="126" spans="1:9">
      <c r="A126" s="126">
        <v>125</v>
      </c>
      <c r="B126">
        <v>1353.329956</v>
      </c>
      <c r="C126">
        <v>22.17</v>
      </c>
      <c r="D126">
        <v>11.03</v>
      </c>
      <c r="E126">
        <v>2.0546669999999998</v>
      </c>
      <c r="F126">
        <v>16.119206999999999</v>
      </c>
      <c r="G126">
        <v>11.64</v>
      </c>
      <c r="H126">
        <v>16.121075000000001</v>
      </c>
      <c r="I126">
        <v>0</v>
      </c>
    </row>
    <row r="127" spans="1:9">
      <c r="A127" s="126">
        <v>126</v>
      </c>
      <c r="B127">
        <v>1359.880005</v>
      </c>
      <c r="C127">
        <v>23.559999000000001</v>
      </c>
      <c r="D127">
        <v>11.2615</v>
      </c>
      <c r="E127">
        <v>2.1226669999999999</v>
      </c>
      <c r="F127">
        <v>16.182372999999998</v>
      </c>
      <c r="G127">
        <v>11.557143</v>
      </c>
      <c r="H127">
        <v>16.119081000000001</v>
      </c>
      <c r="I127">
        <v>0</v>
      </c>
    </row>
    <row r="128" spans="1:9">
      <c r="A128" s="126">
        <v>127</v>
      </c>
      <c r="B128">
        <v>1386.8900149999999</v>
      </c>
      <c r="C128">
        <v>22.92</v>
      </c>
      <c r="D128">
        <v>11.4855</v>
      </c>
      <c r="E128">
        <v>2.1946669999999999</v>
      </c>
      <c r="F128">
        <v>17.349257000000001</v>
      </c>
      <c r="G128">
        <v>11.622857</v>
      </c>
      <c r="H128">
        <v>16.642868</v>
      </c>
      <c r="I128">
        <v>0</v>
      </c>
    </row>
    <row r="129" spans="1:9">
      <c r="A129" s="126">
        <v>128</v>
      </c>
      <c r="B129">
        <v>1387.8100589999999</v>
      </c>
      <c r="C129">
        <v>23.1</v>
      </c>
      <c r="D129">
        <v>11.689</v>
      </c>
      <c r="E129">
        <v>2.2000000000000002</v>
      </c>
      <c r="F129">
        <v>17.201447999999999</v>
      </c>
      <c r="G129">
        <v>11.771428999999999</v>
      </c>
      <c r="H129">
        <v>16.686705</v>
      </c>
      <c r="I129">
        <v>0</v>
      </c>
    </row>
    <row r="130" spans="1:9">
      <c r="A130" s="126">
        <v>129</v>
      </c>
      <c r="B130">
        <v>1391.030029</v>
      </c>
      <c r="C130">
        <v>24.32</v>
      </c>
      <c r="D130">
        <v>11.9015</v>
      </c>
      <c r="E130">
        <v>2.1646670000000001</v>
      </c>
      <c r="F130">
        <v>17.225676</v>
      </c>
      <c r="G130">
        <v>11.857143000000001</v>
      </c>
      <c r="H130">
        <v>16.584586999999999</v>
      </c>
      <c r="I130">
        <v>0</v>
      </c>
    </row>
    <row r="131" spans="1:9">
      <c r="A131" s="126">
        <v>130</v>
      </c>
      <c r="B131">
        <v>1409.150024</v>
      </c>
      <c r="C131">
        <v>24</v>
      </c>
      <c r="D131">
        <v>11.994</v>
      </c>
      <c r="E131">
        <v>2.1419999999999999</v>
      </c>
      <c r="F131">
        <v>17.526206999999999</v>
      </c>
      <c r="G131">
        <v>11.85</v>
      </c>
      <c r="H131">
        <v>16.636890000000001</v>
      </c>
      <c r="I131">
        <v>0</v>
      </c>
    </row>
    <row r="132" spans="1:9">
      <c r="A132" s="126">
        <v>131</v>
      </c>
      <c r="B132">
        <v>1406.290039</v>
      </c>
      <c r="C132">
        <v>25.940000999999999</v>
      </c>
      <c r="D132">
        <v>12.180999999999999</v>
      </c>
      <c r="E132">
        <v>2.1513330000000002</v>
      </c>
      <c r="F132">
        <v>18.079138</v>
      </c>
      <c r="G132">
        <v>11.722856999999999</v>
      </c>
      <c r="H132">
        <v>16.467027999999999</v>
      </c>
      <c r="I132">
        <v>0</v>
      </c>
    </row>
    <row r="133" spans="1:9">
      <c r="A133" s="126">
        <v>132</v>
      </c>
      <c r="B133">
        <v>1398.9399410000001</v>
      </c>
      <c r="C133">
        <v>26.15</v>
      </c>
      <c r="D133">
        <v>12.17</v>
      </c>
      <c r="E133">
        <v>2.1433330000000002</v>
      </c>
      <c r="F133">
        <v>17.933464000000001</v>
      </c>
      <c r="G133">
        <v>11.868570999999999</v>
      </c>
      <c r="H133">
        <v>16.705134999999999</v>
      </c>
      <c r="I133">
        <v>0</v>
      </c>
    </row>
    <row r="134" spans="1:9">
      <c r="A134" s="126">
        <v>133</v>
      </c>
      <c r="B134">
        <v>1409.9300539999999</v>
      </c>
      <c r="C134">
        <v>26.360001</v>
      </c>
      <c r="D134">
        <v>12.355499999999999</v>
      </c>
      <c r="E134">
        <v>2.2153330000000002</v>
      </c>
      <c r="F134">
        <v>17.877033000000001</v>
      </c>
      <c r="G134">
        <v>11.747142999999999</v>
      </c>
      <c r="H134">
        <v>17.027925</v>
      </c>
      <c r="I134">
        <v>0</v>
      </c>
    </row>
    <row r="135" spans="1:9">
      <c r="A135" s="126">
        <v>134</v>
      </c>
      <c r="B135">
        <v>1415.9499510000001</v>
      </c>
      <c r="C135">
        <v>27.32</v>
      </c>
      <c r="D135">
        <v>12.563499999999999</v>
      </c>
      <c r="E135">
        <v>2.246</v>
      </c>
      <c r="F135">
        <v>18.073919</v>
      </c>
      <c r="G135">
        <v>11.625714</v>
      </c>
      <c r="H135">
        <v>17.232658000000001</v>
      </c>
      <c r="I135">
        <v>0</v>
      </c>
    </row>
    <row r="136" spans="1:9">
      <c r="A136" s="126">
        <v>135</v>
      </c>
      <c r="B136">
        <v>1416.1800539999999</v>
      </c>
      <c r="C136">
        <v>28</v>
      </c>
      <c r="D136">
        <v>12.602499999999999</v>
      </c>
      <c r="E136">
        <v>2.254667</v>
      </c>
      <c r="F136">
        <v>17.948792999999998</v>
      </c>
      <c r="G136">
        <v>11.672857</v>
      </c>
      <c r="H136">
        <v>17.394053</v>
      </c>
      <c r="I136">
        <v>0</v>
      </c>
    </row>
    <row r="137" spans="1:9">
      <c r="A137" s="126">
        <v>136</v>
      </c>
      <c r="B137">
        <v>1409.459961</v>
      </c>
      <c r="C137">
        <v>27.040001</v>
      </c>
      <c r="D137">
        <v>12.516500000000001</v>
      </c>
      <c r="E137">
        <v>2.3079999999999998</v>
      </c>
      <c r="F137">
        <v>17.976704000000002</v>
      </c>
      <c r="G137">
        <v>10.857143000000001</v>
      </c>
      <c r="H137">
        <v>17.316343</v>
      </c>
      <c r="I137">
        <v>1</v>
      </c>
    </row>
    <row r="138" spans="1:9">
      <c r="A138" s="126">
        <v>137</v>
      </c>
      <c r="B138">
        <v>1407.0500489999999</v>
      </c>
      <c r="C138">
        <v>27.459999</v>
      </c>
      <c r="D138">
        <v>12.624499999999999</v>
      </c>
      <c r="E138">
        <v>2.2599999999999998</v>
      </c>
      <c r="F138">
        <v>17.659600999999999</v>
      </c>
      <c r="G138">
        <v>12.378571000000001</v>
      </c>
      <c r="H138">
        <v>17.211238999999999</v>
      </c>
      <c r="I138">
        <v>0</v>
      </c>
    </row>
    <row r="139" spans="1:9">
      <c r="A139" s="126">
        <v>138</v>
      </c>
      <c r="B139">
        <v>1409.280029</v>
      </c>
      <c r="C139">
        <v>27.709999</v>
      </c>
      <c r="D139">
        <v>12.698</v>
      </c>
      <c r="E139">
        <v>2.2473329999999998</v>
      </c>
      <c r="F139">
        <v>16.52309</v>
      </c>
      <c r="G139">
        <v>11.91</v>
      </c>
      <c r="H139">
        <v>17.131288999999999</v>
      </c>
      <c r="I139">
        <v>0</v>
      </c>
    </row>
    <row r="140" spans="1:9">
      <c r="A140" s="126">
        <v>139</v>
      </c>
      <c r="B140">
        <v>1413.9399410000001</v>
      </c>
      <c r="C140">
        <v>26.969999000000001</v>
      </c>
      <c r="D140">
        <v>12.6685</v>
      </c>
      <c r="E140">
        <v>2.2599999999999998</v>
      </c>
      <c r="F140">
        <v>16.782221</v>
      </c>
      <c r="G140">
        <v>12.31</v>
      </c>
      <c r="H140">
        <v>17.213730000000002</v>
      </c>
      <c r="I140">
        <v>0</v>
      </c>
    </row>
    <row r="141" spans="1:9">
      <c r="A141" s="126">
        <v>140</v>
      </c>
      <c r="B141">
        <v>1418.0699460000001</v>
      </c>
      <c r="C141">
        <v>27.49</v>
      </c>
      <c r="D141">
        <v>12.663500000000001</v>
      </c>
      <c r="E141">
        <v>2.278</v>
      </c>
      <c r="F141">
        <v>16.353186000000001</v>
      </c>
      <c r="G141">
        <v>12.282857</v>
      </c>
      <c r="H141">
        <v>17.041374000000001</v>
      </c>
      <c r="I141">
        <v>0</v>
      </c>
    </row>
    <row r="142" spans="1:9">
      <c r="A142" s="126">
        <v>141</v>
      </c>
      <c r="B142">
        <v>1418.5500489999999</v>
      </c>
      <c r="C142">
        <v>27.84</v>
      </c>
      <c r="D142">
        <v>12.388500000000001</v>
      </c>
      <c r="E142">
        <v>2.3046669999999998</v>
      </c>
      <c r="F142">
        <v>16.248007000000001</v>
      </c>
      <c r="G142">
        <v>12.114286</v>
      </c>
      <c r="H142">
        <v>17.071511999999998</v>
      </c>
      <c r="I142">
        <v>0</v>
      </c>
    </row>
    <row r="143" spans="1:9">
      <c r="A143" s="126">
        <v>142</v>
      </c>
      <c r="B143">
        <v>1427.839966</v>
      </c>
      <c r="C143">
        <v>27.98</v>
      </c>
      <c r="D143">
        <v>12.5345</v>
      </c>
      <c r="E143">
        <v>2.3519999999999999</v>
      </c>
      <c r="F143">
        <v>16.602820999999999</v>
      </c>
      <c r="G143">
        <v>12.297143</v>
      </c>
      <c r="H143">
        <v>17.356940999999999</v>
      </c>
      <c r="I143">
        <v>0</v>
      </c>
    </row>
    <row r="144" spans="1:9">
      <c r="A144" s="126">
        <v>143</v>
      </c>
      <c r="B144">
        <v>1428.4799800000001</v>
      </c>
      <c r="C144">
        <v>27.58</v>
      </c>
      <c r="D144">
        <v>12.587999999999999</v>
      </c>
      <c r="E144">
        <v>2.3506670000000001</v>
      </c>
      <c r="F144">
        <v>16.529523999999999</v>
      </c>
      <c r="G144">
        <v>12.961429000000001</v>
      </c>
      <c r="H144">
        <v>17.373878000000001</v>
      </c>
      <c r="I144">
        <v>0</v>
      </c>
    </row>
    <row r="145" spans="1:9">
      <c r="A145" s="126">
        <v>144</v>
      </c>
      <c r="B145">
        <v>1419.4499510000001</v>
      </c>
      <c r="C145">
        <v>28.24</v>
      </c>
      <c r="D145">
        <v>12.5625</v>
      </c>
      <c r="E145">
        <v>2.2406670000000002</v>
      </c>
      <c r="F145">
        <v>16.244011</v>
      </c>
      <c r="G145">
        <v>13.222856999999999</v>
      </c>
      <c r="H145">
        <v>17.501899999999999</v>
      </c>
      <c r="I145">
        <v>0</v>
      </c>
    </row>
    <row r="146" spans="1:9">
      <c r="A146" s="126">
        <v>145</v>
      </c>
      <c r="B146">
        <v>1413.579956</v>
      </c>
      <c r="C146">
        <v>26.809999000000001</v>
      </c>
      <c r="D146">
        <v>12.4595</v>
      </c>
      <c r="E146">
        <v>2.254</v>
      </c>
      <c r="F146">
        <v>15.633744999999999</v>
      </c>
      <c r="G146">
        <v>13.328571</v>
      </c>
      <c r="H146">
        <v>17.483467000000001</v>
      </c>
      <c r="I146">
        <v>0</v>
      </c>
    </row>
    <row r="147" spans="1:9">
      <c r="A147" s="126">
        <v>146</v>
      </c>
      <c r="B147">
        <v>1430.3599850000001</v>
      </c>
      <c r="C147">
        <v>26.75</v>
      </c>
      <c r="D147">
        <v>12.693</v>
      </c>
      <c r="E147">
        <v>2.2933330000000001</v>
      </c>
      <c r="F147">
        <v>15.910971</v>
      </c>
      <c r="G147">
        <v>13.528570999999999</v>
      </c>
      <c r="H147">
        <v>17.952210999999998</v>
      </c>
      <c r="I147">
        <v>0</v>
      </c>
    </row>
    <row r="148" spans="1:9">
      <c r="A148" s="126">
        <v>147</v>
      </c>
      <c r="B148">
        <v>1446.790039</v>
      </c>
      <c r="C148">
        <v>27.709999</v>
      </c>
      <c r="D148">
        <v>13.02</v>
      </c>
      <c r="E148">
        <v>2.306</v>
      </c>
      <c r="F148">
        <v>16.373127</v>
      </c>
      <c r="G148">
        <v>13.662857000000001</v>
      </c>
      <c r="H148">
        <v>17.959434999999999</v>
      </c>
      <c r="I148">
        <v>0</v>
      </c>
    </row>
    <row r="149" spans="1:9">
      <c r="A149" s="126">
        <v>148</v>
      </c>
      <c r="B149">
        <v>1435.8100589999999</v>
      </c>
      <c r="C149">
        <v>27.41</v>
      </c>
      <c r="D149">
        <v>12.8995</v>
      </c>
      <c r="E149">
        <v>2.3073329999999999</v>
      </c>
      <c r="F149">
        <v>16.140357999999999</v>
      </c>
      <c r="G149">
        <v>13.425713999999999</v>
      </c>
      <c r="H149">
        <v>17.935521999999999</v>
      </c>
      <c r="I149">
        <v>0</v>
      </c>
    </row>
    <row r="150" spans="1:9">
      <c r="A150" s="126">
        <v>149</v>
      </c>
      <c r="B150">
        <v>1443.6899410000001</v>
      </c>
      <c r="C150">
        <v>27.360001</v>
      </c>
      <c r="D150">
        <v>13.074999999999999</v>
      </c>
      <c r="E150">
        <v>2.2953329999999998</v>
      </c>
      <c r="F150">
        <v>15.999904000000001</v>
      </c>
      <c r="G150">
        <v>13.357143000000001</v>
      </c>
      <c r="H150">
        <v>17.991564</v>
      </c>
      <c r="I150">
        <v>0</v>
      </c>
    </row>
    <row r="151" spans="1:9">
      <c r="A151" s="126">
        <v>150</v>
      </c>
      <c r="B151">
        <v>1430.150024</v>
      </c>
      <c r="C151">
        <v>26.26</v>
      </c>
      <c r="D151">
        <v>12.846</v>
      </c>
      <c r="E151">
        <v>2.266667</v>
      </c>
      <c r="F151">
        <v>15.926302</v>
      </c>
      <c r="G151">
        <v>13.048571000000001</v>
      </c>
      <c r="H151">
        <v>17.82394</v>
      </c>
      <c r="I151">
        <v>0</v>
      </c>
    </row>
    <row r="152" spans="1:9">
      <c r="A152" s="126">
        <v>151</v>
      </c>
      <c r="B152">
        <v>1426.660034</v>
      </c>
      <c r="C152">
        <v>26.93</v>
      </c>
      <c r="D152">
        <v>12.930999999999999</v>
      </c>
      <c r="E152">
        <v>2.2853330000000001</v>
      </c>
      <c r="F152">
        <v>15.952071</v>
      </c>
      <c r="G152">
        <v>12.89</v>
      </c>
      <c r="H152">
        <v>17.671264999999998</v>
      </c>
      <c r="I152">
        <v>0</v>
      </c>
    </row>
    <row r="153" spans="1:9">
      <c r="A153" s="126">
        <v>152</v>
      </c>
      <c r="B153">
        <v>1419.829956</v>
      </c>
      <c r="C153">
        <v>26.51</v>
      </c>
      <c r="D153">
        <v>12.4315</v>
      </c>
      <c r="E153">
        <v>2.2393329999999998</v>
      </c>
      <c r="F153">
        <v>15.732186</v>
      </c>
      <c r="G153">
        <v>12.95</v>
      </c>
      <c r="H153">
        <v>17.655573</v>
      </c>
      <c r="I153">
        <v>0</v>
      </c>
    </row>
    <row r="154" spans="1:9">
      <c r="A154" s="126">
        <v>153</v>
      </c>
      <c r="B154">
        <v>1418.099976</v>
      </c>
      <c r="C154">
        <v>26.049999</v>
      </c>
      <c r="D154">
        <v>12.4155</v>
      </c>
      <c r="E154">
        <v>2.246</v>
      </c>
      <c r="F154">
        <v>15.795358</v>
      </c>
      <c r="G154">
        <v>12.928571</v>
      </c>
      <c r="H154">
        <v>17.591311999999999</v>
      </c>
      <c r="I154">
        <v>0</v>
      </c>
    </row>
    <row r="155" spans="1:9">
      <c r="A155" s="126">
        <v>154</v>
      </c>
      <c r="B155">
        <v>1402.4300539999999</v>
      </c>
      <c r="C155">
        <v>25.91</v>
      </c>
      <c r="D155">
        <v>12.259</v>
      </c>
      <c r="E155">
        <v>2.2146669999999999</v>
      </c>
      <c r="F155">
        <v>15.627604</v>
      </c>
      <c r="G155">
        <v>12.761429</v>
      </c>
      <c r="H155">
        <v>17.434899999999999</v>
      </c>
      <c r="I155">
        <v>0</v>
      </c>
    </row>
    <row r="156" spans="1:9">
      <c r="A156" s="126">
        <v>155</v>
      </c>
      <c r="B156">
        <v>1426.1899410000001</v>
      </c>
      <c r="C156">
        <v>26.620000999999998</v>
      </c>
      <c r="D156">
        <v>12.5435</v>
      </c>
      <c r="E156">
        <v>2.258</v>
      </c>
      <c r="F156">
        <v>16.320070000000001</v>
      </c>
      <c r="G156">
        <v>13.227143</v>
      </c>
      <c r="H156">
        <v>17.618462000000001</v>
      </c>
      <c r="I156">
        <v>0</v>
      </c>
    </row>
    <row r="157" spans="1:9">
      <c r="A157" s="126">
        <v>156</v>
      </c>
      <c r="B157">
        <v>1462.420044</v>
      </c>
      <c r="C157">
        <v>28</v>
      </c>
      <c r="D157">
        <v>12.865500000000001</v>
      </c>
      <c r="E157">
        <v>2.3573330000000001</v>
      </c>
      <c r="F157">
        <v>16.837118</v>
      </c>
      <c r="G157">
        <v>13.144285999999999</v>
      </c>
      <c r="H157">
        <v>18.013729000000001</v>
      </c>
      <c r="I157">
        <v>1</v>
      </c>
    </row>
    <row r="158" spans="1:9">
      <c r="A158" s="126">
        <v>157</v>
      </c>
      <c r="B158">
        <v>1459.369995</v>
      </c>
      <c r="C158">
        <v>27.77</v>
      </c>
      <c r="D158">
        <v>12.923999999999999</v>
      </c>
      <c r="E158">
        <v>2.3180000000000001</v>
      </c>
      <c r="F158">
        <v>16.624593999999998</v>
      </c>
      <c r="G158">
        <v>13.798571000000001</v>
      </c>
      <c r="H158">
        <v>18.024190999999998</v>
      </c>
      <c r="I158">
        <v>0</v>
      </c>
    </row>
    <row r="159" spans="1:9">
      <c r="A159" s="126">
        <v>158</v>
      </c>
      <c r="B159">
        <v>1466.469971</v>
      </c>
      <c r="C159">
        <v>28.76</v>
      </c>
      <c r="D159">
        <v>12.9575</v>
      </c>
      <c r="E159">
        <v>2.2933330000000001</v>
      </c>
      <c r="F159">
        <v>16.161529999999999</v>
      </c>
      <c r="G159">
        <v>13.711429000000001</v>
      </c>
      <c r="H159">
        <v>18.380355999999999</v>
      </c>
      <c r="I159">
        <v>0</v>
      </c>
    </row>
    <row r="160" spans="1:9">
      <c r="A160" s="126">
        <v>159</v>
      </c>
      <c r="B160">
        <v>1461.8900149999999</v>
      </c>
      <c r="C160">
        <v>29.42</v>
      </c>
      <c r="D160">
        <v>13.423</v>
      </c>
      <c r="E160">
        <v>2.2893330000000001</v>
      </c>
      <c r="F160">
        <v>16.066452000000002</v>
      </c>
      <c r="G160">
        <v>14.171429</v>
      </c>
      <c r="H160">
        <v>18.300158</v>
      </c>
      <c r="I160">
        <v>0</v>
      </c>
    </row>
    <row r="161" spans="1:9">
      <c r="A161" s="126">
        <v>160</v>
      </c>
      <c r="B161">
        <v>1457.150024</v>
      </c>
      <c r="C161">
        <v>29.059999000000001</v>
      </c>
      <c r="D161">
        <v>13.319000000000001</v>
      </c>
      <c r="E161">
        <v>2.245333</v>
      </c>
      <c r="F161">
        <v>16.109694999999999</v>
      </c>
      <c r="G161">
        <v>13.88</v>
      </c>
      <c r="H161">
        <v>18.264042</v>
      </c>
      <c r="I161">
        <v>0</v>
      </c>
    </row>
    <row r="162" spans="1:9">
      <c r="A162" s="126">
        <v>161</v>
      </c>
      <c r="B162">
        <v>1461.0200199999999</v>
      </c>
      <c r="C162">
        <v>30.59</v>
      </c>
      <c r="D162">
        <v>13.317500000000001</v>
      </c>
      <c r="E162">
        <v>2.242667</v>
      </c>
      <c r="F162">
        <v>15.857913</v>
      </c>
      <c r="G162">
        <v>13.701428999999999</v>
      </c>
      <c r="H162">
        <v>18.384091999999999</v>
      </c>
      <c r="I162">
        <v>0</v>
      </c>
    </row>
    <row r="163" spans="1:9">
      <c r="A163" s="126">
        <v>162</v>
      </c>
      <c r="B163">
        <v>1472.119995</v>
      </c>
      <c r="C163">
        <v>31.299999</v>
      </c>
      <c r="D163">
        <v>13.266999999999999</v>
      </c>
      <c r="E163">
        <v>2.2353329999999998</v>
      </c>
      <c r="F163">
        <v>16.054493000000001</v>
      </c>
      <c r="G163">
        <v>14</v>
      </c>
      <c r="H163">
        <v>18.467777000000002</v>
      </c>
      <c r="I163">
        <v>0</v>
      </c>
    </row>
    <row r="164" spans="1:9">
      <c r="A164" s="126">
        <v>163</v>
      </c>
      <c r="B164">
        <v>1472.0500489999999</v>
      </c>
      <c r="C164">
        <v>31.719999000000001</v>
      </c>
      <c r="D164">
        <v>13.397</v>
      </c>
      <c r="E164">
        <v>2.194</v>
      </c>
      <c r="F164">
        <v>15.956053000000001</v>
      </c>
      <c r="G164">
        <v>14.47</v>
      </c>
      <c r="H164">
        <v>18.430668000000001</v>
      </c>
      <c r="I164">
        <v>0</v>
      </c>
    </row>
    <row r="165" spans="1:9">
      <c r="A165" s="126">
        <v>164</v>
      </c>
      <c r="B165">
        <v>1470.6800539999999</v>
      </c>
      <c r="C165">
        <v>30.950001</v>
      </c>
      <c r="D165">
        <v>13.6365</v>
      </c>
      <c r="E165">
        <v>2.217333</v>
      </c>
      <c r="F165">
        <v>15.387178</v>
      </c>
      <c r="G165">
        <v>14.778570999999999</v>
      </c>
      <c r="H165">
        <v>18.013729000000001</v>
      </c>
      <c r="I165">
        <v>0</v>
      </c>
    </row>
    <row r="166" spans="1:9">
      <c r="A166" s="126">
        <v>165</v>
      </c>
      <c r="B166">
        <v>1472.339966</v>
      </c>
      <c r="C166">
        <v>30.1</v>
      </c>
      <c r="D166">
        <v>13.595000000000001</v>
      </c>
      <c r="E166">
        <v>2.2599999999999998</v>
      </c>
      <c r="F166">
        <v>14.901719999999999</v>
      </c>
      <c r="G166">
        <v>14.527143000000001</v>
      </c>
      <c r="H166">
        <v>18.055572999999999</v>
      </c>
      <c r="I166">
        <v>0</v>
      </c>
    </row>
    <row r="167" spans="1:9">
      <c r="A167" s="126">
        <v>166</v>
      </c>
      <c r="B167">
        <v>1472.630005</v>
      </c>
      <c r="C167">
        <v>29.85</v>
      </c>
      <c r="D167">
        <v>13.4465</v>
      </c>
      <c r="E167">
        <v>2.273333</v>
      </c>
      <c r="F167">
        <v>15.520273</v>
      </c>
      <c r="G167">
        <v>13.925713999999999</v>
      </c>
      <c r="H167">
        <v>17.812982999999999</v>
      </c>
      <c r="I167">
        <v>0</v>
      </c>
    </row>
    <row r="168" spans="1:9">
      <c r="A168" s="126">
        <v>167</v>
      </c>
      <c r="B168">
        <v>1480.9399410000001</v>
      </c>
      <c r="C168">
        <v>30.139999</v>
      </c>
      <c r="D168">
        <v>13.523999999999999</v>
      </c>
      <c r="E168">
        <v>2.2919999999999998</v>
      </c>
      <c r="F168">
        <v>15.415699</v>
      </c>
      <c r="G168">
        <v>13.957143</v>
      </c>
      <c r="H168">
        <v>17.716595000000002</v>
      </c>
      <c r="I168">
        <v>0</v>
      </c>
    </row>
    <row r="169" spans="1:9">
      <c r="A169" s="126">
        <v>168</v>
      </c>
      <c r="B169">
        <v>1485.9799800000001</v>
      </c>
      <c r="C169">
        <v>29.66</v>
      </c>
      <c r="D169">
        <v>13.606</v>
      </c>
      <c r="E169">
        <v>2.3013330000000001</v>
      </c>
      <c r="F169">
        <v>15.333515</v>
      </c>
      <c r="G169">
        <v>14.167142999999999</v>
      </c>
      <c r="H169">
        <v>17.546980000000001</v>
      </c>
      <c r="I169">
        <v>0</v>
      </c>
    </row>
    <row r="170" spans="1:9">
      <c r="A170" s="126">
        <v>169</v>
      </c>
      <c r="B170">
        <v>1492.5600589999999</v>
      </c>
      <c r="C170">
        <v>30.73</v>
      </c>
      <c r="D170">
        <v>13.509499999999999</v>
      </c>
      <c r="E170">
        <v>2.3460000000000001</v>
      </c>
      <c r="F170">
        <v>15.479798000000001</v>
      </c>
      <c r="G170">
        <v>13.972856999999999</v>
      </c>
      <c r="H170">
        <v>17.506132000000001</v>
      </c>
      <c r="I170">
        <v>0</v>
      </c>
    </row>
    <row r="171" spans="1:9">
      <c r="A171" s="126">
        <v>170</v>
      </c>
      <c r="B171">
        <v>1494.8100589999999</v>
      </c>
      <c r="C171">
        <v>30.82</v>
      </c>
      <c r="D171">
        <v>13.4055</v>
      </c>
      <c r="E171">
        <v>2.4</v>
      </c>
      <c r="F171">
        <v>15.763159999999999</v>
      </c>
      <c r="G171">
        <v>14.751429</v>
      </c>
      <c r="H171">
        <v>18.468274999999998</v>
      </c>
      <c r="I171">
        <v>0</v>
      </c>
    </row>
    <row r="172" spans="1:9">
      <c r="A172" s="126">
        <v>171</v>
      </c>
      <c r="B172">
        <v>1494.8199460000001</v>
      </c>
      <c r="C172">
        <v>31.08</v>
      </c>
      <c r="D172">
        <v>13.673</v>
      </c>
      <c r="E172">
        <v>2.4660000000000002</v>
      </c>
      <c r="F172">
        <v>13.815495</v>
      </c>
      <c r="G172">
        <v>20.98</v>
      </c>
      <c r="H172">
        <v>18.784839999999999</v>
      </c>
      <c r="I172">
        <v>0</v>
      </c>
    </row>
    <row r="173" spans="1:9">
      <c r="A173" s="126">
        <v>172</v>
      </c>
      <c r="B173">
        <v>1502.959961</v>
      </c>
      <c r="C173">
        <v>31.540001</v>
      </c>
      <c r="D173">
        <v>14.1995</v>
      </c>
      <c r="E173">
        <v>2.4653330000000002</v>
      </c>
      <c r="F173">
        <v>13.489813</v>
      </c>
      <c r="G173">
        <v>24.222857000000001</v>
      </c>
      <c r="H173">
        <v>18.771391000000001</v>
      </c>
      <c r="I173">
        <v>0</v>
      </c>
    </row>
    <row r="174" spans="1:9">
      <c r="A174" s="126">
        <v>173</v>
      </c>
      <c r="B174">
        <v>1500.1800539999999</v>
      </c>
      <c r="C174">
        <v>32.470001000000003</v>
      </c>
      <c r="D174">
        <v>13.802</v>
      </c>
      <c r="E174">
        <v>2.5353330000000001</v>
      </c>
      <c r="F174">
        <v>13.79495</v>
      </c>
      <c r="G174">
        <v>23.158570999999998</v>
      </c>
      <c r="H174">
        <v>18.698166000000001</v>
      </c>
      <c r="I174">
        <v>0</v>
      </c>
    </row>
    <row r="175" spans="1:9">
      <c r="A175" s="126">
        <v>174</v>
      </c>
      <c r="B175">
        <v>1507.839966</v>
      </c>
      <c r="C175">
        <v>30.790001</v>
      </c>
      <c r="D175">
        <v>13.0175</v>
      </c>
      <c r="E175">
        <v>2.5299999999999998</v>
      </c>
      <c r="F175">
        <v>14.053775999999999</v>
      </c>
      <c r="G175">
        <v>24.16</v>
      </c>
      <c r="H175">
        <v>18.771639</v>
      </c>
      <c r="I175">
        <v>0</v>
      </c>
    </row>
    <row r="176" spans="1:9">
      <c r="A176" s="126">
        <v>175</v>
      </c>
      <c r="B176">
        <v>1501.959961</v>
      </c>
      <c r="C176">
        <v>31.24</v>
      </c>
      <c r="D176">
        <v>13.638</v>
      </c>
      <c r="E176">
        <v>2.5013329999999998</v>
      </c>
      <c r="F176">
        <v>14.009618</v>
      </c>
      <c r="G176">
        <v>23.957144</v>
      </c>
      <c r="H176">
        <v>18.775375</v>
      </c>
      <c r="I176">
        <v>0</v>
      </c>
    </row>
    <row r="177" spans="1:9">
      <c r="A177" s="126">
        <v>176</v>
      </c>
      <c r="B177">
        <v>1498.1099850000001</v>
      </c>
      <c r="C177">
        <v>30.98</v>
      </c>
      <c r="D177">
        <v>13.275</v>
      </c>
      <c r="E177">
        <v>2.500667</v>
      </c>
      <c r="F177">
        <v>13.968524</v>
      </c>
      <c r="G177">
        <v>23.605715</v>
      </c>
      <c r="H177">
        <v>18.821701000000001</v>
      </c>
      <c r="I177">
        <v>0</v>
      </c>
    </row>
    <row r="178" spans="1:9">
      <c r="A178" s="126">
        <v>177</v>
      </c>
      <c r="B178">
        <v>1513.170044</v>
      </c>
      <c r="C178">
        <v>29.73</v>
      </c>
      <c r="D178">
        <v>13.25</v>
      </c>
      <c r="E178">
        <v>2.5533329999999999</v>
      </c>
      <c r="F178">
        <v>13.911175999999999</v>
      </c>
      <c r="G178">
        <v>23.542856</v>
      </c>
      <c r="H178">
        <v>19.317592999999999</v>
      </c>
      <c r="I178">
        <v>1</v>
      </c>
    </row>
    <row r="179" spans="1:9">
      <c r="A179" s="126">
        <v>178</v>
      </c>
      <c r="B179">
        <v>1495.709961</v>
      </c>
      <c r="C179">
        <v>28.110001</v>
      </c>
      <c r="D179">
        <v>12.999000000000001</v>
      </c>
      <c r="E179">
        <v>2.516</v>
      </c>
      <c r="F179">
        <v>13.564634</v>
      </c>
      <c r="G179">
        <v>24.962855999999999</v>
      </c>
      <c r="H179">
        <v>18.904640000000001</v>
      </c>
      <c r="I179">
        <v>0</v>
      </c>
    </row>
    <row r="180" spans="1:9">
      <c r="A180" s="126">
        <v>179</v>
      </c>
      <c r="B180">
        <v>1511.290039</v>
      </c>
      <c r="C180">
        <v>28.639999</v>
      </c>
      <c r="D180">
        <v>13.3445</v>
      </c>
      <c r="E180">
        <v>2.5419999999999998</v>
      </c>
      <c r="F180">
        <v>14.040592</v>
      </c>
      <c r="G180">
        <v>24.912856999999999</v>
      </c>
      <c r="H180">
        <v>19.072013999999999</v>
      </c>
      <c r="I180">
        <v>0</v>
      </c>
    </row>
    <row r="181" spans="1:9">
      <c r="A181" s="126">
        <v>180</v>
      </c>
      <c r="B181">
        <v>1512.119995</v>
      </c>
      <c r="C181">
        <v>29.049999</v>
      </c>
      <c r="D181">
        <v>13.111000000000001</v>
      </c>
      <c r="E181">
        <v>2.6113330000000001</v>
      </c>
      <c r="F181">
        <v>14.02556</v>
      </c>
      <c r="G181">
        <v>26.344286</v>
      </c>
      <c r="H181">
        <v>19.18235</v>
      </c>
      <c r="I181">
        <v>0</v>
      </c>
    </row>
    <row r="182" spans="1:9">
      <c r="A182" s="126">
        <v>181</v>
      </c>
      <c r="B182">
        <v>1509.3900149999999</v>
      </c>
      <c r="C182">
        <v>28.65</v>
      </c>
      <c r="D182">
        <v>13.0115</v>
      </c>
      <c r="E182">
        <v>2.6320000000000001</v>
      </c>
      <c r="F182">
        <v>14.442598</v>
      </c>
      <c r="G182">
        <v>25.994285999999999</v>
      </c>
      <c r="H182">
        <v>19.276496999999999</v>
      </c>
      <c r="I182">
        <v>0</v>
      </c>
    </row>
    <row r="183" spans="1:9">
      <c r="A183" s="126">
        <v>182</v>
      </c>
      <c r="B183">
        <v>1517.9300539999999</v>
      </c>
      <c r="C183">
        <v>28.549999</v>
      </c>
      <c r="D183">
        <v>13.0975</v>
      </c>
      <c r="E183">
        <v>2.6160000000000001</v>
      </c>
      <c r="F183">
        <v>14.651118</v>
      </c>
      <c r="G183">
        <v>25.852858000000001</v>
      </c>
      <c r="H183">
        <v>19.560929999999999</v>
      </c>
      <c r="I183">
        <v>0</v>
      </c>
    </row>
    <row r="184" spans="1:9">
      <c r="A184" s="126">
        <v>183</v>
      </c>
      <c r="B184">
        <v>1517.01001</v>
      </c>
      <c r="C184">
        <v>28.26</v>
      </c>
      <c r="D184">
        <v>12.8605</v>
      </c>
      <c r="E184">
        <v>2.5613329999999999</v>
      </c>
      <c r="F184">
        <v>14.803800000000001</v>
      </c>
      <c r="G184">
        <v>25.412856999999999</v>
      </c>
      <c r="H184">
        <v>19.487455000000001</v>
      </c>
      <c r="I184">
        <v>0</v>
      </c>
    </row>
    <row r="185" spans="1:9">
      <c r="A185" s="126">
        <v>184</v>
      </c>
      <c r="B185">
        <v>1519.4300539999999</v>
      </c>
      <c r="C185">
        <v>27.370000999999998</v>
      </c>
      <c r="D185">
        <v>12.935</v>
      </c>
      <c r="E185">
        <v>2.5259999999999998</v>
      </c>
      <c r="F185">
        <v>14.432729</v>
      </c>
      <c r="G185">
        <v>25.421429</v>
      </c>
      <c r="H185">
        <v>19.444616</v>
      </c>
      <c r="I185">
        <v>0</v>
      </c>
    </row>
    <row r="186" spans="1:9">
      <c r="A186" s="126">
        <v>185</v>
      </c>
      <c r="B186">
        <v>1520.329956</v>
      </c>
      <c r="C186">
        <v>27.91</v>
      </c>
      <c r="D186">
        <v>13.4735</v>
      </c>
      <c r="E186">
        <v>2.5633330000000001</v>
      </c>
      <c r="F186">
        <v>14.405274</v>
      </c>
      <c r="G186">
        <v>26.610001</v>
      </c>
      <c r="H186">
        <v>19.498415000000001</v>
      </c>
      <c r="I186">
        <v>0</v>
      </c>
    </row>
    <row r="187" spans="1:9">
      <c r="A187" s="126">
        <v>186</v>
      </c>
      <c r="B187">
        <v>1521.380005</v>
      </c>
      <c r="C187">
        <v>28.5</v>
      </c>
      <c r="D187">
        <v>13.462</v>
      </c>
      <c r="E187">
        <v>2.5513330000000001</v>
      </c>
      <c r="F187">
        <v>14.392322999999999</v>
      </c>
      <c r="G187">
        <v>26.771429000000001</v>
      </c>
      <c r="H187">
        <v>19.621952</v>
      </c>
      <c r="I187">
        <v>0</v>
      </c>
    </row>
    <row r="188" spans="1:9">
      <c r="A188" s="126">
        <v>187</v>
      </c>
      <c r="B188">
        <v>1519.790039</v>
      </c>
      <c r="C188">
        <v>28.32</v>
      </c>
      <c r="D188">
        <v>13.2545</v>
      </c>
      <c r="E188">
        <v>2.4693329999999998</v>
      </c>
      <c r="F188">
        <v>14.193984</v>
      </c>
      <c r="G188">
        <v>27.072856999999999</v>
      </c>
      <c r="H188">
        <v>19.748228000000001</v>
      </c>
      <c r="I188">
        <v>0</v>
      </c>
    </row>
    <row r="189" spans="1:9">
      <c r="A189" s="126">
        <v>188</v>
      </c>
      <c r="B189">
        <v>1530.9399410000001</v>
      </c>
      <c r="C189">
        <v>28.93</v>
      </c>
      <c r="D189">
        <v>13.487500000000001</v>
      </c>
      <c r="E189">
        <v>2.6186669999999999</v>
      </c>
      <c r="F189">
        <v>14.188734999999999</v>
      </c>
      <c r="G189">
        <v>28.064285000000002</v>
      </c>
      <c r="H189">
        <v>20.095925999999999</v>
      </c>
      <c r="I189">
        <v>0</v>
      </c>
    </row>
    <row r="190" spans="1:9">
      <c r="A190" s="126">
        <v>189</v>
      </c>
      <c r="B190">
        <v>1511.9499510000001</v>
      </c>
      <c r="C190">
        <v>28.459999</v>
      </c>
      <c r="D190">
        <v>13.320499999999999</v>
      </c>
      <c r="E190">
        <v>2.5693329999999999</v>
      </c>
      <c r="F190">
        <v>13.84512</v>
      </c>
      <c r="G190">
        <v>26.731428000000001</v>
      </c>
      <c r="H190">
        <v>19.737518000000001</v>
      </c>
      <c r="I190">
        <v>0</v>
      </c>
    </row>
    <row r="191" spans="1:9">
      <c r="A191" s="126">
        <v>190</v>
      </c>
      <c r="B191">
        <v>1502.420044</v>
      </c>
      <c r="C191">
        <v>27.280000999999999</v>
      </c>
      <c r="D191">
        <v>13.297000000000001</v>
      </c>
      <c r="E191">
        <v>2.3439999999999999</v>
      </c>
      <c r="F191">
        <v>13.759059000000001</v>
      </c>
      <c r="G191">
        <v>26.735714000000002</v>
      </c>
      <c r="H191">
        <v>19.813981999999999</v>
      </c>
      <c r="I191">
        <v>0</v>
      </c>
    </row>
    <row r="192" spans="1:9">
      <c r="A192" s="126">
        <v>191</v>
      </c>
      <c r="B192">
        <v>1515.599976</v>
      </c>
      <c r="C192">
        <v>27.129999000000002</v>
      </c>
      <c r="D192">
        <v>13.271000000000001</v>
      </c>
      <c r="E192">
        <v>2.4073329999999999</v>
      </c>
      <c r="F192">
        <v>13.905573</v>
      </c>
      <c r="G192">
        <v>25.694286000000002</v>
      </c>
      <c r="H192">
        <v>19.918092999999999</v>
      </c>
      <c r="I192">
        <v>0</v>
      </c>
    </row>
    <row r="193" spans="1:9">
      <c r="A193" s="126">
        <v>192</v>
      </c>
      <c r="B193">
        <v>1487.849976</v>
      </c>
      <c r="C193">
        <v>27.27</v>
      </c>
      <c r="D193">
        <v>12.993499999999999</v>
      </c>
      <c r="E193">
        <v>2.2919999999999998</v>
      </c>
      <c r="F193">
        <v>13.658500999999999</v>
      </c>
      <c r="G193">
        <v>25.617144</v>
      </c>
      <c r="H193">
        <v>19.695426999999999</v>
      </c>
      <c r="I193">
        <v>0</v>
      </c>
    </row>
    <row r="194" spans="1:9">
      <c r="A194" s="126">
        <v>193</v>
      </c>
      <c r="B194">
        <v>1496.9399410000001</v>
      </c>
      <c r="C194">
        <v>27.389999</v>
      </c>
      <c r="D194">
        <v>12.968</v>
      </c>
      <c r="E194">
        <v>2.2953329999999998</v>
      </c>
      <c r="F194">
        <v>13.848818</v>
      </c>
      <c r="G194">
        <v>26.298570999999999</v>
      </c>
      <c r="H194">
        <v>19.679485</v>
      </c>
      <c r="I194">
        <v>0</v>
      </c>
    </row>
    <row r="195" spans="1:9">
      <c r="A195" s="126">
        <v>194</v>
      </c>
      <c r="B195">
        <v>1515.98999</v>
      </c>
      <c r="C195">
        <v>26.870000999999998</v>
      </c>
      <c r="D195">
        <v>13.1625</v>
      </c>
      <c r="E195">
        <v>2.34</v>
      </c>
      <c r="F195">
        <v>13.713099</v>
      </c>
      <c r="G195">
        <v>26.331429</v>
      </c>
      <c r="H195">
        <v>19.919836</v>
      </c>
      <c r="I195">
        <v>0</v>
      </c>
    </row>
    <row r="196" spans="1:9">
      <c r="A196" s="126">
        <v>195</v>
      </c>
      <c r="B196">
        <v>1514.6800539999999</v>
      </c>
      <c r="C196">
        <v>27.25</v>
      </c>
      <c r="D196">
        <v>13.2135</v>
      </c>
      <c r="E196">
        <v>2.3220000000000001</v>
      </c>
      <c r="F196">
        <v>13.615315000000001</v>
      </c>
      <c r="G196">
        <v>26.868569999999998</v>
      </c>
      <c r="H196">
        <v>19.955202</v>
      </c>
      <c r="I196">
        <v>0</v>
      </c>
    </row>
    <row r="197" spans="1:9">
      <c r="A197" s="126">
        <v>196</v>
      </c>
      <c r="B197">
        <v>1518.1999510000001</v>
      </c>
      <c r="C197">
        <v>27.780000999999999</v>
      </c>
      <c r="D197">
        <v>13.287000000000001</v>
      </c>
      <c r="E197">
        <v>2.31</v>
      </c>
      <c r="F197">
        <v>13.278172</v>
      </c>
      <c r="G197">
        <v>27.052855999999998</v>
      </c>
      <c r="H197">
        <v>20.079487</v>
      </c>
      <c r="I197">
        <v>1</v>
      </c>
    </row>
    <row r="198" spans="1:9">
      <c r="A198" s="126">
        <v>197</v>
      </c>
      <c r="B198">
        <v>1525.1999510000001</v>
      </c>
      <c r="C198">
        <v>27.719999000000001</v>
      </c>
      <c r="D198">
        <v>13.6555</v>
      </c>
      <c r="E198">
        <v>2.3719999999999999</v>
      </c>
      <c r="F198">
        <v>12.956758000000001</v>
      </c>
      <c r="G198">
        <v>25.887142000000001</v>
      </c>
      <c r="H198">
        <v>20.460808</v>
      </c>
      <c r="I198">
        <v>0</v>
      </c>
    </row>
    <row r="199" spans="1:9">
      <c r="A199" s="126">
        <v>198</v>
      </c>
      <c r="B199">
        <v>1539.790039</v>
      </c>
      <c r="C199">
        <v>27.52</v>
      </c>
      <c r="D199">
        <v>13.779500000000001</v>
      </c>
      <c r="E199">
        <v>2.443333</v>
      </c>
      <c r="F199">
        <v>13.298840999999999</v>
      </c>
      <c r="G199">
        <v>25.96143</v>
      </c>
      <c r="H199">
        <v>20.886710999999998</v>
      </c>
      <c r="I199">
        <v>0</v>
      </c>
    </row>
    <row r="200" spans="1:9">
      <c r="A200" s="126">
        <v>199</v>
      </c>
      <c r="B200">
        <v>1541.459961</v>
      </c>
      <c r="C200">
        <v>27.450001</v>
      </c>
      <c r="D200">
        <v>13.689500000000001</v>
      </c>
      <c r="E200">
        <v>2.512667</v>
      </c>
      <c r="F200">
        <v>13.129804</v>
      </c>
      <c r="G200">
        <v>26.134287</v>
      </c>
      <c r="H200">
        <v>20.706886000000001</v>
      </c>
      <c r="I200">
        <v>0</v>
      </c>
    </row>
    <row r="201" spans="1:9">
      <c r="A201" s="126">
        <v>200</v>
      </c>
      <c r="B201">
        <v>1544.26001</v>
      </c>
      <c r="C201">
        <v>28.58</v>
      </c>
      <c r="D201">
        <v>13.694000000000001</v>
      </c>
      <c r="E201">
        <v>2.548667</v>
      </c>
      <c r="F201">
        <v>13.281566</v>
      </c>
      <c r="G201">
        <v>25.937142999999999</v>
      </c>
      <c r="H201">
        <v>20.737272000000001</v>
      </c>
      <c r="I201">
        <v>0</v>
      </c>
    </row>
    <row r="202" spans="1:9">
      <c r="A202" s="126">
        <v>201</v>
      </c>
      <c r="B202">
        <v>1551.1800539999999</v>
      </c>
      <c r="C202">
        <v>27.959999</v>
      </c>
      <c r="D202">
        <v>13.7095</v>
      </c>
      <c r="E202">
        <v>2.564667</v>
      </c>
      <c r="F202">
        <v>13.31673</v>
      </c>
      <c r="G202">
        <v>26.385714</v>
      </c>
      <c r="H202">
        <v>20.710373000000001</v>
      </c>
      <c r="I202">
        <v>0</v>
      </c>
    </row>
    <row r="203" spans="1:9">
      <c r="A203" s="126">
        <v>202</v>
      </c>
      <c r="B203">
        <v>1556.219971</v>
      </c>
      <c r="C203">
        <v>28.139999</v>
      </c>
      <c r="D203">
        <v>13.561999999999999</v>
      </c>
      <c r="E203">
        <v>2.6066669999999998</v>
      </c>
      <c r="F203">
        <v>13.506432999999999</v>
      </c>
      <c r="G203">
        <v>25.778569999999998</v>
      </c>
      <c r="H203">
        <v>20.792563999999999</v>
      </c>
      <c r="I203">
        <v>0</v>
      </c>
    </row>
    <row r="204" spans="1:9">
      <c r="A204" s="126">
        <v>203</v>
      </c>
      <c r="B204">
        <v>1552.4799800000001</v>
      </c>
      <c r="C204">
        <v>27.83</v>
      </c>
      <c r="D204">
        <v>13.7065</v>
      </c>
      <c r="E204">
        <v>2.6080000000000001</v>
      </c>
      <c r="F204">
        <v>13.215247</v>
      </c>
      <c r="G204">
        <v>26.015715</v>
      </c>
      <c r="H204">
        <v>20.612988000000001</v>
      </c>
      <c r="I204">
        <v>0</v>
      </c>
    </row>
    <row r="205" spans="1:9">
      <c r="A205" s="126">
        <v>204</v>
      </c>
      <c r="B205">
        <v>1554.5200199999999</v>
      </c>
      <c r="C205">
        <v>27.08</v>
      </c>
      <c r="D205">
        <v>13.755000000000001</v>
      </c>
      <c r="E205">
        <v>2.5986669999999998</v>
      </c>
      <c r="F205">
        <v>13.212776</v>
      </c>
      <c r="G205">
        <v>27.48</v>
      </c>
      <c r="H205">
        <v>20.555702</v>
      </c>
      <c r="I205">
        <v>0</v>
      </c>
    </row>
    <row r="206" spans="1:9">
      <c r="A206" s="126">
        <v>205</v>
      </c>
      <c r="B206">
        <v>1563.2299800000001</v>
      </c>
      <c r="C206">
        <v>27.040001</v>
      </c>
      <c r="D206">
        <v>13.287000000000001</v>
      </c>
      <c r="E206">
        <v>2.4566669999999999</v>
      </c>
      <c r="F206">
        <v>13.340790999999999</v>
      </c>
      <c r="G206">
        <v>26.91</v>
      </c>
      <c r="H206">
        <v>20.461803</v>
      </c>
      <c r="I206">
        <v>0</v>
      </c>
    </row>
    <row r="207" spans="1:9">
      <c r="A207" s="126">
        <v>206</v>
      </c>
      <c r="B207">
        <v>1560.6999510000001</v>
      </c>
      <c r="C207">
        <v>26.65</v>
      </c>
      <c r="D207">
        <v>13.090999999999999</v>
      </c>
      <c r="E207">
        <v>2.3526669999999998</v>
      </c>
      <c r="F207">
        <v>13.685028000000001</v>
      </c>
      <c r="G207">
        <v>26.407143000000001</v>
      </c>
      <c r="H207">
        <v>20.281480999999999</v>
      </c>
      <c r="I207">
        <v>0</v>
      </c>
    </row>
    <row r="208" spans="1:9">
      <c r="A208" s="126">
        <v>207</v>
      </c>
      <c r="B208">
        <v>1552.099976</v>
      </c>
      <c r="C208">
        <v>26.49</v>
      </c>
      <c r="D208">
        <v>12.894500000000001</v>
      </c>
      <c r="E208">
        <v>2.3433329999999999</v>
      </c>
      <c r="F208">
        <v>14.057029</v>
      </c>
      <c r="G208">
        <v>26.512857</v>
      </c>
      <c r="H208">
        <v>20.119337000000002</v>
      </c>
      <c r="I208">
        <v>0</v>
      </c>
    </row>
    <row r="209" spans="1:9">
      <c r="A209" s="126">
        <v>208</v>
      </c>
      <c r="B209">
        <v>1548.339966</v>
      </c>
      <c r="C209">
        <v>26.549999</v>
      </c>
      <c r="D209">
        <v>12.820499999999999</v>
      </c>
      <c r="E209">
        <v>2.3386670000000001</v>
      </c>
      <c r="F209">
        <v>14.019088</v>
      </c>
      <c r="G209">
        <v>25.91</v>
      </c>
      <c r="H209">
        <v>20.207257999999999</v>
      </c>
      <c r="I209">
        <v>0</v>
      </c>
    </row>
    <row r="210" spans="1:9">
      <c r="A210" s="126">
        <v>209</v>
      </c>
      <c r="B210">
        <v>1558.709961</v>
      </c>
      <c r="C210">
        <v>25.860001</v>
      </c>
      <c r="D210">
        <v>12.864000000000001</v>
      </c>
      <c r="E210">
        <v>2.3966669999999999</v>
      </c>
      <c r="F210">
        <v>13.944750000000001</v>
      </c>
      <c r="G210">
        <v>26.15</v>
      </c>
      <c r="H210">
        <v>20.291692999999999</v>
      </c>
      <c r="I210">
        <v>0</v>
      </c>
    </row>
    <row r="211" spans="1:9">
      <c r="A211" s="126">
        <v>210</v>
      </c>
      <c r="B211">
        <v>1545.8000489999999</v>
      </c>
      <c r="C211">
        <v>25.74</v>
      </c>
      <c r="D211">
        <v>12.669499999999999</v>
      </c>
      <c r="E211">
        <v>2.4006669999999999</v>
      </c>
      <c r="F211">
        <v>13.964801</v>
      </c>
      <c r="G211">
        <v>25.998570999999998</v>
      </c>
      <c r="H211">
        <v>20.205765</v>
      </c>
      <c r="I211">
        <v>0</v>
      </c>
    </row>
    <row r="212" spans="1:9">
      <c r="A212" s="126">
        <v>211</v>
      </c>
      <c r="B212">
        <v>1556.8900149999999</v>
      </c>
      <c r="C212">
        <v>25.73</v>
      </c>
      <c r="D212">
        <v>12.887499999999999</v>
      </c>
      <c r="E212">
        <v>2.4413330000000002</v>
      </c>
      <c r="F212">
        <v>14.247965000000001</v>
      </c>
      <c r="G212">
        <v>25.9</v>
      </c>
      <c r="H212">
        <v>20.182102</v>
      </c>
      <c r="I212">
        <v>0</v>
      </c>
    </row>
    <row r="213" spans="1:9">
      <c r="A213" s="126">
        <v>212</v>
      </c>
      <c r="B213">
        <v>1551.6899410000001</v>
      </c>
      <c r="C213">
        <v>25.129999000000002</v>
      </c>
      <c r="D213">
        <v>12.801</v>
      </c>
      <c r="E213">
        <v>2.5019999999999998</v>
      </c>
      <c r="F213">
        <v>14.299476</v>
      </c>
      <c r="G213">
        <v>25.827143</v>
      </c>
      <c r="H213">
        <v>20.165414999999999</v>
      </c>
      <c r="I213">
        <v>0</v>
      </c>
    </row>
    <row r="214" spans="1:9">
      <c r="A214" s="126">
        <v>213</v>
      </c>
      <c r="B214">
        <v>1563.7700199999999</v>
      </c>
      <c r="C214">
        <v>25.209999</v>
      </c>
      <c r="D214">
        <v>13.015499999999999</v>
      </c>
      <c r="E214">
        <v>2.524</v>
      </c>
      <c r="F214">
        <v>14.224209</v>
      </c>
      <c r="G214">
        <v>27.23</v>
      </c>
      <c r="H214">
        <v>20.234655</v>
      </c>
      <c r="I214">
        <v>0</v>
      </c>
    </row>
    <row r="215" spans="1:9">
      <c r="A215" s="126">
        <v>214</v>
      </c>
      <c r="B215">
        <v>1562.849976</v>
      </c>
      <c r="C215">
        <v>26.09</v>
      </c>
      <c r="D215">
        <v>13.265000000000001</v>
      </c>
      <c r="E215">
        <v>2.544</v>
      </c>
      <c r="F215">
        <v>13.944750000000001</v>
      </c>
      <c r="G215">
        <v>27.177143000000001</v>
      </c>
      <c r="H215">
        <v>19.991568000000001</v>
      </c>
      <c r="I215">
        <v>0</v>
      </c>
    </row>
    <row r="216" spans="1:9">
      <c r="A216" s="126">
        <v>215</v>
      </c>
      <c r="B216">
        <v>1569.1899410000001</v>
      </c>
      <c r="C216">
        <v>25.58</v>
      </c>
      <c r="D216">
        <v>13.3245</v>
      </c>
      <c r="E216">
        <v>2.5259999999999998</v>
      </c>
      <c r="F216">
        <v>13.654182</v>
      </c>
      <c r="G216">
        <v>27.040001</v>
      </c>
      <c r="H216">
        <v>19.780607</v>
      </c>
      <c r="I216">
        <v>0</v>
      </c>
    </row>
    <row r="217" spans="1:9">
      <c r="A217" s="126">
        <v>216</v>
      </c>
      <c r="B217">
        <v>1562.170044</v>
      </c>
      <c r="C217">
        <v>25.530000999999999</v>
      </c>
      <c r="D217">
        <v>13.080500000000001</v>
      </c>
      <c r="E217">
        <v>2.9286669999999999</v>
      </c>
      <c r="F217">
        <v>13.23005</v>
      </c>
      <c r="G217">
        <v>26.061427999999999</v>
      </c>
      <c r="H217">
        <v>19.954954000000001</v>
      </c>
      <c r="I217">
        <v>1</v>
      </c>
    </row>
    <row r="218" spans="1:9">
      <c r="A218" s="126">
        <v>217</v>
      </c>
      <c r="B218">
        <v>1570.25</v>
      </c>
      <c r="C218">
        <v>25.42</v>
      </c>
      <c r="D218">
        <v>13.166</v>
      </c>
      <c r="E218">
        <v>2.956</v>
      </c>
      <c r="F218">
        <v>13.257197</v>
      </c>
      <c r="G218">
        <v>25.241427999999999</v>
      </c>
      <c r="H218">
        <v>20.250097</v>
      </c>
      <c r="I218">
        <v>0</v>
      </c>
    </row>
    <row r="219" spans="1:9">
      <c r="A219" s="126">
        <v>218</v>
      </c>
      <c r="B219">
        <v>1553.6899410000001</v>
      </c>
      <c r="C219">
        <v>26.25</v>
      </c>
      <c r="D219">
        <v>12.951499999999999</v>
      </c>
      <c r="E219">
        <v>2.74</v>
      </c>
      <c r="F219">
        <v>13.325056</v>
      </c>
      <c r="G219">
        <v>24.248570999999998</v>
      </c>
      <c r="H219">
        <v>20.079737000000002</v>
      </c>
      <c r="I219">
        <v>0</v>
      </c>
    </row>
    <row r="220" spans="1:9">
      <c r="A220" s="126">
        <v>219</v>
      </c>
      <c r="B220">
        <v>1559.9799800000001</v>
      </c>
      <c r="C220">
        <v>27.07</v>
      </c>
      <c r="D220">
        <v>12.954000000000001</v>
      </c>
      <c r="E220">
        <v>2.8006669999999998</v>
      </c>
      <c r="F220">
        <v>13.193346999999999</v>
      </c>
      <c r="G220">
        <v>23.812857000000001</v>
      </c>
      <c r="H220">
        <v>19.802524999999999</v>
      </c>
      <c r="I220">
        <v>0</v>
      </c>
    </row>
    <row r="221" spans="1:9">
      <c r="A221" s="126">
        <v>220</v>
      </c>
      <c r="B221">
        <v>1553.280029</v>
      </c>
      <c r="C221">
        <v>27.389999</v>
      </c>
      <c r="D221">
        <v>12.773999999999999</v>
      </c>
      <c r="E221">
        <v>2.758</v>
      </c>
      <c r="F221">
        <v>13.053926000000001</v>
      </c>
      <c r="G221">
        <v>23.522857999999999</v>
      </c>
      <c r="H221">
        <v>19.503146999999998</v>
      </c>
      <c r="I221">
        <v>0</v>
      </c>
    </row>
    <row r="222" spans="1:9">
      <c r="A222" s="126">
        <v>221</v>
      </c>
      <c r="B222">
        <v>1563.0699460000001</v>
      </c>
      <c r="C222">
        <v>26.85</v>
      </c>
      <c r="D222">
        <v>12.9475</v>
      </c>
      <c r="E222">
        <v>2.7886669999999998</v>
      </c>
      <c r="F222">
        <v>13.146768</v>
      </c>
      <c r="G222">
        <v>23.294287000000001</v>
      </c>
      <c r="H222">
        <v>19.298912000000001</v>
      </c>
      <c r="I222">
        <v>0</v>
      </c>
    </row>
    <row r="223" spans="1:9">
      <c r="A223" s="126">
        <v>222</v>
      </c>
      <c r="B223">
        <v>1568.6099850000001</v>
      </c>
      <c r="C223">
        <v>26.59</v>
      </c>
      <c r="D223">
        <v>13.057</v>
      </c>
      <c r="E223">
        <v>2.7</v>
      </c>
      <c r="F223">
        <v>13.170522999999999</v>
      </c>
      <c r="G223">
        <v>24.194286000000002</v>
      </c>
      <c r="H223">
        <v>19.368652000000001</v>
      </c>
      <c r="I223">
        <v>0</v>
      </c>
    </row>
    <row r="224" spans="1:9">
      <c r="A224" s="126">
        <v>223</v>
      </c>
      <c r="B224">
        <v>1587.7299800000001</v>
      </c>
      <c r="C224">
        <v>27.57</v>
      </c>
      <c r="D224">
        <v>13.2385</v>
      </c>
      <c r="E224">
        <v>2.790667</v>
      </c>
      <c r="F224">
        <v>13.439187</v>
      </c>
      <c r="G224">
        <v>23.724284999999998</v>
      </c>
      <c r="H224">
        <v>19.680733</v>
      </c>
      <c r="I224">
        <v>0</v>
      </c>
    </row>
    <row r="225" spans="1:9">
      <c r="A225" s="126">
        <v>224</v>
      </c>
      <c r="B225">
        <v>1593.369995</v>
      </c>
      <c r="C225">
        <v>28.02</v>
      </c>
      <c r="D225">
        <v>13.4925</v>
      </c>
      <c r="E225">
        <v>2.9060000000000001</v>
      </c>
      <c r="F225">
        <v>13.397238</v>
      </c>
      <c r="G225">
        <v>24.715713999999998</v>
      </c>
      <c r="H225">
        <v>19.685963000000001</v>
      </c>
      <c r="I225">
        <v>0</v>
      </c>
    </row>
    <row r="226" spans="1:9">
      <c r="A226" s="126">
        <v>225</v>
      </c>
      <c r="B226">
        <v>1588.849976</v>
      </c>
      <c r="C226">
        <v>27.4</v>
      </c>
      <c r="D226">
        <v>13.6435</v>
      </c>
      <c r="E226">
        <v>2.9166669999999999</v>
      </c>
      <c r="F226">
        <v>13.257508</v>
      </c>
      <c r="G226">
        <v>24.742857000000001</v>
      </c>
      <c r="H226">
        <v>19.677493999999999</v>
      </c>
      <c r="I226">
        <v>0</v>
      </c>
    </row>
    <row r="227" spans="1:9">
      <c r="A227" s="126">
        <v>226</v>
      </c>
      <c r="B227">
        <v>1552.3599850000001</v>
      </c>
      <c r="C227">
        <v>26.52</v>
      </c>
      <c r="D227">
        <v>13.385999999999999</v>
      </c>
      <c r="E227">
        <v>2.8866670000000001</v>
      </c>
      <c r="F227">
        <v>12.950592</v>
      </c>
      <c r="G227">
        <v>25.214286999999999</v>
      </c>
      <c r="H227">
        <v>19.475252000000001</v>
      </c>
      <c r="I227">
        <v>0</v>
      </c>
    </row>
    <row r="228" spans="1:9">
      <c r="A228" s="126">
        <v>227</v>
      </c>
      <c r="B228">
        <v>1574.5699460000001</v>
      </c>
      <c r="C228">
        <v>26.92</v>
      </c>
      <c r="D228">
        <v>13.617000000000001</v>
      </c>
      <c r="E228">
        <v>3.0393330000000001</v>
      </c>
      <c r="F228">
        <v>13.147693</v>
      </c>
      <c r="G228">
        <v>25.121428999999999</v>
      </c>
      <c r="H228">
        <v>19.760183000000001</v>
      </c>
      <c r="I228">
        <v>0</v>
      </c>
    </row>
    <row r="229" spans="1:9">
      <c r="A229" s="126">
        <v>228</v>
      </c>
      <c r="B229">
        <v>1552.01001</v>
      </c>
      <c r="C229">
        <v>26.629999000000002</v>
      </c>
      <c r="D229">
        <v>13.37</v>
      </c>
      <c r="E229">
        <v>3.03</v>
      </c>
      <c r="F229">
        <v>12.424670000000001</v>
      </c>
      <c r="G229">
        <v>24.194286000000002</v>
      </c>
      <c r="H229">
        <v>19.490943999999999</v>
      </c>
      <c r="I229">
        <v>0</v>
      </c>
    </row>
    <row r="230" spans="1:9">
      <c r="A230" s="126">
        <v>229</v>
      </c>
      <c r="B230">
        <v>1541.6099850000001</v>
      </c>
      <c r="C230">
        <v>25.690000999999999</v>
      </c>
      <c r="D230">
        <v>12.971</v>
      </c>
      <c r="E230">
        <v>3.1313330000000001</v>
      </c>
      <c r="F230">
        <v>12.093078999999999</v>
      </c>
      <c r="G230">
        <v>23.402857000000001</v>
      </c>
      <c r="H230">
        <v>19.076248</v>
      </c>
      <c r="I230">
        <v>0</v>
      </c>
    </row>
    <row r="231" spans="1:9">
      <c r="A231" s="126">
        <v>230</v>
      </c>
      <c r="B231">
        <v>1555.25</v>
      </c>
      <c r="C231">
        <v>25.73</v>
      </c>
      <c r="D231">
        <v>13.016</v>
      </c>
      <c r="E231">
        <v>3.1886670000000001</v>
      </c>
      <c r="F231">
        <v>12.046195000000001</v>
      </c>
      <c r="G231">
        <v>23.338571999999999</v>
      </c>
      <c r="H231">
        <v>19.922077000000002</v>
      </c>
      <c r="I231">
        <v>0</v>
      </c>
    </row>
    <row r="232" spans="1:9">
      <c r="A232" s="126">
        <v>231</v>
      </c>
      <c r="B232">
        <v>1562.5</v>
      </c>
      <c r="C232">
        <v>25.969999000000001</v>
      </c>
      <c r="D232">
        <v>13.1775</v>
      </c>
      <c r="E232">
        <v>3.3460000000000001</v>
      </c>
      <c r="F232">
        <v>12.297276999999999</v>
      </c>
      <c r="G232">
        <v>24.91</v>
      </c>
      <c r="H232">
        <v>19.928055000000001</v>
      </c>
      <c r="I232">
        <v>0</v>
      </c>
    </row>
    <row r="233" spans="1:9">
      <c r="A233" s="126">
        <v>232</v>
      </c>
      <c r="B233">
        <v>1578.780029</v>
      </c>
      <c r="C233">
        <v>25.98</v>
      </c>
      <c r="D233">
        <v>13.445</v>
      </c>
      <c r="E233">
        <v>3.4006669999999999</v>
      </c>
      <c r="F233">
        <v>12.527388999999999</v>
      </c>
      <c r="G233">
        <v>30.998570999999998</v>
      </c>
      <c r="H233">
        <v>20.122077999999998</v>
      </c>
      <c r="I233">
        <v>0</v>
      </c>
    </row>
    <row r="234" spans="1:9">
      <c r="A234" s="126">
        <v>233</v>
      </c>
      <c r="B234">
        <v>1578.790039</v>
      </c>
      <c r="C234">
        <v>26.110001</v>
      </c>
      <c r="D234">
        <v>13.439</v>
      </c>
      <c r="E234">
        <v>3.3620000000000001</v>
      </c>
      <c r="F234">
        <v>12.506719</v>
      </c>
      <c r="G234">
        <v>30.959999</v>
      </c>
      <c r="H234">
        <v>20.260308999999999</v>
      </c>
      <c r="I234">
        <v>0</v>
      </c>
    </row>
    <row r="235" spans="1:9">
      <c r="A235" s="126">
        <v>234</v>
      </c>
      <c r="B235">
        <v>1585.160034</v>
      </c>
      <c r="C235">
        <v>26.139999</v>
      </c>
      <c r="D235">
        <v>13.734999999999999</v>
      </c>
      <c r="E235">
        <v>3.4666670000000002</v>
      </c>
      <c r="F235">
        <v>12.59679</v>
      </c>
      <c r="G235">
        <v>30.535713000000001</v>
      </c>
      <c r="H235">
        <v>20.151964</v>
      </c>
      <c r="I235">
        <v>0</v>
      </c>
    </row>
    <row r="236" spans="1:9">
      <c r="A236" s="126">
        <v>235</v>
      </c>
      <c r="B236">
        <v>1582.23999</v>
      </c>
      <c r="C236">
        <v>26.85</v>
      </c>
      <c r="D236">
        <v>12.740500000000001</v>
      </c>
      <c r="E236">
        <v>3.4133330000000002</v>
      </c>
      <c r="F236">
        <v>12.868849000000001</v>
      </c>
      <c r="G236">
        <v>30.792856</v>
      </c>
      <c r="H236">
        <v>19.960681999999998</v>
      </c>
      <c r="I236">
        <v>0</v>
      </c>
    </row>
    <row r="237" spans="1:9">
      <c r="A237" s="126">
        <v>236</v>
      </c>
      <c r="B237">
        <v>1593.6099850000001</v>
      </c>
      <c r="C237">
        <v>26.98</v>
      </c>
      <c r="D237">
        <v>12.487</v>
      </c>
      <c r="E237">
        <v>3.6626669999999999</v>
      </c>
      <c r="F237">
        <v>13.267379</v>
      </c>
      <c r="G237">
        <v>30.715713999999998</v>
      </c>
      <c r="H237">
        <v>20.400036</v>
      </c>
      <c r="I237">
        <v>0</v>
      </c>
    </row>
    <row r="238" spans="1:9">
      <c r="A238" s="126">
        <v>237</v>
      </c>
      <c r="B238">
        <v>1597.5699460000001</v>
      </c>
      <c r="C238">
        <v>27.77</v>
      </c>
      <c r="D238">
        <v>12.6905</v>
      </c>
      <c r="E238">
        <v>3.5993330000000001</v>
      </c>
      <c r="F238">
        <v>13.657883999999999</v>
      </c>
      <c r="G238">
        <v>30.867144</v>
      </c>
      <c r="H238">
        <v>20.537271</v>
      </c>
      <c r="I238">
        <v>0</v>
      </c>
    </row>
    <row r="239" spans="1:9">
      <c r="A239" s="126">
        <v>238</v>
      </c>
      <c r="B239">
        <v>1582.6999510000001</v>
      </c>
      <c r="C239">
        <v>27.43</v>
      </c>
      <c r="D239">
        <v>12.4115</v>
      </c>
      <c r="E239">
        <v>3.552</v>
      </c>
      <c r="F239">
        <v>13.550231</v>
      </c>
      <c r="G239">
        <v>30.415714000000001</v>
      </c>
      <c r="H239">
        <v>20.434158</v>
      </c>
      <c r="I239">
        <v>1</v>
      </c>
    </row>
    <row r="240" spans="1:9">
      <c r="A240" s="126">
        <v>239</v>
      </c>
      <c r="B240">
        <v>1597.589966</v>
      </c>
      <c r="C240">
        <v>28.969999000000001</v>
      </c>
      <c r="D240">
        <v>12.6275</v>
      </c>
      <c r="E240">
        <v>3.6073330000000001</v>
      </c>
      <c r="F240">
        <v>13.7424</v>
      </c>
      <c r="G240">
        <v>30.64143</v>
      </c>
      <c r="H240">
        <v>20.662801999999999</v>
      </c>
      <c r="I240">
        <v>0</v>
      </c>
    </row>
    <row r="241" spans="1:9">
      <c r="A241" s="126">
        <v>240</v>
      </c>
      <c r="B241">
        <v>1614.420044</v>
      </c>
      <c r="C241">
        <v>28.309999000000001</v>
      </c>
      <c r="D241">
        <v>12.9025</v>
      </c>
      <c r="E241">
        <v>3.6366670000000001</v>
      </c>
      <c r="F241">
        <v>13.879973</v>
      </c>
      <c r="G241">
        <v>30.492857000000001</v>
      </c>
      <c r="H241">
        <v>21.064046999999999</v>
      </c>
      <c r="I241">
        <v>0</v>
      </c>
    </row>
    <row r="242" spans="1:9">
      <c r="A242" s="126">
        <v>241</v>
      </c>
      <c r="B242">
        <v>1617.5</v>
      </c>
      <c r="C242">
        <v>27.57</v>
      </c>
      <c r="D242">
        <v>12.786</v>
      </c>
      <c r="E242">
        <v>3.9666670000000002</v>
      </c>
      <c r="F242">
        <v>14.210951</v>
      </c>
      <c r="G242">
        <v>30.098572000000001</v>
      </c>
      <c r="H242">
        <v>21.458318999999999</v>
      </c>
      <c r="I242">
        <v>0</v>
      </c>
    </row>
    <row r="243" spans="1:9">
      <c r="A243" s="126">
        <v>242</v>
      </c>
      <c r="B243">
        <v>1625.959961</v>
      </c>
      <c r="C243">
        <v>26.889999</v>
      </c>
      <c r="D243">
        <v>12.8865</v>
      </c>
      <c r="E243">
        <v>3.7006670000000002</v>
      </c>
      <c r="F243">
        <v>14.147715</v>
      </c>
      <c r="G243">
        <v>29.464286999999999</v>
      </c>
      <c r="H243">
        <v>21.350721</v>
      </c>
      <c r="I243">
        <v>0</v>
      </c>
    </row>
    <row r="244" spans="1:9">
      <c r="A244" s="126">
        <v>243</v>
      </c>
      <c r="B244">
        <v>1632.6899410000001</v>
      </c>
      <c r="C244">
        <v>27.120000999999998</v>
      </c>
      <c r="D244">
        <v>12.933999999999999</v>
      </c>
      <c r="E244">
        <v>3.7193329999999998</v>
      </c>
      <c r="F244">
        <v>14.307498000000001</v>
      </c>
      <c r="G244">
        <v>29.80143</v>
      </c>
      <c r="H244">
        <v>21.759191999999999</v>
      </c>
      <c r="I244">
        <v>0</v>
      </c>
    </row>
    <row r="245" spans="1:9">
      <c r="A245" s="126">
        <v>244</v>
      </c>
      <c r="B245">
        <v>1626.670044</v>
      </c>
      <c r="C245">
        <v>27.040001</v>
      </c>
      <c r="D245">
        <v>13.007999999999999</v>
      </c>
      <c r="E245">
        <v>4.6266670000000003</v>
      </c>
      <c r="F245">
        <v>14.182672</v>
      </c>
      <c r="G245">
        <v>30.915714000000001</v>
      </c>
      <c r="H245">
        <v>21.705642999999998</v>
      </c>
      <c r="I245">
        <v>0</v>
      </c>
    </row>
    <row r="246" spans="1:9">
      <c r="A246" s="126">
        <v>245</v>
      </c>
      <c r="B246">
        <v>1633.6999510000001</v>
      </c>
      <c r="C246">
        <v>26.68</v>
      </c>
      <c r="D246">
        <v>13.1815</v>
      </c>
      <c r="E246">
        <v>5.1173330000000004</v>
      </c>
      <c r="F246">
        <v>14.064686999999999</v>
      </c>
      <c r="G246">
        <v>31.098572000000001</v>
      </c>
      <c r="H246">
        <v>21.923573999999999</v>
      </c>
      <c r="I246">
        <v>0</v>
      </c>
    </row>
    <row r="247" spans="1:9">
      <c r="A247" s="126">
        <v>246</v>
      </c>
      <c r="B247">
        <v>1633.7700199999999</v>
      </c>
      <c r="C247">
        <v>26.82</v>
      </c>
      <c r="D247">
        <v>13.2255</v>
      </c>
      <c r="E247">
        <v>5.8533330000000001</v>
      </c>
      <c r="F247">
        <v>14.119638999999999</v>
      </c>
      <c r="G247">
        <v>32.768569999999997</v>
      </c>
      <c r="H247">
        <v>21.856327</v>
      </c>
      <c r="I247">
        <v>0</v>
      </c>
    </row>
    <row r="248" spans="1:9">
      <c r="A248" s="126">
        <v>247</v>
      </c>
      <c r="B248">
        <v>1650.339966</v>
      </c>
      <c r="C248">
        <v>27.07</v>
      </c>
      <c r="D248">
        <v>13.416499999999999</v>
      </c>
      <c r="E248">
        <v>5.5493329999999998</v>
      </c>
      <c r="F248">
        <v>13.781821000000001</v>
      </c>
      <c r="G248">
        <v>33.424286000000002</v>
      </c>
      <c r="H248">
        <v>22.094684999999998</v>
      </c>
      <c r="I248">
        <v>0</v>
      </c>
    </row>
    <row r="249" spans="1:9">
      <c r="A249" s="126">
        <v>248</v>
      </c>
      <c r="B249">
        <v>1658.780029</v>
      </c>
      <c r="C249">
        <v>26.6</v>
      </c>
      <c r="D249">
        <v>13.327999999999999</v>
      </c>
      <c r="E249">
        <v>5.6559999999999997</v>
      </c>
      <c r="F249">
        <v>13.315757</v>
      </c>
      <c r="G249">
        <v>34.771427000000003</v>
      </c>
      <c r="H249">
        <v>22.811747</v>
      </c>
      <c r="I249">
        <v>0</v>
      </c>
    </row>
    <row r="250" spans="1:9">
      <c r="A250" s="126">
        <v>249</v>
      </c>
      <c r="B250">
        <v>1650.469971</v>
      </c>
      <c r="C250">
        <v>26.129999000000002</v>
      </c>
      <c r="D250">
        <v>13.206</v>
      </c>
      <c r="E250">
        <v>6.15</v>
      </c>
      <c r="F250">
        <v>13.493675</v>
      </c>
      <c r="G250">
        <v>33.861426999999999</v>
      </c>
      <c r="H250">
        <v>22.512367000000001</v>
      </c>
      <c r="I250">
        <v>0</v>
      </c>
    </row>
    <row r="251" spans="1:9">
      <c r="A251" s="126">
        <v>250</v>
      </c>
      <c r="B251">
        <v>1667.469971</v>
      </c>
      <c r="C251">
        <v>26.25</v>
      </c>
      <c r="D251">
        <v>13.494999999999999</v>
      </c>
      <c r="E251">
        <v>6.1</v>
      </c>
      <c r="F251">
        <v>13.45269</v>
      </c>
      <c r="G251">
        <v>34.142856999999999</v>
      </c>
      <c r="H251">
        <v>22.644622999999999</v>
      </c>
      <c r="I251">
        <v>0</v>
      </c>
    </row>
    <row r="252" spans="1:9">
      <c r="A252" s="126">
        <v>251</v>
      </c>
      <c r="B252">
        <v>1666.290039</v>
      </c>
      <c r="C252">
        <v>25.76</v>
      </c>
      <c r="D252">
        <v>13.381500000000001</v>
      </c>
      <c r="E252">
        <v>5.9960000000000004</v>
      </c>
      <c r="F252">
        <v>13.752945</v>
      </c>
      <c r="G252">
        <v>34.221428000000003</v>
      </c>
      <c r="H252">
        <v>22.628433000000001</v>
      </c>
      <c r="I252">
        <v>0</v>
      </c>
    </row>
    <row r="253" spans="1:9">
      <c r="A253" s="126">
        <v>252</v>
      </c>
      <c r="B253">
        <v>1669.160034</v>
      </c>
      <c r="C253">
        <v>25.66</v>
      </c>
      <c r="D253">
        <v>13.443</v>
      </c>
      <c r="E253">
        <v>5.8393329999999999</v>
      </c>
      <c r="F253">
        <v>13.651412000000001</v>
      </c>
      <c r="G253">
        <v>33.869999</v>
      </c>
      <c r="H253">
        <v>22.589579000000001</v>
      </c>
      <c r="I253">
        <v>0</v>
      </c>
    </row>
    <row r="254" spans="1:9">
      <c r="A254" s="126">
        <v>253</v>
      </c>
      <c r="B254">
        <v>1655.349976</v>
      </c>
      <c r="C254">
        <v>25.16</v>
      </c>
      <c r="D254">
        <v>13.148</v>
      </c>
      <c r="E254">
        <v>5.8159999999999998</v>
      </c>
      <c r="F254">
        <v>13.703885</v>
      </c>
      <c r="G254">
        <v>32.651428000000003</v>
      </c>
      <c r="H254">
        <v>22.152467999999999</v>
      </c>
      <c r="I254">
        <v>0</v>
      </c>
    </row>
    <row r="255" spans="1:9">
      <c r="A255" s="126">
        <v>254</v>
      </c>
      <c r="B255">
        <v>1650.51001</v>
      </c>
      <c r="C255">
        <v>25.059999000000001</v>
      </c>
      <c r="D255">
        <v>13.09</v>
      </c>
      <c r="E255">
        <v>6.1820000000000004</v>
      </c>
      <c r="F255">
        <v>13.728415</v>
      </c>
      <c r="G255">
        <v>32.311427999999999</v>
      </c>
      <c r="H255">
        <v>21.987335000000002</v>
      </c>
      <c r="I255">
        <v>0</v>
      </c>
    </row>
    <row r="256" spans="1:9">
      <c r="A256" s="126">
        <v>255</v>
      </c>
      <c r="B256">
        <v>1649.599976</v>
      </c>
      <c r="C256">
        <v>24.309999000000001</v>
      </c>
      <c r="D256">
        <v>13.087</v>
      </c>
      <c r="E256">
        <v>6.4720000000000004</v>
      </c>
      <c r="F256">
        <v>13.821875</v>
      </c>
      <c r="G256">
        <v>32.677143000000001</v>
      </c>
      <c r="H256">
        <v>21.751470999999999</v>
      </c>
      <c r="I256">
        <v>0</v>
      </c>
    </row>
    <row r="257" spans="1:9">
      <c r="A257" s="126">
        <v>256</v>
      </c>
      <c r="B257">
        <v>1660.0600589999999</v>
      </c>
      <c r="C257">
        <v>24.1</v>
      </c>
      <c r="D257">
        <v>13.3645</v>
      </c>
      <c r="E257">
        <v>7.3553329999999999</v>
      </c>
      <c r="F257">
        <v>13.706676</v>
      </c>
      <c r="G257">
        <v>30.598572000000001</v>
      </c>
      <c r="H257">
        <v>21.949477999999999</v>
      </c>
      <c r="I257">
        <v>0</v>
      </c>
    </row>
    <row r="258" spans="1:9">
      <c r="A258" s="126">
        <v>257</v>
      </c>
      <c r="B258">
        <v>1648.3599850000001</v>
      </c>
      <c r="C258">
        <v>23.32</v>
      </c>
      <c r="D258">
        <v>13.2765</v>
      </c>
      <c r="E258">
        <v>6.975333</v>
      </c>
      <c r="F258">
        <v>13.815663000000001</v>
      </c>
      <c r="G258">
        <v>30.762857</v>
      </c>
      <c r="H258">
        <v>21.626688000000001</v>
      </c>
      <c r="I258">
        <v>0</v>
      </c>
    </row>
    <row r="259" spans="1:9">
      <c r="A259" s="126">
        <v>258</v>
      </c>
      <c r="B259">
        <v>1654.410034</v>
      </c>
      <c r="C259">
        <v>24.549999</v>
      </c>
      <c r="D259">
        <v>13.3415</v>
      </c>
      <c r="E259">
        <v>6.9966670000000004</v>
      </c>
      <c r="F259">
        <v>14.021523</v>
      </c>
      <c r="G259">
        <v>31.808571000000001</v>
      </c>
      <c r="H259">
        <v>21.687709999999999</v>
      </c>
      <c r="I259">
        <v>0</v>
      </c>
    </row>
    <row r="260" spans="1:9">
      <c r="A260" s="126">
        <v>259</v>
      </c>
      <c r="B260">
        <v>1630.73999</v>
      </c>
      <c r="C260">
        <v>24.35</v>
      </c>
      <c r="D260">
        <v>13.46</v>
      </c>
      <c r="E260">
        <v>6.5173329999999998</v>
      </c>
      <c r="F260">
        <v>13.964086</v>
      </c>
      <c r="G260">
        <v>32.321429999999999</v>
      </c>
      <c r="H260">
        <v>21.699165000000001</v>
      </c>
      <c r="I260">
        <v>0</v>
      </c>
    </row>
    <row r="261" spans="1:9">
      <c r="A261" s="126">
        <v>260</v>
      </c>
      <c r="B261">
        <v>1640.420044</v>
      </c>
      <c r="C261">
        <v>23.85</v>
      </c>
      <c r="D261">
        <v>13.343999999999999</v>
      </c>
      <c r="E261">
        <v>6.1726669999999997</v>
      </c>
      <c r="F261">
        <v>13.994823999999999</v>
      </c>
      <c r="G261">
        <v>31.709999</v>
      </c>
      <c r="H261">
        <v>21.609750999999999</v>
      </c>
      <c r="I261">
        <v>1</v>
      </c>
    </row>
    <row r="262" spans="1:9">
      <c r="A262" s="126">
        <v>261</v>
      </c>
      <c r="B262">
        <v>1631.380005</v>
      </c>
      <c r="C262">
        <v>23.52</v>
      </c>
      <c r="D262">
        <v>13.285</v>
      </c>
      <c r="E262">
        <v>6.322667</v>
      </c>
      <c r="F262">
        <v>13.951041</v>
      </c>
      <c r="G262">
        <v>32.187140999999997</v>
      </c>
      <c r="H262">
        <v>21.397299</v>
      </c>
      <c r="I262">
        <v>0</v>
      </c>
    </row>
    <row r="263" spans="1:9">
      <c r="A263" s="126">
        <v>262</v>
      </c>
      <c r="B263">
        <v>1608.900024</v>
      </c>
      <c r="C263">
        <v>22.9</v>
      </c>
      <c r="D263">
        <v>13.358499999999999</v>
      </c>
      <c r="E263">
        <v>6.3579999999999997</v>
      </c>
      <c r="F263">
        <v>13.820634</v>
      </c>
      <c r="G263">
        <v>31.922857</v>
      </c>
      <c r="H263">
        <v>21.412243</v>
      </c>
      <c r="I263">
        <v>0</v>
      </c>
    </row>
    <row r="264" spans="1:9">
      <c r="A264" s="126">
        <v>263</v>
      </c>
      <c r="B264">
        <v>1622.5600589999999</v>
      </c>
      <c r="C264">
        <v>22.969999000000001</v>
      </c>
      <c r="D264">
        <v>13.391500000000001</v>
      </c>
      <c r="E264">
        <v>6.49</v>
      </c>
      <c r="F264">
        <v>13.61415</v>
      </c>
      <c r="G264">
        <v>31.105715</v>
      </c>
      <c r="H264">
        <v>21.53528</v>
      </c>
      <c r="I264">
        <v>0</v>
      </c>
    </row>
    <row r="265" spans="1:9">
      <c r="A265" s="126">
        <v>264</v>
      </c>
      <c r="B265">
        <v>1643.380005</v>
      </c>
      <c r="C265">
        <v>23.290001</v>
      </c>
      <c r="D265">
        <v>13.843500000000001</v>
      </c>
      <c r="E265">
        <v>6.8026669999999996</v>
      </c>
      <c r="F265">
        <v>13.718166999999999</v>
      </c>
      <c r="G265">
        <v>31.459999</v>
      </c>
      <c r="H265">
        <v>21.911121000000001</v>
      </c>
      <c r="I265">
        <v>0</v>
      </c>
    </row>
    <row r="266" spans="1:9">
      <c r="A266" s="126">
        <v>265</v>
      </c>
      <c r="B266">
        <v>1642.8100589999999</v>
      </c>
      <c r="C266">
        <v>24.33</v>
      </c>
      <c r="D266">
        <v>14.0535</v>
      </c>
      <c r="E266">
        <v>6.67</v>
      </c>
      <c r="F266">
        <v>13.627501000000001</v>
      </c>
      <c r="G266">
        <v>31.561427999999999</v>
      </c>
      <c r="H266">
        <v>22.172391999999999</v>
      </c>
      <c r="I266">
        <v>0</v>
      </c>
    </row>
    <row r="267" spans="1:9">
      <c r="A267" s="126">
        <v>266</v>
      </c>
      <c r="B267">
        <v>1626.130005</v>
      </c>
      <c r="C267">
        <v>24.030000999999999</v>
      </c>
      <c r="D267">
        <v>13.739000000000001</v>
      </c>
      <c r="E267">
        <v>6.298</v>
      </c>
      <c r="F267">
        <v>13.587446</v>
      </c>
      <c r="G267">
        <v>30.637142000000001</v>
      </c>
      <c r="H267">
        <v>21.913115000000001</v>
      </c>
      <c r="I267">
        <v>0</v>
      </c>
    </row>
    <row r="268" spans="1:9">
      <c r="A268" s="126">
        <v>267</v>
      </c>
      <c r="B268">
        <v>1612.5200199999999</v>
      </c>
      <c r="C268">
        <v>23.77</v>
      </c>
      <c r="D268">
        <v>13.583500000000001</v>
      </c>
      <c r="E268">
        <v>6.515333</v>
      </c>
      <c r="F268">
        <v>13.419464</v>
      </c>
      <c r="G268">
        <v>29.662856999999999</v>
      </c>
      <c r="H268">
        <v>21.718095999999999</v>
      </c>
      <c r="I268">
        <v>0</v>
      </c>
    </row>
    <row r="269" spans="1:9">
      <c r="A269" s="126">
        <v>268</v>
      </c>
      <c r="B269">
        <v>1636.3599850000001</v>
      </c>
      <c r="C269">
        <v>23.73</v>
      </c>
      <c r="D269">
        <v>13.7895</v>
      </c>
      <c r="E269">
        <v>6.5453330000000003</v>
      </c>
      <c r="F269">
        <v>13.536528000000001</v>
      </c>
      <c r="G269">
        <v>30.77</v>
      </c>
      <c r="H269">
        <v>21.843126000000002</v>
      </c>
      <c r="I269">
        <v>0</v>
      </c>
    </row>
    <row r="270" spans="1:9">
      <c r="A270" s="126">
        <v>269</v>
      </c>
      <c r="B270">
        <v>1626.7299800000001</v>
      </c>
      <c r="C270">
        <v>23.629999000000002</v>
      </c>
      <c r="D270">
        <v>13.6995</v>
      </c>
      <c r="E270">
        <v>6.6866669999999999</v>
      </c>
      <c r="F270">
        <v>13.353020000000001</v>
      </c>
      <c r="G270">
        <v>30.57</v>
      </c>
      <c r="H270">
        <v>21.794309999999999</v>
      </c>
      <c r="I270">
        <v>0</v>
      </c>
    </row>
    <row r="271" spans="1:9">
      <c r="A271" s="126">
        <v>270</v>
      </c>
      <c r="B271">
        <v>1639.040039</v>
      </c>
      <c r="C271">
        <v>24.02</v>
      </c>
      <c r="D271">
        <v>13.903</v>
      </c>
      <c r="E271">
        <v>6.8133330000000001</v>
      </c>
      <c r="F271">
        <v>13.413568</v>
      </c>
      <c r="G271">
        <v>32.747143000000001</v>
      </c>
      <c r="H271">
        <v>22.073512999999998</v>
      </c>
      <c r="I271">
        <v>0</v>
      </c>
    </row>
    <row r="272" spans="1:9">
      <c r="A272" s="126">
        <v>271</v>
      </c>
      <c r="B272">
        <v>1651.8100589999999</v>
      </c>
      <c r="C272">
        <v>24.209999</v>
      </c>
      <c r="D272">
        <v>14.087999999999999</v>
      </c>
      <c r="E272">
        <v>6.8926670000000003</v>
      </c>
      <c r="F272">
        <v>13.406428</v>
      </c>
      <c r="G272">
        <v>32.689999</v>
      </c>
      <c r="H272">
        <v>22.431421</v>
      </c>
      <c r="I272">
        <v>0</v>
      </c>
    </row>
    <row r="273" spans="1:9">
      <c r="A273" s="126">
        <v>272</v>
      </c>
      <c r="B273">
        <v>1628.9300539999999</v>
      </c>
      <c r="C273">
        <v>24.309999000000001</v>
      </c>
      <c r="D273">
        <v>13.907999999999999</v>
      </c>
      <c r="E273">
        <v>6.9786669999999997</v>
      </c>
      <c r="F273">
        <v>13.134121</v>
      </c>
      <c r="G273">
        <v>33.187140999999997</v>
      </c>
      <c r="H273">
        <v>22.432917</v>
      </c>
      <c r="I273">
        <v>0</v>
      </c>
    </row>
    <row r="274" spans="1:9">
      <c r="A274" s="126">
        <v>273</v>
      </c>
      <c r="B274">
        <v>1588.1899410000001</v>
      </c>
      <c r="C274">
        <v>23.9</v>
      </c>
      <c r="D274">
        <v>13.672000000000001</v>
      </c>
      <c r="E274">
        <v>6.71</v>
      </c>
      <c r="F274">
        <v>12.94285</v>
      </c>
      <c r="G274">
        <v>31.931429000000001</v>
      </c>
      <c r="H274">
        <v>22.035903999999999</v>
      </c>
      <c r="I274">
        <v>0</v>
      </c>
    </row>
    <row r="275" spans="1:9">
      <c r="A275" s="126">
        <v>274</v>
      </c>
      <c r="B275">
        <v>1592.4300539999999</v>
      </c>
      <c r="C275">
        <v>24.530000999999999</v>
      </c>
      <c r="D275">
        <v>13.667999999999999</v>
      </c>
      <c r="E275">
        <v>6.6366670000000001</v>
      </c>
      <c r="F275">
        <v>12.839143999999999</v>
      </c>
      <c r="G275">
        <v>30.985714000000002</v>
      </c>
      <c r="H275">
        <v>21.941009999999999</v>
      </c>
      <c r="I275">
        <v>0</v>
      </c>
    </row>
    <row r="276" spans="1:9">
      <c r="A276" s="126">
        <v>275</v>
      </c>
      <c r="B276">
        <v>1573.089966</v>
      </c>
      <c r="C276">
        <v>23.940000999999999</v>
      </c>
      <c r="D276">
        <v>13.5305</v>
      </c>
      <c r="E276">
        <v>6.766</v>
      </c>
      <c r="F276">
        <v>12.498837</v>
      </c>
      <c r="G276">
        <v>30.799999</v>
      </c>
      <c r="H276">
        <v>21.663549</v>
      </c>
      <c r="I276">
        <v>0</v>
      </c>
    </row>
    <row r="277" spans="1:9">
      <c r="A277" s="126">
        <v>276</v>
      </c>
      <c r="B277">
        <v>1588.030029</v>
      </c>
      <c r="C277">
        <v>24.25</v>
      </c>
      <c r="D277">
        <v>13.6045</v>
      </c>
      <c r="E277">
        <v>6.8266669999999996</v>
      </c>
      <c r="F277">
        <v>12.501631</v>
      </c>
      <c r="G277">
        <v>30.414286000000001</v>
      </c>
      <c r="H277">
        <v>21.574134999999998</v>
      </c>
      <c r="I277">
        <v>0</v>
      </c>
    </row>
    <row r="278" spans="1:9">
      <c r="A278" s="126">
        <v>277</v>
      </c>
      <c r="B278">
        <v>1603.26001</v>
      </c>
      <c r="C278">
        <v>24.16</v>
      </c>
      <c r="D278">
        <v>13.878500000000001</v>
      </c>
      <c r="E278">
        <v>7.048</v>
      </c>
      <c r="F278">
        <v>12.360042999999999</v>
      </c>
      <c r="G278">
        <v>30.299999</v>
      </c>
      <c r="H278">
        <v>21.759689000000002</v>
      </c>
      <c r="I278">
        <v>0</v>
      </c>
    </row>
    <row r="279" spans="1:9">
      <c r="A279" s="126">
        <v>278</v>
      </c>
      <c r="B279">
        <v>1613.1999510000001</v>
      </c>
      <c r="C279">
        <v>24.66</v>
      </c>
      <c r="D279">
        <v>13.8775</v>
      </c>
      <c r="E279">
        <v>7.2833329999999998</v>
      </c>
      <c r="F279">
        <v>12.226841</v>
      </c>
      <c r="G279">
        <v>30.709999</v>
      </c>
      <c r="H279">
        <v>21.84487</v>
      </c>
      <c r="I279">
        <v>0</v>
      </c>
    </row>
    <row r="280" spans="1:9">
      <c r="A280" s="126">
        <v>279</v>
      </c>
      <c r="B280">
        <v>1606.280029</v>
      </c>
      <c r="C280">
        <v>24.879999000000002</v>
      </c>
      <c r="D280">
        <v>13.884499999999999</v>
      </c>
      <c r="E280">
        <v>7.1573330000000004</v>
      </c>
      <c r="F280">
        <v>12.312227</v>
      </c>
      <c r="G280">
        <v>30.155714</v>
      </c>
      <c r="H280">
        <v>21.927060999999998</v>
      </c>
      <c r="I280">
        <v>0</v>
      </c>
    </row>
    <row r="281" spans="1:9">
      <c r="A281" s="126">
        <v>280</v>
      </c>
      <c r="B281">
        <v>1614.959961</v>
      </c>
      <c r="C281">
        <v>24.809999000000001</v>
      </c>
      <c r="D281">
        <v>14.105</v>
      </c>
      <c r="E281">
        <v>7.8120000000000003</v>
      </c>
      <c r="F281">
        <v>12.706253</v>
      </c>
      <c r="G281">
        <v>32.040000999999997</v>
      </c>
      <c r="H281">
        <v>22.114111000000001</v>
      </c>
      <c r="I281">
        <v>1</v>
      </c>
    </row>
    <row r="282" spans="1:9">
      <c r="A282" s="126">
        <v>281</v>
      </c>
      <c r="B282">
        <v>1614.079956</v>
      </c>
      <c r="C282">
        <v>24.41</v>
      </c>
      <c r="D282">
        <v>14.186500000000001</v>
      </c>
      <c r="E282">
        <v>7.8546670000000001</v>
      </c>
      <c r="F282">
        <v>12.994084000000001</v>
      </c>
      <c r="G282">
        <v>31.637142000000001</v>
      </c>
      <c r="H282">
        <v>21.975382</v>
      </c>
      <c r="I282">
        <v>0</v>
      </c>
    </row>
    <row r="283" spans="1:9">
      <c r="A283" s="126">
        <v>282</v>
      </c>
      <c r="B283">
        <v>1615.410034</v>
      </c>
      <c r="C283">
        <v>24.52</v>
      </c>
      <c r="D283">
        <v>14.201499999999999</v>
      </c>
      <c r="E283">
        <v>7.6826670000000004</v>
      </c>
      <c r="F283">
        <v>13.065809</v>
      </c>
      <c r="G283">
        <v>31.558571000000001</v>
      </c>
      <c r="H283">
        <v>22.077995000000001</v>
      </c>
      <c r="I283">
        <v>0</v>
      </c>
    </row>
    <row r="284" spans="1:9">
      <c r="A284" s="126">
        <v>283</v>
      </c>
      <c r="B284">
        <v>1631.8900149999999</v>
      </c>
      <c r="C284">
        <v>24.370000999999998</v>
      </c>
      <c r="D284">
        <v>14.294</v>
      </c>
      <c r="E284">
        <v>8.0060000000000002</v>
      </c>
      <c r="F284">
        <v>12.960858999999999</v>
      </c>
      <c r="G284">
        <v>32.157142999999998</v>
      </c>
      <c r="H284">
        <v>22.253837999999998</v>
      </c>
      <c r="I284">
        <v>0</v>
      </c>
    </row>
    <row r="285" spans="1:9">
      <c r="A285" s="126">
        <v>284</v>
      </c>
      <c r="B285">
        <v>1640.459961</v>
      </c>
      <c r="C285">
        <v>24.709999</v>
      </c>
      <c r="D285">
        <v>14.529500000000001</v>
      </c>
      <c r="E285">
        <v>8.1073330000000006</v>
      </c>
      <c r="F285">
        <v>12.887271</v>
      </c>
      <c r="G285">
        <v>33.299999</v>
      </c>
      <c r="H285">
        <v>22.542753000000001</v>
      </c>
      <c r="I285">
        <v>0</v>
      </c>
    </row>
    <row r="286" spans="1:9">
      <c r="A286" s="126">
        <v>285</v>
      </c>
      <c r="B286">
        <v>1652.3199460000001</v>
      </c>
      <c r="C286">
        <v>25.48</v>
      </c>
      <c r="D286">
        <v>14.576499999999999</v>
      </c>
      <c r="E286">
        <v>8.23</v>
      </c>
      <c r="F286">
        <v>13.113936000000001</v>
      </c>
      <c r="G286">
        <v>35.340000000000003</v>
      </c>
      <c r="H286">
        <v>22.546489999999999</v>
      </c>
      <c r="I286">
        <v>0</v>
      </c>
    </row>
    <row r="287" spans="1:9">
      <c r="A287" s="126">
        <v>286</v>
      </c>
      <c r="B287">
        <v>1652.619995</v>
      </c>
      <c r="C287">
        <v>25.799999</v>
      </c>
      <c r="D287">
        <v>14.6165</v>
      </c>
      <c r="E287">
        <v>8.1513329999999993</v>
      </c>
      <c r="F287">
        <v>13.063634</v>
      </c>
      <c r="G287">
        <v>34.831429</v>
      </c>
      <c r="H287">
        <v>22.565169999999998</v>
      </c>
      <c r="I287">
        <v>0</v>
      </c>
    </row>
    <row r="288" spans="1:9">
      <c r="A288" s="126">
        <v>287</v>
      </c>
      <c r="B288">
        <v>1675.0200199999999</v>
      </c>
      <c r="C288">
        <v>25.809999000000001</v>
      </c>
      <c r="D288">
        <v>14.983000000000001</v>
      </c>
      <c r="E288">
        <v>8.3740000000000006</v>
      </c>
      <c r="F288">
        <v>13.267325</v>
      </c>
      <c r="G288">
        <v>34.881428</v>
      </c>
      <c r="H288">
        <v>22.920089999999998</v>
      </c>
      <c r="I288">
        <v>0</v>
      </c>
    </row>
    <row r="289" spans="1:9">
      <c r="A289" s="126">
        <v>288</v>
      </c>
      <c r="B289">
        <v>1680.1899410000001</v>
      </c>
      <c r="C289">
        <v>25.91</v>
      </c>
      <c r="D289">
        <v>15.3775</v>
      </c>
      <c r="E289">
        <v>8.66</v>
      </c>
      <c r="F289">
        <v>13.243104000000001</v>
      </c>
      <c r="G289">
        <v>36.751430999999997</v>
      </c>
      <c r="H289">
        <v>22.988831999999999</v>
      </c>
      <c r="I289">
        <v>0</v>
      </c>
    </row>
    <row r="290" spans="1:9">
      <c r="A290" s="126">
        <v>289</v>
      </c>
      <c r="B290">
        <v>1682.5</v>
      </c>
      <c r="C290">
        <v>26.280000999999999</v>
      </c>
      <c r="D290">
        <v>15.3285</v>
      </c>
      <c r="E290">
        <v>8.484</v>
      </c>
      <c r="F290">
        <v>13.271977</v>
      </c>
      <c r="G290">
        <v>36.854286000000002</v>
      </c>
      <c r="H290">
        <v>23.030923999999999</v>
      </c>
      <c r="I290">
        <v>0</v>
      </c>
    </row>
    <row r="291" spans="1:9">
      <c r="A291" s="126">
        <v>290</v>
      </c>
      <c r="B291">
        <v>1676.26001</v>
      </c>
      <c r="C291">
        <v>26.32</v>
      </c>
      <c r="D291">
        <v>15.343500000000001</v>
      </c>
      <c r="E291">
        <v>7.27</v>
      </c>
      <c r="F291">
        <v>13.35768</v>
      </c>
      <c r="G291">
        <v>37.21143</v>
      </c>
      <c r="H291">
        <v>22.904399999999999</v>
      </c>
      <c r="I291">
        <v>0</v>
      </c>
    </row>
    <row r="292" spans="1:9">
      <c r="A292" s="126">
        <v>291</v>
      </c>
      <c r="B292">
        <v>1680.910034</v>
      </c>
      <c r="C292">
        <v>26.65</v>
      </c>
      <c r="D292">
        <v>15.4345</v>
      </c>
      <c r="E292">
        <v>8.016667</v>
      </c>
      <c r="F292">
        <v>13.361094</v>
      </c>
      <c r="G292">
        <v>38.274284000000002</v>
      </c>
      <c r="H292">
        <v>22.877998000000002</v>
      </c>
      <c r="I292">
        <v>0</v>
      </c>
    </row>
    <row r="293" spans="1:9">
      <c r="A293" s="126">
        <v>292</v>
      </c>
      <c r="B293">
        <v>1689.369995</v>
      </c>
      <c r="C293">
        <v>26.18</v>
      </c>
      <c r="D293">
        <v>15.205500000000001</v>
      </c>
      <c r="E293">
        <v>7.935333</v>
      </c>
      <c r="F293">
        <v>13.406117999999999</v>
      </c>
      <c r="G293">
        <v>38.058571000000001</v>
      </c>
      <c r="H293">
        <v>22.681982000000001</v>
      </c>
      <c r="I293">
        <v>0</v>
      </c>
    </row>
    <row r="294" spans="1:9">
      <c r="A294" s="126">
        <v>293</v>
      </c>
      <c r="B294">
        <v>1692.089966</v>
      </c>
      <c r="C294">
        <v>25.879999000000002</v>
      </c>
      <c r="D294">
        <v>15.2615</v>
      </c>
      <c r="E294">
        <v>7.9786669999999997</v>
      </c>
      <c r="F294">
        <v>13.194666</v>
      </c>
      <c r="G294">
        <v>37.797142000000001</v>
      </c>
      <c r="H294">
        <v>22.331296999999999</v>
      </c>
      <c r="I294">
        <v>0</v>
      </c>
    </row>
    <row r="295" spans="1:9">
      <c r="A295" s="126">
        <v>294</v>
      </c>
      <c r="B295">
        <v>1695.530029</v>
      </c>
      <c r="C295">
        <v>26.049999</v>
      </c>
      <c r="D295">
        <v>15.173999999999999</v>
      </c>
      <c r="E295">
        <v>8.1620000000000008</v>
      </c>
      <c r="F295">
        <v>13.236893999999999</v>
      </c>
      <c r="G295">
        <v>37.422854999999998</v>
      </c>
      <c r="H295">
        <v>22.682480000000002</v>
      </c>
      <c r="I295">
        <v>0</v>
      </c>
    </row>
    <row r="296" spans="1:9">
      <c r="A296" s="126">
        <v>295</v>
      </c>
      <c r="B296">
        <v>1692.3900149999999</v>
      </c>
      <c r="C296">
        <v>26.129999000000002</v>
      </c>
      <c r="D296">
        <v>15.053000000000001</v>
      </c>
      <c r="E296">
        <v>8.1826670000000004</v>
      </c>
      <c r="F296">
        <v>13.009607000000001</v>
      </c>
      <c r="G296">
        <v>35.751430999999997</v>
      </c>
      <c r="H296">
        <v>22.510625999999998</v>
      </c>
      <c r="I296">
        <v>0</v>
      </c>
    </row>
    <row r="297" spans="1:9">
      <c r="A297" s="126">
        <v>296</v>
      </c>
      <c r="B297">
        <v>1685.9399410000001</v>
      </c>
      <c r="C297">
        <v>26.51</v>
      </c>
      <c r="D297">
        <v>14.946999999999999</v>
      </c>
      <c r="E297">
        <v>8.1133330000000008</v>
      </c>
      <c r="F297">
        <v>13.677799</v>
      </c>
      <c r="G297">
        <v>34.471428000000003</v>
      </c>
      <c r="H297">
        <v>22.488209000000001</v>
      </c>
      <c r="I297">
        <v>0</v>
      </c>
    </row>
    <row r="298" spans="1:9">
      <c r="A298" s="126">
        <v>297</v>
      </c>
      <c r="B298">
        <v>1690.25</v>
      </c>
      <c r="C298">
        <v>34.360000999999997</v>
      </c>
      <c r="D298">
        <v>15.17</v>
      </c>
      <c r="E298">
        <v>8.2713330000000003</v>
      </c>
      <c r="F298">
        <v>13.615392</v>
      </c>
      <c r="G298">
        <v>35.248569000000003</v>
      </c>
      <c r="H298">
        <v>22.109629000000002</v>
      </c>
      <c r="I298">
        <v>0</v>
      </c>
    </row>
    <row r="299" spans="1:9">
      <c r="A299" s="126">
        <v>298</v>
      </c>
      <c r="B299">
        <v>1691.650024</v>
      </c>
      <c r="C299">
        <v>34.009998000000003</v>
      </c>
      <c r="D299">
        <v>15.6005</v>
      </c>
      <c r="E299">
        <v>8.6259999999999994</v>
      </c>
      <c r="F299">
        <v>13.69271</v>
      </c>
      <c r="G299">
        <v>35.187140999999997</v>
      </c>
      <c r="H299">
        <v>22.051098</v>
      </c>
      <c r="I299">
        <v>0</v>
      </c>
    </row>
    <row r="300" spans="1:9">
      <c r="A300" s="126">
        <v>299</v>
      </c>
      <c r="B300">
        <v>1685.329956</v>
      </c>
      <c r="C300">
        <v>35.43</v>
      </c>
      <c r="D300">
        <v>15.305</v>
      </c>
      <c r="E300">
        <v>8.9746670000000002</v>
      </c>
      <c r="F300">
        <v>13.90385</v>
      </c>
      <c r="G300">
        <v>34.994286000000002</v>
      </c>
      <c r="H300">
        <v>21.974384000000001</v>
      </c>
      <c r="I300">
        <v>0</v>
      </c>
    </row>
    <row r="301" spans="1:9">
      <c r="A301" s="126">
        <v>300</v>
      </c>
      <c r="B301">
        <v>1685.959961</v>
      </c>
      <c r="C301">
        <v>37.630001</v>
      </c>
      <c r="D301">
        <v>15.1205</v>
      </c>
      <c r="E301">
        <v>8.782667</v>
      </c>
      <c r="F301">
        <v>14.075552999999999</v>
      </c>
      <c r="G301">
        <v>34.822856999999999</v>
      </c>
      <c r="H301">
        <v>22.189827000000001</v>
      </c>
      <c r="I301">
        <v>0</v>
      </c>
    </row>
    <row r="302" spans="1:9">
      <c r="A302" s="126">
        <v>301</v>
      </c>
      <c r="B302">
        <v>1685.7299800000001</v>
      </c>
      <c r="C302">
        <v>36.799999</v>
      </c>
      <c r="D302">
        <v>15.061</v>
      </c>
      <c r="E302">
        <v>8.952</v>
      </c>
      <c r="F302">
        <v>14.051023000000001</v>
      </c>
      <c r="G302">
        <v>34.925713000000002</v>
      </c>
      <c r="H302">
        <v>22.110872000000001</v>
      </c>
      <c r="I302">
        <v>0</v>
      </c>
    </row>
    <row r="303" spans="1:9">
      <c r="A303" s="126">
        <v>302</v>
      </c>
      <c r="B303">
        <v>1706.869995</v>
      </c>
      <c r="C303">
        <v>37.490001999999997</v>
      </c>
      <c r="D303">
        <v>15.278499999999999</v>
      </c>
      <c r="E303">
        <v>9.0366669999999996</v>
      </c>
      <c r="F303">
        <v>14.179881</v>
      </c>
      <c r="G303">
        <v>35.588569999999997</v>
      </c>
      <c r="H303">
        <v>22.521086</v>
      </c>
      <c r="I303">
        <v>1</v>
      </c>
    </row>
    <row r="304" spans="1:9">
      <c r="A304" s="126">
        <v>303</v>
      </c>
      <c r="B304">
        <v>1709.670044</v>
      </c>
      <c r="C304">
        <v>38.049999</v>
      </c>
      <c r="D304">
        <v>15.2105</v>
      </c>
      <c r="E304">
        <v>9.1999999999999993</v>
      </c>
      <c r="F304">
        <v>14.361834999999999</v>
      </c>
      <c r="G304">
        <v>35.168571</v>
      </c>
      <c r="H304">
        <v>22.579616999999999</v>
      </c>
      <c r="I304">
        <v>0</v>
      </c>
    </row>
    <row r="305" spans="1:9">
      <c r="A305" s="126">
        <v>304</v>
      </c>
      <c r="B305">
        <v>1707.1400149999999</v>
      </c>
      <c r="C305">
        <v>39.189999</v>
      </c>
      <c r="D305">
        <v>15.0495</v>
      </c>
      <c r="E305">
        <v>9.6453330000000008</v>
      </c>
      <c r="F305">
        <v>14.576385</v>
      </c>
      <c r="G305">
        <v>36.262855999999999</v>
      </c>
      <c r="H305">
        <v>22.540512</v>
      </c>
      <c r="I305">
        <v>0</v>
      </c>
    </row>
    <row r="306" spans="1:9">
      <c r="A306" s="126">
        <v>305</v>
      </c>
      <c r="B306">
        <v>1697.369995</v>
      </c>
      <c r="C306">
        <v>38.549999</v>
      </c>
      <c r="D306">
        <v>15.0375</v>
      </c>
      <c r="E306">
        <v>9.4766670000000008</v>
      </c>
      <c r="F306">
        <v>14.445978999999999</v>
      </c>
      <c r="G306">
        <v>36.557144000000001</v>
      </c>
      <c r="H306">
        <v>22.330549000000001</v>
      </c>
      <c r="I306">
        <v>0</v>
      </c>
    </row>
    <row r="307" spans="1:9">
      <c r="A307" s="126">
        <v>306</v>
      </c>
      <c r="B307">
        <v>1690.910034</v>
      </c>
      <c r="C307">
        <v>38.869999</v>
      </c>
      <c r="D307">
        <v>14.845499999999999</v>
      </c>
      <c r="E307">
        <v>8.9486670000000004</v>
      </c>
      <c r="F307">
        <v>14.437593</v>
      </c>
      <c r="G307">
        <v>35.601429000000003</v>
      </c>
      <c r="H307">
        <v>22.183102000000002</v>
      </c>
      <c r="I307">
        <v>0</v>
      </c>
    </row>
    <row r="308" spans="1:9">
      <c r="A308" s="126">
        <v>307</v>
      </c>
      <c r="B308">
        <v>1697.4799800000001</v>
      </c>
      <c r="C308">
        <v>38.540000999999997</v>
      </c>
      <c r="D308">
        <v>14.787000000000001</v>
      </c>
      <c r="E308">
        <v>10.231999999999999</v>
      </c>
      <c r="F308">
        <v>14.40884</v>
      </c>
      <c r="G308">
        <v>35.771427000000003</v>
      </c>
      <c r="H308">
        <v>22.233166000000001</v>
      </c>
      <c r="I308">
        <v>0</v>
      </c>
    </row>
    <row r="309" spans="1:9">
      <c r="A309" s="126">
        <v>308</v>
      </c>
      <c r="B309">
        <v>1691.420044</v>
      </c>
      <c r="C309">
        <v>38.5</v>
      </c>
      <c r="D309">
        <v>14.863</v>
      </c>
      <c r="E309">
        <v>10.199999999999999</v>
      </c>
      <c r="F309">
        <v>14.203804999999999</v>
      </c>
      <c r="G309">
        <v>36.107143000000001</v>
      </c>
      <c r="H309">
        <v>22.177126000000001</v>
      </c>
      <c r="I309">
        <v>0</v>
      </c>
    </row>
    <row r="310" spans="1:9">
      <c r="A310" s="126">
        <v>309</v>
      </c>
      <c r="B310">
        <v>1689.469971</v>
      </c>
      <c r="C310">
        <v>38.220001000000003</v>
      </c>
      <c r="D310">
        <v>14.8345</v>
      </c>
      <c r="E310">
        <v>9.8253330000000005</v>
      </c>
      <c r="F310">
        <v>14.607307</v>
      </c>
      <c r="G310">
        <v>36.657142999999998</v>
      </c>
      <c r="H310">
        <v>22.055081999999999</v>
      </c>
      <c r="I310">
        <v>0</v>
      </c>
    </row>
    <row r="311" spans="1:9">
      <c r="A311" s="126">
        <v>310</v>
      </c>
      <c r="B311">
        <v>1694.160034</v>
      </c>
      <c r="C311">
        <v>37.020000000000003</v>
      </c>
      <c r="D311">
        <v>14.698499999999999</v>
      </c>
      <c r="E311">
        <v>9.6953329999999998</v>
      </c>
      <c r="F311">
        <v>15.301479</v>
      </c>
      <c r="G311">
        <v>37.027141999999998</v>
      </c>
      <c r="H311">
        <v>21.948979999999999</v>
      </c>
      <c r="I311">
        <v>0</v>
      </c>
    </row>
    <row r="312" spans="1:9">
      <c r="A312" s="126">
        <v>311</v>
      </c>
      <c r="B312">
        <v>1685.3900149999999</v>
      </c>
      <c r="C312">
        <v>36.650002000000001</v>
      </c>
      <c r="D312">
        <v>14.567</v>
      </c>
      <c r="E312">
        <v>9.2906669999999991</v>
      </c>
      <c r="F312">
        <v>15.580593</v>
      </c>
      <c r="G312">
        <v>37.401428000000003</v>
      </c>
      <c r="H312">
        <v>21.664047</v>
      </c>
      <c r="I312">
        <v>0</v>
      </c>
    </row>
    <row r="313" spans="1:9">
      <c r="A313" s="126">
        <v>312</v>
      </c>
      <c r="B313">
        <v>1661.3199460000001</v>
      </c>
      <c r="C313">
        <v>36.560001</v>
      </c>
      <c r="D313">
        <v>14.323499999999999</v>
      </c>
      <c r="E313">
        <v>9.3113329999999994</v>
      </c>
      <c r="F313">
        <v>15.562150000000001</v>
      </c>
      <c r="G313">
        <v>36.201427000000002</v>
      </c>
      <c r="H313">
        <v>21.411245000000001</v>
      </c>
      <c r="I313">
        <v>0</v>
      </c>
    </row>
    <row r="314" spans="1:9">
      <c r="A314" s="126">
        <v>313</v>
      </c>
      <c r="B314">
        <v>1655.829956</v>
      </c>
      <c r="C314">
        <v>37.080002</v>
      </c>
      <c r="D314">
        <v>14.241</v>
      </c>
      <c r="E314">
        <v>9.4666669999999993</v>
      </c>
      <c r="F314">
        <v>15.700296</v>
      </c>
      <c r="G314">
        <v>36.981430000000003</v>
      </c>
      <c r="H314">
        <v>21.342752000000001</v>
      </c>
      <c r="I314">
        <v>0</v>
      </c>
    </row>
    <row r="315" spans="1:9">
      <c r="A315" s="126">
        <v>314</v>
      </c>
      <c r="B315">
        <v>1646.0600589999999</v>
      </c>
      <c r="C315">
        <v>37.810001</v>
      </c>
      <c r="D315">
        <v>14.278499999999999</v>
      </c>
      <c r="E315">
        <v>9.66</v>
      </c>
      <c r="F315">
        <v>15.869382</v>
      </c>
      <c r="G315">
        <v>37.111426999999999</v>
      </c>
      <c r="H315">
        <v>21.560435999999999</v>
      </c>
      <c r="I315">
        <v>0</v>
      </c>
    </row>
    <row r="316" spans="1:9">
      <c r="A316" s="126">
        <v>315</v>
      </c>
      <c r="B316">
        <v>1652.349976</v>
      </c>
      <c r="C316">
        <v>38.409999999999997</v>
      </c>
      <c r="D316">
        <v>14.3545</v>
      </c>
      <c r="E316">
        <v>9.9719999999999995</v>
      </c>
      <c r="F316">
        <v>15.660916</v>
      </c>
      <c r="G316">
        <v>39.041428000000003</v>
      </c>
      <c r="H316">
        <v>21.554708000000002</v>
      </c>
      <c r="I316">
        <v>0</v>
      </c>
    </row>
    <row r="317" spans="1:9">
      <c r="A317" s="126">
        <v>316</v>
      </c>
      <c r="B317">
        <v>1642.8000489999999</v>
      </c>
      <c r="C317">
        <v>38.32</v>
      </c>
      <c r="D317">
        <v>14.2285</v>
      </c>
      <c r="E317">
        <v>9.8573330000000006</v>
      </c>
      <c r="F317">
        <v>15.701231</v>
      </c>
      <c r="G317">
        <v>38.624287000000002</v>
      </c>
      <c r="H317">
        <v>21.652094000000002</v>
      </c>
      <c r="I317">
        <v>0</v>
      </c>
    </row>
    <row r="318" spans="1:9">
      <c r="A318" s="126">
        <v>317</v>
      </c>
      <c r="B318">
        <v>1656.959961</v>
      </c>
      <c r="C318">
        <v>38.549999</v>
      </c>
      <c r="D318">
        <v>14.486499999999999</v>
      </c>
      <c r="E318">
        <v>10.473333</v>
      </c>
      <c r="F318">
        <v>15.719987</v>
      </c>
      <c r="G318">
        <v>38.535713000000001</v>
      </c>
      <c r="H318">
        <v>21.761185000000001</v>
      </c>
      <c r="I318">
        <v>0</v>
      </c>
    </row>
    <row r="319" spans="1:9">
      <c r="A319" s="126">
        <v>318</v>
      </c>
      <c r="B319">
        <v>1663.5</v>
      </c>
      <c r="C319">
        <v>40.549999</v>
      </c>
      <c r="D319">
        <v>14.500500000000001</v>
      </c>
      <c r="E319">
        <v>10.789332999999999</v>
      </c>
      <c r="F319">
        <v>15.659352</v>
      </c>
      <c r="G319">
        <v>39.765712999999998</v>
      </c>
      <c r="H319">
        <v>21.674009000000002</v>
      </c>
      <c r="I319">
        <v>0</v>
      </c>
    </row>
    <row r="320" spans="1:9">
      <c r="A320" s="126">
        <v>319</v>
      </c>
      <c r="B320">
        <v>1656.780029</v>
      </c>
      <c r="C320">
        <v>41.34</v>
      </c>
      <c r="D320">
        <v>14.310499999999999</v>
      </c>
      <c r="E320">
        <v>10.948</v>
      </c>
      <c r="F320">
        <v>15.720295</v>
      </c>
      <c r="G320">
        <v>40.388573000000001</v>
      </c>
      <c r="H320">
        <v>21.578866999999999</v>
      </c>
      <c r="I320">
        <v>0</v>
      </c>
    </row>
    <row r="321" spans="1:9">
      <c r="A321" s="126">
        <v>320</v>
      </c>
      <c r="B321">
        <v>1630.4799800000001</v>
      </c>
      <c r="C321">
        <v>39.639999000000003</v>
      </c>
      <c r="D321">
        <v>14.0465</v>
      </c>
      <c r="E321">
        <v>11.134</v>
      </c>
      <c r="F321">
        <v>15.270849</v>
      </c>
      <c r="G321">
        <v>39.434283999999998</v>
      </c>
      <c r="H321">
        <v>21.174382999999999</v>
      </c>
      <c r="I321">
        <v>0</v>
      </c>
    </row>
    <row r="322" spans="1:9">
      <c r="A322" s="126">
        <v>321</v>
      </c>
      <c r="B322">
        <v>1634.959961</v>
      </c>
      <c r="C322">
        <v>40.549999</v>
      </c>
      <c r="D322">
        <v>14.079000000000001</v>
      </c>
      <c r="E322">
        <v>11.096667</v>
      </c>
      <c r="F322">
        <v>15.343047</v>
      </c>
      <c r="G322">
        <v>40.479999999999997</v>
      </c>
      <c r="H322">
        <v>21.134533000000001</v>
      </c>
      <c r="I322">
        <v>0</v>
      </c>
    </row>
    <row r="323" spans="1:9">
      <c r="A323" s="126">
        <v>322</v>
      </c>
      <c r="B323">
        <v>1638.170044</v>
      </c>
      <c r="C323">
        <v>41.279998999999997</v>
      </c>
      <c r="D323">
        <v>14.199</v>
      </c>
      <c r="E323">
        <v>11.070667</v>
      </c>
      <c r="F323">
        <v>15.368053</v>
      </c>
      <c r="G323">
        <v>41.121428999999999</v>
      </c>
      <c r="H323">
        <v>21.305889000000001</v>
      </c>
      <c r="I323">
        <v>0</v>
      </c>
    </row>
    <row r="324" spans="1:9">
      <c r="A324" s="126">
        <v>323</v>
      </c>
      <c r="B324">
        <v>1632.969971</v>
      </c>
      <c r="C324">
        <v>41.290000999999997</v>
      </c>
      <c r="D324">
        <v>14.048999999999999</v>
      </c>
      <c r="E324">
        <v>11.266667</v>
      </c>
      <c r="F324">
        <v>15.228033999999999</v>
      </c>
      <c r="G324">
        <v>40.558571000000001</v>
      </c>
      <c r="H324">
        <v>21.093437000000002</v>
      </c>
      <c r="I324">
        <v>0</v>
      </c>
    </row>
    <row r="325" spans="1:9">
      <c r="A325" s="126">
        <v>324</v>
      </c>
      <c r="B325">
        <v>1639.7700199999999</v>
      </c>
      <c r="C325">
        <v>41.869999</v>
      </c>
      <c r="D325">
        <v>14.44</v>
      </c>
      <c r="E325">
        <v>11.262667</v>
      </c>
      <c r="F325">
        <v>15.270543</v>
      </c>
      <c r="G325">
        <v>41.285713000000001</v>
      </c>
      <c r="H325">
        <v>21.429178</v>
      </c>
      <c r="I325">
        <v>1</v>
      </c>
    </row>
    <row r="326" spans="1:9">
      <c r="A326" s="126">
        <v>325</v>
      </c>
      <c r="B326">
        <v>1653.079956</v>
      </c>
      <c r="C326">
        <v>41.779998999999997</v>
      </c>
      <c r="D326">
        <v>14.682</v>
      </c>
      <c r="E326">
        <v>11.374667000000001</v>
      </c>
      <c r="F326">
        <v>15.586522</v>
      </c>
      <c r="G326">
        <v>41.775714999999998</v>
      </c>
      <c r="H326">
        <v>21.709377</v>
      </c>
      <c r="I326">
        <v>0</v>
      </c>
    </row>
    <row r="327" spans="1:9">
      <c r="A327" s="126">
        <v>326</v>
      </c>
      <c r="B327">
        <v>1655.079956</v>
      </c>
      <c r="C327">
        <v>42.66</v>
      </c>
      <c r="D327">
        <v>14.705</v>
      </c>
      <c r="E327">
        <v>11.328666999999999</v>
      </c>
      <c r="F327">
        <v>15.479632000000001</v>
      </c>
      <c r="G327">
        <v>42.158569</v>
      </c>
      <c r="H327">
        <v>21.906887000000001</v>
      </c>
      <c r="I327">
        <v>0</v>
      </c>
    </row>
    <row r="328" spans="1:9">
      <c r="A328" s="126">
        <v>327</v>
      </c>
      <c r="B328">
        <v>1655.170044</v>
      </c>
      <c r="C328">
        <v>43.950001</v>
      </c>
      <c r="D328">
        <v>14.792999999999999</v>
      </c>
      <c r="E328">
        <v>11.131333</v>
      </c>
      <c r="F328">
        <v>15.571837</v>
      </c>
      <c r="G328">
        <v>41.648570999999997</v>
      </c>
      <c r="H328">
        <v>21.907387</v>
      </c>
      <c r="I328">
        <v>0</v>
      </c>
    </row>
    <row r="329" spans="1:9">
      <c r="A329" s="126">
        <v>328</v>
      </c>
      <c r="B329">
        <v>1671.709961</v>
      </c>
      <c r="C329">
        <v>44.040000999999997</v>
      </c>
      <c r="D329">
        <v>14.9855</v>
      </c>
      <c r="E329">
        <v>10.713333</v>
      </c>
      <c r="F329">
        <v>15.820311</v>
      </c>
      <c r="G329">
        <v>42.021427000000003</v>
      </c>
      <c r="H329">
        <v>22.118345000000001</v>
      </c>
      <c r="I329">
        <v>0</v>
      </c>
    </row>
    <row r="330" spans="1:9">
      <c r="A330" s="126">
        <v>329</v>
      </c>
      <c r="B330">
        <v>1683.98999</v>
      </c>
      <c r="C330">
        <v>43.599997999999999</v>
      </c>
      <c r="D330">
        <v>15.018000000000001</v>
      </c>
      <c r="E330">
        <v>11.091333000000001</v>
      </c>
      <c r="F330">
        <v>15.459944</v>
      </c>
      <c r="G330">
        <v>44.722858000000002</v>
      </c>
      <c r="H330">
        <v>22.133787000000002</v>
      </c>
      <c r="I330">
        <v>0</v>
      </c>
    </row>
    <row r="331" spans="1:9">
      <c r="A331" s="126">
        <v>330</v>
      </c>
      <c r="B331">
        <v>1689.130005</v>
      </c>
      <c r="C331">
        <v>45.040000999999997</v>
      </c>
      <c r="D331">
        <v>14.981999999999999</v>
      </c>
      <c r="E331">
        <v>10.901332999999999</v>
      </c>
      <c r="F331">
        <v>14.618254</v>
      </c>
      <c r="G331">
        <v>44.042858000000003</v>
      </c>
      <c r="H331">
        <v>22.321085</v>
      </c>
      <c r="I331">
        <v>0</v>
      </c>
    </row>
    <row r="332" spans="1:9">
      <c r="A332" s="126">
        <v>331</v>
      </c>
      <c r="B332">
        <v>1683.420044</v>
      </c>
      <c r="C332">
        <v>44.75</v>
      </c>
      <c r="D332">
        <v>14.943</v>
      </c>
      <c r="E332">
        <v>10.995333</v>
      </c>
      <c r="F332">
        <v>14.773901</v>
      </c>
      <c r="G332">
        <v>43.058571000000001</v>
      </c>
      <c r="H332">
        <v>22.243127999999999</v>
      </c>
      <c r="I332">
        <v>0</v>
      </c>
    </row>
    <row r="333" spans="1:9">
      <c r="A333" s="126">
        <v>332</v>
      </c>
      <c r="B333">
        <v>1687.98999</v>
      </c>
      <c r="C333">
        <v>44.310001</v>
      </c>
      <c r="D333">
        <v>14.896000000000001</v>
      </c>
      <c r="E333">
        <v>11.036</v>
      </c>
      <c r="F333">
        <v>14.530422</v>
      </c>
      <c r="G333">
        <v>43.664287999999999</v>
      </c>
      <c r="H333">
        <v>22.143749</v>
      </c>
      <c r="I333">
        <v>0</v>
      </c>
    </row>
    <row r="334" spans="1:9">
      <c r="A334" s="126">
        <v>333</v>
      </c>
      <c r="B334">
        <v>1697.599976</v>
      </c>
      <c r="C334">
        <v>42.509998000000003</v>
      </c>
      <c r="D334">
        <v>14.803000000000001</v>
      </c>
      <c r="E334">
        <v>11.105333</v>
      </c>
      <c r="F334">
        <v>14.068476</v>
      </c>
      <c r="G334">
        <v>43.165714000000001</v>
      </c>
      <c r="H334">
        <v>22.111122000000002</v>
      </c>
      <c r="I334">
        <v>0</v>
      </c>
    </row>
    <row r="335" spans="1:9">
      <c r="A335" s="126">
        <v>334</v>
      </c>
      <c r="B335">
        <v>1704.76001</v>
      </c>
      <c r="C335">
        <v>45.07</v>
      </c>
      <c r="D335">
        <v>15.208500000000001</v>
      </c>
      <c r="E335">
        <v>11.082000000000001</v>
      </c>
      <c r="F335">
        <v>14.231</v>
      </c>
      <c r="G335">
        <v>42.792858000000003</v>
      </c>
      <c r="H335">
        <v>22.070025999999999</v>
      </c>
      <c r="I335">
        <v>0</v>
      </c>
    </row>
    <row r="336" spans="1:9">
      <c r="A336" s="126">
        <v>335</v>
      </c>
      <c r="B336">
        <v>1725.5200199999999</v>
      </c>
      <c r="C336">
        <v>45.23</v>
      </c>
      <c r="D336">
        <v>15.6015</v>
      </c>
      <c r="E336">
        <v>11.081333000000001</v>
      </c>
      <c r="F336">
        <v>14.523548999999999</v>
      </c>
      <c r="G336">
        <v>43.845714999999998</v>
      </c>
      <c r="H336">
        <v>22.498669</v>
      </c>
      <c r="I336">
        <v>0</v>
      </c>
    </row>
    <row r="337" spans="1:9">
      <c r="A337" s="126">
        <v>336</v>
      </c>
      <c r="B337">
        <v>1722.339966</v>
      </c>
      <c r="C337">
        <v>45.98</v>
      </c>
      <c r="D337">
        <v>15.603</v>
      </c>
      <c r="E337">
        <v>11.861333</v>
      </c>
      <c r="F337">
        <v>14.761709</v>
      </c>
      <c r="G337">
        <v>43.642856999999999</v>
      </c>
      <c r="H337">
        <v>22.375879000000001</v>
      </c>
      <c r="I337">
        <v>0</v>
      </c>
    </row>
    <row r="338" spans="1:9">
      <c r="A338" s="126">
        <v>337</v>
      </c>
      <c r="B338">
        <v>1709.910034</v>
      </c>
      <c r="C338">
        <v>47.490001999999997</v>
      </c>
      <c r="D338">
        <v>15.817</v>
      </c>
      <c r="E338">
        <v>12.226000000000001</v>
      </c>
      <c r="F338">
        <v>14.608869</v>
      </c>
      <c r="G338">
        <v>44.832855000000002</v>
      </c>
      <c r="H338">
        <v>22.493438999999999</v>
      </c>
      <c r="I338">
        <v>0</v>
      </c>
    </row>
    <row r="339" spans="1:9">
      <c r="A339" s="126">
        <v>338</v>
      </c>
      <c r="B339">
        <v>1701.839966</v>
      </c>
      <c r="C339">
        <v>47.189999</v>
      </c>
      <c r="D339">
        <v>15.5745</v>
      </c>
      <c r="E339">
        <v>12.074</v>
      </c>
      <c r="F339">
        <v>15.334923</v>
      </c>
      <c r="G339">
        <v>43.148570999999997</v>
      </c>
      <c r="H339">
        <v>22.079740999999999</v>
      </c>
      <c r="I339">
        <v>0</v>
      </c>
    </row>
    <row r="340" spans="1:9">
      <c r="A340" s="126">
        <v>339</v>
      </c>
      <c r="B340">
        <v>1697.420044</v>
      </c>
      <c r="C340">
        <v>48.450001</v>
      </c>
      <c r="D340">
        <v>15.7065</v>
      </c>
      <c r="E340">
        <v>12.155333000000001</v>
      </c>
      <c r="F340">
        <v>15.286790999999999</v>
      </c>
      <c r="G340">
        <v>43.784286000000002</v>
      </c>
      <c r="H340">
        <v>22.088207000000001</v>
      </c>
      <c r="I340">
        <v>0</v>
      </c>
    </row>
    <row r="341" spans="1:9">
      <c r="A341" s="126">
        <v>340</v>
      </c>
      <c r="B341">
        <v>1692.7700199999999</v>
      </c>
      <c r="C341">
        <v>49.459999000000003</v>
      </c>
      <c r="D341">
        <v>15.6325</v>
      </c>
      <c r="E341">
        <v>12.349333</v>
      </c>
      <c r="F341">
        <v>15.050188</v>
      </c>
      <c r="G341">
        <v>43.877144000000001</v>
      </c>
      <c r="H341">
        <v>21.848853999999999</v>
      </c>
      <c r="I341">
        <v>0</v>
      </c>
    </row>
    <row r="342" spans="1:9">
      <c r="A342" s="126">
        <v>341</v>
      </c>
      <c r="B342">
        <v>1698.670044</v>
      </c>
      <c r="C342">
        <v>50.389999000000003</v>
      </c>
      <c r="D342">
        <v>15.906000000000001</v>
      </c>
      <c r="E342">
        <v>12.576000000000001</v>
      </c>
      <c r="F342">
        <v>15.196777000000001</v>
      </c>
      <c r="G342">
        <v>44.787143999999998</v>
      </c>
      <c r="H342">
        <v>21.872267000000001</v>
      </c>
      <c r="I342">
        <v>0</v>
      </c>
    </row>
    <row r="343" spans="1:9">
      <c r="A343" s="126">
        <v>342</v>
      </c>
      <c r="B343">
        <v>1691.75</v>
      </c>
      <c r="C343">
        <v>51.240001999999997</v>
      </c>
      <c r="D343">
        <v>15.8005</v>
      </c>
      <c r="E343">
        <v>12.726667000000001</v>
      </c>
      <c r="F343">
        <v>15.088319</v>
      </c>
      <c r="G343">
        <v>44.628571000000001</v>
      </c>
      <c r="H343">
        <v>21.827933999999999</v>
      </c>
      <c r="I343">
        <v>0</v>
      </c>
    </row>
    <row r="344" spans="1:9">
      <c r="A344" s="126">
        <v>343</v>
      </c>
      <c r="B344">
        <v>1681.5500489999999</v>
      </c>
      <c r="C344">
        <v>50.23</v>
      </c>
      <c r="D344">
        <v>15.632</v>
      </c>
      <c r="E344">
        <v>12.891332999999999</v>
      </c>
      <c r="F344">
        <v>14.900795</v>
      </c>
      <c r="G344">
        <v>44.172854999999998</v>
      </c>
      <c r="H344">
        <v>21.815977</v>
      </c>
      <c r="I344">
        <v>0</v>
      </c>
    </row>
    <row r="345" spans="1:9">
      <c r="A345" s="126">
        <v>344</v>
      </c>
      <c r="B345">
        <v>1695</v>
      </c>
      <c r="C345">
        <v>50.419998</v>
      </c>
      <c r="D345">
        <v>16.047501</v>
      </c>
      <c r="E345">
        <v>12.866667</v>
      </c>
      <c r="F345">
        <v>15.251163999999999</v>
      </c>
      <c r="G345">
        <v>46.374287000000002</v>
      </c>
      <c r="H345">
        <v>22.092193999999999</v>
      </c>
      <c r="I345">
        <v>1</v>
      </c>
    </row>
    <row r="346" spans="1:9">
      <c r="A346" s="126">
        <v>345</v>
      </c>
      <c r="B346">
        <v>1693.869995</v>
      </c>
      <c r="C346">
        <v>50.279998999999997</v>
      </c>
      <c r="D346">
        <v>16.025499</v>
      </c>
      <c r="E346">
        <v>12.063333</v>
      </c>
      <c r="F346">
        <v>15.301174</v>
      </c>
      <c r="G346">
        <v>47.247143000000001</v>
      </c>
      <c r="H346">
        <v>22.116852000000002</v>
      </c>
      <c r="I346">
        <v>0</v>
      </c>
    </row>
    <row r="347" spans="1:9">
      <c r="A347" s="126">
        <v>346</v>
      </c>
      <c r="B347">
        <v>1678.660034</v>
      </c>
      <c r="C347">
        <v>49.18</v>
      </c>
      <c r="D347">
        <v>15.738</v>
      </c>
      <c r="E347">
        <v>11.554</v>
      </c>
      <c r="F347">
        <v>15.10895</v>
      </c>
      <c r="G347">
        <v>45.959999000000003</v>
      </c>
      <c r="H347">
        <v>21.820461000000002</v>
      </c>
      <c r="I347">
        <v>0</v>
      </c>
    </row>
    <row r="348" spans="1:9">
      <c r="A348" s="126">
        <v>347</v>
      </c>
      <c r="B348">
        <v>1690.5</v>
      </c>
      <c r="C348">
        <v>51.040000999999997</v>
      </c>
      <c r="D348">
        <v>15.952</v>
      </c>
      <c r="E348">
        <v>12.065333000000001</v>
      </c>
      <c r="F348">
        <v>15.097079000000001</v>
      </c>
      <c r="G348">
        <v>46.751430999999997</v>
      </c>
      <c r="H348">
        <v>21.727309999999999</v>
      </c>
      <c r="I348">
        <v>0</v>
      </c>
    </row>
    <row r="349" spans="1:9">
      <c r="A349" s="126">
        <v>348</v>
      </c>
      <c r="B349">
        <v>1676.119995</v>
      </c>
      <c r="C349">
        <v>50.52</v>
      </c>
      <c r="D349">
        <v>15.5015</v>
      </c>
      <c r="E349">
        <v>12.204667000000001</v>
      </c>
      <c r="F349">
        <v>15.244597000000001</v>
      </c>
      <c r="G349">
        <v>45.451427000000002</v>
      </c>
      <c r="H349">
        <v>21.562677000000001</v>
      </c>
      <c r="I349">
        <v>0</v>
      </c>
    </row>
    <row r="350" spans="1:9">
      <c r="A350" s="126">
        <v>349</v>
      </c>
      <c r="B350">
        <v>1655.4499510000001</v>
      </c>
      <c r="C350">
        <v>47.139999000000003</v>
      </c>
      <c r="D350">
        <v>15.1615</v>
      </c>
      <c r="E350">
        <v>11.648667</v>
      </c>
      <c r="F350">
        <v>15.031751999999999</v>
      </c>
      <c r="G350">
        <v>43.188572000000001</v>
      </c>
      <c r="H350">
        <v>21.262053999999999</v>
      </c>
      <c r="I350">
        <v>0</v>
      </c>
    </row>
    <row r="351" spans="1:9">
      <c r="A351" s="126">
        <v>350</v>
      </c>
      <c r="B351">
        <v>1656.400024</v>
      </c>
      <c r="C351">
        <v>46.77</v>
      </c>
      <c r="D351">
        <v>14.9115</v>
      </c>
      <c r="E351">
        <v>11.252000000000001</v>
      </c>
      <c r="F351">
        <v>15.208342</v>
      </c>
      <c r="G351">
        <v>41.204284999999999</v>
      </c>
      <c r="H351">
        <v>21.316600999999999</v>
      </c>
      <c r="I351">
        <v>0</v>
      </c>
    </row>
    <row r="352" spans="1:9">
      <c r="A352" s="126">
        <v>351</v>
      </c>
      <c r="B352">
        <v>1692.5600589999999</v>
      </c>
      <c r="C352">
        <v>49.049999</v>
      </c>
      <c r="D352">
        <v>15.2585</v>
      </c>
      <c r="E352">
        <v>11.528667</v>
      </c>
      <c r="F352">
        <v>15.303665000000001</v>
      </c>
      <c r="G352">
        <v>43.427143000000001</v>
      </c>
      <c r="H352">
        <v>21.624945</v>
      </c>
      <c r="I352">
        <v>0</v>
      </c>
    </row>
    <row r="353" spans="1:9">
      <c r="A353" s="126">
        <v>352</v>
      </c>
      <c r="B353">
        <v>1703.1999510000001</v>
      </c>
      <c r="C353">
        <v>49.110000999999997</v>
      </c>
      <c r="D353">
        <v>15.544499999999999</v>
      </c>
      <c r="E353">
        <v>11.913333</v>
      </c>
      <c r="F353">
        <v>15.402753000000001</v>
      </c>
      <c r="G353">
        <v>42.978572999999997</v>
      </c>
      <c r="H353">
        <v>21.718343999999998</v>
      </c>
      <c r="I353">
        <v>0</v>
      </c>
    </row>
    <row r="354" spans="1:9">
      <c r="A354" s="126">
        <v>353</v>
      </c>
      <c r="B354">
        <v>1710.1400149999999</v>
      </c>
      <c r="C354">
        <v>49.509998000000003</v>
      </c>
      <c r="D354">
        <v>15.535</v>
      </c>
      <c r="E354">
        <v>11.981332999999999</v>
      </c>
      <c r="F354">
        <v>15.5037</v>
      </c>
      <c r="G354">
        <v>46.337142999999998</v>
      </c>
      <c r="H354">
        <v>21.820958999999998</v>
      </c>
      <c r="I354">
        <v>0</v>
      </c>
    </row>
    <row r="355" spans="1:9">
      <c r="A355" s="126">
        <v>354</v>
      </c>
      <c r="B355">
        <v>1698.0600589999999</v>
      </c>
      <c r="C355">
        <v>49.5</v>
      </c>
      <c r="D355">
        <v>15.32</v>
      </c>
      <c r="E355">
        <v>12.262667</v>
      </c>
      <c r="F355">
        <v>15.586214</v>
      </c>
      <c r="G355">
        <v>45.955714999999998</v>
      </c>
      <c r="H355">
        <v>21.967908999999999</v>
      </c>
      <c r="I355">
        <v>0</v>
      </c>
    </row>
    <row r="356" spans="1:9">
      <c r="A356" s="126">
        <v>355</v>
      </c>
      <c r="B356">
        <v>1721.540039</v>
      </c>
      <c r="C356">
        <v>51.139999000000003</v>
      </c>
      <c r="D356">
        <v>15.5245</v>
      </c>
      <c r="E356">
        <v>12.237333</v>
      </c>
      <c r="F356">
        <v>15.662163</v>
      </c>
      <c r="G356">
        <v>46.125712999999998</v>
      </c>
      <c r="H356">
        <v>22.366913</v>
      </c>
      <c r="I356">
        <v>0</v>
      </c>
    </row>
    <row r="357" spans="1:9">
      <c r="A357" s="126">
        <v>356</v>
      </c>
      <c r="B357">
        <v>1733.150024</v>
      </c>
      <c r="C357">
        <v>52.209999000000003</v>
      </c>
      <c r="D357">
        <v>15.538500000000001</v>
      </c>
      <c r="E357">
        <v>12.186667</v>
      </c>
      <c r="F357">
        <v>15.768117999999999</v>
      </c>
      <c r="G357">
        <v>47.157142999999998</v>
      </c>
      <c r="H357">
        <v>22.136776000000001</v>
      </c>
      <c r="I357">
        <v>0</v>
      </c>
    </row>
    <row r="358" spans="1:9">
      <c r="A358" s="126">
        <v>357</v>
      </c>
      <c r="B358">
        <v>1744.5</v>
      </c>
      <c r="C358">
        <v>54.220001000000003</v>
      </c>
      <c r="D358">
        <v>16.446501000000001</v>
      </c>
      <c r="E358">
        <v>12.226667000000001</v>
      </c>
      <c r="F358">
        <v>15.905332</v>
      </c>
      <c r="G358">
        <v>47.642856999999999</v>
      </c>
      <c r="H358">
        <v>25.190828</v>
      </c>
      <c r="I358">
        <v>0</v>
      </c>
    </row>
    <row r="359" spans="1:9">
      <c r="A359" s="126">
        <v>358</v>
      </c>
      <c r="B359">
        <v>1744.660034</v>
      </c>
      <c r="C359">
        <v>53.849997999999999</v>
      </c>
      <c r="D359">
        <v>16.322001</v>
      </c>
      <c r="E359">
        <v>11.506667</v>
      </c>
      <c r="F359">
        <v>16.295076000000002</v>
      </c>
      <c r="G359">
        <v>50.712856000000002</v>
      </c>
      <c r="H359">
        <v>24.988835999999999</v>
      </c>
      <c r="I359">
        <v>0</v>
      </c>
    </row>
    <row r="360" spans="1:9">
      <c r="A360" s="126">
        <v>359</v>
      </c>
      <c r="B360">
        <v>1754.670044</v>
      </c>
      <c r="C360">
        <v>52.68</v>
      </c>
      <c r="D360">
        <v>16.627001</v>
      </c>
      <c r="E360">
        <v>11.436</v>
      </c>
      <c r="F360">
        <v>16.248501000000001</v>
      </c>
      <c r="G360">
        <v>46.074286999999998</v>
      </c>
      <c r="H360">
        <v>25.08099</v>
      </c>
      <c r="I360">
        <v>0</v>
      </c>
    </row>
    <row r="361" spans="1:9">
      <c r="A361" s="126">
        <v>360</v>
      </c>
      <c r="B361">
        <v>1746.380005</v>
      </c>
      <c r="C361">
        <v>51.900002000000001</v>
      </c>
      <c r="D361">
        <v>16.337999</v>
      </c>
      <c r="E361">
        <v>10.966666999999999</v>
      </c>
      <c r="F361">
        <v>16.407592999999999</v>
      </c>
      <c r="G361">
        <v>47.177143000000001</v>
      </c>
      <c r="H361">
        <v>25.688960999999999</v>
      </c>
      <c r="I361">
        <v>0</v>
      </c>
    </row>
    <row r="362" spans="1:9">
      <c r="A362" s="126">
        <v>361</v>
      </c>
      <c r="B362">
        <v>1752.0699460000001</v>
      </c>
      <c r="C362">
        <v>52.450001</v>
      </c>
      <c r="D362">
        <v>16.610499999999998</v>
      </c>
      <c r="E362">
        <v>11.543333000000001</v>
      </c>
      <c r="F362">
        <v>16.624818999999999</v>
      </c>
      <c r="G362">
        <v>47.317141999999997</v>
      </c>
      <c r="H362">
        <v>25.543009000000001</v>
      </c>
      <c r="I362">
        <v>0</v>
      </c>
    </row>
    <row r="363" spans="1:9">
      <c r="A363" s="126">
        <v>362</v>
      </c>
      <c r="B363">
        <v>1759.7700199999999</v>
      </c>
      <c r="C363">
        <v>51.950001</v>
      </c>
      <c r="D363">
        <v>18.169499999999999</v>
      </c>
      <c r="E363">
        <v>11.310667</v>
      </c>
      <c r="F363">
        <v>16.438848</v>
      </c>
      <c r="G363">
        <v>46.861426999999999</v>
      </c>
      <c r="H363">
        <v>25.285225000000001</v>
      </c>
      <c r="I363">
        <v>0</v>
      </c>
    </row>
    <row r="364" spans="1:9">
      <c r="A364" s="126">
        <v>363</v>
      </c>
      <c r="B364">
        <v>1762.1099850000001</v>
      </c>
      <c r="C364">
        <v>50.23</v>
      </c>
      <c r="D364">
        <v>17.908000999999999</v>
      </c>
      <c r="E364">
        <v>10.857333000000001</v>
      </c>
      <c r="F364">
        <v>16.561373</v>
      </c>
      <c r="G364">
        <v>44.857143000000001</v>
      </c>
      <c r="H364">
        <v>25.280242999999999</v>
      </c>
      <c r="I364">
        <v>0</v>
      </c>
    </row>
    <row r="365" spans="1:9">
      <c r="A365" s="126">
        <v>364</v>
      </c>
      <c r="B365">
        <v>1771.9499510000001</v>
      </c>
      <c r="C365">
        <v>49.400002000000001</v>
      </c>
      <c r="D365">
        <v>18.135000000000002</v>
      </c>
      <c r="E365">
        <v>10.964667</v>
      </c>
      <c r="F365">
        <v>16.148803999999998</v>
      </c>
      <c r="G365">
        <v>46.757140999999997</v>
      </c>
      <c r="H365">
        <v>25.809260999999999</v>
      </c>
      <c r="I365">
        <v>0</v>
      </c>
    </row>
    <row r="366" spans="1:9">
      <c r="A366" s="126">
        <v>365</v>
      </c>
      <c r="B366">
        <v>1763.3100589999999</v>
      </c>
      <c r="C366">
        <v>49.009998000000003</v>
      </c>
      <c r="D366">
        <v>18.054001</v>
      </c>
      <c r="E366">
        <v>10.614667000000001</v>
      </c>
      <c r="F366">
        <v>16.405718</v>
      </c>
      <c r="G366">
        <v>45.448569999999997</v>
      </c>
      <c r="H366">
        <v>25.664304999999999</v>
      </c>
      <c r="I366">
        <v>0</v>
      </c>
    </row>
    <row r="367" spans="1:9">
      <c r="A367" s="126">
        <v>366</v>
      </c>
      <c r="B367">
        <v>1756.540039</v>
      </c>
      <c r="C367">
        <v>50.209999000000003</v>
      </c>
      <c r="D367">
        <v>18.201499999999999</v>
      </c>
      <c r="E367">
        <v>10.662667000000001</v>
      </c>
      <c r="F367">
        <v>16.336956000000001</v>
      </c>
      <c r="G367">
        <v>46.068568999999997</v>
      </c>
      <c r="H367">
        <v>25.668289000000001</v>
      </c>
      <c r="I367">
        <v>0</v>
      </c>
    </row>
    <row r="368" spans="1:9">
      <c r="A368" s="126">
        <v>367</v>
      </c>
      <c r="B368">
        <v>1761.6400149999999</v>
      </c>
      <c r="C368">
        <v>49.75</v>
      </c>
      <c r="D368">
        <v>17.950001</v>
      </c>
      <c r="E368">
        <v>10.811332999999999</v>
      </c>
      <c r="F368">
        <v>16.253506000000002</v>
      </c>
      <c r="G368">
        <v>47.03857</v>
      </c>
      <c r="H368">
        <v>25.580117999999999</v>
      </c>
      <c r="I368">
        <v>1</v>
      </c>
    </row>
    <row r="369" spans="1:9">
      <c r="A369" s="126">
        <v>368</v>
      </c>
      <c r="B369">
        <v>1767.9300539999999</v>
      </c>
      <c r="C369">
        <v>48.220001000000003</v>
      </c>
      <c r="D369">
        <v>17.937000000000001</v>
      </c>
      <c r="E369">
        <v>11.68</v>
      </c>
      <c r="F369">
        <v>16.463539000000001</v>
      </c>
      <c r="G369">
        <v>48.228572999999997</v>
      </c>
      <c r="H369">
        <v>25.556954999999999</v>
      </c>
      <c r="I369">
        <v>0</v>
      </c>
    </row>
    <row r="370" spans="1:9">
      <c r="A370" s="126">
        <v>369</v>
      </c>
      <c r="B370">
        <v>1762.969971</v>
      </c>
      <c r="C370">
        <v>50.110000999999997</v>
      </c>
      <c r="D370">
        <v>17.944500000000001</v>
      </c>
      <c r="E370">
        <v>11.787333</v>
      </c>
      <c r="F370">
        <v>16.422909000000001</v>
      </c>
      <c r="G370">
        <v>48.785713000000001</v>
      </c>
      <c r="H370">
        <v>25.442634999999999</v>
      </c>
      <c r="I370">
        <v>0</v>
      </c>
    </row>
    <row r="371" spans="1:9">
      <c r="A371" s="126">
        <v>370</v>
      </c>
      <c r="B371">
        <v>1770.48999</v>
      </c>
      <c r="C371">
        <v>49.119999</v>
      </c>
      <c r="D371">
        <v>17.809000000000001</v>
      </c>
      <c r="E371">
        <v>10.077332999999999</v>
      </c>
      <c r="F371">
        <v>16.376387000000001</v>
      </c>
      <c r="G371">
        <v>47.947144000000002</v>
      </c>
      <c r="H371">
        <v>25.473269999999999</v>
      </c>
      <c r="I371">
        <v>0</v>
      </c>
    </row>
    <row r="372" spans="1:9">
      <c r="A372" s="126">
        <v>371</v>
      </c>
      <c r="B372">
        <v>1747.150024</v>
      </c>
      <c r="C372">
        <v>47.560001</v>
      </c>
      <c r="D372">
        <v>17.177999</v>
      </c>
      <c r="E372">
        <v>9.3179999999999996</v>
      </c>
      <c r="F372">
        <v>16.111367999999999</v>
      </c>
      <c r="G372">
        <v>46.694285999999998</v>
      </c>
      <c r="H372">
        <v>25.104652000000002</v>
      </c>
      <c r="I372">
        <v>0</v>
      </c>
    </row>
    <row r="373" spans="1:9">
      <c r="A373" s="126">
        <v>372</v>
      </c>
      <c r="B373">
        <v>1770.6099850000001</v>
      </c>
      <c r="C373">
        <v>47.529998999999997</v>
      </c>
      <c r="D373">
        <v>17.515498999999998</v>
      </c>
      <c r="E373">
        <v>9.1966669999999997</v>
      </c>
      <c r="F373">
        <v>16.365067</v>
      </c>
      <c r="G373">
        <v>47.842857000000002</v>
      </c>
      <c r="H373">
        <v>25.305897000000002</v>
      </c>
      <c r="I373">
        <v>0</v>
      </c>
    </row>
    <row r="374" spans="1:9">
      <c r="A374" s="126">
        <v>373</v>
      </c>
      <c r="B374">
        <v>1771.8900149999999</v>
      </c>
      <c r="C374">
        <v>46.200001</v>
      </c>
      <c r="D374">
        <v>17.719000000000001</v>
      </c>
      <c r="E374">
        <v>9.6466670000000008</v>
      </c>
      <c r="F374">
        <v>16.317592999999999</v>
      </c>
      <c r="G374">
        <v>48.272857999999999</v>
      </c>
      <c r="H374">
        <v>25.170404000000001</v>
      </c>
      <c r="I374">
        <v>0</v>
      </c>
    </row>
    <row r="375" spans="1:9">
      <c r="A375" s="126">
        <v>374</v>
      </c>
      <c r="B375">
        <v>1767.6899410000001</v>
      </c>
      <c r="C375">
        <v>46.610000999999997</v>
      </c>
      <c r="D375">
        <v>17.476500000000001</v>
      </c>
      <c r="E375">
        <v>9.1866669999999999</v>
      </c>
      <c r="F375">
        <v>16.347774999999999</v>
      </c>
      <c r="G375">
        <v>47.675713000000002</v>
      </c>
      <c r="H375">
        <v>25.200044999999999</v>
      </c>
      <c r="I375">
        <v>0</v>
      </c>
    </row>
    <row r="376" spans="1:9">
      <c r="A376" s="126">
        <v>375</v>
      </c>
      <c r="B376">
        <v>1782</v>
      </c>
      <c r="C376">
        <v>48.709999000000003</v>
      </c>
      <c r="D376">
        <v>17.811001000000001</v>
      </c>
      <c r="E376">
        <v>9.2466670000000004</v>
      </c>
      <c r="F376">
        <v>16.367273000000001</v>
      </c>
      <c r="G376">
        <v>47.897143999999997</v>
      </c>
      <c r="H376">
        <v>25.715363</v>
      </c>
      <c r="I376">
        <v>0</v>
      </c>
    </row>
    <row r="377" spans="1:9">
      <c r="A377" s="126">
        <v>376</v>
      </c>
      <c r="B377">
        <v>1790.619995</v>
      </c>
      <c r="C377">
        <v>48.990001999999997</v>
      </c>
      <c r="D377">
        <v>18.370000999999998</v>
      </c>
      <c r="E377">
        <v>9.1733329999999995</v>
      </c>
      <c r="F377">
        <v>16.603992000000002</v>
      </c>
      <c r="G377">
        <v>48.938572000000001</v>
      </c>
      <c r="H377">
        <v>25.784105</v>
      </c>
      <c r="I377">
        <v>0</v>
      </c>
    </row>
    <row r="378" spans="1:9">
      <c r="A378" s="126">
        <v>377</v>
      </c>
      <c r="B378">
        <v>1798.1800539999999</v>
      </c>
      <c r="C378">
        <v>49.009998000000003</v>
      </c>
      <c r="D378">
        <v>18.458500000000001</v>
      </c>
      <c r="E378">
        <v>9.0299999999999994</v>
      </c>
      <c r="F378">
        <v>16.504335000000001</v>
      </c>
      <c r="G378">
        <v>49.965713999999998</v>
      </c>
      <c r="H378">
        <v>25.742512000000001</v>
      </c>
      <c r="I378">
        <v>0</v>
      </c>
    </row>
    <row r="379" spans="1:9">
      <c r="A379" s="126">
        <v>378</v>
      </c>
      <c r="B379">
        <v>1791.530029</v>
      </c>
      <c r="C379">
        <v>45.830002</v>
      </c>
      <c r="D379">
        <v>18.309000000000001</v>
      </c>
      <c r="E379">
        <v>8.1053329999999999</v>
      </c>
      <c r="F379">
        <v>16.304392</v>
      </c>
      <c r="G379">
        <v>48.824286999999998</v>
      </c>
      <c r="H379">
        <v>25.692447999999999</v>
      </c>
      <c r="I379">
        <v>0</v>
      </c>
    </row>
    <row r="380" spans="1:9">
      <c r="A380" s="126">
        <v>379</v>
      </c>
      <c r="B380">
        <v>1787.869995</v>
      </c>
      <c r="C380">
        <v>46.360000999999997</v>
      </c>
      <c r="D380">
        <v>18.247</v>
      </c>
      <c r="E380">
        <v>8.4060000000000006</v>
      </c>
      <c r="F380">
        <v>16.333314999999999</v>
      </c>
      <c r="G380">
        <v>48.184283999999998</v>
      </c>
      <c r="H380">
        <v>25.534289999999999</v>
      </c>
      <c r="I380">
        <v>0</v>
      </c>
    </row>
    <row r="381" spans="1:9">
      <c r="A381" s="126">
        <v>380</v>
      </c>
      <c r="B381">
        <v>1781.369995</v>
      </c>
      <c r="C381">
        <v>46.43</v>
      </c>
      <c r="D381">
        <v>18.128499999999999</v>
      </c>
      <c r="E381">
        <v>8.0739999999999998</v>
      </c>
      <c r="F381">
        <v>16.190268</v>
      </c>
      <c r="G381">
        <v>48.502856999999999</v>
      </c>
      <c r="H381">
        <v>25.462311</v>
      </c>
      <c r="I381">
        <v>0</v>
      </c>
    </row>
    <row r="382" spans="1:9">
      <c r="A382" s="126">
        <v>381</v>
      </c>
      <c r="B382">
        <v>1795.849976</v>
      </c>
      <c r="C382">
        <v>46.700001</v>
      </c>
      <c r="D382">
        <v>18.445999</v>
      </c>
      <c r="E382">
        <v>8.14</v>
      </c>
      <c r="F382">
        <v>16.383300999999999</v>
      </c>
      <c r="G382">
        <v>49.785713000000001</v>
      </c>
      <c r="H382">
        <v>25.755213000000001</v>
      </c>
      <c r="I382">
        <v>0</v>
      </c>
    </row>
    <row r="383" spans="1:9">
      <c r="A383" s="126">
        <v>382</v>
      </c>
      <c r="B383">
        <v>1804.76001</v>
      </c>
      <c r="C383">
        <v>46.23</v>
      </c>
      <c r="D383">
        <v>18.615499</v>
      </c>
      <c r="E383">
        <v>8.0920000000000005</v>
      </c>
      <c r="F383">
        <v>16.341169000000001</v>
      </c>
      <c r="G383">
        <v>49.692855999999999</v>
      </c>
      <c r="H383">
        <v>25.700915999999999</v>
      </c>
      <c r="I383">
        <v>0</v>
      </c>
    </row>
    <row r="384" spans="1:9">
      <c r="A384" s="126">
        <v>383</v>
      </c>
      <c r="B384">
        <v>1802.4799800000001</v>
      </c>
      <c r="C384">
        <v>44.82</v>
      </c>
      <c r="D384">
        <v>18.832001000000002</v>
      </c>
      <c r="E384">
        <v>8.0559999999999992</v>
      </c>
      <c r="F384">
        <v>16.465043999999999</v>
      </c>
      <c r="G384">
        <v>50.034286000000002</v>
      </c>
      <c r="H384">
        <v>26.050605999999998</v>
      </c>
      <c r="I384">
        <v>0</v>
      </c>
    </row>
    <row r="385" spans="1:9">
      <c r="A385" s="126">
        <v>384</v>
      </c>
      <c r="B385">
        <v>1802.75</v>
      </c>
      <c r="C385">
        <v>45.889999000000003</v>
      </c>
      <c r="D385">
        <v>19.068501000000001</v>
      </c>
      <c r="E385">
        <v>8.0333330000000007</v>
      </c>
      <c r="F385">
        <v>16.768723000000001</v>
      </c>
      <c r="G385">
        <v>50.742859000000003</v>
      </c>
      <c r="H385">
        <v>26.361440999999999</v>
      </c>
      <c r="I385">
        <v>0</v>
      </c>
    </row>
    <row r="386" spans="1:9">
      <c r="A386" s="126">
        <v>385</v>
      </c>
      <c r="B386">
        <v>1807.2299800000001</v>
      </c>
      <c r="C386">
        <v>46.490001999999997</v>
      </c>
      <c r="D386">
        <v>19.335501000000001</v>
      </c>
      <c r="E386">
        <v>8.4626669999999997</v>
      </c>
      <c r="F386">
        <v>17.163575999999999</v>
      </c>
      <c r="G386">
        <v>51.784286000000002</v>
      </c>
      <c r="H386">
        <v>26.478501999999999</v>
      </c>
      <c r="I386">
        <v>0</v>
      </c>
    </row>
    <row r="387" spans="1:9">
      <c r="A387" s="126">
        <v>386</v>
      </c>
      <c r="B387">
        <v>1805.8100589999999</v>
      </c>
      <c r="C387">
        <v>47.009998000000003</v>
      </c>
      <c r="D387">
        <v>19.681000000000001</v>
      </c>
      <c r="E387">
        <v>8.4853330000000007</v>
      </c>
      <c r="F387">
        <v>17.481407000000001</v>
      </c>
      <c r="G387">
        <v>52.257140999999997</v>
      </c>
      <c r="H387">
        <v>26.390830999999999</v>
      </c>
      <c r="I387">
        <v>0</v>
      </c>
    </row>
    <row r="388" spans="1:9">
      <c r="A388" s="126">
        <v>387</v>
      </c>
      <c r="B388">
        <v>1800.900024</v>
      </c>
      <c r="C388">
        <v>47.060001</v>
      </c>
      <c r="D388">
        <v>19.614999999999998</v>
      </c>
      <c r="E388">
        <v>8.2780000000000005</v>
      </c>
      <c r="F388">
        <v>17.329253999999999</v>
      </c>
      <c r="G388">
        <v>51.988571</v>
      </c>
      <c r="H388">
        <v>26.263556999999999</v>
      </c>
      <c r="I388">
        <v>1</v>
      </c>
    </row>
    <row r="389" spans="1:9">
      <c r="A389" s="126">
        <v>388</v>
      </c>
      <c r="B389">
        <v>1795.150024</v>
      </c>
      <c r="C389">
        <v>46.73</v>
      </c>
      <c r="D389">
        <v>19.233000000000001</v>
      </c>
      <c r="E389">
        <v>9.6466670000000008</v>
      </c>
      <c r="F389">
        <v>17.803640000000001</v>
      </c>
      <c r="G389">
        <v>51.848571999999997</v>
      </c>
      <c r="H389">
        <v>26.233170999999999</v>
      </c>
      <c r="I389">
        <v>0</v>
      </c>
    </row>
    <row r="390" spans="1:9">
      <c r="A390" s="126">
        <v>389</v>
      </c>
      <c r="B390">
        <v>1792.8100589999999</v>
      </c>
      <c r="C390">
        <v>48.619999</v>
      </c>
      <c r="D390">
        <v>19.297999999999998</v>
      </c>
      <c r="E390">
        <v>9.2633329999999994</v>
      </c>
      <c r="F390">
        <v>17.762146000000001</v>
      </c>
      <c r="G390">
        <v>50.895713999999998</v>
      </c>
      <c r="H390">
        <v>26.355713000000002</v>
      </c>
      <c r="I390">
        <v>0</v>
      </c>
    </row>
    <row r="391" spans="1:9">
      <c r="A391" s="126">
        <v>390</v>
      </c>
      <c r="B391">
        <v>1785.030029</v>
      </c>
      <c r="C391">
        <v>48.34</v>
      </c>
      <c r="D391">
        <v>19.224501</v>
      </c>
      <c r="E391">
        <v>9.3653329999999997</v>
      </c>
      <c r="F391">
        <v>17.853317000000001</v>
      </c>
      <c r="G391">
        <v>51.151428000000003</v>
      </c>
      <c r="H391">
        <v>26.334790999999999</v>
      </c>
      <c r="I391">
        <v>0</v>
      </c>
    </row>
    <row r="392" spans="1:9">
      <c r="A392" s="126">
        <v>391</v>
      </c>
      <c r="B392">
        <v>1805.089966</v>
      </c>
      <c r="C392">
        <v>47.939999</v>
      </c>
      <c r="D392">
        <v>19.3475</v>
      </c>
      <c r="E392">
        <v>9.1573329999999995</v>
      </c>
      <c r="F392">
        <v>17.605585000000001</v>
      </c>
      <c r="G392">
        <v>50.634284999999998</v>
      </c>
      <c r="H392">
        <v>26.646871999999998</v>
      </c>
      <c r="I392">
        <v>0</v>
      </c>
    </row>
    <row r="393" spans="1:9">
      <c r="A393" s="126">
        <v>392</v>
      </c>
      <c r="B393">
        <v>1808.369995</v>
      </c>
      <c r="C393">
        <v>48.84</v>
      </c>
      <c r="D393">
        <v>19.244499000000001</v>
      </c>
      <c r="E393">
        <v>9.44</v>
      </c>
      <c r="F393">
        <v>17.807099999999998</v>
      </c>
      <c r="G393">
        <v>50.810001</v>
      </c>
      <c r="H393">
        <v>26.852848000000002</v>
      </c>
      <c r="I393">
        <v>0</v>
      </c>
    </row>
    <row r="394" spans="1:9">
      <c r="A394" s="126">
        <v>393</v>
      </c>
      <c r="B394">
        <v>1802.619995</v>
      </c>
      <c r="C394">
        <v>50.25</v>
      </c>
      <c r="D394">
        <v>19.388999999999999</v>
      </c>
      <c r="E394">
        <v>9.4793330000000005</v>
      </c>
      <c r="F394">
        <v>17.779432</v>
      </c>
      <c r="G394">
        <v>51.871428999999999</v>
      </c>
      <c r="H394">
        <v>27.015239999999999</v>
      </c>
      <c r="I394">
        <v>0</v>
      </c>
    </row>
    <row r="395" spans="1:9">
      <c r="A395" s="126">
        <v>394</v>
      </c>
      <c r="B395">
        <v>1782.219971</v>
      </c>
      <c r="C395">
        <v>49.380001</v>
      </c>
      <c r="D395">
        <v>19.109501000000002</v>
      </c>
      <c r="E395">
        <v>9.31</v>
      </c>
      <c r="F395">
        <v>17.647708999999999</v>
      </c>
      <c r="G395">
        <v>51.997143000000001</v>
      </c>
      <c r="H395">
        <v>26.831678</v>
      </c>
      <c r="I395">
        <v>0</v>
      </c>
    </row>
    <row r="396" spans="1:9">
      <c r="A396" s="126">
        <v>395</v>
      </c>
      <c r="B396">
        <v>1775.5</v>
      </c>
      <c r="C396">
        <v>51.830002</v>
      </c>
      <c r="D396">
        <v>19.0625</v>
      </c>
      <c r="E396">
        <v>9.8313330000000008</v>
      </c>
      <c r="F396">
        <v>17.621932999999999</v>
      </c>
      <c r="G396">
        <v>53.332855000000002</v>
      </c>
      <c r="H396">
        <v>26.649113</v>
      </c>
      <c r="I396">
        <v>0</v>
      </c>
    </row>
    <row r="397" spans="1:9">
      <c r="A397" s="126">
        <v>396</v>
      </c>
      <c r="B397">
        <v>1775.3199460000001</v>
      </c>
      <c r="C397">
        <v>53.32</v>
      </c>
      <c r="D397">
        <v>19.212</v>
      </c>
      <c r="E397">
        <v>9.8433329999999994</v>
      </c>
      <c r="F397">
        <v>17.429852</v>
      </c>
      <c r="G397">
        <v>52.709999000000003</v>
      </c>
      <c r="H397">
        <v>26.420718999999998</v>
      </c>
      <c r="I397">
        <v>0</v>
      </c>
    </row>
    <row r="398" spans="1:9">
      <c r="A398" s="126">
        <v>397</v>
      </c>
      <c r="B398">
        <v>1786.540039</v>
      </c>
      <c r="C398">
        <v>53.810001</v>
      </c>
      <c r="D398">
        <v>19.448499999999999</v>
      </c>
      <c r="E398">
        <v>9.8626670000000001</v>
      </c>
      <c r="F398">
        <v>17.52636</v>
      </c>
      <c r="G398">
        <v>52.330002</v>
      </c>
      <c r="H398">
        <v>26.724330999999999</v>
      </c>
      <c r="I398">
        <v>0</v>
      </c>
    </row>
    <row r="399" spans="1:9">
      <c r="A399" s="126">
        <v>398</v>
      </c>
      <c r="B399">
        <v>1781</v>
      </c>
      <c r="C399">
        <v>54.860000999999997</v>
      </c>
      <c r="D399">
        <v>19.3825</v>
      </c>
      <c r="E399">
        <v>10.164</v>
      </c>
      <c r="F399">
        <v>17.447458000000001</v>
      </c>
      <c r="G399">
        <v>53.552855999999998</v>
      </c>
      <c r="H399">
        <v>26.646622000000001</v>
      </c>
      <c r="I399">
        <v>0</v>
      </c>
    </row>
    <row r="400" spans="1:9">
      <c r="A400" s="126">
        <v>399</v>
      </c>
      <c r="B400">
        <v>1810.650024</v>
      </c>
      <c r="C400">
        <v>55.57</v>
      </c>
      <c r="D400">
        <v>19.797999999999998</v>
      </c>
      <c r="E400">
        <v>9.8653329999999997</v>
      </c>
      <c r="F400">
        <v>17.314791</v>
      </c>
      <c r="G400">
        <v>53.748569000000003</v>
      </c>
      <c r="H400">
        <v>27.017482999999999</v>
      </c>
      <c r="I400">
        <v>0</v>
      </c>
    </row>
    <row r="401" spans="1:9">
      <c r="A401" s="126">
        <v>400</v>
      </c>
      <c r="B401">
        <v>1809.599976</v>
      </c>
      <c r="C401">
        <v>55.049999</v>
      </c>
      <c r="D401">
        <v>19.759501</v>
      </c>
      <c r="E401">
        <v>9.3813329999999997</v>
      </c>
      <c r="F401">
        <v>17.116416999999998</v>
      </c>
      <c r="G401">
        <v>53.82</v>
      </c>
      <c r="H401">
        <v>27.054093999999999</v>
      </c>
      <c r="I401">
        <v>0</v>
      </c>
    </row>
    <row r="402" spans="1:9">
      <c r="A402" s="126">
        <v>401</v>
      </c>
      <c r="B402">
        <v>1818.3199460000001</v>
      </c>
      <c r="C402">
        <v>55.119999</v>
      </c>
      <c r="D402">
        <v>20.110001</v>
      </c>
      <c r="E402">
        <v>9.5493330000000007</v>
      </c>
      <c r="F402">
        <v>17.259765999999999</v>
      </c>
      <c r="G402">
        <v>53.667144999999998</v>
      </c>
      <c r="H402">
        <v>27.412749999999999</v>
      </c>
      <c r="I402">
        <v>0</v>
      </c>
    </row>
    <row r="403" spans="1:9">
      <c r="A403" s="126">
        <v>402</v>
      </c>
      <c r="B403">
        <v>1827.98999</v>
      </c>
      <c r="C403">
        <v>57.77</v>
      </c>
      <c r="D403">
        <v>20.146000000000001</v>
      </c>
      <c r="E403">
        <v>9.57</v>
      </c>
      <c r="F403">
        <v>17.922160999999999</v>
      </c>
      <c r="G403">
        <v>54.368572</v>
      </c>
      <c r="H403">
        <v>27.773396999999999</v>
      </c>
      <c r="I403">
        <v>0</v>
      </c>
    </row>
    <row r="404" spans="1:9">
      <c r="A404" s="126">
        <v>403</v>
      </c>
      <c r="B404">
        <v>1833.3199460000001</v>
      </c>
      <c r="C404">
        <v>57.959999000000003</v>
      </c>
      <c r="D404">
        <v>19.959999</v>
      </c>
      <c r="E404">
        <v>10.093999999999999</v>
      </c>
      <c r="F404">
        <v>17.846079</v>
      </c>
      <c r="G404">
        <v>54.055714000000002</v>
      </c>
      <c r="H404">
        <v>27.692204</v>
      </c>
      <c r="I404">
        <v>0</v>
      </c>
    </row>
    <row r="405" spans="1:9">
      <c r="A405" s="126">
        <v>404</v>
      </c>
      <c r="B405">
        <v>1842.0200199999999</v>
      </c>
      <c r="C405">
        <v>57.73</v>
      </c>
      <c r="D405">
        <v>20.2195</v>
      </c>
      <c r="E405">
        <v>10.366667</v>
      </c>
      <c r="F405">
        <v>17.727561999999999</v>
      </c>
      <c r="G405">
        <v>53.847141000000001</v>
      </c>
      <c r="H405">
        <v>27.832177999999999</v>
      </c>
      <c r="I405">
        <v>0</v>
      </c>
    </row>
    <row r="406" spans="1:9">
      <c r="A406" s="126">
        <v>405</v>
      </c>
      <c r="B406">
        <v>1841.400024</v>
      </c>
      <c r="C406">
        <v>55.439999</v>
      </c>
      <c r="D406">
        <v>19.903998999999999</v>
      </c>
      <c r="E406">
        <v>10.074667</v>
      </c>
      <c r="F406">
        <v>17.607780000000002</v>
      </c>
      <c r="G406">
        <v>52.5</v>
      </c>
      <c r="H406">
        <v>27.855591</v>
      </c>
      <c r="I406">
        <v>0</v>
      </c>
    </row>
    <row r="407" spans="1:9">
      <c r="A407" s="126">
        <v>406</v>
      </c>
      <c r="B407">
        <v>1841.0699460000001</v>
      </c>
      <c r="C407">
        <v>53.709999000000003</v>
      </c>
      <c r="D407">
        <v>19.668500999999999</v>
      </c>
      <c r="E407">
        <v>10.162667000000001</v>
      </c>
      <c r="F407">
        <v>17.432677999999999</v>
      </c>
      <c r="G407">
        <v>52.427143000000001</v>
      </c>
      <c r="H407">
        <v>27.632925</v>
      </c>
      <c r="I407">
        <v>0</v>
      </c>
    </row>
    <row r="408" spans="1:9">
      <c r="A408" s="126">
        <v>407</v>
      </c>
      <c r="B408">
        <v>1848.3599850000001</v>
      </c>
      <c r="C408">
        <v>54.650002000000001</v>
      </c>
      <c r="D408">
        <v>19.939501</v>
      </c>
      <c r="E408">
        <v>10.028667</v>
      </c>
      <c r="F408">
        <v>17.637025999999999</v>
      </c>
      <c r="G408">
        <v>52.595714999999998</v>
      </c>
      <c r="H408">
        <v>27.913124</v>
      </c>
      <c r="I408">
        <v>0</v>
      </c>
    </row>
    <row r="409" spans="1:9">
      <c r="A409" s="126">
        <v>408</v>
      </c>
      <c r="B409">
        <v>1831.9799800000001</v>
      </c>
      <c r="C409">
        <v>54.709999000000003</v>
      </c>
      <c r="D409">
        <v>19.898499999999999</v>
      </c>
      <c r="E409">
        <v>10.006667</v>
      </c>
      <c r="F409">
        <v>17.388981000000001</v>
      </c>
      <c r="G409">
        <v>51.831429</v>
      </c>
      <c r="H409">
        <v>27.724083</v>
      </c>
      <c r="I409">
        <v>1</v>
      </c>
    </row>
    <row r="410" spans="1:9">
      <c r="A410" s="126">
        <v>409</v>
      </c>
      <c r="B410">
        <v>1831.369995</v>
      </c>
      <c r="C410">
        <v>54.560001</v>
      </c>
      <c r="D410">
        <v>19.822001</v>
      </c>
      <c r="E410">
        <v>9.9706670000000006</v>
      </c>
      <c r="F410">
        <v>17.007010000000001</v>
      </c>
      <c r="G410">
        <v>51.871428999999999</v>
      </c>
      <c r="H410">
        <v>27.521840999999998</v>
      </c>
      <c r="I410">
        <v>0</v>
      </c>
    </row>
    <row r="411" spans="1:9">
      <c r="A411" s="126">
        <v>410</v>
      </c>
      <c r="B411">
        <v>1826.7700199999999</v>
      </c>
      <c r="C411">
        <v>57.200001</v>
      </c>
      <c r="D411">
        <v>19.681498999999999</v>
      </c>
      <c r="E411">
        <v>9.8000000000000007</v>
      </c>
      <c r="F411">
        <v>17.099755999999999</v>
      </c>
      <c r="G411">
        <v>51.367142000000001</v>
      </c>
      <c r="H411">
        <v>27.828690999999999</v>
      </c>
      <c r="I411">
        <v>0</v>
      </c>
    </row>
    <row r="412" spans="1:9">
      <c r="A412" s="126">
        <v>411</v>
      </c>
      <c r="B412">
        <v>1837.880005</v>
      </c>
      <c r="C412">
        <v>57.919998</v>
      </c>
      <c r="D412">
        <v>19.901501</v>
      </c>
      <c r="E412">
        <v>9.9573330000000002</v>
      </c>
      <c r="F412">
        <v>16.977464999999999</v>
      </c>
      <c r="G412">
        <v>48.5</v>
      </c>
      <c r="H412">
        <v>28.365179000000001</v>
      </c>
      <c r="I412">
        <v>0</v>
      </c>
    </row>
    <row r="413" spans="1:9">
      <c r="A413" s="126">
        <v>412</v>
      </c>
      <c r="B413">
        <v>1837.48999</v>
      </c>
      <c r="C413">
        <v>58.23</v>
      </c>
      <c r="D413">
        <v>20.096001000000001</v>
      </c>
      <c r="E413">
        <v>10.085333</v>
      </c>
      <c r="F413">
        <v>17.084982</v>
      </c>
      <c r="G413">
        <v>48.712856000000002</v>
      </c>
      <c r="H413">
        <v>28.424209999999999</v>
      </c>
      <c r="I413">
        <v>0</v>
      </c>
    </row>
    <row r="414" spans="1:9">
      <c r="A414" s="126">
        <v>413</v>
      </c>
      <c r="B414">
        <v>1838.130005</v>
      </c>
      <c r="C414">
        <v>57.220001000000003</v>
      </c>
      <c r="D414">
        <v>20.050501000000001</v>
      </c>
      <c r="E414">
        <v>9.8353330000000003</v>
      </c>
      <c r="F414">
        <v>16.866803999999998</v>
      </c>
      <c r="G414">
        <v>48.150002000000001</v>
      </c>
      <c r="H414">
        <v>28.150483999999999</v>
      </c>
      <c r="I414">
        <v>0</v>
      </c>
    </row>
    <row r="415" spans="1:9">
      <c r="A415" s="126">
        <v>414</v>
      </c>
      <c r="B415">
        <v>1842.369995</v>
      </c>
      <c r="C415">
        <v>57.939999</v>
      </c>
      <c r="D415">
        <v>19.882999000000002</v>
      </c>
      <c r="E415">
        <v>9.7146670000000004</v>
      </c>
      <c r="F415">
        <v>16.754259000000001</v>
      </c>
      <c r="G415">
        <v>47.448569999999997</v>
      </c>
      <c r="H415">
        <v>28.148990999999999</v>
      </c>
      <c r="I415">
        <v>0</v>
      </c>
    </row>
    <row r="416" spans="1:9">
      <c r="A416" s="126">
        <v>415</v>
      </c>
      <c r="B416">
        <v>1819.1999510000001</v>
      </c>
      <c r="C416">
        <v>55.91</v>
      </c>
      <c r="D416">
        <v>19.548999999999999</v>
      </c>
      <c r="E416">
        <v>9.2893329999999992</v>
      </c>
      <c r="F416">
        <v>16.84197</v>
      </c>
      <c r="G416">
        <v>48.115715000000002</v>
      </c>
      <c r="H416">
        <v>27.969664000000002</v>
      </c>
      <c r="I416">
        <v>0</v>
      </c>
    </row>
    <row r="417" spans="1:9">
      <c r="A417" s="126">
        <v>416</v>
      </c>
      <c r="B417">
        <v>1838.880005</v>
      </c>
      <c r="C417">
        <v>57.740001999999997</v>
      </c>
      <c r="D417">
        <v>19.877001</v>
      </c>
      <c r="E417">
        <v>10.751333000000001</v>
      </c>
      <c r="F417">
        <v>17.177097</v>
      </c>
      <c r="G417">
        <v>48.279998999999997</v>
      </c>
      <c r="H417">
        <v>28.627694999999999</v>
      </c>
      <c r="I417">
        <v>0</v>
      </c>
    </row>
    <row r="418" spans="1:9">
      <c r="A418" s="126">
        <v>417</v>
      </c>
      <c r="B418">
        <v>1848.380005</v>
      </c>
      <c r="C418">
        <v>57.599997999999999</v>
      </c>
      <c r="D418">
        <v>19.793500999999999</v>
      </c>
      <c r="E418">
        <v>10.942</v>
      </c>
      <c r="F418">
        <v>17.521958999999999</v>
      </c>
      <c r="G418">
        <v>47.197144000000002</v>
      </c>
      <c r="H418">
        <v>28.608269</v>
      </c>
      <c r="I418">
        <v>0</v>
      </c>
    </row>
    <row r="419" spans="1:9">
      <c r="A419" s="126">
        <v>418</v>
      </c>
      <c r="B419">
        <v>1845.8900149999999</v>
      </c>
      <c r="C419">
        <v>57.189999</v>
      </c>
      <c r="D419">
        <v>19.790001</v>
      </c>
      <c r="E419">
        <v>11.398</v>
      </c>
      <c r="F419">
        <v>17.424191</v>
      </c>
      <c r="G419">
        <v>47.382857999999999</v>
      </c>
      <c r="H419">
        <v>28.797560000000001</v>
      </c>
      <c r="I419">
        <v>0</v>
      </c>
    </row>
    <row r="420" spans="1:9">
      <c r="A420" s="126">
        <v>419</v>
      </c>
      <c r="B420">
        <v>1838.6999510000001</v>
      </c>
      <c r="C420">
        <v>56.299999</v>
      </c>
      <c r="D420">
        <v>19.980498999999998</v>
      </c>
      <c r="E420">
        <v>11.334</v>
      </c>
      <c r="F420">
        <v>16.997275999999999</v>
      </c>
      <c r="G420">
        <v>47.148570999999997</v>
      </c>
      <c r="H420">
        <v>28.655842</v>
      </c>
      <c r="I420">
        <v>0</v>
      </c>
    </row>
    <row r="421" spans="1:9">
      <c r="A421" s="126">
        <v>420</v>
      </c>
      <c r="B421">
        <v>1843.8000489999999</v>
      </c>
      <c r="C421">
        <v>58.509998000000003</v>
      </c>
      <c r="D421">
        <v>20.352501</v>
      </c>
      <c r="E421">
        <v>11.778667</v>
      </c>
      <c r="F421">
        <v>17.261341000000002</v>
      </c>
      <c r="G421">
        <v>46.958571999999997</v>
      </c>
      <c r="H421">
        <v>28.983861999999998</v>
      </c>
      <c r="I421">
        <v>0</v>
      </c>
    </row>
    <row r="422" spans="1:9">
      <c r="A422" s="126">
        <v>421</v>
      </c>
      <c r="B422">
        <v>1844.8599850000001</v>
      </c>
      <c r="C422">
        <v>57.509998000000003</v>
      </c>
      <c r="D422">
        <v>20.226998999999999</v>
      </c>
      <c r="E422">
        <v>11.904</v>
      </c>
      <c r="F422">
        <v>17.338047</v>
      </c>
      <c r="G422">
        <v>47.675713000000002</v>
      </c>
      <c r="H422">
        <v>29.016739000000001</v>
      </c>
      <c r="I422">
        <v>0</v>
      </c>
    </row>
    <row r="423" spans="1:9">
      <c r="A423" s="126">
        <v>422</v>
      </c>
      <c r="B423">
        <v>1828.459961</v>
      </c>
      <c r="C423">
        <v>56.630001</v>
      </c>
      <c r="D423">
        <v>19.993500000000001</v>
      </c>
      <c r="E423">
        <v>12.1</v>
      </c>
      <c r="F423">
        <v>17.484867000000001</v>
      </c>
      <c r="G423">
        <v>55.531429000000003</v>
      </c>
      <c r="H423">
        <v>28.894196999999998</v>
      </c>
      <c r="I423">
        <v>0</v>
      </c>
    </row>
    <row r="424" spans="1:9">
      <c r="A424" s="126">
        <v>423</v>
      </c>
      <c r="B424">
        <v>1790.290039</v>
      </c>
      <c r="C424">
        <v>54.450001</v>
      </c>
      <c r="D424">
        <v>19.379999000000002</v>
      </c>
      <c r="E424">
        <v>11.64</v>
      </c>
      <c r="F424">
        <v>17.167036</v>
      </c>
      <c r="G424">
        <v>55.154285000000002</v>
      </c>
      <c r="H424">
        <v>27.990832999999999</v>
      </c>
      <c r="I424">
        <v>0</v>
      </c>
    </row>
    <row r="425" spans="1:9">
      <c r="A425" s="126">
        <v>424</v>
      </c>
      <c r="B425">
        <v>1781.5600589999999</v>
      </c>
      <c r="C425">
        <v>53.549999</v>
      </c>
      <c r="D425">
        <v>19.313998999999999</v>
      </c>
      <c r="E425">
        <v>11.308</v>
      </c>
      <c r="F425">
        <v>17.306301000000001</v>
      </c>
      <c r="G425">
        <v>54.46143</v>
      </c>
      <c r="H425">
        <v>27.427942000000002</v>
      </c>
      <c r="I425">
        <v>0</v>
      </c>
    </row>
    <row r="426" spans="1:9">
      <c r="A426" s="126">
        <v>425</v>
      </c>
      <c r="B426">
        <v>1792.5</v>
      </c>
      <c r="C426">
        <v>55.139999000000003</v>
      </c>
      <c r="D426">
        <v>19.721499999999999</v>
      </c>
      <c r="E426">
        <v>11.891999999999999</v>
      </c>
      <c r="F426">
        <v>15.923054</v>
      </c>
      <c r="G426">
        <v>58.110000999999997</v>
      </c>
      <c r="H426">
        <v>27.970409</v>
      </c>
      <c r="I426">
        <v>0</v>
      </c>
    </row>
    <row r="427" spans="1:9">
      <c r="A427" s="126">
        <v>426</v>
      </c>
      <c r="B427">
        <v>1774.1999510000001</v>
      </c>
      <c r="C427">
        <v>53.529998999999997</v>
      </c>
      <c r="D427">
        <v>19.209999</v>
      </c>
      <c r="E427">
        <v>11.682</v>
      </c>
      <c r="F427">
        <v>15.742286999999999</v>
      </c>
      <c r="G427">
        <v>57.202857999999999</v>
      </c>
      <c r="H427">
        <v>27.569662000000001</v>
      </c>
      <c r="I427">
        <v>0</v>
      </c>
    </row>
    <row r="428" spans="1:9">
      <c r="A428" s="126">
        <v>427</v>
      </c>
      <c r="B428">
        <v>1794.1899410000001</v>
      </c>
      <c r="C428">
        <v>61.080002</v>
      </c>
      <c r="D428">
        <v>20.150499</v>
      </c>
      <c r="E428">
        <v>12.189333</v>
      </c>
      <c r="F428">
        <v>15.711790000000001</v>
      </c>
      <c r="G428">
        <v>57.810001</v>
      </c>
      <c r="H428">
        <v>28.278752999999998</v>
      </c>
      <c r="I428">
        <v>0</v>
      </c>
    </row>
    <row r="429" spans="1:9">
      <c r="A429" s="126">
        <v>428</v>
      </c>
      <c r="B429">
        <v>1782.589966</v>
      </c>
      <c r="C429">
        <v>62.57</v>
      </c>
      <c r="D429">
        <v>17.9345</v>
      </c>
      <c r="E429">
        <v>12.093999999999999</v>
      </c>
      <c r="F429">
        <v>15.737576000000001</v>
      </c>
      <c r="G429">
        <v>58.475715999999998</v>
      </c>
      <c r="H429">
        <v>29.414000000000001</v>
      </c>
      <c r="I429">
        <v>0</v>
      </c>
    </row>
    <row r="430" spans="1:9">
      <c r="A430" s="126">
        <v>429</v>
      </c>
      <c r="B430">
        <v>1741.8900149999999</v>
      </c>
      <c r="C430">
        <v>61.48</v>
      </c>
      <c r="D430">
        <v>17.307500999999998</v>
      </c>
      <c r="E430">
        <v>11.807333</v>
      </c>
      <c r="F430">
        <v>15.76681</v>
      </c>
      <c r="G430">
        <v>57.768569999999997</v>
      </c>
      <c r="H430">
        <v>28.229937</v>
      </c>
      <c r="I430">
        <v>1</v>
      </c>
    </row>
    <row r="431" spans="1:9">
      <c r="A431" s="126">
        <v>430</v>
      </c>
      <c r="B431">
        <v>1755.1999510000001</v>
      </c>
      <c r="C431">
        <v>62.75</v>
      </c>
      <c r="D431">
        <v>17.397499</v>
      </c>
      <c r="E431">
        <v>11.915333</v>
      </c>
      <c r="F431">
        <v>15.995041000000001</v>
      </c>
      <c r="G431">
        <v>57.987144000000001</v>
      </c>
      <c r="H431">
        <v>28.347746000000001</v>
      </c>
      <c r="I431">
        <v>0</v>
      </c>
    </row>
    <row r="432" spans="1:9">
      <c r="A432" s="126">
        <v>431</v>
      </c>
      <c r="B432">
        <v>1751.6400149999999</v>
      </c>
      <c r="C432">
        <v>62.189999</v>
      </c>
      <c r="D432">
        <v>17.322500000000002</v>
      </c>
      <c r="E432">
        <v>11.628</v>
      </c>
      <c r="F432">
        <v>16.114504</v>
      </c>
      <c r="G432">
        <v>57.774284000000002</v>
      </c>
      <c r="H432">
        <v>28.473274</v>
      </c>
      <c r="I432">
        <v>0</v>
      </c>
    </row>
    <row r="433" spans="1:9">
      <c r="A433" s="126">
        <v>432</v>
      </c>
      <c r="B433">
        <v>1773.4300539999999</v>
      </c>
      <c r="C433">
        <v>62.16</v>
      </c>
      <c r="D433">
        <v>17.729500000000002</v>
      </c>
      <c r="E433">
        <v>11.891999999999999</v>
      </c>
      <c r="F433">
        <v>16.208437</v>
      </c>
      <c r="G433">
        <v>58.272857999999999</v>
      </c>
      <c r="H433">
        <v>28.890711</v>
      </c>
      <c r="I433">
        <v>0</v>
      </c>
    </row>
    <row r="434" spans="1:9">
      <c r="A434" s="126">
        <v>433</v>
      </c>
      <c r="B434">
        <v>1797.0200199999999</v>
      </c>
      <c r="C434">
        <v>64.319999999999993</v>
      </c>
      <c r="D434">
        <v>18.054001</v>
      </c>
      <c r="E434">
        <v>12.435333</v>
      </c>
      <c r="F434">
        <v>16.435192000000001</v>
      </c>
      <c r="G434">
        <v>61.425713000000002</v>
      </c>
      <c r="H434">
        <v>29.326077999999999</v>
      </c>
      <c r="I434">
        <v>0</v>
      </c>
    </row>
    <row r="435" spans="1:9">
      <c r="A435" s="126">
        <v>434</v>
      </c>
      <c r="B435">
        <v>1799.839966</v>
      </c>
      <c r="C435">
        <v>63.549999</v>
      </c>
      <c r="D435">
        <v>18.043500999999999</v>
      </c>
      <c r="E435">
        <v>13.103999999999999</v>
      </c>
      <c r="F435">
        <v>16.72963</v>
      </c>
      <c r="G435">
        <v>61.491427999999999</v>
      </c>
      <c r="H435">
        <v>29.213750999999998</v>
      </c>
      <c r="I435">
        <v>0</v>
      </c>
    </row>
    <row r="436" spans="1:9">
      <c r="A436" s="126">
        <v>435</v>
      </c>
      <c r="B436">
        <v>1819.75</v>
      </c>
      <c r="C436">
        <v>64.849997999999999</v>
      </c>
      <c r="D436">
        <v>18.089500000000001</v>
      </c>
      <c r="E436">
        <v>13.108000000000001</v>
      </c>
      <c r="F436">
        <v>16.950051999999999</v>
      </c>
      <c r="G436">
        <v>61.998569000000003</v>
      </c>
      <c r="H436">
        <v>29.643388999999999</v>
      </c>
      <c r="I436">
        <v>0</v>
      </c>
    </row>
    <row r="437" spans="1:9">
      <c r="A437" s="126">
        <v>436</v>
      </c>
      <c r="B437">
        <v>1819.26001</v>
      </c>
      <c r="C437">
        <v>64.449996999999996</v>
      </c>
      <c r="D437">
        <v>17.462499999999999</v>
      </c>
      <c r="E437">
        <v>13.021333</v>
      </c>
      <c r="F437">
        <v>16.948789999999999</v>
      </c>
      <c r="G437">
        <v>61.275714999999998</v>
      </c>
      <c r="H437">
        <v>29.556464999999999</v>
      </c>
      <c r="I437">
        <v>0</v>
      </c>
    </row>
    <row r="438" spans="1:9">
      <c r="A438" s="126">
        <v>437</v>
      </c>
      <c r="B438">
        <v>1829.829956</v>
      </c>
      <c r="C438">
        <v>67.330001999999993</v>
      </c>
      <c r="D438">
        <v>17.860001</v>
      </c>
      <c r="E438">
        <v>13.308667</v>
      </c>
      <c r="F438">
        <v>17.217924</v>
      </c>
      <c r="G438">
        <v>62.364285000000002</v>
      </c>
      <c r="H438">
        <v>29.885483000000001</v>
      </c>
      <c r="I438">
        <v>0</v>
      </c>
    </row>
    <row r="439" spans="1:9">
      <c r="A439" s="126">
        <v>438</v>
      </c>
      <c r="B439">
        <v>1838.630005</v>
      </c>
      <c r="C439">
        <v>67.089995999999999</v>
      </c>
      <c r="D439">
        <v>17.8675</v>
      </c>
      <c r="E439">
        <v>13.215332999999999</v>
      </c>
      <c r="F439">
        <v>17.20401</v>
      </c>
      <c r="G439">
        <v>62.215713999999998</v>
      </c>
      <c r="H439">
        <v>29.957709999999999</v>
      </c>
      <c r="I439">
        <v>0</v>
      </c>
    </row>
    <row r="440" spans="1:9">
      <c r="A440" s="126">
        <v>439</v>
      </c>
      <c r="B440">
        <v>1840.76001</v>
      </c>
      <c r="C440">
        <v>67.300003000000004</v>
      </c>
      <c r="D440">
        <v>17.682500999999998</v>
      </c>
      <c r="E440">
        <v>13.58</v>
      </c>
      <c r="F440">
        <v>17.267267</v>
      </c>
      <c r="G440">
        <v>62.407142999999998</v>
      </c>
      <c r="H440">
        <v>30.158957000000001</v>
      </c>
      <c r="I440">
        <v>0</v>
      </c>
    </row>
    <row r="441" spans="1:9">
      <c r="A441" s="126">
        <v>440</v>
      </c>
      <c r="B441">
        <v>1828.75</v>
      </c>
      <c r="C441">
        <v>68.059997999999993</v>
      </c>
      <c r="D441">
        <v>17.368998999999999</v>
      </c>
      <c r="E441">
        <v>12.909333</v>
      </c>
      <c r="F441">
        <v>16.994654000000001</v>
      </c>
      <c r="G441">
        <v>61.175713000000002</v>
      </c>
      <c r="H441">
        <v>29.946255000000001</v>
      </c>
      <c r="I441">
        <v>0</v>
      </c>
    </row>
    <row r="442" spans="1:9">
      <c r="A442" s="126">
        <v>441</v>
      </c>
      <c r="B442">
        <v>1839.780029</v>
      </c>
      <c r="C442">
        <v>69.629997000000003</v>
      </c>
      <c r="D442">
        <v>17.489999999999998</v>
      </c>
      <c r="E442">
        <v>13.997999999999999</v>
      </c>
      <c r="F442">
        <v>16.797934999999999</v>
      </c>
      <c r="G442">
        <v>62.135714999999998</v>
      </c>
      <c r="H442">
        <v>29.990338999999999</v>
      </c>
      <c r="I442">
        <v>0</v>
      </c>
    </row>
    <row r="443" spans="1:9">
      <c r="A443" s="126">
        <v>442</v>
      </c>
      <c r="B443">
        <v>1836.25</v>
      </c>
      <c r="C443">
        <v>68.589995999999999</v>
      </c>
      <c r="D443">
        <v>17.337999</v>
      </c>
      <c r="E443">
        <v>13.973333</v>
      </c>
      <c r="F443">
        <v>16.611345</v>
      </c>
      <c r="G443">
        <v>61.747143000000001</v>
      </c>
      <c r="H443">
        <v>29.982368000000001</v>
      </c>
      <c r="I443">
        <v>0</v>
      </c>
    </row>
    <row r="444" spans="1:9">
      <c r="A444" s="126">
        <v>443</v>
      </c>
      <c r="B444">
        <v>1847.6099850000001</v>
      </c>
      <c r="C444">
        <v>70.779999000000004</v>
      </c>
      <c r="D444">
        <v>17.589001</v>
      </c>
      <c r="E444">
        <v>14.51</v>
      </c>
      <c r="F444">
        <v>16.684086000000001</v>
      </c>
      <c r="G444">
        <v>63.857143000000001</v>
      </c>
      <c r="H444">
        <v>30.199553999999999</v>
      </c>
      <c r="I444">
        <v>0</v>
      </c>
    </row>
    <row r="445" spans="1:9">
      <c r="A445" s="126">
        <v>444</v>
      </c>
      <c r="B445">
        <v>1845.119995</v>
      </c>
      <c r="C445">
        <v>69.849997999999999</v>
      </c>
      <c r="D445">
        <v>17.916</v>
      </c>
      <c r="E445">
        <v>16.533332999999999</v>
      </c>
      <c r="F445">
        <v>16.510467999999999</v>
      </c>
      <c r="G445">
        <v>64.718575000000001</v>
      </c>
      <c r="H445">
        <v>30.386105000000001</v>
      </c>
      <c r="I445">
        <v>0</v>
      </c>
    </row>
    <row r="446" spans="1:9">
      <c r="A446" s="126">
        <v>445</v>
      </c>
      <c r="B446">
        <v>1845.160034</v>
      </c>
      <c r="C446">
        <v>69.260002</v>
      </c>
      <c r="D446">
        <v>17.989999999999998</v>
      </c>
      <c r="E446">
        <v>16.866667</v>
      </c>
      <c r="F446">
        <v>16.361511</v>
      </c>
      <c r="G446">
        <v>64.112853999999999</v>
      </c>
      <c r="H446">
        <v>30.390340999999999</v>
      </c>
      <c r="I446">
        <v>0</v>
      </c>
    </row>
    <row r="447" spans="1:9">
      <c r="A447" s="126">
        <v>446</v>
      </c>
      <c r="B447">
        <v>1854.290039</v>
      </c>
      <c r="C447">
        <v>68.940002000000007</v>
      </c>
      <c r="D447">
        <v>18.006499999999999</v>
      </c>
      <c r="E447">
        <v>16.835999999999999</v>
      </c>
      <c r="F447">
        <v>16.68788</v>
      </c>
      <c r="G447">
        <v>64.604286000000002</v>
      </c>
      <c r="H447">
        <v>30.366427999999999</v>
      </c>
      <c r="I447">
        <v>0</v>
      </c>
    </row>
    <row r="448" spans="1:9">
      <c r="A448" s="126">
        <v>447</v>
      </c>
      <c r="B448">
        <v>1859.4499510000001</v>
      </c>
      <c r="C448">
        <v>68.459998999999996</v>
      </c>
      <c r="D448">
        <v>18.105</v>
      </c>
      <c r="E448">
        <v>16.320667</v>
      </c>
      <c r="F448">
        <v>16.642655999999999</v>
      </c>
      <c r="G448">
        <v>63.661430000000003</v>
      </c>
      <c r="H448">
        <v>30.277761000000002</v>
      </c>
      <c r="I448">
        <v>0</v>
      </c>
    </row>
    <row r="449" spans="1:9">
      <c r="A449" s="126">
        <v>448</v>
      </c>
      <c r="B449">
        <v>1845.7299800000001</v>
      </c>
      <c r="C449">
        <v>67.410004000000001</v>
      </c>
      <c r="D449">
        <v>17.989000000000001</v>
      </c>
      <c r="E449">
        <v>16.704000000000001</v>
      </c>
      <c r="F449">
        <v>16.690729000000001</v>
      </c>
      <c r="G449">
        <v>63.655712000000001</v>
      </c>
      <c r="H449">
        <v>29.954971</v>
      </c>
      <c r="I449">
        <v>1</v>
      </c>
    </row>
    <row r="450" spans="1:9">
      <c r="A450" s="126">
        <v>449</v>
      </c>
      <c r="B450">
        <v>1873.910034</v>
      </c>
      <c r="C450">
        <v>68.800003000000004</v>
      </c>
      <c r="D450">
        <v>18.195</v>
      </c>
      <c r="E450">
        <v>16.989332000000001</v>
      </c>
      <c r="F450">
        <v>16.800778999999999</v>
      </c>
      <c r="G450">
        <v>64.997146999999998</v>
      </c>
      <c r="H450">
        <v>30.259331</v>
      </c>
      <c r="I450">
        <v>0</v>
      </c>
    </row>
    <row r="451" spans="1:9">
      <c r="A451" s="126">
        <v>450</v>
      </c>
      <c r="B451">
        <v>1873.8100589999999</v>
      </c>
      <c r="C451">
        <v>71.569999999999993</v>
      </c>
      <c r="D451">
        <v>18.618500000000001</v>
      </c>
      <c r="E451">
        <v>16.844000000000001</v>
      </c>
      <c r="F451">
        <v>16.836210000000001</v>
      </c>
      <c r="G451">
        <v>64.785713000000001</v>
      </c>
      <c r="H451">
        <v>30.342768</v>
      </c>
      <c r="I451">
        <v>0</v>
      </c>
    </row>
    <row r="452" spans="1:9">
      <c r="A452" s="126">
        <v>451</v>
      </c>
      <c r="B452">
        <v>1877.030029</v>
      </c>
      <c r="C452">
        <v>70.839995999999999</v>
      </c>
      <c r="D452">
        <v>18.608000000000001</v>
      </c>
      <c r="E452">
        <v>16.862666999999998</v>
      </c>
      <c r="F452">
        <v>16.785288000000001</v>
      </c>
      <c r="G452">
        <v>64.358574000000004</v>
      </c>
      <c r="H452">
        <v>30.376391999999999</v>
      </c>
      <c r="I452">
        <v>0</v>
      </c>
    </row>
    <row r="453" spans="1:9">
      <c r="A453" s="126">
        <v>452</v>
      </c>
      <c r="B453">
        <v>1878.040039</v>
      </c>
      <c r="C453">
        <v>69.800003000000004</v>
      </c>
      <c r="D453">
        <v>18.603000999999999</v>
      </c>
      <c r="E453">
        <v>16.414000000000001</v>
      </c>
      <c r="F453">
        <v>16.775486000000001</v>
      </c>
      <c r="G453">
        <v>64.052856000000006</v>
      </c>
      <c r="H453">
        <v>30.256342</v>
      </c>
      <c r="I453">
        <v>0</v>
      </c>
    </row>
    <row r="454" spans="1:9">
      <c r="A454" s="126">
        <v>453</v>
      </c>
      <c r="B454">
        <v>1877.170044</v>
      </c>
      <c r="C454">
        <v>72.029999000000004</v>
      </c>
      <c r="D454">
        <v>18.526501</v>
      </c>
      <c r="E454">
        <v>15.922667000000001</v>
      </c>
      <c r="F454">
        <v>16.790665000000001</v>
      </c>
      <c r="G454">
        <v>62.849997999999999</v>
      </c>
      <c r="H454">
        <v>30.176141999999999</v>
      </c>
      <c r="I454">
        <v>0</v>
      </c>
    </row>
    <row r="455" spans="1:9">
      <c r="A455" s="126">
        <v>454</v>
      </c>
      <c r="B455">
        <v>1867.630005</v>
      </c>
      <c r="C455">
        <v>70.099997999999999</v>
      </c>
      <c r="D455">
        <v>18.440999999999999</v>
      </c>
      <c r="E455">
        <v>15.627333</v>
      </c>
      <c r="F455">
        <v>16.954172</v>
      </c>
      <c r="G455">
        <v>62.497143000000001</v>
      </c>
      <c r="H455">
        <v>29.887723999999999</v>
      </c>
      <c r="I455">
        <v>0</v>
      </c>
    </row>
    <row r="456" spans="1:9">
      <c r="A456" s="126">
        <v>455</v>
      </c>
      <c r="B456">
        <v>1868.1999510000001</v>
      </c>
      <c r="C456">
        <v>70.879997000000003</v>
      </c>
      <c r="D456">
        <v>18.532</v>
      </c>
      <c r="E456">
        <v>16.099333000000001</v>
      </c>
      <c r="F456">
        <v>16.970614999999999</v>
      </c>
      <c r="G456">
        <v>62.368572</v>
      </c>
      <c r="H456">
        <v>30.069792</v>
      </c>
      <c r="I456">
        <v>0</v>
      </c>
    </row>
    <row r="457" spans="1:9">
      <c r="A457" s="126">
        <v>456</v>
      </c>
      <c r="B457">
        <v>1846.339966</v>
      </c>
      <c r="C457">
        <v>68.830001999999993</v>
      </c>
      <c r="D457">
        <v>18.575500000000002</v>
      </c>
      <c r="E457">
        <v>15.852667</v>
      </c>
      <c r="F457">
        <v>16.782129000000001</v>
      </c>
      <c r="G457">
        <v>61.437140999999997</v>
      </c>
      <c r="H457">
        <v>29.615494000000002</v>
      </c>
      <c r="I457">
        <v>0</v>
      </c>
    </row>
    <row r="458" spans="1:9">
      <c r="A458" s="126">
        <v>457</v>
      </c>
      <c r="B458">
        <v>1841.130005</v>
      </c>
      <c r="C458">
        <v>67.720000999999996</v>
      </c>
      <c r="D458">
        <v>18.687000000000001</v>
      </c>
      <c r="E458">
        <v>15.398</v>
      </c>
      <c r="F458">
        <v>16.593641000000002</v>
      </c>
      <c r="G458">
        <v>60.64143</v>
      </c>
      <c r="H458">
        <v>29.210512000000001</v>
      </c>
      <c r="I458">
        <v>0</v>
      </c>
    </row>
    <row r="459" spans="1:9">
      <c r="A459" s="126">
        <v>458</v>
      </c>
      <c r="B459">
        <v>1858.829956</v>
      </c>
      <c r="C459">
        <v>68.739998</v>
      </c>
      <c r="D459">
        <v>18.752001</v>
      </c>
      <c r="E459">
        <v>15.598667000000001</v>
      </c>
      <c r="F459">
        <v>16.658473999999998</v>
      </c>
      <c r="G459">
        <v>60.388573000000001</v>
      </c>
      <c r="H459">
        <v>29.691210000000002</v>
      </c>
      <c r="I459">
        <v>0</v>
      </c>
    </row>
    <row r="460" spans="1:9">
      <c r="A460" s="126">
        <v>459</v>
      </c>
      <c r="B460">
        <v>1872.25</v>
      </c>
      <c r="C460">
        <v>69.190002000000007</v>
      </c>
      <c r="D460">
        <v>18.938499</v>
      </c>
      <c r="E460">
        <v>16.002666000000001</v>
      </c>
      <c r="F460">
        <v>16.805847</v>
      </c>
      <c r="G460">
        <v>60.035713000000001</v>
      </c>
      <c r="H460">
        <v>30.168420999999999</v>
      </c>
      <c r="I460">
        <v>0</v>
      </c>
    </row>
    <row r="461" spans="1:9">
      <c r="A461" s="126">
        <v>460</v>
      </c>
      <c r="B461">
        <v>1860.7700199999999</v>
      </c>
      <c r="C461">
        <v>68.239998</v>
      </c>
      <c r="D461">
        <v>18.661501000000001</v>
      </c>
      <c r="E461">
        <v>15.722667</v>
      </c>
      <c r="F461">
        <v>16.80142</v>
      </c>
      <c r="G461">
        <v>60.012855999999999</v>
      </c>
      <c r="H461">
        <v>29.869292999999999</v>
      </c>
      <c r="I461">
        <v>0</v>
      </c>
    </row>
    <row r="462" spans="1:9">
      <c r="A462" s="126">
        <v>461</v>
      </c>
      <c r="B462">
        <v>1872.01001</v>
      </c>
      <c r="C462">
        <v>66.970000999999996</v>
      </c>
      <c r="D462">
        <v>18.448499999999999</v>
      </c>
      <c r="E462">
        <v>15.660667</v>
      </c>
      <c r="F462">
        <v>16.720455000000001</v>
      </c>
      <c r="G462">
        <v>60.610000999999997</v>
      </c>
      <c r="H462">
        <v>29.817238</v>
      </c>
      <c r="I462">
        <v>0</v>
      </c>
    </row>
    <row r="463" spans="1:9">
      <c r="A463" s="126">
        <v>462</v>
      </c>
      <c r="B463">
        <v>1866.5200199999999</v>
      </c>
      <c r="C463">
        <v>67.239998</v>
      </c>
      <c r="D463">
        <v>18.030999999999999</v>
      </c>
      <c r="E463">
        <v>15.259333</v>
      </c>
      <c r="F463">
        <v>16.852331</v>
      </c>
      <c r="G463">
        <v>57.998569000000003</v>
      </c>
      <c r="H463">
        <v>29.465554999999998</v>
      </c>
      <c r="I463">
        <v>0</v>
      </c>
    </row>
    <row r="464" spans="1:9">
      <c r="A464" s="126">
        <v>463</v>
      </c>
      <c r="B464">
        <v>1857.4399410000001</v>
      </c>
      <c r="C464">
        <v>64.099997999999999</v>
      </c>
      <c r="D464">
        <v>17.592500999999999</v>
      </c>
      <c r="E464">
        <v>14.678000000000001</v>
      </c>
      <c r="F464">
        <v>17.052209999999999</v>
      </c>
      <c r="G464">
        <v>54.128571000000001</v>
      </c>
      <c r="H464">
        <v>28.840150999999999</v>
      </c>
      <c r="I464">
        <v>0</v>
      </c>
    </row>
    <row r="465" spans="1:9">
      <c r="A465" s="126">
        <v>464</v>
      </c>
      <c r="B465">
        <v>1865.619995</v>
      </c>
      <c r="C465">
        <v>64.889999000000003</v>
      </c>
      <c r="D465">
        <v>17.735499999999998</v>
      </c>
      <c r="E465">
        <v>14.696</v>
      </c>
      <c r="F465">
        <v>17.235634000000001</v>
      </c>
      <c r="G465">
        <v>52.977142000000001</v>
      </c>
      <c r="H465">
        <v>28.859825000000001</v>
      </c>
      <c r="I465">
        <v>0</v>
      </c>
    </row>
    <row r="466" spans="1:9">
      <c r="A466" s="126">
        <v>465</v>
      </c>
      <c r="B466">
        <v>1852.5600589999999</v>
      </c>
      <c r="C466">
        <v>60.389999000000003</v>
      </c>
      <c r="D466">
        <v>17.170500000000001</v>
      </c>
      <c r="E466">
        <v>14.197333</v>
      </c>
      <c r="F466">
        <v>17.070865999999999</v>
      </c>
      <c r="G466">
        <v>53.182858000000003</v>
      </c>
      <c r="H466">
        <v>28.193574999999999</v>
      </c>
      <c r="I466">
        <v>0</v>
      </c>
    </row>
    <row r="467" spans="1:9">
      <c r="A467" s="126">
        <v>466</v>
      </c>
      <c r="B467">
        <v>1849.040039</v>
      </c>
      <c r="C467">
        <v>60.970001000000003</v>
      </c>
      <c r="D467">
        <v>16.923500000000001</v>
      </c>
      <c r="E467">
        <v>13.821332999999999</v>
      </c>
      <c r="F467">
        <v>16.997492000000001</v>
      </c>
      <c r="G467">
        <v>52.025714999999998</v>
      </c>
      <c r="H467">
        <v>27.846546</v>
      </c>
      <c r="I467">
        <v>0</v>
      </c>
    </row>
    <row r="468" spans="1:9">
      <c r="A468" s="126">
        <v>467</v>
      </c>
      <c r="B468">
        <v>1857.619995</v>
      </c>
      <c r="C468">
        <v>60.009998000000003</v>
      </c>
      <c r="D468">
        <v>16.914498999999999</v>
      </c>
      <c r="E468">
        <v>14.157999999999999</v>
      </c>
      <c r="F468">
        <v>16.978521000000001</v>
      </c>
      <c r="G468">
        <v>51.267142999999997</v>
      </c>
      <c r="H468">
        <v>27.922837999999999</v>
      </c>
      <c r="I468">
        <v>0</v>
      </c>
    </row>
    <row r="469" spans="1:9">
      <c r="A469" s="126">
        <v>468</v>
      </c>
      <c r="B469">
        <v>1872.339966</v>
      </c>
      <c r="C469">
        <v>60.240001999999997</v>
      </c>
      <c r="D469">
        <v>16.818501000000001</v>
      </c>
      <c r="E469">
        <v>13.896667000000001</v>
      </c>
      <c r="F469">
        <v>16.974733000000001</v>
      </c>
      <c r="G469">
        <v>50.290000999999997</v>
      </c>
      <c r="H469">
        <v>27.772251000000001</v>
      </c>
      <c r="I469">
        <v>0</v>
      </c>
    </row>
    <row r="470" spans="1:9">
      <c r="A470" s="126">
        <v>469</v>
      </c>
      <c r="B470">
        <v>1885.5200199999999</v>
      </c>
      <c r="C470">
        <v>62.619999</v>
      </c>
      <c r="D470">
        <v>17.1495</v>
      </c>
      <c r="E470">
        <v>14.464667</v>
      </c>
      <c r="F470">
        <v>17.130009000000001</v>
      </c>
      <c r="G470">
        <v>52.098571999999997</v>
      </c>
      <c r="H470">
        <v>28.280355</v>
      </c>
      <c r="I470">
        <v>1</v>
      </c>
    </row>
    <row r="471" spans="1:9">
      <c r="A471" s="126">
        <v>470</v>
      </c>
      <c r="B471">
        <v>1890.900024</v>
      </c>
      <c r="C471">
        <v>62.720001000000003</v>
      </c>
      <c r="D471">
        <v>17.097999999999999</v>
      </c>
      <c r="E471">
        <v>15.352667</v>
      </c>
      <c r="F471">
        <v>17.158472</v>
      </c>
      <c r="G471">
        <v>51.84</v>
      </c>
      <c r="H471">
        <v>28.272379000000001</v>
      </c>
      <c r="I471">
        <v>0</v>
      </c>
    </row>
    <row r="472" spans="1:9">
      <c r="A472" s="126">
        <v>471</v>
      </c>
      <c r="B472">
        <v>1888.7700199999999</v>
      </c>
      <c r="C472">
        <v>59.490001999999997</v>
      </c>
      <c r="D472">
        <v>16.681000000000001</v>
      </c>
      <c r="E472">
        <v>15.026667</v>
      </c>
      <c r="F472">
        <v>17.039556999999999</v>
      </c>
      <c r="G472">
        <v>50.669998</v>
      </c>
      <c r="H472">
        <v>28.409002000000001</v>
      </c>
      <c r="I472">
        <v>0</v>
      </c>
    </row>
    <row r="473" spans="1:9">
      <c r="A473" s="126">
        <v>472</v>
      </c>
      <c r="B473">
        <v>1865.089966</v>
      </c>
      <c r="C473">
        <v>56.75</v>
      </c>
      <c r="D473">
        <v>16.149999999999999</v>
      </c>
      <c r="E473">
        <v>14.148667</v>
      </c>
      <c r="F473">
        <v>16.819130000000001</v>
      </c>
      <c r="G473">
        <v>48.187140999999997</v>
      </c>
      <c r="H473">
        <v>27.082644999999999</v>
      </c>
      <c r="I473">
        <v>0</v>
      </c>
    </row>
    <row r="474" spans="1:9">
      <c r="A474" s="126">
        <v>473</v>
      </c>
      <c r="B474">
        <v>1845.040039</v>
      </c>
      <c r="C474">
        <v>56.950001</v>
      </c>
      <c r="D474">
        <v>15.888</v>
      </c>
      <c r="E474">
        <v>13.834667</v>
      </c>
      <c r="F474">
        <v>16.555057999999999</v>
      </c>
      <c r="G474">
        <v>48.285713000000001</v>
      </c>
      <c r="H474">
        <v>26.833828</v>
      </c>
      <c r="I474">
        <v>0</v>
      </c>
    </row>
    <row r="475" spans="1:9">
      <c r="A475" s="126">
        <v>474</v>
      </c>
      <c r="B475">
        <v>1851.959961</v>
      </c>
      <c r="C475">
        <v>58.189999</v>
      </c>
      <c r="D475">
        <v>16.3535</v>
      </c>
      <c r="E475">
        <v>14.364000000000001</v>
      </c>
      <c r="F475">
        <v>16.554103999999999</v>
      </c>
      <c r="G475">
        <v>49.841431</v>
      </c>
      <c r="H475">
        <v>27.669035000000001</v>
      </c>
      <c r="I475">
        <v>0</v>
      </c>
    </row>
    <row r="476" spans="1:9">
      <c r="A476" s="126">
        <v>475</v>
      </c>
      <c r="B476">
        <v>1872.1800539999999</v>
      </c>
      <c r="C476">
        <v>62.41</v>
      </c>
      <c r="D476">
        <v>16.590499999999999</v>
      </c>
      <c r="E476">
        <v>14.462</v>
      </c>
      <c r="F476">
        <v>16.77169</v>
      </c>
      <c r="G476">
        <v>50.432858000000003</v>
      </c>
      <c r="H476">
        <v>28.129770000000001</v>
      </c>
      <c r="I476">
        <v>0</v>
      </c>
    </row>
    <row r="477" spans="1:9">
      <c r="A477" s="126">
        <v>476</v>
      </c>
      <c r="B477">
        <v>1833.079956</v>
      </c>
      <c r="C477">
        <v>59.16</v>
      </c>
      <c r="D477">
        <v>15.855499999999999</v>
      </c>
      <c r="E477">
        <v>13.612667</v>
      </c>
      <c r="F477">
        <v>16.555364999999998</v>
      </c>
      <c r="G477">
        <v>47.818568999999997</v>
      </c>
      <c r="H477">
        <v>26.973444000000001</v>
      </c>
      <c r="I477">
        <v>0</v>
      </c>
    </row>
    <row r="478" spans="1:9">
      <c r="A478" s="126">
        <v>477</v>
      </c>
      <c r="B478">
        <v>1815.6899410000001</v>
      </c>
      <c r="C478">
        <v>58.529998999999997</v>
      </c>
      <c r="D478">
        <v>15.586499999999999</v>
      </c>
      <c r="E478">
        <v>13.585333</v>
      </c>
      <c r="F478">
        <v>16.432981000000002</v>
      </c>
      <c r="G478">
        <v>46.672854999999998</v>
      </c>
      <c r="H478">
        <v>26.457360999999999</v>
      </c>
      <c r="I478">
        <v>0</v>
      </c>
    </row>
    <row r="479" spans="1:9">
      <c r="A479" s="126">
        <v>478</v>
      </c>
      <c r="B479">
        <v>1830.6099850000001</v>
      </c>
      <c r="C479">
        <v>58.889999000000003</v>
      </c>
      <c r="D479">
        <v>15.795500000000001</v>
      </c>
      <c r="E479">
        <v>13.206</v>
      </c>
      <c r="F479">
        <v>16.498443999999999</v>
      </c>
      <c r="G479">
        <v>47.368572</v>
      </c>
      <c r="H479">
        <v>26.553099</v>
      </c>
      <c r="I479">
        <v>0</v>
      </c>
    </row>
    <row r="480" spans="1:9">
      <c r="A480" s="126">
        <v>479</v>
      </c>
      <c r="B480">
        <v>1842.9799800000001</v>
      </c>
      <c r="C480">
        <v>59.09</v>
      </c>
      <c r="D480">
        <v>15.804</v>
      </c>
      <c r="E480">
        <v>12.927333000000001</v>
      </c>
      <c r="F480">
        <v>16.380796</v>
      </c>
      <c r="G480">
        <v>46.610000999999997</v>
      </c>
      <c r="H480">
        <v>26.748562</v>
      </c>
      <c r="I480">
        <v>0</v>
      </c>
    </row>
    <row r="481" spans="1:9">
      <c r="A481" s="126">
        <v>480</v>
      </c>
      <c r="B481">
        <v>1862.3100589999999</v>
      </c>
      <c r="C481">
        <v>59.720001000000003</v>
      </c>
      <c r="D481">
        <v>16.184000000000001</v>
      </c>
      <c r="E481">
        <v>13.273999999999999</v>
      </c>
      <c r="F481">
        <v>16.414007000000002</v>
      </c>
      <c r="G481">
        <v>47.344287999999999</v>
      </c>
      <c r="H481">
        <v>27.750810999999999</v>
      </c>
      <c r="I481">
        <v>0</v>
      </c>
    </row>
    <row r="482" spans="1:9">
      <c r="A482" s="126">
        <v>481</v>
      </c>
      <c r="B482">
        <v>1864.849976</v>
      </c>
      <c r="C482">
        <v>58.939999</v>
      </c>
      <c r="D482">
        <v>16.245501000000001</v>
      </c>
      <c r="E482">
        <v>13.208</v>
      </c>
      <c r="F482">
        <v>16.601541999999998</v>
      </c>
      <c r="G482">
        <v>49.39143</v>
      </c>
      <c r="H482">
        <v>26.731607</v>
      </c>
      <c r="I482">
        <v>0</v>
      </c>
    </row>
    <row r="483" spans="1:9">
      <c r="A483" s="126">
        <v>482</v>
      </c>
      <c r="B483">
        <v>1871.8900149999999</v>
      </c>
      <c r="C483">
        <v>61.240001999999997</v>
      </c>
      <c r="D483">
        <v>16.543500999999999</v>
      </c>
      <c r="E483">
        <v>13.625332999999999</v>
      </c>
      <c r="F483">
        <v>16.798573999999999</v>
      </c>
      <c r="G483">
        <v>49.784286000000002</v>
      </c>
      <c r="H483">
        <v>26.358630999999999</v>
      </c>
      <c r="I483">
        <v>0</v>
      </c>
    </row>
    <row r="484" spans="1:9">
      <c r="A484" s="126">
        <v>483</v>
      </c>
      <c r="B484">
        <v>1879.5500489999999</v>
      </c>
      <c r="C484">
        <v>63.029998999999997</v>
      </c>
      <c r="D484">
        <v>16.466000000000001</v>
      </c>
      <c r="E484">
        <v>14.576000000000001</v>
      </c>
      <c r="F484">
        <v>16.815339999999999</v>
      </c>
      <c r="G484">
        <v>53.271427000000003</v>
      </c>
      <c r="H484">
        <v>26.667286000000001</v>
      </c>
      <c r="I484">
        <v>0</v>
      </c>
    </row>
    <row r="485" spans="1:9">
      <c r="A485" s="126">
        <v>484</v>
      </c>
      <c r="B485">
        <v>1875.3900149999999</v>
      </c>
      <c r="C485">
        <v>61.360000999999997</v>
      </c>
      <c r="D485">
        <v>16.228999999999999</v>
      </c>
      <c r="E485">
        <v>13.866</v>
      </c>
      <c r="F485">
        <v>16.595537</v>
      </c>
      <c r="G485">
        <v>50.5</v>
      </c>
      <c r="H485">
        <v>26.274861999999999</v>
      </c>
      <c r="I485">
        <v>0</v>
      </c>
    </row>
    <row r="486" spans="1:9">
      <c r="A486" s="126">
        <v>485</v>
      </c>
      <c r="B486">
        <v>1878.6099850000001</v>
      </c>
      <c r="C486">
        <v>60.869999</v>
      </c>
      <c r="D486">
        <v>16.857500000000002</v>
      </c>
      <c r="E486">
        <v>13.857333000000001</v>
      </c>
      <c r="F486">
        <v>17.956061999999999</v>
      </c>
      <c r="G486">
        <v>49.152858999999999</v>
      </c>
      <c r="H486">
        <v>26.186105999999999</v>
      </c>
      <c r="I486">
        <v>0</v>
      </c>
    </row>
    <row r="487" spans="1:9">
      <c r="A487" s="126">
        <v>486</v>
      </c>
      <c r="B487">
        <v>1863.400024</v>
      </c>
      <c r="C487">
        <v>57.709999000000003</v>
      </c>
      <c r="D487">
        <v>15.1915</v>
      </c>
      <c r="E487">
        <v>13.323333</v>
      </c>
      <c r="F487">
        <v>18.087952000000001</v>
      </c>
      <c r="G487">
        <v>46.011429</v>
      </c>
      <c r="H487">
        <v>25.738334999999999</v>
      </c>
      <c r="I487">
        <v>0</v>
      </c>
    </row>
    <row r="488" spans="1:9">
      <c r="A488" s="126">
        <v>487</v>
      </c>
      <c r="B488">
        <v>1869.4300539999999</v>
      </c>
      <c r="C488">
        <v>56.139999000000003</v>
      </c>
      <c r="D488">
        <v>14.829000000000001</v>
      </c>
      <c r="E488">
        <v>13.234</v>
      </c>
      <c r="F488">
        <v>18.788451999999999</v>
      </c>
      <c r="G488">
        <v>44.887141999999997</v>
      </c>
      <c r="H488">
        <v>25.786702999999999</v>
      </c>
      <c r="I488">
        <v>0</v>
      </c>
    </row>
    <row r="489" spans="1:9">
      <c r="A489" s="126">
        <v>488</v>
      </c>
      <c r="B489">
        <v>1878.329956</v>
      </c>
      <c r="C489">
        <v>58.150002000000001</v>
      </c>
      <c r="D489">
        <v>15.019</v>
      </c>
      <c r="E489">
        <v>13.794667</v>
      </c>
      <c r="F489">
        <v>18.732787999999999</v>
      </c>
      <c r="G489">
        <v>45.695712999999998</v>
      </c>
      <c r="H489">
        <v>26.312757000000001</v>
      </c>
      <c r="I489">
        <v>0</v>
      </c>
    </row>
    <row r="490" spans="1:9">
      <c r="A490" s="126">
        <v>489</v>
      </c>
      <c r="B490">
        <v>1883.9499510000001</v>
      </c>
      <c r="C490">
        <v>59.779998999999997</v>
      </c>
      <c r="D490">
        <v>15.2065</v>
      </c>
      <c r="E490">
        <v>13.859332999999999</v>
      </c>
      <c r="F490">
        <v>18.661954999999999</v>
      </c>
      <c r="G490">
        <v>46.005713999999998</v>
      </c>
      <c r="H490">
        <v>26.260899999999999</v>
      </c>
      <c r="I490">
        <v>0</v>
      </c>
    </row>
    <row r="491" spans="1:9">
      <c r="A491" s="126">
        <v>490</v>
      </c>
      <c r="B491">
        <v>1883.6800539999999</v>
      </c>
      <c r="C491">
        <v>61.150002000000001</v>
      </c>
      <c r="D491">
        <v>15.394500000000001</v>
      </c>
      <c r="E491">
        <v>13.848667000000001</v>
      </c>
      <c r="F491">
        <v>18.705916999999999</v>
      </c>
      <c r="G491">
        <v>48.074286999999998</v>
      </c>
      <c r="H491">
        <v>26.494758999999998</v>
      </c>
      <c r="I491">
        <v>1</v>
      </c>
    </row>
    <row r="492" spans="1:9">
      <c r="A492" s="126">
        <v>491</v>
      </c>
      <c r="B492">
        <v>1881.1400149999999</v>
      </c>
      <c r="C492">
        <v>60.459999000000003</v>
      </c>
      <c r="D492">
        <v>15.400499999999999</v>
      </c>
      <c r="E492">
        <v>14.060667</v>
      </c>
      <c r="F492">
        <v>18.740701999999999</v>
      </c>
      <c r="G492">
        <v>48.664287999999999</v>
      </c>
      <c r="H492">
        <v>26.324225999999999</v>
      </c>
      <c r="I492">
        <v>0</v>
      </c>
    </row>
    <row r="493" spans="1:9">
      <c r="A493" s="126">
        <v>492</v>
      </c>
      <c r="B493">
        <v>1884.660034</v>
      </c>
      <c r="C493">
        <v>61.220001000000003</v>
      </c>
      <c r="D493">
        <v>15.5025</v>
      </c>
      <c r="E493">
        <v>14.440666999999999</v>
      </c>
      <c r="F493">
        <v>19.005725999999999</v>
      </c>
      <c r="G493">
        <v>49.197144000000002</v>
      </c>
      <c r="H493">
        <v>26.318242999999999</v>
      </c>
      <c r="I493">
        <v>0</v>
      </c>
    </row>
    <row r="494" spans="1:9">
      <c r="A494" s="126">
        <v>493</v>
      </c>
      <c r="B494">
        <v>1867.719971</v>
      </c>
      <c r="C494">
        <v>58.529998999999997</v>
      </c>
      <c r="D494">
        <v>14.869</v>
      </c>
      <c r="E494">
        <v>13.818667</v>
      </c>
      <c r="F494">
        <v>18.798577999999999</v>
      </c>
      <c r="G494">
        <v>46.598571999999997</v>
      </c>
      <c r="H494">
        <v>25.686478000000001</v>
      </c>
      <c r="I494">
        <v>0</v>
      </c>
    </row>
    <row r="495" spans="1:9">
      <c r="A495" s="126">
        <v>494</v>
      </c>
      <c r="B495">
        <v>1878.209961</v>
      </c>
      <c r="C495">
        <v>57.389999000000003</v>
      </c>
      <c r="D495">
        <v>14.6355</v>
      </c>
      <c r="E495">
        <v>13.423333</v>
      </c>
      <c r="F495">
        <v>18.732787999999999</v>
      </c>
      <c r="G495">
        <v>45.791428000000003</v>
      </c>
      <c r="H495">
        <v>25.428186</v>
      </c>
      <c r="I495">
        <v>0</v>
      </c>
    </row>
    <row r="496" spans="1:9">
      <c r="A496" s="126">
        <v>495</v>
      </c>
      <c r="B496">
        <v>1875.630005</v>
      </c>
      <c r="C496">
        <v>56.759998000000003</v>
      </c>
      <c r="D496">
        <v>14.416</v>
      </c>
      <c r="E496">
        <v>11.906000000000001</v>
      </c>
      <c r="F496">
        <v>18.699400000000001</v>
      </c>
      <c r="G496">
        <v>45.951427000000002</v>
      </c>
      <c r="H496">
        <v>25.480045</v>
      </c>
      <c r="I496">
        <v>0</v>
      </c>
    </row>
    <row r="497" spans="1:9">
      <c r="A497" s="126">
        <v>496</v>
      </c>
      <c r="B497">
        <v>1878.4799800000001</v>
      </c>
      <c r="C497">
        <v>57.240001999999997</v>
      </c>
      <c r="D497">
        <v>14.612</v>
      </c>
      <c r="E497">
        <v>12.150667</v>
      </c>
      <c r="F497">
        <v>18.621480999999999</v>
      </c>
      <c r="G497">
        <v>46.935715000000002</v>
      </c>
      <c r="H497">
        <v>25.865486000000001</v>
      </c>
      <c r="I497">
        <v>0</v>
      </c>
    </row>
    <row r="498" spans="1:9">
      <c r="A498" s="126">
        <v>497</v>
      </c>
      <c r="B498">
        <v>1896.650024</v>
      </c>
      <c r="C498">
        <v>59.830002</v>
      </c>
      <c r="D498">
        <v>15.143000000000001</v>
      </c>
      <c r="E498">
        <v>12.311332999999999</v>
      </c>
      <c r="F498">
        <v>18.853318999999999</v>
      </c>
      <c r="G498">
        <v>49.349997999999999</v>
      </c>
      <c r="H498">
        <v>26.423454</v>
      </c>
      <c r="I498">
        <v>0</v>
      </c>
    </row>
    <row r="499" spans="1:9">
      <c r="A499" s="126">
        <v>498</v>
      </c>
      <c r="B499">
        <v>1897.4499510000001</v>
      </c>
      <c r="C499">
        <v>59.830002</v>
      </c>
      <c r="D499">
        <v>15.231999999999999</v>
      </c>
      <c r="E499">
        <v>12.677333000000001</v>
      </c>
      <c r="F499">
        <v>18.882892999999999</v>
      </c>
      <c r="G499">
        <v>49.591431</v>
      </c>
      <c r="H499">
        <v>26.581520000000001</v>
      </c>
      <c r="I499">
        <v>0</v>
      </c>
    </row>
    <row r="500" spans="1:9">
      <c r="A500" s="126">
        <v>499</v>
      </c>
      <c r="B500">
        <v>1888.530029</v>
      </c>
      <c r="C500">
        <v>59.23</v>
      </c>
      <c r="D500">
        <v>14.881</v>
      </c>
      <c r="E500">
        <v>12.708</v>
      </c>
      <c r="F500">
        <v>18.886393000000002</v>
      </c>
      <c r="G500">
        <v>50.268569999999997</v>
      </c>
      <c r="H500">
        <v>26.260403</v>
      </c>
      <c r="I500">
        <v>0</v>
      </c>
    </row>
    <row r="501" spans="1:9">
      <c r="A501" s="126">
        <v>500</v>
      </c>
      <c r="B501">
        <v>1870.849976</v>
      </c>
      <c r="C501">
        <v>57.919998</v>
      </c>
      <c r="D501">
        <v>14.759499999999999</v>
      </c>
      <c r="E501">
        <v>12.572666999999999</v>
      </c>
      <c r="F501">
        <v>18.7258</v>
      </c>
      <c r="G501">
        <v>49.169998</v>
      </c>
      <c r="H501">
        <v>25.927814000000001</v>
      </c>
      <c r="I501">
        <v>0</v>
      </c>
    </row>
    <row r="502" spans="1:9">
      <c r="A502" s="126">
        <v>501</v>
      </c>
      <c r="B502">
        <v>1877.8599850000001</v>
      </c>
      <c r="C502">
        <v>58.02</v>
      </c>
      <c r="D502">
        <v>14.885</v>
      </c>
      <c r="E502">
        <v>12.770667</v>
      </c>
      <c r="F502">
        <v>19.002154999999998</v>
      </c>
      <c r="G502">
        <v>49.982857000000003</v>
      </c>
      <c r="H502">
        <v>25.960225999999999</v>
      </c>
      <c r="I502">
        <v>0</v>
      </c>
    </row>
    <row r="503" spans="1:9">
      <c r="A503" s="126">
        <v>502</v>
      </c>
      <c r="B503">
        <v>1885.079956</v>
      </c>
      <c r="C503">
        <v>59.209999000000003</v>
      </c>
      <c r="D503">
        <v>14.837999999999999</v>
      </c>
      <c r="E503">
        <v>13.072666999999999</v>
      </c>
      <c r="F503">
        <v>19.227319999999999</v>
      </c>
      <c r="G503">
        <v>52.071429999999999</v>
      </c>
      <c r="H503">
        <v>26.3706</v>
      </c>
      <c r="I503">
        <v>0</v>
      </c>
    </row>
    <row r="504" spans="1:9">
      <c r="A504" s="126">
        <v>503</v>
      </c>
      <c r="B504">
        <v>1872.829956</v>
      </c>
      <c r="C504">
        <v>58.560001</v>
      </c>
      <c r="D504">
        <v>15.0595</v>
      </c>
      <c r="E504">
        <v>13.02</v>
      </c>
      <c r="F504">
        <v>19.231128999999999</v>
      </c>
      <c r="G504">
        <v>53.095714999999998</v>
      </c>
      <c r="H504">
        <v>26.415976000000001</v>
      </c>
      <c r="I504">
        <v>0</v>
      </c>
    </row>
    <row r="505" spans="1:9">
      <c r="A505" s="126">
        <v>504</v>
      </c>
      <c r="B505">
        <v>1888.030029</v>
      </c>
      <c r="C505">
        <v>60.490001999999997</v>
      </c>
      <c r="D505">
        <v>15.250500000000001</v>
      </c>
      <c r="E505">
        <v>13.296666999999999</v>
      </c>
      <c r="F505">
        <v>19.282021</v>
      </c>
      <c r="G505">
        <v>55.799999</v>
      </c>
      <c r="H505">
        <v>26.87322</v>
      </c>
      <c r="I505">
        <v>0</v>
      </c>
    </row>
    <row r="506" spans="1:9">
      <c r="A506" s="126">
        <v>505</v>
      </c>
      <c r="B506">
        <v>1892.48999</v>
      </c>
      <c r="C506">
        <v>60.52</v>
      </c>
      <c r="D506">
        <v>15.2455</v>
      </c>
      <c r="E506">
        <v>13.658666999999999</v>
      </c>
      <c r="F506">
        <v>19.312553000000001</v>
      </c>
      <c r="G506">
        <v>55.971428000000003</v>
      </c>
      <c r="H506">
        <v>27.178383</v>
      </c>
      <c r="I506">
        <v>0</v>
      </c>
    </row>
    <row r="507" spans="1:9">
      <c r="A507" s="126">
        <v>506</v>
      </c>
      <c r="B507">
        <v>1900.530029</v>
      </c>
      <c r="C507">
        <v>61.349997999999999</v>
      </c>
      <c r="D507">
        <v>15.612</v>
      </c>
      <c r="E507">
        <v>13.82</v>
      </c>
      <c r="F507">
        <v>19.530705999999999</v>
      </c>
      <c r="G507">
        <v>57.478572999999997</v>
      </c>
      <c r="H507">
        <v>27.559335999999998</v>
      </c>
      <c r="I507">
        <v>0</v>
      </c>
    </row>
    <row r="508" spans="1:9">
      <c r="A508" s="126">
        <v>507</v>
      </c>
      <c r="B508">
        <v>1911.910034</v>
      </c>
      <c r="C508">
        <v>63.48</v>
      </c>
      <c r="D508">
        <v>15.541</v>
      </c>
      <c r="E508">
        <v>14.103999999999999</v>
      </c>
      <c r="F508">
        <v>19.896439000000001</v>
      </c>
      <c r="G508">
        <v>56.972858000000002</v>
      </c>
      <c r="H508">
        <v>28.220022</v>
      </c>
      <c r="I508">
        <v>0</v>
      </c>
    </row>
    <row r="509" spans="1:9">
      <c r="A509" s="126">
        <v>508</v>
      </c>
      <c r="B509">
        <v>1909.780029</v>
      </c>
      <c r="C509">
        <v>63.509998000000003</v>
      </c>
      <c r="D509">
        <v>15.507999999999999</v>
      </c>
      <c r="E509">
        <v>14.016</v>
      </c>
      <c r="F509">
        <v>19.844912999999998</v>
      </c>
      <c r="G509">
        <v>57.32</v>
      </c>
      <c r="H509">
        <v>28.007107000000001</v>
      </c>
      <c r="I509">
        <v>0</v>
      </c>
    </row>
    <row r="510" spans="1:9">
      <c r="A510" s="126">
        <v>509</v>
      </c>
      <c r="B510">
        <v>1920.030029</v>
      </c>
      <c r="C510">
        <v>63.830002</v>
      </c>
      <c r="D510">
        <v>15.689</v>
      </c>
      <c r="E510">
        <v>14.016</v>
      </c>
      <c r="F510">
        <v>20.206506999999998</v>
      </c>
      <c r="G510">
        <v>59.314284999999998</v>
      </c>
      <c r="H510">
        <v>27.927326000000001</v>
      </c>
      <c r="I510">
        <v>0</v>
      </c>
    </row>
    <row r="511" spans="1:9">
      <c r="A511" s="126">
        <v>510</v>
      </c>
      <c r="B511">
        <v>1923.5699460000001</v>
      </c>
      <c r="C511">
        <v>63.299999</v>
      </c>
      <c r="D511">
        <v>15.6275</v>
      </c>
      <c r="E511">
        <v>13.851333</v>
      </c>
      <c r="F511">
        <v>20.130821000000001</v>
      </c>
      <c r="G511">
        <v>59.689999</v>
      </c>
      <c r="H511">
        <v>27.917852</v>
      </c>
      <c r="I511">
        <v>0</v>
      </c>
    </row>
    <row r="512" spans="1:9">
      <c r="A512" s="126">
        <v>511</v>
      </c>
      <c r="B512">
        <v>1924.969971</v>
      </c>
      <c r="C512">
        <v>63.080002</v>
      </c>
      <c r="D512">
        <v>15.442</v>
      </c>
      <c r="E512">
        <v>13.646667000000001</v>
      </c>
      <c r="F512">
        <v>19.992477000000001</v>
      </c>
      <c r="G512">
        <v>60.294285000000002</v>
      </c>
      <c r="H512">
        <v>27.620667000000001</v>
      </c>
      <c r="I512">
        <v>1</v>
      </c>
    </row>
    <row r="513" spans="1:9">
      <c r="A513" s="126">
        <v>512</v>
      </c>
      <c r="B513">
        <v>1924.23999</v>
      </c>
      <c r="C513">
        <v>62.869999</v>
      </c>
      <c r="D513">
        <v>15.359500000000001</v>
      </c>
      <c r="E513">
        <v>13.662667000000001</v>
      </c>
      <c r="F513">
        <v>20.275207999999999</v>
      </c>
      <c r="G513">
        <v>59.652858999999999</v>
      </c>
      <c r="H513">
        <v>27.172398000000001</v>
      </c>
      <c r="I513">
        <v>0</v>
      </c>
    </row>
    <row r="514" spans="1:9">
      <c r="A514" s="126">
        <v>513</v>
      </c>
      <c r="B514">
        <v>1927.880005</v>
      </c>
      <c r="C514">
        <v>63.34</v>
      </c>
      <c r="D514">
        <v>15.339</v>
      </c>
      <c r="E514">
        <v>13.599333</v>
      </c>
      <c r="F514">
        <v>20.506723000000001</v>
      </c>
      <c r="G514">
        <v>60.458571999999997</v>
      </c>
      <c r="H514">
        <v>27.158438</v>
      </c>
      <c r="I514">
        <v>0</v>
      </c>
    </row>
    <row r="515" spans="1:9">
      <c r="A515" s="126">
        <v>514</v>
      </c>
      <c r="B515">
        <v>1940.459961</v>
      </c>
      <c r="C515">
        <v>63.189999</v>
      </c>
      <c r="D515">
        <v>16.178498999999999</v>
      </c>
      <c r="E515">
        <v>13.793333000000001</v>
      </c>
      <c r="F515">
        <v>20.587183</v>
      </c>
      <c r="G515">
        <v>61.192855999999999</v>
      </c>
      <c r="H515">
        <v>27.619171000000001</v>
      </c>
      <c r="I515">
        <v>0</v>
      </c>
    </row>
    <row r="516" spans="1:9">
      <c r="A516" s="126">
        <v>515</v>
      </c>
      <c r="B516">
        <v>1949.4399410000001</v>
      </c>
      <c r="C516">
        <v>62.5</v>
      </c>
      <c r="D516">
        <v>16.483499999999999</v>
      </c>
      <c r="E516">
        <v>13.878</v>
      </c>
      <c r="F516">
        <v>20.530573</v>
      </c>
      <c r="G516">
        <v>61.447144000000002</v>
      </c>
      <c r="H516">
        <v>27.740338999999999</v>
      </c>
      <c r="I516">
        <v>0</v>
      </c>
    </row>
    <row r="517" spans="1:9">
      <c r="A517" s="126">
        <v>516</v>
      </c>
      <c r="B517">
        <v>1951.2700199999999</v>
      </c>
      <c r="C517">
        <v>62.880001</v>
      </c>
      <c r="D517">
        <v>16.375</v>
      </c>
      <c r="E517">
        <v>13.687333000000001</v>
      </c>
      <c r="F517">
        <v>20.859095</v>
      </c>
      <c r="G517">
        <v>60.441428999999999</v>
      </c>
      <c r="H517">
        <v>28.029045</v>
      </c>
      <c r="I517">
        <v>0</v>
      </c>
    </row>
    <row r="518" spans="1:9">
      <c r="A518" s="126">
        <v>517</v>
      </c>
      <c r="B518">
        <v>1950.790039</v>
      </c>
      <c r="C518">
        <v>65.769997000000004</v>
      </c>
      <c r="D518">
        <v>16.620501000000001</v>
      </c>
      <c r="E518">
        <v>13.486667000000001</v>
      </c>
      <c r="F518">
        <v>20.981527</v>
      </c>
      <c r="G518">
        <v>61.184283999999998</v>
      </c>
      <c r="H518">
        <v>27.950762000000001</v>
      </c>
      <c r="I518">
        <v>0</v>
      </c>
    </row>
    <row r="519" spans="1:9">
      <c r="A519" s="126">
        <v>518</v>
      </c>
      <c r="B519">
        <v>1943.8900149999999</v>
      </c>
      <c r="C519">
        <v>65.779999000000004</v>
      </c>
      <c r="D519">
        <v>16.760000000000002</v>
      </c>
      <c r="E519">
        <v>13.631333</v>
      </c>
      <c r="F519">
        <v>20.894704999999998</v>
      </c>
      <c r="G519">
        <v>61.428570000000001</v>
      </c>
      <c r="H519">
        <v>27.865496</v>
      </c>
      <c r="I519">
        <v>0</v>
      </c>
    </row>
    <row r="520" spans="1:9">
      <c r="A520" s="126">
        <v>519</v>
      </c>
      <c r="B520">
        <v>1930.1099850000001</v>
      </c>
      <c r="C520">
        <v>64.290001000000004</v>
      </c>
      <c r="D520">
        <v>16.295500000000001</v>
      </c>
      <c r="E520">
        <v>13.568</v>
      </c>
      <c r="F520">
        <v>20.545207999999999</v>
      </c>
      <c r="G520">
        <v>60.349997999999999</v>
      </c>
      <c r="H520">
        <v>27.492021999999999</v>
      </c>
      <c r="I520">
        <v>0</v>
      </c>
    </row>
    <row r="521" spans="1:9">
      <c r="A521" s="126">
        <v>520</v>
      </c>
      <c r="B521">
        <v>1936.160034</v>
      </c>
      <c r="C521">
        <v>64.5</v>
      </c>
      <c r="D521">
        <v>16.313499</v>
      </c>
      <c r="E521">
        <v>13.761333</v>
      </c>
      <c r="F521">
        <v>20.320356</v>
      </c>
      <c r="G521">
        <v>61.101429000000003</v>
      </c>
      <c r="H521">
        <v>27.512464999999999</v>
      </c>
      <c r="I521">
        <v>0</v>
      </c>
    </row>
    <row r="522" spans="1:9">
      <c r="A522" s="126">
        <v>521</v>
      </c>
      <c r="B522">
        <v>1937.780029</v>
      </c>
      <c r="C522">
        <v>64.190002000000007</v>
      </c>
      <c r="D522">
        <v>16.381001000000001</v>
      </c>
      <c r="E522">
        <v>14.974</v>
      </c>
      <c r="F522">
        <v>20.525167</v>
      </c>
      <c r="G522">
        <v>61.465713999999998</v>
      </c>
      <c r="H522">
        <v>27.139488</v>
      </c>
      <c r="I522">
        <v>0</v>
      </c>
    </row>
    <row r="523" spans="1:9">
      <c r="A523" s="126">
        <v>522</v>
      </c>
      <c r="B523">
        <v>1941.98999</v>
      </c>
      <c r="C523">
        <v>64.400002000000001</v>
      </c>
      <c r="D523">
        <v>16.280999999999999</v>
      </c>
      <c r="E523">
        <v>15.444667000000001</v>
      </c>
      <c r="F523">
        <v>20.498455</v>
      </c>
      <c r="G523">
        <v>63.378571000000001</v>
      </c>
      <c r="H523">
        <v>27.076162</v>
      </c>
      <c r="I523">
        <v>0</v>
      </c>
    </row>
    <row r="524" spans="1:9">
      <c r="A524" s="126">
        <v>523</v>
      </c>
      <c r="B524">
        <v>1956.9799800000001</v>
      </c>
      <c r="C524">
        <v>65.599997999999999</v>
      </c>
      <c r="D524">
        <v>16.719000000000001</v>
      </c>
      <c r="E524">
        <v>15.141332999999999</v>
      </c>
      <c r="F524">
        <v>20.520710000000001</v>
      </c>
      <c r="G524">
        <v>64.097144999999998</v>
      </c>
      <c r="H524">
        <v>27.592745000000001</v>
      </c>
      <c r="I524">
        <v>0</v>
      </c>
    </row>
    <row r="525" spans="1:9">
      <c r="A525" s="126">
        <v>524</v>
      </c>
      <c r="B525">
        <v>1959.4799800000001</v>
      </c>
      <c r="C525">
        <v>64.339995999999999</v>
      </c>
      <c r="D525">
        <v>16.350000000000001</v>
      </c>
      <c r="E525">
        <v>15.186</v>
      </c>
      <c r="F525">
        <v>20.449482</v>
      </c>
      <c r="G525">
        <v>63.055714000000002</v>
      </c>
      <c r="H525">
        <v>27.669035000000001</v>
      </c>
      <c r="I525">
        <v>0</v>
      </c>
    </row>
    <row r="526" spans="1:9">
      <c r="A526" s="126">
        <v>525</v>
      </c>
      <c r="B526">
        <v>1962.869995</v>
      </c>
      <c r="C526">
        <v>64.5</v>
      </c>
      <c r="D526">
        <v>16.209999</v>
      </c>
      <c r="E526">
        <v>15.305999999999999</v>
      </c>
      <c r="F526">
        <v>20.237988999999999</v>
      </c>
      <c r="G526">
        <v>62.882857999999999</v>
      </c>
      <c r="H526">
        <v>27.741834999999998</v>
      </c>
      <c r="I526">
        <v>0</v>
      </c>
    </row>
    <row r="527" spans="1:9">
      <c r="A527" s="126">
        <v>526</v>
      </c>
      <c r="B527">
        <v>1962.6099850000001</v>
      </c>
      <c r="C527">
        <v>65.370002999999997</v>
      </c>
      <c r="D527">
        <v>16.361999999999998</v>
      </c>
      <c r="E527">
        <v>15.814667</v>
      </c>
      <c r="F527">
        <v>20.220181</v>
      </c>
      <c r="G527">
        <v>62.78857</v>
      </c>
      <c r="H527">
        <v>28.170158000000001</v>
      </c>
      <c r="I527">
        <v>0</v>
      </c>
    </row>
    <row r="528" spans="1:9">
      <c r="A528" s="126">
        <v>527</v>
      </c>
      <c r="B528">
        <v>1949.9799800000001</v>
      </c>
      <c r="C528">
        <v>65.720000999999996</v>
      </c>
      <c r="D528">
        <v>16.207999999999998</v>
      </c>
      <c r="E528">
        <v>15.5</v>
      </c>
      <c r="F528">
        <v>20.097742</v>
      </c>
      <c r="G528">
        <v>62.337142999999998</v>
      </c>
      <c r="H528">
        <v>28.153704000000001</v>
      </c>
      <c r="I528">
        <v>0</v>
      </c>
    </row>
    <row r="529" spans="1:9">
      <c r="A529" s="126">
        <v>528</v>
      </c>
      <c r="B529">
        <v>1959.530029</v>
      </c>
      <c r="C529">
        <v>67.440002000000007</v>
      </c>
      <c r="D529">
        <v>16.372</v>
      </c>
      <c r="E529">
        <v>15.792667</v>
      </c>
      <c r="F529">
        <v>20.115556999999999</v>
      </c>
      <c r="G529">
        <v>63.458571999999997</v>
      </c>
      <c r="H529">
        <v>28.853283000000001</v>
      </c>
      <c r="I529">
        <v>0</v>
      </c>
    </row>
    <row r="530" spans="1:9">
      <c r="A530" s="126">
        <v>529</v>
      </c>
      <c r="B530">
        <v>1957.219971</v>
      </c>
      <c r="C530">
        <v>67.129997000000003</v>
      </c>
      <c r="D530">
        <v>16.284500000000001</v>
      </c>
      <c r="E530">
        <v>15.706666999999999</v>
      </c>
      <c r="F530">
        <v>20.235765000000001</v>
      </c>
      <c r="G530">
        <v>62.801430000000003</v>
      </c>
      <c r="H530">
        <v>28.721146000000001</v>
      </c>
      <c r="I530">
        <v>0</v>
      </c>
    </row>
    <row r="531" spans="1:9">
      <c r="A531" s="126">
        <v>530</v>
      </c>
      <c r="B531">
        <v>1960.959961</v>
      </c>
      <c r="C531">
        <v>67.599997999999999</v>
      </c>
      <c r="D531">
        <v>16.2285</v>
      </c>
      <c r="E531">
        <v>15.937333000000001</v>
      </c>
      <c r="F531">
        <v>20.476194</v>
      </c>
      <c r="G531">
        <v>63.154285000000002</v>
      </c>
      <c r="H531">
        <v>28.782976000000001</v>
      </c>
      <c r="I531">
        <v>0</v>
      </c>
    </row>
    <row r="532" spans="1:9">
      <c r="A532" s="126">
        <v>531</v>
      </c>
      <c r="B532">
        <v>1960.2299800000001</v>
      </c>
      <c r="C532">
        <v>67.290001000000004</v>
      </c>
      <c r="D532">
        <v>16.239000000000001</v>
      </c>
      <c r="E532">
        <v>16.004000000000001</v>
      </c>
      <c r="F532">
        <v>20.687677000000001</v>
      </c>
      <c r="G532">
        <v>62.942855999999999</v>
      </c>
      <c r="H532">
        <v>28.685245999999999</v>
      </c>
      <c r="I532">
        <v>0</v>
      </c>
    </row>
    <row r="533" spans="1:9">
      <c r="A533" s="126">
        <v>532</v>
      </c>
      <c r="B533">
        <v>1973.3199460000001</v>
      </c>
      <c r="C533">
        <v>68.059997999999993</v>
      </c>
      <c r="D533">
        <v>16.619499000000001</v>
      </c>
      <c r="E533">
        <v>15.981332999999999</v>
      </c>
      <c r="F533">
        <v>20.819026999999998</v>
      </c>
      <c r="G533">
        <v>67.585716000000005</v>
      </c>
      <c r="H533">
        <v>29.053733999999999</v>
      </c>
      <c r="I533">
        <v>1</v>
      </c>
    </row>
    <row r="534" spans="1:9">
      <c r="A534" s="126">
        <v>533</v>
      </c>
      <c r="B534">
        <v>1974.619995</v>
      </c>
      <c r="C534">
        <v>66.449996999999996</v>
      </c>
      <c r="D534">
        <v>16.642499999999998</v>
      </c>
      <c r="E534">
        <v>15.295332999999999</v>
      </c>
      <c r="F534">
        <v>20.810117999999999</v>
      </c>
      <c r="G534">
        <v>66.677138999999997</v>
      </c>
      <c r="H534">
        <v>29.037029</v>
      </c>
      <c r="I534">
        <v>0</v>
      </c>
    </row>
    <row r="535" spans="1:9">
      <c r="A535" s="126">
        <v>534</v>
      </c>
      <c r="B535">
        <v>1985.4399410000001</v>
      </c>
      <c r="C535">
        <v>66.290001000000004</v>
      </c>
      <c r="D535">
        <v>16.874500000000001</v>
      </c>
      <c r="E535">
        <v>15.283333000000001</v>
      </c>
      <c r="F535">
        <v>20.932552000000001</v>
      </c>
      <c r="G535">
        <v>67.478568999999993</v>
      </c>
      <c r="H535">
        <v>29.15645</v>
      </c>
      <c r="I535">
        <v>0</v>
      </c>
    </row>
    <row r="536" spans="1:9">
      <c r="A536" s="126">
        <v>535</v>
      </c>
      <c r="B536">
        <v>1977.650024</v>
      </c>
      <c r="C536">
        <v>65.290001000000004</v>
      </c>
      <c r="D536">
        <v>16.677499999999998</v>
      </c>
      <c r="E536">
        <v>14.843999999999999</v>
      </c>
      <c r="F536">
        <v>21.364431</v>
      </c>
      <c r="G536">
        <v>65.802856000000006</v>
      </c>
      <c r="H536">
        <v>29.032789000000001</v>
      </c>
      <c r="I536">
        <v>0</v>
      </c>
    </row>
    <row r="537" spans="1:9">
      <c r="A537" s="126">
        <v>536</v>
      </c>
      <c r="B537">
        <v>1963.709961</v>
      </c>
      <c r="C537">
        <v>62.759998000000003</v>
      </c>
      <c r="D537">
        <v>16.1905</v>
      </c>
      <c r="E537">
        <v>14.604666999999999</v>
      </c>
      <c r="F537">
        <v>21.226406000000001</v>
      </c>
      <c r="G537">
        <v>63.578570999999997</v>
      </c>
      <c r="H537">
        <v>28.476317999999999</v>
      </c>
      <c r="I537">
        <v>0</v>
      </c>
    </row>
    <row r="538" spans="1:9">
      <c r="A538" s="126">
        <v>537</v>
      </c>
      <c r="B538">
        <v>1972.829956</v>
      </c>
      <c r="C538">
        <v>64.970000999999996</v>
      </c>
      <c r="D538">
        <v>16.498501000000001</v>
      </c>
      <c r="E538">
        <v>14.870666999999999</v>
      </c>
      <c r="F538">
        <v>21.235303999999999</v>
      </c>
      <c r="G538">
        <v>63.285713000000001</v>
      </c>
      <c r="H538">
        <v>28.725135999999999</v>
      </c>
      <c r="I538">
        <v>0</v>
      </c>
    </row>
    <row r="539" spans="1:9">
      <c r="A539" s="126">
        <v>538</v>
      </c>
      <c r="B539">
        <v>1964.6800539999999</v>
      </c>
      <c r="C539">
        <v>64.870002999999997</v>
      </c>
      <c r="D539">
        <v>16.396000000000001</v>
      </c>
      <c r="E539">
        <v>14.630667000000001</v>
      </c>
      <c r="F539">
        <v>21.157398000000001</v>
      </c>
      <c r="G539">
        <v>62.650002000000001</v>
      </c>
      <c r="H539">
        <v>28.476815999999999</v>
      </c>
      <c r="I539">
        <v>0</v>
      </c>
    </row>
    <row r="540" spans="1:9">
      <c r="A540" s="126">
        <v>539</v>
      </c>
      <c r="B540">
        <v>1967.5699460000001</v>
      </c>
      <c r="C540">
        <v>66.339995999999999</v>
      </c>
      <c r="D540">
        <v>17.309999000000001</v>
      </c>
      <c r="E540">
        <v>14.542</v>
      </c>
      <c r="F540">
        <v>21.197465999999999</v>
      </c>
      <c r="G540">
        <v>62.851429000000003</v>
      </c>
      <c r="H540">
        <v>28.879711</v>
      </c>
      <c r="I540">
        <v>0</v>
      </c>
    </row>
    <row r="541" spans="1:9">
      <c r="A541" s="126">
        <v>540</v>
      </c>
      <c r="B541">
        <v>1977.099976</v>
      </c>
      <c r="C541">
        <v>67.900002000000001</v>
      </c>
      <c r="D541">
        <v>17.766000999999999</v>
      </c>
      <c r="E541">
        <v>15.113333000000001</v>
      </c>
      <c r="F541">
        <v>21.471283</v>
      </c>
      <c r="G541">
        <v>64.654289000000006</v>
      </c>
      <c r="H541">
        <v>29.163430999999999</v>
      </c>
      <c r="I541">
        <v>0</v>
      </c>
    </row>
    <row r="542" spans="1:9">
      <c r="A542" s="126">
        <v>541</v>
      </c>
      <c r="B542">
        <v>1973.280029</v>
      </c>
      <c r="C542">
        <v>67.169998000000007</v>
      </c>
      <c r="D542">
        <v>17.722000000000001</v>
      </c>
      <c r="E542">
        <v>14.638667</v>
      </c>
      <c r="F542">
        <v>21.219728</v>
      </c>
      <c r="G542">
        <v>64.155715999999998</v>
      </c>
      <c r="H542">
        <v>29.158943000000001</v>
      </c>
      <c r="I542">
        <v>0</v>
      </c>
    </row>
    <row r="543" spans="1:9">
      <c r="A543" s="126">
        <v>542</v>
      </c>
      <c r="B543">
        <v>1981.5699460000001</v>
      </c>
      <c r="C543">
        <v>67.660004000000001</v>
      </c>
      <c r="D543">
        <v>17.795000000000002</v>
      </c>
      <c r="E543">
        <v>14.477333</v>
      </c>
      <c r="F543">
        <v>21.099522</v>
      </c>
      <c r="G543">
        <v>63.491427999999999</v>
      </c>
      <c r="H543">
        <v>29.053234</v>
      </c>
      <c r="I543">
        <v>0</v>
      </c>
    </row>
    <row r="544" spans="1:9">
      <c r="A544" s="126">
        <v>543</v>
      </c>
      <c r="B544">
        <v>1958.119995</v>
      </c>
      <c r="C544">
        <v>66.410004000000001</v>
      </c>
      <c r="D544">
        <v>17.622499000000001</v>
      </c>
      <c r="E544">
        <v>14.36</v>
      </c>
      <c r="F544">
        <v>20.723296999999999</v>
      </c>
      <c r="G544">
        <v>62.765712999999998</v>
      </c>
      <c r="H544">
        <v>28.607958</v>
      </c>
      <c r="I544">
        <v>0</v>
      </c>
    </row>
    <row r="545" spans="1:9">
      <c r="A545" s="126">
        <v>544</v>
      </c>
      <c r="B545">
        <v>1978.219971</v>
      </c>
      <c r="C545">
        <v>68.419998000000007</v>
      </c>
      <c r="D545">
        <v>17.933001000000001</v>
      </c>
      <c r="E545">
        <v>14.667999999999999</v>
      </c>
      <c r="F545">
        <v>21.021601</v>
      </c>
      <c r="G545">
        <v>63.452857999999999</v>
      </c>
      <c r="H545">
        <v>29.672535</v>
      </c>
      <c r="I545">
        <v>0</v>
      </c>
    </row>
    <row r="546" spans="1:9">
      <c r="A546" s="126">
        <v>545</v>
      </c>
      <c r="B546">
        <v>1973.630005</v>
      </c>
      <c r="C546">
        <v>69.400002000000001</v>
      </c>
      <c r="D546">
        <v>17.988001000000001</v>
      </c>
      <c r="E546">
        <v>14.702667</v>
      </c>
      <c r="F546">
        <v>20.912517999999999</v>
      </c>
      <c r="G546">
        <v>64.564284999999998</v>
      </c>
      <c r="H546">
        <v>29.392800999999999</v>
      </c>
      <c r="I546">
        <v>0</v>
      </c>
    </row>
    <row r="547" spans="1:9">
      <c r="A547" s="126">
        <v>546</v>
      </c>
      <c r="B547">
        <v>1983.530029</v>
      </c>
      <c r="C547">
        <v>69.269997000000004</v>
      </c>
      <c r="D547">
        <v>18.042000000000002</v>
      </c>
      <c r="E547">
        <v>14.638667</v>
      </c>
      <c r="F547">
        <v>21.086161000000001</v>
      </c>
      <c r="G547">
        <v>61.584285999999999</v>
      </c>
      <c r="H547">
        <v>29.655581000000002</v>
      </c>
      <c r="I547">
        <v>0</v>
      </c>
    </row>
    <row r="548" spans="1:9">
      <c r="A548" s="126">
        <v>547</v>
      </c>
      <c r="B548">
        <v>1987.01001</v>
      </c>
      <c r="C548">
        <v>71.290001000000004</v>
      </c>
      <c r="D548">
        <v>17.907</v>
      </c>
      <c r="E548">
        <v>14.832667000000001</v>
      </c>
      <c r="F548">
        <v>21.636021</v>
      </c>
      <c r="G548">
        <v>61.128571000000001</v>
      </c>
      <c r="H548">
        <v>29.717410999999998</v>
      </c>
      <c r="I548">
        <v>0</v>
      </c>
    </row>
    <row r="549" spans="1:9">
      <c r="A549" s="126">
        <v>548</v>
      </c>
      <c r="B549">
        <v>1987.9799800000001</v>
      </c>
      <c r="C549">
        <v>74.980002999999996</v>
      </c>
      <c r="D549">
        <v>17.930499999999999</v>
      </c>
      <c r="E549">
        <v>14.902666999999999</v>
      </c>
      <c r="F549">
        <v>21.600394999999999</v>
      </c>
      <c r="G549">
        <v>60.768569999999997</v>
      </c>
      <c r="H549">
        <v>29.586271</v>
      </c>
      <c r="I549">
        <v>0</v>
      </c>
    </row>
    <row r="550" spans="1:9">
      <c r="A550" s="126">
        <v>549</v>
      </c>
      <c r="B550">
        <v>1978.339966</v>
      </c>
      <c r="C550">
        <v>75.190002000000007</v>
      </c>
      <c r="D550">
        <v>16.200500000000002</v>
      </c>
      <c r="E550">
        <v>14.904667</v>
      </c>
      <c r="F550">
        <v>21.74287</v>
      </c>
      <c r="G550">
        <v>60.265712999999998</v>
      </c>
      <c r="H550">
        <v>29.370363000000001</v>
      </c>
      <c r="I550">
        <v>0</v>
      </c>
    </row>
    <row r="551" spans="1:9">
      <c r="A551" s="126">
        <v>550</v>
      </c>
      <c r="B551">
        <v>1978.910034</v>
      </c>
      <c r="C551">
        <v>74.919998000000007</v>
      </c>
      <c r="D551">
        <v>16.020499999999998</v>
      </c>
      <c r="E551">
        <v>14.988</v>
      </c>
      <c r="F551">
        <v>22.043403999999999</v>
      </c>
      <c r="G551">
        <v>60.665714000000001</v>
      </c>
      <c r="H551">
        <v>29.449145999999999</v>
      </c>
      <c r="I551">
        <v>0</v>
      </c>
    </row>
    <row r="552" spans="1:9">
      <c r="A552" s="126">
        <v>551</v>
      </c>
      <c r="B552">
        <v>1969.9499510000001</v>
      </c>
      <c r="C552">
        <v>73.709998999999996</v>
      </c>
      <c r="D552">
        <v>16</v>
      </c>
      <c r="E552">
        <v>15.000667</v>
      </c>
      <c r="F552">
        <v>21.900929999999999</v>
      </c>
      <c r="G552">
        <v>60.611426999999999</v>
      </c>
      <c r="H552">
        <v>29.200330999999998</v>
      </c>
      <c r="I552">
        <v>0</v>
      </c>
    </row>
    <row r="553" spans="1:9">
      <c r="A553" s="126">
        <v>552</v>
      </c>
      <c r="B553">
        <v>1970.0699460000001</v>
      </c>
      <c r="C553">
        <v>74.680000000000007</v>
      </c>
      <c r="D553">
        <v>16.125499999999999</v>
      </c>
      <c r="E553">
        <v>15.261333</v>
      </c>
      <c r="F553">
        <v>21.849733000000001</v>
      </c>
      <c r="G553">
        <v>62.051430000000003</v>
      </c>
      <c r="H553">
        <v>29.290583000000002</v>
      </c>
      <c r="I553">
        <v>0</v>
      </c>
    </row>
    <row r="554" spans="1:9">
      <c r="A554" s="126">
        <v>553</v>
      </c>
      <c r="B554">
        <v>1930.670044</v>
      </c>
      <c r="C554">
        <v>72.650002000000001</v>
      </c>
      <c r="D554">
        <v>15.6495</v>
      </c>
      <c r="E554">
        <v>14.886666999999999</v>
      </c>
      <c r="F554">
        <v>21.282059</v>
      </c>
      <c r="G554">
        <v>60.388573000000001</v>
      </c>
      <c r="H554">
        <v>28.501747000000002</v>
      </c>
      <c r="I554">
        <v>0</v>
      </c>
    </row>
    <row r="555" spans="1:9">
      <c r="A555" s="126">
        <v>554</v>
      </c>
      <c r="B555">
        <v>1925.150024</v>
      </c>
      <c r="C555">
        <v>72.360000999999997</v>
      </c>
      <c r="D555">
        <v>15.353</v>
      </c>
      <c r="E555">
        <v>15.551333</v>
      </c>
      <c r="F555">
        <v>21.400044999999999</v>
      </c>
      <c r="G555">
        <v>60.771427000000003</v>
      </c>
      <c r="H555">
        <v>28.226006000000002</v>
      </c>
      <c r="I555">
        <v>1</v>
      </c>
    </row>
    <row r="556" spans="1:9">
      <c r="A556" s="126">
        <v>555</v>
      </c>
      <c r="B556">
        <v>1938.98999</v>
      </c>
      <c r="C556">
        <v>73.510002</v>
      </c>
      <c r="D556">
        <v>15.682499999999999</v>
      </c>
      <c r="E556">
        <v>15.901332999999999</v>
      </c>
      <c r="F556">
        <v>21.279831000000001</v>
      </c>
      <c r="G556">
        <v>60.385714999999998</v>
      </c>
      <c r="H556">
        <v>28.579037</v>
      </c>
      <c r="I556">
        <v>0</v>
      </c>
    </row>
    <row r="557" spans="1:9">
      <c r="A557" s="126">
        <v>556</v>
      </c>
      <c r="B557">
        <v>1920.209961</v>
      </c>
      <c r="C557">
        <v>72.690002000000007</v>
      </c>
      <c r="D557">
        <v>15.616</v>
      </c>
      <c r="E557">
        <v>15.899333</v>
      </c>
      <c r="F557">
        <v>21.175201000000001</v>
      </c>
      <c r="G557">
        <v>60.407142999999998</v>
      </c>
      <c r="H557">
        <v>28.176141999999999</v>
      </c>
      <c r="I557">
        <v>0</v>
      </c>
    </row>
    <row r="558" spans="1:9">
      <c r="A558" s="126">
        <v>557</v>
      </c>
      <c r="B558">
        <v>1920.23999</v>
      </c>
      <c r="C558">
        <v>72.470000999999996</v>
      </c>
      <c r="D558">
        <v>15.6945</v>
      </c>
      <c r="E558">
        <v>16.595333</v>
      </c>
      <c r="F558">
        <v>21.139583999999999</v>
      </c>
      <c r="G558">
        <v>61.471428000000003</v>
      </c>
      <c r="H558">
        <v>28.241163</v>
      </c>
      <c r="I558">
        <v>0</v>
      </c>
    </row>
    <row r="559" spans="1:9">
      <c r="A559" s="126">
        <v>558</v>
      </c>
      <c r="B559">
        <v>1909.5699460000001</v>
      </c>
      <c r="C559">
        <v>73.169998000000007</v>
      </c>
      <c r="D559">
        <v>15.5725</v>
      </c>
      <c r="E559">
        <v>16.826000000000001</v>
      </c>
      <c r="F559">
        <v>21.137346000000001</v>
      </c>
      <c r="G559">
        <v>64.238570999999993</v>
      </c>
      <c r="H559">
        <v>28.090876000000002</v>
      </c>
      <c r="I559">
        <v>0</v>
      </c>
    </row>
    <row r="560" spans="1:9">
      <c r="A560" s="126">
        <v>559</v>
      </c>
      <c r="B560">
        <v>1931.589966</v>
      </c>
      <c r="C560">
        <v>73.059997999999993</v>
      </c>
      <c r="D560">
        <v>15.84</v>
      </c>
      <c r="E560">
        <v>16.542000000000002</v>
      </c>
      <c r="F560">
        <v>21.195512999999998</v>
      </c>
      <c r="G560">
        <v>63.692855999999999</v>
      </c>
      <c r="H560">
        <v>28.360636</v>
      </c>
      <c r="I560">
        <v>0</v>
      </c>
    </row>
    <row r="561" spans="1:9">
      <c r="A561" s="126">
        <v>560</v>
      </c>
      <c r="B561">
        <v>1936.920044</v>
      </c>
      <c r="C561">
        <v>73.440002000000007</v>
      </c>
      <c r="D561">
        <v>15.916499999999999</v>
      </c>
      <c r="E561">
        <v>17.288</v>
      </c>
      <c r="F561">
        <v>21.475168</v>
      </c>
      <c r="G561">
        <v>64.505713999999998</v>
      </c>
      <c r="H561">
        <v>28.316257</v>
      </c>
      <c r="I561">
        <v>0</v>
      </c>
    </row>
    <row r="562" spans="1:9">
      <c r="A562" s="126">
        <v>561</v>
      </c>
      <c r="B562">
        <v>1933.75</v>
      </c>
      <c r="C562">
        <v>72.830001999999993</v>
      </c>
      <c r="D562">
        <v>15.965999999999999</v>
      </c>
      <c r="E562">
        <v>17.330666999999998</v>
      </c>
      <c r="F562">
        <v>21.470697000000001</v>
      </c>
      <c r="G562">
        <v>63.772857999999999</v>
      </c>
      <c r="H562">
        <v>28.059463999999998</v>
      </c>
      <c r="I562">
        <v>0</v>
      </c>
    </row>
    <row r="563" spans="1:9">
      <c r="A563" s="126">
        <v>562</v>
      </c>
      <c r="B563">
        <v>1946.719971</v>
      </c>
      <c r="C563">
        <v>73.769997000000004</v>
      </c>
      <c r="D563">
        <v>16.313998999999999</v>
      </c>
      <c r="E563">
        <v>17.353999999999999</v>
      </c>
      <c r="F563">
        <v>21.754819999999999</v>
      </c>
      <c r="G563">
        <v>64.504288000000003</v>
      </c>
      <c r="H563">
        <v>28.660312999999999</v>
      </c>
      <c r="I563">
        <v>0</v>
      </c>
    </row>
    <row r="564" spans="1:9">
      <c r="A564" s="126">
        <v>563</v>
      </c>
      <c r="B564">
        <v>1955.1800539999999</v>
      </c>
      <c r="C564">
        <v>74.300003000000004</v>
      </c>
      <c r="D564">
        <v>16.660499999999999</v>
      </c>
      <c r="E564">
        <v>17.425332999999998</v>
      </c>
      <c r="F564">
        <v>21.812988000000001</v>
      </c>
      <c r="G564">
        <v>64.410004000000001</v>
      </c>
      <c r="H564">
        <v>28.653831</v>
      </c>
      <c r="I564">
        <v>0</v>
      </c>
    </row>
    <row r="565" spans="1:9">
      <c r="A565" s="126">
        <v>564</v>
      </c>
      <c r="B565">
        <v>1955.0600589999999</v>
      </c>
      <c r="C565">
        <v>73.629997000000003</v>
      </c>
      <c r="D565">
        <v>16.681498999999999</v>
      </c>
      <c r="E565">
        <v>17.467333</v>
      </c>
      <c r="F565">
        <v>21.920383000000001</v>
      </c>
      <c r="G565">
        <v>65.584289999999996</v>
      </c>
      <c r="H565">
        <v>28.595490999999999</v>
      </c>
      <c r="I565">
        <v>0</v>
      </c>
    </row>
    <row r="566" spans="1:9">
      <c r="A566" s="126">
        <v>565</v>
      </c>
      <c r="B566">
        <v>1971.73999</v>
      </c>
      <c r="C566">
        <v>74.589995999999999</v>
      </c>
      <c r="D566">
        <v>16.726500000000001</v>
      </c>
      <c r="E566">
        <v>17.329332000000001</v>
      </c>
      <c r="F566">
        <v>22.184372</v>
      </c>
      <c r="G566">
        <v>66.571426000000002</v>
      </c>
      <c r="H566">
        <v>29.028303000000001</v>
      </c>
      <c r="I566">
        <v>0</v>
      </c>
    </row>
    <row r="567" spans="1:9">
      <c r="A567" s="126">
        <v>566</v>
      </c>
      <c r="B567">
        <v>1981.599976</v>
      </c>
      <c r="C567">
        <v>75.290001000000004</v>
      </c>
      <c r="D567">
        <v>16.756499999999999</v>
      </c>
      <c r="E567">
        <v>17.117332000000001</v>
      </c>
      <c r="F567">
        <v>22.490870999999999</v>
      </c>
      <c r="G567">
        <v>66.878570999999994</v>
      </c>
      <c r="H567">
        <v>29.262658999999999</v>
      </c>
      <c r="I567">
        <v>0</v>
      </c>
    </row>
    <row r="568" spans="1:9">
      <c r="A568" s="126">
        <v>567</v>
      </c>
      <c r="B568">
        <v>1986.51001</v>
      </c>
      <c r="C568">
        <v>74.809997999999993</v>
      </c>
      <c r="D568">
        <v>16.789000000000001</v>
      </c>
      <c r="E568">
        <v>17.047332999999998</v>
      </c>
      <c r="F568">
        <v>22.499825000000001</v>
      </c>
      <c r="G568">
        <v>67.455710999999994</v>
      </c>
      <c r="H568">
        <v>29.144483999999999</v>
      </c>
      <c r="I568">
        <v>0</v>
      </c>
    </row>
    <row r="569" spans="1:9">
      <c r="A569" s="126">
        <v>568</v>
      </c>
      <c r="B569">
        <v>1992.369995</v>
      </c>
      <c r="C569">
        <v>74.569999999999993</v>
      </c>
      <c r="D569">
        <v>16.645499999999998</v>
      </c>
      <c r="E569">
        <v>16.955998999999998</v>
      </c>
      <c r="F569">
        <v>22.502061999999999</v>
      </c>
      <c r="G569">
        <v>67.435715000000002</v>
      </c>
      <c r="H569">
        <v>29.088636000000001</v>
      </c>
      <c r="I569">
        <v>0</v>
      </c>
    </row>
    <row r="570" spans="1:9">
      <c r="A570" s="126">
        <v>569</v>
      </c>
      <c r="B570">
        <v>1988.400024</v>
      </c>
      <c r="C570">
        <v>74.569999999999993</v>
      </c>
      <c r="D570">
        <v>16.579499999999999</v>
      </c>
      <c r="E570">
        <v>17.118668</v>
      </c>
      <c r="F570">
        <v>22.667619999999999</v>
      </c>
      <c r="G570">
        <v>68.455710999999994</v>
      </c>
      <c r="H570">
        <v>29.048248000000001</v>
      </c>
      <c r="I570">
        <v>0</v>
      </c>
    </row>
    <row r="571" spans="1:9">
      <c r="A571" s="126">
        <v>570</v>
      </c>
      <c r="B571">
        <v>1997.920044</v>
      </c>
      <c r="C571">
        <v>75.019997000000004</v>
      </c>
      <c r="D571">
        <v>16.701000000000001</v>
      </c>
      <c r="E571">
        <v>17.503332</v>
      </c>
      <c r="F571">
        <v>22.716830999999999</v>
      </c>
      <c r="G571">
        <v>68.704284999999999</v>
      </c>
      <c r="H571">
        <v>28.930571</v>
      </c>
      <c r="I571">
        <v>0</v>
      </c>
    </row>
    <row r="572" spans="1:9">
      <c r="A572" s="126">
        <v>571</v>
      </c>
      <c r="B572">
        <v>2000.0200199999999</v>
      </c>
      <c r="C572">
        <v>75.959998999999996</v>
      </c>
      <c r="D572">
        <v>17.091498999999999</v>
      </c>
      <c r="E572">
        <v>17.449332999999999</v>
      </c>
      <c r="F572">
        <v>22.571417</v>
      </c>
      <c r="G572">
        <v>68.480002999999996</v>
      </c>
      <c r="H572">
        <v>28.813890000000001</v>
      </c>
      <c r="I572">
        <v>0</v>
      </c>
    </row>
    <row r="573" spans="1:9">
      <c r="A573" s="126">
        <v>572</v>
      </c>
      <c r="B573">
        <v>2000.119995</v>
      </c>
      <c r="C573">
        <v>74.629997000000003</v>
      </c>
      <c r="D573">
        <v>17.158999999999999</v>
      </c>
      <c r="E573">
        <v>17.549999</v>
      </c>
      <c r="F573">
        <v>22.848832999999999</v>
      </c>
      <c r="G573">
        <v>67.814284999999998</v>
      </c>
      <c r="H573">
        <v>28.471830000000001</v>
      </c>
      <c r="I573">
        <v>0</v>
      </c>
    </row>
    <row r="574" spans="1:9">
      <c r="A574" s="126">
        <v>573</v>
      </c>
      <c r="B574">
        <v>1996.73999</v>
      </c>
      <c r="C574">
        <v>73.860000999999997</v>
      </c>
      <c r="D574">
        <v>17.000999</v>
      </c>
      <c r="E574">
        <v>17.590668000000001</v>
      </c>
      <c r="F574">
        <v>22.875675000000001</v>
      </c>
      <c r="G574">
        <v>67.887146000000001</v>
      </c>
      <c r="H574">
        <v>28.382076000000001</v>
      </c>
      <c r="I574">
        <v>0</v>
      </c>
    </row>
    <row r="575" spans="1:9">
      <c r="A575" s="126">
        <v>574</v>
      </c>
      <c r="B575">
        <v>2003.369995</v>
      </c>
      <c r="C575">
        <v>74.819999999999993</v>
      </c>
      <c r="D575">
        <v>16.952000000000002</v>
      </c>
      <c r="E575">
        <v>17.98</v>
      </c>
      <c r="F575">
        <v>22.931609999999999</v>
      </c>
      <c r="G575">
        <v>68.234283000000005</v>
      </c>
      <c r="H575">
        <v>28.501747000000002</v>
      </c>
      <c r="I575">
        <v>0</v>
      </c>
    </row>
    <row r="576" spans="1:9">
      <c r="A576" s="126">
        <v>575</v>
      </c>
      <c r="B576">
        <v>2002.280029</v>
      </c>
      <c r="C576">
        <v>76.680000000000007</v>
      </c>
      <c r="D576">
        <v>17.118998999999999</v>
      </c>
      <c r="E576">
        <v>18.941334000000001</v>
      </c>
      <c r="F576">
        <v>23.110586000000001</v>
      </c>
      <c r="G576">
        <v>68.085716000000005</v>
      </c>
      <c r="H576">
        <v>28.787464</v>
      </c>
      <c r="I576">
        <v>1</v>
      </c>
    </row>
    <row r="577" spans="1:9">
      <c r="A577" s="126">
        <v>576</v>
      </c>
      <c r="B577">
        <v>2000.719971</v>
      </c>
      <c r="C577">
        <v>75.830001999999993</v>
      </c>
      <c r="D577">
        <v>16.950001</v>
      </c>
      <c r="E577">
        <v>18.745999999999999</v>
      </c>
      <c r="F577">
        <v>22.135157</v>
      </c>
      <c r="G577">
        <v>68.198570000000004</v>
      </c>
      <c r="H577">
        <v>28.817881</v>
      </c>
      <c r="I577">
        <v>0</v>
      </c>
    </row>
    <row r="578" spans="1:9">
      <c r="A578" s="126">
        <v>577</v>
      </c>
      <c r="B578">
        <v>1997.650024</v>
      </c>
      <c r="C578">
        <v>75.949996999999996</v>
      </c>
      <c r="D578">
        <v>17.297501</v>
      </c>
      <c r="E578">
        <v>19.069331999999999</v>
      </c>
      <c r="F578">
        <v>21.951699999999999</v>
      </c>
      <c r="G578">
        <v>67.524283999999994</v>
      </c>
      <c r="H578">
        <v>29.019327000000001</v>
      </c>
      <c r="I578">
        <v>0</v>
      </c>
    </row>
    <row r="579" spans="1:9">
      <c r="A579" s="126">
        <v>578</v>
      </c>
      <c r="B579">
        <v>2007.709961</v>
      </c>
      <c r="C579">
        <v>77.260002</v>
      </c>
      <c r="D579">
        <v>17.318999999999999</v>
      </c>
      <c r="E579">
        <v>18.492666</v>
      </c>
      <c r="F579">
        <v>22.141864999999999</v>
      </c>
      <c r="G579">
        <v>67.954284999999999</v>
      </c>
      <c r="H579">
        <v>29.223766000000001</v>
      </c>
      <c r="I579">
        <v>0</v>
      </c>
    </row>
    <row r="580" spans="1:9">
      <c r="A580" s="126">
        <v>579</v>
      </c>
      <c r="B580">
        <v>2001.540039</v>
      </c>
      <c r="C580">
        <v>77.889999000000003</v>
      </c>
      <c r="D580">
        <v>17.117000999999998</v>
      </c>
      <c r="E580">
        <v>18.807333</v>
      </c>
      <c r="F580">
        <v>22.005389999999998</v>
      </c>
      <c r="G580">
        <v>68.475716000000006</v>
      </c>
      <c r="H580">
        <v>29.405268</v>
      </c>
      <c r="I580">
        <v>0</v>
      </c>
    </row>
    <row r="581" spans="1:9">
      <c r="A581" s="126">
        <v>580</v>
      </c>
      <c r="B581">
        <v>1988.4399410000001</v>
      </c>
      <c r="C581">
        <v>76.669998000000007</v>
      </c>
      <c r="D581">
        <v>16.487499</v>
      </c>
      <c r="E581">
        <v>18.565332000000001</v>
      </c>
      <c r="F581">
        <v>21.922615</v>
      </c>
      <c r="G581">
        <v>68.430000000000007</v>
      </c>
      <c r="H581">
        <v>28.970960999999999</v>
      </c>
      <c r="I581">
        <v>0</v>
      </c>
    </row>
    <row r="582" spans="1:9">
      <c r="A582" s="126">
        <v>581</v>
      </c>
      <c r="B582">
        <v>1995.6899410000001</v>
      </c>
      <c r="C582">
        <v>77.430000000000007</v>
      </c>
      <c r="D582">
        <v>16.566500000000001</v>
      </c>
      <c r="E582">
        <v>18.739999999999998</v>
      </c>
      <c r="F582">
        <v>22.596029000000001</v>
      </c>
      <c r="G582">
        <v>69.198570000000004</v>
      </c>
      <c r="H582">
        <v>29.075174000000001</v>
      </c>
      <c r="I582">
        <v>0</v>
      </c>
    </row>
    <row r="583" spans="1:9">
      <c r="A583" s="126">
        <v>582</v>
      </c>
      <c r="B583">
        <v>1997.4499510000001</v>
      </c>
      <c r="C583">
        <v>77.919998000000007</v>
      </c>
      <c r="D583">
        <v>16.525998999999999</v>
      </c>
      <c r="E583">
        <v>18.687332000000001</v>
      </c>
      <c r="F583">
        <v>22.692221</v>
      </c>
      <c r="G583">
        <v>68.794289000000006</v>
      </c>
      <c r="H583">
        <v>28.987912999999999</v>
      </c>
      <c r="I583">
        <v>0</v>
      </c>
    </row>
    <row r="584" spans="1:9">
      <c r="A584" s="126">
        <v>583</v>
      </c>
      <c r="B584">
        <v>1985.540039</v>
      </c>
      <c r="C584">
        <v>77.480002999999996</v>
      </c>
      <c r="D584">
        <v>16.5595</v>
      </c>
      <c r="E584">
        <v>18.613333000000001</v>
      </c>
      <c r="F584">
        <v>22.743680999999999</v>
      </c>
      <c r="G584">
        <v>68.078568000000004</v>
      </c>
      <c r="H584">
        <v>28.702197999999999</v>
      </c>
      <c r="I584">
        <v>0</v>
      </c>
    </row>
    <row r="585" spans="1:9">
      <c r="A585" s="126">
        <v>584</v>
      </c>
      <c r="B585">
        <v>1984.130005</v>
      </c>
      <c r="C585">
        <v>74.580001999999993</v>
      </c>
      <c r="D585">
        <v>16.194500000000001</v>
      </c>
      <c r="E585">
        <v>16.923999999999999</v>
      </c>
      <c r="F585">
        <v>22.736971</v>
      </c>
      <c r="G585">
        <v>65.392859999999999</v>
      </c>
      <c r="H585">
        <v>28.576543999999998</v>
      </c>
      <c r="I585">
        <v>0</v>
      </c>
    </row>
    <row r="586" spans="1:9">
      <c r="A586" s="126">
        <v>585</v>
      </c>
      <c r="B586">
        <v>1998.9799800000001</v>
      </c>
      <c r="C586">
        <v>76.080001999999993</v>
      </c>
      <c r="D586">
        <v>16.388000000000002</v>
      </c>
      <c r="E586">
        <v>17.382667999999999</v>
      </c>
      <c r="F586">
        <v>22.564713999999999</v>
      </c>
      <c r="G586">
        <v>65.272857999999999</v>
      </c>
      <c r="H586">
        <v>28.918104</v>
      </c>
      <c r="I586">
        <v>0</v>
      </c>
    </row>
    <row r="587" spans="1:9">
      <c r="A587" s="126">
        <v>586</v>
      </c>
      <c r="B587">
        <v>2001.5699460000001</v>
      </c>
      <c r="C587">
        <v>76.430000000000007</v>
      </c>
      <c r="D587">
        <v>16.200001</v>
      </c>
      <c r="E587">
        <v>17.425332999999998</v>
      </c>
      <c r="F587">
        <v>22.725784000000001</v>
      </c>
      <c r="G587">
        <v>64.932854000000006</v>
      </c>
      <c r="H587">
        <v>29.158445</v>
      </c>
      <c r="I587">
        <v>0</v>
      </c>
    </row>
    <row r="588" spans="1:9">
      <c r="A588" s="126">
        <v>587</v>
      </c>
      <c r="B588">
        <v>2011.3599850000001</v>
      </c>
      <c r="C588">
        <v>77</v>
      </c>
      <c r="D588">
        <v>16.25</v>
      </c>
      <c r="E588">
        <v>17.587999</v>
      </c>
      <c r="F588">
        <v>22.772762</v>
      </c>
      <c r="G588">
        <v>65.572861000000003</v>
      </c>
      <c r="H588">
        <v>29.382829999999998</v>
      </c>
      <c r="I588">
        <v>0</v>
      </c>
    </row>
    <row r="589" spans="1:9">
      <c r="A589" s="126">
        <v>588</v>
      </c>
      <c r="B589">
        <v>2010.400024</v>
      </c>
      <c r="C589">
        <v>77.910004000000001</v>
      </c>
      <c r="D589">
        <v>16.565999999999999</v>
      </c>
      <c r="E589">
        <v>17.288</v>
      </c>
      <c r="F589">
        <v>22.587071999999999</v>
      </c>
      <c r="G589">
        <v>65.360000999999997</v>
      </c>
      <c r="H589">
        <v>29.722397000000001</v>
      </c>
      <c r="I589">
        <v>0</v>
      </c>
    </row>
    <row r="590" spans="1:9">
      <c r="A590" s="126">
        <v>589</v>
      </c>
      <c r="B590">
        <v>1994.290039</v>
      </c>
      <c r="C590">
        <v>76.800003000000004</v>
      </c>
      <c r="D590">
        <v>16.225000000000001</v>
      </c>
      <c r="E590">
        <v>16.668666999999999</v>
      </c>
      <c r="F590">
        <v>22.609451</v>
      </c>
      <c r="G590">
        <v>63.254288000000003</v>
      </c>
      <c r="H590">
        <v>29.28809</v>
      </c>
      <c r="I590">
        <v>0</v>
      </c>
    </row>
    <row r="591" spans="1:9">
      <c r="A591" s="126">
        <v>590</v>
      </c>
      <c r="B591">
        <v>1982.7700199999999</v>
      </c>
      <c r="C591">
        <v>78.290001000000004</v>
      </c>
      <c r="D591">
        <v>16.181498999999999</v>
      </c>
      <c r="E591">
        <v>16.693999999999999</v>
      </c>
      <c r="F591">
        <v>22.962931000000001</v>
      </c>
      <c r="G591">
        <v>63.414287999999999</v>
      </c>
      <c r="H591">
        <v>28.976944</v>
      </c>
      <c r="I591">
        <v>0</v>
      </c>
    </row>
    <row r="592" spans="1:9">
      <c r="A592" s="126">
        <v>591</v>
      </c>
      <c r="B592">
        <v>1998.3000489999999</v>
      </c>
      <c r="C592">
        <v>78.540001000000004</v>
      </c>
      <c r="D592">
        <v>16.410499999999999</v>
      </c>
      <c r="E592">
        <v>16.809334</v>
      </c>
      <c r="F592">
        <v>22.763812999999999</v>
      </c>
      <c r="G592">
        <v>64.365714999999994</v>
      </c>
      <c r="H592">
        <v>29.319004</v>
      </c>
      <c r="I592">
        <v>0</v>
      </c>
    </row>
    <row r="593" spans="1:9">
      <c r="A593" s="126">
        <v>592</v>
      </c>
      <c r="B593">
        <v>1965.98999</v>
      </c>
      <c r="C593">
        <v>77.220000999999996</v>
      </c>
      <c r="D593">
        <v>16.096499999999999</v>
      </c>
      <c r="E593">
        <v>16.463332999999999</v>
      </c>
      <c r="F593">
        <v>21.895772999999998</v>
      </c>
      <c r="G593">
        <v>63.355713000000002</v>
      </c>
      <c r="H593">
        <v>28.674274</v>
      </c>
      <c r="I593">
        <v>0</v>
      </c>
    </row>
    <row r="594" spans="1:9">
      <c r="A594" s="126">
        <v>593</v>
      </c>
      <c r="B594">
        <v>1982.849976</v>
      </c>
      <c r="C594">
        <v>78.790001000000004</v>
      </c>
      <c r="D594">
        <v>16.160499999999999</v>
      </c>
      <c r="E594">
        <v>16.440000999999999</v>
      </c>
      <c r="F594">
        <v>22.540091</v>
      </c>
      <c r="G594">
        <v>64.107140000000001</v>
      </c>
      <c r="H594">
        <v>28.775995000000002</v>
      </c>
      <c r="I594">
        <v>0</v>
      </c>
    </row>
    <row r="595" spans="1:9">
      <c r="A595" s="126">
        <v>594</v>
      </c>
      <c r="B595">
        <v>1977.8000489999999</v>
      </c>
      <c r="C595">
        <v>79</v>
      </c>
      <c r="D595">
        <v>16.091000000000001</v>
      </c>
      <c r="E595">
        <v>16.350667999999999</v>
      </c>
      <c r="F595">
        <v>22.396906000000001</v>
      </c>
      <c r="G595">
        <v>64.222854999999996</v>
      </c>
      <c r="H595">
        <v>28.739097999999998</v>
      </c>
      <c r="I595">
        <v>0</v>
      </c>
    </row>
    <row r="596" spans="1:9">
      <c r="A596" s="126">
        <v>595</v>
      </c>
      <c r="B596">
        <v>1972.290039</v>
      </c>
      <c r="C596">
        <v>79.040001000000004</v>
      </c>
      <c r="D596">
        <v>16.122</v>
      </c>
      <c r="E596">
        <v>16.178667000000001</v>
      </c>
      <c r="F596">
        <v>22.540091</v>
      </c>
      <c r="G596">
        <v>64.454284999999999</v>
      </c>
      <c r="H596">
        <v>28.788959999999999</v>
      </c>
      <c r="I596">
        <v>0</v>
      </c>
    </row>
    <row r="597" spans="1:9">
      <c r="A597" s="126">
        <v>596</v>
      </c>
      <c r="B597">
        <v>1946.160034</v>
      </c>
      <c r="C597">
        <v>76.550003000000004</v>
      </c>
      <c r="D597">
        <v>15.872999999999999</v>
      </c>
      <c r="E597">
        <v>16.016000999999999</v>
      </c>
      <c r="F597">
        <v>22.188845000000001</v>
      </c>
      <c r="G597">
        <v>62.685715000000002</v>
      </c>
      <c r="H597">
        <v>28.335705000000001</v>
      </c>
      <c r="I597">
        <v>1</v>
      </c>
    </row>
    <row r="598" spans="1:9">
      <c r="A598" s="126">
        <v>597</v>
      </c>
      <c r="B598">
        <v>1946.170044</v>
      </c>
      <c r="C598">
        <v>77.080001999999993</v>
      </c>
      <c r="D598">
        <v>15.920500000000001</v>
      </c>
      <c r="E598">
        <v>16.761333</v>
      </c>
      <c r="F598">
        <v>22.349927999999998</v>
      </c>
      <c r="G598">
        <v>64.282859999999999</v>
      </c>
      <c r="H598">
        <v>28.425957</v>
      </c>
      <c r="I598">
        <v>0</v>
      </c>
    </row>
    <row r="599" spans="1:9">
      <c r="A599" s="126">
        <v>598</v>
      </c>
      <c r="B599">
        <v>1967.900024</v>
      </c>
      <c r="C599">
        <v>77.440002000000007</v>
      </c>
      <c r="D599">
        <v>16.136998999999999</v>
      </c>
      <c r="E599">
        <v>17.013999999999999</v>
      </c>
      <c r="F599">
        <v>22.287282999999999</v>
      </c>
      <c r="G599">
        <v>65.648567</v>
      </c>
      <c r="H599">
        <v>28.685245999999999</v>
      </c>
      <c r="I599">
        <v>0</v>
      </c>
    </row>
    <row r="600" spans="1:9">
      <c r="A600" s="126">
        <v>599</v>
      </c>
      <c r="B600">
        <v>1964.8199460000001</v>
      </c>
      <c r="C600">
        <v>77.559997999999993</v>
      </c>
      <c r="D600">
        <v>16.110001</v>
      </c>
      <c r="E600">
        <v>17.374666000000001</v>
      </c>
      <c r="F600">
        <v>22.287282999999999</v>
      </c>
      <c r="G600">
        <v>66.211426000000003</v>
      </c>
      <c r="H600">
        <v>28.788461999999999</v>
      </c>
      <c r="I600">
        <v>0</v>
      </c>
    </row>
    <row r="601" spans="1:9">
      <c r="A601" s="126">
        <v>600</v>
      </c>
      <c r="B601">
        <v>1935.099976</v>
      </c>
      <c r="C601">
        <v>76.290001000000004</v>
      </c>
      <c r="D601">
        <v>15.849</v>
      </c>
      <c r="E601">
        <v>17.304666999999998</v>
      </c>
      <c r="F601">
        <v>22.092649000000002</v>
      </c>
      <c r="G601">
        <v>65.178573999999998</v>
      </c>
      <c r="H601">
        <v>28.109822999999999</v>
      </c>
      <c r="I601">
        <v>0</v>
      </c>
    </row>
    <row r="602" spans="1:9">
      <c r="A602" s="126">
        <v>601</v>
      </c>
      <c r="B602">
        <v>1968.8900149999999</v>
      </c>
      <c r="C602">
        <v>77.519997000000004</v>
      </c>
      <c r="D602">
        <v>16.135000000000002</v>
      </c>
      <c r="E602">
        <v>17.285333999999999</v>
      </c>
      <c r="F602">
        <v>22.551272999999998</v>
      </c>
      <c r="G602">
        <v>66.694282999999999</v>
      </c>
      <c r="H602">
        <v>28.546624999999999</v>
      </c>
      <c r="I602">
        <v>0</v>
      </c>
    </row>
    <row r="603" spans="1:9">
      <c r="A603" s="126">
        <v>602</v>
      </c>
      <c r="B603">
        <v>1928.209961</v>
      </c>
      <c r="C603">
        <v>75.910004000000001</v>
      </c>
      <c r="D603">
        <v>15.7685</v>
      </c>
      <c r="E603">
        <v>17.134001000000001</v>
      </c>
      <c r="F603">
        <v>22.600501999999999</v>
      </c>
      <c r="G603">
        <v>65.945717000000002</v>
      </c>
      <c r="H603">
        <v>27.967216000000001</v>
      </c>
      <c r="I603">
        <v>0</v>
      </c>
    </row>
    <row r="604" spans="1:9">
      <c r="A604" s="126">
        <v>603</v>
      </c>
      <c r="B604">
        <v>1906.130005</v>
      </c>
      <c r="C604">
        <v>72.910004000000001</v>
      </c>
      <c r="D604">
        <v>15.5695</v>
      </c>
      <c r="E604">
        <v>15.794</v>
      </c>
      <c r="F604">
        <v>22.535613999999999</v>
      </c>
      <c r="G604">
        <v>64.582854999999995</v>
      </c>
      <c r="H604">
        <v>27.14996</v>
      </c>
      <c r="I604">
        <v>0</v>
      </c>
    </row>
    <row r="605" spans="1:9">
      <c r="A605" s="126">
        <v>604</v>
      </c>
      <c r="B605">
        <v>1874.73999</v>
      </c>
      <c r="C605">
        <v>72.989998</v>
      </c>
      <c r="D605">
        <v>15.3225</v>
      </c>
      <c r="E605">
        <v>14.972667</v>
      </c>
      <c r="F605">
        <v>22.329799999999999</v>
      </c>
      <c r="G605">
        <v>62.654285000000002</v>
      </c>
      <c r="H605">
        <v>26.587503000000002</v>
      </c>
      <c r="I605">
        <v>0</v>
      </c>
    </row>
    <row r="606" spans="1:9">
      <c r="A606" s="126">
        <v>605</v>
      </c>
      <c r="B606">
        <v>1877.6999510000001</v>
      </c>
      <c r="C606">
        <v>73.589995999999999</v>
      </c>
      <c r="D606">
        <v>15.4155</v>
      </c>
      <c r="E606">
        <v>15.137333</v>
      </c>
      <c r="F606">
        <v>22.092649000000002</v>
      </c>
      <c r="G606">
        <v>64.160004000000001</v>
      </c>
      <c r="H606">
        <v>26.823357000000001</v>
      </c>
      <c r="I606">
        <v>0</v>
      </c>
    </row>
    <row r="607" spans="1:9">
      <c r="A607" s="126">
        <v>606</v>
      </c>
      <c r="B607">
        <v>1862.48999</v>
      </c>
      <c r="C607">
        <v>73.209998999999996</v>
      </c>
      <c r="D607">
        <v>15.298500000000001</v>
      </c>
      <c r="E607">
        <v>15.313333</v>
      </c>
      <c r="F607">
        <v>21.821936000000001</v>
      </c>
      <c r="G607">
        <v>64.084289999999996</v>
      </c>
      <c r="H607">
        <v>26.428940000000001</v>
      </c>
      <c r="I607">
        <v>0</v>
      </c>
    </row>
    <row r="608" spans="1:9">
      <c r="A608" s="126">
        <v>607</v>
      </c>
      <c r="B608">
        <v>1862.76001</v>
      </c>
      <c r="C608">
        <v>72.629997000000003</v>
      </c>
      <c r="D608">
        <v>15.143000000000001</v>
      </c>
      <c r="E608">
        <v>15.09</v>
      </c>
      <c r="F608">
        <v>21.535571999999998</v>
      </c>
      <c r="G608">
        <v>51.671429000000003</v>
      </c>
      <c r="H608">
        <v>26.153694000000002</v>
      </c>
      <c r="I608">
        <v>0</v>
      </c>
    </row>
    <row r="609" spans="1:9">
      <c r="A609" s="126">
        <v>608</v>
      </c>
      <c r="B609">
        <v>1886.76001</v>
      </c>
      <c r="C609">
        <v>75.949996999999996</v>
      </c>
      <c r="D609">
        <v>15.182</v>
      </c>
      <c r="E609">
        <v>15.165333</v>
      </c>
      <c r="F609">
        <v>21.851025</v>
      </c>
      <c r="G609">
        <v>51.012855999999999</v>
      </c>
      <c r="H609">
        <v>25.488522</v>
      </c>
      <c r="I609">
        <v>0</v>
      </c>
    </row>
    <row r="610" spans="1:9">
      <c r="A610" s="126">
        <v>609</v>
      </c>
      <c r="B610">
        <v>1904.01001</v>
      </c>
      <c r="C610">
        <v>76.949996999999996</v>
      </c>
      <c r="D610">
        <v>15.310499999999999</v>
      </c>
      <c r="E610">
        <v>15.364667000000001</v>
      </c>
      <c r="F610">
        <v>22.318607</v>
      </c>
      <c r="G610">
        <v>51.317141999999997</v>
      </c>
      <c r="H610">
        <v>25.970697000000001</v>
      </c>
      <c r="I610">
        <v>0</v>
      </c>
    </row>
    <row r="611" spans="1:9">
      <c r="A611" s="126">
        <v>610</v>
      </c>
      <c r="B611">
        <v>1941.280029</v>
      </c>
      <c r="C611">
        <v>78.690002000000007</v>
      </c>
      <c r="D611">
        <v>15.766500000000001</v>
      </c>
      <c r="E611">
        <v>15.689333</v>
      </c>
      <c r="F611">
        <v>22.924896</v>
      </c>
      <c r="G611">
        <v>52.284286000000002</v>
      </c>
      <c r="H611">
        <v>26.254916999999999</v>
      </c>
      <c r="I611">
        <v>0</v>
      </c>
    </row>
    <row r="612" spans="1:9">
      <c r="A612" s="126">
        <v>611</v>
      </c>
      <c r="B612">
        <v>1927.1099850000001</v>
      </c>
      <c r="C612">
        <v>78.370002999999997</v>
      </c>
      <c r="D612">
        <v>15.6485</v>
      </c>
      <c r="E612">
        <v>15.406667000000001</v>
      </c>
      <c r="F612">
        <v>23.041235</v>
      </c>
      <c r="G612">
        <v>53.521427000000003</v>
      </c>
      <c r="H612">
        <v>26.562571999999999</v>
      </c>
      <c r="I612">
        <v>0</v>
      </c>
    </row>
    <row r="613" spans="1:9">
      <c r="A613" s="126">
        <v>612</v>
      </c>
      <c r="B613">
        <v>1950.8199460000001</v>
      </c>
      <c r="C613">
        <v>80.040001000000004</v>
      </c>
      <c r="D613">
        <v>15.659000000000001</v>
      </c>
      <c r="E613">
        <v>15.686</v>
      </c>
      <c r="F613">
        <v>23.452878999999999</v>
      </c>
      <c r="G613">
        <v>54.720001000000003</v>
      </c>
      <c r="H613">
        <v>27.124531000000001</v>
      </c>
      <c r="I613">
        <v>0</v>
      </c>
    </row>
    <row r="614" spans="1:9">
      <c r="A614" s="126">
        <v>613</v>
      </c>
      <c r="B614">
        <v>1964.579956</v>
      </c>
      <c r="C614">
        <v>80.669998000000007</v>
      </c>
      <c r="D614">
        <v>14.353</v>
      </c>
      <c r="E614">
        <v>15.682667</v>
      </c>
      <c r="F614">
        <v>23.540136</v>
      </c>
      <c r="G614">
        <v>55.002856999999999</v>
      </c>
      <c r="H614">
        <v>26.915106000000002</v>
      </c>
      <c r="I614">
        <v>0</v>
      </c>
    </row>
    <row r="615" spans="1:9">
      <c r="A615" s="126">
        <v>614</v>
      </c>
      <c r="B615">
        <v>1961.630005</v>
      </c>
      <c r="C615">
        <v>80.279999000000004</v>
      </c>
      <c r="D615">
        <v>14.4985</v>
      </c>
      <c r="E615">
        <v>14.778</v>
      </c>
      <c r="F615">
        <v>23.515523999999999</v>
      </c>
      <c r="G615">
        <v>54.200001</v>
      </c>
      <c r="H615">
        <v>26.964469999999999</v>
      </c>
      <c r="I615">
        <v>0</v>
      </c>
    </row>
    <row r="616" spans="1:9">
      <c r="A616" s="126">
        <v>615</v>
      </c>
      <c r="B616">
        <v>1985.0500489999999</v>
      </c>
      <c r="C616">
        <v>80.769997000000004</v>
      </c>
      <c r="D616">
        <v>14.779500000000001</v>
      </c>
      <c r="E616">
        <v>16.184667999999999</v>
      </c>
      <c r="F616">
        <v>23.880184</v>
      </c>
      <c r="G616">
        <v>55.174286000000002</v>
      </c>
      <c r="H616">
        <v>27.369855999999999</v>
      </c>
      <c r="I616">
        <v>0</v>
      </c>
    </row>
    <row r="617" spans="1:9">
      <c r="A617" s="126">
        <v>616</v>
      </c>
      <c r="B617">
        <v>1982.3000489999999</v>
      </c>
      <c r="C617">
        <v>75.860000999999997</v>
      </c>
      <c r="D617">
        <v>14.706</v>
      </c>
      <c r="E617">
        <v>15.873333000000001</v>
      </c>
      <c r="F617">
        <v>24.014424999999999</v>
      </c>
      <c r="G617">
        <v>54.014285999999998</v>
      </c>
      <c r="H617">
        <v>27.391296000000001</v>
      </c>
      <c r="I617">
        <v>0</v>
      </c>
    </row>
    <row r="618" spans="1:9">
      <c r="A618" s="126">
        <v>617</v>
      </c>
      <c r="B618">
        <v>1994.650024</v>
      </c>
      <c r="C618">
        <v>74.110000999999997</v>
      </c>
      <c r="D618">
        <v>14.9535</v>
      </c>
      <c r="E618">
        <v>15.910667</v>
      </c>
      <c r="F618">
        <v>23.933886000000001</v>
      </c>
      <c r="G618">
        <v>54.144286999999998</v>
      </c>
      <c r="H618">
        <v>27.440162999999998</v>
      </c>
      <c r="I618">
        <v>0</v>
      </c>
    </row>
    <row r="619" spans="1:9">
      <c r="A619" s="126">
        <v>618</v>
      </c>
      <c r="B619">
        <v>2018.0500489999999</v>
      </c>
      <c r="C619">
        <v>74.989998</v>
      </c>
      <c r="D619">
        <v>15.273</v>
      </c>
      <c r="E619">
        <v>16.113333000000001</v>
      </c>
      <c r="F619">
        <v>24.162085000000001</v>
      </c>
      <c r="G619">
        <v>56.110000999999997</v>
      </c>
      <c r="H619">
        <v>27.877462000000001</v>
      </c>
      <c r="I619">
        <v>0</v>
      </c>
    </row>
    <row r="620" spans="1:9">
      <c r="A620" s="126">
        <v>619</v>
      </c>
      <c r="B620">
        <v>2017.8100589999999</v>
      </c>
      <c r="C620">
        <v>73.879997000000003</v>
      </c>
      <c r="D620">
        <v>15.286</v>
      </c>
      <c r="E620">
        <v>16.172667000000001</v>
      </c>
      <c r="F620">
        <v>24.475296</v>
      </c>
      <c r="G620">
        <v>55.487144000000001</v>
      </c>
      <c r="H620">
        <v>27.684992000000001</v>
      </c>
      <c r="I620">
        <v>1</v>
      </c>
    </row>
    <row r="621" spans="1:9">
      <c r="A621" s="126">
        <v>620</v>
      </c>
      <c r="B621">
        <v>2012.099976</v>
      </c>
      <c r="C621">
        <v>75.760002</v>
      </c>
      <c r="D621">
        <v>15.140499999999999</v>
      </c>
      <c r="E621">
        <v>15.928667000000001</v>
      </c>
      <c r="F621">
        <v>24.296317999999999</v>
      </c>
      <c r="G621">
        <v>54.682858000000003</v>
      </c>
      <c r="H621">
        <v>27.629642</v>
      </c>
      <c r="I621">
        <v>0</v>
      </c>
    </row>
    <row r="622" spans="1:9">
      <c r="A622" s="126">
        <v>621</v>
      </c>
      <c r="B622">
        <v>2023.5699460000001</v>
      </c>
      <c r="C622">
        <v>74.830001999999993</v>
      </c>
      <c r="D622">
        <v>14.826000000000001</v>
      </c>
      <c r="E622">
        <v>15.398</v>
      </c>
      <c r="F622">
        <v>24.354488</v>
      </c>
      <c r="G622">
        <v>54.34</v>
      </c>
      <c r="H622">
        <v>27.221264000000001</v>
      </c>
      <c r="I622">
        <v>0</v>
      </c>
    </row>
    <row r="623" spans="1:9">
      <c r="A623" s="126">
        <v>622</v>
      </c>
      <c r="B623">
        <v>2031.209961</v>
      </c>
      <c r="C623">
        <v>75.260002</v>
      </c>
      <c r="D623">
        <v>14.832000000000001</v>
      </c>
      <c r="E623">
        <v>16.081333000000001</v>
      </c>
      <c r="F623">
        <v>24.424140999999999</v>
      </c>
      <c r="G623">
        <v>54.757140999999997</v>
      </c>
      <c r="H623">
        <v>27.027795999999999</v>
      </c>
      <c r="I623">
        <v>0</v>
      </c>
    </row>
    <row r="624" spans="1:9">
      <c r="A624" s="126">
        <v>623</v>
      </c>
      <c r="B624">
        <v>2031.920044</v>
      </c>
      <c r="C624">
        <v>75.599997999999999</v>
      </c>
      <c r="D624">
        <v>14.993</v>
      </c>
      <c r="E624">
        <v>16.013331999999998</v>
      </c>
      <c r="F624">
        <v>24.493791999999999</v>
      </c>
      <c r="G624">
        <v>54.880001</v>
      </c>
      <c r="H624">
        <v>26.976437000000001</v>
      </c>
      <c r="I624">
        <v>0</v>
      </c>
    </row>
    <row r="625" spans="1:9">
      <c r="A625" s="126">
        <v>624</v>
      </c>
      <c r="B625">
        <v>2038.26001</v>
      </c>
      <c r="C625">
        <v>75</v>
      </c>
      <c r="D625">
        <v>15.2555</v>
      </c>
      <c r="E625">
        <v>16.128668000000001</v>
      </c>
      <c r="F625">
        <v>24.45335</v>
      </c>
      <c r="G625">
        <v>55.324286999999998</v>
      </c>
      <c r="H625">
        <v>27.299548999999999</v>
      </c>
      <c r="I625">
        <v>0</v>
      </c>
    </row>
    <row r="626" spans="1:9">
      <c r="A626" s="126">
        <v>625</v>
      </c>
      <c r="B626">
        <v>2039.6800539999999</v>
      </c>
      <c r="C626">
        <v>74.610000999999997</v>
      </c>
      <c r="D626">
        <v>15.6005</v>
      </c>
      <c r="E626">
        <v>16.738667</v>
      </c>
      <c r="F626">
        <v>24.648838000000001</v>
      </c>
      <c r="G626">
        <v>54.650002000000001</v>
      </c>
      <c r="H626">
        <v>27.439164999999999</v>
      </c>
      <c r="I626">
        <v>0</v>
      </c>
    </row>
    <row r="627" spans="1:9">
      <c r="A627" s="126">
        <v>626</v>
      </c>
      <c r="B627">
        <v>2038.25</v>
      </c>
      <c r="C627">
        <v>74.720000999999996</v>
      </c>
      <c r="D627">
        <v>15.5755</v>
      </c>
      <c r="E627">
        <v>16.606667000000002</v>
      </c>
      <c r="F627">
        <v>24.997107</v>
      </c>
      <c r="G627">
        <v>54.837142999999998</v>
      </c>
      <c r="H627">
        <v>27.290572999999998</v>
      </c>
      <c r="I627">
        <v>0</v>
      </c>
    </row>
    <row r="628" spans="1:9">
      <c r="A628" s="126">
        <v>627</v>
      </c>
      <c r="B628">
        <v>2039.329956</v>
      </c>
      <c r="C628">
        <v>74.25</v>
      </c>
      <c r="D628">
        <v>15.824</v>
      </c>
      <c r="E628">
        <v>16.780000999999999</v>
      </c>
      <c r="F628">
        <v>25.349875999999998</v>
      </c>
      <c r="G628">
        <v>54.201427000000002</v>
      </c>
      <c r="H628">
        <v>27.194337999999998</v>
      </c>
      <c r="I628">
        <v>0</v>
      </c>
    </row>
    <row r="629" spans="1:9">
      <c r="A629" s="126">
        <v>628</v>
      </c>
      <c r="B629">
        <v>2039.8199460000001</v>
      </c>
      <c r="C629">
        <v>74.879997000000003</v>
      </c>
      <c r="D629">
        <v>16.391000999999999</v>
      </c>
      <c r="E629">
        <v>17.245332999999999</v>
      </c>
      <c r="F629">
        <v>25.655457999999999</v>
      </c>
      <c r="G629">
        <v>55.148570999999997</v>
      </c>
      <c r="H629">
        <v>27.145472000000002</v>
      </c>
      <c r="I629">
        <v>0</v>
      </c>
    </row>
    <row r="630" spans="1:9">
      <c r="A630" s="126">
        <v>629</v>
      </c>
      <c r="B630">
        <v>2041.3199460000001</v>
      </c>
      <c r="C630">
        <v>74.239998</v>
      </c>
      <c r="D630">
        <v>16.1525</v>
      </c>
      <c r="E630">
        <v>16.931999000000001</v>
      </c>
      <c r="F630">
        <v>25.612762</v>
      </c>
      <c r="G630">
        <v>54.448569999999997</v>
      </c>
      <c r="H630">
        <v>26.752051999999999</v>
      </c>
      <c r="I630">
        <v>0</v>
      </c>
    </row>
    <row r="631" spans="1:9">
      <c r="A631" s="126">
        <v>630</v>
      </c>
      <c r="B631">
        <v>2051.8000489999999</v>
      </c>
      <c r="C631">
        <v>74.339995999999999</v>
      </c>
      <c r="D631">
        <v>16.246500000000001</v>
      </c>
      <c r="E631">
        <v>17.18</v>
      </c>
      <c r="F631">
        <v>25.945309000000002</v>
      </c>
      <c r="G631">
        <v>54.432858000000003</v>
      </c>
      <c r="H631">
        <v>26.678255</v>
      </c>
      <c r="I631">
        <v>0</v>
      </c>
    </row>
    <row r="632" spans="1:9">
      <c r="A632" s="126">
        <v>631</v>
      </c>
      <c r="B632">
        <v>2048.719971</v>
      </c>
      <c r="C632">
        <v>73.330001999999993</v>
      </c>
      <c r="D632">
        <v>16.327000000000002</v>
      </c>
      <c r="E632">
        <v>16.516000999999999</v>
      </c>
      <c r="F632">
        <v>25.765554000000002</v>
      </c>
      <c r="G632">
        <v>51.871428999999999</v>
      </c>
      <c r="H632">
        <v>26.775988000000002</v>
      </c>
      <c r="I632">
        <v>0</v>
      </c>
    </row>
    <row r="633" spans="1:9">
      <c r="A633" s="126">
        <v>632</v>
      </c>
      <c r="B633">
        <v>2052.75</v>
      </c>
      <c r="C633">
        <v>73.599997999999999</v>
      </c>
      <c r="D633">
        <v>16.527000000000001</v>
      </c>
      <c r="E633">
        <v>16.580666999999998</v>
      </c>
      <c r="F633">
        <v>26.134053999999999</v>
      </c>
      <c r="G633">
        <v>52.591431</v>
      </c>
      <c r="H633">
        <v>26.668282000000001</v>
      </c>
      <c r="I633">
        <v>0</v>
      </c>
    </row>
    <row r="634" spans="1:9">
      <c r="A634" s="126">
        <v>633</v>
      </c>
      <c r="B634">
        <v>2063.5</v>
      </c>
      <c r="C634">
        <v>73.75</v>
      </c>
      <c r="D634">
        <v>16.631499999999999</v>
      </c>
      <c r="E634">
        <v>16.185333</v>
      </c>
      <c r="F634">
        <v>26.170002</v>
      </c>
      <c r="G634">
        <v>51.468570999999997</v>
      </c>
      <c r="H634">
        <v>26.801416</v>
      </c>
      <c r="I634">
        <v>0</v>
      </c>
    </row>
    <row r="635" spans="1:9">
      <c r="A635" s="126">
        <v>634</v>
      </c>
      <c r="B635">
        <v>2069.4099120000001</v>
      </c>
      <c r="C635">
        <v>74.010002</v>
      </c>
      <c r="D635">
        <v>16.782</v>
      </c>
      <c r="E635">
        <v>16.448</v>
      </c>
      <c r="F635">
        <v>26.655339999999999</v>
      </c>
      <c r="G635">
        <v>50.924286000000002</v>
      </c>
      <c r="H635">
        <v>26.889672999999998</v>
      </c>
      <c r="I635">
        <v>0</v>
      </c>
    </row>
    <row r="636" spans="1:9">
      <c r="A636" s="126">
        <v>635</v>
      </c>
      <c r="B636">
        <v>2067.030029</v>
      </c>
      <c r="C636">
        <v>75.629997000000003</v>
      </c>
      <c r="D636">
        <v>16.752001</v>
      </c>
      <c r="E636">
        <v>16.539332999999999</v>
      </c>
      <c r="F636">
        <v>26.423908000000001</v>
      </c>
      <c r="G636">
        <v>49.855713000000002</v>
      </c>
      <c r="H636">
        <v>26.979927</v>
      </c>
      <c r="I636">
        <v>0</v>
      </c>
    </row>
    <row r="637" spans="1:9">
      <c r="A637" s="126">
        <v>636</v>
      </c>
      <c r="B637">
        <v>2072.830078</v>
      </c>
      <c r="C637">
        <v>77.620002999999997</v>
      </c>
      <c r="D637">
        <v>16.678498999999999</v>
      </c>
      <c r="E637">
        <v>16.562667999999999</v>
      </c>
      <c r="F637">
        <v>26.738482000000001</v>
      </c>
      <c r="G637">
        <v>50.165714000000001</v>
      </c>
      <c r="H637">
        <v>26.944524999999999</v>
      </c>
      <c r="I637">
        <v>0</v>
      </c>
    </row>
    <row r="638" spans="1:9">
      <c r="A638" s="126">
        <v>637</v>
      </c>
      <c r="B638">
        <v>2067.5600589999999</v>
      </c>
      <c r="C638">
        <v>77.699996999999996</v>
      </c>
      <c r="D638">
        <v>16.931999000000001</v>
      </c>
      <c r="E638">
        <v>16.301331999999999</v>
      </c>
      <c r="F638">
        <v>26.722752</v>
      </c>
      <c r="G638">
        <v>49.512855999999999</v>
      </c>
      <c r="H638">
        <v>27.017323999999999</v>
      </c>
      <c r="I638">
        <v>0</v>
      </c>
    </row>
    <row r="639" spans="1:9">
      <c r="A639" s="126">
        <v>638</v>
      </c>
      <c r="B639">
        <v>2053.4399410000001</v>
      </c>
      <c r="C639">
        <v>75.099997999999999</v>
      </c>
      <c r="D639">
        <v>16.299999</v>
      </c>
      <c r="E639">
        <v>15.442667</v>
      </c>
      <c r="F639">
        <v>25.855440000000002</v>
      </c>
      <c r="G639">
        <v>48.830002</v>
      </c>
      <c r="H639">
        <v>26.616921999999999</v>
      </c>
      <c r="I639">
        <v>1</v>
      </c>
    </row>
    <row r="640" spans="1:9">
      <c r="A640" s="126">
        <v>639</v>
      </c>
      <c r="B640">
        <v>2066.5500489999999</v>
      </c>
      <c r="C640">
        <v>75.459998999999996</v>
      </c>
      <c r="D640">
        <v>16.3155</v>
      </c>
      <c r="E640">
        <v>15.428667000000001</v>
      </c>
      <c r="F640">
        <v>25.756568999999999</v>
      </c>
      <c r="G640">
        <v>50.330002</v>
      </c>
      <c r="H640">
        <v>26.614429000000001</v>
      </c>
      <c r="I640">
        <v>0</v>
      </c>
    </row>
    <row r="641" spans="1:9">
      <c r="A641" s="126">
        <v>640</v>
      </c>
      <c r="B641">
        <v>2074.330078</v>
      </c>
      <c r="C641">
        <v>74.879997000000003</v>
      </c>
      <c r="D641">
        <v>15.824999999999999</v>
      </c>
      <c r="E641">
        <v>15.286667</v>
      </c>
      <c r="F641">
        <v>26.048672</v>
      </c>
      <c r="G641">
        <v>50.731430000000003</v>
      </c>
      <c r="H641">
        <v>26.493262999999999</v>
      </c>
      <c r="I641">
        <v>0</v>
      </c>
    </row>
    <row r="642" spans="1:9">
      <c r="A642" s="126">
        <v>641</v>
      </c>
      <c r="B642">
        <v>2071.919922</v>
      </c>
      <c r="C642">
        <v>75.239998</v>
      </c>
      <c r="D642">
        <v>15.846500000000001</v>
      </c>
      <c r="E642">
        <v>15.218667</v>
      </c>
      <c r="F642">
        <v>25.949809999999999</v>
      </c>
      <c r="G642">
        <v>50.085712000000001</v>
      </c>
      <c r="H642">
        <v>26.791943</v>
      </c>
      <c r="I642">
        <v>0</v>
      </c>
    </row>
    <row r="643" spans="1:9">
      <c r="A643" s="126">
        <v>642</v>
      </c>
      <c r="B643">
        <v>2075.3701169999999</v>
      </c>
      <c r="C643">
        <v>76.360000999999997</v>
      </c>
      <c r="D643">
        <v>15.631500000000001</v>
      </c>
      <c r="E643">
        <v>14.914</v>
      </c>
      <c r="F643">
        <v>25.839704999999999</v>
      </c>
      <c r="G643">
        <v>50.131428</v>
      </c>
      <c r="H643">
        <v>26.191092000000001</v>
      </c>
      <c r="I643">
        <v>0</v>
      </c>
    </row>
    <row r="644" spans="1:9">
      <c r="A644" s="126">
        <v>643</v>
      </c>
      <c r="B644">
        <v>2060.3100589999999</v>
      </c>
      <c r="C644">
        <v>76.519997000000004</v>
      </c>
      <c r="D644">
        <v>15.332000000000001</v>
      </c>
      <c r="E644">
        <v>14.290666999999999</v>
      </c>
      <c r="F644">
        <v>25.255503000000001</v>
      </c>
      <c r="G644">
        <v>48.497143000000001</v>
      </c>
      <c r="H644">
        <v>26.276857</v>
      </c>
      <c r="I644">
        <v>0</v>
      </c>
    </row>
    <row r="645" spans="1:9">
      <c r="A645" s="126">
        <v>644</v>
      </c>
      <c r="B645">
        <v>2059.820068</v>
      </c>
      <c r="C645">
        <v>76.839995999999999</v>
      </c>
      <c r="D645">
        <v>15.625</v>
      </c>
      <c r="E645">
        <v>14.459333000000001</v>
      </c>
      <c r="F645">
        <v>25.641981000000001</v>
      </c>
      <c r="G645">
        <v>49.111426999999999</v>
      </c>
      <c r="H645">
        <v>26.595482000000001</v>
      </c>
      <c r="I645">
        <v>0</v>
      </c>
    </row>
    <row r="646" spans="1:9">
      <c r="A646" s="126">
        <v>645</v>
      </c>
      <c r="B646">
        <v>2026.1400149999999</v>
      </c>
      <c r="C646">
        <v>76.180000000000007</v>
      </c>
      <c r="D646">
        <v>15.292</v>
      </c>
      <c r="E646">
        <v>13.989333</v>
      </c>
      <c r="F646">
        <v>25.154389999999999</v>
      </c>
      <c r="G646">
        <v>47.759998000000003</v>
      </c>
      <c r="H646">
        <v>26.230983999999999</v>
      </c>
      <c r="I646">
        <v>0</v>
      </c>
    </row>
    <row r="647" spans="1:9">
      <c r="A647" s="126">
        <v>646</v>
      </c>
      <c r="B647">
        <v>2035.329956</v>
      </c>
      <c r="C647">
        <v>77.730002999999996</v>
      </c>
      <c r="D647">
        <v>15.368</v>
      </c>
      <c r="E647">
        <v>13.925333</v>
      </c>
      <c r="F647">
        <v>25.080241999999998</v>
      </c>
      <c r="G647">
        <v>47.804287000000002</v>
      </c>
      <c r="H647">
        <v>26.344671000000002</v>
      </c>
      <c r="I647">
        <v>0</v>
      </c>
    </row>
    <row r="648" spans="1:9">
      <c r="A648" s="126">
        <v>647</v>
      </c>
      <c r="B648">
        <v>2002.329956</v>
      </c>
      <c r="C648">
        <v>77.830001999999993</v>
      </c>
      <c r="D648">
        <v>15.366</v>
      </c>
      <c r="E648">
        <v>13.8</v>
      </c>
      <c r="F648">
        <v>24.655574999999999</v>
      </c>
      <c r="G648">
        <v>47.782856000000002</v>
      </c>
      <c r="H648">
        <v>25.861996000000001</v>
      </c>
      <c r="I648">
        <v>0</v>
      </c>
    </row>
    <row r="649" spans="1:9">
      <c r="A649" s="126">
        <v>648</v>
      </c>
      <c r="B649">
        <v>1989.630005</v>
      </c>
      <c r="C649">
        <v>76.989998</v>
      </c>
      <c r="D649">
        <v>15.3035</v>
      </c>
      <c r="E649">
        <v>13.602667</v>
      </c>
      <c r="F649">
        <v>24.318535000000001</v>
      </c>
      <c r="G649">
        <v>46.720001000000003</v>
      </c>
      <c r="H649">
        <v>25.619661000000001</v>
      </c>
      <c r="I649">
        <v>0</v>
      </c>
    </row>
    <row r="650" spans="1:9">
      <c r="A650" s="126">
        <v>649</v>
      </c>
      <c r="B650">
        <v>1972.73999</v>
      </c>
      <c r="C650">
        <v>74.690002000000007</v>
      </c>
      <c r="D650">
        <v>14.753</v>
      </c>
      <c r="E650">
        <v>13.187333000000001</v>
      </c>
      <c r="F650">
        <v>23.985989</v>
      </c>
      <c r="G650">
        <v>45.205714999999998</v>
      </c>
      <c r="H650">
        <v>24.701681000000001</v>
      </c>
      <c r="I650">
        <v>0</v>
      </c>
    </row>
    <row r="651" spans="1:9">
      <c r="A651" s="126">
        <v>650</v>
      </c>
      <c r="B651">
        <v>2012.8900149999999</v>
      </c>
      <c r="C651">
        <v>76.110000999999997</v>
      </c>
      <c r="D651">
        <v>14.944000000000001</v>
      </c>
      <c r="E651">
        <v>13.721333</v>
      </c>
      <c r="F651">
        <v>24.583667999999999</v>
      </c>
      <c r="G651">
        <v>47.664287999999999</v>
      </c>
      <c r="H651">
        <v>25.175381000000002</v>
      </c>
      <c r="I651">
        <v>0</v>
      </c>
    </row>
    <row r="652" spans="1:9">
      <c r="A652" s="126">
        <v>651</v>
      </c>
      <c r="B652">
        <v>2061.2299800000001</v>
      </c>
      <c r="C652">
        <v>78.400002000000001</v>
      </c>
      <c r="D652">
        <v>14.8865</v>
      </c>
      <c r="E652">
        <v>14.550667000000001</v>
      </c>
      <c r="F652">
        <v>25.311674</v>
      </c>
      <c r="G652">
        <v>47.774284000000002</v>
      </c>
      <c r="H652">
        <v>25.485030999999999</v>
      </c>
      <c r="I652">
        <v>0</v>
      </c>
    </row>
    <row r="653" spans="1:9">
      <c r="A653" s="126">
        <v>652</v>
      </c>
      <c r="B653">
        <v>2070.6499020000001</v>
      </c>
      <c r="C653">
        <v>79.879997000000003</v>
      </c>
      <c r="D653">
        <v>14.994999999999999</v>
      </c>
      <c r="E653">
        <v>14.619332999999999</v>
      </c>
      <c r="F653">
        <v>25.116192000000002</v>
      </c>
      <c r="G653">
        <v>48.588569999999997</v>
      </c>
      <c r="H653">
        <v>25.746813</v>
      </c>
      <c r="I653">
        <v>0</v>
      </c>
    </row>
    <row r="654" spans="1:9">
      <c r="A654" s="126">
        <v>653</v>
      </c>
      <c r="B654">
        <v>2078.540039</v>
      </c>
      <c r="C654">
        <v>81.449996999999996</v>
      </c>
      <c r="D654">
        <v>15.327</v>
      </c>
      <c r="E654">
        <v>14.84</v>
      </c>
      <c r="F654">
        <v>25.376833000000001</v>
      </c>
      <c r="G654">
        <v>48.097141000000001</v>
      </c>
      <c r="H654">
        <v>26.171645999999999</v>
      </c>
      <c r="I654">
        <v>0</v>
      </c>
    </row>
    <row r="655" spans="1:9">
      <c r="A655" s="126">
        <v>654</v>
      </c>
      <c r="B655">
        <v>2082.169922</v>
      </c>
      <c r="C655">
        <v>80.610000999999997</v>
      </c>
      <c r="D655">
        <v>15.314500000000001</v>
      </c>
      <c r="E655">
        <v>14.731332999999999</v>
      </c>
      <c r="F655">
        <v>25.286959</v>
      </c>
      <c r="G655">
        <v>48.061427999999999</v>
      </c>
      <c r="H655">
        <v>26.456862999999998</v>
      </c>
      <c r="I655">
        <v>0</v>
      </c>
    </row>
    <row r="656" spans="1:9">
      <c r="A656" s="126">
        <v>655</v>
      </c>
      <c r="B656">
        <v>2081.8798830000001</v>
      </c>
      <c r="C656">
        <v>80.769997000000004</v>
      </c>
      <c r="D656">
        <v>15.1515</v>
      </c>
      <c r="E656">
        <v>14.817333</v>
      </c>
      <c r="F656">
        <v>25.167871000000002</v>
      </c>
      <c r="G656">
        <v>48.871428999999999</v>
      </c>
      <c r="H656">
        <v>26.366112000000001</v>
      </c>
      <c r="I656">
        <v>0</v>
      </c>
    </row>
    <row r="657" spans="1:9">
      <c r="A657" s="126">
        <v>656</v>
      </c>
      <c r="B657">
        <v>2088.7700199999999</v>
      </c>
      <c r="C657">
        <v>80.779999000000004</v>
      </c>
      <c r="D657">
        <v>15.454499999999999</v>
      </c>
      <c r="E657">
        <v>15.188000000000001</v>
      </c>
      <c r="F657">
        <v>25.612762</v>
      </c>
      <c r="G657">
        <v>48.578570999999997</v>
      </c>
      <c r="H657">
        <v>26.628391000000001</v>
      </c>
      <c r="I657">
        <v>0</v>
      </c>
    </row>
    <row r="658" spans="1:9">
      <c r="A658" s="126">
        <v>657</v>
      </c>
      <c r="B658">
        <v>2090.570068</v>
      </c>
      <c r="C658">
        <v>80.019997000000004</v>
      </c>
      <c r="D658">
        <v>15.602</v>
      </c>
      <c r="E658">
        <v>15.047333</v>
      </c>
      <c r="F658">
        <v>25.594791000000001</v>
      </c>
      <c r="G658">
        <v>48.847141000000001</v>
      </c>
      <c r="H658">
        <v>26.443897</v>
      </c>
      <c r="I658">
        <v>0</v>
      </c>
    </row>
    <row r="659" spans="1:9">
      <c r="A659" s="126">
        <v>658</v>
      </c>
      <c r="B659">
        <v>2080.3500979999999</v>
      </c>
      <c r="C659">
        <v>79.220000999999996</v>
      </c>
      <c r="D659">
        <v>15.515000000000001</v>
      </c>
      <c r="E659">
        <v>14.815333000000001</v>
      </c>
      <c r="F659">
        <v>25.282473</v>
      </c>
      <c r="G659">
        <v>49.032856000000002</v>
      </c>
      <c r="H659">
        <v>26.448384999999998</v>
      </c>
      <c r="I659">
        <v>0</v>
      </c>
    </row>
    <row r="660" spans="1:9">
      <c r="A660" s="126">
        <v>659</v>
      </c>
      <c r="B660">
        <v>2058.8999020000001</v>
      </c>
      <c r="C660">
        <v>78.019997000000004</v>
      </c>
      <c r="D660">
        <v>15.5175</v>
      </c>
      <c r="E660">
        <v>14.827332999999999</v>
      </c>
      <c r="F660">
        <v>24.80162</v>
      </c>
      <c r="G660">
        <v>48.801430000000003</v>
      </c>
      <c r="H660">
        <v>26.247935999999999</v>
      </c>
      <c r="I660">
        <v>0</v>
      </c>
    </row>
    <row r="661" spans="1:9">
      <c r="A661" s="126">
        <v>660</v>
      </c>
      <c r="B661">
        <v>2058.1999510000001</v>
      </c>
      <c r="C661">
        <v>78.449996999999996</v>
      </c>
      <c r="D661">
        <v>15.426</v>
      </c>
      <c r="E661">
        <v>14.620666999999999</v>
      </c>
      <c r="F661">
        <v>24.565695000000002</v>
      </c>
      <c r="G661">
        <v>49.848571999999997</v>
      </c>
      <c r="H661">
        <v>26.168652999999999</v>
      </c>
      <c r="I661">
        <v>1</v>
      </c>
    </row>
    <row r="662" spans="1:9">
      <c r="A662" s="126">
        <v>661</v>
      </c>
      <c r="B662">
        <v>2020.579956</v>
      </c>
      <c r="C662">
        <v>77.190002000000007</v>
      </c>
      <c r="D662">
        <v>15.109500000000001</v>
      </c>
      <c r="E662">
        <v>14.006</v>
      </c>
      <c r="F662">
        <v>23.873642</v>
      </c>
      <c r="G662">
        <v>47.311427999999999</v>
      </c>
      <c r="H662">
        <v>25.623152000000001</v>
      </c>
      <c r="I662">
        <v>0</v>
      </c>
    </row>
    <row r="663" spans="1:9">
      <c r="A663" s="126">
        <v>662</v>
      </c>
      <c r="B663">
        <v>2002.6099850000001</v>
      </c>
      <c r="C663">
        <v>76.150002000000001</v>
      </c>
      <c r="D663">
        <v>14.7645</v>
      </c>
      <c r="E663">
        <v>14.085333</v>
      </c>
      <c r="F663">
        <v>23.875885</v>
      </c>
      <c r="G663">
        <v>46.501430999999997</v>
      </c>
      <c r="H663">
        <v>25.029281999999998</v>
      </c>
      <c r="I663">
        <v>0</v>
      </c>
    </row>
    <row r="664" spans="1:9">
      <c r="A664" s="126">
        <v>663</v>
      </c>
      <c r="B664">
        <v>2025.900024</v>
      </c>
      <c r="C664">
        <v>76.150002000000001</v>
      </c>
      <c r="D664">
        <v>14.920999999999999</v>
      </c>
      <c r="E664">
        <v>14.063333</v>
      </c>
      <c r="F664">
        <v>24.21068</v>
      </c>
      <c r="G664">
        <v>46.742859000000003</v>
      </c>
      <c r="H664">
        <v>24.986401000000001</v>
      </c>
      <c r="I664">
        <v>0</v>
      </c>
    </row>
    <row r="665" spans="1:9">
      <c r="A665" s="126">
        <v>664</v>
      </c>
      <c r="B665">
        <v>2062.139893</v>
      </c>
      <c r="C665">
        <v>78.180000000000007</v>
      </c>
      <c r="D665">
        <v>15.023</v>
      </c>
      <c r="E665">
        <v>14.041333</v>
      </c>
      <c r="F665">
        <v>25.140909000000001</v>
      </c>
      <c r="G665">
        <v>47.779998999999997</v>
      </c>
      <c r="H665">
        <v>25.065183999999999</v>
      </c>
      <c r="I665">
        <v>0</v>
      </c>
    </row>
    <row r="666" spans="1:9">
      <c r="A666" s="126">
        <v>665</v>
      </c>
      <c r="B666">
        <v>2044.8100589999999</v>
      </c>
      <c r="C666">
        <v>77.739998</v>
      </c>
      <c r="D666">
        <v>14.846500000000001</v>
      </c>
      <c r="E666">
        <v>13.777333</v>
      </c>
      <c r="F666">
        <v>25.167871000000002</v>
      </c>
      <c r="G666">
        <v>47.041428000000003</v>
      </c>
      <c r="H666">
        <v>24.740576000000001</v>
      </c>
      <c r="I666">
        <v>0</v>
      </c>
    </row>
    <row r="667" spans="1:9">
      <c r="A667" s="126">
        <v>666</v>
      </c>
      <c r="B667">
        <v>2028.26001</v>
      </c>
      <c r="C667">
        <v>76.720000999999996</v>
      </c>
      <c r="D667">
        <v>14.570499999999999</v>
      </c>
      <c r="E667">
        <v>13.480667</v>
      </c>
      <c r="F667">
        <v>24.547720000000002</v>
      </c>
      <c r="G667">
        <v>45.547142000000001</v>
      </c>
      <c r="H667">
        <v>24.56007</v>
      </c>
      <c r="I667">
        <v>0</v>
      </c>
    </row>
    <row r="668" spans="1:9">
      <c r="A668" s="126">
        <v>667</v>
      </c>
      <c r="B668">
        <v>2023.030029</v>
      </c>
      <c r="C668">
        <v>76.449996999999996</v>
      </c>
      <c r="D668">
        <v>14.737</v>
      </c>
      <c r="E668">
        <v>13.616667</v>
      </c>
      <c r="F668">
        <v>24.765671000000001</v>
      </c>
      <c r="G668">
        <v>46.255713999999998</v>
      </c>
      <c r="H668">
        <v>24.741074000000001</v>
      </c>
      <c r="I668">
        <v>0</v>
      </c>
    </row>
    <row r="669" spans="1:9">
      <c r="A669" s="126">
        <v>668</v>
      </c>
      <c r="B669">
        <v>2011.2700199999999</v>
      </c>
      <c r="C669">
        <v>76.279999000000004</v>
      </c>
      <c r="D669">
        <v>14.663500000000001</v>
      </c>
      <c r="E669">
        <v>12.846</v>
      </c>
      <c r="F669">
        <v>24.671309999999998</v>
      </c>
      <c r="G669">
        <v>46.32</v>
      </c>
      <c r="H669">
        <v>24.974931999999999</v>
      </c>
      <c r="I669">
        <v>0</v>
      </c>
    </row>
    <row r="670" spans="1:9">
      <c r="A670" s="126">
        <v>669</v>
      </c>
      <c r="B670">
        <v>1992.670044</v>
      </c>
      <c r="C670">
        <v>74.050003000000004</v>
      </c>
      <c r="D670">
        <v>14.3475</v>
      </c>
      <c r="E670">
        <v>12.791333</v>
      </c>
      <c r="F670">
        <v>24.001716999999999</v>
      </c>
      <c r="G670">
        <v>46.251430999999997</v>
      </c>
      <c r="H670">
        <v>25.020804999999999</v>
      </c>
      <c r="I670">
        <v>0</v>
      </c>
    </row>
    <row r="671" spans="1:9">
      <c r="A671" s="126">
        <v>670</v>
      </c>
      <c r="B671">
        <v>2019.420044</v>
      </c>
      <c r="C671">
        <v>75.180000000000007</v>
      </c>
      <c r="D671">
        <v>14.537000000000001</v>
      </c>
      <c r="E671">
        <v>12.871333</v>
      </c>
      <c r="F671">
        <v>23.81522</v>
      </c>
      <c r="G671">
        <v>48.191428999999999</v>
      </c>
      <c r="H671">
        <v>25.334444000000001</v>
      </c>
      <c r="I671">
        <v>0</v>
      </c>
    </row>
    <row r="672" spans="1:9">
      <c r="A672" s="126">
        <v>671</v>
      </c>
      <c r="B672">
        <v>2022.5500489999999</v>
      </c>
      <c r="C672">
        <v>76.239998</v>
      </c>
      <c r="D672">
        <v>14.472</v>
      </c>
      <c r="E672">
        <v>12.795332999999999</v>
      </c>
      <c r="F672">
        <v>24.428637999999999</v>
      </c>
      <c r="G672">
        <v>49.828570999999997</v>
      </c>
      <c r="H672">
        <v>25.275606</v>
      </c>
      <c r="I672">
        <v>0</v>
      </c>
    </row>
    <row r="673" spans="1:9">
      <c r="A673" s="126">
        <v>672</v>
      </c>
      <c r="B673">
        <v>2032.119995</v>
      </c>
      <c r="C673">
        <v>76.739998</v>
      </c>
      <c r="D673">
        <v>14.862500000000001</v>
      </c>
      <c r="E673">
        <v>13.104666999999999</v>
      </c>
      <c r="F673">
        <v>24.615131000000002</v>
      </c>
      <c r="G673">
        <v>58.468570999999997</v>
      </c>
      <c r="H673">
        <v>25.831081000000001</v>
      </c>
      <c r="I673">
        <v>0</v>
      </c>
    </row>
    <row r="674" spans="1:9">
      <c r="A674" s="126">
        <v>673</v>
      </c>
      <c r="B674">
        <v>2063.1499020000001</v>
      </c>
      <c r="C674">
        <v>77.650002000000001</v>
      </c>
      <c r="D674">
        <v>15.516</v>
      </c>
      <c r="E674">
        <v>13.441333</v>
      </c>
      <c r="F674">
        <v>25.255503000000001</v>
      </c>
      <c r="G674">
        <v>61.205714999999998</v>
      </c>
      <c r="H674">
        <v>26.646341</v>
      </c>
      <c r="I674">
        <v>0</v>
      </c>
    </row>
    <row r="675" spans="1:9">
      <c r="A675" s="126">
        <v>674</v>
      </c>
      <c r="B675">
        <v>2051.820068</v>
      </c>
      <c r="C675">
        <v>77.830001999999993</v>
      </c>
      <c r="D675">
        <v>15.6195</v>
      </c>
      <c r="E675">
        <v>13.419333</v>
      </c>
      <c r="F675">
        <v>25.385828</v>
      </c>
      <c r="G675">
        <v>62.494286000000002</v>
      </c>
      <c r="H675">
        <v>26.923580000000001</v>
      </c>
      <c r="I675">
        <v>0</v>
      </c>
    </row>
    <row r="676" spans="1:9">
      <c r="A676" s="126">
        <v>675</v>
      </c>
      <c r="B676">
        <v>2057.0900879999999</v>
      </c>
      <c r="C676">
        <v>77.5</v>
      </c>
      <c r="D676">
        <v>15.483000000000001</v>
      </c>
      <c r="E676">
        <v>13.77</v>
      </c>
      <c r="F676">
        <v>25.412785</v>
      </c>
      <c r="G676">
        <v>63.794285000000002</v>
      </c>
      <c r="H676">
        <v>26.687228999999999</v>
      </c>
      <c r="I676">
        <v>0</v>
      </c>
    </row>
    <row r="677" spans="1:9">
      <c r="A677" s="126">
        <v>676</v>
      </c>
      <c r="B677">
        <v>2029.5500489999999</v>
      </c>
      <c r="C677">
        <v>75.779999000000004</v>
      </c>
      <c r="D677">
        <v>15.3375</v>
      </c>
      <c r="E677">
        <v>13.731999999999999</v>
      </c>
      <c r="F677">
        <v>24.523002999999999</v>
      </c>
      <c r="G677">
        <v>64.881432000000004</v>
      </c>
      <c r="H677">
        <v>25.860499999999998</v>
      </c>
      <c r="I677">
        <v>0</v>
      </c>
    </row>
    <row r="678" spans="1:9">
      <c r="A678" s="126">
        <v>677</v>
      </c>
      <c r="B678">
        <v>2002.160034</v>
      </c>
      <c r="C678">
        <v>76.239998</v>
      </c>
      <c r="D678">
        <v>15.195499999999999</v>
      </c>
      <c r="E678">
        <v>13.291333</v>
      </c>
      <c r="F678">
        <v>25.909361000000001</v>
      </c>
      <c r="G678">
        <v>63.208571999999997</v>
      </c>
      <c r="H678">
        <v>25.430181999999999</v>
      </c>
      <c r="I678">
        <v>0</v>
      </c>
    </row>
    <row r="679" spans="1:9">
      <c r="A679" s="126">
        <v>678</v>
      </c>
      <c r="B679">
        <v>2021.25</v>
      </c>
      <c r="C679">
        <v>78</v>
      </c>
      <c r="D679">
        <v>15.589</v>
      </c>
      <c r="E679">
        <v>13.68</v>
      </c>
      <c r="F679">
        <v>26.716013</v>
      </c>
      <c r="G679">
        <v>63.400002000000001</v>
      </c>
      <c r="H679">
        <v>25.463090999999999</v>
      </c>
      <c r="I679">
        <v>0</v>
      </c>
    </row>
    <row r="680" spans="1:9">
      <c r="A680" s="126">
        <v>679</v>
      </c>
      <c r="B680">
        <v>1994.98999</v>
      </c>
      <c r="C680">
        <v>75.910004000000001</v>
      </c>
      <c r="D680">
        <v>17.726500000000001</v>
      </c>
      <c r="E680">
        <v>13.573333</v>
      </c>
      <c r="F680">
        <v>26.325044999999999</v>
      </c>
      <c r="G680">
        <v>63.114285000000002</v>
      </c>
      <c r="H680">
        <v>26.652823999999999</v>
      </c>
      <c r="I680">
        <v>0</v>
      </c>
    </row>
    <row r="681" spans="1:9">
      <c r="A681" s="126">
        <v>680</v>
      </c>
      <c r="B681">
        <v>2020.849976</v>
      </c>
      <c r="C681">
        <v>74.989998</v>
      </c>
      <c r="D681">
        <v>18.223499</v>
      </c>
      <c r="E681">
        <v>14.062666999999999</v>
      </c>
      <c r="F681">
        <v>26.655339999999999</v>
      </c>
      <c r="G681">
        <v>63.009998000000003</v>
      </c>
      <c r="H681">
        <v>26.351652000000001</v>
      </c>
      <c r="I681">
        <v>1</v>
      </c>
    </row>
    <row r="682" spans="1:9">
      <c r="A682" s="126">
        <v>681</v>
      </c>
      <c r="B682">
        <v>2050.030029</v>
      </c>
      <c r="C682">
        <v>75.400002000000001</v>
      </c>
      <c r="D682">
        <v>18.177499999999998</v>
      </c>
      <c r="E682">
        <v>14.557333</v>
      </c>
      <c r="F682">
        <v>26.659839999999999</v>
      </c>
      <c r="G682">
        <v>65.274283999999994</v>
      </c>
      <c r="H682">
        <v>26.389547</v>
      </c>
      <c r="I682">
        <v>0</v>
      </c>
    </row>
    <row r="683" spans="1:9">
      <c r="A683" s="126">
        <v>682</v>
      </c>
      <c r="B683">
        <v>2041.51001</v>
      </c>
      <c r="C683">
        <v>75.629997000000003</v>
      </c>
      <c r="D683">
        <v>18.237499</v>
      </c>
      <c r="E683">
        <v>14.57</v>
      </c>
      <c r="F683">
        <v>26.864305000000002</v>
      </c>
      <c r="G683">
        <v>64.101433</v>
      </c>
      <c r="H683">
        <v>26.066434999999998</v>
      </c>
      <c r="I683">
        <v>0</v>
      </c>
    </row>
    <row r="684" spans="1:9">
      <c r="A684" s="126">
        <v>683</v>
      </c>
      <c r="B684">
        <v>2062.5200199999999</v>
      </c>
      <c r="C684">
        <v>75.610000999999997</v>
      </c>
      <c r="D684">
        <v>18.694500000000001</v>
      </c>
      <c r="E684">
        <v>14.732666999999999</v>
      </c>
      <c r="F684">
        <v>27.056051</v>
      </c>
      <c r="G684">
        <v>64.129997000000003</v>
      </c>
      <c r="H684">
        <v>26.306774000000001</v>
      </c>
      <c r="I684">
        <v>0</v>
      </c>
    </row>
    <row r="685" spans="1:9">
      <c r="A685" s="126">
        <v>684</v>
      </c>
      <c r="B685">
        <v>2055.469971</v>
      </c>
      <c r="C685">
        <v>74.470000999999996</v>
      </c>
      <c r="D685">
        <v>18.714001</v>
      </c>
      <c r="E685">
        <v>14.490667</v>
      </c>
      <c r="F685">
        <v>26.828213000000002</v>
      </c>
      <c r="G685">
        <v>63.48</v>
      </c>
      <c r="H685">
        <v>26.477305999999999</v>
      </c>
      <c r="I685">
        <v>0</v>
      </c>
    </row>
    <row r="686" spans="1:9">
      <c r="A686" s="126">
        <v>685</v>
      </c>
      <c r="B686">
        <v>2046.73999</v>
      </c>
      <c r="C686">
        <v>74.440002000000007</v>
      </c>
      <c r="D686">
        <v>18.527999999999999</v>
      </c>
      <c r="E686">
        <v>14.498666999999999</v>
      </c>
      <c r="F686">
        <v>27.006422000000001</v>
      </c>
      <c r="G686">
        <v>63.295715000000001</v>
      </c>
      <c r="H686">
        <v>26.319241000000002</v>
      </c>
      <c r="I686">
        <v>0</v>
      </c>
    </row>
    <row r="687" spans="1:9">
      <c r="A687" s="126">
        <v>686</v>
      </c>
      <c r="B687">
        <v>2068.5900879999999</v>
      </c>
      <c r="C687">
        <v>75.190002000000007</v>
      </c>
      <c r="D687">
        <v>18.649999999999999</v>
      </c>
      <c r="E687">
        <v>14.419333</v>
      </c>
      <c r="F687">
        <v>27.525251000000001</v>
      </c>
      <c r="G687">
        <v>64.849997999999999</v>
      </c>
      <c r="H687">
        <v>26.773492999999998</v>
      </c>
      <c r="I687">
        <v>0</v>
      </c>
    </row>
    <row r="688" spans="1:9">
      <c r="A688" s="126">
        <v>687</v>
      </c>
      <c r="B688">
        <v>2068.530029</v>
      </c>
      <c r="C688">
        <v>76.510002</v>
      </c>
      <c r="D688">
        <v>18.757000000000001</v>
      </c>
      <c r="E688">
        <v>14.186667</v>
      </c>
      <c r="F688">
        <v>28.17042</v>
      </c>
      <c r="G688">
        <v>64.984283000000005</v>
      </c>
      <c r="H688">
        <v>26.725125999999999</v>
      </c>
      <c r="I688">
        <v>0</v>
      </c>
    </row>
    <row r="689" spans="1:9">
      <c r="A689" s="126">
        <v>688</v>
      </c>
      <c r="B689">
        <v>2088.4799800000001</v>
      </c>
      <c r="C689">
        <v>76.230002999999996</v>
      </c>
      <c r="D689">
        <v>18.858499999999999</v>
      </c>
      <c r="E689">
        <v>13.525333</v>
      </c>
      <c r="F689">
        <v>28.526833</v>
      </c>
      <c r="G689">
        <v>65.247146999999998</v>
      </c>
      <c r="H689">
        <v>27.072171999999998</v>
      </c>
      <c r="I689">
        <v>0</v>
      </c>
    </row>
    <row r="690" spans="1:9">
      <c r="A690" s="126">
        <v>689</v>
      </c>
      <c r="B690">
        <v>2096.98999</v>
      </c>
      <c r="C690">
        <v>75.739998</v>
      </c>
      <c r="D690">
        <v>19.091498999999999</v>
      </c>
      <c r="E690">
        <v>13.584667</v>
      </c>
      <c r="F690">
        <v>28.666691</v>
      </c>
      <c r="G690">
        <v>66.585716000000005</v>
      </c>
      <c r="H690">
        <v>27.375340999999999</v>
      </c>
      <c r="I690">
        <v>0</v>
      </c>
    </row>
    <row r="691" spans="1:9">
      <c r="A691" s="126">
        <v>690</v>
      </c>
      <c r="B691">
        <v>2100.3400879999999</v>
      </c>
      <c r="C691">
        <v>75.599997999999999</v>
      </c>
      <c r="D691">
        <v>18.7715</v>
      </c>
      <c r="E691">
        <v>13.623333000000001</v>
      </c>
      <c r="F691">
        <v>28.83588</v>
      </c>
      <c r="G691">
        <v>67.137146000000001</v>
      </c>
      <c r="H691">
        <v>27.067685999999998</v>
      </c>
      <c r="I691">
        <v>0</v>
      </c>
    </row>
    <row r="692" spans="1:9">
      <c r="A692" s="126">
        <v>691</v>
      </c>
      <c r="B692">
        <v>2099.679932</v>
      </c>
      <c r="C692">
        <v>76.709998999999996</v>
      </c>
      <c r="D692">
        <v>18.668500999999999</v>
      </c>
      <c r="E692">
        <v>13.630667000000001</v>
      </c>
      <c r="F692">
        <v>29.036642000000001</v>
      </c>
      <c r="G692">
        <v>67.865714999999994</v>
      </c>
      <c r="H692">
        <v>26.911116</v>
      </c>
      <c r="I692">
        <v>0</v>
      </c>
    </row>
    <row r="693" spans="1:9">
      <c r="A693" s="126">
        <v>692</v>
      </c>
      <c r="B693">
        <v>2097.4499510000001</v>
      </c>
      <c r="C693">
        <v>79.419998000000007</v>
      </c>
      <c r="D693">
        <v>18.950001</v>
      </c>
      <c r="E693">
        <v>14.114000000000001</v>
      </c>
      <c r="F693">
        <v>28.975733000000002</v>
      </c>
      <c r="G693">
        <v>67.800003000000004</v>
      </c>
      <c r="H693">
        <v>27.069181</v>
      </c>
      <c r="I693">
        <v>0</v>
      </c>
    </row>
    <row r="694" spans="1:9">
      <c r="A694" s="126">
        <v>693</v>
      </c>
      <c r="B694">
        <v>2110.3000489999999</v>
      </c>
      <c r="C694">
        <v>79.900002000000001</v>
      </c>
      <c r="D694">
        <v>19.183001000000001</v>
      </c>
      <c r="E694">
        <v>14.474</v>
      </c>
      <c r="F694">
        <v>29.212595</v>
      </c>
      <c r="G694">
        <v>68.314284999999998</v>
      </c>
      <c r="H694">
        <v>26.873718</v>
      </c>
      <c r="I694">
        <v>0</v>
      </c>
    </row>
    <row r="695" spans="1:9">
      <c r="A695" s="126">
        <v>694</v>
      </c>
      <c r="B695">
        <v>2109.6599120000001</v>
      </c>
      <c r="C695">
        <v>78.839995999999999</v>
      </c>
      <c r="D695">
        <v>19.007000000000001</v>
      </c>
      <c r="E695">
        <v>13.822666999999999</v>
      </c>
      <c r="F695">
        <v>30.002124999999999</v>
      </c>
      <c r="G695">
        <v>67.405715999999998</v>
      </c>
      <c r="H695">
        <v>26.522682</v>
      </c>
      <c r="I695">
        <v>0</v>
      </c>
    </row>
    <row r="696" spans="1:9">
      <c r="A696" s="126">
        <v>695</v>
      </c>
      <c r="B696">
        <v>2115.4799800000001</v>
      </c>
      <c r="C696">
        <v>78.449996999999996</v>
      </c>
      <c r="D696">
        <v>18.929500999999998</v>
      </c>
      <c r="E696">
        <v>13.607333000000001</v>
      </c>
      <c r="F696">
        <v>29.814892</v>
      </c>
      <c r="G696">
        <v>67.839995999999999</v>
      </c>
      <c r="H696">
        <v>26.731110000000001</v>
      </c>
      <c r="I696">
        <v>0</v>
      </c>
    </row>
    <row r="697" spans="1:9">
      <c r="A697" s="126">
        <v>696</v>
      </c>
      <c r="B697">
        <v>2113.860107</v>
      </c>
      <c r="C697">
        <v>79.559997999999993</v>
      </c>
      <c r="D697">
        <v>19.268498999999998</v>
      </c>
      <c r="E697">
        <v>13.584</v>
      </c>
      <c r="F697">
        <v>29.052430999999999</v>
      </c>
      <c r="G697">
        <v>68.332854999999995</v>
      </c>
      <c r="H697">
        <v>27.119045</v>
      </c>
      <c r="I697">
        <v>0</v>
      </c>
    </row>
    <row r="698" spans="1:9">
      <c r="A698" s="126">
        <v>697</v>
      </c>
      <c r="B698">
        <v>2110.73999</v>
      </c>
      <c r="C698">
        <v>80.410004000000001</v>
      </c>
      <c r="D698">
        <v>19.239999999999998</v>
      </c>
      <c r="E698">
        <v>13.812666999999999</v>
      </c>
      <c r="F698">
        <v>29.420127999999998</v>
      </c>
      <c r="G698">
        <v>69.004288000000003</v>
      </c>
      <c r="H698">
        <v>27.697953999999999</v>
      </c>
      <c r="I698">
        <v>0</v>
      </c>
    </row>
    <row r="699" spans="1:9">
      <c r="A699" s="126">
        <v>698</v>
      </c>
      <c r="B699">
        <v>2104.5</v>
      </c>
      <c r="C699">
        <v>78.970000999999996</v>
      </c>
      <c r="D699">
        <v>19.007999000000002</v>
      </c>
      <c r="E699">
        <v>13.555999999999999</v>
      </c>
      <c r="F699">
        <v>28.977990999999999</v>
      </c>
      <c r="G699">
        <v>67.844284000000002</v>
      </c>
      <c r="H699">
        <v>27.843554999999999</v>
      </c>
      <c r="I699">
        <v>0</v>
      </c>
    </row>
    <row r="700" spans="1:9">
      <c r="A700" s="126">
        <v>699</v>
      </c>
      <c r="B700">
        <v>2117.389893</v>
      </c>
      <c r="C700">
        <v>79.75</v>
      </c>
      <c r="D700">
        <v>19.283000999999999</v>
      </c>
      <c r="E700">
        <v>13.155333000000001</v>
      </c>
      <c r="F700">
        <v>29.12011</v>
      </c>
      <c r="G700">
        <v>68.607140000000001</v>
      </c>
      <c r="H700">
        <v>28.488785</v>
      </c>
      <c r="I700">
        <v>1</v>
      </c>
    </row>
    <row r="701" spans="1:9">
      <c r="A701" s="126">
        <v>700</v>
      </c>
      <c r="B701">
        <v>2107.780029</v>
      </c>
      <c r="C701">
        <v>79.599997999999999</v>
      </c>
      <c r="D701">
        <v>19.230498999999998</v>
      </c>
      <c r="E701">
        <v>13.304</v>
      </c>
      <c r="F701">
        <v>29.181009</v>
      </c>
      <c r="G701">
        <v>67.815712000000005</v>
      </c>
      <c r="H701">
        <v>28.603470000000002</v>
      </c>
      <c r="I701">
        <v>0</v>
      </c>
    </row>
    <row r="702" spans="1:9">
      <c r="A702" s="126">
        <v>701</v>
      </c>
      <c r="B702">
        <v>2098.530029</v>
      </c>
      <c r="C702">
        <v>80.900002000000001</v>
      </c>
      <c r="D702">
        <v>19.135999999999999</v>
      </c>
      <c r="E702">
        <v>13.496</v>
      </c>
      <c r="F702">
        <v>28.996037999999999</v>
      </c>
      <c r="G702">
        <v>67.110000999999997</v>
      </c>
      <c r="H702">
        <v>28.590005999999999</v>
      </c>
      <c r="I702">
        <v>0</v>
      </c>
    </row>
    <row r="703" spans="1:9">
      <c r="A703" s="126">
        <v>702</v>
      </c>
      <c r="B703">
        <v>2101.040039</v>
      </c>
      <c r="C703">
        <v>81.209998999999996</v>
      </c>
      <c r="D703">
        <v>19.391500000000001</v>
      </c>
      <c r="E703">
        <v>13.375332999999999</v>
      </c>
      <c r="F703">
        <v>28.515550999999999</v>
      </c>
      <c r="G703">
        <v>66.807143999999994</v>
      </c>
      <c r="H703">
        <v>28.687738</v>
      </c>
      <c r="I703">
        <v>0</v>
      </c>
    </row>
    <row r="704" spans="1:9">
      <c r="A704" s="126">
        <v>703</v>
      </c>
      <c r="B704">
        <v>2071.26001</v>
      </c>
      <c r="C704">
        <v>80.010002</v>
      </c>
      <c r="D704">
        <v>19.004498999999999</v>
      </c>
      <c r="E704">
        <v>12.925333</v>
      </c>
      <c r="F704">
        <v>28.558411</v>
      </c>
      <c r="G704">
        <v>64.874283000000005</v>
      </c>
      <c r="H704">
        <v>28.306533999999999</v>
      </c>
      <c r="I704">
        <v>0</v>
      </c>
    </row>
    <row r="705" spans="1:9">
      <c r="A705" s="126">
        <v>704</v>
      </c>
      <c r="B705">
        <v>2079.429932</v>
      </c>
      <c r="C705">
        <v>79.440002000000007</v>
      </c>
      <c r="D705">
        <v>18.927999</v>
      </c>
      <c r="E705">
        <v>12.725332999999999</v>
      </c>
      <c r="F705">
        <v>28.680233000000001</v>
      </c>
      <c r="G705">
        <v>63.661430000000003</v>
      </c>
      <c r="H705">
        <v>28.364626000000001</v>
      </c>
      <c r="I705">
        <v>0</v>
      </c>
    </row>
    <row r="706" spans="1:9">
      <c r="A706" s="126">
        <v>705</v>
      </c>
      <c r="B706">
        <v>2044.160034</v>
      </c>
      <c r="C706">
        <v>77.550003000000004</v>
      </c>
      <c r="D706">
        <v>18.4755</v>
      </c>
      <c r="E706">
        <v>12.688000000000001</v>
      </c>
      <c r="F706">
        <v>28.086950000000002</v>
      </c>
      <c r="G706">
        <v>62.151428000000003</v>
      </c>
      <c r="H706">
        <v>27.674520000000001</v>
      </c>
      <c r="I706">
        <v>0</v>
      </c>
    </row>
    <row r="707" spans="1:9">
      <c r="A707" s="126">
        <v>706</v>
      </c>
      <c r="B707">
        <v>2040.23999</v>
      </c>
      <c r="C707">
        <v>77.569999999999993</v>
      </c>
      <c r="D707">
        <v>18.318501000000001</v>
      </c>
      <c r="E707">
        <v>12.916</v>
      </c>
      <c r="F707">
        <v>27.574881000000001</v>
      </c>
      <c r="G707">
        <v>62.884284999999998</v>
      </c>
      <c r="H707">
        <v>27.483543000000001</v>
      </c>
      <c r="I707">
        <v>0</v>
      </c>
    </row>
    <row r="708" spans="1:9">
      <c r="A708" s="126">
        <v>707</v>
      </c>
      <c r="B708">
        <v>2065.9499510000001</v>
      </c>
      <c r="C708">
        <v>78.930000000000007</v>
      </c>
      <c r="D708">
        <v>18.712</v>
      </c>
      <c r="E708">
        <v>12.738</v>
      </c>
      <c r="F708">
        <v>28.073412000000001</v>
      </c>
      <c r="G708">
        <v>64.045715000000001</v>
      </c>
      <c r="H708">
        <v>27.699451</v>
      </c>
      <c r="I708">
        <v>0</v>
      </c>
    </row>
    <row r="709" spans="1:9">
      <c r="A709" s="126">
        <v>708</v>
      </c>
      <c r="B709">
        <v>2053.3999020000001</v>
      </c>
      <c r="C709">
        <v>78.050003000000004</v>
      </c>
      <c r="D709">
        <v>18.528998999999999</v>
      </c>
      <c r="E709">
        <v>12.578666999999999</v>
      </c>
      <c r="F709">
        <v>27.879415999999999</v>
      </c>
      <c r="G709">
        <v>62.628571000000001</v>
      </c>
      <c r="H709">
        <v>27.291073000000001</v>
      </c>
      <c r="I709">
        <v>0</v>
      </c>
    </row>
    <row r="710" spans="1:9">
      <c r="A710" s="126">
        <v>709</v>
      </c>
      <c r="B710">
        <v>2081.1899410000001</v>
      </c>
      <c r="C710">
        <v>78.069999999999993</v>
      </c>
      <c r="D710">
        <v>18.6675</v>
      </c>
      <c r="E710">
        <v>13.046666999999999</v>
      </c>
      <c r="F710">
        <v>28.186207</v>
      </c>
      <c r="G710">
        <v>60.281429000000003</v>
      </c>
      <c r="H710">
        <v>27.649588000000001</v>
      </c>
      <c r="I710">
        <v>0</v>
      </c>
    </row>
    <row r="711" spans="1:9">
      <c r="A711" s="126">
        <v>710</v>
      </c>
      <c r="B711">
        <v>2074.280029</v>
      </c>
      <c r="C711">
        <v>79.360000999999997</v>
      </c>
      <c r="D711">
        <v>18.596001000000001</v>
      </c>
      <c r="E711">
        <v>12.981999999999999</v>
      </c>
      <c r="F711">
        <v>28.657665000000001</v>
      </c>
      <c r="G711">
        <v>59.78857</v>
      </c>
      <c r="H711">
        <v>27.466591000000001</v>
      </c>
      <c r="I711">
        <v>0</v>
      </c>
    </row>
    <row r="712" spans="1:9">
      <c r="A712" s="126">
        <v>711</v>
      </c>
      <c r="B712">
        <v>2099.5</v>
      </c>
      <c r="C712">
        <v>80.910004000000001</v>
      </c>
      <c r="D712">
        <v>18.757000000000001</v>
      </c>
      <c r="E712">
        <v>13.380667000000001</v>
      </c>
      <c r="F712">
        <v>28.980246000000001</v>
      </c>
      <c r="G712">
        <v>60.445712999999998</v>
      </c>
      <c r="H712">
        <v>27.898405</v>
      </c>
      <c r="I712">
        <v>0</v>
      </c>
    </row>
    <row r="713" spans="1:9">
      <c r="A713" s="126">
        <v>712</v>
      </c>
      <c r="B713">
        <v>2089.2700199999999</v>
      </c>
      <c r="C713">
        <v>82.75</v>
      </c>
      <c r="D713">
        <v>18.662001</v>
      </c>
      <c r="E713">
        <v>13.043333000000001</v>
      </c>
      <c r="F713">
        <v>28.76144</v>
      </c>
      <c r="G713">
        <v>60.744286000000002</v>
      </c>
      <c r="H713">
        <v>27.823111999999998</v>
      </c>
      <c r="I713">
        <v>0</v>
      </c>
    </row>
    <row r="714" spans="1:9">
      <c r="A714" s="126">
        <v>713</v>
      </c>
      <c r="B714">
        <v>2108.1000979999999</v>
      </c>
      <c r="C714">
        <v>83.800003000000004</v>
      </c>
      <c r="D714">
        <v>18.924499999999998</v>
      </c>
      <c r="E714">
        <v>13.205333</v>
      </c>
      <c r="F714">
        <v>28.400507000000001</v>
      </c>
      <c r="G714">
        <v>61.185715000000002</v>
      </c>
      <c r="H714">
        <v>27.941286000000002</v>
      </c>
      <c r="I714">
        <v>0</v>
      </c>
    </row>
    <row r="715" spans="1:9">
      <c r="A715" s="126">
        <v>714</v>
      </c>
      <c r="B715">
        <v>2104.419922</v>
      </c>
      <c r="C715">
        <v>84.43</v>
      </c>
      <c r="D715">
        <v>18.755500999999999</v>
      </c>
      <c r="E715">
        <v>13.308667</v>
      </c>
      <c r="F715">
        <v>28.696017999999999</v>
      </c>
      <c r="G715">
        <v>60.714286999999999</v>
      </c>
      <c r="H715">
        <v>27.863997999999999</v>
      </c>
      <c r="I715">
        <v>0</v>
      </c>
    </row>
    <row r="716" spans="1:9">
      <c r="A716" s="126">
        <v>715</v>
      </c>
      <c r="B716">
        <v>2091.5</v>
      </c>
      <c r="C716">
        <v>85.309997999999993</v>
      </c>
      <c r="D716">
        <v>18.704499999999999</v>
      </c>
      <c r="E716">
        <v>13.448</v>
      </c>
      <c r="F716">
        <v>28.578717999999999</v>
      </c>
      <c r="G716">
        <v>62.611426999999999</v>
      </c>
      <c r="H716">
        <v>28.431439999999998</v>
      </c>
      <c r="I716">
        <v>0</v>
      </c>
    </row>
    <row r="717" spans="1:9">
      <c r="A717" s="126">
        <v>716</v>
      </c>
      <c r="B717">
        <v>2061.0500489999999</v>
      </c>
      <c r="C717">
        <v>82.919998000000007</v>
      </c>
      <c r="D717">
        <v>18.547999999999998</v>
      </c>
      <c r="E717">
        <v>12.953333000000001</v>
      </c>
      <c r="F717">
        <v>27.832046999999999</v>
      </c>
      <c r="G717">
        <v>60.25</v>
      </c>
      <c r="H717">
        <v>27.862753000000001</v>
      </c>
      <c r="I717">
        <v>0</v>
      </c>
    </row>
    <row r="718" spans="1:9">
      <c r="A718" s="126">
        <v>717</v>
      </c>
      <c r="B718">
        <v>2056.1499020000001</v>
      </c>
      <c r="C718">
        <v>83.010002</v>
      </c>
      <c r="D718">
        <v>18.3675</v>
      </c>
      <c r="E718">
        <v>12.694000000000001</v>
      </c>
      <c r="F718">
        <v>28.026040999999999</v>
      </c>
      <c r="G718">
        <v>59.751430999999997</v>
      </c>
      <c r="H718">
        <v>27.682499</v>
      </c>
      <c r="I718">
        <v>0</v>
      </c>
    </row>
    <row r="719" spans="1:9">
      <c r="A719" s="126">
        <v>718</v>
      </c>
      <c r="B719">
        <v>2061.0200199999999</v>
      </c>
      <c r="C719">
        <v>83.300003000000004</v>
      </c>
      <c r="D719">
        <v>18.527999999999999</v>
      </c>
      <c r="E719">
        <v>12.333333</v>
      </c>
      <c r="F719">
        <v>27.802724999999999</v>
      </c>
      <c r="G719">
        <v>59.252856999999999</v>
      </c>
      <c r="H719">
        <v>27.341932</v>
      </c>
      <c r="I719">
        <v>0</v>
      </c>
    </row>
    <row r="720" spans="1:9">
      <c r="A720" s="126">
        <v>719</v>
      </c>
      <c r="B720">
        <v>2086.23999</v>
      </c>
      <c r="C720">
        <v>83.199996999999996</v>
      </c>
      <c r="D720">
        <v>18.729500000000002</v>
      </c>
      <c r="E720">
        <v>12.704667000000001</v>
      </c>
      <c r="F720">
        <v>28.506526999999998</v>
      </c>
      <c r="G720">
        <v>60.367142000000001</v>
      </c>
      <c r="H720">
        <v>27.525928</v>
      </c>
      <c r="I720">
        <v>0</v>
      </c>
    </row>
    <row r="721" spans="1:9">
      <c r="A721" s="126">
        <v>720</v>
      </c>
      <c r="B721">
        <v>2067.889893</v>
      </c>
      <c r="C721">
        <v>82.220000999999996</v>
      </c>
      <c r="D721">
        <v>18.605</v>
      </c>
      <c r="E721">
        <v>12.584667</v>
      </c>
      <c r="F721">
        <v>28.068906999999999</v>
      </c>
      <c r="G721">
        <v>59.527141999999998</v>
      </c>
      <c r="H721">
        <v>27.32498</v>
      </c>
      <c r="I721">
        <v>0</v>
      </c>
    </row>
    <row r="722" spans="1:9">
      <c r="A722" s="126">
        <v>721</v>
      </c>
      <c r="B722">
        <v>2059.6899410000001</v>
      </c>
      <c r="C722">
        <v>81.669998000000007</v>
      </c>
      <c r="D722">
        <v>18.513000000000002</v>
      </c>
      <c r="E722">
        <v>12.506</v>
      </c>
      <c r="F722">
        <v>28.028300999999999</v>
      </c>
      <c r="G722">
        <v>59.017142999999997</v>
      </c>
      <c r="H722">
        <v>27.053723999999999</v>
      </c>
      <c r="I722">
        <v>1</v>
      </c>
    </row>
    <row r="723" spans="1:9">
      <c r="A723" s="126">
        <v>722</v>
      </c>
      <c r="B723">
        <v>2066.959961</v>
      </c>
      <c r="C723">
        <v>81.559997999999993</v>
      </c>
      <c r="D723">
        <v>18.612499</v>
      </c>
      <c r="E723">
        <v>12.733333</v>
      </c>
      <c r="F723">
        <v>28.269673999999998</v>
      </c>
      <c r="G723">
        <v>59.154285000000002</v>
      </c>
      <c r="H723">
        <v>26.703185999999999</v>
      </c>
      <c r="I723">
        <v>0</v>
      </c>
    </row>
    <row r="724" spans="1:9">
      <c r="A724" s="126">
        <v>723</v>
      </c>
      <c r="B724">
        <v>2080.6201169999999</v>
      </c>
      <c r="C724">
        <v>82.440002000000007</v>
      </c>
      <c r="D724">
        <v>18.851998999999999</v>
      </c>
      <c r="E724">
        <v>13.54</v>
      </c>
      <c r="F724">
        <v>28.727602000000001</v>
      </c>
      <c r="G724">
        <v>60.330002</v>
      </c>
      <c r="H724">
        <v>26.764766999999999</v>
      </c>
      <c r="I724">
        <v>0</v>
      </c>
    </row>
    <row r="725" spans="1:9">
      <c r="A725" s="126">
        <v>724</v>
      </c>
      <c r="B725">
        <v>2076.330078</v>
      </c>
      <c r="C725">
        <v>82.32</v>
      </c>
      <c r="D725">
        <v>18.720500999999999</v>
      </c>
      <c r="E725">
        <v>13.55</v>
      </c>
      <c r="F725">
        <v>28.425322999999999</v>
      </c>
      <c r="G725">
        <v>60.494286000000002</v>
      </c>
      <c r="H725">
        <v>26.777481000000002</v>
      </c>
      <c r="I725">
        <v>0</v>
      </c>
    </row>
    <row r="726" spans="1:9">
      <c r="A726" s="126">
        <v>725</v>
      </c>
      <c r="B726">
        <v>2081.8999020000001</v>
      </c>
      <c r="C726">
        <v>82.279999000000004</v>
      </c>
      <c r="D726">
        <v>19.059999000000001</v>
      </c>
      <c r="E726">
        <v>13.844666999999999</v>
      </c>
      <c r="F726">
        <v>28.332832</v>
      </c>
      <c r="G726">
        <v>63.049999</v>
      </c>
      <c r="H726">
        <v>27.006353000000001</v>
      </c>
      <c r="I726">
        <v>0</v>
      </c>
    </row>
    <row r="727" spans="1:9">
      <c r="A727" s="126">
        <v>726</v>
      </c>
      <c r="B727">
        <v>2091.179932</v>
      </c>
      <c r="C727">
        <v>82.169998000000007</v>
      </c>
      <c r="D727">
        <v>19.177</v>
      </c>
      <c r="E727">
        <v>14.006</v>
      </c>
      <c r="F727">
        <v>28.549385000000001</v>
      </c>
      <c r="G727">
        <v>62.785713000000001</v>
      </c>
      <c r="H727">
        <v>26.964967999999999</v>
      </c>
      <c r="I727">
        <v>0</v>
      </c>
    </row>
    <row r="728" spans="1:9">
      <c r="A728" s="126">
        <v>727</v>
      </c>
      <c r="B728">
        <v>2102.0600589999999</v>
      </c>
      <c r="C728">
        <v>82.040001000000004</v>
      </c>
      <c r="D728">
        <v>19.1325</v>
      </c>
      <c r="E728">
        <v>14.06</v>
      </c>
      <c r="F728">
        <v>28.671202000000001</v>
      </c>
      <c r="G728">
        <v>64.938568000000004</v>
      </c>
      <c r="H728">
        <v>26.926573000000001</v>
      </c>
      <c r="I728">
        <v>0</v>
      </c>
    </row>
    <row r="729" spans="1:9">
      <c r="A729" s="126">
        <v>728</v>
      </c>
      <c r="B729">
        <v>2092.429932</v>
      </c>
      <c r="C729">
        <v>83.010002</v>
      </c>
      <c r="D729">
        <v>19.117999999999999</v>
      </c>
      <c r="E729">
        <v>13.985333000000001</v>
      </c>
      <c r="F729">
        <v>28.614811</v>
      </c>
      <c r="G729">
        <v>67.811431999999996</v>
      </c>
      <c r="H729">
        <v>26.884687</v>
      </c>
      <c r="I729">
        <v>0</v>
      </c>
    </row>
    <row r="730" spans="1:9">
      <c r="A730" s="126">
        <v>729</v>
      </c>
      <c r="B730">
        <v>2095.8400879999999</v>
      </c>
      <c r="C730">
        <v>83.519997000000004</v>
      </c>
      <c r="D730">
        <v>19.255500999999999</v>
      </c>
      <c r="E730">
        <v>13.830667</v>
      </c>
      <c r="F730">
        <v>28.490739999999999</v>
      </c>
      <c r="G730">
        <v>68.387146000000001</v>
      </c>
      <c r="H730">
        <v>26.44689</v>
      </c>
      <c r="I730">
        <v>0</v>
      </c>
    </row>
    <row r="731" spans="1:9">
      <c r="A731" s="126">
        <v>730</v>
      </c>
      <c r="B731">
        <v>2106.6298830000001</v>
      </c>
      <c r="C731">
        <v>82.709998999999996</v>
      </c>
      <c r="D731">
        <v>19.172501</v>
      </c>
      <c r="E731">
        <v>13.855333</v>
      </c>
      <c r="F731">
        <v>28.599011999999998</v>
      </c>
      <c r="G731">
        <v>67.922859000000003</v>
      </c>
      <c r="H731">
        <v>26.553595999999999</v>
      </c>
      <c r="I731">
        <v>0</v>
      </c>
    </row>
    <row r="732" spans="1:9">
      <c r="A732" s="126">
        <v>731</v>
      </c>
      <c r="B732">
        <v>2104.98999</v>
      </c>
      <c r="C732">
        <v>82.309997999999993</v>
      </c>
      <c r="D732">
        <v>19.302</v>
      </c>
      <c r="E732">
        <v>13.78</v>
      </c>
      <c r="F732">
        <v>28.461416</v>
      </c>
      <c r="G732">
        <v>80.292854000000005</v>
      </c>
      <c r="H732">
        <v>26.616921999999999</v>
      </c>
      <c r="I732">
        <v>0</v>
      </c>
    </row>
    <row r="733" spans="1:9">
      <c r="A733" s="126">
        <v>732</v>
      </c>
      <c r="B733">
        <v>2081.179932</v>
      </c>
      <c r="C733">
        <v>80.779999000000004</v>
      </c>
      <c r="D733">
        <v>18.777999999999999</v>
      </c>
      <c r="E733">
        <v>13.786</v>
      </c>
      <c r="F733">
        <v>28.141089999999998</v>
      </c>
      <c r="G733">
        <v>81.650002000000001</v>
      </c>
      <c r="H733">
        <v>26.130758</v>
      </c>
      <c r="I733">
        <v>0</v>
      </c>
    </row>
    <row r="734" spans="1:9">
      <c r="A734" s="126">
        <v>733</v>
      </c>
      <c r="B734">
        <v>2100.3999020000001</v>
      </c>
      <c r="C734">
        <v>83.089995999999999</v>
      </c>
      <c r="D734">
        <v>19.4755</v>
      </c>
      <c r="E734">
        <v>13.684666999999999</v>
      </c>
      <c r="F734">
        <v>28.783991</v>
      </c>
      <c r="G734">
        <v>81.055717000000001</v>
      </c>
      <c r="H734">
        <v>26.695706999999999</v>
      </c>
      <c r="I734">
        <v>0</v>
      </c>
    </row>
    <row r="735" spans="1:9">
      <c r="A735" s="126">
        <v>734</v>
      </c>
      <c r="B735">
        <v>2097.290039</v>
      </c>
      <c r="C735">
        <v>83.620002999999997</v>
      </c>
      <c r="D735">
        <v>19.559000000000001</v>
      </c>
      <c r="E735">
        <v>13.960667000000001</v>
      </c>
      <c r="F735">
        <v>28.628347000000002</v>
      </c>
      <c r="G735">
        <v>80.062859000000003</v>
      </c>
      <c r="H735">
        <v>26.625401</v>
      </c>
      <c r="I735">
        <v>0</v>
      </c>
    </row>
    <row r="736" spans="1:9">
      <c r="A736" s="126">
        <v>735</v>
      </c>
      <c r="B736">
        <v>2107.959961</v>
      </c>
      <c r="C736">
        <v>84.629997000000003</v>
      </c>
      <c r="D736">
        <v>19.489999999999998</v>
      </c>
      <c r="E736">
        <v>14.629333000000001</v>
      </c>
      <c r="F736">
        <v>29.014081999999998</v>
      </c>
      <c r="G736">
        <v>79.668571</v>
      </c>
      <c r="H736">
        <v>26.894411000000002</v>
      </c>
      <c r="I736">
        <v>0</v>
      </c>
    </row>
    <row r="737" spans="1:9">
      <c r="A737" s="126">
        <v>736</v>
      </c>
      <c r="B737">
        <v>2112.929932</v>
      </c>
      <c r="C737">
        <v>82.410004000000001</v>
      </c>
      <c r="D737">
        <v>19.499500000000001</v>
      </c>
      <c r="E737">
        <v>14.573333</v>
      </c>
      <c r="F737">
        <v>29.250944</v>
      </c>
      <c r="G737">
        <v>79.865714999999994</v>
      </c>
      <c r="H737">
        <v>27.275116000000001</v>
      </c>
      <c r="I737">
        <v>0</v>
      </c>
    </row>
    <row r="738" spans="1:9">
      <c r="A738" s="126">
        <v>737</v>
      </c>
      <c r="B738">
        <v>2117.6899410000001</v>
      </c>
      <c r="C738">
        <v>81.529999000000004</v>
      </c>
      <c r="D738">
        <v>22.254999000000002</v>
      </c>
      <c r="E738">
        <v>14.561999999999999</v>
      </c>
      <c r="F738">
        <v>29.388548</v>
      </c>
      <c r="G738">
        <v>79.771431000000007</v>
      </c>
      <c r="H738">
        <v>28.175643999999998</v>
      </c>
      <c r="I738">
        <v>0</v>
      </c>
    </row>
    <row r="739" spans="1:9">
      <c r="A739" s="126">
        <v>738</v>
      </c>
      <c r="B739">
        <v>2108.919922</v>
      </c>
      <c r="C739">
        <v>81.910004000000001</v>
      </c>
      <c r="D739">
        <v>21.927999</v>
      </c>
      <c r="E739">
        <v>15.436667</v>
      </c>
      <c r="F739">
        <v>29.923162000000001</v>
      </c>
      <c r="G739">
        <v>80.868567999999996</v>
      </c>
      <c r="H739">
        <v>27.768498999999998</v>
      </c>
      <c r="I739">
        <v>0</v>
      </c>
    </row>
    <row r="740" spans="1:9">
      <c r="A740" s="126">
        <v>739</v>
      </c>
      <c r="B740">
        <v>2114.76001</v>
      </c>
      <c r="C740">
        <v>80.680000000000007</v>
      </c>
      <c r="D740">
        <v>21.465499999999999</v>
      </c>
      <c r="E740">
        <v>15.365333</v>
      </c>
      <c r="F740">
        <v>29.451713999999999</v>
      </c>
      <c r="G740">
        <v>80.437140999999997</v>
      </c>
      <c r="H740">
        <v>27.684000000000001</v>
      </c>
      <c r="I740">
        <v>0</v>
      </c>
    </row>
    <row r="741" spans="1:9">
      <c r="A741" s="126">
        <v>740</v>
      </c>
      <c r="B741">
        <v>2106.8500979999999</v>
      </c>
      <c r="C741">
        <v>80.470000999999996</v>
      </c>
      <c r="D741">
        <v>21.468499999999999</v>
      </c>
      <c r="E741">
        <v>15.496667</v>
      </c>
      <c r="F741">
        <v>29.018597</v>
      </c>
      <c r="G741">
        <v>80.407143000000005</v>
      </c>
      <c r="H741">
        <v>27.454000000000001</v>
      </c>
      <c r="I741">
        <v>0</v>
      </c>
    </row>
    <row r="742" spans="1:9">
      <c r="A742" s="126">
        <v>741</v>
      </c>
      <c r="B742">
        <v>2085.51001</v>
      </c>
      <c r="C742">
        <v>78.769997000000004</v>
      </c>
      <c r="D742">
        <v>21.089001</v>
      </c>
      <c r="E742">
        <v>15.07</v>
      </c>
      <c r="F742">
        <v>28.231323</v>
      </c>
      <c r="G742">
        <v>79.5</v>
      </c>
      <c r="H742">
        <v>26.867000999999998</v>
      </c>
      <c r="I742">
        <v>0</v>
      </c>
    </row>
    <row r="743" spans="1:9">
      <c r="A743" s="126">
        <v>742</v>
      </c>
      <c r="B743">
        <v>2108.290039</v>
      </c>
      <c r="C743">
        <v>78.989998</v>
      </c>
      <c r="D743">
        <v>21.143498999999998</v>
      </c>
      <c r="E743">
        <v>15.068667</v>
      </c>
      <c r="F743">
        <v>29.088522000000001</v>
      </c>
      <c r="G743">
        <v>79.575714000000005</v>
      </c>
      <c r="H743">
        <v>26.895</v>
      </c>
      <c r="I743">
        <v>1</v>
      </c>
    </row>
    <row r="744" spans="1:9">
      <c r="A744" s="126">
        <v>743</v>
      </c>
      <c r="B744">
        <v>2114.48999</v>
      </c>
      <c r="C744">
        <v>78.809997999999993</v>
      </c>
      <c r="D744">
        <v>21.152000000000001</v>
      </c>
      <c r="E744">
        <v>15.367333</v>
      </c>
      <c r="F744">
        <v>29.032131</v>
      </c>
      <c r="G744">
        <v>79.271431000000007</v>
      </c>
      <c r="H744">
        <v>27.039000000000001</v>
      </c>
      <c r="I744">
        <v>0</v>
      </c>
    </row>
    <row r="745" spans="1:9">
      <c r="A745" s="126">
        <v>744</v>
      </c>
      <c r="B745">
        <v>2089.459961</v>
      </c>
      <c r="C745">
        <v>77.559997999999993</v>
      </c>
      <c r="D745">
        <v>21.0595</v>
      </c>
      <c r="E745">
        <v>15.53</v>
      </c>
      <c r="F745">
        <v>28.377950999999999</v>
      </c>
      <c r="G745">
        <v>80.792854000000005</v>
      </c>
      <c r="H745">
        <v>26.540001</v>
      </c>
      <c r="I745">
        <v>0</v>
      </c>
    </row>
    <row r="746" spans="1:9">
      <c r="A746" s="126">
        <v>745</v>
      </c>
      <c r="B746">
        <v>2080.1499020000001</v>
      </c>
      <c r="C746">
        <v>78.099997999999999</v>
      </c>
      <c r="D746">
        <v>20.954999999999998</v>
      </c>
      <c r="E746">
        <v>15.362</v>
      </c>
      <c r="F746">
        <v>28.199738</v>
      </c>
      <c r="G746">
        <v>80.077140999999997</v>
      </c>
      <c r="H746">
        <v>26.210999999999999</v>
      </c>
      <c r="I746">
        <v>0</v>
      </c>
    </row>
    <row r="747" spans="1:9">
      <c r="A747" s="126">
        <v>746</v>
      </c>
      <c r="B747">
        <v>2088</v>
      </c>
      <c r="C747">
        <v>78.430000000000007</v>
      </c>
      <c r="D747">
        <v>21.344000000000001</v>
      </c>
      <c r="E747">
        <v>15.786667</v>
      </c>
      <c r="F747">
        <v>28.374165999999999</v>
      </c>
      <c r="G747">
        <v>80.748572999999993</v>
      </c>
      <c r="H747">
        <v>26.535</v>
      </c>
      <c r="I747">
        <v>0</v>
      </c>
    </row>
    <row r="748" spans="1:9">
      <c r="A748" s="126">
        <v>747</v>
      </c>
      <c r="B748">
        <v>2116.1000979999999</v>
      </c>
      <c r="C748">
        <v>78.510002</v>
      </c>
      <c r="D748">
        <v>21.6845</v>
      </c>
      <c r="E748">
        <v>15.773999999999999</v>
      </c>
      <c r="F748">
        <v>28.908757999999999</v>
      </c>
      <c r="G748">
        <v>82.085716000000005</v>
      </c>
      <c r="H748">
        <v>26.910999</v>
      </c>
      <c r="I748">
        <v>0</v>
      </c>
    </row>
    <row r="749" spans="1:9">
      <c r="A749" s="126">
        <v>748</v>
      </c>
      <c r="B749">
        <v>2105.330078</v>
      </c>
      <c r="C749">
        <v>78.010002</v>
      </c>
      <c r="D749">
        <v>21.642499999999998</v>
      </c>
      <c r="E749">
        <v>15.965999999999999</v>
      </c>
      <c r="F749">
        <v>28.614274999999999</v>
      </c>
      <c r="G749">
        <v>84.278571999999997</v>
      </c>
      <c r="H749">
        <v>26.785</v>
      </c>
      <c r="I749">
        <v>0</v>
      </c>
    </row>
    <row r="750" spans="1:9">
      <c r="A750" s="126">
        <v>749</v>
      </c>
      <c r="B750">
        <v>2099.1201169999999</v>
      </c>
      <c r="C750">
        <v>77.459998999999996</v>
      </c>
      <c r="D750">
        <v>21.551000999999999</v>
      </c>
      <c r="E750">
        <v>16.315999999999999</v>
      </c>
      <c r="F750">
        <v>28.512340999999999</v>
      </c>
      <c r="G750">
        <v>83.377144000000001</v>
      </c>
      <c r="H750">
        <v>26.452000000000002</v>
      </c>
      <c r="I750">
        <v>0</v>
      </c>
    </row>
    <row r="751" spans="1:9">
      <c r="A751" s="126">
        <v>750</v>
      </c>
      <c r="B751">
        <v>2098.4799800000001</v>
      </c>
      <c r="C751">
        <v>78.440002000000007</v>
      </c>
      <c r="D751">
        <v>21.343499999999999</v>
      </c>
      <c r="E751">
        <v>16.212</v>
      </c>
      <c r="F751">
        <v>28.544056000000001</v>
      </c>
      <c r="G751">
        <v>82.872855999999999</v>
      </c>
      <c r="H751">
        <v>26.481000999999999</v>
      </c>
      <c r="I751">
        <v>0</v>
      </c>
    </row>
    <row r="752" spans="1:9">
      <c r="A752" s="126">
        <v>751</v>
      </c>
      <c r="B752">
        <v>2121.1000979999999</v>
      </c>
      <c r="C752">
        <v>81.370002999999997</v>
      </c>
      <c r="D752">
        <v>21.614000000000001</v>
      </c>
      <c r="E752">
        <v>16.273333000000001</v>
      </c>
      <c r="F752">
        <v>29.210025999999999</v>
      </c>
      <c r="G752">
        <v>83.835716000000005</v>
      </c>
      <c r="H752">
        <v>26.92</v>
      </c>
      <c r="I752">
        <v>0</v>
      </c>
    </row>
    <row r="753" spans="1:9">
      <c r="A753" s="126">
        <v>752</v>
      </c>
      <c r="B753">
        <v>2122.7299800000001</v>
      </c>
      <c r="C753">
        <v>80.419998000000007</v>
      </c>
      <c r="D753">
        <v>21.299999</v>
      </c>
      <c r="E753">
        <v>16.589333</v>
      </c>
      <c r="F753">
        <v>29.169250000000002</v>
      </c>
      <c r="G753">
        <v>87.607140000000001</v>
      </c>
      <c r="H753">
        <v>26.692499000000002</v>
      </c>
      <c r="I753">
        <v>0</v>
      </c>
    </row>
    <row r="754" spans="1:9">
      <c r="A754" s="126">
        <v>753</v>
      </c>
      <c r="B754">
        <v>2129.1999510000001</v>
      </c>
      <c r="C754">
        <v>80.879997000000003</v>
      </c>
      <c r="D754">
        <v>21.261998999999999</v>
      </c>
      <c r="E754">
        <v>16.583331999999999</v>
      </c>
      <c r="F754">
        <v>29.490915000000001</v>
      </c>
      <c r="G754">
        <v>88.267143000000004</v>
      </c>
      <c r="H754">
        <v>26.614999999999998</v>
      </c>
      <c r="I754">
        <v>0</v>
      </c>
    </row>
    <row r="755" spans="1:9">
      <c r="A755" s="126">
        <v>754</v>
      </c>
      <c r="B755">
        <v>2127.830078</v>
      </c>
      <c r="C755">
        <v>80.629997000000003</v>
      </c>
      <c r="D755">
        <v>21.085501000000001</v>
      </c>
      <c r="E755">
        <v>16.475999999999999</v>
      </c>
      <c r="F755">
        <v>29.463736999999998</v>
      </c>
      <c r="G755">
        <v>88.068573000000001</v>
      </c>
      <c r="H755">
        <v>26.867999999999999</v>
      </c>
      <c r="I755">
        <v>0</v>
      </c>
    </row>
    <row r="756" spans="1:9">
      <c r="A756" s="126">
        <v>755</v>
      </c>
      <c r="B756">
        <v>2125.8500979999999</v>
      </c>
      <c r="C756">
        <v>80.550003000000004</v>
      </c>
      <c r="D756">
        <v>21.193000999999999</v>
      </c>
      <c r="E756">
        <v>16.290001</v>
      </c>
      <c r="F756">
        <v>29.461473000000002</v>
      </c>
      <c r="G756">
        <v>88.790001000000004</v>
      </c>
      <c r="H756">
        <v>26.963498999999999</v>
      </c>
      <c r="I756">
        <v>0</v>
      </c>
    </row>
    <row r="757" spans="1:9">
      <c r="A757" s="126">
        <v>756</v>
      </c>
      <c r="B757">
        <v>2130.820068</v>
      </c>
      <c r="C757">
        <v>80.480002999999996</v>
      </c>
      <c r="D757">
        <v>21.581499000000001</v>
      </c>
      <c r="E757">
        <v>16.374666000000001</v>
      </c>
      <c r="F757">
        <v>29.762740999999998</v>
      </c>
      <c r="G757">
        <v>89.002853000000002</v>
      </c>
      <c r="H757">
        <v>27.125499999999999</v>
      </c>
      <c r="I757">
        <v>0</v>
      </c>
    </row>
    <row r="758" spans="1:9">
      <c r="A758" s="126">
        <v>757</v>
      </c>
      <c r="B758">
        <v>2126.0600589999999</v>
      </c>
      <c r="C758">
        <v>80.540001000000004</v>
      </c>
      <c r="D758">
        <v>21.381499999999999</v>
      </c>
      <c r="E758">
        <v>16.515332999999998</v>
      </c>
      <c r="F758">
        <v>30.023239</v>
      </c>
      <c r="G758">
        <v>88.838570000000004</v>
      </c>
      <c r="H758">
        <v>27.005500999999999</v>
      </c>
      <c r="I758">
        <v>0</v>
      </c>
    </row>
    <row r="759" spans="1:9">
      <c r="A759" s="126">
        <v>758</v>
      </c>
      <c r="B759">
        <v>2104.1999510000001</v>
      </c>
      <c r="C759">
        <v>79.330001999999993</v>
      </c>
      <c r="D759">
        <v>21.273499999999999</v>
      </c>
      <c r="E759">
        <v>16.497333999999999</v>
      </c>
      <c r="F759">
        <v>29.361799000000001</v>
      </c>
      <c r="G759">
        <v>87.992858999999996</v>
      </c>
      <c r="H759">
        <v>26.615998999999999</v>
      </c>
      <c r="I759">
        <v>0</v>
      </c>
    </row>
    <row r="760" spans="1:9">
      <c r="A760" s="126">
        <v>759</v>
      </c>
      <c r="B760">
        <v>2123.4799800000001</v>
      </c>
      <c r="C760">
        <v>80.550003000000004</v>
      </c>
      <c r="D760">
        <v>21.570999</v>
      </c>
      <c r="E760">
        <v>16.495332999999999</v>
      </c>
      <c r="F760">
        <v>29.909984999999999</v>
      </c>
      <c r="G760">
        <v>89.857140000000001</v>
      </c>
      <c r="H760">
        <v>26.9895</v>
      </c>
      <c r="I760">
        <v>0</v>
      </c>
    </row>
    <row r="761" spans="1:9">
      <c r="A761" s="126">
        <v>760</v>
      </c>
      <c r="B761">
        <v>2120.790039</v>
      </c>
      <c r="C761">
        <v>80.150002000000001</v>
      </c>
      <c r="D761">
        <v>21.328500999999999</v>
      </c>
      <c r="E761">
        <v>16.763331999999998</v>
      </c>
      <c r="F761">
        <v>29.851088000000001</v>
      </c>
      <c r="G761">
        <v>89.507141000000004</v>
      </c>
      <c r="H761">
        <v>26.989000000000001</v>
      </c>
      <c r="I761">
        <v>0</v>
      </c>
    </row>
    <row r="762" spans="1:9">
      <c r="A762" s="126">
        <v>761</v>
      </c>
      <c r="B762">
        <v>2107.389893</v>
      </c>
      <c r="C762">
        <v>79.190002000000007</v>
      </c>
      <c r="D762">
        <v>21.461500000000001</v>
      </c>
      <c r="E762">
        <v>16.719999000000001</v>
      </c>
      <c r="F762">
        <v>29.511301</v>
      </c>
      <c r="G762">
        <v>89.151427999999996</v>
      </c>
      <c r="H762">
        <v>26.605498999999998</v>
      </c>
      <c r="I762">
        <v>0</v>
      </c>
    </row>
    <row r="763" spans="1:9">
      <c r="A763" s="126">
        <v>762</v>
      </c>
      <c r="B763">
        <v>2111.7299800000001</v>
      </c>
      <c r="C763">
        <v>80.290001000000004</v>
      </c>
      <c r="D763">
        <v>21.545999999999999</v>
      </c>
      <c r="E763">
        <v>16.629999000000002</v>
      </c>
      <c r="F763">
        <v>29.570195999999999</v>
      </c>
      <c r="G763">
        <v>89.002853000000002</v>
      </c>
      <c r="H763">
        <v>26.699498999999999</v>
      </c>
      <c r="I763">
        <v>1</v>
      </c>
    </row>
    <row r="764" spans="1:9">
      <c r="A764" s="126">
        <v>763</v>
      </c>
      <c r="B764">
        <v>2109.6000979999999</v>
      </c>
      <c r="C764">
        <v>80.440002000000007</v>
      </c>
      <c r="D764">
        <v>21.549499999999998</v>
      </c>
      <c r="E764">
        <v>16.556667000000001</v>
      </c>
      <c r="F764">
        <v>29.438821999999998</v>
      </c>
      <c r="G764">
        <v>89.129997000000003</v>
      </c>
      <c r="H764">
        <v>26.959</v>
      </c>
      <c r="I764">
        <v>0</v>
      </c>
    </row>
    <row r="765" spans="1:9">
      <c r="A765" s="126">
        <v>764</v>
      </c>
      <c r="B765">
        <v>2114.070068</v>
      </c>
      <c r="C765">
        <v>82.440002000000007</v>
      </c>
      <c r="D765">
        <v>21.829499999999999</v>
      </c>
      <c r="E765">
        <v>16.599333000000001</v>
      </c>
      <c r="F765">
        <v>29.475055999999999</v>
      </c>
      <c r="G765">
        <v>88.808571000000001</v>
      </c>
      <c r="H765">
        <v>27.015498999999998</v>
      </c>
      <c r="I765">
        <v>0</v>
      </c>
    </row>
    <row r="766" spans="1:9">
      <c r="A766" s="126">
        <v>765</v>
      </c>
      <c r="B766">
        <v>2095.8400879999999</v>
      </c>
      <c r="C766">
        <v>82.050003000000004</v>
      </c>
      <c r="D766">
        <v>21.539000000000001</v>
      </c>
      <c r="E766">
        <v>16.394666999999998</v>
      </c>
      <c r="F766">
        <v>29.302907999999999</v>
      </c>
      <c r="G766">
        <v>89.348572000000004</v>
      </c>
      <c r="H766">
        <v>26.834999</v>
      </c>
      <c r="I766">
        <v>0</v>
      </c>
    </row>
    <row r="767" spans="1:9">
      <c r="A767" s="126">
        <v>766</v>
      </c>
      <c r="B767">
        <v>2092.830078</v>
      </c>
      <c r="C767">
        <v>82.139999000000003</v>
      </c>
      <c r="D767">
        <v>21.3475</v>
      </c>
      <c r="E767">
        <v>16.609332999999999</v>
      </c>
      <c r="F767">
        <v>29.142073</v>
      </c>
      <c r="G767">
        <v>90.459998999999996</v>
      </c>
      <c r="H767">
        <v>26.666499999999999</v>
      </c>
      <c r="I767">
        <v>0</v>
      </c>
    </row>
    <row r="768" spans="1:9">
      <c r="A768" s="126">
        <v>767</v>
      </c>
      <c r="B768">
        <v>2079.280029</v>
      </c>
      <c r="C768">
        <v>80.669998000000007</v>
      </c>
      <c r="D768">
        <v>21.174999</v>
      </c>
      <c r="E768">
        <v>17.085999999999999</v>
      </c>
      <c r="F768">
        <v>28.949532000000001</v>
      </c>
      <c r="G768">
        <v>89.604286000000002</v>
      </c>
      <c r="H768">
        <v>26.341498999999999</v>
      </c>
      <c r="I768">
        <v>0</v>
      </c>
    </row>
    <row r="769" spans="1:9">
      <c r="A769" s="126">
        <v>768</v>
      </c>
      <c r="B769">
        <v>2080.1499020000001</v>
      </c>
      <c r="C769">
        <v>80.669998000000007</v>
      </c>
      <c r="D769">
        <v>21.274000000000001</v>
      </c>
      <c r="E769">
        <v>17.066668</v>
      </c>
      <c r="F769">
        <v>28.863453</v>
      </c>
      <c r="G769">
        <v>92.449996999999996</v>
      </c>
      <c r="H769">
        <v>26.334499000000001</v>
      </c>
      <c r="I769">
        <v>0</v>
      </c>
    </row>
    <row r="770" spans="1:9">
      <c r="A770" s="126">
        <v>769</v>
      </c>
      <c r="B770">
        <v>2105.1999510000001</v>
      </c>
      <c r="C770">
        <v>82.160004000000001</v>
      </c>
      <c r="D770">
        <v>21.538499999999999</v>
      </c>
      <c r="E770">
        <v>16.713332999999999</v>
      </c>
      <c r="F770">
        <v>29.194171999999998</v>
      </c>
      <c r="G770">
        <v>95.871429000000006</v>
      </c>
      <c r="H770">
        <v>26.834499000000001</v>
      </c>
      <c r="I770">
        <v>0</v>
      </c>
    </row>
    <row r="771" spans="1:9">
      <c r="A771" s="126">
        <v>770</v>
      </c>
      <c r="B771">
        <v>2108.860107</v>
      </c>
      <c r="C771">
        <v>81.830001999999993</v>
      </c>
      <c r="D771">
        <v>21.648499999999999</v>
      </c>
      <c r="E771">
        <v>16.760667999999999</v>
      </c>
      <c r="F771">
        <v>29.128482999999999</v>
      </c>
      <c r="G771">
        <v>95.094284000000002</v>
      </c>
      <c r="H771">
        <v>26.730498999999998</v>
      </c>
      <c r="I771">
        <v>0</v>
      </c>
    </row>
    <row r="772" spans="1:9">
      <c r="A772" s="126">
        <v>771</v>
      </c>
      <c r="B772">
        <v>2094.110107</v>
      </c>
      <c r="C772">
        <v>81.529999000000004</v>
      </c>
      <c r="D772">
        <v>21.495999999999999</v>
      </c>
      <c r="E772">
        <v>16.712667</v>
      </c>
      <c r="F772">
        <v>28.806822</v>
      </c>
      <c r="G772">
        <v>94.418571</v>
      </c>
      <c r="H772">
        <v>26.616501</v>
      </c>
      <c r="I772">
        <v>0</v>
      </c>
    </row>
    <row r="773" spans="1:9">
      <c r="A773" s="126">
        <v>772</v>
      </c>
      <c r="B773">
        <v>2084.429932</v>
      </c>
      <c r="C773">
        <v>80.709998999999996</v>
      </c>
      <c r="D773">
        <v>21.183499999999999</v>
      </c>
      <c r="E773">
        <v>16.691998999999999</v>
      </c>
      <c r="F773">
        <v>28.750191000000001</v>
      </c>
      <c r="G773">
        <v>93.431426999999999</v>
      </c>
      <c r="H773">
        <v>26.360001</v>
      </c>
      <c r="I773">
        <v>0</v>
      </c>
    </row>
    <row r="774" spans="1:9">
      <c r="A774" s="126">
        <v>773</v>
      </c>
      <c r="B774">
        <v>2096.290039</v>
      </c>
      <c r="C774">
        <v>81.059997999999993</v>
      </c>
      <c r="D774">
        <v>21.363001000000001</v>
      </c>
      <c r="E774">
        <v>16.874666000000001</v>
      </c>
      <c r="F774">
        <v>28.904223999999999</v>
      </c>
      <c r="G774">
        <v>95.272857999999999</v>
      </c>
      <c r="H774">
        <v>26.407499000000001</v>
      </c>
      <c r="I774">
        <v>0</v>
      </c>
    </row>
    <row r="775" spans="1:9">
      <c r="A775" s="126">
        <v>774</v>
      </c>
      <c r="B775">
        <v>2100.4399410000001</v>
      </c>
      <c r="C775">
        <v>81.790001000000004</v>
      </c>
      <c r="D775">
        <v>21.390498999999998</v>
      </c>
      <c r="E775">
        <v>17.360665999999998</v>
      </c>
      <c r="F775">
        <v>28.836264</v>
      </c>
      <c r="G775">
        <v>94.271431000000007</v>
      </c>
      <c r="H775">
        <v>26.462999</v>
      </c>
      <c r="I775">
        <v>0</v>
      </c>
    </row>
    <row r="776" spans="1:9">
      <c r="A776" s="126">
        <v>775</v>
      </c>
      <c r="B776">
        <v>2121.23999</v>
      </c>
      <c r="C776">
        <v>82.910004000000001</v>
      </c>
      <c r="D776">
        <v>21.9695</v>
      </c>
      <c r="E776">
        <v>17.459333000000001</v>
      </c>
      <c r="F776">
        <v>28.967651</v>
      </c>
      <c r="G776">
        <v>94.742858999999996</v>
      </c>
      <c r="H776">
        <v>26.836500000000001</v>
      </c>
      <c r="I776">
        <v>0</v>
      </c>
    </row>
    <row r="777" spans="1:9">
      <c r="A777" s="126">
        <v>776</v>
      </c>
      <c r="B777">
        <v>2109.98999</v>
      </c>
      <c r="C777">
        <v>82.510002</v>
      </c>
      <c r="D777">
        <v>21.745999999999999</v>
      </c>
      <c r="E777">
        <v>17.500668000000001</v>
      </c>
      <c r="F777">
        <v>28.677706000000001</v>
      </c>
      <c r="G777">
        <v>93.871429000000006</v>
      </c>
      <c r="H777">
        <v>26.834499000000001</v>
      </c>
      <c r="I777">
        <v>0</v>
      </c>
    </row>
    <row r="778" spans="1:9">
      <c r="A778" s="126">
        <v>777</v>
      </c>
      <c r="B778">
        <v>2122.8500979999999</v>
      </c>
      <c r="C778">
        <v>84.739998</v>
      </c>
      <c r="D778">
        <v>21.814501</v>
      </c>
      <c r="E778">
        <v>17.319331999999999</v>
      </c>
      <c r="F778">
        <v>28.906492</v>
      </c>
      <c r="G778">
        <v>96.414283999999995</v>
      </c>
      <c r="H778">
        <v>26.909500000000001</v>
      </c>
      <c r="I778">
        <v>0</v>
      </c>
    </row>
    <row r="779" spans="1:9">
      <c r="A779" s="126">
        <v>778</v>
      </c>
      <c r="B779">
        <v>2124.1999510000001</v>
      </c>
      <c r="C779">
        <v>87.879997000000003</v>
      </c>
      <c r="D779">
        <v>22.299499999999998</v>
      </c>
      <c r="E779">
        <v>17.844667000000001</v>
      </c>
      <c r="F779">
        <v>28.775106000000001</v>
      </c>
      <c r="G779">
        <v>97.312859000000003</v>
      </c>
      <c r="H779">
        <v>27.024000000000001</v>
      </c>
      <c r="I779">
        <v>0</v>
      </c>
    </row>
    <row r="780" spans="1:9">
      <c r="A780" s="126">
        <v>779</v>
      </c>
      <c r="B780">
        <v>2108.580078</v>
      </c>
      <c r="C780">
        <v>88.860000999999997</v>
      </c>
      <c r="D780">
        <v>22.042000000000002</v>
      </c>
      <c r="E780">
        <v>17.677999</v>
      </c>
      <c r="F780">
        <v>29.019753999999999</v>
      </c>
      <c r="G780">
        <v>96.944282999999999</v>
      </c>
      <c r="H780">
        <v>26.891999999999999</v>
      </c>
      <c r="I780">
        <v>0</v>
      </c>
    </row>
    <row r="781" spans="1:9">
      <c r="A781" s="126">
        <v>780</v>
      </c>
      <c r="B781">
        <v>2102.3100589999999</v>
      </c>
      <c r="C781">
        <v>87.980002999999996</v>
      </c>
      <c r="D781">
        <v>22.004999000000002</v>
      </c>
      <c r="E781">
        <v>17.919333000000002</v>
      </c>
      <c r="F781">
        <v>28.881575000000002</v>
      </c>
      <c r="G781">
        <v>94.891425999999996</v>
      </c>
      <c r="H781">
        <v>26.761499000000001</v>
      </c>
      <c r="I781">
        <v>0</v>
      </c>
    </row>
    <row r="782" spans="1:9">
      <c r="A782" s="126">
        <v>781</v>
      </c>
      <c r="B782">
        <v>2101.48999</v>
      </c>
      <c r="C782">
        <v>88.010002</v>
      </c>
      <c r="D782">
        <v>21.905000999999999</v>
      </c>
      <c r="E782">
        <v>17.806000000000001</v>
      </c>
      <c r="F782">
        <v>28.711679</v>
      </c>
      <c r="G782">
        <v>93.088570000000004</v>
      </c>
      <c r="H782">
        <v>26.584499000000001</v>
      </c>
      <c r="I782">
        <v>0</v>
      </c>
    </row>
    <row r="783" spans="1:9">
      <c r="A783" s="126">
        <v>782</v>
      </c>
      <c r="B783">
        <v>2057.639893</v>
      </c>
      <c r="C783">
        <v>85.800003000000004</v>
      </c>
      <c r="D783">
        <v>21.492999999999999</v>
      </c>
      <c r="E783">
        <v>17.468</v>
      </c>
      <c r="F783">
        <v>28.208803</v>
      </c>
      <c r="G783">
        <v>92.231430000000003</v>
      </c>
      <c r="H783">
        <v>26.076000000000001</v>
      </c>
      <c r="I783">
        <v>0</v>
      </c>
    </row>
    <row r="784" spans="1:9">
      <c r="A784" s="126">
        <v>783</v>
      </c>
      <c r="B784">
        <v>2063.110107</v>
      </c>
      <c r="C784">
        <v>85.769997000000004</v>
      </c>
      <c r="D784">
        <v>21.704499999999999</v>
      </c>
      <c r="E784">
        <v>17.884001000000001</v>
      </c>
      <c r="F784">
        <v>28.412669999999999</v>
      </c>
      <c r="G784">
        <v>93.848572000000004</v>
      </c>
      <c r="H784">
        <v>26.025499</v>
      </c>
      <c r="I784">
        <v>0</v>
      </c>
    </row>
    <row r="785" spans="1:9">
      <c r="A785" s="126">
        <v>784</v>
      </c>
      <c r="B785">
        <v>2077.419922</v>
      </c>
      <c r="C785">
        <v>86.910004000000001</v>
      </c>
      <c r="D785">
        <v>21.869499000000001</v>
      </c>
      <c r="E785">
        <v>17.943332999999999</v>
      </c>
      <c r="F785">
        <v>28.677706000000001</v>
      </c>
      <c r="G785">
        <v>93.635711999999998</v>
      </c>
      <c r="H785">
        <v>26.091999000000001</v>
      </c>
      <c r="I785">
        <v>1</v>
      </c>
    </row>
    <row r="786" spans="1:9">
      <c r="A786" s="126">
        <v>785</v>
      </c>
      <c r="B786">
        <v>2076.780029</v>
      </c>
      <c r="C786">
        <v>87.290001000000004</v>
      </c>
      <c r="D786">
        <v>21.8855</v>
      </c>
      <c r="E786">
        <v>18.667998999999998</v>
      </c>
      <c r="F786">
        <v>28.641459000000001</v>
      </c>
      <c r="G786">
        <v>94.044289000000006</v>
      </c>
      <c r="H786">
        <v>26.17</v>
      </c>
      <c r="I786">
        <v>0</v>
      </c>
    </row>
    <row r="787" spans="1:9">
      <c r="A787" s="126">
        <v>786</v>
      </c>
      <c r="B787">
        <v>2068.76001</v>
      </c>
      <c r="C787">
        <v>87.550003000000004</v>
      </c>
      <c r="D787">
        <v>21.802</v>
      </c>
      <c r="E787">
        <v>18.648001000000001</v>
      </c>
      <c r="F787">
        <v>28.541793999999999</v>
      </c>
      <c r="G787">
        <v>94.571426000000002</v>
      </c>
      <c r="H787">
        <v>26.143000000000001</v>
      </c>
      <c r="I787">
        <v>0</v>
      </c>
    </row>
    <row r="788" spans="1:9">
      <c r="A788" s="126">
        <v>787</v>
      </c>
      <c r="B788">
        <v>2081.3400879999999</v>
      </c>
      <c r="C788">
        <v>87.220000999999996</v>
      </c>
      <c r="D788">
        <v>21.835999999999999</v>
      </c>
      <c r="E788">
        <v>17.858667000000001</v>
      </c>
      <c r="F788">
        <v>28.471567</v>
      </c>
      <c r="G788">
        <v>94.091431</v>
      </c>
      <c r="H788">
        <v>26.250999</v>
      </c>
      <c r="I788">
        <v>0</v>
      </c>
    </row>
    <row r="789" spans="1:9">
      <c r="A789" s="126">
        <v>788</v>
      </c>
      <c r="B789">
        <v>2046.6800539999999</v>
      </c>
      <c r="C789">
        <v>85.650002000000001</v>
      </c>
      <c r="D789">
        <v>21.485001</v>
      </c>
      <c r="E789">
        <v>16.997333999999999</v>
      </c>
      <c r="F789">
        <v>27.764818000000002</v>
      </c>
      <c r="G789">
        <v>93.507141000000004</v>
      </c>
      <c r="H789">
        <v>25.841498999999999</v>
      </c>
      <c r="I789">
        <v>0</v>
      </c>
    </row>
    <row r="790" spans="1:9">
      <c r="A790" s="126">
        <v>789</v>
      </c>
      <c r="B790">
        <v>2051.3100589999999</v>
      </c>
      <c r="C790">
        <v>85.879997000000003</v>
      </c>
      <c r="D790">
        <v>21.7195</v>
      </c>
      <c r="E790">
        <v>17.194668</v>
      </c>
      <c r="F790">
        <v>27.198509000000001</v>
      </c>
      <c r="G790">
        <v>95.727142000000001</v>
      </c>
      <c r="H790">
        <v>26.033999999999999</v>
      </c>
      <c r="I790">
        <v>0</v>
      </c>
    </row>
    <row r="791" spans="1:9">
      <c r="A791" s="126">
        <v>790</v>
      </c>
      <c r="B791">
        <v>2076.6201169999999</v>
      </c>
      <c r="C791">
        <v>87.949996999999996</v>
      </c>
      <c r="D791">
        <v>22.175501000000001</v>
      </c>
      <c r="E791">
        <v>17.276667</v>
      </c>
      <c r="F791">
        <v>27.925647999999999</v>
      </c>
      <c r="G791">
        <v>97.228568999999993</v>
      </c>
      <c r="H791">
        <v>26.506499999999999</v>
      </c>
      <c r="I791">
        <v>0</v>
      </c>
    </row>
    <row r="792" spans="1:9">
      <c r="A792" s="126">
        <v>791</v>
      </c>
      <c r="B792">
        <v>2099.6000979999999</v>
      </c>
      <c r="C792">
        <v>90.099997999999999</v>
      </c>
      <c r="D792">
        <v>22.778500000000001</v>
      </c>
      <c r="E792">
        <v>17.477333000000002</v>
      </c>
      <c r="F792">
        <v>28.464774999999999</v>
      </c>
      <c r="G792">
        <v>101.087143</v>
      </c>
      <c r="H792">
        <v>27.327499</v>
      </c>
      <c r="I792">
        <v>0</v>
      </c>
    </row>
    <row r="793" spans="1:9">
      <c r="A793" s="126">
        <v>792</v>
      </c>
      <c r="B793">
        <v>2108.9499510000001</v>
      </c>
      <c r="C793">
        <v>89.68</v>
      </c>
      <c r="D793">
        <v>23.278500000000001</v>
      </c>
      <c r="E793">
        <v>17.709999</v>
      </c>
      <c r="F793">
        <v>28.453441999999999</v>
      </c>
      <c r="G793">
        <v>100.37142900000001</v>
      </c>
      <c r="H793">
        <v>28.055</v>
      </c>
      <c r="I793">
        <v>0</v>
      </c>
    </row>
    <row r="794" spans="1:9">
      <c r="A794" s="126">
        <v>793</v>
      </c>
      <c r="B794">
        <v>2107.3999020000001</v>
      </c>
      <c r="C794">
        <v>89.760002</v>
      </c>
      <c r="D794">
        <v>23.0595</v>
      </c>
      <c r="E794">
        <v>17.542667000000002</v>
      </c>
      <c r="F794">
        <v>28.727537000000002</v>
      </c>
      <c r="G794">
        <v>98.129997000000003</v>
      </c>
      <c r="H794">
        <v>28.010999999999999</v>
      </c>
      <c r="I794">
        <v>0</v>
      </c>
    </row>
    <row r="795" spans="1:9">
      <c r="A795" s="126">
        <v>794</v>
      </c>
      <c r="B795">
        <v>2124.290039</v>
      </c>
      <c r="C795">
        <v>90.849997999999999</v>
      </c>
      <c r="D795">
        <v>23.774000000000001</v>
      </c>
      <c r="E795">
        <v>17.778666999999999</v>
      </c>
      <c r="F795">
        <v>29.110354999999998</v>
      </c>
      <c r="G795">
        <v>115.80999799999999</v>
      </c>
      <c r="H795">
        <v>28.9925</v>
      </c>
      <c r="I795">
        <v>0</v>
      </c>
    </row>
    <row r="796" spans="1:9">
      <c r="A796" s="126">
        <v>795</v>
      </c>
      <c r="B796">
        <v>2126.639893</v>
      </c>
      <c r="C796">
        <v>94.970000999999996</v>
      </c>
      <c r="D796">
        <v>24.150499</v>
      </c>
      <c r="E796">
        <v>18.310666999999999</v>
      </c>
      <c r="F796">
        <v>29.361799000000001</v>
      </c>
      <c r="G796">
        <v>114.769997</v>
      </c>
      <c r="H796">
        <v>33.646500000000003</v>
      </c>
      <c r="I796">
        <v>0</v>
      </c>
    </row>
    <row r="797" spans="1:9">
      <c r="A797" s="126">
        <v>796</v>
      </c>
      <c r="B797">
        <v>2128.280029</v>
      </c>
      <c r="C797">
        <v>97.910004000000001</v>
      </c>
      <c r="D797">
        <v>24.405000999999999</v>
      </c>
      <c r="E797">
        <v>18.817333000000001</v>
      </c>
      <c r="F797">
        <v>29.916788</v>
      </c>
      <c r="G797">
        <v>110.550003</v>
      </c>
      <c r="H797">
        <v>33.151001000000001</v>
      </c>
      <c r="I797">
        <v>0</v>
      </c>
    </row>
    <row r="798" spans="1:9">
      <c r="A798" s="126">
        <v>797</v>
      </c>
      <c r="B798">
        <v>2119.209961</v>
      </c>
      <c r="C798">
        <v>98.389999000000003</v>
      </c>
      <c r="D798">
        <v>24.4</v>
      </c>
      <c r="E798">
        <v>17.784666000000001</v>
      </c>
      <c r="F798">
        <v>29.617761999999999</v>
      </c>
      <c r="G798">
        <v>112.510002</v>
      </c>
      <c r="H798">
        <v>33.115001999999997</v>
      </c>
      <c r="I798">
        <v>0</v>
      </c>
    </row>
    <row r="799" spans="1:9">
      <c r="A799" s="126">
        <v>798</v>
      </c>
      <c r="B799">
        <v>2114.1499020000001</v>
      </c>
      <c r="C799">
        <v>97.040001000000004</v>
      </c>
      <c r="D799">
        <v>24.413499999999999</v>
      </c>
      <c r="E799">
        <v>17.858000000000001</v>
      </c>
      <c r="F799">
        <v>28.365107999999999</v>
      </c>
      <c r="G799">
        <v>111.5</v>
      </c>
      <c r="H799">
        <v>33.104999999999997</v>
      </c>
      <c r="I799">
        <v>0</v>
      </c>
    </row>
    <row r="800" spans="1:9">
      <c r="A800" s="126">
        <v>799</v>
      </c>
      <c r="B800">
        <v>2102.1499020000001</v>
      </c>
      <c r="C800">
        <v>95.440002000000007</v>
      </c>
      <c r="D800">
        <v>24.108999000000001</v>
      </c>
      <c r="E800">
        <v>17.813334000000001</v>
      </c>
      <c r="F800">
        <v>28.351519</v>
      </c>
      <c r="G800">
        <v>110.099998</v>
      </c>
      <c r="H800">
        <v>32.214001000000003</v>
      </c>
      <c r="I800">
        <v>0</v>
      </c>
    </row>
    <row r="801" spans="1:9">
      <c r="A801" s="126">
        <v>800</v>
      </c>
      <c r="B801">
        <v>2079.6499020000001</v>
      </c>
      <c r="C801">
        <v>96.949996999999996</v>
      </c>
      <c r="D801">
        <v>26.471001000000001</v>
      </c>
      <c r="E801">
        <v>17.693999999999999</v>
      </c>
      <c r="F801">
        <v>28.202006999999998</v>
      </c>
      <c r="G801">
        <v>109.339996</v>
      </c>
      <c r="H801">
        <v>31.177999</v>
      </c>
      <c r="I801">
        <v>0</v>
      </c>
    </row>
    <row r="802" spans="1:9">
      <c r="A802" s="126">
        <v>801</v>
      </c>
      <c r="B802">
        <v>2067.639893</v>
      </c>
      <c r="C802">
        <v>94.169998000000007</v>
      </c>
      <c r="D802">
        <v>26.570499000000002</v>
      </c>
      <c r="E802">
        <v>16.867332000000001</v>
      </c>
      <c r="F802">
        <v>27.810123000000001</v>
      </c>
      <c r="G802">
        <v>106.43</v>
      </c>
      <c r="H802">
        <v>31.363001000000001</v>
      </c>
      <c r="I802">
        <v>0</v>
      </c>
    </row>
    <row r="803" spans="1:9">
      <c r="A803" s="126">
        <v>802</v>
      </c>
      <c r="B803">
        <v>2093.25</v>
      </c>
      <c r="C803">
        <v>95.290001000000004</v>
      </c>
      <c r="D803">
        <v>26.301500000000001</v>
      </c>
      <c r="E803">
        <v>17.654667</v>
      </c>
      <c r="F803">
        <v>27.948298999999999</v>
      </c>
      <c r="G803">
        <v>106.900002</v>
      </c>
      <c r="H803">
        <v>31.4</v>
      </c>
      <c r="I803">
        <v>0</v>
      </c>
    </row>
    <row r="804" spans="1:9">
      <c r="A804" s="126">
        <v>803</v>
      </c>
      <c r="B804">
        <v>2108.570068</v>
      </c>
      <c r="C804">
        <v>96.989998</v>
      </c>
      <c r="D804">
        <v>26.450001</v>
      </c>
      <c r="E804">
        <v>17.587999</v>
      </c>
      <c r="F804">
        <v>27.859960999999998</v>
      </c>
      <c r="G804">
        <v>107.08000199999999</v>
      </c>
      <c r="H804">
        <v>31.596499999999999</v>
      </c>
      <c r="I804">
        <v>0</v>
      </c>
    </row>
    <row r="805" spans="1:9">
      <c r="A805" s="126">
        <v>804</v>
      </c>
      <c r="B805">
        <v>2108.6298830000001</v>
      </c>
      <c r="C805">
        <v>95.209998999999996</v>
      </c>
      <c r="D805">
        <v>26.837999</v>
      </c>
      <c r="E805">
        <v>17.785999</v>
      </c>
      <c r="F805">
        <v>27.719511000000001</v>
      </c>
      <c r="G805">
        <v>111.55999799999999</v>
      </c>
      <c r="H805">
        <v>31.629498999999999</v>
      </c>
      <c r="I805">
        <v>0</v>
      </c>
    </row>
    <row r="806" spans="1:9">
      <c r="A806" s="126">
        <v>805</v>
      </c>
      <c r="B806">
        <v>2103.8400879999999</v>
      </c>
      <c r="C806">
        <v>94.010002</v>
      </c>
      <c r="D806">
        <v>26.807500999999998</v>
      </c>
      <c r="E806">
        <v>17.743334000000001</v>
      </c>
      <c r="F806">
        <v>27.477139999999999</v>
      </c>
      <c r="G806">
        <v>114.30999799999999</v>
      </c>
      <c r="H806">
        <v>31.2805</v>
      </c>
      <c r="I806">
        <v>0</v>
      </c>
    </row>
    <row r="807" spans="1:9">
      <c r="A807" s="126">
        <v>806</v>
      </c>
      <c r="B807">
        <v>2098.040039</v>
      </c>
      <c r="C807">
        <v>94.139999000000003</v>
      </c>
      <c r="D807">
        <v>26.751498999999999</v>
      </c>
      <c r="E807">
        <v>17.332666</v>
      </c>
      <c r="F807">
        <v>26.829284999999999</v>
      </c>
      <c r="G807">
        <v>112.55999799999999</v>
      </c>
      <c r="H807">
        <v>31.560499</v>
      </c>
      <c r="I807">
        <v>1</v>
      </c>
    </row>
    <row r="808" spans="1:9">
      <c r="A808" s="126">
        <v>807</v>
      </c>
      <c r="B808">
        <v>2093.320068</v>
      </c>
      <c r="C808">
        <v>94.059997999999993</v>
      </c>
      <c r="D808">
        <v>26.594999000000001</v>
      </c>
      <c r="E808">
        <v>17.752001</v>
      </c>
      <c r="F808">
        <v>25.968498</v>
      </c>
      <c r="G808">
        <v>121.150002</v>
      </c>
      <c r="H808">
        <v>31.462499999999999</v>
      </c>
      <c r="I808">
        <v>0</v>
      </c>
    </row>
    <row r="809" spans="1:9">
      <c r="A809" s="126">
        <v>808</v>
      </c>
      <c r="B809">
        <v>2099.8400879999999</v>
      </c>
      <c r="C809">
        <v>96.440002000000007</v>
      </c>
      <c r="D809">
        <v>26.8505</v>
      </c>
      <c r="E809">
        <v>18.008666999999999</v>
      </c>
      <c r="F809">
        <v>26.140657000000001</v>
      </c>
      <c r="G809">
        <v>123.709999</v>
      </c>
      <c r="H809">
        <v>32.188999000000003</v>
      </c>
      <c r="I809">
        <v>0</v>
      </c>
    </row>
    <row r="810" spans="1:9">
      <c r="A810" s="126">
        <v>809</v>
      </c>
      <c r="B810">
        <v>2083.5600589999999</v>
      </c>
      <c r="C810">
        <v>95.120002999999997</v>
      </c>
      <c r="D810">
        <v>26.472999999999999</v>
      </c>
      <c r="E810">
        <v>16.408667000000001</v>
      </c>
      <c r="F810">
        <v>26.19754</v>
      </c>
      <c r="G810">
        <v>126.449997</v>
      </c>
      <c r="H810">
        <v>32.133999000000003</v>
      </c>
      <c r="I810">
        <v>0</v>
      </c>
    </row>
    <row r="811" spans="1:9">
      <c r="A811" s="126">
        <v>810</v>
      </c>
      <c r="B811">
        <v>2077.570068</v>
      </c>
      <c r="C811">
        <v>94.300003000000004</v>
      </c>
      <c r="D811">
        <v>26.131001000000001</v>
      </c>
      <c r="E811">
        <v>16.167334</v>
      </c>
      <c r="F811">
        <v>26.286287000000002</v>
      </c>
      <c r="G811">
        <v>123.519997</v>
      </c>
      <c r="H811">
        <v>31.764999</v>
      </c>
      <c r="I811">
        <v>0</v>
      </c>
    </row>
    <row r="812" spans="1:9">
      <c r="A812" s="126">
        <v>811</v>
      </c>
      <c r="B812">
        <v>2104.179932</v>
      </c>
      <c r="C812">
        <v>94.150002000000001</v>
      </c>
      <c r="D812">
        <v>26.200001</v>
      </c>
      <c r="E812">
        <v>16.076000000000001</v>
      </c>
      <c r="F812">
        <v>27.241982</v>
      </c>
      <c r="G812">
        <v>123.029999</v>
      </c>
      <c r="H812">
        <v>31.686501</v>
      </c>
      <c r="I812">
        <v>0</v>
      </c>
    </row>
    <row r="813" spans="1:9">
      <c r="A813" s="126">
        <v>812</v>
      </c>
      <c r="B813">
        <v>2084.070068</v>
      </c>
      <c r="C813">
        <v>93.620002999999997</v>
      </c>
      <c r="D813">
        <v>26.372999</v>
      </c>
      <c r="E813">
        <v>15.824667</v>
      </c>
      <c r="F813">
        <v>25.824366000000001</v>
      </c>
      <c r="G813">
        <v>122.739998</v>
      </c>
      <c r="H813">
        <v>33.039000999999999</v>
      </c>
      <c r="I813">
        <v>0</v>
      </c>
    </row>
    <row r="814" spans="1:9">
      <c r="A814" s="126">
        <v>813</v>
      </c>
      <c r="B814">
        <v>2086.0500489999999</v>
      </c>
      <c r="C814">
        <v>94.190002000000007</v>
      </c>
      <c r="D814">
        <v>26.295500000000001</v>
      </c>
      <c r="E814">
        <v>15.878</v>
      </c>
      <c r="F814">
        <v>26.222572</v>
      </c>
      <c r="G814">
        <v>120.510002</v>
      </c>
      <c r="H814">
        <v>32.978000999999999</v>
      </c>
      <c r="I814">
        <v>0</v>
      </c>
    </row>
    <row r="815" spans="1:9">
      <c r="A815" s="126">
        <v>814</v>
      </c>
      <c r="B815">
        <v>2083.389893</v>
      </c>
      <c r="C815">
        <v>93.43</v>
      </c>
      <c r="D815">
        <v>26.483000000000001</v>
      </c>
      <c r="E815">
        <v>16.167334</v>
      </c>
      <c r="F815">
        <v>26.202089000000001</v>
      </c>
      <c r="G815">
        <v>123.730003</v>
      </c>
      <c r="H815">
        <v>32.822498000000003</v>
      </c>
      <c r="I815">
        <v>0</v>
      </c>
    </row>
    <row r="816" spans="1:9">
      <c r="A816" s="126">
        <v>815</v>
      </c>
      <c r="B816">
        <v>2091.540039</v>
      </c>
      <c r="C816">
        <v>94.419998000000007</v>
      </c>
      <c r="D816">
        <v>26.576000000000001</v>
      </c>
      <c r="E816">
        <v>16.209999</v>
      </c>
      <c r="F816">
        <v>26.386406000000001</v>
      </c>
      <c r="G816">
        <v>123.389999</v>
      </c>
      <c r="H816">
        <v>32.855998999999997</v>
      </c>
      <c r="I816">
        <v>0</v>
      </c>
    </row>
    <row r="817" spans="1:9">
      <c r="A817" s="126">
        <v>816</v>
      </c>
      <c r="B817">
        <v>2102.4399410000001</v>
      </c>
      <c r="C817">
        <v>93.93</v>
      </c>
      <c r="D817">
        <v>26.760999999999999</v>
      </c>
      <c r="E817">
        <v>16.999331999999999</v>
      </c>
      <c r="F817">
        <v>26.659465999999998</v>
      </c>
      <c r="G817">
        <v>125.360001</v>
      </c>
      <c r="H817">
        <v>33.043498999999997</v>
      </c>
      <c r="I817">
        <v>0</v>
      </c>
    </row>
    <row r="818" spans="1:9">
      <c r="A818" s="126">
        <v>817</v>
      </c>
      <c r="B818">
        <v>2096.919922</v>
      </c>
      <c r="C818">
        <v>95.169998000000007</v>
      </c>
      <c r="D818">
        <v>26.750999</v>
      </c>
      <c r="E818">
        <v>17.381332</v>
      </c>
      <c r="F818">
        <v>26.509278999999999</v>
      </c>
      <c r="G818">
        <v>124.050003</v>
      </c>
      <c r="H818">
        <v>32.806499000000002</v>
      </c>
      <c r="I818">
        <v>0</v>
      </c>
    </row>
    <row r="819" spans="1:9">
      <c r="A819" s="126">
        <v>818</v>
      </c>
      <c r="B819">
        <v>2079.610107</v>
      </c>
      <c r="C819">
        <v>95.309997999999993</v>
      </c>
      <c r="D819">
        <v>26.646000000000001</v>
      </c>
      <c r="E819">
        <v>17.016666000000001</v>
      </c>
      <c r="F819">
        <v>26.170237</v>
      </c>
      <c r="G819">
        <v>122.05999799999999</v>
      </c>
      <c r="H819">
        <v>33.044998</v>
      </c>
      <c r="I819">
        <v>0</v>
      </c>
    </row>
    <row r="820" spans="1:9">
      <c r="A820" s="126">
        <v>819</v>
      </c>
      <c r="B820">
        <v>2035.7299800000001</v>
      </c>
      <c r="C820">
        <v>90.559997999999993</v>
      </c>
      <c r="D820">
        <v>25.789000000000001</v>
      </c>
      <c r="E820">
        <v>16.145332</v>
      </c>
      <c r="F820">
        <v>25.633219</v>
      </c>
      <c r="G820">
        <v>112.489998</v>
      </c>
      <c r="H820">
        <v>32.341498999999999</v>
      </c>
      <c r="I820">
        <v>0</v>
      </c>
    </row>
    <row r="821" spans="1:9">
      <c r="A821" s="126">
        <v>820</v>
      </c>
      <c r="B821">
        <v>1970.8900149999999</v>
      </c>
      <c r="C821">
        <v>86.059997999999993</v>
      </c>
      <c r="D821">
        <v>24.723499</v>
      </c>
      <c r="E821">
        <v>15.384667</v>
      </c>
      <c r="F821">
        <v>24.06542</v>
      </c>
      <c r="G821">
        <v>103.959999</v>
      </c>
      <c r="H821">
        <v>30.624001</v>
      </c>
      <c r="I821">
        <v>0</v>
      </c>
    </row>
    <row r="822" spans="1:9">
      <c r="A822" s="126">
        <v>821</v>
      </c>
      <c r="B822">
        <v>1893.209961</v>
      </c>
      <c r="C822">
        <v>82.089995999999999</v>
      </c>
      <c r="D822">
        <v>23.168500999999999</v>
      </c>
      <c r="E822">
        <v>14.591333000000001</v>
      </c>
      <c r="F822">
        <v>23.464699</v>
      </c>
      <c r="G822">
        <v>96.879997000000003</v>
      </c>
      <c r="H822">
        <v>29.480498999999998</v>
      </c>
      <c r="I822">
        <v>0</v>
      </c>
    </row>
    <row r="823" spans="1:9">
      <c r="A823" s="126">
        <v>822</v>
      </c>
      <c r="B823">
        <v>1867.6099850000001</v>
      </c>
      <c r="C823">
        <v>83</v>
      </c>
      <c r="D823">
        <v>23.318501000000001</v>
      </c>
      <c r="E823">
        <v>14.668666999999999</v>
      </c>
      <c r="F823">
        <v>23.605778000000001</v>
      </c>
      <c r="G823">
        <v>101.519997</v>
      </c>
      <c r="H823">
        <v>29.103000999999999</v>
      </c>
      <c r="I823">
        <v>0</v>
      </c>
    </row>
    <row r="824" spans="1:9">
      <c r="A824" s="126">
        <v>823</v>
      </c>
      <c r="B824">
        <v>1940.51001</v>
      </c>
      <c r="C824">
        <v>87.190002000000007</v>
      </c>
      <c r="D824">
        <v>25.038499999999999</v>
      </c>
      <c r="E824">
        <v>14.989333</v>
      </c>
      <c r="F824">
        <v>24.959686000000001</v>
      </c>
      <c r="G824">
        <v>110.129997</v>
      </c>
      <c r="H824">
        <v>31.431000000000001</v>
      </c>
      <c r="I824">
        <v>0</v>
      </c>
    </row>
    <row r="825" spans="1:9">
      <c r="A825" s="126">
        <v>824</v>
      </c>
      <c r="B825">
        <v>1987.660034</v>
      </c>
      <c r="C825">
        <v>89.730002999999996</v>
      </c>
      <c r="D825">
        <v>25.918500999999999</v>
      </c>
      <c r="E825">
        <v>16.199332999999999</v>
      </c>
      <c r="F825">
        <v>25.694662000000001</v>
      </c>
      <c r="G825">
        <v>117.660004</v>
      </c>
      <c r="H825">
        <v>31.880500999999999</v>
      </c>
      <c r="I825">
        <v>0</v>
      </c>
    </row>
    <row r="826" spans="1:9">
      <c r="A826" s="126">
        <v>825</v>
      </c>
      <c r="B826">
        <v>1988.869995</v>
      </c>
      <c r="C826">
        <v>91.010002</v>
      </c>
      <c r="D826">
        <v>25.900499</v>
      </c>
      <c r="E826">
        <v>16.565332000000001</v>
      </c>
      <c r="F826">
        <v>25.778856000000001</v>
      </c>
      <c r="G826">
        <v>117.629997</v>
      </c>
      <c r="H826">
        <v>31.518999000000001</v>
      </c>
      <c r="I826">
        <v>0</v>
      </c>
    </row>
    <row r="827" spans="1:9">
      <c r="A827" s="126">
        <v>826</v>
      </c>
      <c r="B827">
        <v>1972.1800539999999</v>
      </c>
      <c r="C827">
        <v>89.43</v>
      </c>
      <c r="D827">
        <v>25.644501000000002</v>
      </c>
      <c r="E827">
        <v>16.603999999999999</v>
      </c>
      <c r="F827">
        <v>25.658251</v>
      </c>
      <c r="G827">
        <v>115.029999</v>
      </c>
      <c r="H827">
        <v>30.912500000000001</v>
      </c>
      <c r="I827">
        <v>0</v>
      </c>
    </row>
    <row r="828" spans="1:9">
      <c r="A828" s="126">
        <v>827</v>
      </c>
      <c r="B828">
        <v>1913.849976</v>
      </c>
      <c r="C828">
        <v>87.230002999999996</v>
      </c>
      <c r="D828">
        <v>24.827000000000002</v>
      </c>
      <c r="E828">
        <v>15.908666999999999</v>
      </c>
      <c r="F828">
        <v>24.511415</v>
      </c>
      <c r="G828">
        <v>105.790001</v>
      </c>
      <c r="H828">
        <v>29.889500000000002</v>
      </c>
      <c r="I828">
        <v>1</v>
      </c>
    </row>
    <row r="829" spans="1:9">
      <c r="A829" s="126">
        <v>828</v>
      </c>
      <c r="B829">
        <v>1948.8599850000001</v>
      </c>
      <c r="C829">
        <v>89.889999000000003</v>
      </c>
      <c r="D829">
        <v>25.5275</v>
      </c>
      <c r="E829">
        <v>16.512667</v>
      </c>
      <c r="F829">
        <v>25.562684999999998</v>
      </c>
      <c r="G829">
        <v>105.44000200000001</v>
      </c>
      <c r="H829">
        <v>30.716999000000001</v>
      </c>
      <c r="I829">
        <v>0</v>
      </c>
    </row>
    <row r="830" spans="1:9">
      <c r="A830" s="126">
        <v>829</v>
      </c>
      <c r="B830">
        <v>1951.130005</v>
      </c>
      <c r="C830">
        <v>88.150002000000001</v>
      </c>
      <c r="D830">
        <v>25.236000000000001</v>
      </c>
      <c r="E830">
        <v>16.371331999999999</v>
      </c>
      <c r="F830">
        <v>25.114414</v>
      </c>
      <c r="G830">
        <v>101.05999799999999</v>
      </c>
      <c r="H830">
        <v>30.3125</v>
      </c>
      <c r="I830">
        <v>0</v>
      </c>
    </row>
    <row r="831" spans="1:9">
      <c r="A831" s="126">
        <v>830</v>
      </c>
      <c r="B831">
        <v>1921.219971</v>
      </c>
      <c r="C831">
        <v>88.260002</v>
      </c>
      <c r="D831">
        <v>24.950001</v>
      </c>
      <c r="E831">
        <v>16.128668000000001</v>
      </c>
      <c r="F831">
        <v>24.864113</v>
      </c>
      <c r="G831">
        <v>98.790001000000004</v>
      </c>
      <c r="H831">
        <v>30.035</v>
      </c>
      <c r="I831">
        <v>0</v>
      </c>
    </row>
    <row r="832" spans="1:9">
      <c r="A832" s="126">
        <v>831</v>
      </c>
      <c r="B832">
        <v>1969.410034</v>
      </c>
      <c r="C832">
        <v>89.529999000000004</v>
      </c>
      <c r="D832">
        <v>25.877001</v>
      </c>
      <c r="E832">
        <v>16.544665999999999</v>
      </c>
      <c r="F832">
        <v>25.555855000000001</v>
      </c>
      <c r="G832">
        <v>94.949996999999996</v>
      </c>
      <c r="H832">
        <v>30.733000000000001</v>
      </c>
      <c r="I832">
        <v>0</v>
      </c>
    </row>
    <row r="833" spans="1:9">
      <c r="A833" s="126">
        <v>832</v>
      </c>
      <c r="B833">
        <v>1942.040039</v>
      </c>
      <c r="C833">
        <v>90.440002000000007</v>
      </c>
      <c r="D833">
        <v>25.8445</v>
      </c>
      <c r="E833">
        <v>16.594000000000001</v>
      </c>
      <c r="F833">
        <v>25.064360000000001</v>
      </c>
      <c r="G833">
        <v>99.18</v>
      </c>
      <c r="H833">
        <v>30.635999999999999</v>
      </c>
      <c r="I833">
        <v>0</v>
      </c>
    </row>
    <row r="834" spans="1:9">
      <c r="A834" s="126">
        <v>833</v>
      </c>
      <c r="B834">
        <v>1952.290039</v>
      </c>
      <c r="C834">
        <v>91.980002999999996</v>
      </c>
      <c r="D834">
        <v>26.111999999999998</v>
      </c>
      <c r="E834">
        <v>16.565332000000001</v>
      </c>
      <c r="F834">
        <v>25.615019</v>
      </c>
      <c r="G834">
        <v>99.480002999999996</v>
      </c>
      <c r="H834">
        <v>31.067499000000002</v>
      </c>
      <c r="I834">
        <v>0</v>
      </c>
    </row>
    <row r="835" spans="1:9">
      <c r="A835" s="126">
        <v>834</v>
      </c>
      <c r="B835">
        <v>1961.0500489999999</v>
      </c>
      <c r="C835">
        <v>92.050003000000004</v>
      </c>
      <c r="D835">
        <v>26.472000000000001</v>
      </c>
      <c r="E835">
        <v>16.682666999999999</v>
      </c>
      <c r="F835">
        <v>25.988194</v>
      </c>
      <c r="G835">
        <v>97.510002</v>
      </c>
      <c r="H835">
        <v>31.288499999999999</v>
      </c>
      <c r="I835">
        <v>0</v>
      </c>
    </row>
    <row r="836" spans="1:9">
      <c r="A836" s="126">
        <v>835</v>
      </c>
      <c r="B836">
        <v>1953.030029</v>
      </c>
      <c r="C836">
        <v>92.309997999999993</v>
      </c>
      <c r="D836">
        <v>26.068999999999999</v>
      </c>
      <c r="E836">
        <v>16.879332999999999</v>
      </c>
      <c r="F836">
        <v>26.238496999999999</v>
      </c>
      <c r="G836">
        <v>95.690002000000007</v>
      </c>
      <c r="H836">
        <v>31.162001</v>
      </c>
      <c r="I836">
        <v>0</v>
      </c>
    </row>
    <row r="837" spans="1:9">
      <c r="A837" s="126">
        <v>836</v>
      </c>
      <c r="B837">
        <v>1978.089966</v>
      </c>
      <c r="C837">
        <v>92.900002000000001</v>
      </c>
      <c r="D837">
        <v>26.118500000000001</v>
      </c>
      <c r="E837">
        <v>16.904667</v>
      </c>
      <c r="F837">
        <v>26.459223000000001</v>
      </c>
      <c r="G837">
        <v>99.160004000000001</v>
      </c>
      <c r="H837">
        <v>31.757000000000001</v>
      </c>
      <c r="I837">
        <v>0</v>
      </c>
    </row>
    <row r="838" spans="1:9">
      <c r="A838" s="126">
        <v>837</v>
      </c>
      <c r="B838">
        <v>1995.3100589999999</v>
      </c>
      <c r="C838">
        <v>93.449996999999996</v>
      </c>
      <c r="D838">
        <v>26.369499000000001</v>
      </c>
      <c r="E838">
        <v>17.483333999999999</v>
      </c>
      <c r="F838">
        <v>26.488807999999999</v>
      </c>
      <c r="G838">
        <v>104.08000199999999</v>
      </c>
      <c r="H838">
        <v>31.798999999999999</v>
      </c>
      <c r="I838">
        <v>0</v>
      </c>
    </row>
    <row r="839" spans="1:9">
      <c r="A839" s="126">
        <v>838</v>
      </c>
      <c r="B839">
        <v>1990.1999510000001</v>
      </c>
      <c r="C839">
        <v>94.339995999999999</v>
      </c>
      <c r="D839">
        <v>26.943501000000001</v>
      </c>
      <c r="E839">
        <v>17.471333000000001</v>
      </c>
      <c r="F839">
        <v>25.922212999999999</v>
      </c>
      <c r="G839">
        <v>104.209999</v>
      </c>
      <c r="H839">
        <v>32.145000000000003</v>
      </c>
      <c r="I839">
        <v>0</v>
      </c>
    </row>
    <row r="840" spans="1:9">
      <c r="A840" s="126">
        <v>839</v>
      </c>
      <c r="B840">
        <v>1958.030029</v>
      </c>
      <c r="C840">
        <v>94.400002000000001</v>
      </c>
      <c r="D840">
        <v>27.013000000000002</v>
      </c>
      <c r="E840">
        <v>17.374666000000001</v>
      </c>
      <c r="F840">
        <v>25.815263999999999</v>
      </c>
      <c r="G840">
        <v>102.620003</v>
      </c>
      <c r="H840">
        <v>31.462499999999999</v>
      </c>
      <c r="I840">
        <v>0</v>
      </c>
    </row>
    <row r="841" spans="1:9">
      <c r="A841" s="126">
        <v>840</v>
      </c>
      <c r="B841">
        <v>1966.969971</v>
      </c>
      <c r="C841">
        <v>95.550003000000004</v>
      </c>
      <c r="D841">
        <v>27.419499999999999</v>
      </c>
      <c r="E841">
        <v>17.613333000000001</v>
      </c>
      <c r="F841">
        <v>26.215744000000001</v>
      </c>
      <c r="G841">
        <v>100.300003</v>
      </c>
      <c r="H841">
        <v>31.771999000000001</v>
      </c>
      <c r="I841">
        <v>0</v>
      </c>
    </row>
    <row r="842" spans="1:9">
      <c r="A842" s="126">
        <v>841</v>
      </c>
      <c r="B842">
        <v>1942.73999</v>
      </c>
      <c r="C842">
        <v>92.959998999999996</v>
      </c>
      <c r="D842">
        <v>26.92</v>
      </c>
      <c r="E842">
        <v>17.396000000000001</v>
      </c>
      <c r="F842">
        <v>25.803885000000001</v>
      </c>
      <c r="G842">
        <v>98.470000999999996</v>
      </c>
      <c r="H842">
        <v>31.134501</v>
      </c>
      <c r="I842">
        <v>0</v>
      </c>
    </row>
    <row r="843" spans="1:9">
      <c r="A843" s="126">
        <v>842</v>
      </c>
      <c r="B843">
        <v>1938.76001</v>
      </c>
      <c r="C843">
        <v>93.970000999999996</v>
      </c>
      <c r="D843">
        <v>26.803498999999999</v>
      </c>
      <c r="E843">
        <v>17.403998999999999</v>
      </c>
      <c r="F843">
        <v>26.013227000000001</v>
      </c>
      <c r="G843">
        <v>98.07</v>
      </c>
      <c r="H843">
        <v>31.117999999999999</v>
      </c>
      <c r="I843">
        <v>0</v>
      </c>
    </row>
    <row r="844" spans="1:9">
      <c r="A844" s="126">
        <v>843</v>
      </c>
      <c r="B844">
        <v>1932.23999</v>
      </c>
      <c r="C844">
        <v>94.410004000000001</v>
      </c>
      <c r="D844">
        <v>26.6875</v>
      </c>
      <c r="E844">
        <v>17.541332000000001</v>
      </c>
      <c r="F844">
        <v>26.167967000000001</v>
      </c>
      <c r="G844">
        <v>103.760002</v>
      </c>
      <c r="H844">
        <v>31.290001</v>
      </c>
      <c r="I844">
        <v>0</v>
      </c>
    </row>
    <row r="845" spans="1:9">
      <c r="A845" s="126">
        <v>844</v>
      </c>
      <c r="B845">
        <v>1931.339966</v>
      </c>
      <c r="C845">
        <v>92.769997000000004</v>
      </c>
      <c r="D845">
        <v>26.212499999999999</v>
      </c>
      <c r="E845">
        <v>17.127333</v>
      </c>
      <c r="F845">
        <v>26.101963000000001</v>
      </c>
      <c r="G845">
        <v>102.239998</v>
      </c>
      <c r="H845">
        <v>30.598499</v>
      </c>
      <c r="I845">
        <v>0</v>
      </c>
    </row>
    <row r="846" spans="1:9">
      <c r="A846" s="126">
        <v>845</v>
      </c>
      <c r="B846">
        <v>1881.7700199999999</v>
      </c>
      <c r="C846">
        <v>89.209998999999996</v>
      </c>
      <c r="D846">
        <v>25.202998999999998</v>
      </c>
      <c r="E846">
        <v>16.562000000000001</v>
      </c>
      <c r="F846">
        <v>25.585436000000001</v>
      </c>
      <c r="G846">
        <v>99.470000999999996</v>
      </c>
      <c r="H846">
        <v>29.744499000000001</v>
      </c>
      <c r="I846">
        <v>0</v>
      </c>
    </row>
    <row r="847" spans="1:9">
      <c r="A847" s="126">
        <v>846</v>
      </c>
      <c r="B847">
        <v>1884.089966</v>
      </c>
      <c r="C847">
        <v>86.669998000000007</v>
      </c>
      <c r="D847">
        <v>24.803498999999999</v>
      </c>
      <c r="E847">
        <v>16.443332999999999</v>
      </c>
      <c r="F847">
        <v>24.816326</v>
      </c>
      <c r="G847">
        <v>98.349997999999999</v>
      </c>
      <c r="H847">
        <v>29.748501000000001</v>
      </c>
      <c r="I847">
        <v>0</v>
      </c>
    </row>
    <row r="848" spans="1:9">
      <c r="A848" s="126">
        <v>847</v>
      </c>
      <c r="B848">
        <v>1920.030029</v>
      </c>
      <c r="C848">
        <v>89.900002000000001</v>
      </c>
      <c r="D848">
        <v>25.5945</v>
      </c>
      <c r="E848">
        <v>16.559999000000001</v>
      </c>
      <c r="F848">
        <v>25.098493999999999</v>
      </c>
      <c r="G848">
        <v>103.260002</v>
      </c>
      <c r="H848">
        <v>30.420999999999999</v>
      </c>
      <c r="I848">
        <v>0</v>
      </c>
    </row>
    <row r="849" spans="1:9">
      <c r="A849" s="126">
        <v>848</v>
      </c>
      <c r="B849">
        <v>1923.8199460000001</v>
      </c>
      <c r="C849">
        <v>90.949996999999996</v>
      </c>
      <c r="D849">
        <v>26.035999</v>
      </c>
      <c r="E849">
        <v>15.992000000000001</v>
      </c>
      <c r="F849">
        <v>24.934652</v>
      </c>
      <c r="G849">
        <v>105.980003</v>
      </c>
      <c r="H849">
        <v>30.564501</v>
      </c>
      <c r="I849">
        <v>1</v>
      </c>
    </row>
    <row r="850" spans="1:9">
      <c r="A850" s="126">
        <v>849</v>
      </c>
      <c r="B850">
        <v>1951.3599850000001</v>
      </c>
      <c r="C850">
        <v>92.07</v>
      </c>
      <c r="D850">
        <v>26.627001</v>
      </c>
      <c r="E850">
        <v>16.504667000000001</v>
      </c>
      <c r="F850">
        <v>25.116692</v>
      </c>
      <c r="G850">
        <v>106.110001</v>
      </c>
      <c r="H850">
        <v>31.345500999999999</v>
      </c>
      <c r="I850">
        <v>0</v>
      </c>
    </row>
    <row r="851" spans="1:9">
      <c r="A851" s="126">
        <v>850</v>
      </c>
      <c r="B851">
        <v>1987.0500489999999</v>
      </c>
      <c r="C851">
        <v>94.010002</v>
      </c>
      <c r="D851">
        <v>27.184000000000001</v>
      </c>
      <c r="E851">
        <v>16.41</v>
      </c>
      <c r="F851">
        <v>25.207706000000002</v>
      </c>
      <c r="G851">
        <v>111.25</v>
      </c>
      <c r="H851">
        <v>32.073501999999998</v>
      </c>
      <c r="I851">
        <v>0</v>
      </c>
    </row>
    <row r="852" spans="1:9">
      <c r="A852" s="126">
        <v>851</v>
      </c>
      <c r="B852">
        <v>1979.920044</v>
      </c>
      <c r="C852">
        <v>92.800003000000004</v>
      </c>
      <c r="D852">
        <v>26.874001</v>
      </c>
      <c r="E852">
        <v>16.097334</v>
      </c>
      <c r="F852">
        <v>25.328308</v>
      </c>
      <c r="G852">
        <v>108.33000199999999</v>
      </c>
      <c r="H852">
        <v>32.271999000000001</v>
      </c>
      <c r="I852">
        <v>0</v>
      </c>
    </row>
    <row r="853" spans="1:9">
      <c r="A853" s="126">
        <v>852</v>
      </c>
      <c r="B853">
        <v>1995.829956</v>
      </c>
      <c r="C853">
        <v>92.400002000000001</v>
      </c>
      <c r="D853">
        <v>27.097000000000001</v>
      </c>
      <c r="E853">
        <v>15.464</v>
      </c>
      <c r="F853">
        <v>25.207706000000002</v>
      </c>
      <c r="G853">
        <v>108.099998</v>
      </c>
      <c r="H853">
        <v>32.118000000000002</v>
      </c>
      <c r="I853">
        <v>0</v>
      </c>
    </row>
    <row r="854" spans="1:9">
      <c r="A854" s="126">
        <v>853</v>
      </c>
      <c r="B854">
        <v>2013.4300539999999</v>
      </c>
      <c r="C854">
        <v>92.470000999999996</v>
      </c>
      <c r="D854">
        <v>26.658000999999999</v>
      </c>
      <c r="E854">
        <v>15.114667000000001</v>
      </c>
      <c r="F854">
        <v>24.916447000000002</v>
      </c>
      <c r="G854">
        <v>114.93</v>
      </c>
      <c r="H854">
        <v>31.957999999999998</v>
      </c>
      <c r="I854">
        <v>0</v>
      </c>
    </row>
    <row r="855" spans="1:9">
      <c r="A855" s="126">
        <v>854</v>
      </c>
      <c r="B855">
        <v>2014.8900149999999</v>
      </c>
      <c r="C855">
        <v>93.239998</v>
      </c>
      <c r="D855">
        <v>26.99</v>
      </c>
      <c r="E855">
        <v>14.712667</v>
      </c>
      <c r="F855">
        <v>25.512625</v>
      </c>
      <c r="G855">
        <v>113.33000199999999</v>
      </c>
      <c r="H855">
        <v>32.180500000000002</v>
      </c>
      <c r="I855">
        <v>0</v>
      </c>
    </row>
    <row r="856" spans="1:9">
      <c r="A856" s="126">
        <v>855</v>
      </c>
      <c r="B856">
        <v>2017.459961</v>
      </c>
      <c r="C856">
        <v>94.260002</v>
      </c>
      <c r="D856">
        <v>27.509501</v>
      </c>
      <c r="E856">
        <v>14.372</v>
      </c>
      <c r="F856">
        <v>25.394297000000002</v>
      </c>
      <c r="G856">
        <v>113.449997</v>
      </c>
      <c r="H856">
        <v>32.333500000000001</v>
      </c>
      <c r="I856">
        <v>0</v>
      </c>
    </row>
    <row r="857" spans="1:9">
      <c r="A857" s="126">
        <v>856</v>
      </c>
      <c r="B857">
        <v>2003.6899410000001</v>
      </c>
      <c r="C857">
        <v>94.120002999999997</v>
      </c>
      <c r="D857">
        <v>27.445</v>
      </c>
      <c r="E857">
        <v>14.616667</v>
      </c>
      <c r="F857">
        <v>25.437533999999999</v>
      </c>
      <c r="G857">
        <v>109.730003</v>
      </c>
      <c r="H857">
        <v>32.615001999999997</v>
      </c>
      <c r="I857">
        <v>0</v>
      </c>
    </row>
    <row r="858" spans="1:9">
      <c r="A858" s="126">
        <v>857</v>
      </c>
      <c r="B858">
        <v>1994.23999</v>
      </c>
      <c r="C858">
        <v>94.07</v>
      </c>
      <c r="D858">
        <v>27.241501</v>
      </c>
      <c r="E858">
        <v>14.458667</v>
      </c>
      <c r="F858">
        <v>25.078011</v>
      </c>
      <c r="G858">
        <v>110.230003</v>
      </c>
      <c r="H858">
        <v>32.557999000000002</v>
      </c>
      <c r="I858">
        <v>0</v>
      </c>
    </row>
    <row r="859" spans="1:9">
      <c r="A859" s="126">
        <v>858</v>
      </c>
      <c r="B859">
        <v>2023.8599850000001</v>
      </c>
      <c r="C859">
        <v>95.959998999999996</v>
      </c>
      <c r="D859">
        <v>28.122</v>
      </c>
      <c r="E859">
        <v>14.754</v>
      </c>
      <c r="F859">
        <v>25.453457</v>
      </c>
      <c r="G859">
        <v>101.089996</v>
      </c>
      <c r="H859">
        <v>33.087001999999998</v>
      </c>
      <c r="I859">
        <v>0</v>
      </c>
    </row>
    <row r="860" spans="1:9">
      <c r="A860" s="126">
        <v>859</v>
      </c>
      <c r="B860">
        <v>2033.1099850000001</v>
      </c>
      <c r="C860">
        <v>97.540001000000004</v>
      </c>
      <c r="D860">
        <v>28.538</v>
      </c>
      <c r="E860">
        <v>15.134</v>
      </c>
      <c r="F860">
        <v>25.266874000000001</v>
      </c>
      <c r="G860">
        <v>98.989998</v>
      </c>
      <c r="H860">
        <v>33.110000999999997</v>
      </c>
      <c r="I860">
        <v>0</v>
      </c>
    </row>
    <row r="861" spans="1:9">
      <c r="A861" s="126">
        <v>860</v>
      </c>
      <c r="B861">
        <v>2033.660034</v>
      </c>
      <c r="C861">
        <v>98.470000999999996</v>
      </c>
      <c r="D861">
        <v>28.657499000000001</v>
      </c>
      <c r="E861">
        <v>15.206666999999999</v>
      </c>
      <c r="F861">
        <v>25.423876</v>
      </c>
      <c r="G861">
        <v>101.69000200000001</v>
      </c>
      <c r="H861">
        <v>33.305</v>
      </c>
      <c r="I861">
        <v>0</v>
      </c>
    </row>
    <row r="862" spans="1:9">
      <c r="A862" s="126">
        <v>861</v>
      </c>
      <c r="B862">
        <v>2030.7700199999999</v>
      </c>
      <c r="C862">
        <v>97</v>
      </c>
      <c r="D862">
        <v>28.044001000000002</v>
      </c>
      <c r="E862">
        <v>14.202</v>
      </c>
      <c r="F862">
        <v>25.888072999999999</v>
      </c>
      <c r="G862">
        <v>98.989998</v>
      </c>
      <c r="H862">
        <v>32.514000000000003</v>
      </c>
      <c r="I862">
        <v>0</v>
      </c>
    </row>
    <row r="863" spans="1:9">
      <c r="A863" s="126">
        <v>862</v>
      </c>
      <c r="B863">
        <v>2018.9399410000001</v>
      </c>
      <c r="C863">
        <v>97.110000999999997</v>
      </c>
      <c r="D863">
        <v>27.788499999999999</v>
      </c>
      <c r="E863">
        <v>14.006</v>
      </c>
      <c r="F863">
        <v>25.885801000000001</v>
      </c>
      <c r="G863">
        <v>97.959998999999996</v>
      </c>
      <c r="H863">
        <v>32.130501000000002</v>
      </c>
      <c r="I863">
        <v>0</v>
      </c>
    </row>
    <row r="864" spans="1:9">
      <c r="A864" s="126">
        <v>863</v>
      </c>
      <c r="B864">
        <v>2052.51001</v>
      </c>
      <c r="C864">
        <v>99.669998000000007</v>
      </c>
      <c r="D864">
        <v>28.195499000000002</v>
      </c>
      <c r="E864">
        <v>14.114667000000001</v>
      </c>
      <c r="F864">
        <v>26.281735999999999</v>
      </c>
      <c r="G864">
        <v>97.32</v>
      </c>
      <c r="H864">
        <v>32.589500000000001</v>
      </c>
      <c r="I864">
        <v>0</v>
      </c>
    </row>
    <row r="865" spans="1:9">
      <c r="A865" s="126">
        <v>864</v>
      </c>
      <c r="B865">
        <v>2075.1499020000001</v>
      </c>
      <c r="C865">
        <v>102.19000200000001</v>
      </c>
      <c r="D865">
        <v>29.951499999999999</v>
      </c>
      <c r="E865">
        <v>13.939333</v>
      </c>
      <c r="F865">
        <v>27.096354999999999</v>
      </c>
      <c r="G865">
        <v>100.040001</v>
      </c>
      <c r="H865">
        <v>35.099997999999999</v>
      </c>
      <c r="I865">
        <v>0</v>
      </c>
    </row>
    <row r="866" spans="1:9">
      <c r="A866" s="126">
        <v>865</v>
      </c>
      <c r="B866">
        <v>2071.179932</v>
      </c>
      <c r="C866">
        <v>103.769997</v>
      </c>
      <c r="D866">
        <v>30.430499999999999</v>
      </c>
      <c r="E866">
        <v>14.350667</v>
      </c>
      <c r="F866">
        <v>26.231676</v>
      </c>
      <c r="G866">
        <v>103.040001</v>
      </c>
      <c r="H866">
        <v>35.639000000000003</v>
      </c>
      <c r="I866">
        <v>0</v>
      </c>
    </row>
    <row r="867" spans="1:9">
      <c r="A867" s="126">
        <v>866</v>
      </c>
      <c r="B867">
        <v>2065.889893</v>
      </c>
      <c r="C867">
        <v>103.699997</v>
      </c>
      <c r="D867">
        <v>30.550501000000001</v>
      </c>
      <c r="E867">
        <v>14.023332999999999</v>
      </c>
      <c r="F867">
        <v>26.065560999999999</v>
      </c>
      <c r="G867">
        <v>103.07</v>
      </c>
      <c r="H867">
        <v>35.424500000000002</v>
      </c>
      <c r="I867">
        <v>0</v>
      </c>
    </row>
    <row r="868" spans="1:9">
      <c r="A868" s="126">
        <v>867</v>
      </c>
      <c r="B868">
        <v>2090.3500979999999</v>
      </c>
      <c r="C868">
        <v>104.199997</v>
      </c>
      <c r="D868">
        <v>30.855</v>
      </c>
      <c r="E868">
        <v>14.197333</v>
      </c>
      <c r="F868">
        <v>27.139585</v>
      </c>
      <c r="G868">
        <v>105.800003</v>
      </c>
      <c r="H868">
        <v>35.647499000000003</v>
      </c>
      <c r="I868">
        <v>0</v>
      </c>
    </row>
    <row r="869" spans="1:9">
      <c r="A869" s="126">
        <v>868</v>
      </c>
      <c r="B869">
        <v>2089.4099120000001</v>
      </c>
      <c r="C869">
        <v>104.879997</v>
      </c>
      <c r="D869">
        <v>31.327499</v>
      </c>
      <c r="E869">
        <v>14.108667000000001</v>
      </c>
      <c r="F869">
        <v>27.426297999999999</v>
      </c>
      <c r="G869">
        <v>105.120003</v>
      </c>
      <c r="H869">
        <v>35.846001000000001</v>
      </c>
      <c r="I869">
        <v>0</v>
      </c>
    </row>
    <row r="870" spans="1:9">
      <c r="A870" s="126">
        <v>869</v>
      </c>
      <c r="B870">
        <v>2079.360107</v>
      </c>
      <c r="C870">
        <v>101.970001</v>
      </c>
      <c r="D870">
        <v>31.295000000000002</v>
      </c>
      <c r="E870">
        <v>13.795332999999999</v>
      </c>
      <c r="F870">
        <v>27.191931</v>
      </c>
      <c r="G870">
        <v>108.379997</v>
      </c>
      <c r="H870">
        <v>35.540500999999999</v>
      </c>
      <c r="I870">
        <v>0</v>
      </c>
    </row>
    <row r="871" spans="1:9">
      <c r="A871" s="126">
        <v>870</v>
      </c>
      <c r="B871">
        <v>2104.0500489999999</v>
      </c>
      <c r="C871">
        <v>103.30999799999999</v>
      </c>
      <c r="D871">
        <v>31.4175</v>
      </c>
      <c r="E871">
        <v>14.252667000000001</v>
      </c>
      <c r="F871">
        <v>27.574209</v>
      </c>
      <c r="G871">
        <v>107.639999</v>
      </c>
      <c r="H871">
        <v>36.055500000000002</v>
      </c>
      <c r="I871">
        <v>1</v>
      </c>
    </row>
    <row r="872" spans="1:9">
      <c r="A872" s="126">
        <v>871</v>
      </c>
      <c r="B872">
        <v>2109.790039</v>
      </c>
      <c r="C872">
        <v>102.58000199999999</v>
      </c>
      <c r="D872">
        <v>31.265498999999998</v>
      </c>
      <c r="E872">
        <v>13.89</v>
      </c>
      <c r="F872">
        <v>27.890495000000001</v>
      </c>
      <c r="G872">
        <v>109.739998</v>
      </c>
      <c r="H872">
        <v>36.108001999999999</v>
      </c>
      <c r="I872">
        <v>0</v>
      </c>
    </row>
    <row r="873" spans="1:9">
      <c r="A873" s="126">
        <v>872</v>
      </c>
      <c r="B873">
        <v>2102.3100589999999</v>
      </c>
      <c r="C873">
        <v>103.94000200000001</v>
      </c>
      <c r="D873">
        <v>32.047500999999997</v>
      </c>
      <c r="E873">
        <v>15.442</v>
      </c>
      <c r="F873">
        <v>27.760794000000001</v>
      </c>
      <c r="G873">
        <v>114.050003</v>
      </c>
      <c r="H873">
        <v>36.405498999999999</v>
      </c>
      <c r="I873">
        <v>0</v>
      </c>
    </row>
    <row r="874" spans="1:9">
      <c r="A874" s="126">
        <v>873</v>
      </c>
      <c r="B874">
        <v>2099.929932</v>
      </c>
      <c r="C874">
        <v>108.760002</v>
      </c>
      <c r="D874">
        <v>32.782501000000003</v>
      </c>
      <c r="E874">
        <v>15.451333</v>
      </c>
      <c r="F874">
        <v>27.632822000000001</v>
      </c>
      <c r="G874">
        <v>113.5</v>
      </c>
      <c r="H874">
        <v>36.5625</v>
      </c>
      <c r="I874">
        <v>0</v>
      </c>
    </row>
    <row r="875" spans="1:9">
      <c r="A875" s="126">
        <v>874</v>
      </c>
      <c r="B875">
        <v>2099.1999510000001</v>
      </c>
      <c r="C875">
        <v>107.099998</v>
      </c>
      <c r="D875">
        <v>32.968497999999997</v>
      </c>
      <c r="E875">
        <v>15.490667</v>
      </c>
      <c r="F875">
        <v>27.664814</v>
      </c>
      <c r="G875">
        <v>114.05999799999999</v>
      </c>
      <c r="H875">
        <v>36.688000000000002</v>
      </c>
      <c r="I875">
        <v>0</v>
      </c>
    </row>
    <row r="876" spans="1:9">
      <c r="A876" s="126">
        <v>875</v>
      </c>
      <c r="B876">
        <v>2078.580078</v>
      </c>
      <c r="C876">
        <v>106.489998</v>
      </c>
      <c r="D876">
        <v>32.774501999999998</v>
      </c>
      <c r="E876">
        <v>15.022</v>
      </c>
      <c r="F876">
        <v>27.552834000000001</v>
      </c>
      <c r="G876">
        <v>109.860001</v>
      </c>
      <c r="H876">
        <v>36.244498999999998</v>
      </c>
      <c r="I876">
        <v>0</v>
      </c>
    </row>
    <row r="877" spans="1:9">
      <c r="A877" s="126">
        <v>876</v>
      </c>
      <c r="B877">
        <v>2081.719971</v>
      </c>
      <c r="C877">
        <v>107.910004</v>
      </c>
      <c r="D877">
        <v>32.984000999999999</v>
      </c>
      <c r="E877">
        <v>14.433332999999999</v>
      </c>
      <c r="F877">
        <v>26.684456000000001</v>
      </c>
      <c r="G877">
        <v>112.699997</v>
      </c>
      <c r="H877">
        <v>36.415999999999997</v>
      </c>
      <c r="I877">
        <v>0</v>
      </c>
    </row>
    <row r="878" spans="1:9">
      <c r="A878" s="126">
        <v>877</v>
      </c>
      <c r="B878">
        <v>2075</v>
      </c>
      <c r="C878">
        <v>109.010002</v>
      </c>
      <c r="D878">
        <v>33.662497999999999</v>
      </c>
      <c r="E878">
        <v>14.605333</v>
      </c>
      <c r="F878">
        <v>26.533633999999999</v>
      </c>
      <c r="G878">
        <v>112.860001</v>
      </c>
      <c r="H878">
        <v>36.770000000000003</v>
      </c>
      <c r="I878">
        <v>0</v>
      </c>
    </row>
    <row r="879" spans="1:9">
      <c r="A879" s="126">
        <v>878</v>
      </c>
      <c r="B879">
        <v>2045.969971</v>
      </c>
      <c r="C879">
        <v>108.019997</v>
      </c>
      <c r="D879">
        <v>33.279998999999997</v>
      </c>
      <c r="E879">
        <v>14.196</v>
      </c>
      <c r="F879">
        <v>26.444514999999999</v>
      </c>
      <c r="G879">
        <v>108.91999800000001</v>
      </c>
      <c r="H879">
        <v>36.561501</v>
      </c>
      <c r="I879">
        <v>0</v>
      </c>
    </row>
    <row r="880" spans="1:9">
      <c r="A880" s="126">
        <v>879</v>
      </c>
      <c r="B880">
        <v>2023.040039</v>
      </c>
      <c r="C880">
        <v>103.949997</v>
      </c>
      <c r="D880">
        <v>32.1175</v>
      </c>
      <c r="E880">
        <v>13.812666999999999</v>
      </c>
      <c r="F880">
        <v>25.672108000000001</v>
      </c>
      <c r="G880">
        <v>103.650002</v>
      </c>
      <c r="H880">
        <v>35.849997999999999</v>
      </c>
      <c r="I880">
        <v>0</v>
      </c>
    </row>
    <row r="881" spans="1:9">
      <c r="A881" s="126">
        <v>880</v>
      </c>
      <c r="B881">
        <v>2053.1899410000001</v>
      </c>
      <c r="C881">
        <v>104.040001</v>
      </c>
      <c r="D881">
        <v>32.390498999999998</v>
      </c>
      <c r="E881">
        <v>14.287333</v>
      </c>
      <c r="F881">
        <v>26.092590000000001</v>
      </c>
      <c r="G881">
        <v>111.349998</v>
      </c>
      <c r="H881">
        <v>36.448002000000002</v>
      </c>
      <c r="I881">
        <v>0</v>
      </c>
    </row>
    <row r="882" spans="1:9">
      <c r="A882" s="126">
        <v>881</v>
      </c>
      <c r="B882">
        <v>2050.4399410000001</v>
      </c>
      <c r="C882">
        <v>105.129997</v>
      </c>
      <c r="D882">
        <v>32.165000999999997</v>
      </c>
      <c r="E882">
        <v>14.266667</v>
      </c>
      <c r="F882">
        <v>25.980606000000002</v>
      </c>
      <c r="G882">
        <v>117.099998</v>
      </c>
      <c r="H882">
        <v>36.264999000000003</v>
      </c>
      <c r="I882">
        <v>0</v>
      </c>
    </row>
    <row r="883" spans="1:9">
      <c r="A883" s="126">
        <v>882</v>
      </c>
      <c r="B883">
        <v>2083.580078</v>
      </c>
      <c r="C883">
        <v>107.769997</v>
      </c>
      <c r="D883">
        <v>33.176997999999998</v>
      </c>
      <c r="E883">
        <v>14.738</v>
      </c>
      <c r="F883">
        <v>26.803291000000002</v>
      </c>
      <c r="G883">
        <v>120.629997</v>
      </c>
      <c r="H883">
        <v>37</v>
      </c>
      <c r="I883">
        <v>0</v>
      </c>
    </row>
    <row r="884" spans="1:9">
      <c r="A884" s="126">
        <v>883</v>
      </c>
      <c r="B884">
        <v>2081.23999</v>
      </c>
      <c r="C884">
        <v>106.260002</v>
      </c>
      <c r="D884">
        <v>33.063499</v>
      </c>
      <c r="E884">
        <v>14.786667</v>
      </c>
      <c r="F884">
        <v>27.143787</v>
      </c>
      <c r="G884">
        <v>120.220001</v>
      </c>
      <c r="H884">
        <v>36.920501999999999</v>
      </c>
      <c r="I884">
        <v>0</v>
      </c>
    </row>
    <row r="885" spans="1:9">
      <c r="A885" s="126">
        <v>884</v>
      </c>
      <c r="B885">
        <v>2089.169922</v>
      </c>
      <c r="C885">
        <v>107.32</v>
      </c>
      <c r="D885">
        <v>33.422500999999997</v>
      </c>
      <c r="E885">
        <v>14.667332999999999</v>
      </c>
      <c r="F885">
        <v>27.262616999999999</v>
      </c>
      <c r="G885">
        <v>123.839996</v>
      </c>
      <c r="H885">
        <v>37.830002</v>
      </c>
      <c r="I885">
        <v>0</v>
      </c>
    </row>
    <row r="886" spans="1:9">
      <c r="A886" s="126">
        <v>885</v>
      </c>
      <c r="B886">
        <v>2086.5900879999999</v>
      </c>
      <c r="C886">
        <v>106.949997</v>
      </c>
      <c r="D886">
        <v>33.949500999999998</v>
      </c>
      <c r="E886">
        <v>14.516667</v>
      </c>
      <c r="F886">
        <v>26.908404999999998</v>
      </c>
      <c r="G886">
        <v>125.029999</v>
      </c>
      <c r="H886">
        <v>37.798999999999999</v>
      </c>
      <c r="I886">
        <v>0</v>
      </c>
    </row>
    <row r="887" spans="1:9">
      <c r="A887" s="126">
        <v>886</v>
      </c>
      <c r="B887">
        <v>2089.139893</v>
      </c>
      <c r="C887">
        <v>105.739998</v>
      </c>
      <c r="D887">
        <v>33.557499</v>
      </c>
      <c r="E887">
        <v>14.55</v>
      </c>
      <c r="F887">
        <v>27.166633999999998</v>
      </c>
      <c r="G887">
        <v>123.30999799999999</v>
      </c>
      <c r="H887">
        <v>37.414000999999999</v>
      </c>
      <c r="I887">
        <v>0</v>
      </c>
    </row>
    <row r="888" spans="1:9">
      <c r="A888" s="126">
        <v>887</v>
      </c>
      <c r="B888">
        <v>2088.8701169999999</v>
      </c>
      <c r="C888">
        <v>105.410004</v>
      </c>
      <c r="D888">
        <v>33.766998000000001</v>
      </c>
      <c r="E888">
        <v>15.309333000000001</v>
      </c>
      <c r="F888">
        <v>26.972390999999998</v>
      </c>
      <c r="G888">
        <v>124.160004</v>
      </c>
      <c r="H888">
        <v>37.407501000000003</v>
      </c>
      <c r="I888">
        <v>0</v>
      </c>
    </row>
    <row r="889" spans="1:9">
      <c r="A889" s="126">
        <v>888</v>
      </c>
      <c r="B889">
        <v>2090.110107</v>
      </c>
      <c r="C889">
        <v>105.449997</v>
      </c>
      <c r="D889">
        <v>33.662998000000002</v>
      </c>
      <c r="E889">
        <v>15.440666999999999</v>
      </c>
      <c r="F889">
        <v>26.922118999999999</v>
      </c>
      <c r="G889">
        <v>125.44000200000001</v>
      </c>
      <c r="H889">
        <v>37.512999999999998</v>
      </c>
      <c r="I889">
        <v>0</v>
      </c>
    </row>
    <row r="890" spans="1:9">
      <c r="A890" s="126">
        <v>889</v>
      </c>
      <c r="B890">
        <v>2080.4099120000001</v>
      </c>
      <c r="C890">
        <v>104.239998</v>
      </c>
      <c r="D890">
        <v>33.240001999999997</v>
      </c>
      <c r="E890">
        <v>15.350667</v>
      </c>
      <c r="F890">
        <v>27.034092000000001</v>
      </c>
      <c r="G890">
        <v>123.33000199999999</v>
      </c>
      <c r="H890">
        <v>37.130001</v>
      </c>
      <c r="I890">
        <v>0</v>
      </c>
    </row>
    <row r="891" spans="1:9">
      <c r="A891" s="126">
        <v>890</v>
      </c>
      <c r="B891">
        <v>2102.6298830000001</v>
      </c>
      <c r="C891">
        <v>107.120003</v>
      </c>
      <c r="D891">
        <v>33.952998999999998</v>
      </c>
      <c r="E891">
        <v>15.812666999999999</v>
      </c>
      <c r="F891">
        <v>26.814716000000001</v>
      </c>
      <c r="G891">
        <v>125.370003</v>
      </c>
      <c r="H891">
        <v>38.352001000000001</v>
      </c>
      <c r="I891">
        <v>1</v>
      </c>
    </row>
    <row r="892" spans="1:9">
      <c r="A892" s="126">
        <v>891</v>
      </c>
      <c r="B892">
        <v>2079.51001</v>
      </c>
      <c r="C892">
        <v>106.07</v>
      </c>
      <c r="D892">
        <v>33.800499000000002</v>
      </c>
      <c r="E892">
        <v>15.465999999999999</v>
      </c>
      <c r="F892">
        <v>26.572481</v>
      </c>
      <c r="G892">
        <v>128.929993</v>
      </c>
      <c r="H892">
        <v>38.118999000000002</v>
      </c>
      <c r="I892">
        <v>0</v>
      </c>
    </row>
    <row r="893" spans="1:9">
      <c r="A893" s="126">
        <v>892</v>
      </c>
      <c r="B893">
        <v>2049.6201169999999</v>
      </c>
      <c r="C893">
        <v>104.379997</v>
      </c>
      <c r="D893">
        <v>33.3125</v>
      </c>
      <c r="E893">
        <v>15.513999999999999</v>
      </c>
      <c r="F893">
        <v>26.325673999999999</v>
      </c>
      <c r="G893">
        <v>126.80999799999999</v>
      </c>
      <c r="H893">
        <v>37.626998999999998</v>
      </c>
      <c r="I893">
        <v>0</v>
      </c>
    </row>
    <row r="894" spans="1:9">
      <c r="A894" s="126">
        <v>893</v>
      </c>
      <c r="B894">
        <v>2091.6899410000001</v>
      </c>
      <c r="C894">
        <v>106.18</v>
      </c>
      <c r="D894">
        <v>33.631999999999998</v>
      </c>
      <c r="E894">
        <v>15.358667000000001</v>
      </c>
      <c r="F894">
        <v>27.200914000000001</v>
      </c>
      <c r="G894">
        <v>130.929993</v>
      </c>
      <c r="H894">
        <v>38.340499999999999</v>
      </c>
      <c r="I894">
        <v>0</v>
      </c>
    </row>
    <row r="895" spans="1:9">
      <c r="A895" s="126">
        <v>894</v>
      </c>
      <c r="B895">
        <v>2077.070068</v>
      </c>
      <c r="C895">
        <v>105.610001</v>
      </c>
      <c r="D895">
        <v>33.491501</v>
      </c>
      <c r="E895">
        <v>15.408666999999999</v>
      </c>
      <c r="F895">
        <v>27.029522</v>
      </c>
      <c r="G895">
        <v>125.360001</v>
      </c>
      <c r="H895">
        <v>38.162497999999999</v>
      </c>
      <c r="I895">
        <v>0</v>
      </c>
    </row>
    <row r="896" spans="1:9">
      <c r="A896" s="126">
        <v>895</v>
      </c>
      <c r="B896">
        <v>2063.5900879999999</v>
      </c>
      <c r="C896">
        <v>106.489998</v>
      </c>
      <c r="D896">
        <v>33.866501</v>
      </c>
      <c r="E896">
        <v>15.114667000000001</v>
      </c>
      <c r="F896">
        <v>27.018094999999999</v>
      </c>
      <c r="G896">
        <v>126.980003</v>
      </c>
      <c r="H896">
        <v>38.118499999999997</v>
      </c>
      <c r="I896">
        <v>0</v>
      </c>
    </row>
    <row r="897" spans="1:9">
      <c r="A897" s="126">
        <v>896</v>
      </c>
      <c r="B897">
        <v>2047.619995</v>
      </c>
      <c r="C897">
        <v>104.599998</v>
      </c>
      <c r="D897">
        <v>33.239497999999998</v>
      </c>
      <c r="E897">
        <v>14.968</v>
      </c>
      <c r="F897">
        <v>26.421658999999998</v>
      </c>
      <c r="G897">
        <v>124.199997</v>
      </c>
      <c r="H897">
        <v>37.580502000000003</v>
      </c>
      <c r="I897">
        <v>0</v>
      </c>
    </row>
    <row r="898" spans="1:9">
      <c r="A898" s="126">
        <v>897</v>
      </c>
      <c r="B898">
        <v>2052.2299800000001</v>
      </c>
      <c r="C898">
        <v>105.41999800000001</v>
      </c>
      <c r="D898">
        <v>33.116000999999997</v>
      </c>
      <c r="E898">
        <v>15.138</v>
      </c>
      <c r="F898">
        <v>26.547343999999999</v>
      </c>
      <c r="G898">
        <v>122.910004</v>
      </c>
      <c r="H898">
        <v>37.472999999999999</v>
      </c>
      <c r="I898">
        <v>0</v>
      </c>
    </row>
    <row r="899" spans="1:9">
      <c r="A899" s="126">
        <v>898</v>
      </c>
      <c r="B899">
        <v>2012.369995</v>
      </c>
      <c r="C899">
        <v>102.120003</v>
      </c>
      <c r="D899">
        <v>32.0075</v>
      </c>
      <c r="E899">
        <v>14.468</v>
      </c>
      <c r="F899">
        <v>25.864061</v>
      </c>
      <c r="G899">
        <v>118.910004</v>
      </c>
      <c r="H899">
        <v>36.943500999999998</v>
      </c>
      <c r="I899">
        <v>0</v>
      </c>
    </row>
    <row r="900" spans="1:9">
      <c r="A900" s="126">
        <v>899</v>
      </c>
      <c r="B900">
        <v>2021.9399410000001</v>
      </c>
      <c r="C900">
        <v>104.660004</v>
      </c>
      <c r="D900">
        <v>32.895499999999998</v>
      </c>
      <c r="E900">
        <v>14.571999999999999</v>
      </c>
      <c r="F900">
        <v>25.704101999999999</v>
      </c>
      <c r="G900">
        <v>120.66999800000001</v>
      </c>
      <c r="H900">
        <v>37.388500000000001</v>
      </c>
      <c r="I900">
        <v>0</v>
      </c>
    </row>
    <row r="901" spans="1:9">
      <c r="A901" s="126">
        <v>900</v>
      </c>
      <c r="B901">
        <v>2043.410034</v>
      </c>
      <c r="C901">
        <v>104.550003</v>
      </c>
      <c r="D901">
        <v>32.931998999999998</v>
      </c>
      <c r="E901">
        <v>14.739333</v>
      </c>
      <c r="F901">
        <v>25.249338000000002</v>
      </c>
      <c r="G901">
        <v>118.599998</v>
      </c>
      <c r="H901">
        <v>37.169998</v>
      </c>
      <c r="I901">
        <v>0</v>
      </c>
    </row>
    <row r="902" spans="1:9">
      <c r="A902" s="126">
        <v>901</v>
      </c>
      <c r="B902">
        <v>2073.070068</v>
      </c>
      <c r="C902">
        <v>106.790001</v>
      </c>
      <c r="D902">
        <v>33.788502000000001</v>
      </c>
      <c r="E902">
        <v>15.634</v>
      </c>
      <c r="F902">
        <v>25.443584000000001</v>
      </c>
      <c r="G902">
        <v>122.639999</v>
      </c>
      <c r="H902">
        <v>37.904499000000001</v>
      </c>
      <c r="I902">
        <v>0</v>
      </c>
    </row>
    <row r="903" spans="1:9">
      <c r="A903" s="126">
        <v>902</v>
      </c>
      <c r="B903">
        <v>2041.8900149999999</v>
      </c>
      <c r="C903">
        <v>106.220001</v>
      </c>
      <c r="D903">
        <v>33.532501000000003</v>
      </c>
      <c r="E903">
        <v>15.559333000000001</v>
      </c>
      <c r="F903">
        <v>24.904271999999999</v>
      </c>
      <c r="G903">
        <v>122.510002</v>
      </c>
      <c r="H903">
        <v>37.471499999999999</v>
      </c>
      <c r="I903">
        <v>0</v>
      </c>
    </row>
    <row r="904" spans="1:9">
      <c r="A904" s="126">
        <v>903</v>
      </c>
      <c r="B904">
        <v>2005.5500489999999</v>
      </c>
      <c r="C904">
        <v>104.040001</v>
      </c>
      <c r="D904">
        <v>33.207000999999998</v>
      </c>
      <c r="E904">
        <v>15.364000000000001</v>
      </c>
      <c r="F904">
        <v>24.230131</v>
      </c>
      <c r="G904">
        <v>118.019997</v>
      </c>
      <c r="H904">
        <v>36.965499999999999</v>
      </c>
      <c r="I904">
        <v>0</v>
      </c>
    </row>
    <row r="905" spans="1:9">
      <c r="A905" s="126">
        <v>904</v>
      </c>
      <c r="B905">
        <v>2021.150024</v>
      </c>
      <c r="C905">
        <v>104.769997</v>
      </c>
      <c r="D905">
        <v>33.225498000000002</v>
      </c>
      <c r="E905">
        <v>15.504</v>
      </c>
      <c r="F905">
        <v>24.527214000000001</v>
      </c>
      <c r="G905">
        <v>116.629997</v>
      </c>
      <c r="H905">
        <v>37.388500000000001</v>
      </c>
      <c r="I905">
        <v>0</v>
      </c>
    </row>
    <row r="906" spans="1:9">
      <c r="A906" s="126">
        <v>905</v>
      </c>
      <c r="B906">
        <v>2038.969971</v>
      </c>
      <c r="C906">
        <v>105.510002</v>
      </c>
      <c r="D906">
        <v>33.157501000000003</v>
      </c>
      <c r="E906">
        <v>15.33</v>
      </c>
      <c r="F906">
        <v>24.504358</v>
      </c>
      <c r="G906">
        <v>116.239998</v>
      </c>
      <c r="H906">
        <v>37.5</v>
      </c>
      <c r="I906">
        <v>0</v>
      </c>
    </row>
    <row r="907" spans="1:9">
      <c r="A907" s="126">
        <v>906</v>
      </c>
      <c r="B907">
        <v>2064.290039</v>
      </c>
      <c r="C907">
        <v>104.629997</v>
      </c>
      <c r="D907">
        <v>33.185001</v>
      </c>
      <c r="E907">
        <v>15.313333</v>
      </c>
      <c r="F907">
        <v>24.819717000000001</v>
      </c>
      <c r="G907">
        <v>118.160004</v>
      </c>
      <c r="H907">
        <v>37.515498999999998</v>
      </c>
      <c r="I907">
        <v>0</v>
      </c>
    </row>
    <row r="908" spans="1:9">
      <c r="A908" s="126">
        <v>907</v>
      </c>
      <c r="B908">
        <v>2060.98999</v>
      </c>
      <c r="C908">
        <v>105.019997</v>
      </c>
      <c r="D908">
        <v>33.139499999999998</v>
      </c>
      <c r="E908">
        <v>15.371333</v>
      </c>
      <c r="F908">
        <v>24.687177999999999</v>
      </c>
      <c r="G908">
        <v>117.33000199999999</v>
      </c>
      <c r="H908">
        <v>37.419998</v>
      </c>
      <c r="I908">
        <v>0</v>
      </c>
    </row>
    <row r="909" spans="1:9">
      <c r="A909" s="126">
        <v>908</v>
      </c>
      <c r="B909">
        <v>2056.5</v>
      </c>
      <c r="C909">
        <v>105.93</v>
      </c>
      <c r="D909">
        <v>33.759998000000003</v>
      </c>
      <c r="E909">
        <v>15.263332999999999</v>
      </c>
      <c r="F909">
        <v>24.41066</v>
      </c>
      <c r="G909">
        <v>117.110001</v>
      </c>
      <c r="H909">
        <v>38.125500000000002</v>
      </c>
      <c r="I909">
        <v>0</v>
      </c>
    </row>
    <row r="910" spans="1:9">
      <c r="A910" s="126">
        <v>909</v>
      </c>
      <c r="B910">
        <v>2078.360107</v>
      </c>
      <c r="C910">
        <v>107.260002</v>
      </c>
      <c r="D910">
        <v>34.698501999999998</v>
      </c>
      <c r="E910">
        <v>15.812666999999999</v>
      </c>
      <c r="F910">
        <v>24.849430000000002</v>
      </c>
      <c r="G910">
        <v>119.120003</v>
      </c>
      <c r="H910">
        <v>38.830002</v>
      </c>
      <c r="I910">
        <v>0</v>
      </c>
    </row>
    <row r="911" spans="1:9">
      <c r="A911" s="126">
        <v>910</v>
      </c>
      <c r="B911">
        <v>2063.360107</v>
      </c>
      <c r="C911">
        <v>106.220001</v>
      </c>
      <c r="D911">
        <v>34.453499000000001</v>
      </c>
      <c r="E911">
        <v>15.872667</v>
      </c>
      <c r="F911">
        <v>24.524930999999999</v>
      </c>
      <c r="G911">
        <v>116.709999</v>
      </c>
      <c r="H911">
        <v>38.549999</v>
      </c>
      <c r="I911">
        <v>0</v>
      </c>
    </row>
    <row r="912" spans="1:9">
      <c r="A912" s="126">
        <v>911</v>
      </c>
      <c r="B912">
        <v>2043.9399410000001</v>
      </c>
      <c r="C912">
        <v>104.660004</v>
      </c>
      <c r="D912">
        <v>33.794497999999997</v>
      </c>
      <c r="E912">
        <v>16.000668000000001</v>
      </c>
      <c r="F912">
        <v>24.054174</v>
      </c>
      <c r="G912">
        <v>114.379997</v>
      </c>
      <c r="H912">
        <v>37.944000000000003</v>
      </c>
      <c r="I912">
        <v>0</v>
      </c>
    </row>
    <row r="913" spans="1:9">
      <c r="A913" s="126">
        <v>912</v>
      </c>
      <c r="B913">
        <v>2012.660034</v>
      </c>
      <c r="C913">
        <v>102.220001</v>
      </c>
      <c r="D913">
        <v>31.849501</v>
      </c>
      <c r="E913">
        <v>14.894</v>
      </c>
      <c r="F913">
        <v>24.074738</v>
      </c>
      <c r="G913">
        <v>109.959999</v>
      </c>
      <c r="H913">
        <v>37.091999000000001</v>
      </c>
      <c r="I913">
        <v>1</v>
      </c>
    </row>
    <row r="914" spans="1:9">
      <c r="A914" s="126">
        <v>913</v>
      </c>
      <c r="B914">
        <v>2016.709961</v>
      </c>
      <c r="C914">
        <v>102.730003</v>
      </c>
      <c r="D914">
        <v>31.689501</v>
      </c>
      <c r="E914">
        <v>14.895333000000001</v>
      </c>
      <c r="F914">
        <v>23.471444999999999</v>
      </c>
      <c r="G914">
        <v>107.660004</v>
      </c>
      <c r="H914">
        <v>37.129002</v>
      </c>
      <c r="I914">
        <v>0</v>
      </c>
    </row>
    <row r="915" spans="1:9">
      <c r="A915" s="126">
        <v>914</v>
      </c>
      <c r="B915">
        <v>1990.26001</v>
      </c>
      <c r="C915">
        <v>102.970001</v>
      </c>
      <c r="D915">
        <v>31.6325</v>
      </c>
      <c r="E915">
        <v>14.602667</v>
      </c>
      <c r="F915">
        <v>23.012121</v>
      </c>
      <c r="G915">
        <v>117.68</v>
      </c>
      <c r="H915">
        <v>37.180999999999997</v>
      </c>
      <c r="I915">
        <v>0</v>
      </c>
    </row>
    <row r="916" spans="1:9">
      <c r="A916" s="126">
        <v>915</v>
      </c>
      <c r="B916">
        <v>1943.089966</v>
      </c>
      <c r="C916">
        <v>97.919998000000007</v>
      </c>
      <c r="D916">
        <v>30.396999000000001</v>
      </c>
      <c r="E916">
        <v>14.376666999999999</v>
      </c>
      <c r="F916">
        <v>22.040901000000002</v>
      </c>
      <c r="G916">
        <v>114.55999799999999</v>
      </c>
      <c r="H916">
        <v>36.319499999999998</v>
      </c>
      <c r="I916">
        <v>0</v>
      </c>
    </row>
    <row r="917" spans="1:9">
      <c r="A917" s="126">
        <v>916</v>
      </c>
      <c r="B917">
        <v>1922.030029</v>
      </c>
      <c r="C917">
        <v>97.330001999999993</v>
      </c>
      <c r="D917">
        <v>30.352501</v>
      </c>
      <c r="E917">
        <v>14.066667000000001</v>
      </c>
      <c r="F917">
        <v>22.157444000000002</v>
      </c>
      <c r="G917">
        <v>111.389999</v>
      </c>
      <c r="H917">
        <v>35.723498999999997</v>
      </c>
      <c r="I917">
        <v>0</v>
      </c>
    </row>
    <row r="918" spans="1:9">
      <c r="A918" s="126">
        <v>917</v>
      </c>
      <c r="B918">
        <v>1923.670044</v>
      </c>
      <c r="C918">
        <v>97.510002</v>
      </c>
      <c r="D918">
        <v>30.886998999999999</v>
      </c>
      <c r="E918">
        <v>13.856667</v>
      </c>
      <c r="F918">
        <v>22.516220000000001</v>
      </c>
      <c r="G918">
        <v>114.970001</v>
      </c>
      <c r="H918">
        <v>35.801498000000002</v>
      </c>
      <c r="I918">
        <v>0</v>
      </c>
    </row>
    <row r="919" spans="1:9">
      <c r="A919" s="126">
        <v>918</v>
      </c>
      <c r="B919">
        <v>1938.6800539999999</v>
      </c>
      <c r="C919">
        <v>99.370002999999997</v>
      </c>
      <c r="D919">
        <v>30.894501000000002</v>
      </c>
      <c r="E919">
        <v>13.997999999999999</v>
      </c>
      <c r="F919">
        <v>22.843014</v>
      </c>
      <c r="G919">
        <v>116.58000199999999</v>
      </c>
      <c r="H919">
        <v>36.303500999999997</v>
      </c>
      <c r="I919">
        <v>0</v>
      </c>
    </row>
    <row r="920" spans="1:9">
      <c r="A920" s="126">
        <v>919</v>
      </c>
      <c r="B920">
        <v>1890.280029</v>
      </c>
      <c r="C920">
        <v>95.440002000000007</v>
      </c>
      <c r="D920">
        <v>29.090499999999999</v>
      </c>
      <c r="E920">
        <v>13.353999999999999</v>
      </c>
      <c r="F920">
        <v>22.255711000000002</v>
      </c>
      <c r="G920">
        <v>106.55999799999999</v>
      </c>
      <c r="H920">
        <v>35.027999999999999</v>
      </c>
      <c r="I920">
        <v>0</v>
      </c>
    </row>
    <row r="921" spans="1:9">
      <c r="A921" s="126">
        <v>920</v>
      </c>
      <c r="B921">
        <v>1921.839966</v>
      </c>
      <c r="C921">
        <v>98.370002999999997</v>
      </c>
      <c r="D921">
        <v>29.65</v>
      </c>
      <c r="E921">
        <v>13.745333</v>
      </c>
      <c r="F921">
        <v>22.742463999999998</v>
      </c>
      <c r="G921">
        <v>107.05999799999999</v>
      </c>
      <c r="H921">
        <v>35.735999999999997</v>
      </c>
      <c r="I921">
        <v>0</v>
      </c>
    </row>
    <row r="922" spans="1:9">
      <c r="A922" s="126">
        <v>921</v>
      </c>
      <c r="B922">
        <v>1880.329956</v>
      </c>
      <c r="C922">
        <v>94.970000999999996</v>
      </c>
      <c r="D922">
        <v>28.509001000000001</v>
      </c>
      <c r="E922">
        <v>13.666</v>
      </c>
      <c r="F922">
        <v>22.196294999999999</v>
      </c>
      <c r="G922">
        <v>104.040001</v>
      </c>
      <c r="H922">
        <v>34.722499999999997</v>
      </c>
      <c r="I922">
        <v>0</v>
      </c>
    </row>
    <row r="923" spans="1:9">
      <c r="A923" s="126">
        <v>922</v>
      </c>
      <c r="B923">
        <v>1881.329956</v>
      </c>
      <c r="C923">
        <v>95.260002</v>
      </c>
      <c r="D923">
        <v>28.724001000000001</v>
      </c>
      <c r="E923">
        <v>13.648</v>
      </c>
      <c r="F923">
        <v>22.088889999999999</v>
      </c>
      <c r="G923">
        <v>107.889999</v>
      </c>
      <c r="H923">
        <v>35.089500000000001</v>
      </c>
      <c r="I923">
        <v>0</v>
      </c>
    </row>
    <row r="924" spans="1:9">
      <c r="A924" s="126">
        <v>923</v>
      </c>
      <c r="B924">
        <v>1859.329956</v>
      </c>
      <c r="C924">
        <v>94.349997999999999</v>
      </c>
      <c r="D924">
        <v>28.588498999999999</v>
      </c>
      <c r="E924">
        <v>13.246667</v>
      </c>
      <c r="F924">
        <v>22.118590999999999</v>
      </c>
      <c r="G924">
        <v>107.739998</v>
      </c>
      <c r="H924">
        <v>34.922500999999997</v>
      </c>
      <c r="I924">
        <v>0</v>
      </c>
    </row>
    <row r="925" spans="1:9">
      <c r="A925" s="126">
        <v>924</v>
      </c>
      <c r="B925">
        <v>1868.98999</v>
      </c>
      <c r="C925">
        <v>94.160004000000001</v>
      </c>
      <c r="D925">
        <v>28.750999</v>
      </c>
      <c r="E925">
        <v>13.331333000000001</v>
      </c>
      <c r="F925">
        <v>22.006622</v>
      </c>
      <c r="G925">
        <v>102.349998</v>
      </c>
      <c r="H925">
        <v>35.329498000000001</v>
      </c>
      <c r="I925">
        <v>0</v>
      </c>
    </row>
    <row r="926" spans="1:9">
      <c r="A926" s="126">
        <v>925</v>
      </c>
      <c r="B926">
        <v>1906.900024</v>
      </c>
      <c r="C926">
        <v>97.940002000000007</v>
      </c>
      <c r="D926">
        <v>29.818999999999999</v>
      </c>
      <c r="E926">
        <v>13.503333</v>
      </c>
      <c r="F926">
        <v>23.176653000000002</v>
      </c>
      <c r="G926">
        <v>100.720001</v>
      </c>
      <c r="H926">
        <v>36.262501</v>
      </c>
      <c r="I926">
        <v>0</v>
      </c>
    </row>
    <row r="927" spans="1:9">
      <c r="A927" s="126">
        <v>926</v>
      </c>
      <c r="B927">
        <v>1877.079956</v>
      </c>
      <c r="C927">
        <v>97.010002</v>
      </c>
      <c r="D927">
        <v>29.826499999999999</v>
      </c>
      <c r="E927">
        <v>13.092000000000001</v>
      </c>
      <c r="F927">
        <v>22.72418</v>
      </c>
      <c r="G927">
        <v>99.120002999999997</v>
      </c>
      <c r="H927">
        <v>35.583500000000001</v>
      </c>
      <c r="I927">
        <v>0</v>
      </c>
    </row>
    <row r="928" spans="1:9">
      <c r="A928" s="126">
        <v>927</v>
      </c>
      <c r="B928">
        <v>1903.630005</v>
      </c>
      <c r="C928">
        <v>97.339995999999999</v>
      </c>
      <c r="D928">
        <v>30.0625</v>
      </c>
      <c r="E928">
        <v>12.904</v>
      </c>
      <c r="F928">
        <v>22.849865000000001</v>
      </c>
      <c r="G928">
        <v>97.830001999999993</v>
      </c>
      <c r="H928">
        <v>35.652000000000001</v>
      </c>
      <c r="I928">
        <v>0</v>
      </c>
    </row>
    <row r="929" spans="1:9">
      <c r="A929" s="126">
        <v>928</v>
      </c>
      <c r="B929">
        <v>1882.9499510000001</v>
      </c>
      <c r="C929">
        <v>94.449996999999996</v>
      </c>
      <c r="D929">
        <v>29.1675</v>
      </c>
      <c r="E929">
        <v>12.538</v>
      </c>
      <c r="F929">
        <v>21.348476000000002</v>
      </c>
      <c r="G929">
        <v>91.150002000000001</v>
      </c>
      <c r="H929">
        <v>34.999499999999998</v>
      </c>
      <c r="I929">
        <v>0</v>
      </c>
    </row>
    <row r="930" spans="1:9">
      <c r="A930" s="126">
        <v>929</v>
      </c>
      <c r="B930">
        <v>1893.3599850000001</v>
      </c>
      <c r="C930">
        <v>109.110001</v>
      </c>
      <c r="D930">
        <v>31.767499999999998</v>
      </c>
      <c r="E930">
        <v>12.646667000000001</v>
      </c>
      <c r="F930">
        <v>21.501591000000001</v>
      </c>
      <c r="G930">
        <v>94.410004000000001</v>
      </c>
      <c r="H930">
        <v>36.548000000000002</v>
      </c>
      <c r="I930">
        <v>0</v>
      </c>
    </row>
    <row r="931" spans="1:9">
      <c r="A931" s="126">
        <v>930</v>
      </c>
      <c r="B931">
        <v>1940.23999</v>
      </c>
      <c r="C931">
        <v>112.209999</v>
      </c>
      <c r="D931">
        <v>29.35</v>
      </c>
      <c r="E931">
        <v>12.746667</v>
      </c>
      <c r="F931">
        <v>22.24428</v>
      </c>
      <c r="G931">
        <v>91.839995999999999</v>
      </c>
      <c r="H931">
        <v>37.147499000000003</v>
      </c>
      <c r="I931">
        <v>0</v>
      </c>
    </row>
    <row r="932" spans="1:9">
      <c r="A932" s="126">
        <v>931</v>
      </c>
      <c r="B932">
        <v>1939.380005</v>
      </c>
      <c r="C932">
        <v>115.089996</v>
      </c>
      <c r="D932">
        <v>28.740499</v>
      </c>
      <c r="E932">
        <v>13.129333000000001</v>
      </c>
      <c r="F932">
        <v>22.036327</v>
      </c>
      <c r="G932">
        <v>94.089995999999999</v>
      </c>
      <c r="H932">
        <v>37.599997999999999</v>
      </c>
      <c r="I932">
        <v>1</v>
      </c>
    </row>
    <row r="933" spans="1:9">
      <c r="A933" s="126">
        <v>932</v>
      </c>
      <c r="B933">
        <v>1903.030029</v>
      </c>
      <c r="C933">
        <v>114.610001</v>
      </c>
      <c r="D933">
        <v>27.605</v>
      </c>
      <c r="E933">
        <v>12.185333</v>
      </c>
      <c r="F933">
        <v>21.590710000000001</v>
      </c>
      <c r="G933">
        <v>91.489998</v>
      </c>
      <c r="H933">
        <v>38.232498</v>
      </c>
      <c r="I933">
        <v>0</v>
      </c>
    </row>
    <row r="934" spans="1:9">
      <c r="A934" s="126">
        <v>933</v>
      </c>
      <c r="B934">
        <v>1912.530029</v>
      </c>
      <c r="C934">
        <v>112.69000200000001</v>
      </c>
      <c r="D934">
        <v>26.553498999999999</v>
      </c>
      <c r="E934">
        <v>11.565333000000001</v>
      </c>
      <c r="F934">
        <v>22.018044</v>
      </c>
      <c r="G934">
        <v>90.739998</v>
      </c>
      <c r="H934">
        <v>36.347499999999997</v>
      </c>
      <c r="I934">
        <v>0</v>
      </c>
    </row>
    <row r="935" spans="1:9">
      <c r="A935" s="126">
        <v>934</v>
      </c>
      <c r="B935">
        <v>1915.4499510000001</v>
      </c>
      <c r="C935">
        <v>110.489998</v>
      </c>
      <c r="D935">
        <v>26.812999999999999</v>
      </c>
      <c r="E935">
        <v>11.688667000000001</v>
      </c>
      <c r="F935">
        <v>22.194959999999998</v>
      </c>
      <c r="G935">
        <v>89.709998999999996</v>
      </c>
      <c r="H935">
        <v>35.400500999999998</v>
      </c>
      <c r="I935">
        <v>0</v>
      </c>
    </row>
    <row r="936" spans="1:9">
      <c r="A936" s="126">
        <v>935</v>
      </c>
      <c r="B936">
        <v>1880.0500489999999</v>
      </c>
      <c r="C936">
        <v>104.07</v>
      </c>
      <c r="D936">
        <v>25.106501000000002</v>
      </c>
      <c r="E936">
        <v>10.84</v>
      </c>
      <c r="F936">
        <v>21.602177000000001</v>
      </c>
      <c r="G936">
        <v>82.790001000000004</v>
      </c>
      <c r="H936">
        <v>34.178500999999997</v>
      </c>
      <c r="I936">
        <v>0</v>
      </c>
    </row>
    <row r="937" spans="1:9">
      <c r="A937" s="126">
        <v>936</v>
      </c>
      <c r="B937">
        <v>1853.4399410000001</v>
      </c>
      <c r="C937">
        <v>99.75</v>
      </c>
      <c r="D937">
        <v>24.405000999999999</v>
      </c>
      <c r="E937">
        <v>9.8659999999999997</v>
      </c>
      <c r="F937">
        <v>21.829643000000001</v>
      </c>
      <c r="G937">
        <v>83.32</v>
      </c>
      <c r="H937">
        <v>34.137000999999998</v>
      </c>
      <c r="I937">
        <v>0</v>
      </c>
    </row>
    <row r="938" spans="1:9">
      <c r="A938" s="126">
        <v>937</v>
      </c>
      <c r="B938">
        <v>1852.209961</v>
      </c>
      <c r="C938">
        <v>99.540001000000004</v>
      </c>
      <c r="D938">
        <v>24.1035</v>
      </c>
      <c r="E938">
        <v>9.8833330000000004</v>
      </c>
      <c r="F938">
        <v>21.825044999999999</v>
      </c>
      <c r="G938">
        <v>86.129997000000003</v>
      </c>
      <c r="H938">
        <v>33.905498999999999</v>
      </c>
      <c r="I938">
        <v>0</v>
      </c>
    </row>
    <row r="939" spans="1:9">
      <c r="A939" s="126">
        <v>938</v>
      </c>
      <c r="B939">
        <v>1851.8599850000001</v>
      </c>
      <c r="C939">
        <v>101</v>
      </c>
      <c r="D939">
        <v>24.524000000000001</v>
      </c>
      <c r="E939">
        <v>9.5779999999999994</v>
      </c>
      <c r="F939">
        <v>21.659617999999998</v>
      </c>
      <c r="G939">
        <v>88.449996999999996</v>
      </c>
      <c r="H939">
        <v>34.206001000000001</v>
      </c>
      <c r="I939">
        <v>0</v>
      </c>
    </row>
    <row r="940" spans="1:9">
      <c r="A940" s="126">
        <v>939</v>
      </c>
      <c r="B940">
        <v>1829.079956</v>
      </c>
      <c r="C940">
        <v>101.910004</v>
      </c>
      <c r="D940">
        <v>25.190999999999999</v>
      </c>
      <c r="E940">
        <v>10.031333</v>
      </c>
      <c r="F940">
        <v>21.528656000000002</v>
      </c>
      <c r="G940">
        <v>86.349997999999999</v>
      </c>
      <c r="H940">
        <v>34.155498999999999</v>
      </c>
      <c r="I940">
        <v>0</v>
      </c>
    </row>
    <row r="941" spans="1:9">
      <c r="A941" s="126">
        <v>940</v>
      </c>
      <c r="B941">
        <v>1864.780029</v>
      </c>
      <c r="C941">
        <v>102.010002</v>
      </c>
      <c r="D941">
        <v>25.353999999999999</v>
      </c>
      <c r="E941">
        <v>10.069333</v>
      </c>
      <c r="F941">
        <v>21.595285000000001</v>
      </c>
      <c r="G941">
        <v>87.400002000000001</v>
      </c>
      <c r="H941">
        <v>34.119999</v>
      </c>
      <c r="I941">
        <v>0</v>
      </c>
    </row>
    <row r="942" spans="1:9">
      <c r="A942" s="126">
        <v>941</v>
      </c>
      <c r="B942">
        <v>1895.579956</v>
      </c>
      <c r="C942">
        <v>101.610001</v>
      </c>
      <c r="D942">
        <v>26.055</v>
      </c>
      <c r="E942">
        <v>10.344666999999999</v>
      </c>
      <c r="F942">
        <v>22.204149000000001</v>
      </c>
      <c r="G942">
        <v>89.050003000000004</v>
      </c>
      <c r="H942">
        <v>34.549999</v>
      </c>
      <c r="I942">
        <v>0</v>
      </c>
    </row>
    <row r="943" spans="1:9">
      <c r="A943" s="126">
        <v>942</v>
      </c>
      <c r="B943">
        <v>1926.8199460000001</v>
      </c>
      <c r="C943">
        <v>105.199997</v>
      </c>
      <c r="D943">
        <v>26.704999999999998</v>
      </c>
      <c r="E943">
        <v>11.245333</v>
      </c>
      <c r="F943">
        <v>22.544207</v>
      </c>
      <c r="G943">
        <v>94.760002</v>
      </c>
      <c r="H943">
        <v>35.419998</v>
      </c>
      <c r="I943">
        <v>0</v>
      </c>
    </row>
    <row r="944" spans="1:9">
      <c r="A944" s="126">
        <v>943</v>
      </c>
      <c r="B944">
        <v>1917.829956</v>
      </c>
      <c r="C944">
        <v>103.470001</v>
      </c>
      <c r="D944">
        <v>26.25</v>
      </c>
      <c r="E944">
        <v>11.118</v>
      </c>
      <c r="F944">
        <v>22.116844</v>
      </c>
      <c r="G944">
        <v>90.489998</v>
      </c>
      <c r="H944">
        <v>34.8675</v>
      </c>
      <c r="I944">
        <v>0</v>
      </c>
    </row>
    <row r="945" spans="1:9">
      <c r="A945" s="126">
        <v>944</v>
      </c>
      <c r="B945">
        <v>1917.780029</v>
      </c>
      <c r="C945">
        <v>104.57</v>
      </c>
      <c r="D945">
        <v>26.745000999999998</v>
      </c>
      <c r="E945">
        <v>11.105333</v>
      </c>
      <c r="F945">
        <v>22.066298</v>
      </c>
      <c r="G945">
        <v>89.230002999999996</v>
      </c>
      <c r="H945">
        <v>35.045501999999999</v>
      </c>
      <c r="I945">
        <v>0</v>
      </c>
    </row>
    <row r="946" spans="1:9">
      <c r="A946" s="126">
        <v>945</v>
      </c>
      <c r="B946">
        <v>1945.5</v>
      </c>
      <c r="C946">
        <v>107.160004</v>
      </c>
      <c r="D946">
        <v>27.975000000000001</v>
      </c>
      <c r="E946">
        <v>11.849333</v>
      </c>
      <c r="F946">
        <v>22.259288999999999</v>
      </c>
      <c r="G946">
        <v>91.93</v>
      </c>
      <c r="H946">
        <v>35.323002000000002</v>
      </c>
      <c r="I946">
        <v>0</v>
      </c>
    </row>
    <row r="947" spans="1:9">
      <c r="A947" s="126">
        <v>946</v>
      </c>
      <c r="B947">
        <v>1921.2700199999999</v>
      </c>
      <c r="C947">
        <v>105.459999</v>
      </c>
      <c r="D947">
        <v>27.646999000000001</v>
      </c>
      <c r="E947">
        <v>11.814</v>
      </c>
      <c r="F947">
        <v>21.756117</v>
      </c>
      <c r="G947">
        <v>89.120002999999997</v>
      </c>
      <c r="H947">
        <v>34.792499999999997</v>
      </c>
      <c r="I947">
        <v>0</v>
      </c>
    </row>
    <row r="948" spans="1:9">
      <c r="A948" s="126">
        <v>947</v>
      </c>
      <c r="B948">
        <v>1929.8000489999999</v>
      </c>
      <c r="C948">
        <v>106.879997</v>
      </c>
      <c r="D948">
        <v>27.702000000000002</v>
      </c>
      <c r="E948">
        <v>11.933332999999999</v>
      </c>
      <c r="F948">
        <v>22.080086000000001</v>
      </c>
      <c r="G948">
        <v>91.610000999999997</v>
      </c>
      <c r="H948">
        <v>34.978000999999999</v>
      </c>
      <c r="I948">
        <v>0</v>
      </c>
    </row>
    <row r="949" spans="1:9">
      <c r="A949" s="126">
        <v>948</v>
      </c>
      <c r="B949">
        <v>1951.6999510000001</v>
      </c>
      <c r="C949">
        <v>108.07</v>
      </c>
      <c r="D949">
        <v>27.7575</v>
      </c>
      <c r="E949">
        <v>12.495333</v>
      </c>
      <c r="F949">
        <v>22.231719999999999</v>
      </c>
      <c r="G949">
        <v>94.529999000000004</v>
      </c>
      <c r="H949">
        <v>35.287497999999999</v>
      </c>
      <c r="I949">
        <v>0</v>
      </c>
    </row>
    <row r="950" spans="1:9">
      <c r="A950" s="126">
        <v>949</v>
      </c>
      <c r="B950">
        <v>1948.0500489999999</v>
      </c>
      <c r="C950">
        <v>107.91999800000001</v>
      </c>
      <c r="D950">
        <v>27.761499000000001</v>
      </c>
      <c r="E950">
        <v>12.689333</v>
      </c>
      <c r="F950">
        <v>22.266188</v>
      </c>
      <c r="G950">
        <v>94.790001000000004</v>
      </c>
      <c r="H950">
        <v>35.253501999999997</v>
      </c>
      <c r="I950">
        <v>0</v>
      </c>
    </row>
    <row r="951" spans="1:9">
      <c r="A951" s="126">
        <v>950</v>
      </c>
      <c r="B951">
        <v>1932.2299800000001</v>
      </c>
      <c r="C951">
        <v>106.91999800000001</v>
      </c>
      <c r="D951">
        <v>27.625999</v>
      </c>
      <c r="E951">
        <v>12.795332999999999</v>
      </c>
      <c r="F951">
        <v>22.215638999999999</v>
      </c>
      <c r="G951">
        <v>93.410004000000001</v>
      </c>
      <c r="H951">
        <v>34.888500000000001</v>
      </c>
      <c r="I951">
        <v>0</v>
      </c>
    </row>
    <row r="952" spans="1:9">
      <c r="A952" s="126">
        <v>951</v>
      </c>
      <c r="B952">
        <v>1978.349976</v>
      </c>
      <c r="C952">
        <v>109.82</v>
      </c>
      <c r="D952">
        <v>28.952000000000002</v>
      </c>
      <c r="E952">
        <v>12.423333</v>
      </c>
      <c r="F952">
        <v>23.097923000000002</v>
      </c>
      <c r="G952">
        <v>98.300003000000004</v>
      </c>
      <c r="H952">
        <v>35.940497999999998</v>
      </c>
      <c r="I952">
        <v>1</v>
      </c>
    </row>
    <row r="953" spans="1:9">
      <c r="A953" s="126">
        <v>952</v>
      </c>
      <c r="B953">
        <v>1986.4499510000001</v>
      </c>
      <c r="C953">
        <v>109.949997</v>
      </c>
      <c r="D953">
        <v>29.0105</v>
      </c>
      <c r="E953">
        <v>12.555999999999999</v>
      </c>
      <c r="F953">
        <v>23.148474</v>
      </c>
      <c r="G953">
        <v>97.610000999999997</v>
      </c>
      <c r="H953">
        <v>35.942501</v>
      </c>
      <c r="I953">
        <v>0</v>
      </c>
    </row>
    <row r="954" spans="1:9">
      <c r="A954" s="126">
        <v>953</v>
      </c>
      <c r="B954">
        <v>1993.400024</v>
      </c>
      <c r="C954">
        <v>109.58000199999999</v>
      </c>
      <c r="D954">
        <v>28.874500000000001</v>
      </c>
      <c r="E954">
        <v>13.049333000000001</v>
      </c>
      <c r="F954">
        <v>23.320795</v>
      </c>
      <c r="G954">
        <v>97.93</v>
      </c>
      <c r="H954">
        <v>35.620998</v>
      </c>
      <c r="I954">
        <v>0</v>
      </c>
    </row>
    <row r="955" spans="1:9">
      <c r="A955" s="126">
        <v>954</v>
      </c>
      <c r="B955">
        <v>1999.98999</v>
      </c>
      <c r="C955">
        <v>108.389999</v>
      </c>
      <c r="D955">
        <v>28.757000000000001</v>
      </c>
      <c r="E955">
        <v>13.402666999999999</v>
      </c>
      <c r="F955">
        <v>23.667736000000001</v>
      </c>
      <c r="G955">
        <v>101.58000199999999</v>
      </c>
      <c r="H955">
        <v>35.544497999999997</v>
      </c>
      <c r="I955">
        <v>0</v>
      </c>
    </row>
    <row r="956" spans="1:9">
      <c r="A956" s="126">
        <v>955</v>
      </c>
      <c r="B956">
        <v>2001.76001</v>
      </c>
      <c r="C956">
        <v>105.730003</v>
      </c>
      <c r="D956">
        <v>28.139999</v>
      </c>
      <c r="E956">
        <v>13.686</v>
      </c>
      <c r="F956">
        <v>23.405805999999998</v>
      </c>
      <c r="G956">
        <v>95.489998</v>
      </c>
      <c r="H956">
        <v>34.757998999999998</v>
      </c>
      <c r="I956">
        <v>0</v>
      </c>
    </row>
    <row r="957" spans="1:9">
      <c r="A957" s="126">
        <v>956</v>
      </c>
      <c r="B957">
        <v>1979.26001</v>
      </c>
      <c r="C957">
        <v>105.93</v>
      </c>
      <c r="D957">
        <v>28.013000000000002</v>
      </c>
      <c r="E957">
        <v>13.506667</v>
      </c>
      <c r="F957">
        <v>23.212799</v>
      </c>
      <c r="G957">
        <v>96.230002999999996</v>
      </c>
      <c r="H957">
        <v>34.698501999999998</v>
      </c>
      <c r="I957">
        <v>0</v>
      </c>
    </row>
    <row r="958" spans="1:9">
      <c r="A958" s="126">
        <v>957</v>
      </c>
      <c r="B958">
        <v>1989.26001</v>
      </c>
      <c r="C958">
        <v>107.510002</v>
      </c>
      <c r="D958">
        <v>27.973499</v>
      </c>
      <c r="E958">
        <v>13.914667</v>
      </c>
      <c r="F958">
        <v>23.233478999999999</v>
      </c>
      <c r="G958">
        <v>98</v>
      </c>
      <c r="H958">
        <v>35.262000999999998</v>
      </c>
      <c r="I958">
        <v>0</v>
      </c>
    </row>
    <row r="959" spans="1:9">
      <c r="A959" s="126">
        <v>958</v>
      </c>
      <c r="B959">
        <v>1989.5699460000001</v>
      </c>
      <c r="C959">
        <v>107.32</v>
      </c>
      <c r="D959">
        <v>27.946501000000001</v>
      </c>
      <c r="E959">
        <v>13.678667000000001</v>
      </c>
      <c r="F959">
        <v>23.244973999999999</v>
      </c>
      <c r="G959">
        <v>97.360000999999997</v>
      </c>
      <c r="H959">
        <v>35.640999000000001</v>
      </c>
      <c r="I959">
        <v>0</v>
      </c>
    </row>
    <row r="960" spans="1:9">
      <c r="A960" s="126">
        <v>959</v>
      </c>
      <c r="B960">
        <v>2022.1899410000001</v>
      </c>
      <c r="C960">
        <v>109.410004</v>
      </c>
      <c r="D960">
        <v>28.480498999999998</v>
      </c>
      <c r="E960">
        <v>13.833333</v>
      </c>
      <c r="F960">
        <v>23.495411000000001</v>
      </c>
      <c r="G960">
        <v>97.660004000000001</v>
      </c>
      <c r="H960">
        <v>36.341000000000001</v>
      </c>
      <c r="I960">
        <v>0</v>
      </c>
    </row>
    <row r="961" spans="1:9">
      <c r="A961" s="126">
        <v>960</v>
      </c>
      <c r="B961">
        <v>2019.6400149999999</v>
      </c>
      <c r="C961">
        <v>109.889999</v>
      </c>
      <c r="D961">
        <v>28.668500999999999</v>
      </c>
      <c r="E961">
        <v>14.343332999999999</v>
      </c>
      <c r="F961">
        <v>23.555150999999999</v>
      </c>
      <c r="G961">
        <v>98.129997000000003</v>
      </c>
      <c r="H961">
        <v>36.524501999999998</v>
      </c>
      <c r="I961">
        <v>0</v>
      </c>
    </row>
    <row r="962" spans="1:9">
      <c r="A962" s="126">
        <v>961</v>
      </c>
      <c r="B962">
        <v>2015.9300539999999</v>
      </c>
      <c r="C962">
        <v>110.66999800000001</v>
      </c>
      <c r="D962">
        <v>28.850999999999999</v>
      </c>
      <c r="E962">
        <v>14.555999999999999</v>
      </c>
      <c r="F962">
        <v>24.028461</v>
      </c>
      <c r="G962">
        <v>97.860000999999997</v>
      </c>
      <c r="H962">
        <v>36.416499999999999</v>
      </c>
      <c r="I962">
        <v>0</v>
      </c>
    </row>
    <row r="963" spans="1:9">
      <c r="A963" s="126">
        <v>962</v>
      </c>
      <c r="B963">
        <v>2027.219971</v>
      </c>
      <c r="C963">
        <v>112.18</v>
      </c>
      <c r="D963">
        <v>28.713498999999999</v>
      </c>
      <c r="E963">
        <v>14.795332999999999</v>
      </c>
      <c r="F963">
        <v>24.347832</v>
      </c>
      <c r="G963">
        <v>99.349997999999999</v>
      </c>
      <c r="H963">
        <v>36.804501000000002</v>
      </c>
      <c r="I963">
        <v>0</v>
      </c>
    </row>
    <row r="964" spans="1:9">
      <c r="A964" s="126">
        <v>963</v>
      </c>
      <c r="B964">
        <v>2040.589966</v>
      </c>
      <c r="C964">
        <v>111.019997</v>
      </c>
      <c r="D964">
        <v>27.972000000000001</v>
      </c>
      <c r="E964">
        <v>15.092000000000001</v>
      </c>
      <c r="F964">
        <v>24.308769000000002</v>
      </c>
      <c r="G964">
        <v>99.720000999999996</v>
      </c>
      <c r="H964">
        <v>36.889000000000003</v>
      </c>
      <c r="I964">
        <v>0</v>
      </c>
    </row>
    <row r="965" spans="1:9">
      <c r="A965" s="126">
        <v>964</v>
      </c>
      <c r="B965">
        <v>2049.580078</v>
      </c>
      <c r="C965">
        <v>111.449997</v>
      </c>
      <c r="D965">
        <v>27.603999999999999</v>
      </c>
      <c r="E965">
        <v>15.516</v>
      </c>
      <c r="F965">
        <v>24.33634</v>
      </c>
      <c r="G965">
        <v>101.120003</v>
      </c>
      <c r="H965">
        <v>36.880001</v>
      </c>
      <c r="I965">
        <v>0</v>
      </c>
    </row>
    <row r="966" spans="1:9">
      <c r="A966" s="126">
        <v>965</v>
      </c>
      <c r="B966">
        <v>2051.6000979999999</v>
      </c>
      <c r="C966">
        <v>111.849998</v>
      </c>
      <c r="D966">
        <v>27.698999000000001</v>
      </c>
      <c r="E966">
        <v>15.888</v>
      </c>
      <c r="F966">
        <v>24.334043999999999</v>
      </c>
      <c r="G966">
        <v>101.05999799999999</v>
      </c>
      <c r="H966">
        <v>37.104500000000002</v>
      </c>
      <c r="I966">
        <v>0</v>
      </c>
    </row>
    <row r="967" spans="1:9">
      <c r="A967" s="126">
        <v>966</v>
      </c>
      <c r="B967">
        <v>2049.8000489999999</v>
      </c>
      <c r="C967">
        <v>112.25</v>
      </c>
      <c r="D967">
        <v>28.024000000000001</v>
      </c>
      <c r="E967">
        <v>15.616</v>
      </c>
      <c r="F967">
        <v>24.520147000000001</v>
      </c>
      <c r="G967">
        <v>99.839995999999999</v>
      </c>
      <c r="H967">
        <v>37.037497999999999</v>
      </c>
      <c r="I967">
        <v>0</v>
      </c>
    </row>
    <row r="968" spans="1:9">
      <c r="A968" s="126">
        <v>967</v>
      </c>
      <c r="B968">
        <v>2036.709961</v>
      </c>
      <c r="C968">
        <v>112.540001</v>
      </c>
      <c r="D968">
        <v>28.481501000000002</v>
      </c>
      <c r="E968">
        <v>14.838666999999999</v>
      </c>
      <c r="F968">
        <v>24.384589999999999</v>
      </c>
      <c r="G968">
        <v>99.589995999999999</v>
      </c>
      <c r="H968">
        <v>36.902999999999999</v>
      </c>
      <c r="I968">
        <v>0</v>
      </c>
    </row>
    <row r="969" spans="1:9">
      <c r="A969" s="126">
        <v>968</v>
      </c>
      <c r="B969">
        <v>2035.9399410000001</v>
      </c>
      <c r="C969">
        <v>113.050003</v>
      </c>
      <c r="D969">
        <v>29.147499</v>
      </c>
      <c r="E969">
        <v>15.183332999999999</v>
      </c>
      <c r="F969">
        <v>24.2789</v>
      </c>
      <c r="G969">
        <v>98.360000999999997</v>
      </c>
      <c r="H969">
        <v>36.764999000000003</v>
      </c>
      <c r="I969">
        <v>0</v>
      </c>
    </row>
    <row r="970" spans="1:9">
      <c r="A970" s="126">
        <v>969</v>
      </c>
      <c r="B970">
        <v>2037.0500489999999</v>
      </c>
      <c r="C970">
        <v>113.69000200000001</v>
      </c>
      <c r="D970">
        <v>28.993500000000001</v>
      </c>
      <c r="E970">
        <v>15.350667</v>
      </c>
      <c r="F970">
        <v>24.168613000000001</v>
      </c>
      <c r="G970">
        <v>101.209999</v>
      </c>
      <c r="H970">
        <v>36.676498000000002</v>
      </c>
      <c r="I970">
        <v>0</v>
      </c>
    </row>
    <row r="971" spans="1:9">
      <c r="A971" s="126">
        <v>970</v>
      </c>
      <c r="B971">
        <v>2055.01001</v>
      </c>
      <c r="C971">
        <v>116.139999</v>
      </c>
      <c r="D971">
        <v>29.693000999999999</v>
      </c>
      <c r="E971">
        <v>15.342000000000001</v>
      </c>
      <c r="F971">
        <v>24.740721000000001</v>
      </c>
      <c r="G971">
        <v>104.129997</v>
      </c>
      <c r="H971">
        <v>37.238498999999997</v>
      </c>
      <c r="I971">
        <v>0</v>
      </c>
    </row>
    <row r="972" spans="1:9">
      <c r="A972" s="126">
        <v>971</v>
      </c>
      <c r="B972">
        <v>2063.9499510000001</v>
      </c>
      <c r="C972">
        <v>114.699997</v>
      </c>
      <c r="D972">
        <v>29.9345</v>
      </c>
      <c r="E972">
        <v>15.125999999999999</v>
      </c>
      <c r="F972">
        <v>25.172668000000002</v>
      </c>
      <c r="G972">
        <v>102.19000200000001</v>
      </c>
      <c r="H972">
        <v>37.526501000000003</v>
      </c>
      <c r="I972">
        <v>0</v>
      </c>
    </row>
    <row r="973" spans="1:9">
      <c r="A973" s="126">
        <v>972</v>
      </c>
      <c r="B973">
        <v>2059.73999</v>
      </c>
      <c r="C973">
        <v>114.099998</v>
      </c>
      <c r="D973">
        <v>29.681999000000001</v>
      </c>
      <c r="E973">
        <v>15.318</v>
      </c>
      <c r="F973">
        <v>25.041703999999999</v>
      </c>
      <c r="G973">
        <v>102.230003</v>
      </c>
      <c r="H973">
        <v>37.247501</v>
      </c>
      <c r="I973">
        <v>0</v>
      </c>
    </row>
    <row r="974" spans="1:9">
      <c r="A974" s="126">
        <v>973</v>
      </c>
      <c r="B974">
        <v>2072.780029</v>
      </c>
      <c r="C974">
        <v>116.05999799999999</v>
      </c>
      <c r="D974">
        <v>29.924999</v>
      </c>
      <c r="E974">
        <v>15.839333</v>
      </c>
      <c r="F974">
        <v>25.271469</v>
      </c>
      <c r="G974">
        <v>105.699997</v>
      </c>
      <c r="H974">
        <v>37.495499000000002</v>
      </c>
      <c r="I974">
        <v>1</v>
      </c>
    </row>
    <row r="975" spans="1:9">
      <c r="A975" s="126">
        <v>974</v>
      </c>
      <c r="B975">
        <v>2066.1298830000001</v>
      </c>
      <c r="C975">
        <v>112.550003</v>
      </c>
      <c r="D975">
        <v>29.659500000000001</v>
      </c>
      <c r="E975">
        <v>16.466000000000001</v>
      </c>
      <c r="F975">
        <v>25.531099000000001</v>
      </c>
      <c r="G975">
        <v>104.349998</v>
      </c>
      <c r="H975">
        <v>37.264499999999998</v>
      </c>
      <c r="I975">
        <v>0</v>
      </c>
    </row>
    <row r="976" spans="1:9">
      <c r="A976" s="126">
        <v>975</v>
      </c>
      <c r="B976">
        <v>2045.170044</v>
      </c>
      <c r="C976">
        <v>112.220001</v>
      </c>
      <c r="D976">
        <v>29.306999000000001</v>
      </c>
      <c r="E976">
        <v>17.031334000000001</v>
      </c>
      <c r="F976">
        <v>25.230111999999998</v>
      </c>
      <c r="G976">
        <v>104.94000200000001</v>
      </c>
      <c r="H976">
        <v>36.889999000000003</v>
      </c>
      <c r="I976">
        <v>0</v>
      </c>
    </row>
    <row r="977" spans="1:9">
      <c r="A977" s="126">
        <v>976</v>
      </c>
      <c r="B977">
        <v>2066.6599120000001</v>
      </c>
      <c r="C977">
        <v>113.709999</v>
      </c>
      <c r="D977">
        <v>30.103999999999999</v>
      </c>
      <c r="E977">
        <v>17.694668</v>
      </c>
      <c r="F977">
        <v>25.494343000000001</v>
      </c>
      <c r="G977">
        <v>104.83000199999999</v>
      </c>
      <c r="H977">
        <v>37.284500000000001</v>
      </c>
      <c r="I977">
        <v>0</v>
      </c>
    </row>
    <row r="978" spans="1:9">
      <c r="A978" s="126">
        <v>977</v>
      </c>
      <c r="B978">
        <v>2041.910034</v>
      </c>
      <c r="C978">
        <v>113.639999</v>
      </c>
      <c r="D978">
        <v>29.571501000000001</v>
      </c>
      <c r="E978">
        <v>17.146667000000001</v>
      </c>
      <c r="F978">
        <v>24.938321999999999</v>
      </c>
      <c r="G978">
        <v>104.449997</v>
      </c>
      <c r="H978">
        <v>37.014000000000003</v>
      </c>
      <c r="I978">
        <v>0</v>
      </c>
    </row>
    <row r="979" spans="1:9">
      <c r="A979" s="126">
        <v>978</v>
      </c>
      <c r="B979">
        <v>2047.599976</v>
      </c>
      <c r="C979">
        <v>110.629997</v>
      </c>
      <c r="D979">
        <v>29.73</v>
      </c>
      <c r="E979">
        <v>16.671333000000001</v>
      </c>
      <c r="F979">
        <v>24.965886999999999</v>
      </c>
      <c r="G979">
        <v>103.80999799999999</v>
      </c>
      <c r="H979">
        <v>36.957500000000003</v>
      </c>
      <c r="I979">
        <v>0</v>
      </c>
    </row>
    <row r="980" spans="1:9">
      <c r="A980" s="126">
        <v>979</v>
      </c>
      <c r="B980">
        <v>2041.98999</v>
      </c>
      <c r="C980">
        <v>108.989998</v>
      </c>
      <c r="D980">
        <v>29.796499000000001</v>
      </c>
      <c r="E980">
        <v>16.661332999999999</v>
      </c>
      <c r="F980">
        <v>25.048608999999999</v>
      </c>
      <c r="G980">
        <v>102.68</v>
      </c>
      <c r="H980">
        <v>36.805</v>
      </c>
      <c r="I980">
        <v>0</v>
      </c>
    </row>
    <row r="981" spans="1:9">
      <c r="A981" s="126">
        <v>980</v>
      </c>
      <c r="B981">
        <v>2061.719971</v>
      </c>
      <c r="C981">
        <v>110.610001</v>
      </c>
      <c r="D981">
        <v>30.158501000000001</v>
      </c>
      <c r="E981">
        <v>16.521334</v>
      </c>
      <c r="F981">
        <v>25.374866000000001</v>
      </c>
      <c r="G981">
        <v>106.980003</v>
      </c>
      <c r="H981">
        <v>37.154499000000001</v>
      </c>
      <c r="I981">
        <v>0</v>
      </c>
    </row>
    <row r="982" spans="1:9">
      <c r="A982" s="126">
        <v>981</v>
      </c>
      <c r="B982">
        <v>2082.419922</v>
      </c>
      <c r="C982">
        <v>110.510002</v>
      </c>
      <c r="D982">
        <v>30.740998999999999</v>
      </c>
      <c r="E982">
        <v>16.968665999999999</v>
      </c>
      <c r="F982">
        <v>25.742481000000002</v>
      </c>
      <c r="G982">
        <v>109.650002</v>
      </c>
      <c r="H982">
        <v>37.585999000000001</v>
      </c>
      <c r="I982">
        <v>0</v>
      </c>
    </row>
    <row r="983" spans="1:9">
      <c r="A983" s="126">
        <v>982</v>
      </c>
      <c r="B983">
        <v>2082.780029</v>
      </c>
      <c r="C983">
        <v>110.839996</v>
      </c>
      <c r="D983">
        <v>31.037500000000001</v>
      </c>
      <c r="E983">
        <v>16.790666999999999</v>
      </c>
      <c r="F983">
        <v>25.756267999999999</v>
      </c>
      <c r="G983">
        <v>110.41999800000001</v>
      </c>
      <c r="H983">
        <v>37.659999999999997</v>
      </c>
      <c r="I983">
        <v>0</v>
      </c>
    </row>
    <row r="984" spans="1:9">
      <c r="A984" s="126">
        <v>983</v>
      </c>
      <c r="B984">
        <v>2080.7299800000001</v>
      </c>
      <c r="C984">
        <v>109.639999</v>
      </c>
      <c r="D984">
        <v>31.294499999999999</v>
      </c>
      <c r="E984">
        <v>16.967333</v>
      </c>
      <c r="F984">
        <v>25.239304000000001</v>
      </c>
      <c r="G984">
        <v>111.510002</v>
      </c>
      <c r="H984">
        <v>37.950001</v>
      </c>
      <c r="I984">
        <v>0</v>
      </c>
    </row>
    <row r="985" spans="1:9">
      <c r="A985" s="126">
        <v>984</v>
      </c>
      <c r="B985">
        <v>2094.3400879999999</v>
      </c>
      <c r="C985">
        <v>110.449997</v>
      </c>
      <c r="D985">
        <v>31.767499999999998</v>
      </c>
      <c r="E985">
        <v>16.925332999999998</v>
      </c>
      <c r="F985">
        <v>24.694765</v>
      </c>
      <c r="G985">
        <v>108.400002</v>
      </c>
      <c r="H985">
        <v>38.330502000000003</v>
      </c>
      <c r="I985">
        <v>0</v>
      </c>
    </row>
    <row r="986" spans="1:9">
      <c r="A986" s="126">
        <v>985</v>
      </c>
      <c r="B986">
        <v>2100.8000489999999</v>
      </c>
      <c r="C986">
        <v>112.290001</v>
      </c>
      <c r="D986">
        <v>31.395</v>
      </c>
      <c r="E986">
        <v>16.491333000000001</v>
      </c>
      <c r="F986">
        <v>24.563803</v>
      </c>
      <c r="G986">
        <v>94.339995999999999</v>
      </c>
      <c r="H986">
        <v>37.696499000000003</v>
      </c>
      <c r="I986">
        <v>0</v>
      </c>
    </row>
    <row r="987" spans="1:9">
      <c r="A987" s="126">
        <v>986</v>
      </c>
      <c r="B987">
        <v>2102.3999020000001</v>
      </c>
      <c r="C987">
        <v>112.41999800000001</v>
      </c>
      <c r="D987">
        <v>31.6495</v>
      </c>
      <c r="E987">
        <v>16.664667000000001</v>
      </c>
      <c r="F987">
        <v>24.614349000000001</v>
      </c>
      <c r="G987">
        <v>96.769997000000004</v>
      </c>
      <c r="H987">
        <v>37.633499</v>
      </c>
      <c r="I987">
        <v>0</v>
      </c>
    </row>
    <row r="988" spans="1:9">
      <c r="A988" s="126">
        <v>987</v>
      </c>
      <c r="B988">
        <v>2091.4799800000001</v>
      </c>
      <c r="C988">
        <v>113.44000200000001</v>
      </c>
      <c r="D988">
        <v>31.549999</v>
      </c>
      <c r="E988">
        <v>16.552668000000001</v>
      </c>
      <c r="F988">
        <v>24.347832</v>
      </c>
      <c r="G988">
        <v>94.980002999999996</v>
      </c>
      <c r="H988">
        <v>37.957000999999998</v>
      </c>
      <c r="I988">
        <v>0</v>
      </c>
    </row>
    <row r="989" spans="1:9">
      <c r="A989" s="126">
        <v>988</v>
      </c>
      <c r="B989">
        <v>2091.580078</v>
      </c>
      <c r="C989">
        <v>110.55999799999999</v>
      </c>
      <c r="D989">
        <v>31.024999999999999</v>
      </c>
      <c r="E989">
        <v>16.916668000000001</v>
      </c>
      <c r="F989">
        <v>24.281199000000001</v>
      </c>
      <c r="G989">
        <v>95.900002000000001</v>
      </c>
      <c r="H989">
        <v>35.938499</v>
      </c>
      <c r="I989">
        <v>0</v>
      </c>
    </row>
    <row r="990" spans="1:9">
      <c r="A990" s="126">
        <v>989</v>
      </c>
      <c r="B990">
        <v>2087.790039</v>
      </c>
      <c r="C990">
        <v>110.099998</v>
      </c>
      <c r="D990">
        <v>31.309999000000001</v>
      </c>
      <c r="E990">
        <v>16.788</v>
      </c>
      <c r="F990">
        <v>24.143336999999999</v>
      </c>
      <c r="G990">
        <v>93.559997999999993</v>
      </c>
      <c r="H990">
        <v>36.157501000000003</v>
      </c>
      <c r="I990">
        <v>0</v>
      </c>
    </row>
    <row r="991" spans="1:9">
      <c r="A991" s="126">
        <v>990</v>
      </c>
      <c r="B991">
        <v>2091.6999510000001</v>
      </c>
      <c r="C991">
        <v>108.760002</v>
      </c>
      <c r="D991">
        <v>30.844000000000001</v>
      </c>
      <c r="E991">
        <v>16.916</v>
      </c>
      <c r="F991">
        <v>23.975615000000001</v>
      </c>
      <c r="G991">
        <v>92.43</v>
      </c>
      <c r="H991">
        <v>35.407001000000001</v>
      </c>
      <c r="I991">
        <v>0</v>
      </c>
    </row>
    <row r="992" spans="1:9">
      <c r="A992" s="126">
        <v>991</v>
      </c>
      <c r="B992">
        <v>2095.1499020000001</v>
      </c>
      <c r="C992">
        <v>108.889999</v>
      </c>
      <c r="D992">
        <v>30.328500999999999</v>
      </c>
      <c r="E992">
        <v>16.764668</v>
      </c>
      <c r="F992">
        <v>22.475269000000001</v>
      </c>
      <c r="G992">
        <v>91.040001000000004</v>
      </c>
      <c r="H992">
        <v>35.292000000000002</v>
      </c>
      <c r="I992">
        <v>0</v>
      </c>
    </row>
    <row r="993" spans="1:9">
      <c r="A993" s="126">
        <v>992</v>
      </c>
      <c r="B993">
        <v>2075.8100589999999</v>
      </c>
      <c r="C993">
        <v>116.730003</v>
      </c>
      <c r="D993">
        <v>30.1</v>
      </c>
      <c r="E993">
        <v>16.513999999999999</v>
      </c>
      <c r="F993">
        <v>21.788284000000001</v>
      </c>
      <c r="G993">
        <v>90.279999000000004</v>
      </c>
      <c r="H993">
        <v>34.550998999999997</v>
      </c>
      <c r="I993">
        <v>0</v>
      </c>
    </row>
    <row r="994" spans="1:9">
      <c r="A994" s="126">
        <v>993</v>
      </c>
      <c r="B994">
        <v>2065.3000489999999</v>
      </c>
      <c r="C994">
        <v>117.58000199999999</v>
      </c>
      <c r="D994">
        <v>32.979500000000002</v>
      </c>
      <c r="E994">
        <v>16.050667000000001</v>
      </c>
      <c r="F994">
        <v>21.537848</v>
      </c>
      <c r="G994">
        <v>90.029999000000004</v>
      </c>
      <c r="H994">
        <v>34.650500999999998</v>
      </c>
      <c r="I994">
        <v>0</v>
      </c>
    </row>
    <row r="995" spans="1:9">
      <c r="A995" s="126">
        <v>994</v>
      </c>
      <c r="B995">
        <v>2081.429932</v>
      </c>
      <c r="C995">
        <v>118.57</v>
      </c>
      <c r="D995">
        <v>34.192501</v>
      </c>
      <c r="E995">
        <v>16.120000999999998</v>
      </c>
      <c r="F995">
        <v>21.514863999999999</v>
      </c>
      <c r="G995">
        <v>93.110000999999997</v>
      </c>
      <c r="H995">
        <v>34.910499999999999</v>
      </c>
      <c r="I995">
        <v>1</v>
      </c>
    </row>
    <row r="996" spans="1:9">
      <c r="A996" s="126">
        <v>995</v>
      </c>
      <c r="B996">
        <v>2063.3701169999999</v>
      </c>
      <c r="C996">
        <v>117.43</v>
      </c>
      <c r="D996">
        <v>33.566001999999997</v>
      </c>
      <c r="E996">
        <v>15.488</v>
      </c>
      <c r="F996">
        <v>21.868696</v>
      </c>
      <c r="G996">
        <v>91.540001000000004</v>
      </c>
      <c r="H996">
        <v>34.618000000000002</v>
      </c>
      <c r="I996">
        <v>0</v>
      </c>
    </row>
    <row r="997" spans="1:9">
      <c r="A997" s="126">
        <v>996</v>
      </c>
      <c r="B997">
        <v>2051.1201169999999</v>
      </c>
      <c r="C997">
        <v>118.05999799999999</v>
      </c>
      <c r="D997">
        <v>33.544998</v>
      </c>
      <c r="E997">
        <v>14.837332999999999</v>
      </c>
      <c r="F997">
        <v>21.641238999999999</v>
      </c>
      <c r="G997">
        <v>90.790001000000004</v>
      </c>
      <c r="H997">
        <v>34.784999999999997</v>
      </c>
      <c r="I997">
        <v>0</v>
      </c>
    </row>
    <row r="998" spans="1:9">
      <c r="A998" s="126">
        <v>997</v>
      </c>
      <c r="B998">
        <v>2050.6298830000001</v>
      </c>
      <c r="C998">
        <v>117.80999799999999</v>
      </c>
      <c r="D998">
        <v>32.954498000000001</v>
      </c>
      <c r="E998">
        <v>14.102</v>
      </c>
      <c r="F998">
        <v>21.553395999999999</v>
      </c>
      <c r="G998">
        <v>89.370002999999997</v>
      </c>
      <c r="H998">
        <v>35.071499000000003</v>
      </c>
      <c r="I998">
        <v>0</v>
      </c>
    </row>
    <row r="999" spans="1:9">
      <c r="A999" s="126">
        <v>998</v>
      </c>
      <c r="B999">
        <v>2057.139893</v>
      </c>
      <c r="C999">
        <v>119.489998</v>
      </c>
      <c r="D999">
        <v>33.697498000000003</v>
      </c>
      <c r="E999">
        <v>14.328666999999999</v>
      </c>
      <c r="F999">
        <v>21.433192999999999</v>
      </c>
      <c r="G999">
        <v>90.839995999999999</v>
      </c>
      <c r="H999">
        <v>35.555999999999997</v>
      </c>
      <c r="I999">
        <v>0</v>
      </c>
    </row>
    <row r="1000" spans="1:9">
      <c r="A1000" s="126">
        <v>999</v>
      </c>
      <c r="B1000">
        <v>2058.6899410000001</v>
      </c>
      <c r="C1000">
        <v>119.239998</v>
      </c>
      <c r="D1000">
        <v>33.987499</v>
      </c>
      <c r="E1000">
        <v>13.928000000000001</v>
      </c>
      <c r="F1000">
        <v>21.449376999999998</v>
      </c>
      <c r="G1000">
        <v>90.540001000000004</v>
      </c>
      <c r="H1000">
        <v>35.645000000000003</v>
      </c>
      <c r="I1000">
        <v>0</v>
      </c>
    </row>
    <row r="1001" spans="1:9">
      <c r="A1001" s="126">
        <v>1000</v>
      </c>
      <c r="B1001">
        <v>2084.389893</v>
      </c>
      <c r="C1001">
        <v>120.5</v>
      </c>
      <c r="D1001">
        <v>35.153500000000001</v>
      </c>
      <c r="E1001">
        <v>13.912667000000001</v>
      </c>
      <c r="F1001">
        <v>21.595001</v>
      </c>
      <c r="G1001">
        <v>92.889999000000003</v>
      </c>
      <c r="H1001">
        <v>36.158999999999999</v>
      </c>
      <c r="I1001">
        <v>0</v>
      </c>
    </row>
    <row r="1002" spans="1:9">
      <c r="A1002" s="126">
        <v>1001</v>
      </c>
      <c r="B1002">
        <v>2064.459961</v>
      </c>
      <c r="C1002">
        <v>119.519997</v>
      </c>
      <c r="D1002">
        <v>35.661498999999999</v>
      </c>
      <c r="E1002">
        <v>13.930667</v>
      </c>
      <c r="F1002">
        <v>21.384651000000002</v>
      </c>
      <c r="G1002">
        <v>90.019997000000004</v>
      </c>
      <c r="H1002">
        <v>35.764499999999998</v>
      </c>
      <c r="I1002">
        <v>0</v>
      </c>
    </row>
    <row r="1003" spans="1:9">
      <c r="A1003" s="126">
        <v>1002</v>
      </c>
      <c r="B1003">
        <v>2064.110107</v>
      </c>
      <c r="C1003">
        <v>120.279999</v>
      </c>
      <c r="D1003">
        <v>35.896500000000003</v>
      </c>
      <c r="E1003">
        <v>13.818667</v>
      </c>
      <c r="F1003">
        <v>20.883032</v>
      </c>
      <c r="G1003">
        <v>87.739998</v>
      </c>
      <c r="H1003">
        <v>35.665500999999999</v>
      </c>
      <c r="I1003">
        <v>0</v>
      </c>
    </row>
    <row r="1004" spans="1:9">
      <c r="A1004" s="126">
        <v>1003</v>
      </c>
      <c r="B1004">
        <v>2046.6099850000001</v>
      </c>
      <c r="C1004">
        <v>119.80999799999999</v>
      </c>
      <c r="D1004">
        <v>35.495998</v>
      </c>
      <c r="E1004">
        <v>13.840667</v>
      </c>
      <c r="F1004">
        <v>20.924638999999999</v>
      </c>
      <c r="G1004">
        <v>87.879997000000003</v>
      </c>
      <c r="H1004">
        <v>35.541499999999999</v>
      </c>
      <c r="I1004">
        <v>0</v>
      </c>
    </row>
    <row r="1005" spans="1:9">
      <c r="A1005" s="126">
        <v>1004</v>
      </c>
      <c r="B1005">
        <v>2066.6599120000001</v>
      </c>
      <c r="C1005">
        <v>118.66999800000001</v>
      </c>
      <c r="D1005">
        <v>35.533000999999999</v>
      </c>
      <c r="E1005">
        <v>13.885999999999999</v>
      </c>
      <c r="F1005">
        <v>21.701336000000001</v>
      </c>
      <c r="G1005">
        <v>89.120002999999997</v>
      </c>
      <c r="H1005">
        <v>35.824500999999998</v>
      </c>
      <c r="I1005">
        <v>0</v>
      </c>
    </row>
    <row r="1006" spans="1:9">
      <c r="A1006" s="126">
        <v>1005</v>
      </c>
      <c r="B1006">
        <v>2047.209961</v>
      </c>
      <c r="C1006">
        <v>117.349998</v>
      </c>
      <c r="D1006">
        <v>34.763500000000001</v>
      </c>
      <c r="E1006">
        <v>13.644</v>
      </c>
      <c r="F1006">
        <v>21.611183</v>
      </c>
      <c r="G1006">
        <v>88.629997000000003</v>
      </c>
      <c r="H1006">
        <v>35.311501</v>
      </c>
      <c r="I1006">
        <v>0</v>
      </c>
    </row>
    <row r="1007" spans="1:9">
      <c r="A1007" s="126">
        <v>1006</v>
      </c>
      <c r="B1007">
        <v>2047.630005</v>
      </c>
      <c r="C1007">
        <v>117.650002</v>
      </c>
      <c r="D1007">
        <v>34.872501</v>
      </c>
      <c r="E1007">
        <v>14.077999999999999</v>
      </c>
      <c r="F1007">
        <v>21.858532</v>
      </c>
      <c r="G1007">
        <v>90.5</v>
      </c>
      <c r="H1007">
        <v>35.331501000000003</v>
      </c>
      <c r="I1007">
        <v>0</v>
      </c>
    </row>
    <row r="1008" spans="1:9">
      <c r="A1008" s="126">
        <v>1007</v>
      </c>
      <c r="B1008">
        <v>2040.040039</v>
      </c>
      <c r="C1008">
        <v>116.80999799999999</v>
      </c>
      <c r="D1008">
        <v>34.925998999999997</v>
      </c>
      <c r="E1008">
        <v>14.347333000000001</v>
      </c>
      <c r="F1008">
        <v>21.775312</v>
      </c>
      <c r="G1008">
        <v>89.550003000000004</v>
      </c>
      <c r="H1008">
        <v>35.015999000000001</v>
      </c>
      <c r="I1008">
        <v>0</v>
      </c>
    </row>
    <row r="1009" spans="1:9">
      <c r="A1009" s="126">
        <v>1008</v>
      </c>
      <c r="B1009">
        <v>2052.320068</v>
      </c>
      <c r="C1009">
        <v>117.349998</v>
      </c>
      <c r="D1009">
        <v>35.139999000000003</v>
      </c>
      <c r="E1009">
        <v>14.685333</v>
      </c>
      <c r="F1009">
        <v>22.011095000000001</v>
      </c>
      <c r="G1009">
        <v>92.489998</v>
      </c>
      <c r="H1009">
        <v>35.487000000000002</v>
      </c>
      <c r="I1009">
        <v>0</v>
      </c>
    </row>
    <row r="1010" spans="1:9">
      <c r="A1010" s="126">
        <v>1009</v>
      </c>
      <c r="B1010">
        <v>2048.040039</v>
      </c>
      <c r="C1010">
        <v>115.970001</v>
      </c>
      <c r="D1010">
        <v>34.837502000000001</v>
      </c>
      <c r="E1010">
        <v>14.414667</v>
      </c>
      <c r="F1010">
        <v>22.290800000000001</v>
      </c>
      <c r="G1010">
        <v>94.889999000000003</v>
      </c>
      <c r="H1010">
        <v>35.212001999999998</v>
      </c>
      <c r="I1010">
        <v>0</v>
      </c>
    </row>
    <row r="1011" spans="1:9">
      <c r="A1011" s="126">
        <v>1010</v>
      </c>
      <c r="B1011">
        <v>2076.0600589999999</v>
      </c>
      <c r="C1011">
        <v>117.699997</v>
      </c>
      <c r="D1011">
        <v>35.209999000000003</v>
      </c>
      <c r="E1011">
        <v>14.527333</v>
      </c>
      <c r="F1011">
        <v>22.630597999999999</v>
      </c>
      <c r="G1011">
        <v>97.889999000000003</v>
      </c>
      <c r="H1011">
        <v>36.004500999999998</v>
      </c>
      <c r="I1011">
        <v>0</v>
      </c>
    </row>
    <row r="1012" spans="1:9">
      <c r="A1012" s="126">
        <v>1011</v>
      </c>
      <c r="B1012">
        <v>2090.540039</v>
      </c>
      <c r="C1012">
        <v>117.889999</v>
      </c>
      <c r="D1012">
        <v>35.417499999999997</v>
      </c>
      <c r="E1012">
        <v>14.638667</v>
      </c>
      <c r="F1012">
        <v>23.028203999999999</v>
      </c>
      <c r="G1012">
        <v>100.199997</v>
      </c>
      <c r="H1012">
        <v>36.263500000000001</v>
      </c>
      <c r="I1012">
        <v>0</v>
      </c>
    </row>
    <row r="1013" spans="1:9">
      <c r="A1013" s="126">
        <v>1012</v>
      </c>
      <c r="B1013">
        <v>2090.1000979999999</v>
      </c>
      <c r="C1013">
        <v>119.470001</v>
      </c>
      <c r="D1013">
        <v>35.745499000000002</v>
      </c>
      <c r="E1013">
        <v>15.007999999999999</v>
      </c>
      <c r="F1013">
        <v>23.210816999999999</v>
      </c>
      <c r="G1013">
        <v>102.80999799999999</v>
      </c>
      <c r="H1013">
        <v>36.206001000000001</v>
      </c>
      <c r="I1013">
        <v>0</v>
      </c>
    </row>
    <row r="1014" spans="1:9">
      <c r="A1014" s="126">
        <v>1013</v>
      </c>
      <c r="B1014">
        <v>2099.0600589999999</v>
      </c>
      <c r="C1014">
        <v>119.379997</v>
      </c>
      <c r="D1014">
        <v>35.612000000000002</v>
      </c>
      <c r="E1014">
        <v>14.869332999999999</v>
      </c>
      <c r="F1014">
        <v>23.196937999999999</v>
      </c>
      <c r="G1014">
        <v>103.300003</v>
      </c>
      <c r="H1014">
        <v>36.632998999999998</v>
      </c>
      <c r="I1014">
        <v>0</v>
      </c>
    </row>
    <row r="1015" spans="1:9">
      <c r="A1015" s="126">
        <v>1014</v>
      </c>
      <c r="B1015">
        <v>2096.9499510000001</v>
      </c>
      <c r="C1015">
        <v>118.80999799999999</v>
      </c>
      <c r="D1015">
        <v>36.139499999999998</v>
      </c>
      <c r="E1015">
        <v>14.882</v>
      </c>
      <c r="F1015">
        <v>23.083680999999999</v>
      </c>
      <c r="G1015">
        <v>102.57</v>
      </c>
      <c r="H1015">
        <v>36.785998999999997</v>
      </c>
      <c r="I1015">
        <v>0</v>
      </c>
    </row>
    <row r="1016" spans="1:9">
      <c r="A1016" s="126">
        <v>1015</v>
      </c>
      <c r="B1016">
        <v>2099.330078</v>
      </c>
      <c r="C1016">
        <v>118.779999</v>
      </c>
      <c r="D1016">
        <v>35.972000000000001</v>
      </c>
      <c r="E1016">
        <v>14.637333</v>
      </c>
      <c r="F1016">
        <v>22.760048000000001</v>
      </c>
      <c r="G1016">
        <v>101.510002</v>
      </c>
      <c r="H1016">
        <v>36.707500000000003</v>
      </c>
      <c r="I1016">
        <v>1</v>
      </c>
    </row>
    <row r="1017" spans="1:9">
      <c r="A1017" s="126">
        <v>1016</v>
      </c>
      <c r="B1017">
        <v>2105.26001</v>
      </c>
      <c r="C1017">
        <v>118.93</v>
      </c>
      <c r="D1017">
        <v>36.411999000000002</v>
      </c>
      <c r="E1017">
        <v>14.597333000000001</v>
      </c>
      <c r="F1017">
        <v>22.588996999999999</v>
      </c>
      <c r="G1017">
        <v>101.25</v>
      </c>
      <c r="H1017">
        <v>36.520000000000003</v>
      </c>
      <c r="I1017">
        <v>0</v>
      </c>
    </row>
    <row r="1018" spans="1:9">
      <c r="A1018" s="126">
        <v>1017</v>
      </c>
      <c r="B1018">
        <v>2099.1298830000001</v>
      </c>
      <c r="C1018">
        <v>118.470001</v>
      </c>
      <c r="D1018">
        <v>36.277000000000001</v>
      </c>
      <c r="E1018">
        <v>14.599333</v>
      </c>
      <c r="F1018">
        <v>22.635228999999999</v>
      </c>
      <c r="G1018">
        <v>99.589995999999999</v>
      </c>
      <c r="H1018">
        <v>36.117001000000002</v>
      </c>
      <c r="I1018">
        <v>0</v>
      </c>
    </row>
    <row r="1019" spans="1:9">
      <c r="A1019" s="126">
        <v>1018</v>
      </c>
      <c r="B1019">
        <v>2109.4099120000001</v>
      </c>
      <c r="C1019">
        <v>118.790001</v>
      </c>
      <c r="D1019">
        <v>36.336497999999999</v>
      </c>
      <c r="E1019">
        <v>14.712</v>
      </c>
      <c r="F1019">
        <v>22.799348999999999</v>
      </c>
      <c r="G1019">
        <v>100.739998</v>
      </c>
      <c r="H1019">
        <v>35.827499000000003</v>
      </c>
      <c r="I1019">
        <v>0</v>
      </c>
    </row>
    <row r="1020" spans="1:9">
      <c r="A1020" s="126">
        <v>1019</v>
      </c>
      <c r="B1020">
        <v>2112.1298830000001</v>
      </c>
      <c r="C1020">
        <v>117.760002</v>
      </c>
      <c r="D1020">
        <v>36.186999999999998</v>
      </c>
      <c r="E1020">
        <v>15.489333</v>
      </c>
      <c r="F1020">
        <v>22.891817</v>
      </c>
      <c r="G1020">
        <v>99.889999000000003</v>
      </c>
      <c r="H1020">
        <v>35.832500000000003</v>
      </c>
      <c r="I1020">
        <v>0</v>
      </c>
    </row>
    <row r="1021" spans="1:9">
      <c r="A1021" s="126">
        <v>1020</v>
      </c>
      <c r="B1021">
        <v>2119.1201169999999</v>
      </c>
      <c r="C1021">
        <v>118.389999</v>
      </c>
      <c r="D1021">
        <v>36.332000999999998</v>
      </c>
      <c r="E1021">
        <v>15.701333</v>
      </c>
      <c r="F1021">
        <v>22.871013999999999</v>
      </c>
      <c r="G1021">
        <v>97.860000999999997</v>
      </c>
      <c r="H1021">
        <v>36.414000999999999</v>
      </c>
      <c r="I1021">
        <v>0</v>
      </c>
    </row>
    <row r="1022" spans="1:9">
      <c r="A1022" s="126">
        <v>1021</v>
      </c>
      <c r="B1022">
        <v>2115.4799800000001</v>
      </c>
      <c r="C1022">
        <v>118.55999799999999</v>
      </c>
      <c r="D1022">
        <v>36.3825</v>
      </c>
      <c r="E1022">
        <v>15.290666999999999</v>
      </c>
      <c r="F1022">
        <v>23.035131</v>
      </c>
      <c r="G1022">
        <v>97.089995999999999</v>
      </c>
      <c r="H1022">
        <v>36.429001</v>
      </c>
      <c r="I1022">
        <v>0</v>
      </c>
    </row>
    <row r="1023" spans="1:9">
      <c r="A1023" s="126">
        <v>1022</v>
      </c>
      <c r="B1023">
        <v>2096.070068</v>
      </c>
      <c r="C1023">
        <v>116.620003</v>
      </c>
      <c r="D1023">
        <v>35.895499999999998</v>
      </c>
      <c r="E1023">
        <v>14.586</v>
      </c>
      <c r="F1023">
        <v>22.845583000000001</v>
      </c>
      <c r="G1023">
        <v>93.75</v>
      </c>
      <c r="H1023">
        <v>35.970500999999999</v>
      </c>
      <c r="I1023">
        <v>0</v>
      </c>
    </row>
    <row r="1024" spans="1:9">
      <c r="A1024" s="126">
        <v>1023</v>
      </c>
      <c r="B1024">
        <v>2079.0600589999999</v>
      </c>
      <c r="C1024">
        <v>113.949997</v>
      </c>
      <c r="D1024">
        <v>35.762000999999998</v>
      </c>
      <c r="E1024">
        <v>14.524667000000001</v>
      </c>
      <c r="F1024">
        <v>22.501152000000001</v>
      </c>
      <c r="G1024">
        <v>93.849997999999999</v>
      </c>
      <c r="H1024">
        <v>35.917999000000002</v>
      </c>
      <c r="I1024">
        <v>0</v>
      </c>
    </row>
    <row r="1025" spans="1:9">
      <c r="A1025" s="126">
        <v>1024</v>
      </c>
      <c r="B1025">
        <v>2075.320068</v>
      </c>
      <c r="C1025">
        <v>114.94000200000001</v>
      </c>
      <c r="D1025">
        <v>35.965000000000003</v>
      </c>
      <c r="E1025">
        <v>14.330667</v>
      </c>
      <c r="F1025">
        <v>22.528894000000001</v>
      </c>
      <c r="G1025">
        <v>94.120002999999997</v>
      </c>
      <c r="H1025">
        <v>35.913502000000001</v>
      </c>
      <c r="I1025">
        <v>0</v>
      </c>
    </row>
    <row r="1026" spans="1:9">
      <c r="A1026" s="126">
        <v>1025</v>
      </c>
      <c r="B1026">
        <v>2071.5</v>
      </c>
      <c r="C1026">
        <v>114.599998</v>
      </c>
      <c r="D1026">
        <v>35.713000999999998</v>
      </c>
      <c r="E1026">
        <v>14.513332999999999</v>
      </c>
      <c r="F1026">
        <v>22.454917999999999</v>
      </c>
      <c r="G1026">
        <v>94.290001000000004</v>
      </c>
      <c r="H1026">
        <v>35.945999</v>
      </c>
      <c r="I1026">
        <v>0</v>
      </c>
    </row>
    <row r="1027" spans="1:9">
      <c r="A1027" s="126">
        <v>1026</v>
      </c>
      <c r="B1027">
        <v>2077.98999</v>
      </c>
      <c r="C1027">
        <v>114.389999</v>
      </c>
      <c r="D1027">
        <v>35.875500000000002</v>
      </c>
      <c r="E1027">
        <v>14.528667</v>
      </c>
      <c r="F1027">
        <v>22.549693999999999</v>
      </c>
      <c r="G1027">
        <v>95.440002000000007</v>
      </c>
      <c r="H1027">
        <v>35.518002000000003</v>
      </c>
      <c r="I1027">
        <v>0</v>
      </c>
    </row>
    <row r="1028" spans="1:9">
      <c r="A1028" s="126">
        <v>1027</v>
      </c>
      <c r="B1028">
        <v>2071.219971</v>
      </c>
      <c r="C1028">
        <v>113.019997</v>
      </c>
      <c r="D1028">
        <v>35.319499999999998</v>
      </c>
      <c r="E1028">
        <v>14.364667000000001</v>
      </c>
      <c r="F1028">
        <v>22.036522000000001</v>
      </c>
      <c r="G1028">
        <v>94.449996999999996</v>
      </c>
      <c r="H1028">
        <v>34.585999000000001</v>
      </c>
      <c r="I1028">
        <v>0</v>
      </c>
    </row>
    <row r="1029" spans="1:9">
      <c r="A1029" s="126">
        <v>1028</v>
      </c>
      <c r="B1029">
        <v>2083.25</v>
      </c>
      <c r="C1029">
        <v>113.370003</v>
      </c>
      <c r="D1029">
        <v>35.700499999999998</v>
      </c>
      <c r="E1029">
        <v>14.646667000000001</v>
      </c>
      <c r="F1029">
        <v>21.983355</v>
      </c>
      <c r="G1029">
        <v>93.800003000000004</v>
      </c>
      <c r="H1029">
        <v>34.685501000000002</v>
      </c>
      <c r="I1029">
        <v>0</v>
      </c>
    </row>
    <row r="1030" spans="1:9">
      <c r="A1030" s="126">
        <v>1029</v>
      </c>
      <c r="B1030">
        <v>2088.8999020000001</v>
      </c>
      <c r="C1030">
        <v>114.379997</v>
      </c>
      <c r="D1030">
        <v>35.790999999999997</v>
      </c>
      <c r="E1030">
        <v>14.640667000000001</v>
      </c>
      <c r="F1030">
        <v>22.170597000000001</v>
      </c>
      <c r="G1030">
        <v>90.989998</v>
      </c>
      <c r="H1030">
        <v>34.797001000000002</v>
      </c>
      <c r="I1030">
        <v>0</v>
      </c>
    </row>
    <row r="1031" spans="1:9">
      <c r="A1031" s="126">
        <v>1030</v>
      </c>
      <c r="B1031">
        <v>2085.4499510000001</v>
      </c>
      <c r="C1031">
        <v>113.910004</v>
      </c>
      <c r="D1031">
        <v>35.529998999999997</v>
      </c>
      <c r="E1031">
        <v>13.110666999999999</v>
      </c>
      <c r="F1031">
        <v>22.087378999999999</v>
      </c>
      <c r="G1031">
        <v>90.010002</v>
      </c>
      <c r="H1031">
        <v>34.873001000000002</v>
      </c>
      <c r="I1031">
        <v>0</v>
      </c>
    </row>
    <row r="1032" spans="1:9">
      <c r="A1032" s="126">
        <v>1031</v>
      </c>
      <c r="B1032">
        <v>2113.320068</v>
      </c>
      <c r="C1032">
        <v>115.08000199999999</v>
      </c>
      <c r="D1032">
        <v>36.103999999999999</v>
      </c>
      <c r="E1032">
        <v>13.093332999999999</v>
      </c>
      <c r="F1032">
        <v>22.214516</v>
      </c>
      <c r="G1032">
        <v>91.660004000000001</v>
      </c>
      <c r="H1032">
        <v>35.093497999999997</v>
      </c>
      <c r="I1032">
        <v>0</v>
      </c>
    </row>
    <row r="1033" spans="1:9">
      <c r="A1033" s="126">
        <v>1032</v>
      </c>
      <c r="B1033">
        <v>2037.410034</v>
      </c>
      <c r="C1033">
        <v>112.08000199999999</v>
      </c>
      <c r="D1033">
        <v>34.948002000000002</v>
      </c>
      <c r="E1033">
        <v>12.876666999999999</v>
      </c>
      <c r="F1033">
        <v>21.590385000000001</v>
      </c>
      <c r="G1033">
        <v>88.440002000000007</v>
      </c>
      <c r="H1033">
        <v>33.761001999999998</v>
      </c>
      <c r="I1033">
        <v>0</v>
      </c>
    </row>
    <row r="1034" spans="1:9">
      <c r="A1034" s="126">
        <v>1033</v>
      </c>
      <c r="B1034">
        <v>2000.540039</v>
      </c>
      <c r="C1034">
        <v>108.970001</v>
      </c>
      <c r="D1034">
        <v>34.568001000000002</v>
      </c>
      <c r="E1034">
        <v>13.236667000000001</v>
      </c>
      <c r="F1034">
        <v>21.276007</v>
      </c>
      <c r="G1034">
        <v>85.330001999999993</v>
      </c>
      <c r="H1034">
        <v>33.412998000000002</v>
      </c>
      <c r="I1034">
        <v>0</v>
      </c>
    </row>
    <row r="1035" spans="1:9">
      <c r="A1035" s="126">
        <v>1034</v>
      </c>
      <c r="B1035">
        <v>2036.089966</v>
      </c>
      <c r="C1035">
        <v>112.699997</v>
      </c>
      <c r="D1035">
        <v>35.397499000000003</v>
      </c>
      <c r="E1035">
        <v>13.452667</v>
      </c>
      <c r="F1035">
        <v>21.634302000000002</v>
      </c>
      <c r="G1035">
        <v>87.970000999999996</v>
      </c>
      <c r="H1035">
        <v>34.001998999999998</v>
      </c>
      <c r="I1035">
        <v>0</v>
      </c>
    </row>
    <row r="1036" spans="1:9">
      <c r="A1036" s="126">
        <v>1035</v>
      </c>
      <c r="B1036">
        <v>2070.7700199999999</v>
      </c>
      <c r="C1036">
        <v>114.160004</v>
      </c>
      <c r="D1036">
        <v>35.779998999999997</v>
      </c>
      <c r="E1036">
        <v>14.012667</v>
      </c>
      <c r="F1036">
        <v>21.821541</v>
      </c>
      <c r="G1036">
        <v>91.059997999999993</v>
      </c>
      <c r="H1036">
        <v>34.205502000000003</v>
      </c>
      <c r="I1036">
        <v>0</v>
      </c>
    </row>
    <row r="1037" spans="1:9">
      <c r="A1037" s="126">
        <v>1036</v>
      </c>
      <c r="B1037">
        <v>2098.860107</v>
      </c>
      <c r="C1037">
        <v>114.279999</v>
      </c>
      <c r="D1037">
        <v>35.780997999999997</v>
      </c>
      <c r="E1037">
        <v>14.151999999999999</v>
      </c>
      <c r="F1037">
        <v>22.098934</v>
      </c>
      <c r="G1037">
        <v>91.480002999999996</v>
      </c>
      <c r="H1037">
        <v>34.604999999999997</v>
      </c>
      <c r="I1037">
        <v>0</v>
      </c>
    </row>
    <row r="1038" spans="1:9">
      <c r="A1038" s="126">
        <v>1037</v>
      </c>
      <c r="B1038">
        <v>2102.9499510000001</v>
      </c>
      <c r="C1038">
        <v>114.19000200000001</v>
      </c>
      <c r="D1038">
        <v>36.283999999999999</v>
      </c>
      <c r="E1038">
        <v>14.433332999999999</v>
      </c>
      <c r="F1038">
        <v>22.165977000000002</v>
      </c>
      <c r="G1038">
        <v>96.669998000000007</v>
      </c>
      <c r="H1038">
        <v>34.960498999999999</v>
      </c>
      <c r="I1038">
        <v>1</v>
      </c>
    </row>
    <row r="1039" spans="1:9">
      <c r="A1039" s="126">
        <v>1038</v>
      </c>
      <c r="B1039">
        <v>2088.5500489999999</v>
      </c>
      <c r="C1039">
        <v>114.199997</v>
      </c>
      <c r="D1039">
        <v>36.404998999999997</v>
      </c>
      <c r="E1039">
        <v>14.265333</v>
      </c>
      <c r="F1039">
        <v>21.957920000000001</v>
      </c>
      <c r="G1039">
        <v>97.910004000000001</v>
      </c>
      <c r="H1039">
        <v>34.747501</v>
      </c>
      <c r="I1039">
        <v>0</v>
      </c>
    </row>
    <row r="1040" spans="1:9">
      <c r="A1040" s="126">
        <v>1039</v>
      </c>
      <c r="B1040">
        <v>2099.7299800000001</v>
      </c>
      <c r="C1040">
        <v>116.699997</v>
      </c>
      <c r="D1040">
        <v>36.880501000000002</v>
      </c>
      <c r="E1040">
        <v>14.295999999999999</v>
      </c>
      <c r="F1040">
        <v>22.082747999999999</v>
      </c>
      <c r="G1040">
        <v>94.599997999999999</v>
      </c>
      <c r="H1040">
        <v>34.888500000000001</v>
      </c>
      <c r="I1040">
        <v>0</v>
      </c>
    </row>
    <row r="1041" spans="1:9">
      <c r="A1041" s="126">
        <v>1040</v>
      </c>
      <c r="B1041">
        <v>2097.8999020000001</v>
      </c>
      <c r="C1041">
        <v>115.849998</v>
      </c>
      <c r="D1041">
        <v>36.828499000000001</v>
      </c>
      <c r="E1041">
        <v>14.396000000000001</v>
      </c>
      <c r="F1041">
        <v>22.177531999999999</v>
      </c>
      <c r="G1041">
        <v>95.099997999999999</v>
      </c>
      <c r="H1041">
        <v>34.768002000000003</v>
      </c>
      <c r="I1041">
        <v>0</v>
      </c>
    </row>
    <row r="1042" spans="1:9">
      <c r="A1042" s="126">
        <v>1041</v>
      </c>
      <c r="B1042">
        <v>2129.8999020000001</v>
      </c>
      <c r="C1042">
        <v>117.239998</v>
      </c>
      <c r="D1042">
        <v>37.290500999999999</v>
      </c>
      <c r="E1042">
        <v>14.452</v>
      </c>
      <c r="F1042">
        <v>22.348586999999998</v>
      </c>
      <c r="G1042">
        <v>97.059997999999993</v>
      </c>
      <c r="H1042">
        <v>35.281502000000003</v>
      </c>
      <c r="I1042">
        <v>0</v>
      </c>
    </row>
    <row r="1043" spans="1:9">
      <c r="A1043" s="126">
        <v>1042</v>
      </c>
      <c r="B1043">
        <v>2137.1599120000001</v>
      </c>
      <c r="C1043">
        <v>117.870003</v>
      </c>
      <c r="D1043">
        <v>37.688999000000003</v>
      </c>
      <c r="E1043">
        <v>14.985333000000001</v>
      </c>
      <c r="F1043">
        <v>22.417933000000001</v>
      </c>
      <c r="G1043">
        <v>94.669998000000007</v>
      </c>
      <c r="H1043">
        <v>35.754500999999998</v>
      </c>
      <c r="I1043">
        <v>0</v>
      </c>
    </row>
    <row r="1044" spans="1:9">
      <c r="A1044" s="126">
        <v>1043</v>
      </c>
      <c r="B1044">
        <v>2152.139893</v>
      </c>
      <c r="C1044">
        <v>117.93</v>
      </c>
      <c r="D1044">
        <v>37.410499999999999</v>
      </c>
      <c r="E1044">
        <v>14.976667000000001</v>
      </c>
      <c r="F1044">
        <v>22.519648</v>
      </c>
      <c r="G1044">
        <v>95.970000999999996</v>
      </c>
      <c r="H1044">
        <v>36.032001000000001</v>
      </c>
      <c r="I1044">
        <v>0</v>
      </c>
    </row>
    <row r="1045" spans="1:9">
      <c r="A1045" s="126">
        <v>1044</v>
      </c>
      <c r="B1045">
        <v>2152.429932</v>
      </c>
      <c r="C1045">
        <v>116.779999</v>
      </c>
      <c r="D1045">
        <v>37.131500000000003</v>
      </c>
      <c r="E1045">
        <v>14.835333</v>
      </c>
      <c r="F1045">
        <v>22.392507999999999</v>
      </c>
      <c r="G1045">
        <v>96.43</v>
      </c>
      <c r="H1045">
        <v>35.848998999999999</v>
      </c>
      <c r="I1045">
        <v>0</v>
      </c>
    </row>
    <row r="1046" spans="1:9">
      <c r="A1046" s="126">
        <v>1045</v>
      </c>
      <c r="B1046">
        <v>2163.75</v>
      </c>
      <c r="C1046">
        <v>117.290001</v>
      </c>
      <c r="D1046">
        <v>37.060001</v>
      </c>
      <c r="E1046">
        <v>14.768667000000001</v>
      </c>
      <c r="F1046">
        <v>22.836338000000001</v>
      </c>
      <c r="G1046">
        <v>98.019997000000004</v>
      </c>
      <c r="H1046">
        <v>36.047500999999997</v>
      </c>
      <c r="I1046">
        <v>0</v>
      </c>
    </row>
    <row r="1047" spans="1:9">
      <c r="A1047" s="126">
        <v>1046</v>
      </c>
      <c r="B1047">
        <v>2161.73999</v>
      </c>
      <c r="C1047">
        <v>116.860001</v>
      </c>
      <c r="D1047">
        <v>36.771999000000001</v>
      </c>
      <c r="E1047">
        <v>14.693333000000001</v>
      </c>
      <c r="F1047">
        <v>22.834023999999999</v>
      </c>
      <c r="G1047">
        <v>98.389999000000003</v>
      </c>
      <c r="H1047">
        <v>35.9925</v>
      </c>
      <c r="I1047">
        <v>0</v>
      </c>
    </row>
    <row r="1048" spans="1:9">
      <c r="A1048" s="126">
        <v>1047</v>
      </c>
      <c r="B1048">
        <v>2166.889893</v>
      </c>
      <c r="C1048">
        <v>119.370003</v>
      </c>
      <c r="D1048">
        <v>36.803500999999997</v>
      </c>
      <c r="E1048">
        <v>15.083333</v>
      </c>
      <c r="F1048">
        <v>23.076741999999999</v>
      </c>
      <c r="G1048">
        <v>98.809997999999993</v>
      </c>
      <c r="H1048">
        <v>36.688999000000003</v>
      </c>
      <c r="I1048">
        <v>0</v>
      </c>
    </row>
    <row r="1049" spans="1:9">
      <c r="A1049" s="126">
        <v>1048</v>
      </c>
      <c r="B1049">
        <v>2163.780029</v>
      </c>
      <c r="C1049">
        <v>120.610001</v>
      </c>
      <c r="D1049">
        <v>36.997501</v>
      </c>
      <c r="E1049">
        <v>15.017333000000001</v>
      </c>
      <c r="F1049">
        <v>23.085985000000001</v>
      </c>
      <c r="G1049">
        <v>85.839995999999999</v>
      </c>
      <c r="H1049">
        <v>36.847999999999999</v>
      </c>
      <c r="I1049">
        <v>0</v>
      </c>
    </row>
    <row r="1050" spans="1:9">
      <c r="A1050" s="126">
        <v>1049</v>
      </c>
      <c r="B1050">
        <v>2173.0200199999999</v>
      </c>
      <c r="C1050">
        <v>121.91999800000001</v>
      </c>
      <c r="D1050">
        <v>37.285998999999997</v>
      </c>
      <c r="E1050">
        <v>15.224</v>
      </c>
      <c r="F1050">
        <v>23.106794000000001</v>
      </c>
      <c r="G1050">
        <v>87.910004000000001</v>
      </c>
      <c r="H1050">
        <v>37.059502000000002</v>
      </c>
      <c r="I1050">
        <v>0</v>
      </c>
    </row>
    <row r="1051" spans="1:9">
      <c r="A1051" s="126">
        <v>1050</v>
      </c>
      <c r="B1051">
        <v>2165.169922</v>
      </c>
      <c r="C1051">
        <v>120.610001</v>
      </c>
      <c r="D1051">
        <v>37.221499999999999</v>
      </c>
      <c r="E1051">
        <v>14.7</v>
      </c>
      <c r="F1051">
        <v>22.984276000000001</v>
      </c>
      <c r="G1051">
        <v>85.989998</v>
      </c>
      <c r="H1051">
        <v>36.931499000000002</v>
      </c>
      <c r="I1051">
        <v>0</v>
      </c>
    </row>
    <row r="1052" spans="1:9">
      <c r="A1052" s="126">
        <v>1051</v>
      </c>
      <c r="B1052">
        <v>2175.030029</v>
      </c>
      <c r="C1052">
        <v>121</v>
      </c>
      <c r="D1052">
        <v>37.243000000000002</v>
      </c>
      <c r="E1052">
        <v>14.818</v>
      </c>
      <c r="F1052">
        <v>22.806284000000002</v>
      </c>
      <c r="G1052">
        <v>85.889999000000003</v>
      </c>
      <c r="H1052">
        <v>37.137000999999998</v>
      </c>
      <c r="I1052">
        <v>0</v>
      </c>
    </row>
    <row r="1053" spans="1:9">
      <c r="A1053" s="126">
        <v>1052</v>
      </c>
      <c r="B1053">
        <v>2168.4799800000001</v>
      </c>
      <c r="C1053">
        <v>121.629997</v>
      </c>
      <c r="D1053">
        <v>36.980499000000002</v>
      </c>
      <c r="E1053">
        <v>15.334</v>
      </c>
      <c r="F1053">
        <v>22.501152000000001</v>
      </c>
      <c r="G1053">
        <v>87.660004000000001</v>
      </c>
      <c r="H1053">
        <v>36.988498999999997</v>
      </c>
      <c r="I1053">
        <v>0</v>
      </c>
    </row>
    <row r="1054" spans="1:9">
      <c r="A1054" s="126">
        <v>1053</v>
      </c>
      <c r="B1054">
        <v>2169.179932</v>
      </c>
      <c r="C1054">
        <v>121.220001</v>
      </c>
      <c r="D1054">
        <v>36.779499000000001</v>
      </c>
      <c r="E1054">
        <v>15.300667000000001</v>
      </c>
      <c r="F1054">
        <v>22.346274999999999</v>
      </c>
      <c r="G1054">
        <v>91.410004000000001</v>
      </c>
      <c r="H1054">
        <v>36.921000999999997</v>
      </c>
      <c r="I1054">
        <v>0</v>
      </c>
    </row>
    <row r="1055" spans="1:9">
      <c r="A1055" s="126">
        <v>1054</v>
      </c>
      <c r="B1055">
        <v>2166.580078</v>
      </c>
      <c r="C1055">
        <v>123.339996</v>
      </c>
      <c r="D1055">
        <v>36.833500000000001</v>
      </c>
      <c r="E1055">
        <v>15.232666999999999</v>
      </c>
      <c r="F1055">
        <v>23.797965999999999</v>
      </c>
      <c r="G1055">
        <v>92.040001000000004</v>
      </c>
      <c r="H1055">
        <v>37.088501000000001</v>
      </c>
      <c r="I1055">
        <v>0</v>
      </c>
    </row>
    <row r="1056" spans="1:9">
      <c r="A1056" s="126">
        <v>1055</v>
      </c>
      <c r="B1056">
        <v>2170.0600589999999</v>
      </c>
      <c r="C1056">
        <v>125</v>
      </c>
      <c r="D1056">
        <v>37.630501000000002</v>
      </c>
      <c r="E1056">
        <v>15.374000000000001</v>
      </c>
      <c r="F1056">
        <v>24.119274000000001</v>
      </c>
      <c r="G1056">
        <v>91.650002000000001</v>
      </c>
      <c r="H1056">
        <v>37.295501999999999</v>
      </c>
      <c r="I1056">
        <v>0</v>
      </c>
    </row>
    <row r="1057" spans="1:9">
      <c r="A1057" s="126">
        <v>1056</v>
      </c>
      <c r="B1057">
        <v>2173.6000979999999</v>
      </c>
      <c r="C1057">
        <v>123.94000200000001</v>
      </c>
      <c r="D1057">
        <v>37.940497999999998</v>
      </c>
      <c r="E1057">
        <v>15.652666999999999</v>
      </c>
      <c r="F1057">
        <v>24.089230000000001</v>
      </c>
      <c r="G1057">
        <v>91.25</v>
      </c>
      <c r="H1057">
        <v>38.439498999999998</v>
      </c>
      <c r="I1057">
        <v>0</v>
      </c>
    </row>
    <row r="1058" spans="1:9">
      <c r="A1058" s="126">
        <v>1057</v>
      </c>
      <c r="B1058">
        <v>2170.8400879999999</v>
      </c>
      <c r="C1058">
        <v>124.30999799999999</v>
      </c>
      <c r="D1058">
        <v>38.387000999999998</v>
      </c>
      <c r="E1058">
        <v>15.334</v>
      </c>
      <c r="F1058">
        <v>24.514562999999999</v>
      </c>
      <c r="G1058">
        <v>94.370002999999997</v>
      </c>
      <c r="H1058">
        <v>38.644001000000003</v>
      </c>
      <c r="I1058">
        <v>1</v>
      </c>
    </row>
    <row r="1059" spans="1:9">
      <c r="A1059" s="126">
        <v>1058</v>
      </c>
      <c r="B1059">
        <v>2157.030029</v>
      </c>
      <c r="C1059">
        <v>123.089996</v>
      </c>
      <c r="D1059">
        <v>38.028998999999999</v>
      </c>
      <c r="E1059">
        <v>15.146667000000001</v>
      </c>
      <c r="F1059">
        <v>24.151641999999999</v>
      </c>
      <c r="G1059">
        <v>93.559997999999993</v>
      </c>
      <c r="H1059">
        <v>38.553500999999997</v>
      </c>
      <c r="I1059">
        <v>0</v>
      </c>
    </row>
    <row r="1060" spans="1:9">
      <c r="A1060" s="126">
        <v>1059</v>
      </c>
      <c r="B1060">
        <v>2163.790039</v>
      </c>
      <c r="C1060">
        <v>122.510002</v>
      </c>
      <c r="D1060">
        <v>37.731997999999997</v>
      </c>
      <c r="E1060">
        <v>15.052667</v>
      </c>
      <c r="F1060">
        <v>24.454461999999999</v>
      </c>
      <c r="G1060">
        <v>93.099997999999999</v>
      </c>
      <c r="H1060">
        <v>38.658999999999999</v>
      </c>
      <c r="I1060">
        <v>0</v>
      </c>
    </row>
    <row r="1061" spans="1:9">
      <c r="A1061" s="126">
        <v>1060</v>
      </c>
      <c r="B1061">
        <v>2164.25</v>
      </c>
      <c r="C1061">
        <v>124.360001</v>
      </c>
      <c r="D1061">
        <v>38.038502000000001</v>
      </c>
      <c r="E1061">
        <v>15.374000000000001</v>
      </c>
      <c r="F1061">
        <v>24.605528</v>
      </c>
      <c r="G1061">
        <v>93.440002000000007</v>
      </c>
      <c r="H1061">
        <v>38.580502000000003</v>
      </c>
      <c r="I1061">
        <v>0</v>
      </c>
    </row>
    <row r="1062" spans="1:9">
      <c r="A1062" s="126">
        <v>1061</v>
      </c>
      <c r="B1062">
        <v>2182.8701169999999</v>
      </c>
      <c r="C1062">
        <v>125.150002</v>
      </c>
      <c r="D1062">
        <v>38.298999999999999</v>
      </c>
      <c r="E1062">
        <v>15.335333</v>
      </c>
      <c r="F1062">
        <v>24.979711999999999</v>
      </c>
      <c r="G1062">
        <v>97.029999000000004</v>
      </c>
      <c r="H1062">
        <v>39.110999999999997</v>
      </c>
      <c r="I1062">
        <v>0</v>
      </c>
    </row>
    <row r="1063" spans="1:9">
      <c r="A1063" s="126">
        <v>1062</v>
      </c>
      <c r="B1063">
        <v>2180.889893</v>
      </c>
      <c r="C1063">
        <v>125.260002</v>
      </c>
      <c r="D1063">
        <v>38.327998999999998</v>
      </c>
      <c r="E1063">
        <v>15.077332999999999</v>
      </c>
      <c r="F1063">
        <v>25.186561999999999</v>
      </c>
      <c r="G1063">
        <v>95.110000999999997</v>
      </c>
      <c r="H1063">
        <v>39.088000999999998</v>
      </c>
      <c r="I1063">
        <v>0</v>
      </c>
    </row>
    <row r="1064" spans="1:9">
      <c r="A1064" s="126">
        <v>1063</v>
      </c>
      <c r="B1064">
        <v>2181.73999</v>
      </c>
      <c r="C1064">
        <v>125.05999799999999</v>
      </c>
      <c r="D1064">
        <v>38.415500999999999</v>
      </c>
      <c r="E1064">
        <v>15.272</v>
      </c>
      <c r="F1064">
        <v>25.288824000000002</v>
      </c>
      <c r="G1064">
        <v>93.989998</v>
      </c>
      <c r="H1064">
        <v>39.213000999999998</v>
      </c>
      <c r="I1064">
        <v>0</v>
      </c>
    </row>
    <row r="1065" spans="1:9">
      <c r="A1065" s="126">
        <v>1064</v>
      </c>
      <c r="B1065">
        <v>2175.48999</v>
      </c>
      <c r="C1065">
        <v>124.879997</v>
      </c>
      <c r="D1065">
        <v>38.428001000000002</v>
      </c>
      <c r="E1065">
        <v>15.043333000000001</v>
      </c>
      <c r="F1065">
        <v>25.100567000000002</v>
      </c>
      <c r="G1065">
        <v>93.93</v>
      </c>
      <c r="H1065">
        <v>39.234000999999999</v>
      </c>
      <c r="I1065">
        <v>0</v>
      </c>
    </row>
    <row r="1066" spans="1:9">
      <c r="A1066" s="126">
        <v>1065</v>
      </c>
      <c r="B1066">
        <v>2185.790039</v>
      </c>
      <c r="C1066">
        <v>124.900002</v>
      </c>
      <c r="D1066">
        <v>38.561999999999998</v>
      </c>
      <c r="E1066">
        <v>14.994</v>
      </c>
      <c r="F1066">
        <v>25.084292999999999</v>
      </c>
      <c r="G1066">
        <v>95.889999000000003</v>
      </c>
      <c r="H1066">
        <v>39.2425</v>
      </c>
      <c r="I1066">
        <v>0</v>
      </c>
    </row>
    <row r="1067" spans="1:9">
      <c r="A1067" s="126">
        <v>1066</v>
      </c>
      <c r="B1067">
        <v>2184.0500489999999</v>
      </c>
      <c r="C1067">
        <v>124.879997</v>
      </c>
      <c r="D1067">
        <v>38.627997999999998</v>
      </c>
      <c r="E1067">
        <v>15.040666999999999</v>
      </c>
      <c r="F1067">
        <v>25.142401</v>
      </c>
      <c r="G1067">
        <v>96.589995999999999</v>
      </c>
      <c r="H1067">
        <v>39.160998999999997</v>
      </c>
      <c r="I1067">
        <v>0</v>
      </c>
    </row>
    <row r="1068" spans="1:9">
      <c r="A1068" s="126">
        <v>1067</v>
      </c>
      <c r="B1068">
        <v>2190.1499020000001</v>
      </c>
      <c r="C1068">
        <v>123.900002</v>
      </c>
      <c r="D1068">
        <v>38.424500000000002</v>
      </c>
      <c r="E1068">
        <v>15.039332999999999</v>
      </c>
      <c r="F1068">
        <v>25.44454</v>
      </c>
      <c r="G1068">
        <v>95.309997999999993</v>
      </c>
      <c r="H1068">
        <v>39.122002000000002</v>
      </c>
      <c r="I1068">
        <v>0</v>
      </c>
    </row>
    <row r="1069" spans="1:9">
      <c r="A1069" s="126">
        <v>1068</v>
      </c>
      <c r="B1069">
        <v>2178.1499020000001</v>
      </c>
      <c r="C1069">
        <v>123.300003</v>
      </c>
      <c r="D1069">
        <v>38.201999999999998</v>
      </c>
      <c r="E1069">
        <v>14.907333</v>
      </c>
      <c r="F1069">
        <v>25.421301</v>
      </c>
      <c r="G1069">
        <v>95.120002999999997</v>
      </c>
      <c r="H1069">
        <v>38.856997999999997</v>
      </c>
      <c r="I1069">
        <v>0</v>
      </c>
    </row>
    <row r="1070" spans="1:9">
      <c r="A1070" s="126">
        <v>1069</v>
      </c>
      <c r="B1070">
        <v>2182.219971</v>
      </c>
      <c r="C1070">
        <v>124.370003</v>
      </c>
      <c r="D1070">
        <v>38.231498999999999</v>
      </c>
      <c r="E1070">
        <v>14.882667</v>
      </c>
      <c r="F1070">
        <v>25.384115000000001</v>
      </c>
      <c r="G1070">
        <v>96.370002999999997</v>
      </c>
      <c r="H1070">
        <v>38.995499000000002</v>
      </c>
      <c r="I1070">
        <v>0</v>
      </c>
    </row>
    <row r="1071" spans="1:9">
      <c r="A1071" s="126">
        <v>1070</v>
      </c>
      <c r="B1071">
        <v>2187.0200199999999</v>
      </c>
      <c r="C1071">
        <v>123.910004</v>
      </c>
      <c r="D1071">
        <v>38.222999999999999</v>
      </c>
      <c r="E1071">
        <v>14.900667</v>
      </c>
      <c r="F1071">
        <v>25.351576000000001</v>
      </c>
      <c r="G1071">
        <v>96.160004000000001</v>
      </c>
      <c r="H1071">
        <v>38.875</v>
      </c>
      <c r="I1071">
        <v>0</v>
      </c>
    </row>
    <row r="1072" spans="1:9">
      <c r="A1072" s="126">
        <v>1071</v>
      </c>
      <c r="B1072">
        <v>2183.8701169999999</v>
      </c>
      <c r="C1072">
        <v>123.55999799999999</v>
      </c>
      <c r="D1072">
        <v>37.865501000000002</v>
      </c>
      <c r="E1072">
        <v>15</v>
      </c>
      <c r="F1072">
        <v>25.416651000000002</v>
      </c>
      <c r="G1072">
        <v>95.870002999999997</v>
      </c>
      <c r="H1072">
        <v>38.771000000000001</v>
      </c>
      <c r="I1072">
        <v>0</v>
      </c>
    </row>
    <row r="1073" spans="1:9">
      <c r="A1073" s="126">
        <v>1072</v>
      </c>
      <c r="B1073">
        <v>2182.639893</v>
      </c>
      <c r="C1073">
        <v>124.150002</v>
      </c>
      <c r="D1073">
        <v>37.973998999999999</v>
      </c>
      <c r="E1073">
        <v>14.862</v>
      </c>
      <c r="F1073">
        <v>25.219097000000001</v>
      </c>
      <c r="G1073">
        <v>95.260002</v>
      </c>
      <c r="H1073">
        <v>38.607498</v>
      </c>
      <c r="I1073">
        <v>0</v>
      </c>
    </row>
    <row r="1074" spans="1:9">
      <c r="A1074" s="126">
        <v>1073</v>
      </c>
      <c r="B1074">
        <v>2186.8999020000001</v>
      </c>
      <c r="C1074">
        <v>124.370003</v>
      </c>
      <c r="D1074">
        <v>38.122501</v>
      </c>
      <c r="E1074">
        <v>14.989333</v>
      </c>
      <c r="F1074">
        <v>25.298114999999999</v>
      </c>
      <c r="G1074">
        <v>95.940002000000007</v>
      </c>
      <c r="H1074">
        <v>38.603999999999999</v>
      </c>
      <c r="I1074">
        <v>0</v>
      </c>
    </row>
    <row r="1075" spans="1:9">
      <c r="A1075" s="126">
        <v>1074</v>
      </c>
      <c r="B1075">
        <v>2175.4399410000001</v>
      </c>
      <c r="C1075">
        <v>123.480003</v>
      </c>
      <c r="D1075">
        <v>37.862499</v>
      </c>
      <c r="E1075">
        <v>14.841333000000001</v>
      </c>
      <c r="F1075">
        <v>25.10754</v>
      </c>
      <c r="G1075">
        <v>95.18</v>
      </c>
      <c r="H1075">
        <v>38.481997999999997</v>
      </c>
      <c r="I1075">
        <v>0</v>
      </c>
    </row>
    <row r="1076" spans="1:9">
      <c r="A1076" s="126">
        <v>1075</v>
      </c>
      <c r="B1076">
        <v>2172.469971</v>
      </c>
      <c r="C1076">
        <v>123.889999</v>
      </c>
      <c r="D1076">
        <v>37.960999000000001</v>
      </c>
      <c r="E1076">
        <v>14.730667</v>
      </c>
      <c r="F1076">
        <v>25.000629</v>
      </c>
      <c r="G1076">
        <v>97.32</v>
      </c>
      <c r="H1076">
        <v>38.470500999999999</v>
      </c>
      <c r="I1076">
        <v>0</v>
      </c>
    </row>
    <row r="1077" spans="1:9">
      <c r="A1077" s="126">
        <v>1076</v>
      </c>
      <c r="B1077">
        <v>2169.040039</v>
      </c>
      <c r="C1077">
        <v>124.959999</v>
      </c>
      <c r="D1077">
        <v>38.450001</v>
      </c>
      <c r="E1077">
        <v>14.666</v>
      </c>
      <c r="F1077">
        <v>24.854203999999999</v>
      </c>
      <c r="G1077">
        <v>97.580001999999993</v>
      </c>
      <c r="H1077">
        <v>38.477001000000001</v>
      </c>
      <c r="I1077">
        <v>0</v>
      </c>
    </row>
    <row r="1078" spans="1:9">
      <c r="A1078" s="126">
        <v>1077</v>
      </c>
      <c r="B1078">
        <v>2180.3798830000001</v>
      </c>
      <c r="C1078">
        <v>126.540001</v>
      </c>
      <c r="D1078">
        <v>38.564498999999998</v>
      </c>
      <c r="E1078">
        <v>14.346667</v>
      </c>
      <c r="F1078">
        <v>24.826324</v>
      </c>
      <c r="G1078">
        <v>97.300003000000004</v>
      </c>
      <c r="H1078">
        <v>38.607498</v>
      </c>
      <c r="I1078">
        <v>0</v>
      </c>
    </row>
    <row r="1079" spans="1:9">
      <c r="A1079" s="126">
        <v>1078</v>
      </c>
      <c r="B1079">
        <v>2176.1201169999999</v>
      </c>
      <c r="C1079">
        <v>125.839996</v>
      </c>
      <c r="D1079">
        <v>38.379002</v>
      </c>
      <c r="E1079">
        <v>14.089333</v>
      </c>
      <c r="F1079">
        <v>24.635739999999998</v>
      </c>
      <c r="G1079">
        <v>97.449996999999996</v>
      </c>
      <c r="H1079">
        <v>38.454498000000001</v>
      </c>
      <c r="I1079">
        <v>0</v>
      </c>
    </row>
    <row r="1080" spans="1:9">
      <c r="A1080" s="126">
        <v>1079</v>
      </c>
      <c r="B1080">
        <v>2170.9499510000001</v>
      </c>
      <c r="C1080">
        <v>126.120003</v>
      </c>
      <c r="D1080">
        <v>38.457999999999998</v>
      </c>
      <c r="E1080">
        <v>14.134</v>
      </c>
      <c r="F1080">
        <v>24.658981000000001</v>
      </c>
      <c r="G1080">
        <v>97.449996999999996</v>
      </c>
      <c r="H1080">
        <v>38.352500999999997</v>
      </c>
      <c r="I1080">
        <v>0</v>
      </c>
    </row>
    <row r="1081" spans="1:9">
      <c r="A1081" s="126">
        <v>1080</v>
      </c>
      <c r="B1081">
        <v>2170.860107</v>
      </c>
      <c r="C1081">
        <v>126.16999800000001</v>
      </c>
      <c r="D1081">
        <v>38.530997999999997</v>
      </c>
      <c r="E1081">
        <v>13.384667</v>
      </c>
      <c r="F1081">
        <v>24.805402999999998</v>
      </c>
      <c r="G1081">
        <v>97.379997000000003</v>
      </c>
      <c r="H1081">
        <v>38.438999000000003</v>
      </c>
      <c r="I1081">
        <v>1</v>
      </c>
    </row>
    <row r="1082" spans="1:9">
      <c r="A1082" s="126">
        <v>1081</v>
      </c>
      <c r="B1082">
        <v>2179.9799800000001</v>
      </c>
      <c r="C1082">
        <v>126.510002</v>
      </c>
      <c r="D1082">
        <v>38.622002000000002</v>
      </c>
      <c r="E1082">
        <v>13.185333</v>
      </c>
      <c r="F1082">
        <v>25.037817</v>
      </c>
      <c r="G1082">
        <v>97.379997000000003</v>
      </c>
      <c r="H1082">
        <v>38.573002000000002</v>
      </c>
      <c r="I1082">
        <v>0</v>
      </c>
    </row>
    <row r="1083" spans="1:9">
      <c r="A1083" s="126">
        <v>1082</v>
      </c>
      <c r="B1083">
        <v>2186.4799800000001</v>
      </c>
      <c r="C1083">
        <v>129.729996</v>
      </c>
      <c r="D1083">
        <v>39.443500999999998</v>
      </c>
      <c r="E1083">
        <v>13.522</v>
      </c>
      <c r="F1083">
        <v>25.030840000000001</v>
      </c>
      <c r="G1083">
        <v>100.089996</v>
      </c>
      <c r="H1083">
        <v>39.004002</v>
      </c>
      <c r="I1083">
        <v>0</v>
      </c>
    </row>
    <row r="1084" spans="1:9">
      <c r="A1084" s="126">
        <v>1083</v>
      </c>
      <c r="B1084">
        <v>2186.1599120000001</v>
      </c>
      <c r="C1084">
        <v>131.050003</v>
      </c>
      <c r="D1084">
        <v>39.223998999999999</v>
      </c>
      <c r="E1084">
        <v>13.447333</v>
      </c>
      <c r="F1084">
        <v>25.184235000000001</v>
      </c>
      <c r="G1084">
        <v>99.150002000000001</v>
      </c>
      <c r="H1084">
        <v>39.017502</v>
      </c>
      <c r="I1084">
        <v>0</v>
      </c>
    </row>
    <row r="1085" spans="1:9">
      <c r="A1085" s="126">
        <v>1084</v>
      </c>
      <c r="B1085">
        <v>2181.3000489999999</v>
      </c>
      <c r="C1085">
        <v>130.270004</v>
      </c>
      <c r="D1085">
        <v>39.202998999999998</v>
      </c>
      <c r="E1085">
        <v>13.157333</v>
      </c>
      <c r="F1085">
        <v>24.524179</v>
      </c>
      <c r="G1085">
        <v>99.660004000000001</v>
      </c>
      <c r="H1085">
        <v>38.765999000000001</v>
      </c>
      <c r="I1085">
        <v>0</v>
      </c>
    </row>
    <row r="1086" spans="1:9">
      <c r="A1086" s="126">
        <v>1085</v>
      </c>
      <c r="B1086">
        <v>2127.8100589999999</v>
      </c>
      <c r="C1086">
        <v>127.099998</v>
      </c>
      <c r="D1086">
        <v>38.006999999999998</v>
      </c>
      <c r="E1086">
        <v>12.964667</v>
      </c>
      <c r="F1086">
        <v>23.968713999999999</v>
      </c>
      <c r="G1086">
        <v>96.5</v>
      </c>
      <c r="H1086">
        <v>37.983001999999999</v>
      </c>
      <c r="I1086">
        <v>0</v>
      </c>
    </row>
    <row r="1087" spans="1:9">
      <c r="A1087" s="126">
        <v>1086</v>
      </c>
      <c r="B1087">
        <v>2159.040039</v>
      </c>
      <c r="C1087">
        <v>128.69000199999999</v>
      </c>
      <c r="D1087">
        <v>38.574500999999998</v>
      </c>
      <c r="E1087">
        <v>13.22</v>
      </c>
      <c r="F1087">
        <v>24.505589000000001</v>
      </c>
      <c r="G1087">
        <v>99.050003000000004</v>
      </c>
      <c r="H1087">
        <v>38.451000000000001</v>
      </c>
      <c r="I1087">
        <v>0</v>
      </c>
    </row>
    <row r="1088" spans="1:9">
      <c r="A1088" s="126">
        <v>1087</v>
      </c>
      <c r="B1088">
        <v>2127.0200199999999</v>
      </c>
      <c r="C1088">
        <v>127.209999</v>
      </c>
      <c r="D1088">
        <v>38.050499000000002</v>
      </c>
      <c r="E1088">
        <v>13.07</v>
      </c>
      <c r="F1088">
        <v>25.088943</v>
      </c>
      <c r="G1088">
        <v>96.089995999999999</v>
      </c>
      <c r="H1088">
        <v>37.984501000000002</v>
      </c>
      <c r="I1088">
        <v>0</v>
      </c>
    </row>
    <row r="1089" spans="1:9">
      <c r="A1089" s="126">
        <v>1088</v>
      </c>
      <c r="B1089">
        <v>2125.7700199999999</v>
      </c>
      <c r="C1089">
        <v>127.769997</v>
      </c>
      <c r="D1089">
        <v>38.054501000000002</v>
      </c>
      <c r="E1089">
        <v>13.093999999999999</v>
      </c>
      <c r="F1089">
        <v>25.976759000000001</v>
      </c>
      <c r="G1089">
        <v>97.010002</v>
      </c>
      <c r="H1089">
        <v>38.124499999999998</v>
      </c>
      <c r="I1089">
        <v>0</v>
      </c>
    </row>
    <row r="1090" spans="1:9">
      <c r="A1090" s="126">
        <v>1089</v>
      </c>
      <c r="B1090">
        <v>2147.26001</v>
      </c>
      <c r="C1090">
        <v>128.35000600000001</v>
      </c>
      <c r="D1090">
        <v>38.484501000000002</v>
      </c>
      <c r="E1090">
        <v>13.361333</v>
      </c>
      <c r="F1090">
        <v>26.859928</v>
      </c>
      <c r="G1090">
        <v>97.339995999999999</v>
      </c>
      <c r="H1090">
        <v>38.588000999999998</v>
      </c>
      <c r="I1090">
        <v>0</v>
      </c>
    </row>
    <row r="1091" spans="1:9">
      <c r="A1091" s="126">
        <v>1090</v>
      </c>
      <c r="B1091">
        <v>2139.1599120000001</v>
      </c>
      <c r="C1091">
        <v>129.070007</v>
      </c>
      <c r="D1091">
        <v>38.925998999999997</v>
      </c>
      <c r="E1091">
        <v>13.693333000000001</v>
      </c>
      <c r="F1091">
        <v>26.708860000000001</v>
      </c>
      <c r="G1091">
        <v>99.480002999999996</v>
      </c>
      <c r="H1091">
        <v>38.444000000000003</v>
      </c>
      <c r="I1091">
        <v>0</v>
      </c>
    </row>
    <row r="1092" spans="1:9">
      <c r="A1092" s="126">
        <v>1091</v>
      </c>
      <c r="B1092">
        <v>2139.1201169999999</v>
      </c>
      <c r="C1092">
        <v>128.64999399999999</v>
      </c>
      <c r="D1092">
        <v>38.755001</v>
      </c>
      <c r="E1092">
        <v>13.756</v>
      </c>
      <c r="F1092">
        <v>26.397434000000001</v>
      </c>
      <c r="G1092">
        <v>98.059997999999993</v>
      </c>
      <c r="H1092">
        <v>38.284999999999997</v>
      </c>
      <c r="I1092">
        <v>0</v>
      </c>
    </row>
    <row r="1093" spans="1:9">
      <c r="A1093" s="126">
        <v>1092</v>
      </c>
      <c r="B1093">
        <v>2139.76001</v>
      </c>
      <c r="C1093">
        <v>128.63999899999999</v>
      </c>
      <c r="D1093">
        <v>39.011001999999998</v>
      </c>
      <c r="E1093">
        <v>13.642666999999999</v>
      </c>
      <c r="F1093">
        <v>26.395106999999999</v>
      </c>
      <c r="G1093">
        <v>98.25</v>
      </c>
      <c r="H1093">
        <v>38.570498999999998</v>
      </c>
      <c r="I1093">
        <v>0</v>
      </c>
    </row>
    <row r="1094" spans="1:9">
      <c r="A1094" s="126">
        <v>1093</v>
      </c>
      <c r="B1094">
        <v>2163.1201169999999</v>
      </c>
      <c r="C1094">
        <v>129.94000199999999</v>
      </c>
      <c r="D1094">
        <v>39.487000000000002</v>
      </c>
      <c r="E1094">
        <v>13.681333</v>
      </c>
      <c r="F1094">
        <v>26.390454999999999</v>
      </c>
      <c r="G1094">
        <v>94.879997000000003</v>
      </c>
      <c r="H1094">
        <v>38.811000999999997</v>
      </c>
      <c r="I1094">
        <v>0</v>
      </c>
    </row>
    <row r="1095" spans="1:9">
      <c r="A1095" s="126">
        <v>1094</v>
      </c>
      <c r="B1095">
        <v>2177.179932</v>
      </c>
      <c r="C1095">
        <v>130.08000200000001</v>
      </c>
      <c r="D1095">
        <v>40.235000999999997</v>
      </c>
      <c r="E1095">
        <v>13.762</v>
      </c>
      <c r="F1095">
        <v>26.639140999999999</v>
      </c>
      <c r="G1095">
        <v>95.830001999999993</v>
      </c>
      <c r="H1095">
        <v>39.360500000000002</v>
      </c>
      <c r="I1095">
        <v>0</v>
      </c>
    </row>
    <row r="1096" spans="1:9">
      <c r="A1096" s="126">
        <v>1095</v>
      </c>
      <c r="B1096">
        <v>2164.6899410000001</v>
      </c>
      <c r="C1096">
        <v>127.959999</v>
      </c>
      <c r="D1096">
        <v>40.287497999999999</v>
      </c>
      <c r="E1096">
        <v>13.83</v>
      </c>
      <c r="F1096">
        <v>26.195229999999999</v>
      </c>
      <c r="G1096">
        <v>95.940002000000007</v>
      </c>
      <c r="H1096">
        <v>39.345001000000003</v>
      </c>
      <c r="I1096">
        <v>0</v>
      </c>
    </row>
    <row r="1097" spans="1:9">
      <c r="A1097" s="126">
        <v>1096</v>
      </c>
      <c r="B1097">
        <v>2146.1000979999999</v>
      </c>
      <c r="C1097">
        <v>127.30999799999999</v>
      </c>
      <c r="D1097">
        <v>39.957999999999998</v>
      </c>
      <c r="E1097">
        <v>13.932667</v>
      </c>
      <c r="F1097">
        <v>26.234741</v>
      </c>
      <c r="G1097">
        <v>94.559997999999993</v>
      </c>
      <c r="H1097">
        <v>38.710498999999999</v>
      </c>
      <c r="I1097">
        <v>0</v>
      </c>
    </row>
    <row r="1098" spans="1:9">
      <c r="A1098" s="126">
        <v>1097</v>
      </c>
      <c r="B1098">
        <v>2159.929932</v>
      </c>
      <c r="C1098">
        <v>128.69000199999999</v>
      </c>
      <c r="D1098">
        <v>40.805500000000002</v>
      </c>
      <c r="E1098">
        <v>13.720667000000001</v>
      </c>
      <c r="F1098">
        <v>26.283541</v>
      </c>
      <c r="G1098">
        <v>97.07</v>
      </c>
      <c r="H1098">
        <v>39.150500999999998</v>
      </c>
      <c r="I1098">
        <v>0</v>
      </c>
    </row>
    <row r="1099" spans="1:9">
      <c r="A1099" s="126">
        <v>1098</v>
      </c>
      <c r="B1099">
        <v>2171.3701169999999</v>
      </c>
      <c r="C1099">
        <v>129.229996</v>
      </c>
      <c r="D1099">
        <v>41.436000999999997</v>
      </c>
      <c r="E1099">
        <v>13.751333000000001</v>
      </c>
      <c r="F1099">
        <v>26.483419000000001</v>
      </c>
      <c r="G1099">
        <v>97.480002999999996</v>
      </c>
      <c r="H1099">
        <v>39.077998999999998</v>
      </c>
      <c r="I1099">
        <v>0</v>
      </c>
    </row>
    <row r="1100" spans="1:9">
      <c r="A1100" s="126">
        <v>1099</v>
      </c>
      <c r="B1100">
        <v>2151.1298830000001</v>
      </c>
      <c r="C1100">
        <v>128.08999600000001</v>
      </c>
      <c r="D1100">
        <v>41.452499000000003</v>
      </c>
      <c r="E1100">
        <v>13.38</v>
      </c>
      <c r="F1100">
        <v>26.072056</v>
      </c>
      <c r="G1100">
        <v>96.669998000000007</v>
      </c>
      <c r="H1100">
        <v>38.750500000000002</v>
      </c>
      <c r="I1100">
        <v>0</v>
      </c>
    </row>
    <row r="1101" spans="1:9">
      <c r="A1101" s="126">
        <v>1100</v>
      </c>
      <c r="B1101">
        <v>2168.2700199999999</v>
      </c>
      <c r="C1101">
        <v>128.270004</v>
      </c>
      <c r="D1101">
        <v>41.865501000000002</v>
      </c>
      <c r="E1101">
        <v>13.602</v>
      </c>
      <c r="F1101">
        <v>26.274252000000001</v>
      </c>
      <c r="G1101">
        <v>98.550003000000004</v>
      </c>
      <c r="H1101">
        <v>38.864497999999998</v>
      </c>
      <c r="I1101">
        <v>0</v>
      </c>
    </row>
    <row r="1102" spans="1:9">
      <c r="A1102" s="126">
        <v>1101</v>
      </c>
      <c r="B1102">
        <v>2161.1999510000001</v>
      </c>
      <c r="C1102">
        <v>128.770004</v>
      </c>
      <c r="D1102">
        <v>41.837001999999998</v>
      </c>
      <c r="E1102">
        <v>14.246667</v>
      </c>
      <c r="F1102">
        <v>26.151067999999999</v>
      </c>
      <c r="G1102">
        <v>102.629997</v>
      </c>
      <c r="H1102">
        <v>38.627997999999998</v>
      </c>
      <c r="I1102">
        <v>1</v>
      </c>
    </row>
    <row r="1103" spans="1:9">
      <c r="A1103" s="126">
        <v>1102</v>
      </c>
      <c r="B1103">
        <v>2150.48999</v>
      </c>
      <c r="C1103">
        <v>128.19000199999999</v>
      </c>
      <c r="D1103">
        <v>41.701500000000003</v>
      </c>
      <c r="E1103">
        <v>14.093999999999999</v>
      </c>
      <c r="F1103">
        <v>26.262626999999998</v>
      </c>
      <c r="G1103">
        <v>102.339996</v>
      </c>
      <c r="H1103">
        <v>38.821499000000003</v>
      </c>
      <c r="I1103">
        <v>0</v>
      </c>
    </row>
    <row r="1104" spans="1:9">
      <c r="A1104" s="126">
        <v>1103</v>
      </c>
      <c r="B1104">
        <v>2159.7299800000001</v>
      </c>
      <c r="C1104">
        <v>128.470001</v>
      </c>
      <c r="D1104">
        <v>42.217998999999999</v>
      </c>
      <c r="E1104">
        <v>13.897333</v>
      </c>
      <c r="F1104">
        <v>26.274252000000001</v>
      </c>
      <c r="G1104">
        <v>106.279999</v>
      </c>
      <c r="H1104">
        <v>38.823501999999998</v>
      </c>
      <c r="I1104">
        <v>0</v>
      </c>
    </row>
    <row r="1105" spans="1:9">
      <c r="A1105" s="126">
        <v>1104</v>
      </c>
      <c r="B1105">
        <v>2160.7700199999999</v>
      </c>
      <c r="C1105">
        <v>128.740005</v>
      </c>
      <c r="D1105">
        <v>42.082999999999998</v>
      </c>
      <c r="E1105">
        <v>13.4</v>
      </c>
      <c r="F1105">
        <v>26.469474999999999</v>
      </c>
      <c r="G1105">
        <v>105.07</v>
      </c>
      <c r="H1105">
        <v>38.842998999999999</v>
      </c>
      <c r="I1105">
        <v>0</v>
      </c>
    </row>
    <row r="1106" spans="1:9">
      <c r="A1106" s="126">
        <v>1105</v>
      </c>
      <c r="B1106">
        <v>2153.73999</v>
      </c>
      <c r="C1106">
        <v>128.990005</v>
      </c>
      <c r="D1106">
        <v>41.971499999999999</v>
      </c>
      <c r="E1106">
        <v>13.107333000000001</v>
      </c>
      <c r="F1106">
        <v>26.508986</v>
      </c>
      <c r="G1106">
        <v>104.82</v>
      </c>
      <c r="H1106">
        <v>38.754002</v>
      </c>
      <c r="I1106">
        <v>0</v>
      </c>
    </row>
    <row r="1107" spans="1:9">
      <c r="A1107" s="126">
        <v>1106</v>
      </c>
      <c r="B1107">
        <v>2163.6599120000001</v>
      </c>
      <c r="C1107">
        <v>130.240005</v>
      </c>
      <c r="D1107">
        <v>42.085498999999999</v>
      </c>
      <c r="E1107">
        <v>13.396667000000001</v>
      </c>
      <c r="F1107">
        <v>26.971491</v>
      </c>
      <c r="G1107">
        <v>103.33000199999999</v>
      </c>
      <c r="H1107">
        <v>39.297001000000002</v>
      </c>
      <c r="I1107">
        <v>0</v>
      </c>
    </row>
    <row r="1108" spans="1:9">
      <c r="A1108" s="126">
        <v>1107</v>
      </c>
      <c r="B1108">
        <v>2136.7299800000001</v>
      </c>
      <c r="C1108">
        <v>128.88000500000001</v>
      </c>
      <c r="D1108">
        <v>41.549999</v>
      </c>
      <c r="E1108">
        <v>13.34</v>
      </c>
      <c r="F1108">
        <v>27.029593999999999</v>
      </c>
      <c r="G1108">
        <v>100.589996</v>
      </c>
      <c r="H1108">
        <v>39.153500000000001</v>
      </c>
      <c r="I1108">
        <v>0</v>
      </c>
    </row>
    <row r="1109" spans="1:9">
      <c r="A1109" s="126">
        <v>1108</v>
      </c>
      <c r="B1109">
        <v>2139.179932</v>
      </c>
      <c r="C1109">
        <v>129.050003</v>
      </c>
      <c r="D1109">
        <v>41.704498000000001</v>
      </c>
      <c r="E1109">
        <v>13.433999999999999</v>
      </c>
      <c r="F1109">
        <v>27.271298999999999</v>
      </c>
      <c r="G1109">
        <v>99.5</v>
      </c>
      <c r="H1109">
        <v>39.306998999999998</v>
      </c>
      <c r="I1109">
        <v>0</v>
      </c>
    </row>
    <row r="1110" spans="1:9">
      <c r="A1110" s="126">
        <v>1109</v>
      </c>
      <c r="B1110">
        <v>2132.5500489999999</v>
      </c>
      <c r="C1110">
        <v>127.82</v>
      </c>
      <c r="D1110">
        <v>41.464001000000003</v>
      </c>
      <c r="E1110">
        <v>13.349333</v>
      </c>
      <c r="F1110">
        <v>27.187635</v>
      </c>
      <c r="G1110">
        <v>100.230003</v>
      </c>
      <c r="H1110">
        <v>38.909500000000001</v>
      </c>
      <c r="I1110">
        <v>0</v>
      </c>
    </row>
    <row r="1111" spans="1:9">
      <c r="A1111" s="126">
        <v>1110</v>
      </c>
      <c r="B1111">
        <v>2132.9799800000001</v>
      </c>
      <c r="C1111">
        <v>127.879997</v>
      </c>
      <c r="D1111">
        <v>41.147998999999999</v>
      </c>
      <c r="E1111">
        <v>13.100667</v>
      </c>
      <c r="F1111">
        <v>27.338695999999999</v>
      </c>
      <c r="G1111">
        <v>101.470001</v>
      </c>
      <c r="H1111">
        <v>38.926498000000002</v>
      </c>
      <c r="I1111">
        <v>0</v>
      </c>
    </row>
    <row r="1112" spans="1:9">
      <c r="A1112" s="126">
        <v>1111</v>
      </c>
      <c r="B1112">
        <v>2126.5</v>
      </c>
      <c r="C1112">
        <v>127.540001</v>
      </c>
      <c r="D1112">
        <v>40.647499000000003</v>
      </c>
      <c r="E1112">
        <v>12.930667</v>
      </c>
      <c r="F1112">
        <v>27.320108000000001</v>
      </c>
      <c r="G1112">
        <v>99.800003000000004</v>
      </c>
      <c r="H1112">
        <v>38.998001000000002</v>
      </c>
      <c r="I1112">
        <v>0</v>
      </c>
    </row>
    <row r="1113" spans="1:9">
      <c r="A1113" s="126">
        <v>1112</v>
      </c>
      <c r="B1113">
        <v>2139.6000979999999</v>
      </c>
      <c r="C1113">
        <v>128.570007</v>
      </c>
      <c r="D1113">
        <v>40.8825</v>
      </c>
      <c r="E1113">
        <v>13.273332999999999</v>
      </c>
      <c r="F1113">
        <v>27.301521000000001</v>
      </c>
      <c r="G1113">
        <v>118.790001</v>
      </c>
      <c r="H1113">
        <v>39.762999999999998</v>
      </c>
      <c r="I1113">
        <v>0</v>
      </c>
    </row>
    <row r="1114" spans="1:9">
      <c r="A1114" s="126">
        <v>1113</v>
      </c>
      <c r="B1114">
        <v>2144.290039</v>
      </c>
      <c r="C1114">
        <v>130.11000100000001</v>
      </c>
      <c r="D1114">
        <v>40.884498999999998</v>
      </c>
      <c r="E1114">
        <v>13.570667</v>
      </c>
      <c r="F1114">
        <v>27.220171000000001</v>
      </c>
      <c r="G1114">
        <v>121.870003</v>
      </c>
      <c r="H1114">
        <v>40.075001</v>
      </c>
      <c r="I1114">
        <v>0</v>
      </c>
    </row>
    <row r="1115" spans="1:9">
      <c r="A1115" s="126">
        <v>1114</v>
      </c>
      <c r="B1115">
        <v>2141.3400879999999</v>
      </c>
      <c r="C1115">
        <v>130</v>
      </c>
      <c r="D1115">
        <v>40.515999000000001</v>
      </c>
      <c r="E1115">
        <v>13.273332999999999</v>
      </c>
      <c r="F1115">
        <v>27.206227999999999</v>
      </c>
      <c r="G1115">
        <v>123.349998</v>
      </c>
      <c r="H1115">
        <v>39.848498999999997</v>
      </c>
      <c r="I1115">
        <v>0</v>
      </c>
    </row>
    <row r="1116" spans="1:9">
      <c r="A1116" s="126">
        <v>1115</v>
      </c>
      <c r="B1116">
        <v>2141.1599120000001</v>
      </c>
      <c r="C1116">
        <v>132.070007</v>
      </c>
      <c r="D1116">
        <v>40.949500999999998</v>
      </c>
      <c r="E1116">
        <v>13.339333</v>
      </c>
      <c r="F1116">
        <v>27.099316000000002</v>
      </c>
      <c r="G1116">
        <v>127.5</v>
      </c>
      <c r="H1116">
        <v>39.968497999999997</v>
      </c>
      <c r="I1116">
        <v>0</v>
      </c>
    </row>
    <row r="1117" spans="1:9">
      <c r="A1117" s="126">
        <v>1116</v>
      </c>
      <c r="B1117">
        <v>2151.330078</v>
      </c>
      <c r="C1117">
        <v>133.279999</v>
      </c>
      <c r="D1117">
        <v>41.904499000000001</v>
      </c>
      <c r="E1117">
        <v>13.517333000000001</v>
      </c>
      <c r="F1117">
        <v>27.343346</v>
      </c>
      <c r="G1117">
        <v>127.33000199999999</v>
      </c>
      <c r="H1117">
        <v>40.655498999999999</v>
      </c>
      <c r="I1117">
        <v>0</v>
      </c>
    </row>
    <row r="1118" spans="1:9">
      <c r="A1118" s="126">
        <v>1117</v>
      </c>
      <c r="B1118">
        <v>2143.1599120000001</v>
      </c>
      <c r="C1118">
        <v>132.28999300000001</v>
      </c>
      <c r="D1118">
        <v>41.758999000000003</v>
      </c>
      <c r="E1118">
        <v>13.489333</v>
      </c>
      <c r="F1118">
        <v>27.482800000000001</v>
      </c>
      <c r="G1118">
        <v>126.510002</v>
      </c>
      <c r="H1118">
        <v>40.383499</v>
      </c>
      <c r="I1118">
        <v>0</v>
      </c>
    </row>
    <row r="1119" spans="1:9">
      <c r="A1119" s="126">
        <v>1118</v>
      </c>
      <c r="B1119">
        <v>2139.429932</v>
      </c>
      <c r="C1119">
        <v>131.03999300000001</v>
      </c>
      <c r="D1119">
        <v>41.129500999999998</v>
      </c>
      <c r="E1119">
        <v>13.482666999999999</v>
      </c>
      <c r="F1119">
        <v>26.86458</v>
      </c>
      <c r="G1119">
        <v>126.970001</v>
      </c>
      <c r="H1119">
        <v>39.953499000000001</v>
      </c>
      <c r="I1119">
        <v>0</v>
      </c>
    </row>
    <row r="1120" spans="1:9">
      <c r="A1120" s="126">
        <v>1119</v>
      </c>
      <c r="B1120">
        <v>2133.040039</v>
      </c>
      <c r="C1120">
        <v>129.69000199999999</v>
      </c>
      <c r="D1120">
        <v>40.917999000000002</v>
      </c>
      <c r="E1120">
        <v>13.600667</v>
      </c>
      <c r="F1120">
        <v>26.606605999999999</v>
      </c>
      <c r="G1120">
        <v>126.470001</v>
      </c>
      <c r="H1120">
        <v>39.767502</v>
      </c>
      <c r="I1120">
        <v>0</v>
      </c>
    </row>
    <row r="1121" spans="1:9">
      <c r="A1121" s="126">
        <v>1120</v>
      </c>
      <c r="B1121">
        <v>2126.4099120000001</v>
      </c>
      <c r="C1121">
        <v>131.28999300000001</v>
      </c>
      <c r="D1121">
        <v>38.816001999999997</v>
      </c>
      <c r="E1121">
        <v>13.331333000000001</v>
      </c>
      <c r="F1121">
        <v>26.429966</v>
      </c>
      <c r="G1121">
        <v>126.57</v>
      </c>
      <c r="H1121">
        <v>39.768501000000001</v>
      </c>
      <c r="I1121">
        <v>0</v>
      </c>
    </row>
    <row r="1122" spans="1:9">
      <c r="A1122" s="126">
        <v>1121</v>
      </c>
      <c r="B1122">
        <v>2126.1499020000001</v>
      </c>
      <c r="C1122">
        <v>130.990005</v>
      </c>
      <c r="D1122">
        <v>39.491000999999997</v>
      </c>
      <c r="E1122">
        <v>13.182</v>
      </c>
      <c r="F1122">
        <v>26.388134000000001</v>
      </c>
      <c r="G1122">
        <v>124.870003</v>
      </c>
      <c r="H1122">
        <v>39.227001000000001</v>
      </c>
      <c r="I1122">
        <v>0</v>
      </c>
    </row>
    <row r="1123" spans="1:9">
      <c r="A1123" s="126">
        <v>1122</v>
      </c>
      <c r="B1123">
        <v>2111.719971</v>
      </c>
      <c r="C1123">
        <v>129.5</v>
      </c>
      <c r="D1123">
        <v>39.270499999999998</v>
      </c>
      <c r="E1123">
        <v>12.719333000000001</v>
      </c>
      <c r="F1123">
        <v>25.911681999999999</v>
      </c>
      <c r="G1123">
        <v>123.300003</v>
      </c>
      <c r="H1123">
        <v>39.180500000000002</v>
      </c>
      <c r="I1123">
        <v>1</v>
      </c>
    </row>
    <row r="1124" spans="1:9">
      <c r="A1124" s="126">
        <v>1123</v>
      </c>
      <c r="B1124">
        <v>2097.9399410000001</v>
      </c>
      <c r="C1124">
        <v>127.16999800000001</v>
      </c>
      <c r="D1124">
        <v>38.277999999999999</v>
      </c>
      <c r="E1124">
        <v>12.534667000000001</v>
      </c>
      <c r="F1124">
        <v>25.934925</v>
      </c>
      <c r="G1124">
        <v>122.339996</v>
      </c>
      <c r="H1124">
        <v>38.435001</v>
      </c>
      <c r="I1124">
        <v>0</v>
      </c>
    </row>
    <row r="1125" spans="1:9">
      <c r="A1125" s="126">
        <v>1124</v>
      </c>
      <c r="B1125">
        <v>2088.6599120000001</v>
      </c>
      <c r="C1125">
        <v>120</v>
      </c>
      <c r="D1125">
        <v>38.351500999999999</v>
      </c>
      <c r="E1125">
        <v>12.494667</v>
      </c>
      <c r="F1125">
        <v>25.656939000000001</v>
      </c>
      <c r="G1125">
        <v>122.139999</v>
      </c>
      <c r="H1125">
        <v>38.106498999999999</v>
      </c>
      <c r="I1125">
        <v>0</v>
      </c>
    </row>
    <row r="1126" spans="1:9">
      <c r="A1126" s="126">
        <v>1125</v>
      </c>
      <c r="B1126">
        <v>2085.179932</v>
      </c>
      <c r="C1126">
        <v>120.75</v>
      </c>
      <c r="D1126">
        <v>37.752499</v>
      </c>
      <c r="E1126">
        <v>12.704000000000001</v>
      </c>
      <c r="F1126">
        <v>25.425671000000001</v>
      </c>
      <c r="G1126">
        <v>122.029999</v>
      </c>
      <c r="H1126">
        <v>38.101002000000001</v>
      </c>
      <c r="I1126">
        <v>0</v>
      </c>
    </row>
    <row r="1127" spans="1:9">
      <c r="A1127" s="126">
        <v>1126</v>
      </c>
      <c r="B1127">
        <v>2131.5200199999999</v>
      </c>
      <c r="C1127">
        <v>122.150002</v>
      </c>
      <c r="D1127">
        <v>39.246498000000003</v>
      </c>
      <c r="E1127">
        <v>12.880667000000001</v>
      </c>
      <c r="F1127">
        <v>25.792427</v>
      </c>
      <c r="G1127">
        <v>124.58000199999999</v>
      </c>
      <c r="H1127">
        <v>39.125999</v>
      </c>
      <c r="I1127">
        <v>0</v>
      </c>
    </row>
    <row r="1128" spans="1:9">
      <c r="A1128" s="126">
        <v>1127</v>
      </c>
      <c r="B1128">
        <v>2139.5600589999999</v>
      </c>
      <c r="C1128">
        <v>124.220001</v>
      </c>
      <c r="D1128">
        <v>39.387501</v>
      </c>
      <c r="E1128">
        <v>12.996</v>
      </c>
      <c r="F1128">
        <v>25.944272999999999</v>
      </c>
      <c r="G1128">
        <v>124.339996</v>
      </c>
      <c r="H1128">
        <v>39.525500999999998</v>
      </c>
      <c r="I1128">
        <v>0</v>
      </c>
    </row>
    <row r="1129" spans="1:9">
      <c r="A1129" s="126">
        <v>1128</v>
      </c>
      <c r="B1129">
        <v>2163.26001</v>
      </c>
      <c r="C1129">
        <v>123.18</v>
      </c>
      <c r="D1129">
        <v>38.594002000000003</v>
      </c>
      <c r="E1129">
        <v>12.670667</v>
      </c>
      <c r="F1129">
        <v>25.902221999999998</v>
      </c>
      <c r="G1129">
        <v>122.19000200000001</v>
      </c>
      <c r="H1129">
        <v>39.265498999999998</v>
      </c>
      <c r="I1129">
        <v>0</v>
      </c>
    </row>
    <row r="1130" spans="1:9">
      <c r="A1130" s="126">
        <v>1129</v>
      </c>
      <c r="B1130">
        <v>2167.4799800000001</v>
      </c>
      <c r="C1130">
        <v>120.800003</v>
      </c>
      <c r="D1130">
        <v>37.118999000000002</v>
      </c>
      <c r="E1130">
        <v>12.356667</v>
      </c>
      <c r="F1130">
        <v>25.180382000000002</v>
      </c>
      <c r="G1130">
        <v>115.41999800000001</v>
      </c>
      <c r="H1130">
        <v>38.127997999999998</v>
      </c>
      <c r="I1130">
        <v>0</v>
      </c>
    </row>
    <row r="1131" spans="1:9">
      <c r="A1131" s="126">
        <v>1130</v>
      </c>
      <c r="B1131">
        <v>2164.4499510000001</v>
      </c>
      <c r="C1131">
        <v>119.019997</v>
      </c>
      <c r="D1131">
        <v>36.950499999999998</v>
      </c>
      <c r="E1131">
        <v>12.570667</v>
      </c>
      <c r="F1131">
        <v>25.329886999999999</v>
      </c>
      <c r="G1131">
        <v>114.779999</v>
      </c>
      <c r="H1131">
        <v>37.701000000000001</v>
      </c>
      <c r="I1131">
        <v>0</v>
      </c>
    </row>
    <row r="1132" spans="1:9">
      <c r="A1132" s="126">
        <v>1131</v>
      </c>
      <c r="B1132">
        <v>2164.1999510000001</v>
      </c>
      <c r="C1132">
        <v>115.08000199999999</v>
      </c>
      <c r="D1132">
        <v>35.953499000000001</v>
      </c>
      <c r="E1132">
        <v>12.096667</v>
      </c>
      <c r="F1132">
        <v>24.694479000000001</v>
      </c>
      <c r="G1132">
        <v>113.379997</v>
      </c>
      <c r="H1132">
        <v>36.804001</v>
      </c>
      <c r="I1132">
        <v>0</v>
      </c>
    </row>
    <row r="1133" spans="1:9">
      <c r="A1133" s="126">
        <v>1132</v>
      </c>
      <c r="B1133">
        <v>2180.389893</v>
      </c>
      <c r="C1133">
        <v>117.199997</v>
      </c>
      <c r="D1133">
        <v>37.161999000000002</v>
      </c>
      <c r="E1133">
        <v>12.251333000000001</v>
      </c>
      <c r="F1133">
        <v>25.021526000000001</v>
      </c>
      <c r="G1133">
        <v>113.589996</v>
      </c>
      <c r="H1133">
        <v>37.924500000000002</v>
      </c>
      <c r="I1133">
        <v>0</v>
      </c>
    </row>
    <row r="1134" spans="1:9">
      <c r="A1134" s="126">
        <v>1133</v>
      </c>
      <c r="B1134">
        <v>2176.9399410000001</v>
      </c>
      <c r="C1134">
        <v>116.339996</v>
      </c>
      <c r="D1134">
        <v>37.324500999999998</v>
      </c>
      <c r="E1134">
        <v>12.262</v>
      </c>
      <c r="F1134">
        <v>25.694313000000001</v>
      </c>
      <c r="G1134">
        <v>115.19000200000001</v>
      </c>
      <c r="H1134">
        <v>38.223998999999999</v>
      </c>
      <c r="I1134">
        <v>0</v>
      </c>
    </row>
    <row r="1135" spans="1:9">
      <c r="A1135" s="126">
        <v>1134</v>
      </c>
      <c r="B1135">
        <v>2187.1201169999999</v>
      </c>
      <c r="C1135">
        <v>117.790001</v>
      </c>
      <c r="D1135">
        <v>37.82</v>
      </c>
      <c r="E1135">
        <v>12.577332999999999</v>
      </c>
      <c r="F1135">
        <v>25.684968999999999</v>
      </c>
      <c r="G1135">
        <v>115.029999</v>
      </c>
      <c r="H1135">
        <v>38.561501</v>
      </c>
      <c r="I1135">
        <v>0</v>
      </c>
    </row>
    <row r="1136" spans="1:9">
      <c r="A1136" s="126">
        <v>1135</v>
      </c>
      <c r="B1136">
        <v>2181.8999020000001</v>
      </c>
      <c r="C1136">
        <v>117.019997</v>
      </c>
      <c r="D1136">
        <v>38.007998999999998</v>
      </c>
      <c r="E1136">
        <v>12.334667</v>
      </c>
      <c r="F1136">
        <v>25.710664999999999</v>
      </c>
      <c r="G1136">
        <v>115.209999</v>
      </c>
      <c r="H1136">
        <v>38.027000000000001</v>
      </c>
      <c r="I1136">
        <v>0</v>
      </c>
    </row>
    <row r="1137" spans="1:9">
      <c r="A1137" s="126">
        <v>1136</v>
      </c>
      <c r="B1137">
        <v>2198.179932</v>
      </c>
      <c r="C1137">
        <v>121.769997</v>
      </c>
      <c r="D1137">
        <v>39</v>
      </c>
      <c r="E1137">
        <v>12.301333</v>
      </c>
      <c r="F1137">
        <v>26.100785999999999</v>
      </c>
      <c r="G1137">
        <v>117.959999</v>
      </c>
      <c r="H1137">
        <v>38.459999000000003</v>
      </c>
      <c r="I1137">
        <v>0</v>
      </c>
    </row>
    <row r="1138" spans="1:9">
      <c r="A1138" s="126">
        <v>1137</v>
      </c>
      <c r="B1138">
        <v>2202.9399410000001</v>
      </c>
      <c r="C1138">
        <v>121.470001</v>
      </c>
      <c r="D1138">
        <v>39.266499000000003</v>
      </c>
      <c r="E1138">
        <v>12.744667</v>
      </c>
      <c r="F1138">
        <v>26.117146000000002</v>
      </c>
      <c r="G1138">
        <v>118.040001</v>
      </c>
      <c r="H1138">
        <v>38.413502000000001</v>
      </c>
      <c r="I1138">
        <v>0</v>
      </c>
    </row>
    <row r="1139" spans="1:9">
      <c r="A1139" s="126">
        <v>1138</v>
      </c>
      <c r="B1139">
        <v>2204.719971</v>
      </c>
      <c r="C1139">
        <v>120.839996</v>
      </c>
      <c r="D1139">
        <v>39.006000999999998</v>
      </c>
      <c r="E1139">
        <v>12.875999999999999</v>
      </c>
      <c r="F1139">
        <v>25.983986000000002</v>
      </c>
      <c r="G1139">
        <v>117.69000200000001</v>
      </c>
      <c r="H1139">
        <v>38.049500000000002</v>
      </c>
      <c r="I1139">
        <v>0</v>
      </c>
    </row>
    <row r="1140" spans="1:9">
      <c r="A1140" s="126">
        <v>1139</v>
      </c>
      <c r="B1140">
        <v>2213.3500979999999</v>
      </c>
      <c r="C1140">
        <v>120.379997</v>
      </c>
      <c r="D1140">
        <v>39.018501000000001</v>
      </c>
      <c r="E1140">
        <v>13.11</v>
      </c>
      <c r="F1140">
        <v>26.114805</v>
      </c>
      <c r="G1140">
        <v>117.410004</v>
      </c>
      <c r="H1140">
        <v>38.084000000000003</v>
      </c>
      <c r="I1140">
        <v>0</v>
      </c>
    </row>
    <row r="1141" spans="1:9">
      <c r="A1141" s="126">
        <v>1140</v>
      </c>
      <c r="B1141">
        <v>2201.719971</v>
      </c>
      <c r="C1141">
        <v>120.410004</v>
      </c>
      <c r="D1141">
        <v>38.338501000000001</v>
      </c>
      <c r="E1141">
        <v>13.074667</v>
      </c>
      <c r="F1141">
        <v>26.063410000000001</v>
      </c>
      <c r="G1141">
        <v>116.93</v>
      </c>
      <c r="H1141">
        <v>38.411999000000002</v>
      </c>
      <c r="I1141">
        <v>0</v>
      </c>
    </row>
    <row r="1142" spans="1:9">
      <c r="A1142" s="126">
        <v>1141</v>
      </c>
      <c r="B1142">
        <v>2204.6599120000001</v>
      </c>
      <c r="C1142">
        <v>120.870003</v>
      </c>
      <c r="D1142">
        <v>38.125999</v>
      </c>
      <c r="E1142">
        <v>12.638</v>
      </c>
      <c r="F1142">
        <v>26.037711999999999</v>
      </c>
      <c r="G1142">
        <v>117.510002</v>
      </c>
      <c r="H1142">
        <v>38.542000000000002</v>
      </c>
      <c r="I1142">
        <v>0</v>
      </c>
    </row>
    <row r="1143" spans="1:9">
      <c r="A1143" s="126">
        <v>1142</v>
      </c>
      <c r="B1143">
        <v>2198.8100589999999</v>
      </c>
      <c r="C1143">
        <v>118.41999800000001</v>
      </c>
      <c r="D1143">
        <v>37.528500000000001</v>
      </c>
      <c r="E1143">
        <v>12.626666999999999</v>
      </c>
      <c r="F1143">
        <v>25.818121000000001</v>
      </c>
      <c r="G1143">
        <v>117</v>
      </c>
      <c r="H1143">
        <v>37.902000000000001</v>
      </c>
      <c r="I1143">
        <v>0</v>
      </c>
    </row>
    <row r="1144" spans="1:9">
      <c r="A1144" s="126">
        <v>1143</v>
      </c>
      <c r="B1144">
        <v>2191.080078</v>
      </c>
      <c r="C1144">
        <v>115.099998</v>
      </c>
      <c r="D1144">
        <v>37.182499</v>
      </c>
      <c r="E1144">
        <v>12.125332999999999</v>
      </c>
      <c r="F1144">
        <v>25.577513</v>
      </c>
      <c r="G1144">
        <v>117.220001</v>
      </c>
      <c r="H1144">
        <v>37.396000000000001</v>
      </c>
      <c r="I1144">
        <v>1</v>
      </c>
    </row>
    <row r="1145" spans="1:9">
      <c r="A1145" s="126">
        <v>1144</v>
      </c>
      <c r="B1145">
        <v>2191.9499510000001</v>
      </c>
      <c r="C1145">
        <v>115.400002</v>
      </c>
      <c r="D1145">
        <v>37.016998000000001</v>
      </c>
      <c r="E1145">
        <v>12.098000000000001</v>
      </c>
      <c r="F1145">
        <v>25.673286000000001</v>
      </c>
      <c r="G1145">
        <v>120.80999799999999</v>
      </c>
      <c r="H1145">
        <v>37.525002000000001</v>
      </c>
      <c r="I1145">
        <v>0</v>
      </c>
    </row>
    <row r="1146" spans="1:9">
      <c r="A1146" s="126">
        <v>1145</v>
      </c>
      <c r="B1146">
        <v>2204.709961</v>
      </c>
      <c r="C1146">
        <v>117.43</v>
      </c>
      <c r="D1146">
        <v>37.967998999999999</v>
      </c>
      <c r="E1146">
        <v>12.453333000000001</v>
      </c>
      <c r="F1146">
        <v>25.488741000000001</v>
      </c>
      <c r="G1146">
        <v>119.160004</v>
      </c>
      <c r="H1146">
        <v>38.125999</v>
      </c>
      <c r="I1146">
        <v>0</v>
      </c>
    </row>
    <row r="1147" spans="1:9">
      <c r="A1147" s="126">
        <v>1146</v>
      </c>
      <c r="B1147">
        <v>2212.2299800000001</v>
      </c>
      <c r="C1147">
        <v>117.30999799999999</v>
      </c>
      <c r="D1147">
        <v>38.235999999999997</v>
      </c>
      <c r="E1147">
        <v>12.39</v>
      </c>
      <c r="F1147">
        <v>25.684968999999999</v>
      </c>
      <c r="G1147">
        <v>124.57</v>
      </c>
      <c r="H1147">
        <v>37.955502000000003</v>
      </c>
      <c r="I1147">
        <v>0</v>
      </c>
    </row>
    <row r="1148" spans="1:9">
      <c r="A1148" s="126">
        <v>1147</v>
      </c>
      <c r="B1148">
        <v>2241.3500979999999</v>
      </c>
      <c r="C1148">
        <v>117.949997</v>
      </c>
      <c r="D1148">
        <v>38.521000000000001</v>
      </c>
      <c r="E1148">
        <v>12.876666999999999</v>
      </c>
      <c r="F1148">
        <v>25.937263000000002</v>
      </c>
      <c r="G1148">
        <v>125.389999</v>
      </c>
      <c r="H1148">
        <v>38.559502000000002</v>
      </c>
      <c r="I1148">
        <v>0</v>
      </c>
    </row>
    <row r="1149" spans="1:9">
      <c r="A1149" s="126">
        <v>1148</v>
      </c>
      <c r="B1149">
        <v>2246.1899410000001</v>
      </c>
      <c r="C1149">
        <v>118.910004</v>
      </c>
      <c r="D1149">
        <v>38.366501</v>
      </c>
      <c r="E1149">
        <v>12.819333</v>
      </c>
      <c r="F1149">
        <v>26.191896</v>
      </c>
      <c r="G1149">
        <v>123.239998</v>
      </c>
      <c r="H1149">
        <v>38.820999</v>
      </c>
      <c r="I1149">
        <v>0</v>
      </c>
    </row>
    <row r="1150" spans="1:9">
      <c r="A1150" s="126">
        <v>1149</v>
      </c>
      <c r="B1150">
        <v>2259.530029</v>
      </c>
      <c r="C1150">
        <v>119.68</v>
      </c>
      <c r="D1150">
        <v>38.432999000000002</v>
      </c>
      <c r="E1150">
        <v>12.811999999999999</v>
      </c>
      <c r="F1150">
        <v>26.619389999999999</v>
      </c>
      <c r="G1150">
        <v>122.879997</v>
      </c>
      <c r="H1150">
        <v>39.464500000000001</v>
      </c>
      <c r="I1150">
        <v>0</v>
      </c>
    </row>
    <row r="1151" spans="1:9">
      <c r="A1151" s="126">
        <v>1150</v>
      </c>
      <c r="B1151">
        <v>2256.959961</v>
      </c>
      <c r="C1151">
        <v>117.769997</v>
      </c>
      <c r="D1151">
        <v>38.006000999999998</v>
      </c>
      <c r="E1151">
        <v>12.828666999999999</v>
      </c>
      <c r="F1151">
        <v>26.467545999999999</v>
      </c>
      <c r="G1151">
        <v>122.83000199999999</v>
      </c>
      <c r="H1151">
        <v>39.463501000000001</v>
      </c>
      <c r="I1151">
        <v>0</v>
      </c>
    </row>
    <row r="1152" spans="1:9">
      <c r="A1152" s="126">
        <v>1151</v>
      </c>
      <c r="B1152">
        <v>2271.719971</v>
      </c>
      <c r="C1152">
        <v>120.30999799999999</v>
      </c>
      <c r="D1152">
        <v>38.716999000000001</v>
      </c>
      <c r="E1152">
        <v>13.21</v>
      </c>
      <c r="F1152">
        <v>26.909064999999998</v>
      </c>
      <c r="G1152">
        <v>123.779999</v>
      </c>
      <c r="H1152">
        <v>39.805</v>
      </c>
      <c r="I1152">
        <v>0</v>
      </c>
    </row>
    <row r="1153" spans="1:9">
      <c r="A1153" s="126">
        <v>1152</v>
      </c>
      <c r="B1153">
        <v>2253.280029</v>
      </c>
      <c r="C1153">
        <v>120.209999</v>
      </c>
      <c r="D1153">
        <v>38.441001999999997</v>
      </c>
      <c r="E1153">
        <v>13.246</v>
      </c>
      <c r="F1153">
        <v>26.909064999999998</v>
      </c>
      <c r="G1153">
        <v>123.44000200000001</v>
      </c>
      <c r="H1153">
        <v>39.853499999999997</v>
      </c>
      <c r="I1153">
        <v>0</v>
      </c>
    </row>
    <row r="1154" spans="1:9">
      <c r="A1154" s="126">
        <v>1153</v>
      </c>
      <c r="B1154">
        <v>2262.030029</v>
      </c>
      <c r="C1154">
        <v>120.57</v>
      </c>
      <c r="D1154">
        <v>38.049999</v>
      </c>
      <c r="E1154">
        <v>13.172000000000001</v>
      </c>
      <c r="F1154">
        <v>27.056234</v>
      </c>
      <c r="G1154">
        <v>125</v>
      </c>
      <c r="H1154">
        <v>39.892502</v>
      </c>
      <c r="I1154">
        <v>0</v>
      </c>
    </row>
    <row r="1155" spans="1:9">
      <c r="A1155" s="126">
        <v>1154</v>
      </c>
      <c r="B1155">
        <v>2258.070068</v>
      </c>
      <c r="C1155">
        <v>119.870003</v>
      </c>
      <c r="D1155">
        <v>37.888500000000001</v>
      </c>
      <c r="E1155">
        <v>13.499333</v>
      </c>
      <c r="F1155">
        <v>27.091273999999999</v>
      </c>
      <c r="G1155">
        <v>124.220001</v>
      </c>
      <c r="H1155">
        <v>39.540000999999997</v>
      </c>
      <c r="I1155">
        <v>0</v>
      </c>
    </row>
    <row r="1156" spans="1:9">
      <c r="A1156" s="126">
        <v>1155</v>
      </c>
      <c r="B1156">
        <v>2262.530029</v>
      </c>
      <c r="C1156">
        <v>119.239998</v>
      </c>
      <c r="D1156">
        <v>38.299999</v>
      </c>
      <c r="E1156">
        <v>13.515333</v>
      </c>
      <c r="F1156">
        <v>27.247793000000001</v>
      </c>
      <c r="G1156">
        <v>125.449997</v>
      </c>
      <c r="H1156">
        <v>39.709999000000003</v>
      </c>
      <c r="I1156">
        <v>0</v>
      </c>
    </row>
    <row r="1157" spans="1:9">
      <c r="A1157" s="126">
        <v>1156</v>
      </c>
      <c r="B1157">
        <v>2270.76001</v>
      </c>
      <c r="C1157">
        <v>119.089996</v>
      </c>
      <c r="D1157">
        <v>38.561000999999997</v>
      </c>
      <c r="E1157">
        <v>13.919333</v>
      </c>
      <c r="F1157">
        <v>27.320208000000001</v>
      </c>
      <c r="G1157">
        <v>125.120003</v>
      </c>
      <c r="H1157">
        <v>39.820999</v>
      </c>
      <c r="I1157">
        <v>0</v>
      </c>
    </row>
    <row r="1158" spans="1:9">
      <c r="A1158" s="126">
        <v>1157</v>
      </c>
      <c r="B1158">
        <v>2265.179932</v>
      </c>
      <c r="C1158">
        <v>119.040001</v>
      </c>
      <c r="D1158">
        <v>38.529998999999997</v>
      </c>
      <c r="E1158">
        <v>13.846667</v>
      </c>
      <c r="F1158">
        <v>27.345911000000001</v>
      </c>
      <c r="G1158">
        <v>126.5</v>
      </c>
      <c r="H1158">
        <v>39.728000999999999</v>
      </c>
      <c r="I1158">
        <v>0</v>
      </c>
    </row>
    <row r="1159" spans="1:9">
      <c r="A1159" s="126">
        <v>1158</v>
      </c>
      <c r="B1159">
        <v>2260.959961</v>
      </c>
      <c r="C1159">
        <v>117.400002</v>
      </c>
      <c r="D1159">
        <v>38.317000999999998</v>
      </c>
      <c r="E1159">
        <v>13.896667000000001</v>
      </c>
      <c r="F1159">
        <v>27.166032999999999</v>
      </c>
      <c r="G1159">
        <v>125.58000199999999</v>
      </c>
      <c r="H1159">
        <v>39.563000000000002</v>
      </c>
      <c r="I1159">
        <v>0</v>
      </c>
    </row>
    <row r="1160" spans="1:9">
      <c r="A1160" s="126">
        <v>1159</v>
      </c>
      <c r="B1160">
        <v>2263.790039</v>
      </c>
      <c r="C1160">
        <v>117.269997</v>
      </c>
      <c r="D1160">
        <v>38.029499000000001</v>
      </c>
      <c r="E1160">
        <v>14.222667</v>
      </c>
      <c r="F1160">
        <v>27.219759</v>
      </c>
      <c r="G1160">
        <v>125.589996</v>
      </c>
      <c r="H1160">
        <v>39.495499000000002</v>
      </c>
      <c r="I1160">
        <v>0</v>
      </c>
    </row>
    <row r="1161" spans="1:9">
      <c r="A1161" s="126">
        <v>1160</v>
      </c>
      <c r="B1161">
        <v>2268.8798830000001</v>
      </c>
      <c r="C1161">
        <v>118.010002</v>
      </c>
      <c r="D1161">
        <v>38.57</v>
      </c>
      <c r="E1161">
        <v>14.635332999999999</v>
      </c>
      <c r="F1161">
        <v>27.392627999999998</v>
      </c>
      <c r="G1161">
        <v>128.35000600000001</v>
      </c>
      <c r="H1161">
        <v>39.577499000000003</v>
      </c>
      <c r="I1161">
        <v>0</v>
      </c>
    </row>
    <row r="1162" spans="1:9">
      <c r="A1162" s="126">
        <v>1161</v>
      </c>
      <c r="B1162">
        <v>2249.919922</v>
      </c>
      <c r="C1162">
        <v>116.91999800000001</v>
      </c>
      <c r="D1162">
        <v>38.606498999999999</v>
      </c>
      <c r="E1162">
        <v>14.649333</v>
      </c>
      <c r="F1162">
        <v>27.275824</v>
      </c>
      <c r="G1162">
        <v>125.889999</v>
      </c>
      <c r="H1162">
        <v>39.252499</v>
      </c>
      <c r="I1162">
        <v>0</v>
      </c>
    </row>
    <row r="1163" spans="1:9">
      <c r="A1163" s="126">
        <v>1162</v>
      </c>
      <c r="B1163">
        <v>2249.26001</v>
      </c>
      <c r="C1163">
        <v>116.349998</v>
      </c>
      <c r="D1163">
        <v>38.2575</v>
      </c>
      <c r="E1163">
        <v>14.311999999999999</v>
      </c>
      <c r="F1163">
        <v>27.268818</v>
      </c>
      <c r="G1163">
        <v>125.33000199999999</v>
      </c>
      <c r="H1163">
        <v>39.139499999999998</v>
      </c>
      <c r="I1163">
        <v>0</v>
      </c>
    </row>
    <row r="1164" spans="1:9">
      <c r="A1164" s="126">
        <v>1163</v>
      </c>
      <c r="B1164">
        <v>2238.830078</v>
      </c>
      <c r="C1164">
        <v>115.050003</v>
      </c>
      <c r="D1164">
        <v>37.493499999999997</v>
      </c>
      <c r="E1164">
        <v>14.246</v>
      </c>
      <c r="F1164">
        <v>27.056234</v>
      </c>
      <c r="G1164">
        <v>123.800003</v>
      </c>
      <c r="H1164">
        <v>38.591000000000001</v>
      </c>
      <c r="I1164">
        <v>0</v>
      </c>
    </row>
    <row r="1165" spans="1:9">
      <c r="A1165" s="126">
        <v>1164</v>
      </c>
      <c r="B1165">
        <v>2257.830078</v>
      </c>
      <c r="C1165">
        <v>116.860001</v>
      </c>
      <c r="D1165">
        <v>37.683498</v>
      </c>
      <c r="E1165">
        <v>14.465999999999999</v>
      </c>
      <c r="F1165">
        <v>27.133327000000001</v>
      </c>
      <c r="G1165">
        <v>127.489998</v>
      </c>
      <c r="H1165">
        <v>39.306998999999998</v>
      </c>
      <c r="I1165">
        <v>1</v>
      </c>
    </row>
    <row r="1166" spans="1:9">
      <c r="A1166" s="126">
        <v>1165</v>
      </c>
      <c r="B1166">
        <v>2270.75</v>
      </c>
      <c r="C1166">
        <v>118.69000200000001</v>
      </c>
      <c r="D1166">
        <v>37.859000999999999</v>
      </c>
      <c r="E1166">
        <v>15.132667</v>
      </c>
      <c r="F1166">
        <v>27.102958999999998</v>
      </c>
      <c r="G1166">
        <v>129.41000399999999</v>
      </c>
      <c r="H1166">
        <v>39.345001000000003</v>
      </c>
      <c r="I1166">
        <v>0</v>
      </c>
    </row>
    <row r="1167" spans="1:9">
      <c r="A1167" s="126">
        <v>1166</v>
      </c>
      <c r="B1167">
        <v>2269</v>
      </c>
      <c r="C1167">
        <v>120.66999800000001</v>
      </c>
      <c r="D1167">
        <v>39.022499000000003</v>
      </c>
      <c r="E1167">
        <v>15.116667</v>
      </c>
      <c r="F1167">
        <v>27.240781999999999</v>
      </c>
      <c r="G1167">
        <v>131.80999800000001</v>
      </c>
      <c r="H1167">
        <v>39.701000000000001</v>
      </c>
      <c r="I1167">
        <v>0</v>
      </c>
    </row>
    <row r="1168" spans="1:9">
      <c r="A1168" s="126">
        <v>1167</v>
      </c>
      <c r="B1168">
        <v>2276.9799800000001</v>
      </c>
      <c r="C1168">
        <v>123.410004</v>
      </c>
      <c r="D1168">
        <v>39.799500000000002</v>
      </c>
      <c r="E1168">
        <v>15.267333000000001</v>
      </c>
      <c r="F1168">
        <v>27.544474000000001</v>
      </c>
      <c r="G1168">
        <v>131.070007</v>
      </c>
      <c r="H1168">
        <v>40.307499</v>
      </c>
      <c r="I1168">
        <v>0</v>
      </c>
    </row>
    <row r="1169" spans="1:9">
      <c r="A1169" s="126">
        <v>1168</v>
      </c>
      <c r="B1169">
        <v>2268.8999020000001</v>
      </c>
      <c r="C1169">
        <v>124.900002</v>
      </c>
      <c r="D1169">
        <v>39.846001000000001</v>
      </c>
      <c r="E1169">
        <v>15.418666999999999</v>
      </c>
      <c r="F1169">
        <v>27.796766000000002</v>
      </c>
      <c r="G1169">
        <v>130.949997</v>
      </c>
      <c r="H1169">
        <v>40.332500000000003</v>
      </c>
      <c r="I1169">
        <v>0</v>
      </c>
    </row>
    <row r="1170" spans="1:9">
      <c r="A1170" s="126">
        <v>1169</v>
      </c>
      <c r="B1170">
        <v>2268.8999020000001</v>
      </c>
      <c r="C1170">
        <v>124.349998</v>
      </c>
      <c r="D1170">
        <v>39.794998</v>
      </c>
      <c r="E1170">
        <v>15.324667</v>
      </c>
      <c r="F1170">
        <v>27.824801999999998</v>
      </c>
      <c r="G1170">
        <v>129.88999899999999</v>
      </c>
      <c r="H1170">
        <v>40.239497999999998</v>
      </c>
      <c r="I1170">
        <v>0</v>
      </c>
    </row>
    <row r="1171" spans="1:9">
      <c r="A1171" s="126">
        <v>1170</v>
      </c>
      <c r="B1171">
        <v>2275.320068</v>
      </c>
      <c r="C1171">
        <v>126.089996</v>
      </c>
      <c r="D1171">
        <v>39.951000000000001</v>
      </c>
      <c r="E1171">
        <v>15.315333000000001</v>
      </c>
      <c r="F1171">
        <v>27.974305999999999</v>
      </c>
      <c r="G1171">
        <v>130.5</v>
      </c>
      <c r="H1171">
        <v>40.395499999999998</v>
      </c>
      <c r="I1171">
        <v>0</v>
      </c>
    </row>
    <row r="1172" spans="1:9">
      <c r="A1172" s="126">
        <v>1171</v>
      </c>
      <c r="B1172">
        <v>2270.4399410000001</v>
      </c>
      <c r="C1172">
        <v>126.620003</v>
      </c>
      <c r="D1172">
        <v>40.681998999999998</v>
      </c>
      <c r="E1172">
        <v>15.305999999999999</v>
      </c>
      <c r="F1172">
        <v>27.857506000000001</v>
      </c>
      <c r="G1172">
        <v>129.179993</v>
      </c>
      <c r="H1172">
        <v>40.318001000000002</v>
      </c>
      <c r="I1172">
        <v>0</v>
      </c>
    </row>
    <row r="1173" spans="1:9">
      <c r="A1173" s="126">
        <v>1172</v>
      </c>
      <c r="B1173">
        <v>2274.639893</v>
      </c>
      <c r="C1173">
        <v>128.33999600000001</v>
      </c>
      <c r="D1173">
        <v>40.856997999999997</v>
      </c>
      <c r="E1173">
        <v>15.85</v>
      </c>
      <c r="F1173">
        <v>27.808444999999999</v>
      </c>
      <c r="G1173">
        <v>133.699997</v>
      </c>
      <c r="H1173">
        <v>40.394001000000003</v>
      </c>
      <c r="I1173">
        <v>0</v>
      </c>
    </row>
    <row r="1174" spans="1:9">
      <c r="A1174" s="126">
        <v>1173</v>
      </c>
      <c r="B1174">
        <v>2267.889893</v>
      </c>
      <c r="C1174">
        <v>127.870003</v>
      </c>
      <c r="D1174">
        <v>40.485999999999997</v>
      </c>
      <c r="E1174">
        <v>15.705333</v>
      </c>
      <c r="F1174">
        <v>28.032709000000001</v>
      </c>
      <c r="G1174">
        <v>132.88999899999999</v>
      </c>
      <c r="H1174">
        <v>40.230499000000002</v>
      </c>
      <c r="I1174">
        <v>0</v>
      </c>
    </row>
    <row r="1175" spans="1:9">
      <c r="A1175" s="126">
        <v>1174</v>
      </c>
      <c r="B1175">
        <v>2271.889893</v>
      </c>
      <c r="C1175">
        <v>127.91999800000001</v>
      </c>
      <c r="D1175">
        <v>40.374001</v>
      </c>
      <c r="E1175">
        <v>15.890667000000001</v>
      </c>
      <c r="F1175">
        <v>28.030373000000001</v>
      </c>
      <c r="G1175">
        <v>133.259995</v>
      </c>
      <c r="H1175">
        <v>40.303500999999997</v>
      </c>
      <c r="I1175">
        <v>0</v>
      </c>
    </row>
    <row r="1176" spans="1:9">
      <c r="A1176" s="126">
        <v>1175</v>
      </c>
      <c r="B1176">
        <v>2263.6899410000001</v>
      </c>
      <c r="C1176">
        <v>127.550003</v>
      </c>
      <c r="D1176">
        <v>40.451999999999998</v>
      </c>
      <c r="E1176">
        <v>16.250668000000001</v>
      </c>
      <c r="F1176">
        <v>27.981316</v>
      </c>
      <c r="G1176">
        <v>138.41000399999999</v>
      </c>
      <c r="H1176">
        <v>40.108749000000003</v>
      </c>
      <c r="I1176">
        <v>0</v>
      </c>
    </row>
    <row r="1177" spans="1:9">
      <c r="A1177" s="126">
        <v>1176</v>
      </c>
      <c r="B1177">
        <v>2271.3100589999999</v>
      </c>
      <c r="C1177">
        <v>127.040001</v>
      </c>
      <c r="D1177">
        <v>40.416499999999999</v>
      </c>
      <c r="E1177">
        <v>16.315332000000001</v>
      </c>
      <c r="F1177">
        <v>28.032709000000001</v>
      </c>
      <c r="G1177">
        <v>138.60000600000001</v>
      </c>
      <c r="H1177">
        <v>40.250999</v>
      </c>
      <c r="I1177">
        <v>0</v>
      </c>
    </row>
    <row r="1178" spans="1:9">
      <c r="A1178" s="126">
        <v>1177</v>
      </c>
      <c r="B1178">
        <v>2265.1999510000001</v>
      </c>
      <c r="C1178">
        <v>128.929993</v>
      </c>
      <c r="D1178">
        <v>40.894001000000003</v>
      </c>
      <c r="E1178">
        <v>16.594667000000001</v>
      </c>
      <c r="F1178">
        <v>28.051400999999998</v>
      </c>
      <c r="G1178">
        <v>137.38999899999999</v>
      </c>
      <c r="H1178">
        <v>40.965499999999999</v>
      </c>
      <c r="I1178">
        <v>0</v>
      </c>
    </row>
    <row r="1179" spans="1:9">
      <c r="A1179" s="126">
        <v>1178</v>
      </c>
      <c r="B1179">
        <v>2280.070068</v>
      </c>
      <c r="C1179">
        <v>129.36999499999999</v>
      </c>
      <c r="D1179">
        <v>41.122002000000002</v>
      </c>
      <c r="E1179">
        <v>16.974001000000001</v>
      </c>
      <c r="F1179">
        <v>28.025707000000001</v>
      </c>
      <c r="G1179">
        <v>140.11000100000001</v>
      </c>
      <c r="H1179">
        <v>41.193500999999998</v>
      </c>
      <c r="I1179">
        <v>0</v>
      </c>
    </row>
    <row r="1180" spans="1:9">
      <c r="A1180" s="126">
        <v>1179</v>
      </c>
      <c r="B1180">
        <v>2298.3701169999999</v>
      </c>
      <c r="C1180">
        <v>131.479996</v>
      </c>
      <c r="D1180">
        <v>41.826000000000001</v>
      </c>
      <c r="E1180">
        <v>16.964666000000001</v>
      </c>
      <c r="F1180">
        <v>28.471890999999999</v>
      </c>
      <c r="G1180">
        <v>139.520004</v>
      </c>
      <c r="H1180">
        <v>41.783501000000001</v>
      </c>
      <c r="I1180">
        <v>0</v>
      </c>
    </row>
    <row r="1181" spans="1:9">
      <c r="A1181" s="126">
        <v>1180</v>
      </c>
      <c r="B1181">
        <v>2296.679932</v>
      </c>
      <c r="C1181">
        <v>132.779999</v>
      </c>
      <c r="D1181">
        <v>41.957500000000003</v>
      </c>
      <c r="E1181">
        <v>16.834</v>
      </c>
      <c r="F1181">
        <v>28.485904999999999</v>
      </c>
      <c r="G1181">
        <v>138.96000699999999</v>
      </c>
      <c r="H1181">
        <v>41.607498</v>
      </c>
      <c r="I1181">
        <v>0</v>
      </c>
    </row>
    <row r="1182" spans="1:9">
      <c r="A1182" s="126">
        <v>1181</v>
      </c>
      <c r="B1182">
        <v>2294.6899410000001</v>
      </c>
      <c r="C1182">
        <v>132.179993</v>
      </c>
      <c r="D1182">
        <v>41.788502000000001</v>
      </c>
      <c r="E1182">
        <v>16.863333000000001</v>
      </c>
      <c r="F1182">
        <v>28.488237000000002</v>
      </c>
      <c r="G1182">
        <v>142.449997</v>
      </c>
      <c r="H1182">
        <v>41.165500999999999</v>
      </c>
      <c r="I1182">
        <v>0</v>
      </c>
    </row>
    <row r="1183" spans="1:9">
      <c r="A1183" s="126">
        <v>1182</v>
      </c>
      <c r="B1183">
        <v>2280.8999020000001</v>
      </c>
      <c r="C1183">
        <v>130.979996</v>
      </c>
      <c r="D1183">
        <v>41.519001000000003</v>
      </c>
      <c r="E1183">
        <v>16.708667999999999</v>
      </c>
      <c r="F1183">
        <v>28.413485000000001</v>
      </c>
      <c r="G1183">
        <v>141.220001</v>
      </c>
      <c r="H1183">
        <v>40.116000999999997</v>
      </c>
      <c r="I1183">
        <v>0</v>
      </c>
    </row>
    <row r="1184" spans="1:9">
      <c r="A1184" s="126">
        <v>1183</v>
      </c>
      <c r="B1184">
        <v>2278.8701169999999</v>
      </c>
      <c r="C1184">
        <v>130.320007</v>
      </c>
      <c r="D1184">
        <v>41.173999999999999</v>
      </c>
      <c r="E1184">
        <v>16.795334</v>
      </c>
      <c r="F1184">
        <v>28.348082000000002</v>
      </c>
      <c r="G1184">
        <v>140.71000699999999</v>
      </c>
      <c r="H1184">
        <v>39.839500000000001</v>
      </c>
      <c r="I1184">
        <v>0</v>
      </c>
    </row>
    <row r="1185" spans="1:9">
      <c r="A1185" s="126">
        <v>1184</v>
      </c>
      <c r="B1185">
        <v>2279.5500489999999</v>
      </c>
      <c r="C1185">
        <v>133.229996</v>
      </c>
      <c r="D1185">
        <v>41.6175</v>
      </c>
      <c r="E1185">
        <v>16.615998999999999</v>
      </c>
      <c r="F1185">
        <v>30.076761000000001</v>
      </c>
      <c r="G1185">
        <v>140.779999</v>
      </c>
      <c r="H1185">
        <v>39.784751999999997</v>
      </c>
      <c r="I1185">
        <v>1</v>
      </c>
    </row>
    <row r="1186" spans="1:9">
      <c r="A1186" s="126">
        <v>1185</v>
      </c>
      <c r="B1186">
        <v>2280.8500979999999</v>
      </c>
      <c r="C1186">
        <v>130.83999600000001</v>
      </c>
      <c r="D1186">
        <v>41.997501</v>
      </c>
      <c r="E1186">
        <v>16.77</v>
      </c>
      <c r="F1186">
        <v>30.025369999999999</v>
      </c>
      <c r="G1186">
        <v>139.199997</v>
      </c>
      <c r="H1186">
        <v>39.926498000000002</v>
      </c>
      <c r="I1186">
        <v>0</v>
      </c>
    </row>
    <row r="1187" spans="1:9">
      <c r="A1187" s="126">
        <v>1186</v>
      </c>
      <c r="B1187">
        <v>2297.419922</v>
      </c>
      <c r="C1187">
        <v>130.979996</v>
      </c>
      <c r="D1187">
        <v>40.509998000000003</v>
      </c>
      <c r="E1187">
        <v>16.755333</v>
      </c>
      <c r="F1187">
        <v>30.153853999999999</v>
      </c>
      <c r="G1187">
        <v>140.25</v>
      </c>
      <c r="H1187">
        <v>40.074500999999998</v>
      </c>
      <c r="I1187">
        <v>0</v>
      </c>
    </row>
    <row r="1188" spans="1:9">
      <c r="A1188" s="126">
        <v>1187</v>
      </c>
      <c r="B1188">
        <v>2292.5600589999999</v>
      </c>
      <c r="C1188">
        <v>132.05999800000001</v>
      </c>
      <c r="D1188">
        <v>40.381999999999998</v>
      </c>
      <c r="E1188">
        <v>17.184667999999999</v>
      </c>
      <c r="F1188">
        <v>30.436516000000001</v>
      </c>
      <c r="G1188">
        <v>140.970001</v>
      </c>
      <c r="H1188">
        <v>40.067000999999998</v>
      </c>
      <c r="I1188">
        <v>0</v>
      </c>
    </row>
    <row r="1189" spans="1:9">
      <c r="A1189" s="126">
        <v>1188</v>
      </c>
      <c r="B1189">
        <v>2293.080078</v>
      </c>
      <c r="C1189">
        <v>131.83999600000001</v>
      </c>
      <c r="D1189">
        <v>40.625</v>
      </c>
      <c r="E1189">
        <v>17.165333</v>
      </c>
      <c r="F1189">
        <v>30.726185000000001</v>
      </c>
      <c r="G1189">
        <v>144</v>
      </c>
      <c r="H1189">
        <v>40.348498999999997</v>
      </c>
      <c r="I1189">
        <v>0</v>
      </c>
    </row>
    <row r="1190" spans="1:9">
      <c r="A1190" s="126">
        <v>1189</v>
      </c>
      <c r="B1190">
        <v>2294.669922</v>
      </c>
      <c r="C1190">
        <v>134.199997</v>
      </c>
      <c r="D1190">
        <v>40.985500000000002</v>
      </c>
      <c r="E1190">
        <v>17.472000000000001</v>
      </c>
      <c r="F1190">
        <v>30.845327000000001</v>
      </c>
      <c r="G1190">
        <v>144.740005</v>
      </c>
      <c r="H1190">
        <v>40.418998999999999</v>
      </c>
      <c r="I1190">
        <v>0</v>
      </c>
    </row>
    <row r="1191" spans="1:9">
      <c r="A1191" s="126">
        <v>1190</v>
      </c>
      <c r="B1191">
        <v>2307.8701169999999</v>
      </c>
      <c r="C1191">
        <v>134.13999899999999</v>
      </c>
      <c r="D1191">
        <v>41.068001000000002</v>
      </c>
      <c r="E1191">
        <v>17.946667000000001</v>
      </c>
      <c r="F1191">
        <v>31.068207000000001</v>
      </c>
      <c r="G1191">
        <v>144.13999899999999</v>
      </c>
      <c r="H1191">
        <v>40.478000999999999</v>
      </c>
      <c r="I1191">
        <v>0</v>
      </c>
    </row>
    <row r="1192" spans="1:9">
      <c r="A1192" s="126">
        <v>1191</v>
      </c>
      <c r="B1192">
        <v>2316.1000979999999</v>
      </c>
      <c r="C1192">
        <v>134.19000199999999</v>
      </c>
      <c r="D1192">
        <v>41.373001000000002</v>
      </c>
      <c r="E1192">
        <v>17.948668000000001</v>
      </c>
      <c r="F1192">
        <v>30.997826</v>
      </c>
      <c r="G1192">
        <v>144.820007</v>
      </c>
      <c r="H1192">
        <v>40.683498</v>
      </c>
      <c r="I1192">
        <v>0</v>
      </c>
    </row>
    <row r="1193" spans="1:9">
      <c r="A1193" s="126">
        <v>1192</v>
      </c>
      <c r="B1193">
        <v>2328.25</v>
      </c>
      <c r="C1193">
        <v>134.050003</v>
      </c>
      <c r="D1193">
        <v>41.826500000000003</v>
      </c>
      <c r="E1193">
        <v>18.706666999999999</v>
      </c>
      <c r="F1193">
        <v>31.272324000000001</v>
      </c>
      <c r="G1193">
        <v>143.199997</v>
      </c>
      <c r="H1193">
        <v>40.962001999999998</v>
      </c>
      <c r="I1193">
        <v>0</v>
      </c>
    </row>
    <row r="1194" spans="1:9">
      <c r="A1194" s="126">
        <v>1193</v>
      </c>
      <c r="B1194">
        <v>2337.580078</v>
      </c>
      <c r="C1194">
        <v>133.85000600000001</v>
      </c>
      <c r="D1194">
        <v>41.819499999999998</v>
      </c>
      <c r="E1194">
        <v>18.731999999999999</v>
      </c>
      <c r="F1194">
        <v>31.678222999999999</v>
      </c>
      <c r="G1194">
        <v>140.820007</v>
      </c>
      <c r="H1194">
        <v>41.022499000000003</v>
      </c>
      <c r="I1194">
        <v>0</v>
      </c>
    </row>
    <row r="1195" spans="1:9">
      <c r="A1195" s="126">
        <v>1194</v>
      </c>
      <c r="B1195">
        <v>2349.25</v>
      </c>
      <c r="C1195">
        <v>133.44000199999999</v>
      </c>
      <c r="D1195">
        <v>42.134998000000003</v>
      </c>
      <c r="E1195">
        <v>18.650666999999999</v>
      </c>
      <c r="F1195">
        <v>31.79318</v>
      </c>
      <c r="G1195">
        <v>142.270004</v>
      </c>
      <c r="H1195">
        <v>40.949001000000003</v>
      </c>
      <c r="I1195">
        <v>0</v>
      </c>
    </row>
    <row r="1196" spans="1:9">
      <c r="A1196" s="126">
        <v>1195</v>
      </c>
      <c r="B1196">
        <v>2347.219971</v>
      </c>
      <c r="C1196">
        <v>133.83999600000001</v>
      </c>
      <c r="D1196">
        <v>42.207000999999998</v>
      </c>
      <c r="E1196">
        <v>17.93</v>
      </c>
      <c r="F1196">
        <v>31.755649999999999</v>
      </c>
      <c r="G1196">
        <v>142.009995</v>
      </c>
      <c r="H1196">
        <v>41.207999999999998</v>
      </c>
      <c r="I1196">
        <v>0</v>
      </c>
    </row>
    <row r="1197" spans="1:9">
      <c r="A1197" s="126">
        <v>1196</v>
      </c>
      <c r="B1197">
        <v>2351.1599120000001</v>
      </c>
      <c r="C1197">
        <v>133.529999</v>
      </c>
      <c r="D1197">
        <v>42.253501999999997</v>
      </c>
      <c r="E1197">
        <v>18.148665999999999</v>
      </c>
      <c r="F1197">
        <v>31.842442999999999</v>
      </c>
      <c r="G1197">
        <v>142.220001</v>
      </c>
      <c r="H1197">
        <v>41.403500000000001</v>
      </c>
      <c r="I1197">
        <v>0</v>
      </c>
    </row>
    <row r="1198" spans="1:9">
      <c r="A1198" s="126">
        <v>1197</v>
      </c>
      <c r="B1198">
        <v>2365.3798830000001</v>
      </c>
      <c r="C1198">
        <v>133.720001</v>
      </c>
      <c r="D1198">
        <v>42.821998999999998</v>
      </c>
      <c r="E1198">
        <v>18.492666</v>
      </c>
      <c r="F1198">
        <v>32.072375999999998</v>
      </c>
      <c r="G1198">
        <v>142.60000600000001</v>
      </c>
      <c r="H1198">
        <v>41.582999999999998</v>
      </c>
      <c r="I1198">
        <v>0</v>
      </c>
    </row>
    <row r="1199" spans="1:9">
      <c r="A1199" s="126">
        <v>1198</v>
      </c>
      <c r="B1199">
        <v>2362.820068</v>
      </c>
      <c r="C1199">
        <v>136.11999499999999</v>
      </c>
      <c r="D1199">
        <v>42.780498999999999</v>
      </c>
      <c r="E1199">
        <v>18.233999000000001</v>
      </c>
      <c r="F1199">
        <v>32.168574999999997</v>
      </c>
      <c r="G1199">
        <v>143.86000100000001</v>
      </c>
      <c r="H1199">
        <v>41.537998000000002</v>
      </c>
      <c r="I1199">
        <v>0</v>
      </c>
    </row>
    <row r="1200" spans="1:9">
      <c r="A1200" s="126">
        <v>1199</v>
      </c>
      <c r="B1200">
        <v>2363.8100589999999</v>
      </c>
      <c r="C1200">
        <v>135.36000100000001</v>
      </c>
      <c r="D1200">
        <v>42.609501000000002</v>
      </c>
      <c r="E1200">
        <v>17.065999999999999</v>
      </c>
      <c r="F1200">
        <v>32.032496999999999</v>
      </c>
      <c r="G1200">
        <v>142.779999</v>
      </c>
      <c r="H1200">
        <v>41.566502</v>
      </c>
      <c r="I1200">
        <v>0</v>
      </c>
    </row>
    <row r="1201" spans="1:9">
      <c r="A1201" s="126">
        <v>1200</v>
      </c>
      <c r="B1201">
        <v>2367.3400879999999</v>
      </c>
      <c r="C1201">
        <v>135.44000199999999</v>
      </c>
      <c r="D1201">
        <v>42.262000999999998</v>
      </c>
      <c r="E1201">
        <v>17.133333</v>
      </c>
      <c r="F1201">
        <v>32.063000000000002</v>
      </c>
      <c r="G1201">
        <v>143.25</v>
      </c>
      <c r="H1201">
        <v>41.431998999999998</v>
      </c>
      <c r="I1201">
        <v>0</v>
      </c>
    </row>
    <row r="1202" spans="1:9">
      <c r="A1202" s="126">
        <v>1201</v>
      </c>
      <c r="B1202">
        <v>2369.75</v>
      </c>
      <c r="C1202">
        <v>136.41000399999999</v>
      </c>
      <c r="D1202">
        <v>42.431998999999998</v>
      </c>
      <c r="E1202">
        <v>16.415333</v>
      </c>
      <c r="F1202">
        <v>32.126350000000002</v>
      </c>
      <c r="G1202">
        <v>143.41000399999999</v>
      </c>
      <c r="H1202">
        <v>41.464001000000003</v>
      </c>
      <c r="I1202">
        <v>0</v>
      </c>
    </row>
    <row r="1203" spans="1:9">
      <c r="A1203" s="126">
        <v>1202</v>
      </c>
      <c r="B1203">
        <v>2363.639893</v>
      </c>
      <c r="C1203">
        <v>135.53999300000001</v>
      </c>
      <c r="D1203">
        <v>42.251998999999998</v>
      </c>
      <c r="E1203">
        <v>16.666</v>
      </c>
      <c r="F1203">
        <v>32.140419000000001</v>
      </c>
      <c r="G1203">
        <v>142.13000500000001</v>
      </c>
      <c r="H1203">
        <v>41.160499999999999</v>
      </c>
      <c r="I1203">
        <v>0</v>
      </c>
    </row>
    <row r="1204" spans="1:9">
      <c r="A1204" s="126">
        <v>1203</v>
      </c>
      <c r="B1204">
        <v>2395.959961</v>
      </c>
      <c r="C1204">
        <v>137.41999799999999</v>
      </c>
      <c r="D1204">
        <v>42.653998999999999</v>
      </c>
      <c r="E1204">
        <v>16.667998999999998</v>
      </c>
      <c r="F1204">
        <v>32.797344000000002</v>
      </c>
      <c r="G1204">
        <v>142.64999399999999</v>
      </c>
      <c r="H1204">
        <v>41.762000999999998</v>
      </c>
      <c r="I1204">
        <v>1</v>
      </c>
    </row>
    <row r="1205" spans="1:9">
      <c r="A1205" s="126">
        <v>1204</v>
      </c>
      <c r="B1205">
        <v>2381.919922</v>
      </c>
      <c r="C1205">
        <v>136.759995</v>
      </c>
      <c r="D1205">
        <v>42.445498999999998</v>
      </c>
      <c r="E1205">
        <v>16.698668000000001</v>
      </c>
      <c r="F1205">
        <v>32.602612000000001</v>
      </c>
      <c r="G1205">
        <v>139.529999</v>
      </c>
      <c r="H1205">
        <v>41.531502000000003</v>
      </c>
      <c r="I1205">
        <v>0</v>
      </c>
    </row>
    <row r="1206" spans="1:9">
      <c r="A1206" s="126">
        <v>1205</v>
      </c>
      <c r="B1206">
        <v>2383.1201169999999</v>
      </c>
      <c r="C1206">
        <v>137.16999799999999</v>
      </c>
      <c r="D1206">
        <v>42.493999000000002</v>
      </c>
      <c r="E1206">
        <v>16.771334</v>
      </c>
      <c r="F1206">
        <v>32.795009999999998</v>
      </c>
      <c r="G1206">
        <v>139.13999899999999</v>
      </c>
      <c r="H1206">
        <v>41.453999000000003</v>
      </c>
      <c r="I1206">
        <v>0</v>
      </c>
    </row>
    <row r="1207" spans="1:9">
      <c r="A1207" s="126">
        <v>1206</v>
      </c>
      <c r="B1207">
        <v>2375.3100589999999</v>
      </c>
      <c r="C1207">
        <v>137.41999799999999</v>
      </c>
      <c r="D1207">
        <v>42.330502000000003</v>
      </c>
      <c r="E1207">
        <v>16.747333999999999</v>
      </c>
      <c r="F1207">
        <v>32.691769000000001</v>
      </c>
      <c r="G1207">
        <v>141.94000199999999</v>
      </c>
      <c r="H1207">
        <v>41.389000000000003</v>
      </c>
      <c r="I1207">
        <v>0</v>
      </c>
    </row>
    <row r="1208" spans="1:9">
      <c r="A1208" s="126">
        <v>1207</v>
      </c>
      <c r="B1208">
        <v>2368.389893</v>
      </c>
      <c r="C1208">
        <v>137.300003</v>
      </c>
      <c r="D1208">
        <v>42.300998999999997</v>
      </c>
      <c r="E1208">
        <v>16.572666000000002</v>
      </c>
      <c r="F1208">
        <v>32.733997000000002</v>
      </c>
      <c r="G1208">
        <v>141.429993</v>
      </c>
      <c r="H1208">
        <v>41.595500999999999</v>
      </c>
      <c r="I1208">
        <v>0</v>
      </c>
    </row>
    <row r="1209" spans="1:9">
      <c r="A1209" s="126">
        <v>1208</v>
      </c>
      <c r="B1209">
        <v>2362.9799800000001</v>
      </c>
      <c r="C1209">
        <v>137.720001</v>
      </c>
      <c r="D1209">
        <v>42.525002000000001</v>
      </c>
      <c r="E1209">
        <v>16.457999999999998</v>
      </c>
      <c r="F1209">
        <v>32.611995999999998</v>
      </c>
      <c r="G1209">
        <v>140.320007</v>
      </c>
      <c r="H1209">
        <v>41.768501000000001</v>
      </c>
      <c r="I1209">
        <v>0</v>
      </c>
    </row>
    <row r="1210" spans="1:9">
      <c r="A1210" s="126">
        <v>1209</v>
      </c>
      <c r="B1210">
        <v>2364.8701169999999</v>
      </c>
      <c r="C1210">
        <v>138.240005</v>
      </c>
      <c r="D1210">
        <v>42.650002000000001</v>
      </c>
      <c r="E1210">
        <v>16.326668000000002</v>
      </c>
      <c r="F1210">
        <v>32.536926000000001</v>
      </c>
      <c r="G1210">
        <v>140.529999</v>
      </c>
      <c r="H1210">
        <v>41.933998000000003</v>
      </c>
      <c r="I1210">
        <v>0</v>
      </c>
    </row>
    <row r="1211" spans="1:9">
      <c r="A1211" s="126">
        <v>1210</v>
      </c>
      <c r="B1211">
        <v>2372.6000979999999</v>
      </c>
      <c r="C1211">
        <v>138.78999300000001</v>
      </c>
      <c r="D1211">
        <v>42.623001000000002</v>
      </c>
      <c r="E1211">
        <v>16.245999999999999</v>
      </c>
      <c r="F1211">
        <v>32.644852</v>
      </c>
      <c r="G1211">
        <v>140.88999899999999</v>
      </c>
      <c r="H1211">
        <v>42.162497999999999</v>
      </c>
      <c r="I1211">
        <v>0</v>
      </c>
    </row>
    <row r="1212" spans="1:9">
      <c r="A1212" s="126">
        <v>1211</v>
      </c>
      <c r="B1212">
        <v>2373.469971</v>
      </c>
      <c r="C1212">
        <v>139.60000600000001</v>
      </c>
      <c r="D1212">
        <v>42.729500000000002</v>
      </c>
      <c r="E1212">
        <v>16.411332999999999</v>
      </c>
      <c r="F1212">
        <v>32.658928000000003</v>
      </c>
      <c r="G1212">
        <v>143.520004</v>
      </c>
      <c r="H1212">
        <v>42.277000000000001</v>
      </c>
      <c r="I1212">
        <v>0</v>
      </c>
    </row>
    <row r="1213" spans="1:9">
      <c r="A1213" s="126">
        <v>1212</v>
      </c>
      <c r="B1213">
        <v>2365.4499510000001</v>
      </c>
      <c r="C1213">
        <v>139.320007</v>
      </c>
      <c r="D1213">
        <v>42.626499000000003</v>
      </c>
      <c r="E1213">
        <v>17.200001</v>
      </c>
      <c r="F1213">
        <v>32.609645999999998</v>
      </c>
      <c r="G1213">
        <v>143.19000199999999</v>
      </c>
      <c r="H1213">
        <v>42.280997999999997</v>
      </c>
      <c r="I1213">
        <v>0</v>
      </c>
    </row>
    <row r="1214" spans="1:9">
      <c r="A1214" s="126">
        <v>1213</v>
      </c>
      <c r="B1214">
        <v>2385.26001</v>
      </c>
      <c r="C1214">
        <v>139.720001</v>
      </c>
      <c r="D1214">
        <v>42.648499000000001</v>
      </c>
      <c r="E1214">
        <v>17.048667999999999</v>
      </c>
      <c r="F1214">
        <v>32.954555999999997</v>
      </c>
      <c r="G1214">
        <v>145.25</v>
      </c>
      <c r="H1214">
        <v>42.360000999999997</v>
      </c>
      <c r="I1214">
        <v>0</v>
      </c>
    </row>
    <row r="1215" spans="1:9">
      <c r="A1215" s="126">
        <v>1214</v>
      </c>
      <c r="B1215">
        <v>2381.3798830000001</v>
      </c>
      <c r="C1215">
        <v>139.990005</v>
      </c>
      <c r="D1215">
        <v>42.671000999999997</v>
      </c>
      <c r="E1215">
        <v>17.469999000000001</v>
      </c>
      <c r="F1215">
        <v>33.008513999999998</v>
      </c>
      <c r="G1215">
        <v>144.38999899999999</v>
      </c>
      <c r="H1215">
        <v>42.438999000000003</v>
      </c>
      <c r="I1215">
        <v>0</v>
      </c>
    </row>
    <row r="1216" spans="1:9">
      <c r="A1216" s="126">
        <v>1215</v>
      </c>
      <c r="B1216">
        <v>2378.25</v>
      </c>
      <c r="C1216">
        <v>139.83999600000001</v>
      </c>
      <c r="D1216">
        <v>42.615501000000002</v>
      </c>
      <c r="E1216">
        <v>17.433332</v>
      </c>
      <c r="F1216">
        <v>32.844276000000001</v>
      </c>
      <c r="G1216">
        <v>145.11000100000001</v>
      </c>
      <c r="H1216">
        <v>42.605998999999997</v>
      </c>
      <c r="I1216">
        <v>0</v>
      </c>
    </row>
    <row r="1217" spans="1:9">
      <c r="A1217" s="126">
        <v>1216</v>
      </c>
      <c r="B1217">
        <v>2373.469971</v>
      </c>
      <c r="C1217">
        <v>139.94000199999999</v>
      </c>
      <c r="D1217">
        <v>42.848498999999997</v>
      </c>
      <c r="E1217">
        <v>17.461331999999999</v>
      </c>
      <c r="F1217">
        <v>33.189166999999998</v>
      </c>
      <c r="G1217">
        <v>145.83000200000001</v>
      </c>
      <c r="H1217">
        <v>42.419998</v>
      </c>
      <c r="I1217">
        <v>0</v>
      </c>
    </row>
    <row r="1218" spans="1:9">
      <c r="A1218" s="126">
        <v>1217</v>
      </c>
      <c r="B1218">
        <v>2344.0200199999999</v>
      </c>
      <c r="C1218">
        <v>138.509995</v>
      </c>
      <c r="D1218">
        <v>42.16</v>
      </c>
      <c r="E1218">
        <v>16.712</v>
      </c>
      <c r="F1218">
        <v>32.809078</v>
      </c>
      <c r="G1218">
        <v>142.41999799999999</v>
      </c>
      <c r="H1218">
        <v>41.522998999999999</v>
      </c>
      <c r="I1218">
        <v>0</v>
      </c>
    </row>
    <row r="1219" spans="1:9">
      <c r="A1219" s="126">
        <v>1218</v>
      </c>
      <c r="B1219">
        <v>2348.4499510000001</v>
      </c>
      <c r="C1219">
        <v>139.58999600000001</v>
      </c>
      <c r="D1219">
        <v>42.402999999999999</v>
      </c>
      <c r="E1219">
        <v>17.000668000000001</v>
      </c>
      <c r="F1219">
        <v>33.179783</v>
      </c>
      <c r="G1219">
        <v>142.64999399999999</v>
      </c>
      <c r="H1219">
        <v>41.479500000000002</v>
      </c>
      <c r="I1219">
        <v>0</v>
      </c>
    </row>
    <row r="1220" spans="1:9">
      <c r="A1220" s="126">
        <v>1219</v>
      </c>
      <c r="B1220">
        <v>2345.959961</v>
      </c>
      <c r="C1220">
        <v>139.529999</v>
      </c>
      <c r="D1220">
        <v>42.368999000000002</v>
      </c>
      <c r="E1220">
        <v>16.985332</v>
      </c>
      <c r="F1220">
        <v>33.062466000000001</v>
      </c>
      <c r="G1220">
        <v>141.83999600000001</v>
      </c>
      <c r="H1220">
        <v>40.879002</v>
      </c>
      <c r="I1220">
        <v>0</v>
      </c>
    </row>
    <row r="1221" spans="1:9">
      <c r="A1221" s="126">
        <v>1220</v>
      </c>
      <c r="B1221">
        <v>2343.9799800000001</v>
      </c>
      <c r="C1221">
        <v>140.33999600000001</v>
      </c>
      <c r="D1221">
        <v>42.280498999999999</v>
      </c>
      <c r="E1221">
        <v>17.544001000000002</v>
      </c>
      <c r="F1221">
        <v>32.996777000000002</v>
      </c>
      <c r="G1221">
        <v>142.020004</v>
      </c>
      <c r="H1221">
        <v>40.721499999999999</v>
      </c>
      <c r="I1221">
        <v>0</v>
      </c>
    </row>
    <row r="1222" spans="1:9">
      <c r="A1222" s="126">
        <v>1221</v>
      </c>
      <c r="B1222">
        <v>2341.5900879999999</v>
      </c>
      <c r="C1222">
        <v>140.320007</v>
      </c>
      <c r="D1222">
        <v>42.341000000000001</v>
      </c>
      <c r="E1222">
        <v>18.014668</v>
      </c>
      <c r="F1222">
        <v>33.053089</v>
      </c>
      <c r="G1222">
        <v>144.05999800000001</v>
      </c>
      <c r="H1222">
        <v>40.975498000000002</v>
      </c>
      <c r="I1222">
        <v>0</v>
      </c>
    </row>
    <row r="1223" spans="1:9">
      <c r="A1223" s="126">
        <v>1222</v>
      </c>
      <c r="B1223">
        <v>2358.570068</v>
      </c>
      <c r="C1223">
        <v>141.759995</v>
      </c>
      <c r="D1223">
        <v>42.799999</v>
      </c>
      <c r="E1223">
        <v>18.496668</v>
      </c>
      <c r="F1223">
        <v>33.738174000000001</v>
      </c>
      <c r="G1223">
        <v>145.16999799999999</v>
      </c>
      <c r="H1223">
        <v>41.046000999999997</v>
      </c>
      <c r="I1223">
        <v>0</v>
      </c>
    </row>
    <row r="1224" spans="1:9">
      <c r="A1224" s="126">
        <v>1223</v>
      </c>
      <c r="B1224">
        <v>2361.1298830000001</v>
      </c>
      <c r="C1224">
        <v>142.64999399999999</v>
      </c>
      <c r="D1224">
        <v>43.716000000000001</v>
      </c>
      <c r="E1224">
        <v>18.492000999999998</v>
      </c>
      <c r="F1224">
        <v>33.813248000000002</v>
      </c>
      <c r="G1224">
        <v>146.470001</v>
      </c>
      <c r="H1224">
        <v>41.570498999999998</v>
      </c>
      <c r="I1224">
        <v>0</v>
      </c>
    </row>
    <row r="1225" spans="1:9">
      <c r="A1225" s="126">
        <v>1224</v>
      </c>
      <c r="B1225">
        <v>2368.0600589999999</v>
      </c>
      <c r="C1225">
        <v>142.41000399999999</v>
      </c>
      <c r="D1225">
        <v>43.817000999999998</v>
      </c>
      <c r="E1225">
        <v>18.527999999999999</v>
      </c>
      <c r="F1225">
        <v>33.768669000000003</v>
      </c>
      <c r="G1225">
        <v>148.05999800000001</v>
      </c>
      <c r="H1225">
        <v>41.575001</v>
      </c>
      <c r="I1225">
        <v>0</v>
      </c>
    </row>
    <row r="1226" spans="1:9">
      <c r="A1226" s="126">
        <v>1225</v>
      </c>
      <c r="B1226">
        <v>2362.719971</v>
      </c>
      <c r="C1226">
        <v>142.050003</v>
      </c>
      <c r="D1226">
        <v>44.326999999999998</v>
      </c>
      <c r="E1226">
        <v>18.553332999999999</v>
      </c>
      <c r="F1226">
        <v>33.705322000000002</v>
      </c>
      <c r="G1226">
        <v>147.80999800000001</v>
      </c>
      <c r="H1226">
        <v>41.478000999999999</v>
      </c>
      <c r="I1226">
        <v>0</v>
      </c>
    </row>
    <row r="1227" spans="1:9">
      <c r="A1227" s="126">
        <v>1226</v>
      </c>
      <c r="B1227">
        <v>2358.8400879999999</v>
      </c>
      <c r="C1227">
        <v>142.279999</v>
      </c>
      <c r="D1227">
        <v>44.575499999999998</v>
      </c>
      <c r="E1227">
        <v>19.901333000000001</v>
      </c>
      <c r="F1227">
        <v>33.714717999999998</v>
      </c>
      <c r="G1227">
        <v>146.91999799999999</v>
      </c>
      <c r="H1227">
        <v>41.927501999999997</v>
      </c>
      <c r="I1227">
        <v>1</v>
      </c>
    </row>
    <row r="1228" spans="1:9">
      <c r="A1228" s="126">
        <v>1227</v>
      </c>
      <c r="B1228">
        <v>2360.1599120000001</v>
      </c>
      <c r="C1228">
        <v>141.729996</v>
      </c>
      <c r="D1228">
        <v>45.341498999999999</v>
      </c>
      <c r="E1228">
        <v>20.246668</v>
      </c>
      <c r="F1228">
        <v>33.965747999999998</v>
      </c>
      <c r="G1228">
        <v>145.5</v>
      </c>
      <c r="H1228">
        <v>41.728499999999997</v>
      </c>
      <c r="I1228">
        <v>0</v>
      </c>
    </row>
    <row r="1229" spans="1:9">
      <c r="A1229" s="126">
        <v>1228</v>
      </c>
      <c r="B1229">
        <v>2352.9499510000001</v>
      </c>
      <c r="C1229">
        <v>141.85000600000001</v>
      </c>
      <c r="D1229">
        <v>45.464001000000003</v>
      </c>
      <c r="E1229">
        <v>19.666668000000001</v>
      </c>
      <c r="F1229">
        <v>33.789791000000001</v>
      </c>
      <c r="G1229">
        <v>143.61999499999999</v>
      </c>
      <c r="H1229">
        <v>41.570498999999998</v>
      </c>
      <c r="I1229">
        <v>0</v>
      </c>
    </row>
    <row r="1230" spans="1:9">
      <c r="A1230" s="126">
        <v>1229</v>
      </c>
      <c r="B1230">
        <v>2357.48999</v>
      </c>
      <c r="C1230">
        <v>141.16999799999999</v>
      </c>
      <c r="D1230">
        <v>44.914000999999999</v>
      </c>
      <c r="E1230">
        <v>19.913333999999999</v>
      </c>
      <c r="F1230">
        <v>33.705322000000002</v>
      </c>
      <c r="G1230">
        <v>143.740005</v>
      </c>
      <c r="H1230">
        <v>41.394001000000003</v>
      </c>
      <c r="I1230">
        <v>0</v>
      </c>
    </row>
    <row r="1231" spans="1:9">
      <c r="A1231" s="126">
        <v>1230</v>
      </c>
      <c r="B1231">
        <v>2355.540039</v>
      </c>
      <c r="C1231">
        <v>140.779999</v>
      </c>
      <c r="D1231">
        <v>44.743999000000002</v>
      </c>
      <c r="E1231">
        <v>20.169333000000002</v>
      </c>
      <c r="F1231">
        <v>33.630245000000002</v>
      </c>
      <c r="G1231">
        <v>143.11000100000001</v>
      </c>
      <c r="H1231">
        <v>41.233500999999997</v>
      </c>
      <c r="I1231">
        <v>0</v>
      </c>
    </row>
    <row r="1232" spans="1:9">
      <c r="A1232" s="126">
        <v>1231</v>
      </c>
      <c r="B1232">
        <v>2357.1599120000001</v>
      </c>
      <c r="C1232">
        <v>141.03999300000001</v>
      </c>
      <c r="D1232">
        <v>45.352001000000001</v>
      </c>
      <c r="E1232">
        <v>20.826000000000001</v>
      </c>
      <c r="F1232">
        <v>33.590366000000003</v>
      </c>
      <c r="G1232">
        <v>143.85000600000001</v>
      </c>
      <c r="H1232">
        <v>41.236499999999999</v>
      </c>
      <c r="I1232">
        <v>0</v>
      </c>
    </row>
    <row r="1233" spans="1:9">
      <c r="A1233" s="126">
        <v>1232</v>
      </c>
      <c r="B1233">
        <v>2353.780029</v>
      </c>
      <c r="C1233">
        <v>139.91999799999999</v>
      </c>
      <c r="D1233">
        <v>45.118000000000002</v>
      </c>
      <c r="E1233">
        <v>20.580666999999998</v>
      </c>
      <c r="F1233">
        <v>33.229056999999997</v>
      </c>
      <c r="G1233">
        <v>144.35000600000001</v>
      </c>
      <c r="H1233">
        <v>41.167499999999997</v>
      </c>
      <c r="I1233">
        <v>0</v>
      </c>
    </row>
    <row r="1234" spans="1:9">
      <c r="A1234" s="126">
        <v>1233</v>
      </c>
      <c r="B1234">
        <v>2344.929932</v>
      </c>
      <c r="C1234">
        <v>139.58000200000001</v>
      </c>
      <c r="D1234">
        <v>44.811501</v>
      </c>
      <c r="E1234">
        <v>19.789332999999999</v>
      </c>
      <c r="F1234">
        <v>33.268940000000001</v>
      </c>
      <c r="G1234">
        <v>143.83000200000001</v>
      </c>
      <c r="H1234">
        <v>41.216000000000001</v>
      </c>
      <c r="I1234">
        <v>0</v>
      </c>
    </row>
    <row r="1235" spans="1:9">
      <c r="A1235" s="126">
        <v>1234</v>
      </c>
      <c r="B1235">
        <v>2328.9499510000001</v>
      </c>
      <c r="C1235">
        <v>139.38999899999999</v>
      </c>
      <c r="D1235">
        <v>44.233500999999997</v>
      </c>
      <c r="E1235">
        <v>20.266666000000001</v>
      </c>
      <c r="F1235">
        <v>33.092967999999999</v>
      </c>
      <c r="G1235">
        <v>142.91999799999999</v>
      </c>
      <c r="H1235">
        <v>41.178001000000002</v>
      </c>
      <c r="I1235">
        <v>0</v>
      </c>
    </row>
    <row r="1236" spans="1:9">
      <c r="A1236" s="126">
        <v>1235</v>
      </c>
      <c r="B1236">
        <v>2349.01001</v>
      </c>
      <c r="C1236">
        <v>141.41999799999999</v>
      </c>
      <c r="D1236">
        <v>45.099499000000002</v>
      </c>
      <c r="E1236">
        <v>20.096001000000001</v>
      </c>
      <c r="F1236">
        <v>33.275973999999998</v>
      </c>
      <c r="G1236">
        <v>147.25</v>
      </c>
      <c r="H1236">
        <v>41.858500999999997</v>
      </c>
      <c r="I1236">
        <v>0</v>
      </c>
    </row>
    <row r="1237" spans="1:9">
      <c r="A1237" s="126">
        <v>1236</v>
      </c>
      <c r="B1237">
        <v>2342.1899410000001</v>
      </c>
      <c r="C1237">
        <v>140.96000699999999</v>
      </c>
      <c r="D1237">
        <v>45.188999000000003</v>
      </c>
      <c r="E1237">
        <v>20.016666000000001</v>
      </c>
      <c r="F1237">
        <v>33.128166</v>
      </c>
      <c r="G1237">
        <v>143.36000100000001</v>
      </c>
      <c r="H1237">
        <v>41.841000000000001</v>
      </c>
      <c r="I1237">
        <v>0</v>
      </c>
    </row>
    <row r="1238" spans="1:9">
      <c r="A1238" s="126">
        <v>1237</v>
      </c>
      <c r="B1238">
        <v>2338.169922</v>
      </c>
      <c r="C1238">
        <v>142.270004</v>
      </c>
      <c r="D1238">
        <v>44.959999000000003</v>
      </c>
      <c r="E1238">
        <v>20.367999999999999</v>
      </c>
      <c r="F1238">
        <v>33.006160999999999</v>
      </c>
      <c r="G1238">
        <v>139.759995</v>
      </c>
      <c r="H1238">
        <v>41.910499999999999</v>
      </c>
      <c r="I1238">
        <v>0</v>
      </c>
    </row>
    <row r="1239" spans="1:9">
      <c r="A1239" s="126">
        <v>1238</v>
      </c>
      <c r="B1239">
        <v>2355.8400879999999</v>
      </c>
      <c r="C1239">
        <v>143.800003</v>
      </c>
      <c r="D1239">
        <v>45.103000999999999</v>
      </c>
      <c r="E1239">
        <v>20.167334</v>
      </c>
      <c r="F1239">
        <v>33.419089999999997</v>
      </c>
      <c r="G1239">
        <v>141.179993</v>
      </c>
      <c r="H1239">
        <v>42.082500000000003</v>
      </c>
      <c r="I1239">
        <v>0</v>
      </c>
    </row>
    <row r="1240" spans="1:9">
      <c r="A1240" s="126">
        <v>1239</v>
      </c>
      <c r="B1240">
        <v>2348.6899410000001</v>
      </c>
      <c r="C1240">
        <v>143.679993</v>
      </c>
      <c r="D1240">
        <v>44.926498000000002</v>
      </c>
      <c r="E1240">
        <v>20.373332999999999</v>
      </c>
      <c r="F1240">
        <v>33.379207999999998</v>
      </c>
      <c r="G1240">
        <v>142.86999499999999</v>
      </c>
      <c r="H1240">
        <v>42.159500000000001</v>
      </c>
      <c r="I1240">
        <v>0</v>
      </c>
    </row>
    <row r="1241" spans="1:9">
      <c r="A1241" s="126">
        <v>1240</v>
      </c>
      <c r="B1241">
        <v>2374.1499020000001</v>
      </c>
      <c r="C1241">
        <v>145.470001</v>
      </c>
      <c r="D1241">
        <v>45.370499000000002</v>
      </c>
      <c r="E1241">
        <v>20.535333999999999</v>
      </c>
      <c r="F1241">
        <v>33.700629999999997</v>
      </c>
      <c r="G1241">
        <v>143.83000200000001</v>
      </c>
      <c r="H1241">
        <v>43.137999999999998</v>
      </c>
      <c r="I1241">
        <v>0</v>
      </c>
    </row>
    <row r="1242" spans="1:9">
      <c r="A1242" s="126">
        <v>1241</v>
      </c>
      <c r="B1242">
        <v>2388.610107</v>
      </c>
      <c r="C1242">
        <v>146.490005</v>
      </c>
      <c r="D1242">
        <v>45.381000999999998</v>
      </c>
      <c r="E1242">
        <v>20.919333000000002</v>
      </c>
      <c r="F1242">
        <v>33.909435000000002</v>
      </c>
      <c r="G1242">
        <v>152.16000399999999</v>
      </c>
      <c r="H1242">
        <v>43.615001999999997</v>
      </c>
      <c r="I1242">
        <v>0</v>
      </c>
    </row>
    <row r="1243" spans="1:9">
      <c r="A1243" s="126">
        <v>1242</v>
      </c>
      <c r="B1243">
        <v>2387.4499510000001</v>
      </c>
      <c r="C1243">
        <v>146.55999800000001</v>
      </c>
      <c r="D1243">
        <v>45.464500000000001</v>
      </c>
      <c r="E1243">
        <v>20.677999</v>
      </c>
      <c r="F1243">
        <v>33.710017999999998</v>
      </c>
      <c r="G1243">
        <v>150.16999799999999</v>
      </c>
      <c r="H1243">
        <v>43.586497999999999</v>
      </c>
      <c r="I1243">
        <v>0</v>
      </c>
    </row>
    <row r="1244" spans="1:9">
      <c r="A1244" s="126">
        <v>1243</v>
      </c>
      <c r="B1244">
        <v>2388.7700199999999</v>
      </c>
      <c r="C1244">
        <v>147.699997</v>
      </c>
      <c r="D1244">
        <v>45.918998999999999</v>
      </c>
      <c r="E1244">
        <v>20.575333000000001</v>
      </c>
      <c r="F1244">
        <v>33.735832000000002</v>
      </c>
      <c r="G1244">
        <v>153.08000200000001</v>
      </c>
      <c r="H1244">
        <v>43.712502000000001</v>
      </c>
      <c r="I1244">
        <v>0</v>
      </c>
    </row>
    <row r="1245" spans="1:9">
      <c r="A1245" s="126">
        <v>1244</v>
      </c>
      <c r="B1245">
        <v>2384.1999510000001</v>
      </c>
      <c r="C1245">
        <v>150.25</v>
      </c>
      <c r="D1245">
        <v>46.249499999999998</v>
      </c>
      <c r="E1245">
        <v>20.937999999999999</v>
      </c>
      <c r="F1245">
        <v>33.702972000000003</v>
      </c>
      <c r="G1245">
        <v>152.199997</v>
      </c>
      <c r="H1245">
        <v>45.298000000000002</v>
      </c>
      <c r="I1245">
        <v>0</v>
      </c>
    </row>
    <row r="1246" spans="1:9">
      <c r="A1246" s="126">
        <v>1245</v>
      </c>
      <c r="B1246">
        <v>2388.330078</v>
      </c>
      <c r="C1246">
        <v>152.46000699999999</v>
      </c>
      <c r="D1246">
        <v>47.411498999999999</v>
      </c>
      <c r="E1246">
        <v>21.521999000000001</v>
      </c>
      <c r="F1246">
        <v>34.390414999999997</v>
      </c>
      <c r="G1246">
        <v>155.35000600000001</v>
      </c>
      <c r="H1246">
        <v>45.628501999999997</v>
      </c>
      <c r="I1246">
        <v>1</v>
      </c>
    </row>
    <row r="1247" spans="1:9">
      <c r="A1247" s="126">
        <v>1246</v>
      </c>
      <c r="B1247">
        <v>2391.169922</v>
      </c>
      <c r="C1247">
        <v>152.779999</v>
      </c>
      <c r="D1247">
        <v>47.347000000000001</v>
      </c>
      <c r="E1247">
        <v>21.259333000000002</v>
      </c>
      <c r="F1247">
        <v>34.608601</v>
      </c>
      <c r="G1247">
        <v>156.449997</v>
      </c>
      <c r="H1247">
        <v>45.821998999999998</v>
      </c>
      <c r="I1247">
        <v>0</v>
      </c>
    </row>
    <row r="1248" spans="1:9">
      <c r="A1248" s="126">
        <v>1247</v>
      </c>
      <c r="B1248">
        <v>2388.1298830000001</v>
      </c>
      <c r="C1248">
        <v>151.800003</v>
      </c>
      <c r="D1248">
        <v>47.051498000000002</v>
      </c>
      <c r="E1248">
        <v>20.734667000000002</v>
      </c>
      <c r="F1248">
        <v>34.503025000000001</v>
      </c>
      <c r="G1248">
        <v>155.58999600000001</v>
      </c>
      <c r="H1248">
        <v>46.352001000000001</v>
      </c>
      <c r="I1248">
        <v>0</v>
      </c>
    </row>
    <row r="1249" spans="1:9">
      <c r="A1249" s="126">
        <v>1248</v>
      </c>
      <c r="B1249">
        <v>2389.5200199999999</v>
      </c>
      <c r="C1249">
        <v>150.85000600000001</v>
      </c>
      <c r="D1249">
        <v>46.876499000000003</v>
      </c>
      <c r="E1249">
        <v>19.697331999999999</v>
      </c>
      <c r="F1249">
        <v>34.378677000000003</v>
      </c>
      <c r="G1249">
        <v>157.25</v>
      </c>
      <c r="H1249">
        <v>46.582999999999998</v>
      </c>
      <c r="I1249">
        <v>0</v>
      </c>
    </row>
    <row r="1250" spans="1:9">
      <c r="A1250" s="126">
        <v>1249</v>
      </c>
      <c r="B1250">
        <v>2399.290039</v>
      </c>
      <c r="C1250">
        <v>150.240005</v>
      </c>
      <c r="D1250">
        <v>46.707500000000003</v>
      </c>
      <c r="E1250">
        <v>20.556667000000001</v>
      </c>
      <c r="F1250">
        <v>34.948807000000002</v>
      </c>
      <c r="G1250">
        <v>156.60000600000001</v>
      </c>
      <c r="H1250">
        <v>46.356498999999999</v>
      </c>
      <c r="I1250">
        <v>0</v>
      </c>
    </row>
    <row r="1251" spans="1:9">
      <c r="A1251" s="126">
        <v>1250</v>
      </c>
      <c r="B1251">
        <v>2399.3798830000001</v>
      </c>
      <c r="C1251">
        <v>151.05999800000001</v>
      </c>
      <c r="D1251">
        <v>47.451999999999998</v>
      </c>
      <c r="E1251">
        <v>20.479334000000001</v>
      </c>
      <c r="F1251">
        <v>35.899014000000001</v>
      </c>
      <c r="G1251">
        <v>156.38000500000001</v>
      </c>
      <c r="H1251">
        <v>46.715000000000003</v>
      </c>
      <c r="I1251">
        <v>0</v>
      </c>
    </row>
    <row r="1252" spans="1:9">
      <c r="A1252" s="126">
        <v>1251</v>
      </c>
      <c r="B1252">
        <v>2396.919922</v>
      </c>
      <c r="C1252">
        <v>150.479996</v>
      </c>
      <c r="D1252">
        <v>47.640999000000001</v>
      </c>
      <c r="E1252">
        <v>21.417334</v>
      </c>
      <c r="F1252">
        <v>36.128928999999999</v>
      </c>
      <c r="G1252">
        <v>157.46000699999999</v>
      </c>
      <c r="H1252">
        <v>46.608500999999997</v>
      </c>
      <c r="I1252">
        <v>0</v>
      </c>
    </row>
    <row r="1253" spans="1:9">
      <c r="A1253" s="126">
        <v>1252</v>
      </c>
      <c r="B1253">
        <v>2399.6298830000001</v>
      </c>
      <c r="C1253">
        <v>150.28999300000001</v>
      </c>
      <c r="D1253">
        <v>47.447498000000003</v>
      </c>
      <c r="E1253">
        <v>21.681334</v>
      </c>
      <c r="F1253">
        <v>35.957667999999998</v>
      </c>
      <c r="G1253">
        <v>160.279999</v>
      </c>
      <c r="H1253">
        <v>46.438999000000003</v>
      </c>
      <c r="I1253">
        <v>0</v>
      </c>
    </row>
    <row r="1254" spans="1:9">
      <c r="A1254" s="126">
        <v>1253</v>
      </c>
      <c r="B1254">
        <v>2394.4399410000001</v>
      </c>
      <c r="C1254">
        <v>150.03999300000001</v>
      </c>
      <c r="D1254">
        <v>47.381000999999998</v>
      </c>
      <c r="E1254">
        <v>21.540001</v>
      </c>
      <c r="F1254">
        <v>36.268635000000003</v>
      </c>
      <c r="G1254">
        <v>158.53999300000001</v>
      </c>
      <c r="H1254">
        <v>46.529998999999997</v>
      </c>
      <c r="I1254">
        <v>0</v>
      </c>
    </row>
    <row r="1255" spans="1:9">
      <c r="A1255" s="126">
        <v>1254</v>
      </c>
      <c r="B1255">
        <v>2390.8999020000001</v>
      </c>
      <c r="C1255">
        <v>150.33000200000001</v>
      </c>
      <c r="D1255">
        <v>48.067501</v>
      </c>
      <c r="E1255">
        <v>21.653998999999999</v>
      </c>
      <c r="F1255">
        <v>36.775154000000001</v>
      </c>
      <c r="G1255">
        <v>160.80999800000001</v>
      </c>
      <c r="H1255">
        <v>46.610999999999997</v>
      </c>
      <c r="I1255">
        <v>0</v>
      </c>
    </row>
    <row r="1256" spans="1:9">
      <c r="A1256" s="126">
        <v>1255</v>
      </c>
      <c r="B1256">
        <v>2402.320068</v>
      </c>
      <c r="C1256">
        <v>150.19000199999999</v>
      </c>
      <c r="D1256">
        <v>47.898499000000001</v>
      </c>
      <c r="E1256">
        <v>21.058665999999999</v>
      </c>
      <c r="F1256">
        <v>36.680916000000003</v>
      </c>
      <c r="G1256">
        <v>160.020004</v>
      </c>
      <c r="H1256">
        <v>46.853999999999999</v>
      </c>
      <c r="I1256">
        <v>0</v>
      </c>
    </row>
    <row r="1257" spans="1:9">
      <c r="A1257" s="126">
        <v>1256</v>
      </c>
      <c r="B1257">
        <v>2400.669922</v>
      </c>
      <c r="C1257">
        <v>149.779999</v>
      </c>
      <c r="D1257">
        <v>48.303500999999997</v>
      </c>
      <c r="E1257">
        <v>21.134001000000001</v>
      </c>
      <c r="F1257">
        <v>36.626731999999997</v>
      </c>
      <c r="G1257">
        <v>159.41000399999999</v>
      </c>
      <c r="H1257">
        <v>47.150002000000001</v>
      </c>
      <c r="I1257">
        <v>0</v>
      </c>
    </row>
    <row r="1258" spans="1:9">
      <c r="A1258" s="126">
        <v>1257</v>
      </c>
      <c r="B1258">
        <v>2357.030029</v>
      </c>
      <c r="C1258">
        <v>144.85000600000001</v>
      </c>
      <c r="D1258">
        <v>47.237999000000002</v>
      </c>
      <c r="E1258">
        <v>20.407333000000001</v>
      </c>
      <c r="F1258">
        <v>35.396957</v>
      </c>
      <c r="G1258">
        <v>153.199997</v>
      </c>
      <c r="H1258">
        <v>45.980998999999997</v>
      </c>
      <c r="I1258">
        <v>0</v>
      </c>
    </row>
    <row r="1259" spans="1:9">
      <c r="A1259" s="126">
        <v>1258</v>
      </c>
      <c r="B1259">
        <v>2365.719971</v>
      </c>
      <c r="C1259">
        <v>147.66000399999999</v>
      </c>
      <c r="D1259">
        <v>47.924500000000002</v>
      </c>
      <c r="E1259">
        <v>20.870667000000001</v>
      </c>
      <c r="F1259">
        <v>35.936458999999999</v>
      </c>
      <c r="G1259">
        <v>155.699997</v>
      </c>
      <c r="H1259">
        <v>46.512000999999998</v>
      </c>
      <c r="I1259">
        <v>0</v>
      </c>
    </row>
    <row r="1260" spans="1:9">
      <c r="A1260" s="126">
        <v>1259</v>
      </c>
      <c r="B1260">
        <v>2381.7299800000001</v>
      </c>
      <c r="C1260">
        <v>148.05999800000001</v>
      </c>
      <c r="D1260">
        <v>47.992001000000002</v>
      </c>
      <c r="E1260">
        <v>20.722000000000001</v>
      </c>
      <c r="F1260">
        <v>36.058974999999997</v>
      </c>
      <c r="G1260">
        <v>157.020004</v>
      </c>
      <c r="H1260">
        <v>46.700499999999998</v>
      </c>
      <c r="I1260">
        <v>0</v>
      </c>
    </row>
    <row r="1261" spans="1:9">
      <c r="A1261" s="126">
        <v>1260</v>
      </c>
      <c r="B1261">
        <v>2394.0200199999999</v>
      </c>
      <c r="C1261">
        <v>148.240005</v>
      </c>
      <c r="D1261">
        <v>48.533501000000001</v>
      </c>
      <c r="E1261">
        <v>20.690000999999999</v>
      </c>
      <c r="F1261">
        <v>36.278053</v>
      </c>
      <c r="G1261">
        <v>157.16000399999999</v>
      </c>
      <c r="H1261">
        <v>47.092998999999999</v>
      </c>
      <c r="I1261">
        <v>0</v>
      </c>
    </row>
    <row r="1262" spans="1:9">
      <c r="A1262" s="126">
        <v>1261</v>
      </c>
      <c r="B1262">
        <v>2398.419922</v>
      </c>
      <c r="C1262">
        <v>148.070007</v>
      </c>
      <c r="D1262">
        <v>48.576999999999998</v>
      </c>
      <c r="E1262">
        <v>20.257334</v>
      </c>
      <c r="F1262">
        <v>36.233302999999999</v>
      </c>
      <c r="G1262">
        <v>157.949997</v>
      </c>
      <c r="H1262">
        <v>47.441001999999997</v>
      </c>
      <c r="I1262">
        <v>0</v>
      </c>
    </row>
    <row r="1263" spans="1:9">
      <c r="A1263" s="126">
        <v>1262</v>
      </c>
      <c r="B1263">
        <v>2404.389893</v>
      </c>
      <c r="C1263">
        <v>150.03999300000001</v>
      </c>
      <c r="D1263">
        <v>49.017502</v>
      </c>
      <c r="E1263">
        <v>20.681334</v>
      </c>
      <c r="F1263">
        <v>36.124927999999997</v>
      </c>
      <c r="G1263">
        <v>157.75</v>
      </c>
      <c r="H1263">
        <v>47.748001000000002</v>
      </c>
      <c r="I1263">
        <v>0</v>
      </c>
    </row>
    <row r="1264" spans="1:9">
      <c r="A1264" s="126">
        <v>1263</v>
      </c>
      <c r="B1264">
        <v>2415.070068</v>
      </c>
      <c r="C1264">
        <v>151.96000699999999</v>
      </c>
      <c r="D1264">
        <v>49.668998999999999</v>
      </c>
      <c r="E1264">
        <v>21.122</v>
      </c>
      <c r="F1264">
        <v>36.249786</v>
      </c>
      <c r="G1264">
        <v>163.050003</v>
      </c>
      <c r="H1264">
        <v>48.477001000000001</v>
      </c>
      <c r="I1264">
        <v>0</v>
      </c>
    </row>
    <row r="1265" spans="1:9">
      <c r="A1265" s="126">
        <v>1264</v>
      </c>
      <c r="B1265">
        <v>2415.820068</v>
      </c>
      <c r="C1265">
        <v>152.13000500000001</v>
      </c>
      <c r="D1265">
        <v>49.789000999999999</v>
      </c>
      <c r="E1265">
        <v>21.676000999999999</v>
      </c>
      <c r="F1265">
        <v>36.188544999999998</v>
      </c>
      <c r="G1265">
        <v>162.429993</v>
      </c>
      <c r="H1265">
        <v>48.573501999999998</v>
      </c>
      <c r="I1265">
        <v>0</v>
      </c>
    </row>
    <row r="1266" spans="1:9">
      <c r="A1266" s="126">
        <v>1265</v>
      </c>
      <c r="B1266">
        <v>2412.9099120000001</v>
      </c>
      <c r="C1266">
        <v>152.38000500000001</v>
      </c>
      <c r="D1266">
        <v>49.834999000000003</v>
      </c>
      <c r="E1266">
        <v>22.34</v>
      </c>
      <c r="F1266">
        <v>36.202671000000002</v>
      </c>
      <c r="G1266">
        <v>163.220001</v>
      </c>
      <c r="H1266">
        <v>48.793998999999999</v>
      </c>
      <c r="I1266">
        <v>0</v>
      </c>
    </row>
    <row r="1267" spans="1:9">
      <c r="A1267" s="126">
        <v>1266</v>
      </c>
      <c r="B1267">
        <v>2411.8000489999999</v>
      </c>
      <c r="C1267">
        <v>151.46000699999999</v>
      </c>
      <c r="D1267">
        <v>49.730998999999997</v>
      </c>
      <c r="E1267">
        <v>22.733999000000001</v>
      </c>
      <c r="F1267">
        <v>35.988292999999999</v>
      </c>
      <c r="G1267">
        <v>163.070007</v>
      </c>
      <c r="H1267">
        <v>48.243000000000002</v>
      </c>
      <c r="I1267">
        <v>0</v>
      </c>
    </row>
    <row r="1268" spans="1:9">
      <c r="A1268" s="126">
        <v>1267</v>
      </c>
      <c r="B1268">
        <v>2430.0600589999999</v>
      </c>
      <c r="C1268">
        <v>151.529999</v>
      </c>
      <c r="D1268">
        <v>49.797500999999997</v>
      </c>
      <c r="E1268">
        <v>22.691334000000001</v>
      </c>
      <c r="F1268">
        <v>36.087231000000003</v>
      </c>
      <c r="G1268">
        <v>162.990005</v>
      </c>
      <c r="H1268">
        <v>48.347499999999997</v>
      </c>
      <c r="I1268">
        <v>1</v>
      </c>
    </row>
    <row r="1269" spans="1:9">
      <c r="A1269" s="126">
        <v>1268</v>
      </c>
      <c r="B1269">
        <v>2439.070068</v>
      </c>
      <c r="C1269">
        <v>153.61000100000001</v>
      </c>
      <c r="D1269">
        <v>50.336497999999999</v>
      </c>
      <c r="E1269">
        <v>22.656668</v>
      </c>
      <c r="F1269">
        <v>36.622025000000001</v>
      </c>
      <c r="G1269">
        <v>165.179993</v>
      </c>
      <c r="H1269">
        <v>48.779998999999997</v>
      </c>
      <c r="I1269">
        <v>0</v>
      </c>
    </row>
    <row r="1270" spans="1:9">
      <c r="A1270" s="126">
        <v>1269</v>
      </c>
      <c r="B1270">
        <v>2436.1000979999999</v>
      </c>
      <c r="C1270">
        <v>153.63000500000001</v>
      </c>
      <c r="D1270">
        <v>50.567000999999998</v>
      </c>
      <c r="E1270">
        <v>23.154667</v>
      </c>
      <c r="F1270">
        <v>36.263930999999999</v>
      </c>
      <c r="G1270">
        <v>165.05999800000001</v>
      </c>
      <c r="H1270">
        <v>49.183998000000003</v>
      </c>
      <c r="I1270">
        <v>0</v>
      </c>
    </row>
    <row r="1271" spans="1:9">
      <c r="A1271" s="126">
        <v>1270</v>
      </c>
      <c r="B1271">
        <v>2429.330078</v>
      </c>
      <c r="C1271">
        <v>152.80999800000001</v>
      </c>
      <c r="D1271">
        <v>50.150002000000001</v>
      </c>
      <c r="E1271">
        <v>23.523333000000001</v>
      </c>
      <c r="F1271">
        <v>36.386432999999997</v>
      </c>
      <c r="G1271">
        <v>165.16999799999999</v>
      </c>
      <c r="H1271">
        <v>48.828499000000001</v>
      </c>
      <c r="I1271">
        <v>0</v>
      </c>
    </row>
    <row r="1272" spans="1:9">
      <c r="A1272" s="126">
        <v>1271</v>
      </c>
      <c r="B1272">
        <v>2433.139893</v>
      </c>
      <c r="C1272">
        <v>153.11999499999999</v>
      </c>
      <c r="D1272">
        <v>50.503501999999997</v>
      </c>
      <c r="E1272">
        <v>23.976666999999999</v>
      </c>
      <c r="F1272">
        <v>36.603180000000002</v>
      </c>
      <c r="G1272">
        <v>165.61000100000001</v>
      </c>
      <c r="H1272">
        <v>49.047001000000002</v>
      </c>
      <c r="I1272">
        <v>0</v>
      </c>
    </row>
    <row r="1273" spans="1:9">
      <c r="A1273" s="126">
        <v>1272</v>
      </c>
      <c r="B1273">
        <v>2433.790039</v>
      </c>
      <c r="C1273">
        <v>154.71000699999999</v>
      </c>
      <c r="D1273">
        <v>50.513500000000001</v>
      </c>
      <c r="E1273">
        <v>24.666668000000001</v>
      </c>
      <c r="F1273">
        <v>36.513649000000001</v>
      </c>
      <c r="G1273">
        <v>165.88000500000001</v>
      </c>
      <c r="H1273">
        <v>49.170501999999999</v>
      </c>
      <c r="I1273">
        <v>0</v>
      </c>
    </row>
    <row r="1274" spans="1:9">
      <c r="A1274" s="126">
        <v>1273</v>
      </c>
      <c r="B1274">
        <v>2431.7700199999999</v>
      </c>
      <c r="C1274">
        <v>149.60000600000001</v>
      </c>
      <c r="D1274">
        <v>48.915500999999999</v>
      </c>
      <c r="E1274">
        <v>23.821332999999999</v>
      </c>
      <c r="F1274">
        <v>35.097763</v>
      </c>
      <c r="G1274">
        <v>158.029999</v>
      </c>
      <c r="H1274">
        <v>47.491501</v>
      </c>
      <c r="I1274">
        <v>0</v>
      </c>
    </row>
    <row r="1275" spans="1:9">
      <c r="A1275" s="126">
        <v>1274</v>
      </c>
      <c r="B1275">
        <v>2429.389893</v>
      </c>
      <c r="C1275">
        <v>148.44000199999999</v>
      </c>
      <c r="D1275">
        <v>48.245499000000002</v>
      </c>
      <c r="E1275">
        <v>23.934000000000001</v>
      </c>
      <c r="F1275">
        <v>34.259087000000001</v>
      </c>
      <c r="G1275">
        <v>151.44000199999999</v>
      </c>
      <c r="H1275">
        <v>47.145000000000003</v>
      </c>
      <c r="I1275">
        <v>0</v>
      </c>
    </row>
    <row r="1276" spans="1:9">
      <c r="A1276" s="126">
        <v>1275</v>
      </c>
      <c r="B1276">
        <v>2440.3500979999999</v>
      </c>
      <c r="C1276">
        <v>150.679993</v>
      </c>
      <c r="D1276">
        <v>49.039501000000001</v>
      </c>
      <c r="E1276">
        <v>25.063334000000001</v>
      </c>
      <c r="F1276">
        <v>34.534717999999998</v>
      </c>
      <c r="G1276">
        <v>152.720001</v>
      </c>
      <c r="H1276">
        <v>47.669998</v>
      </c>
      <c r="I1276">
        <v>0</v>
      </c>
    </row>
    <row r="1277" spans="1:9">
      <c r="A1277" s="126">
        <v>1276</v>
      </c>
      <c r="B1277">
        <v>2437.919922</v>
      </c>
      <c r="C1277">
        <v>150.25</v>
      </c>
      <c r="D1277">
        <v>48.823501999999998</v>
      </c>
      <c r="E1277">
        <v>25.377333</v>
      </c>
      <c r="F1277">
        <v>34.197825999999999</v>
      </c>
      <c r="G1277">
        <v>152.199997</v>
      </c>
      <c r="H1277">
        <v>47.537998000000002</v>
      </c>
      <c r="I1277">
        <v>0</v>
      </c>
    </row>
    <row r="1278" spans="1:9">
      <c r="A1278" s="126">
        <v>1277</v>
      </c>
      <c r="B1278">
        <v>2432.459961</v>
      </c>
      <c r="C1278">
        <v>149.800003</v>
      </c>
      <c r="D1278">
        <v>48.208500000000001</v>
      </c>
      <c r="E1278">
        <v>25.022666999999998</v>
      </c>
      <c r="F1278">
        <v>33.992863</v>
      </c>
      <c r="G1278">
        <v>151.759995</v>
      </c>
      <c r="H1278">
        <v>47.115501000000002</v>
      </c>
      <c r="I1278">
        <v>0</v>
      </c>
    </row>
    <row r="1279" spans="1:9">
      <c r="A1279" s="126">
        <v>1278</v>
      </c>
      <c r="B1279">
        <v>2433.1499020000001</v>
      </c>
      <c r="C1279">
        <v>150.63999899999999</v>
      </c>
      <c r="D1279">
        <v>49.385502000000002</v>
      </c>
      <c r="E1279">
        <v>24.76</v>
      </c>
      <c r="F1279">
        <v>33.516993999999997</v>
      </c>
      <c r="G1279">
        <v>152.38000500000001</v>
      </c>
      <c r="H1279">
        <v>46.988998000000002</v>
      </c>
      <c r="I1279">
        <v>0</v>
      </c>
    </row>
    <row r="1280" spans="1:9">
      <c r="A1280" s="126">
        <v>1279</v>
      </c>
      <c r="B1280">
        <v>2453.459961</v>
      </c>
      <c r="C1280">
        <v>152.86999499999999</v>
      </c>
      <c r="D1280">
        <v>49.758499</v>
      </c>
      <c r="E1280">
        <v>24.653334000000001</v>
      </c>
      <c r="F1280">
        <v>34.475814999999997</v>
      </c>
      <c r="G1280">
        <v>153.39999399999999</v>
      </c>
      <c r="H1280">
        <v>47.868499999999997</v>
      </c>
      <c r="I1280">
        <v>0</v>
      </c>
    </row>
    <row r="1281" spans="1:9">
      <c r="A1281" s="126">
        <v>1280</v>
      </c>
      <c r="B1281">
        <v>2437.030029</v>
      </c>
      <c r="C1281">
        <v>152.25</v>
      </c>
      <c r="D1281">
        <v>49.629500999999998</v>
      </c>
      <c r="E1281">
        <v>24.815999999999999</v>
      </c>
      <c r="F1281">
        <v>34.162495</v>
      </c>
      <c r="G1281">
        <v>152.050003</v>
      </c>
      <c r="H1281">
        <v>47.531502000000003</v>
      </c>
      <c r="I1281">
        <v>0</v>
      </c>
    </row>
    <row r="1282" spans="1:9">
      <c r="A1282" s="126">
        <v>1281</v>
      </c>
      <c r="B1282">
        <v>2435.610107</v>
      </c>
      <c r="C1282">
        <v>153.91000399999999</v>
      </c>
      <c r="D1282">
        <v>50.111499999999999</v>
      </c>
      <c r="E1282">
        <v>25.093332</v>
      </c>
      <c r="F1282">
        <v>34.365088999999998</v>
      </c>
      <c r="G1282">
        <v>155.029999</v>
      </c>
      <c r="H1282">
        <v>47.972499999999997</v>
      </c>
      <c r="I1282">
        <v>0</v>
      </c>
    </row>
    <row r="1283" spans="1:9">
      <c r="A1283" s="126">
        <v>1282</v>
      </c>
      <c r="B1283">
        <v>2434.5</v>
      </c>
      <c r="C1283">
        <v>153.39999399999999</v>
      </c>
      <c r="D1283">
        <v>50.064999</v>
      </c>
      <c r="E1283">
        <v>25.507334</v>
      </c>
      <c r="F1283">
        <v>34.308556000000003</v>
      </c>
      <c r="G1283">
        <v>154.88999899999999</v>
      </c>
      <c r="H1283">
        <v>47.854500000000002</v>
      </c>
      <c r="I1283">
        <v>0</v>
      </c>
    </row>
    <row r="1284" spans="1:9">
      <c r="A1284" s="126">
        <v>1283</v>
      </c>
      <c r="B1284">
        <v>2438.3000489999999</v>
      </c>
      <c r="C1284">
        <v>155.070007</v>
      </c>
      <c r="D1284">
        <v>50.186999999999998</v>
      </c>
      <c r="E1284">
        <v>25.563334000000001</v>
      </c>
      <c r="F1284">
        <v>34.461685000000003</v>
      </c>
      <c r="G1284">
        <v>158.020004</v>
      </c>
      <c r="H1284">
        <v>48.279499000000001</v>
      </c>
      <c r="I1284">
        <v>0</v>
      </c>
    </row>
    <row r="1285" spans="1:9">
      <c r="A1285" s="126">
        <v>1284</v>
      </c>
      <c r="B1285">
        <v>2439.070068</v>
      </c>
      <c r="C1285">
        <v>153.58999600000001</v>
      </c>
      <c r="D1285">
        <v>49.699001000000003</v>
      </c>
      <c r="E1285">
        <v>25.166</v>
      </c>
      <c r="F1285">
        <v>34.353329000000002</v>
      </c>
      <c r="G1285">
        <v>157.5</v>
      </c>
      <c r="H1285">
        <v>47.613498999999997</v>
      </c>
      <c r="I1285">
        <v>0</v>
      </c>
    </row>
    <row r="1286" spans="1:9">
      <c r="A1286" s="126">
        <v>1285</v>
      </c>
      <c r="B1286">
        <v>2419.3798830000001</v>
      </c>
      <c r="C1286">
        <v>150.58000200000001</v>
      </c>
      <c r="D1286">
        <v>48.839001000000003</v>
      </c>
      <c r="E1286">
        <v>24.158000999999999</v>
      </c>
      <c r="F1286">
        <v>33.860942999999999</v>
      </c>
      <c r="G1286">
        <v>151.029999</v>
      </c>
      <c r="H1286">
        <v>46.366501</v>
      </c>
      <c r="I1286">
        <v>0</v>
      </c>
    </row>
    <row r="1287" spans="1:9">
      <c r="A1287" s="126">
        <v>1286</v>
      </c>
      <c r="B1287">
        <v>2440.6899410000001</v>
      </c>
      <c r="C1287">
        <v>153.240005</v>
      </c>
      <c r="D1287">
        <v>49.516499000000003</v>
      </c>
      <c r="E1287">
        <v>24.749331999999999</v>
      </c>
      <c r="F1287">
        <v>34.355674999999998</v>
      </c>
      <c r="G1287">
        <v>153.41000399999999</v>
      </c>
      <c r="H1287">
        <v>47.024501999999998</v>
      </c>
      <c r="I1287">
        <v>0</v>
      </c>
    </row>
    <row r="1288" spans="1:9">
      <c r="A1288" s="126">
        <v>1287</v>
      </c>
      <c r="B1288">
        <v>2419.6999510000001</v>
      </c>
      <c r="C1288">
        <v>151.03999300000001</v>
      </c>
      <c r="D1288">
        <v>48.796500999999999</v>
      </c>
      <c r="E1288">
        <v>24.049999</v>
      </c>
      <c r="F1288">
        <v>33.849155000000003</v>
      </c>
      <c r="G1288">
        <v>150.08999600000001</v>
      </c>
      <c r="H1288">
        <v>45.889499999999998</v>
      </c>
      <c r="I1288">
        <v>0</v>
      </c>
    </row>
    <row r="1289" spans="1:9">
      <c r="A1289" s="126">
        <v>1288</v>
      </c>
      <c r="B1289">
        <v>2423.4099120000001</v>
      </c>
      <c r="C1289">
        <v>150.979996</v>
      </c>
      <c r="D1289">
        <v>48.400002000000001</v>
      </c>
      <c r="E1289">
        <v>24.107332</v>
      </c>
      <c r="F1289">
        <v>33.929268</v>
      </c>
      <c r="G1289">
        <v>149.41000399999999</v>
      </c>
      <c r="H1289">
        <v>45.436501</v>
      </c>
      <c r="I1289">
        <v>0</v>
      </c>
    </row>
    <row r="1290" spans="1:9">
      <c r="A1290" s="126">
        <v>1289</v>
      </c>
      <c r="B1290">
        <v>2429.01001</v>
      </c>
      <c r="C1290">
        <v>148.429993</v>
      </c>
      <c r="D1290">
        <v>47.682999000000002</v>
      </c>
      <c r="E1290">
        <v>23.507999000000002</v>
      </c>
      <c r="F1290">
        <v>33.806767000000001</v>
      </c>
      <c r="G1290">
        <v>146.16999799999999</v>
      </c>
      <c r="H1290">
        <v>44.935001</v>
      </c>
      <c r="I1290">
        <v>1</v>
      </c>
    </row>
    <row r="1291" spans="1:9">
      <c r="A1291" s="126">
        <v>1290</v>
      </c>
      <c r="B1291">
        <v>2432.540039</v>
      </c>
      <c r="C1291">
        <v>150.33999600000001</v>
      </c>
      <c r="D1291">
        <v>48.57</v>
      </c>
      <c r="E1291">
        <v>21.806000000000001</v>
      </c>
      <c r="F1291">
        <v>33.945746999999997</v>
      </c>
      <c r="G1291">
        <v>147.61000100000001</v>
      </c>
      <c r="H1291">
        <v>45.585498999999999</v>
      </c>
      <c r="I1291">
        <v>0</v>
      </c>
    </row>
    <row r="1292" spans="1:9">
      <c r="A1292" s="126">
        <v>1291</v>
      </c>
      <c r="B1292">
        <v>2409.75</v>
      </c>
      <c r="C1292">
        <v>148.820007</v>
      </c>
      <c r="D1292">
        <v>48.256999999999998</v>
      </c>
      <c r="E1292">
        <v>20.588667000000001</v>
      </c>
      <c r="F1292">
        <v>33.625343000000001</v>
      </c>
      <c r="G1292">
        <v>146.25</v>
      </c>
      <c r="H1292">
        <v>45.334499000000001</v>
      </c>
      <c r="I1292">
        <v>0</v>
      </c>
    </row>
    <row r="1293" spans="1:9">
      <c r="A1293" s="126">
        <v>1292</v>
      </c>
      <c r="B1293">
        <v>2425.179932</v>
      </c>
      <c r="C1293">
        <v>151.44000199999999</v>
      </c>
      <c r="D1293">
        <v>48.938000000000002</v>
      </c>
      <c r="E1293">
        <v>20.881332</v>
      </c>
      <c r="F1293">
        <v>33.966960999999998</v>
      </c>
      <c r="G1293">
        <v>150.179993</v>
      </c>
      <c r="H1293">
        <v>45.929501000000002</v>
      </c>
      <c r="I1293">
        <v>0</v>
      </c>
    </row>
    <row r="1294" spans="1:9">
      <c r="A1294" s="126">
        <v>1293</v>
      </c>
      <c r="B1294">
        <v>2427.429932</v>
      </c>
      <c r="C1294">
        <v>153.5</v>
      </c>
      <c r="D1294">
        <v>49.823501999999998</v>
      </c>
      <c r="E1294">
        <v>21.07</v>
      </c>
      <c r="F1294">
        <v>34.174273999999997</v>
      </c>
      <c r="G1294">
        <v>152.66999799999999</v>
      </c>
      <c r="H1294">
        <v>46.439999</v>
      </c>
      <c r="I1294">
        <v>0</v>
      </c>
    </row>
    <row r="1295" spans="1:9">
      <c r="A1295" s="126">
        <v>1294</v>
      </c>
      <c r="B1295">
        <v>2425.530029</v>
      </c>
      <c r="C1295">
        <v>155.270004</v>
      </c>
      <c r="D1295">
        <v>49.706501000000003</v>
      </c>
      <c r="E1295">
        <v>21.814667</v>
      </c>
      <c r="F1295">
        <v>34.284996</v>
      </c>
      <c r="G1295">
        <v>154.33000200000001</v>
      </c>
      <c r="H1295">
        <v>46.504500999999998</v>
      </c>
      <c r="I1295">
        <v>0</v>
      </c>
    </row>
    <row r="1296" spans="1:9">
      <c r="A1296" s="126">
        <v>1295</v>
      </c>
      <c r="B1296">
        <v>2443.25</v>
      </c>
      <c r="C1296">
        <v>158.89999399999999</v>
      </c>
      <c r="D1296">
        <v>50.325499999999998</v>
      </c>
      <c r="E1296">
        <v>21.968</v>
      </c>
      <c r="F1296">
        <v>34.334468999999999</v>
      </c>
      <c r="G1296">
        <v>158.75</v>
      </c>
      <c r="H1296">
        <v>47.191502</v>
      </c>
      <c r="I1296">
        <v>0</v>
      </c>
    </row>
    <row r="1297" spans="1:9">
      <c r="A1297" s="126">
        <v>1296</v>
      </c>
      <c r="B1297">
        <v>2447.830078</v>
      </c>
      <c r="C1297">
        <v>159.259995</v>
      </c>
      <c r="D1297">
        <v>50.031502000000003</v>
      </c>
      <c r="E1297">
        <v>21.560666999999999</v>
      </c>
      <c r="F1297">
        <v>34.812714</v>
      </c>
      <c r="G1297">
        <v>158.21000699999999</v>
      </c>
      <c r="H1297">
        <v>47.358001999999999</v>
      </c>
      <c r="I1297">
        <v>0</v>
      </c>
    </row>
    <row r="1298" spans="1:9">
      <c r="A1298" s="126">
        <v>1297</v>
      </c>
      <c r="B1298">
        <v>2459.2700199999999</v>
      </c>
      <c r="C1298">
        <v>159.970001</v>
      </c>
      <c r="D1298">
        <v>50.090499999999999</v>
      </c>
      <c r="E1298">
        <v>21.851998999999999</v>
      </c>
      <c r="F1298">
        <v>35.111899999999999</v>
      </c>
      <c r="G1298">
        <v>161.11999499999999</v>
      </c>
      <c r="H1298">
        <v>47.799500000000002</v>
      </c>
      <c r="I1298">
        <v>0</v>
      </c>
    </row>
    <row r="1299" spans="1:9">
      <c r="A1299" s="126">
        <v>1298</v>
      </c>
      <c r="B1299">
        <v>2459.139893</v>
      </c>
      <c r="C1299">
        <v>159.729996</v>
      </c>
      <c r="D1299">
        <v>50.501998999999998</v>
      </c>
      <c r="E1299">
        <v>21.304666999999998</v>
      </c>
      <c r="F1299">
        <v>35.234406</v>
      </c>
      <c r="G1299">
        <v>161.699997</v>
      </c>
      <c r="H1299">
        <v>47.671000999999997</v>
      </c>
      <c r="I1299">
        <v>0</v>
      </c>
    </row>
    <row r="1300" spans="1:9">
      <c r="A1300" s="126">
        <v>1299</v>
      </c>
      <c r="B1300">
        <v>2460.610107</v>
      </c>
      <c r="C1300">
        <v>162.86000100000001</v>
      </c>
      <c r="D1300">
        <v>51.222499999999997</v>
      </c>
      <c r="E1300">
        <v>21.882667999999999</v>
      </c>
      <c r="F1300">
        <v>35.356910999999997</v>
      </c>
      <c r="G1300">
        <v>183.60000600000001</v>
      </c>
      <c r="H1300">
        <v>48.27</v>
      </c>
      <c r="I1300">
        <v>0</v>
      </c>
    </row>
    <row r="1301" spans="1:9">
      <c r="A1301" s="126">
        <v>1300</v>
      </c>
      <c r="B1301">
        <v>2473.830078</v>
      </c>
      <c r="C1301">
        <v>164.13999899999999</v>
      </c>
      <c r="D1301">
        <v>51.343497999999997</v>
      </c>
      <c r="E1301">
        <v>21.684000000000001</v>
      </c>
      <c r="F1301">
        <v>35.578387999999997</v>
      </c>
      <c r="G1301">
        <v>183.86000100000001</v>
      </c>
      <c r="H1301">
        <v>48.544497999999997</v>
      </c>
      <c r="I1301">
        <v>0</v>
      </c>
    </row>
    <row r="1302" spans="1:9">
      <c r="A1302" s="126">
        <v>1301</v>
      </c>
      <c r="B1302">
        <v>2473.4499510000001</v>
      </c>
      <c r="C1302">
        <v>164.529999</v>
      </c>
      <c r="D1302">
        <v>51.435001</v>
      </c>
      <c r="E1302">
        <v>21.994667</v>
      </c>
      <c r="F1302">
        <v>35.418166999999997</v>
      </c>
      <c r="G1302">
        <v>183.60000600000001</v>
      </c>
      <c r="H1302">
        <v>48.407501000000003</v>
      </c>
      <c r="I1302">
        <v>0</v>
      </c>
    </row>
    <row r="1303" spans="1:9">
      <c r="A1303" s="126">
        <v>1302</v>
      </c>
      <c r="B1303">
        <v>2472.540039</v>
      </c>
      <c r="C1303">
        <v>164.429993</v>
      </c>
      <c r="D1303">
        <v>51.283501000000001</v>
      </c>
      <c r="E1303">
        <v>21.893332999999998</v>
      </c>
      <c r="F1303">
        <v>35.401671999999998</v>
      </c>
      <c r="G1303">
        <v>188.53999300000001</v>
      </c>
      <c r="H1303">
        <v>48.646000000000001</v>
      </c>
      <c r="I1303">
        <v>0</v>
      </c>
    </row>
    <row r="1304" spans="1:9">
      <c r="A1304" s="126">
        <v>1303</v>
      </c>
      <c r="B1304">
        <v>2469.9099120000001</v>
      </c>
      <c r="C1304">
        <v>166</v>
      </c>
      <c r="D1304">
        <v>51.947498000000003</v>
      </c>
      <c r="E1304">
        <v>22.834667</v>
      </c>
      <c r="F1304">
        <v>35.830452000000001</v>
      </c>
      <c r="G1304">
        <v>187.91000399999999</v>
      </c>
      <c r="H1304">
        <v>49.016998000000001</v>
      </c>
      <c r="I1304">
        <v>0</v>
      </c>
    </row>
    <row r="1305" spans="1:9">
      <c r="A1305" s="126">
        <v>1304</v>
      </c>
      <c r="B1305">
        <v>2477.1298830000001</v>
      </c>
      <c r="C1305">
        <v>165.279999</v>
      </c>
      <c r="D1305">
        <v>51.993499999999997</v>
      </c>
      <c r="E1305">
        <v>22.639999</v>
      </c>
      <c r="F1305">
        <v>35.983578000000001</v>
      </c>
      <c r="G1305">
        <v>186.970001</v>
      </c>
      <c r="H1305">
        <v>47.534999999999997</v>
      </c>
      <c r="I1305">
        <v>0</v>
      </c>
    </row>
    <row r="1306" spans="1:9">
      <c r="A1306" s="126">
        <v>1305</v>
      </c>
      <c r="B1306">
        <v>2477.830078</v>
      </c>
      <c r="C1306">
        <v>165.61000100000001</v>
      </c>
      <c r="D1306">
        <v>52.639999000000003</v>
      </c>
      <c r="E1306">
        <v>22.923331999999998</v>
      </c>
      <c r="F1306">
        <v>36.153205999999997</v>
      </c>
      <c r="G1306">
        <v>189.08000200000001</v>
      </c>
      <c r="H1306">
        <v>47.389999000000003</v>
      </c>
      <c r="I1306">
        <v>0</v>
      </c>
    </row>
    <row r="1307" spans="1:9">
      <c r="A1307" s="126">
        <v>1306</v>
      </c>
      <c r="B1307">
        <v>2475.419922</v>
      </c>
      <c r="C1307">
        <v>170.44000199999999</v>
      </c>
      <c r="D1307">
        <v>52.299999</v>
      </c>
      <c r="E1307">
        <v>22.297332999999998</v>
      </c>
      <c r="F1307">
        <v>35.470001000000003</v>
      </c>
      <c r="G1307">
        <v>182.679993</v>
      </c>
      <c r="H1307">
        <v>46.704498000000001</v>
      </c>
      <c r="I1307">
        <v>0</v>
      </c>
    </row>
    <row r="1308" spans="1:9">
      <c r="A1308" s="126">
        <v>1307</v>
      </c>
      <c r="B1308">
        <v>2472.1000979999999</v>
      </c>
      <c r="C1308">
        <v>172.449997</v>
      </c>
      <c r="D1308">
        <v>51.001998999999998</v>
      </c>
      <c r="E1308">
        <v>22.337999</v>
      </c>
      <c r="F1308">
        <v>35.220280000000002</v>
      </c>
      <c r="G1308">
        <v>184.03999300000001</v>
      </c>
      <c r="H1308">
        <v>47.076500000000003</v>
      </c>
      <c r="I1308">
        <v>0</v>
      </c>
    </row>
    <row r="1309" spans="1:9">
      <c r="A1309" s="126">
        <v>1308</v>
      </c>
      <c r="B1309">
        <v>2470.3000489999999</v>
      </c>
      <c r="C1309">
        <v>169.25</v>
      </c>
      <c r="D1309">
        <v>49.389000000000003</v>
      </c>
      <c r="E1309">
        <v>21.564667</v>
      </c>
      <c r="F1309">
        <v>35.038876000000002</v>
      </c>
      <c r="G1309">
        <v>181.66000399999999</v>
      </c>
      <c r="H1309">
        <v>46.525002000000001</v>
      </c>
      <c r="I1309">
        <v>0</v>
      </c>
    </row>
    <row r="1310" spans="1:9">
      <c r="A1310" s="126">
        <v>1309</v>
      </c>
      <c r="B1310">
        <v>2476.3500979999999</v>
      </c>
      <c r="C1310">
        <v>169.86000100000001</v>
      </c>
      <c r="D1310">
        <v>49.809502000000002</v>
      </c>
      <c r="E1310">
        <v>21.304666999999998</v>
      </c>
      <c r="F1310">
        <v>35.349850000000004</v>
      </c>
      <c r="G1310">
        <v>182.029999</v>
      </c>
      <c r="H1310">
        <v>46.541499999999999</v>
      </c>
      <c r="I1310">
        <v>1</v>
      </c>
    </row>
    <row r="1311" spans="1:9">
      <c r="A1311" s="126">
        <v>1310</v>
      </c>
      <c r="B1311">
        <v>2477.570068</v>
      </c>
      <c r="C1311">
        <v>169.300003</v>
      </c>
      <c r="D1311">
        <v>49.794497999999997</v>
      </c>
      <c r="E1311">
        <v>21.725999999999999</v>
      </c>
      <c r="F1311">
        <v>37.020167999999998</v>
      </c>
      <c r="G1311">
        <v>180.740005</v>
      </c>
      <c r="H1311">
        <v>46.519500999999998</v>
      </c>
      <c r="I1311">
        <v>0</v>
      </c>
    </row>
    <row r="1312" spans="1:9">
      <c r="A1312" s="126">
        <v>1311</v>
      </c>
      <c r="B1312">
        <v>2472.1599120000001</v>
      </c>
      <c r="C1312">
        <v>168.58999600000001</v>
      </c>
      <c r="D1312">
        <v>49.346001000000001</v>
      </c>
      <c r="E1312">
        <v>23.139334000000002</v>
      </c>
      <c r="F1312">
        <v>36.650291000000003</v>
      </c>
      <c r="G1312">
        <v>179.229996</v>
      </c>
      <c r="H1312">
        <v>46.182499</v>
      </c>
      <c r="I1312">
        <v>0</v>
      </c>
    </row>
    <row r="1313" spans="1:9">
      <c r="A1313" s="126">
        <v>1312</v>
      </c>
      <c r="B1313">
        <v>2476.830078</v>
      </c>
      <c r="C1313">
        <v>169.61999499999999</v>
      </c>
      <c r="D1313">
        <v>49.379002</v>
      </c>
      <c r="E1313">
        <v>23.794001000000002</v>
      </c>
      <c r="F1313">
        <v>36.843468000000001</v>
      </c>
      <c r="G1313">
        <v>180.270004</v>
      </c>
      <c r="H1313">
        <v>46.397998999999999</v>
      </c>
      <c r="I1313">
        <v>0</v>
      </c>
    </row>
    <row r="1314" spans="1:9">
      <c r="A1314" s="126">
        <v>1313</v>
      </c>
      <c r="B1314">
        <v>2480.9099120000001</v>
      </c>
      <c r="C1314">
        <v>171.979996</v>
      </c>
      <c r="D1314">
        <v>49.613498999999997</v>
      </c>
      <c r="E1314">
        <v>23.677999</v>
      </c>
      <c r="F1314">
        <v>37.413597000000003</v>
      </c>
      <c r="G1314">
        <v>181.33000200000001</v>
      </c>
      <c r="H1314">
        <v>46.467998999999999</v>
      </c>
      <c r="I1314">
        <v>0</v>
      </c>
    </row>
    <row r="1315" spans="1:9">
      <c r="A1315" s="126">
        <v>1314</v>
      </c>
      <c r="B1315">
        <v>2474.919922</v>
      </c>
      <c r="C1315">
        <v>171.229996</v>
      </c>
      <c r="D1315">
        <v>49.492001000000002</v>
      </c>
      <c r="E1315">
        <v>24.347999999999999</v>
      </c>
      <c r="F1315">
        <v>37.712780000000002</v>
      </c>
      <c r="G1315">
        <v>178.36000100000001</v>
      </c>
      <c r="H1315">
        <v>46.339500000000001</v>
      </c>
      <c r="I1315">
        <v>0</v>
      </c>
    </row>
    <row r="1316" spans="1:9">
      <c r="A1316" s="126">
        <v>1315</v>
      </c>
      <c r="B1316">
        <v>2474.0200199999999</v>
      </c>
      <c r="C1316">
        <v>171.179993</v>
      </c>
      <c r="D1316">
        <v>49.100498000000002</v>
      </c>
      <c r="E1316">
        <v>24.235332</v>
      </c>
      <c r="F1316">
        <v>37.943660999999999</v>
      </c>
      <c r="G1316">
        <v>175.779999</v>
      </c>
      <c r="H1316">
        <v>46.145000000000003</v>
      </c>
      <c r="I1316">
        <v>0</v>
      </c>
    </row>
    <row r="1317" spans="1:9">
      <c r="A1317" s="126">
        <v>1316</v>
      </c>
      <c r="B1317">
        <v>2438.209961</v>
      </c>
      <c r="C1317">
        <v>167.39999399999999</v>
      </c>
      <c r="D1317">
        <v>47.846001000000001</v>
      </c>
      <c r="E1317">
        <v>23.693332999999999</v>
      </c>
      <c r="F1317">
        <v>36.735087999999998</v>
      </c>
      <c r="G1317">
        <v>169.13999899999999</v>
      </c>
      <c r="H1317">
        <v>45.362000000000002</v>
      </c>
      <c r="I1317">
        <v>0</v>
      </c>
    </row>
    <row r="1318" spans="1:9">
      <c r="A1318" s="126">
        <v>1317</v>
      </c>
      <c r="B1318">
        <v>2441.320068</v>
      </c>
      <c r="C1318">
        <v>168.08000200000001</v>
      </c>
      <c r="D1318">
        <v>48.399501999999998</v>
      </c>
      <c r="E1318">
        <v>23.858000000000001</v>
      </c>
      <c r="F1318">
        <v>37.245953</v>
      </c>
      <c r="G1318">
        <v>171.39999399999999</v>
      </c>
      <c r="H1318">
        <v>45.719501000000001</v>
      </c>
      <c r="I1318">
        <v>0</v>
      </c>
    </row>
    <row r="1319" spans="1:9">
      <c r="A1319" s="126">
        <v>1318</v>
      </c>
      <c r="B1319">
        <v>2465.8400879999999</v>
      </c>
      <c r="C1319">
        <v>170.75</v>
      </c>
      <c r="D1319">
        <v>49.165000999999997</v>
      </c>
      <c r="E1319">
        <v>24.253332</v>
      </c>
      <c r="F1319">
        <v>37.806496000000003</v>
      </c>
      <c r="G1319">
        <v>171</v>
      </c>
      <c r="H1319">
        <v>46.133499</v>
      </c>
      <c r="I1319">
        <v>0</v>
      </c>
    </row>
    <row r="1320" spans="1:9">
      <c r="A1320" s="126">
        <v>1319</v>
      </c>
      <c r="B1320">
        <v>2464.610107</v>
      </c>
      <c r="C1320">
        <v>171</v>
      </c>
      <c r="D1320">
        <v>49.137000999999998</v>
      </c>
      <c r="E1320">
        <v>24.155332999999999</v>
      </c>
      <c r="F1320">
        <v>38.220382999999998</v>
      </c>
      <c r="G1320">
        <v>168.5</v>
      </c>
      <c r="H1320">
        <v>46.110999999999997</v>
      </c>
      <c r="I1320">
        <v>0</v>
      </c>
    </row>
    <row r="1321" spans="1:9">
      <c r="A1321" s="126">
        <v>1320</v>
      </c>
      <c r="B1321">
        <v>2468.110107</v>
      </c>
      <c r="C1321">
        <v>170</v>
      </c>
      <c r="D1321">
        <v>48.908999999999999</v>
      </c>
      <c r="E1321">
        <v>24.193999999999999</v>
      </c>
      <c r="F1321">
        <v>38.066639000000002</v>
      </c>
      <c r="G1321">
        <v>169.979996</v>
      </c>
      <c r="H1321">
        <v>46.347999999999999</v>
      </c>
      <c r="I1321">
        <v>0</v>
      </c>
    </row>
    <row r="1322" spans="1:9">
      <c r="A1322" s="126">
        <v>1321</v>
      </c>
      <c r="B1322">
        <v>2430.01001</v>
      </c>
      <c r="C1322">
        <v>166.91000399999999</v>
      </c>
      <c r="D1322">
        <v>48.028500000000001</v>
      </c>
      <c r="E1322">
        <v>23.461331999999999</v>
      </c>
      <c r="F1322">
        <v>37.335819000000001</v>
      </c>
      <c r="G1322">
        <v>166.08999600000001</v>
      </c>
      <c r="H1322">
        <v>45.548999999999999</v>
      </c>
      <c r="I1322">
        <v>0</v>
      </c>
    </row>
    <row r="1323" spans="1:9">
      <c r="A1323" s="126">
        <v>1322</v>
      </c>
      <c r="B1323">
        <v>2425.5500489999999</v>
      </c>
      <c r="C1323">
        <v>167.41000399999999</v>
      </c>
      <c r="D1323">
        <v>47.923499999999997</v>
      </c>
      <c r="E1323">
        <v>23.164000000000001</v>
      </c>
      <c r="F1323">
        <v>37.250686999999999</v>
      </c>
      <c r="G1323">
        <v>166.53999300000001</v>
      </c>
      <c r="H1323">
        <v>45.533501000000001</v>
      </c>
      <c r="I1323">
        <v>0</v>
      </c>
    </row>
    <row r="1324" spans="1:9">
      <c r="A1324" s="126">
        <v>1323</v>
      </c>
      <c r="B1324">
        <v>2428.3701169999999</v>
      </c>
      <c r="C1324">
        <v>167.779999</v>
      </c>
      <c r="D1324">
        <v>47.664501000000001</v>
      </c>
      <c r="E1324">
        <v>22.524000000000001</v>
      </c>
      <c r="F1324">
        <v>37.182094999999997</v>
      </c>
      <c r="G1324">
        <v>166.759995</v>
      </c>
      <c r="H1324">
        <v>45.332999999999998</v>
      </c>
      <c r="I1324">
        <v>0</v>
      </c>
    </row>
    <row r="1325" spans="1:9">
      <c r="A1325" s="126">
        <v>1324</v>
      </c>
      <c r="B1325">
        <v>2452.51001</v>
      </c>
      <c r="C1325">
        <v>169.63999899999999</v>
      </c>
      <c r="D1325">
        <v>48.345001000000003</v>
      </c>
      <c r="E1325">
        <v>22.756665999999999</v>
      </c>
      <c r="F1325">
        <v>37.789928000000003</v>
      </c>
      <c r="G1325">
        <v>169.33999600000001</v>
      </c>
      <c r="H1325">
        <v>46.234501000000002</v>
      </c>
      <c r="I1325">
        <v>0</v>
      </c>
    </row>
    <row r="1326" spans="1:9">
      <c r="A1326" s="126">
        <v>1325</v>
      </c>
      <c r="B1326">
        <v>2444.040039</v>
      </c>
      <c r="C1326">
        <v>168.71000699999999</v>
      </c>
      <c r="D1326">
        <v>47.900002000000001</v>
      </c>
      <c r="E1326">
        <v>23.518000000000001</v>
      </c>
      <c r="F1326">
        <v>37.837237999999999</v>
      </c>
      <c r="G1326">
        <v>169.05999800000001</v>
      </c>
      <c r="H1326">
        <v>46.349997999999999</v>
      </c>
      <c r="I1326">
        <v>0</v>
      </c>
    </row>
    <row r="1327" spans="1:9">
      <c r="A1327" s="126">
        <v>1326</v>
      </c>
      <c r="B1327">
        <v>2438.969971</v>
      </c>
      <c r="C1327">
        <v>167.740005</v>
      </c>
      <c r="D1327">
        <v>47.622501</v>
      </c>
      <c r="E1327">
        <v>23.528666999999999</v>
      </c>
      <c r="F1327">
        <v>37.669311999999998</v>
      </c>
      <c r="G1327">
        <v>168.13000500000001</v>
      </c>
      <c r="H1327">
        <v>46.063999000000003</v>
      </c>
      <c r="I1327">
        <v>0</v>
      </c>
    </row>
    <row r="1328" spans="1:9">
      <c r="A1328" s="126">
        <v>1327</v>
      </c>
      <c r="B1328">
        <v>2443.0500489999999</v>
      </c>
      <c r="C1328">
        <v>166.320007</v>
      </c>
      <c r="D1328">
        <v>47.262999999999998</v>
      </c>
      <c r="E1328">
        <v>23.203333000000001</v>
      </c>
      <c r="F1328">
        <v>37.808857000000003</v>
      </c>
      <c r="G1328">
        <v>165.949997</v>
      </c>
      <c r="H1328">
        <v>45.794497999999997</v>
      </c>
      <c r="I1328">
        <v>0</v>
      </c>
    </row>
    <row r="1329" spans="1:9">
      <c r="A1329" s="126">
        <v>1328</v>
      </c>
      <c r="B1329">
        <v>2444.23999</v>
      </c>
      <c r="C1329">
        <v>167.240005</v>
      </c>
      <c r="D1329">
        <v>47.300998999999997</v>
      </c>
      <c r="E1329">
        <v>23.044001000000002</v>
      </c>
      <c r="F1329">
        <v>38.189644000000001</v>
      </c>
      <c r="G1329">
        <v>167.11999499999999</v>
      </c>
      <c r="H1329">
        <v>45.690497999999998</v>
      </c>
      <c r="I1329">
        <v>0</v>
      </c>
    </row>
    <row r="1330" spans="1:9">
      <c r="A1330" s="126">
        <v>1329</v>
      </c>
      <c r="B1330">
        <v>2446.3000489999999</v>
      </c>
      <c r="C1330">
        <v>168.050003</v>
      </c>
      <c r="D1330">
        <v>47.702998999999998</v>
      </c>
      <c r="E1330">
        <v>23.157333000000001</v>
      </c>
      <c r="F1330">
        <v>38.530228000000001</v>
      </c>
      <c r="G1330">
        <v>168.80999800000001</v>
      </c>
      <c r="H1330">
        <v>46.064498999999998</v>
      </c>
      <c r="I1330">
        <v>0</v>
      </c>
    </row>
    <row r="1331" spans="1:9">
      <c r="A1331" s="126">
        <v>1330</v>
      </c>
      <c r="B1331">
        <v>2457.5900879999999</v>
      </c>
      <c r="C1331">
        <v>169.91999799999999</v>
      </c>
      <c r="D1331">
        <v>48.379500999999998</v>
      </c>
      <c r="E1331">
        <v>23.545334</v>
      </c>
      <c r="F1331">
        <v>38.634284999999998</v>
      </c>
      <c r="G1331">
        <v>174.69000199999999</v>
      </c>
      <c r="H1331">
        <v>46.478499999999997</v>
      </c>
      <c r="I1331">
        <v>0</v>
      </c>
    </row>
    <row r="1332" spans="1:9">
      <c r="A1332" s="126">
        <v>1331</v>
      </c>
      <c r="B1332">
        <v>2471.6499020000001</v>
      </c>
      <c r="C1332">
        <v>171.970001</v>
      </c>
      <c r="D1332">
        <v>49.029998999999997</v>
      </c>
      <c r="E1332">
        <v>23.726666999999999</v>
      </c>
      <c r="F1332">
        <v>38.788021000000001</v>
      </c>
      <c r="G1332">
        <v>174.71000699999999</v>
      </c>
      <c r="H1332">
        <v>46.966498999999999</v>
      </c>
      <c r="I1332">
        <v>0</v>
      </c>
    </row>
    <row r="1333" spans="1:9">
      <c r="A1333" s="126">
        <v>1332</v>
      </c>
      <c r="B1333">
        <v>2476.5500489999999</v>
      </c>
      <c r="C1333">
        <v>172.020004</v>
      </c>
      <c r="D1333">
        <v>48.912497999999999</v>
      </c>
      <c r="E1333">
        <v>23.693332999999999</v>
      </c>
      <c r="F1333">
        <v>38.799843000000003</v>
      </c>
      <c r="G1333">
        <v>174.740005</v>
      </c>
      <c r="H1333">
        <v>46.867001000000002</v>
      </c>
      <c r="I1333">
        <v>1</v>
      </c>
    </row>
    <row r="1334" spans="1:9">
      <c r="A1334" s="126">
        <v>1333</v>
      </c>
      <c r="B1334">
        <v>2457.8500979999999</v>
      </c>
      <c r="C1334">
        <v>170.720001</v>
      </c>
      <c r="D1334">
        <v>48.263500000000001</v>
      </c>
      <c r="E1334">
        <v>23.306000000000001</v>
      </c>
      <c r="F1334">
        <v>38.333908000000001</v>
      </c>
      <c r="G1334">
        <v>174.520004</v>
      </c>
      <c r="H1334">
        <v>46.422500999999997</v>
      </c>
      <c r="I1334">
        <v>0</v>
      </c>
    </row>
    <row r="1335" spans="1:9">
      <c r="A1335" s="126">
        <v>1334</v>
      </c>
      <c r="B1335">
        <v>2465.540039</v>
      </c>
      <c r="C1335">
        <v>172.08999600000001</v>
      </c>
      <c r="D1335">
        <v>48.389999000000003</v>
      </c>
      <c r="E1335">
        <v>22.968665999999999</v>
      </c>
      <c r="F1335">
        <v>38.293705000000003</v>
      </c>
      <c r="G1335">
        <v>179.25</v>
      </c>
      <c r="H1335">
        <v>46.390498999999998</v>
      </c>
      <c r="I1335">
        <v>0</v>
      </c>
    </row>
    <row r="1336" spans="1:9">
      <c r="A1336" s="126">
        <v>1335</v>
      </c>
      <c r="B1336">
        <v>2465.1000979999999</v>
      </c>
      <c r="C1336">
        <v>173.21000699999999</v>
      </c>
      <c r="D1336">
        <v>48.973498999999997</v>
      </c>
      <c r="E1336">
        <v>23.374001</v>
      </c>
      <c r="F1336">
        <v>38.139964999999997</v>
      </c>
      <c r="G1336">
        <v>179</v>
      </c>
      <c r="H1336">
        <v>46.797500999999997</v>
      </c>
      <c r="I1336">
        <v>0</v>
      </c>
    </row>
    <row r="1337" spans="1:9">
      <c r="A1337" s="126">
        <v>1336</v>
      </c>
      <c r="B1337">
        <v>2461.429932</v>
      </c>
      <c r="C1337">
        <v>170.949997</v>
      </c>
      <c r="D1337">
        <v>48.294998</v>
      </c>
      <c r="E1337">
        <v>22.893332999999998</v>
      </c>
      <c r="F1337">
        <v>37.517944</v>
      </c>
      <c r="G1337">
        <v>176.41999799999999</v>
      </c>
      <c r="H1337">
        <v>46.325001</v>
      </c>
      <c r="I1337">
        <v>0</v>
      </c>
    </row>
    <row r="1338" spans="1:9">
      <c r="A1338" s="126">
        <v>1337</v>
      </c>
      <c r="B1338">
        <v>2488.110107</v>
      </c>
      <c r="C1338">
        <v>173.509995</v>
      </c>
      <c r="D1338">
        <v>48.897998999999999</v>
      </c>
      <c r="E1338">
        <v>24.245999999999999</v>
      </c>
      <c r="F1338">
        <v>38.196731999999997</v>
      </c>
      <c r="G1338">
        <v>181.740005</v>
      </c>
      <c r="H1338">
        <v>46.453999000000003</v>
      </c>
      <c r="I1338">
        <v>0</v>
      </c>
    </row>
    <row r="1339" spans="1:9">
      <c r="A1339" s="126">
        <v>1338</v>
      </c>
      <c r="B1339">
        <v>2496.4799800000001</v>
      </c>
      <c r="C1339">
        <v>172.96000699999999</v>
      </c>
      <c r="D1339">
        <v>49.129002</v>
      </c>
      <c r="E1339">
        <v>24.183332</v>
      </c>
      <c r="F1339">
        <v>38.045380000000002</v>
      </c>
      <c r="G1339">
        <v>185.14999399999999</v>
      </c>
      <c r="H1339">
        <v>46.603499999999997</v>
      </c>
      <c r="I1339">
        <v>0</v>
      </c>
    </row>
    <row r="1340" spans="1:9">
      <c r="A1340" s="126">
        <v>1339</v>
      </c>
      <c r="B1340">
        <v>2498.3701169999999</v>
      </c>
      <c r="C1340">
        <v>173.050003</v>
      </c>
      <c r="D1340">
        <v>49.98</v>
      </c>
      <c r="E1340">
        <v>24.415333</v>
      </c>
      <c r="F1340">
        <v>37.759186</v>
      </c>
      <c r="G1340">
        <v>183.63999899999999</v>
      </c>
      <c r="H1340">
        <v>46.754500999999998</v>
      </c>
      <c r="I1340">
        <v>0</v>
      </c>
    </row>
    <row r="1341" spans="1:9">
      <c r="A1341" s="126">
        <v>1340</v>
      </c>
      <c r="B1341">
        <v>2495.6201169999999</v>
      </c>
      <c r="C1341">
        <v>170.96000699999999</v>
      </c>
      <c r="D1341">
        <v>49.610500000000002</v>
      </c>
      <c r="E1341">
        <v>25.176000999999999</v>
      </c>
      <c r="F1341">
        <v>37.435172999999999</v>
      </c>
      <c r="G1341">
        <v>182.63000500000001</v>
      </c>
      <c r="H1341">
        <v>46.255501000000002</v>
      </c>
      <c r="I1341">
        <v>0</v>
      </c>
    </row>
    <row r="1342" spans="1:9">
      <c r="A1342" s="126">
        <v>1341</v>
      </c>
      <c r="B1342">
        <v>2500.2299800000001</v>
      </c>
      <c r="C1342">
        <v>171.63999899999999</v>
      </c>
      <c r="D1342">
        <v>49.339500000000001</v>
      </c>
      <c r="E1342">
        <v>25.320667</v>
      </c>
      <c r="F1342">
        <v>37.813583000000001</v>
      </c>
      <c r="G1342">
        <v>182.35000600000001</v>
      </c>
      <c r="H1342">
        <v>46.014499999999998</v>
      </c>
      <c r="I1342">
        <v>0</v>
      </c>
    </row>
    <row r="1343" spans="1:9">
      <c r="A1343" s="126">
        <v>1342</v>
      </c>
      <c r="B1343">
        <v>2503.8701169999999</v>
      </c>
      <c r="C1343">
        <v>170.009995</v>
      </c>
      <c r="D1343">
        <v>48.709499000000001</v>
      </c>
      <c r="E1343">
        <v>25.666668000000001</v>
      </c>
      <c r="F1343">
        <v>37.527408999999999</v>
      </c>
      <c r="G1343">
        <v>184.61999499999999</v>
      </c>
      <c r="H1343">
        <v>45.75</v>
      </c>
      <c r="I1343">
        <v>0</v>
      </c>
    </row>
    <row r="1344" spans="1:9">
      <c r="A1344" s="126">
        <v>1343</v>
      </c>
      <c r="B1344">
        <v>2506.6499020000001</v>
      </c>
      <c r="C1344">
        <v>172.520004</v>
      </c>
      <c r="D1344">
        <v>48.493000000000002</v>
      </c>
      <c r="E1344">
        <v>25.006665999999999</v>
      </c>
      <c r="F1344">
        <v>37.541592000000001</v>
      </c>
      <c r="G1344">
        <v>185.679993</v>
      </c>
      <c r="H1344">
        <v>46.090499999999999</v>
      </c>
      <c r="I1344">
        <v>0</v>
      </c>
    </row>
    <row r="1345" spans="1:9">
      <c r="A1345" s="126">
        <v>1344</v>
      </c>
      <c r="B1345">
        <v>2508.23999</v>
      </c>
      <c r="C1345">
        <v>172.16999799999999</v>
      </c>
      <c r="D1345">
        <v>48.660499999999999</v>
      </c>
      <c r="E1345">
        <v>24.927333999999998</v>
      </c>
      <c r="F1345">
        <v>36.912483000000002</v>
      </c>
      <c r="G1345">
        <v>185.509995</v>
      </c>
      <c r="H1345">
        <v>46.578999000000003</v>
      </c>
      <c r="I1345">
        <v>0</v>
      </c>
    </row>
    <row r="1346" spans="1:9">
      <c r="A1346" s="126">
        <v>1345</v>
      </c>
      <c r="B1346">
        <v>2500.6000979999999</v>
      </c>
      <c r="C1346">
        <v>171.11000100000001</v>
      </c>
      <c r="D1346">
        <v>48.232498</v>
      </c>
      <c r="E1346">
        <v>24.431999000000001</v>
      </c>
      <c r="F1346">
        <v>36.278618000000002</v>
      </c>
      <c r="G1346">
        <v>188.779999</v>
      </c>
      <c r="H1346">
        <v>46.622501</v>
      </c>
      <c r="I1346">
        <v>0</v>
      </c>
    </row>
    <row r="1347" spans="1:9">
      <c r="A1347" s="126">
        <v>1346</v>
      </c>
      <c r="B1347">
        <v>2502.219971</v>
      </c>
      <c r="C1347">
        <v>170.53999300000001</v>
      </c>
      <c r="D1347">
        <v>47.755001</v>
      </c>
      <c r="E1347">
        <v>23.405999999999999</v>
      </c>
      <c r="F1347">
        <v>35.923855000000003</v>
      </c>
      <c r="G1347">
        <v>187.35000600000001</v>
      </c>
      <c r="H1347">
        <v>46.426498000000002</v>
      </c>
      <c r="I1347">
        <v>0</v>
      </c>
    </row>
    <row r="1348" spans="1:9">
      <c r="A1348" s="126">
        <v>1347</v>
      </c>
      <c r="B1348">
        <v>2496.6599120000001</v>
      </c>
      <c r="C1348">
        <v>162.86999499999999</v>
      </c>
      <c r="D1348">
        <v>46.989497999999998</v>
      </c>
      <c r="E1348">
        <v>22.999331999999999</v>
      </c>
      <c r="F1348">
        <v>35.606934000000003</v>
      </c>
      <c r="G1348">
        <v>178.550003</v>
      </c>
      <c r="H1348">
        <v>46.048499999999997</v>
      </c>
      <c r="I1348">
        <v>0</v>
      </c>
    </row>
    <row r="1349" spans="1:9">
      <c r="A1349" s="126">
        <v>1348</v>
      </c>
      <c r="B1349">
        <v>2496.8400879999999</v>
      </c>
      <c r="C1349">
        <v>164.21000699999999</v>
      </c>
      <c r="D1349">
        <v>46.93</v>
      </c>
      <c r="E1349">
        <v>23.016666000000001</v>
      </c>
      <c r="F1349">
        <v>36.219498000000002</v>
      </c>
      <c r="G1349">
        <v>179.38000500000001</v>
      </c>
      <c r="H1349">
        <v>46.243000000000002</v>
      </c>
      <c r="I1349">
        <v>0</v>
      </c>
    </row>
    <row r="1350" spans="1:9">
      <c r="A1350" s="126">
        <v>1349</v>
      </c>
      <c r="B1350">
        <v>2507.040039</v>
      </c>
      <c r="C1350">
        <v>167.679993</v>
      </c>
      <c r="D1350">
        <v>47.543498999999997</v>
      </c>
      <c r="E1350">
        <v>22.731332999999999</v>
      </c>
      <c r="F1350">
        <v>36.477283</v>
      </c>
      <c r="G1350">
        <v>181.970001</v>
      </c>
      <c r="H1350">
        <v>47.224499000000002</v>
      </c>
      <c r="I1350">
        <v>0</v>
      </c>
    </row>
    <row r="1351" spans="1:9">
      <c r="A1351" s="126">
        <v>1350</v>
      </c>
      <c r="B1351">
        <v>2510.0600589999999</v>
      </c>
      <c r="C1351">
        <v>168.729996</v>
      </c>
      <c r="D1351">
        <v>47.82</v>
      </c>
      <c r="E1351">
        <v>22.639999</v>
      </c>
      <c r="F1351">
        <v>36.252605000000003</v>
      </c>
      <c r="G1351">
        <v>180.699997</v>
      </c>
      <c r="H1351">
        <v>47.474997999999999</v>
      </c>
      <c r="I1351">
        <v>0</v>
      </c>
    </row>
    <row r="1352" spans="1:9">
      <c r="A1352" s="126">
        <v>1351</v>
      </c>
      <c r="B1352">
        <v>2519.360107</v>
      </c>
      <c r="C1352">
        <v>170.86999499999999</v>
      </c>
      <c r="D1352">
        <v>48.067501</v>
      </c>
      <c r="E1352">
        <v>22.74</v>
      </c>
      <c r="F1352">
        <v>36.451267000000001</v>
      </c>
      <c r="G1352">
        <v>181.35000600000001</v>
      </c>
      <c r="H1352">
        <v>47.955502000000003</v>
      </c>
      <c r="I1352">
        <v>0</v>
      </c>
    </row>
    <row r="1353" spans="1:9">
      <c r="A1353" s="126">
        <v>1352</v>
      </c>
      <c r="B1353">
        <v>2529.1201169999999</v>
      </c>
      <c r="C1353">
        <v>169.470001</v>
      </c>
      <c r="D1353">
        <v>47.959499000000001</v>
      </c>
      <c r="E1353">
        <v>22.768667000000001</v>
      </c>
      <c r="F1353">
        <v>36.377952999999998</v>
      </c>
      <c r="G1353">
        <v>177.009995</v>
      </c>
      <c r="H1353">
        <v>47.663502000000001</v>
      </c>
      <c r="I1353">
        <v>1</v>
      </c>
    </row>
    <row r="1354" spans="1:9">
      <c r="A1354" s="126">
        <v>1353</v>
      </c>
      <c r="B1354">
        <v>2534.580078</v>
      </c>
      <c r="C1354">
        <v>169.96000699999999</v>
      </c>
      <c r="D1354">
        <v>47.854999999999997</v>
      </c>
      <c r="E1354">
        <v>23.209333000000001</v>
      </c>
      <c r="F1354">
        <v>36.536406999999997</v>
      </c>
      <c r="G1354">
        <v>179.19000199999999</v>
      </c>
      <c r="H1354">
        <v>47.889499999999998</v>
      </c>
      <c r="I1354">
        <v>0</v>
      </c>
    </row>
    <row r="1355" spans="1:9">
      <c r="A1355" s="126">
        <v>1354</v>
      </c>
      <c r="B1355">
        <v>2537.73999</v>
      </c>
      <c r="C1355">
        <v>168.41999799999999</v>
      </c>
      <c r="D1355">
        <v>48.272499000000003</v>
      </c>
      <c r="E1355">
        <v>23.667334</v>
      </c>
      <c r="F1355">
        <v>36.299911000000002</v>
      </c>
      <c r="G1355">
        <v>184.449997</v>
      </c>
      <c r="H1355">
        <v>47.584000000000003</v>
      </c>
      <c r="I1355">
        <v>0</v>
      </c>
    </row>
    <row r="1356" spans="1:9">
      <c r="A1356" s="126">
        <v>1355</v>
      </c>
      <c r="B1356">
        <v>2552.070068</v>
      </c>
      <c r="C1356">
        <v>171.240005</v>
      </c>
      <c r="D1356">
        <v>49.042499999999997</v>
      </c>
      <c r="E1356">
        <v>23.688666999999999</v>
      </c>
      <c r="F1356">
        <v>36.751640000000002</v>
      </c>
      <c r="G1356">
        <v>194.38999899999999</v>
      </c>
      <c r="H1356">
        <v>48.498001000000002</v>
      </c>
      <c r="I1356">
        <v>0</v>
      </c>
    </row>
    <row r="1357" spans="1:9">
      <c r="A1357" s="126">
        <v>1356</v>
      </c>
      <c r="B1357">
        <v>2549.330078</v>
      </c>
      <c r="C1357">
        <v>172.229996</v>
      </c>
      <c r="D1357">
        <v>49.478999999999999</v>
      </c>
      <c r="E1357">
        <v>23.792000000000002</v>
      </c>
      <c r="F1357">
        <v>36.730362</v>
      </c>
      <c r="G1357">
        <v>198.020004</v>
      </c>
      <c r="H1357">
        <v>48.944499999999998</v>
      </c>
      <c r="I1357">
        <v>0</v>
      </c>
    </row>
    <row r="1358" spans="1:9">
      <c r="A1358" s="126">
        <v>1357</v>
      </c>
      <c r="B1358">
        <v>2544.7299800000001</v>
      </c>
      <c r="C1358">
        <v>172.5</v>
      </c>
      <c r="D1358">
        <v>49.549500000000002</v>
      </c>
      <c r="E1358">
        <v>22.862666999999998</v>
      </c>
      <c r="F1358">
        <v>36.858074000000002</v>
      </c>
      <c r="G1358">
        <v>196.86999499999999</v>
      </c>
      <c r="H1358">
        <v>48.849997999999999</v>
      </c>
      <c r="I1358">
        <v>0</v>
      </c>
    </row>
    <row r="1359" spans="1:9">
      <c r="A1359" s="126">
        <v>1358</v>
      </c>
      <c r="B1359">
        <v>2550.639893</v>
      </c>
      <c r="C1359">
        <v>171.58999600000001</v>
      </c>
      <c r="D1359">
        <v>49.360000999999997</v>
      </c>
      <c r="E1359">
        <v>23.705998999999998</v>
      </c>
      <c r="F1359">
        <v>36.872261000000002</v>
      </c>
      <c r="G1359">
        <v>195.08000200000001</v>
      </c>
      <c r="H1359">
        <v>48.630001</v>
      </c>
      <c r="I1359">
        <v>0</v>
      </c>
    </row>
    <row r="1360" spans="1:9">
      <c r="A1360" s="126">
        <v>1359</v>
      </c>
      <c r="B1360">
        <v>2555.23999</v>
      </c>
      <c r="C1360">
        <v>172.740005</v>
      </c>
      <c r="D1360">
        <v>49.75</v>
      </c>
      <c r="E1360">
        <v>23.639999</v>
      </c>
      <c r="F1360">
        <v>37.025996999999997</v>
      </c>
      <c r="G1360">
        <v>194.949997</v>
      </c>
      <c r="H1360">
        <v>49.462502000000001</v>
      </c>
      <c r="I1360">
        <v>0</v>
      </c>
    </row>
    <row r="1361" spans="1:9">
      <c r="A1361" s="126">
        <v>1360</v>
      </c>
      <c r="B1361">
        <v>2550.929932</v>
      </c>
      <c r="C1361">
        <v>172.550003</v>
      </c>
      <c r="D1361">
        <v>50.046500999999999</v>
      </c>
      <c r="E1361">
        <v>23.712</v>
      </c>
      <c r="F1361">
        <v>36.895924000000001</v>
      </c>
      <c r="G1361">
        <v>195.86000100000001</v>
      </c>
      <c r="H1361">
        <v>49.391499000000003</v>
      </c>
      <c r="I1361">
        <v>0</v>
      </c>
    </row>
    <row r="1362" spans="1:9">
      <c r="A1362" s="126">
        <v>1361</v>
      </c>
      <c r="B1362">
        <v>2553.169922</v>
      </c>
      <c r="C1362">
        <v>173.740005</v>
      </c>
      <c r="D1362">
        <v>50.146999000000001</v>
      </c>
      <c r="E1362">
        <v>23.704666</v>
      </c>
      <c r="F1362">
        <v>37.130074</v>
      </c>
      <c r="G1362">
        <v>199.490005</v>
      </c>
      <c r="H1362">
        <v>49.484000999999999</v>
      </c>
      <c r="I1362">
        <v>0</v>
      </c>
    </row>
    <row r="1363" spans="1:9">
      <c r="A1363" s="126">
        <v>1362</v>
      </c>
      <c r="B1363">
        <v>2557.639893</v>
      </c>
      <c r="C1363">
        <v>174.520004</v>
      </c>
      <c r="D1363">
        <v>50.317000999999998</v>
      </c>
      <c r="E1363">
        <v>23.373332999999999</v>
      </c>
      <c r="F1363">
        <v>37.813583000000001</v>
      </c>
      <c r="G1363">
        <v>202.679993</v>
      </c>
      <c r="H1363">
        <v>49.599997999999999</v>
      </c>
      <c r="I1363">
        <v>0</v>
      </c>
    </row>
    <row r="1364" spans="1:9">
      <c r="A1364" s="126">
        <v>1363</v>
      </c>
      <c r="B1364">
        <v>2559.360107</v>
      </c>
      <c r="C1364">
        <v>176.11000100000001</v>
      </c>
      <c r="D1364">
        <v>50.456501000000003</v>
      </c>
      <c r="E1364">
        <v>23.716667000000001</v>
      </c>
      <c r="F1364">
        <v>37.953125</v>
      </c>
      <c r="G1364">
        <v>199.479996</v>
      </c>
      <c r="H1364">
        <v>49.609000999999999</v>
      </c>
      <c r="I1364">
        <v>0</v>
      </c>
    </row>
    <row r="1365" spans="1:9">
      <c r="A1365" s="126">
        <v>1364</v>
      </c>
      <c r="B1365">
        <v>2561.26001</v>
      </c>
      <c r="C1365">
        <v>176.029999</v>
      </c>
      <c r="D1365">
        <v>49.849997999999999</v>
      </c>
      <c r="E1365">
        <v>23.976666999999999</v>
      </c>
      <c r="F1365">
        <v>37.785198000000001</v>
      </c>
      <c r="G1365">
        <v>195.53999300000001</v>
      </c>
      <c r="H1365">
        <v>49.640498999999998</v>
      </c>
      <c r="I1365">
        <v>0</v>
      </c>
    </row>
    <row r="1366" spans="1:9">
      <c r="A1366" s="126">
        <v>1365</v>
      </c>
      <c r="B1366">
        <v>2562.1000979999999</v>
      </c>
      <c r="C1366">
        <v>174.55999800000001</v>
      </c>
      <c r="D1366">
        <v>49.330502000000003</v>
      </c>
      <c r="E1366">
        <v>23.454000000000001</v>
      </c>
      <c r="F1366">
        <v>36.891173999999999</v>
      </c>
      <c r="G1366">
        <v>195.13000500000001</v>
      </c>
      <c r="H1366">
        <v>49.222499999999997</v>
      </c>
      <c r="I1366">
        <v>0</v>
      </c>
    </row>
    <row r="1367" spans="1:9">
      <c r="A1367" s="126">
        <v>1366</v>
      </c>
      <c r="B1367">
        <v>2575.209961</v>
      </c>
      <c r="C1367">
        <v>174.979996</v>
      </c>
      <c r="D1367">
        <v>49.145499999999998</v>
      </c>
      <c r="E1367">
        <v>23.006665999999999</v>
      </c>
      <c r="F1367">
        <v>36.955044000000001</v>
      </c>
      <c r="G1367">
        <v>194.16000399999999</v>
      </c>
      <c r="H1367">
        <v>49.41</v>
      </c>
      <c r="I1367">
        <v>0</v>
      </c>
    </row>
    <row r="1368" spans="1:9">
      <c r="A1368" s="126">
        <v>1367</v>
      </c>
      <c r="B1368">
        <v>2564.9799800000001</v>
      </c>
      <c r="C1368">
        <v>171.270004</v>
      </c>
      <c r="D1368">
        <v>48.314999</v>
      </c>
      <c r="E1368">
        <v>22.468</v>
      </c>
      <c r="F1368">
        <v>36.936118999999998</v>
      </c>
      <c r="G1368">
        <v>192.470001</v>
      </c>
      <c r="H1368">
        <v>48.422500999999997</v>
      </c>
      <c r="I1368">
        <v>0</v>
      </c>
    </row>
    <row r="1369" spans="1:9">
      <c r="A1369" s="126">
        <v>1368</v>
      </c>
      <c r="B1369">
        <v>2569.1298830000001</v>
      </c>
      <c r="C1369">
        <v>171.800003</v>
      </c>
      <c r="D1369">
        <v>48.794998</v>
      </c>
      <c r="E1369">
        <v>22.489332000000001</v>
      </c>
      <c r="F1369">
        <v>37.156081999999998</v>
      </c>
      <c r="G1369">
        <v>196.020004</v>
      </c>
      <c r="H1369">
        <v>48.527000000000001</v>
      </c>
      <c r="I1369">
        <v>0</v>
      </c>
    </row>
    <row r="1370" spans="1:9">
      <c r="A1370" s="126">
        <v>1369</v>
      </c>
      <c r="B1370">
        <v>2557.1499020000001</v>
      </c>
      <c r="C1370">
        <v>170.60000600000001</v>
      </c>
      <c r="D1370">
        <v>48.645499999999998</v>
      </c>
      <c r="E1370">
        <v>21.722667999999999</v>
      </c>
      <c r="F1370">
        <v>36.992888999999998</v>
      </c>
      <c r="G1370">
        <v>193.770004</v>
      </c>
      <c r="H1370">
        <v>48.666499999999999</v>
      </c>
      <c r="I1370">
        <v>0</v>
      </c>
    </row>
    <row r="1371" spans="1:9">
      <c r="A1371" s="126">
        <v>1370</v>
      </c>
      <c r="B1371">
        <v>2560.3999020000001</v>
      </c>
      <c r="C1371">
        <v>170.63000500000001</v>
      </c>
      <c r="D1371">
        <v>48.621498000000003</v>
      </c>
      <c r="E1371">
        <v>21.744667</v>
      </c>
      <c r="F1371">
        <v>37.229401000000003</v>
      </c>
      <c r="G1371">
        <v>195.21000699999999</v>
      </c>
      <c r="H1371">
        <v>48.627997999999998</v>
      </c>
      <c r="I1371">
        <v>0</v>
      </c>
    </row>
    <row r="1372" spans="1:9">
      <c r="A1372" s="126">
        <v>1371</v>
      </c>
      <c r="B1372">
        <v>2581.070068</v>
      </c>
      <c r="C1372">
        <v>177.88000500000001</v>
      </c>
      <c r="D1372">
        <v>55.047500999999997</v>
      </c>
      <c r="E1372">
        <v>21.391332999999999</v>
      </c>
      <c r="F1372">
        <v>38.563327999999998</v>
      </c>
      <c r="G1372">
        <v>199.53999300000001</v>
      </c>
      <c r="H1372">
        <v>50.963501000000001</v>
      </c>
      <c r="I1372">
        <v>0</v>
      </c>
    </row>
    <row r="1373" spans="1:9">
      <c r="A1373" s="126">
        <v>1372</v>
      </c>
      <c r="B1373">
        <v>2572.830078</v>
      </c>
      <c r="C1373">
        <v>179.86999499999999</v>
      </c>
      <c r="D1373">
        <v>55.542499999999997</v>
      </c>
      <c r="E1373">
        <v>21.338667000000001</v>
      </c>
      <c r="F1373">
        <v>39.431331999999998</v>
      </c>
      <c r="G1373">
        <v>198.36999499999999</v>
      </c>
      <c r="H1373">
        <v>50.855499000000002</v>
      </c>
      <c r="I1373">
        <v>0</v>
      </c>
    </row>
    <row r="1374" spans="1:9">
      <c r="A1374" s="126">
        <v>1373</v>
      </c>
      <c r="B1374">
        <v>2575.26001</v>
      </c>
      <c r="C1374">
        <v>180.05999800000001</v>
      </c>
      <c r="D1374">
        <v>55.264000000000003</v>
      </c>
      <c r="E1374">
        <v>22.101998999999999</v>
      </c>
      <c r="F1374">
        <v>39.980034000000003</v>
      </c>
      <c r="G1374">
        <v>196.429993</v>
      </c>
      <c r="H1374">
        <v>50.832000999999998</v>
      </c>
      <c r="I1374">
        <v>0</v>
      </c>
    </row>
    <row r="1375" spans="1:9">
      <c r="A1375" s="126">
        <v>1374</v>
      </c>
      <c r="B1375">
        <v>2579.360107</v>
      </c>
      <c r="C1375">
        <v>182.66000399999999</v>
      </c>
      <c r="D1375">
        <v>55.183998000000003</v>
      </c>
      <c r="E1375">
        <v>21.405332999999999</v>
      </c>
      <c r="F1375">
        <v>39.471539</v>
      </c>
      <c r="G1375">
        <v>198</v>
      </c>
      <c r="H1375">
        <v>51.275002000000001</v>
      </c>
      <c r="I1375">
        <v>1</v>
      </c>
    </row>
    <row r="1376" spans="1:9">
      <c r="A1376" s="126">
        <v>1375</v>
      </c>
      <c r="B1376">
        <v>2579.8500979999999</v>
      </c>
      <c r="C1376">
        <v>178.91999799999999</v>
      </c>
      <c r="D1376">
        <v>54.710999000000001</v>
      </c>
      <c r="E1376">
        <v>19.950665999999998</v>
      </c>
      <c r="F1376">
        <v>39.760078</v>
      </c>
      <c r="G1376">
        <v>199.320007</v>
      </c>
      <c r="H1376">
        <v>51.278998999999999</v>
      </c>
      <c r="I1376">
        <v>0</v>
      </c>
    </row>
    <row r="1377" spans="1:9">
      <c r="A1377" s="126">
        <v>1376</v>
      </c>
      <c r="B1377">
        <v>2587.8400879999999</v>
      </c>
      <c r="C1377">
        <v>178.91999799999999</v>
      </c>
      <c r="D1377">
        <v>55.580002</v>
      </c>
      <c r="E1377">
        <v>20.405999999999999</v>
      </c>
      <c r="F1377">
        <v>40.798366999999999</v>
      </c>
      <c r="G1377">
        <v>200.009995</v>
      </c>
      <c r="H1377">
        <v>51.624001</v>
      </c>
      <c r="I1377">
        <v>0</v>
      </c>
    </row>
    <row r="1378" spans="1:9">
      <c r="A1378" s="126">
        <v>1377</v>
      </c>
      <c r="B1378">
        <v>2591.1298830000001</v>
      </c>
      <c r="C1378">
        <v>180.16999799999999</v>
      </c>
      <c r="D1378">
        <v>56.033000999999999</v>
      </c>
      <c r="E1378">
        <v>20.185333</v>
      </c>
      <c r="F1378">
        <v>41.212273000000003</v>
      </c>
      <c r="G1378">
        <v>200.13000500000001</v>
      </c>
      <c r="H1378">
        <v>51.294998</v>
      </c>
      <c r="I1378">
        <v>0</v>
      </c>
    </row>
    <row r="1379" spans="1:9">
      <c r="A1379" s="126">
        <v>1378</v>
      </c>
      <c r="B1379">
        <v>2590.639893</v>
      </c>
      <c r="C1379">
        <v>180.25</v>
      </c>
      <c r="D1379">
        <v>56.158501000000001</v>
      </c>
      <c r="E1379">
        <v>20.403334000000001</v>
      </c>
      <c r="F1379">
        <v>41.344723000000002</v>
      </c>
      <c r="G1379">
        <v>195.88999899999999</v>
      </c>
      <c r="H1379">
        <v>51.666499999999999</v>
      </c>
      <c r="I1379">
        <v>0</v>
      </c>
    </row>
    <row r="1380" spans="1:9">
      <c r="A1380" s="126">
        <v>1379</v>
      </c>
      <c r="B1380">
        <v>2594.3798830000001</v>
      </c>
      <c r="C1380">
        <v>179.55999800000001</v>
      </c>
      <c r="D1380">
        <v>56.644001000000003</v>
      </c>
      <c r="E1380">
        <v>20.292667000000002</v>
      </c>
      <c r="F1380">
        <v>41.682926000000002</v>
      </c>
      <c r="G1380">
        <v>196.44000199999999</v>
      </c>
      <c r="H1380">
        <v>51.9925</v>
      </c>
      <c r="I1380">
        <v>0</v>
      </c>
    </row>
    <row r="1381" spans="1:9">
      <c r="A1381" s="126">
        <v>1380</v>
      </c>
      <c r="B1381">
        <v>2584.6201169999999</v>
      </c>
      <c r="C1381">
        <v>179.300003</v>
      </c>
      <c r="D1381">
        <v>56.456501000000003</v>
      </c>
      <c r="E1381">
        <v>20.199332999999999</v>
      </c>
      <c r="F1381">
        <v>41.597785999999999</v>
      </c>
      <c r="G1381">
        <v>193.89999399999999</v>
      </c>
      <c r="H1381">
        <v>51.563000000000002</v>
      </c>
      <c r="I1381">
        <v>0</v>
      </c>
    </row>
    <row r="1382" spans="1:9">
      <c r="A1382" s="126">
        <v>1381</v>
      </c>
      <c r="B1382">
        <v>2582.3000489999999</v>
      </c>
      <c r="C1382">
        <v>178.46000699999999</v>
      </c>
      <c r="D1382">
        <v>56.267502</v>
      </c>
      <c r="E1382">
        <v>20.199332999999999</v>
      </c>
      <c r="F1382">
        <v>41.460116999999997</v>
      </c>
      <c r="G1382">
        <v>192.020004</v>
      </c>
      <c r="H1382">
        <v>51.403500000000001</v>
      </c>
      <c r="I1382">
        <v>0</v>
      </c>
    </row>
    <row r="1383" spans="1:9">
      <c r="A1383" s="126">
        <v>1382</v>
      </c>
      <c r="B1383">
        <v>2584.8400879999999</v>
      </c>
      <c r="C1383">
        <v>178.770004</v>
      </c>
      <c r="D1383">
        <v>56.458500000000001</v>
      </c>
      <c r="E1383">
        <v>21.026667</v>
      </c>
      <c r="F1383">
        <v>41.293964000000003</v>
      </c>
      <c r="G1383">
        <v>195.08000200000001</v>
      </c>
      <c r="H1383">
        <v>51.287497999999999</v>
      </c>
      <c r="I1383">
        <v>0</v>
      </c>
    </row>
    <row r="1384" spans="1:9">
      <c r="A1384" s="126">
        <v>1383</v>
      </c>
      <c r="B1384">
        <v>2578.8701169999999</v>
      </c>
      <c r="C1384">
        <v>178.070007</v>
      </c>
      <c r="D1384">
        <v>56.841999000000001</v>
      </c>
      <c r="E1384">
        <v>20.58</v>
      </c>
      <c r="F1384">
        <v>40.669701000000003</v>
      </c>
      <c r="G1384">
        <v>195.71000699999999</v>
      </c>
      <c r="H1384">
        <v>51.299999</v>
      </c>
      <c r="I1384">
        <v>0</v>
      </c>
    </row>
    <row r="1385" spans="1:9">
      <c r="A1385" s="126">
        <v>1384</v>
      </c>
      <c r="B1385">
        <v>2564.6201169999999</v>
      </c>
      <c r="C1385">
        <v>177.949997</v>
      </c>
      <c r="D1385">
        <v>56.334499000000001</v>
      </c>
      <c r="E1385">
        <v>20.753332</v>
      </c>
      <c r="F1385">
        <v>40.133254999999998</v>
      </c>
      <c r="G1385">
        <v>192.11999499999999</v>
      </c>
      <c r="H1385">
        <v>51.045501999999999</v>
      </c>
      <c r="I1385">
        <v>0</v>
      </c>
    </row>
    <row r="1386" spans="1:9">
      <c r="A1386" s="126">
        <v>1385</v>
      </c>
      <c r="B1386">
        <v>2585.639893</v>
      </c>
      <c r="C1386">
        <v>179.58999600000001</v>
      </c>
      <c r="D1386">
        <v>56.864497999999998</v>
      </c>
      <c r="E1386">
        <v>20.833331999999999</v>
      </c>
      <c r="F1386">
        <v>40.612720000000003</v>
      </c>
      <c r="G1386">
        <v>195.509995</v>
      </c>
      <c r="H1386">
        <v>51.625</v>
      </c>
      <c r="I1386">
        <v>0</v>
      </c>
    </row>
    <row r="1387" spans="1:9">
      <c r="A1387" s="126">
        <v>1386</v>
      </c>
      <c r="B1387">
        <v>2578.8500979999999</v>
      </c>
      <c r="C1387">
        <v>179</v>
      </c>
      <c r="D1387">
        <v>56.493999000000002</v>
      </c>
      <c r="E1387">
        <v>21.003332</v>
      </c>
      <c r="F1387">
        <v>40.387222000000001</v>
      </c>
      <c r="G1387">
        <v>193.199997</v>
      </c>
      <c r="H1387">
        <v>50.954498000000001</v>
      </c>
      <c r="I1387">
        <v>0</v>
      </c>
    </row>
    <row r="1388" spans="1:9">
      <c r="A1388" s="126">
        <v>1387</v>
      </c>
      <c r="B1388">
        <v>2582.139893</v>
      </c>
      <c r="C1388">
        <v>178.740005</v>
      </c>
      <c r="D1388">
        <v>56.315497999999998</v>
      </c>
      <c r="E1388">
        <v>20.582666</v>
      </c>
      <c r="F1388">
        <v>40.346877999999997</v>
      </c>
      <c r="G1388">
        <v>194.10000600000001</v>
      </c>
      <c r="H1388">
        <v>50.918998999999999</v>
      </c>
      <c r="I1388">
        <v>0</v>
      </c>
    </row>
    <row r="1389" spans="1:9">
      <c r="A1389" s="126">
        <v>1388</v>
      </c>
      <c r="B1389">
        <v>2599.030029</v>
      </c>
      <c r="C1389">
        <v>181.86000100000001</v>
      </c>
      <c r="D1389">
        <v>56.974499000000002</v>
      </c>
      <c r="E1389">
        <v>21.187332000000001</v>
      </c>
      <c r="F1389">
        <v>41.096947</v>
      </c>
      <c r="G1389">
        <v>196.229996</v>
      </c>
      <c r="H1389">
        <v>51.724499000000002</v>
      </c>
      <c r="I1389">
        <v>0</v>
      </c>
    </row>
    <row r="1390" spans="1:9">
      <c r="A1390" s="126">
        <v>1389</v>
      </c>
      <c r="B1390">
        <v>2597.080078</v>
      </c>
      <c r="C1390">
        <v>180.86999499999999</v>
      </c>
      <c r="D1390">
        <v>57.807999000000002</v>
      </c>
      <c r="E1390">
        <v>20.84</v>
      </c>
      <c r="F1390">
        <v>41.528950000000002</v>
      </c>
      <c r="G1390">
        <v>196.320007</v>
      </c>
      <c r="H1390">
        <v>51.798000000000002</v>
      </c>
      <c r="I1390">
        <v>0</v>
      </c>
    </row>
    <row r="1391" spans="1:9">
      <c r="A1391" s="126">
        <v>1390</v>
      </c>
      <c r="B1391">
        <v>2602.419922</v>
      </c>
      <c r="C1391">
        <v>182.779999</v>
      </c>
      <c r="D1391">
        <v>59.299999</v>
      </c>
      <c r="E1391">
        <v>21.036667000000001</v>
      </c>
      <c r="F1391">
        <v>41.531326</v>
      </c>
      <c r="G1391">
        <v>195.75</v>
      </c>
      <c r="H1391">
        <v>52.030498999999999</v>
      </c>
      <c r="I1391">
        <v>0</v>
      </c>
    </row>
    <row r="1392" spans="1:9">
      <c r="A1392" s="126">
        <v>1391</v>
      </c>
      <c r="B1392">
        <v>2601.419922</v>
      </c>
      <c r="C1392">
        <v>183.029999</v>
      </c>
      <c r="D1392">
        <v>59.791499999999999</v>
      </c>
      <c r="E1392">
        <v>21.120667000000001</v>
      </c>
      <c r="F1392">
        <v>41.322445000000002</v>
      </c>
      <c r="G1392">
        <v>195.050003</v>
      </c>
      <c r="H1392">
        <v>52.710498999999999</v>
      </c>
      <c r="I1392">
        <v>0</v>
      </c>
    </row>
    <row r="1393" spans="1:9">
      <c r="A1393" s="126">
        <v>1392</v>
      </c>
      <c r="B1393">
        <v>2627.040039</v>
      </c>
      <c r="C1393">
        <v>182.41999799999999</v>
      </c>
      <c r="D1393">
        <v>59.68</v>
      </c>
      <c r="E1393">
        <v>21.17</v>
      </c>
      <c r="F1393">
        <v>41.080329999999996</v>
      </c>
      <c r="G1393">
        <v>199.179993</v>
      </c>
      <c r="H1393">
        <v>52.370499000000002</v>
      </c>
      <c r="I1393">
        <v>0</v>
      </c>
    </row>
    <row r="1394" spans="1:9">
      <c r="A1394" s="126">
        <v>1393</v>
      </c>
      <c r="B1394">
        <v>2626.070068</v>
      </c>
      <c r="C1394">
        <v>175.13000500000001</v>
      </c>
      <c r="D1394">
        <v>58.063499</v>
      </c>
      <c r="E1394">
        <v>20.502666000000001</v>
      </c>
      <c r="F1394">
        <v>40.228198999999996</v>
      </c>
      <c r="G1394">
        <v>188.14999399999999</v>
      </c>
      <c r="H1394">
        <v>51.082999999999998</v>
      </c>
      <c r="I1394">
        <v>0</v>
      </c>
    </row>
    <row r="1395" spans="1:9">
      <c r="A1395" s="126">
        <v>1394</v>
      </c>
      <c r="B1395">
        <v>2647.580078</v>
      </c>
      <c r="C1395">
        <v>177.179993</v>
      </c>
      <c r="D1395">
        <v>58.837502000000001</v>
      </c>
      <c r="E1395">
        <v>20.59</v>
      </c>
      <c r="F1395">
        <v>40.790748999999998</v>
      </c>
      <c r="G1395">
        <v>187.58000200000001</v>
      </c>
      <c r="H1395">
        <v>51.070498999999998</v>
      </c>
      <c r="I1395">
        <v>0</v>
      </c>
    </row>
    <row r="1396" spans="1:9">
      <c r="A1396" s="126">
        <v>1395</v>
      </c>
      <c r="B1396">
        <v>2642.219971</v>
      </c>
      <c r="C1396">
        <v>175.10000600000001</v>
      </c>
      <c r="D1396">
        <v>58.1175</v>
      </c>
      <c r="E1396">
        <v>20.435333</v>
      </c>
      <c r="F1396">
        <v>40.600856999999998</v>
      </c>
      <c r="G1396">
        <v>186.820007</v>
      </c>
      <c r="H1396">
        <v>50.508499</v>
      </c>
      <c r="I1396">
        <v>1</v>
      </c>
    </row>
    <row r="1397" spans="1:9">
      <c r="A1397" s="126">
        <v>1396</v>
      </c>
      <c r="B1397">
        <v>2639.4399410000001</v>
      </c>
      <c r="C1397">
        <v>171.470001</v>
      </c>
      <c r="D1397">
        <v>56.697498000000003</v>
      </c>
      <c r="E1397">
        <v>20.346665999999999</v>
      </c>
      <c r="F1397">
        <v>40.304152999999999</v>
      </c>
      <c r="G1397">
        <v>184.03999300000001</v>
      </c>
      <c r="H1397">
        <v>49.933998000000003</v>
      </c>
      <c r="I1397">
        <v>0</v>
      </c>
    </row>
    <row r="1398" spans="1:9">
      <c r="A1398" s="126">
        <v>1397</v>
      </c>
      <c r="B1398">
        <v>2629.570068</v>
      </c>
      <c r="C1398">
        <v>172.83000200000001</v>
      </c>
      <c r="D1398">
        <v>57.078499000000001</v>
      </c>
      <c r="E1398">
        <v>20.246668</v>
      </c>
      <c r="F1398">
        <v>40.266177999999996</v>
      </c>
      <c r="G1398">
        <v>184.21000699999999</v>
      </c>
      <c r="H1398">
        <v>50.2575</v>
      </c>
      <c r="I1398">
        <v>0</v>
      </c>
    </row>
    <row r="1399" spans="1:9">
      <c r="A1399" s="126">
        <v>1398</v>
      </c>
      <c r="B1399">
        <v>2629.2700199999999</v>
      </c>
      <c r="C1399">
        <v>176.05999800000001</v>
      </c>
      <c r="D1399">
        <v>57.6175</v>
      </c>
      <c r="E1399">
        <v>20.884001000000001</v>
      </c>
      <c r="F1399">
        <v>40.116638000000002</v>
      </c>
      <c r="G1399">
        <v>185.300003</v>
      </c>
      <c r="H1399">
        <v>50.918998999999999</v>
      </c>
      <c r="I1399">
        <v>0</v>
      </c>
    </row>
    <row r="1400" spans="1:9">
      <c r="A1400" s="126">
        <v>1399</v>
      </c>
      <c r="B1400">
        <v>2636.9799800000001</v>
      </c>
      <c r="C1400">
        <v>180.13999899999999</v>
      </c>
      <c r="D1400">
        <v>57.989497999999998</v>
      </c>
      <c r="E1400">
        <v>20.749331999999999</v>
      </c>
      <c r="F1400">
        <v>40.190219999999997</v>
      </c>
      <c r="G1400">
        <v>185.199997</v>
      </c>
      <c r="H1400">
        <v>51.546500999999999</v>
      </c>
      <c r="I1400">
        <v>0</v>
      </c>
    </row>
    <row r="1401" spans="1:9">
      <c r="A1401" s="126">
        <v>1400</v>
      </c>
      <c r="B1401">
        <v>2651.5</v>
      </c>
      <c r="C1401">
        <v>179</v>
      </c>
      <c r="D1401">
        <v>58.099997999999999</v>
      </c>
      <c r="E1401">
        <v>21.008666999999999</v>
      </c>
      <c r="F1401">
        <v>40.202086999999999</v>
      </c>
      <c r="G1401">
        <v>188.53999300000001</v>
      </c>
      <c r="H1401">
        <v>51.852500999999997</v>
      </c>
      <c r="I1401">
        <v>0</v>
      </c>
    </row>
    <row r="1402" spans="1:9">
      <c r="A1402" s="126">
        <v>1401</v>
      </c>
      <c r="B1402">
        <v>2659.98999</v>
      </c>
      <c r="C1402">
        <v>179.03999300000001</v>
      </c>
      <c r="D1402">
        <v>58.445999</v>
      </c>
      <c r="E1402">
        <v>21.927333999999998</v>
      </c>
      <c r="F1402">
        <v>40.985382000000001</v>
      </c>
      <c r="G1402">
        <v>186.220001</v>
      </c>
      <c r="H1402">
        <v>52.055</v>
      </c>
      <c r="I1402">
        <v>0</v>
      </c>
    </row>
    <row r="1403" spans="1:9">
      <c r="A1403" s="126">
        <v>1402</v>
      </c>
      <c r="B1403">
        <v>2664.110107</v>
      </c>
      <c r="C1403">
        <v>176.96000699999999</v>
      </c>
      <c r="D1403">
        <v>58.254002</v>
      </c>
      <c r="E1403">
        <v>22.735332</v>
      </c>
      <c r="F1403">
        <v>40.755138000000002</v>
      </c>
      <c r="G1403">
        <v>185.729996</v>
      </c>
      <c r="H1403">
        <v>52.023997999999999</v>
      </c>
      <c r="I1403">
        <v>0</v>
      </c>
    </row>
    <row r="1404" spans="1:9">
      <c r="A1404" s="126">
        <v>1403</v>
      </c>
      <c r="B1404">
        <v>2662.8500979999999</v>
      </c>
      <c r="C1404">
        <v>178.300003</v>
      </c>
      <c r="D1404">
        <v>58.206501000000003</v>
      </c>
      <c r="E1404">
        <v>22.601998999999999</v>
      </c>
      <c r="F1404">
        <v>40.890438000000003</v>
      </c>
      <c r="G1404">
        <v>187.86000100000001</v>
      </c>
      <c r="H1404">
        <v>52.030498999999999</v>
      </c>
      <c r="I1404">
        <v>0</v>
      </c>
    </row>
    <row r="1405" spans="1:9">
      <c r="A1405" s="126">
        <v>1404</v>
      </c>
      <c r="B1405">
        <v>2652.01001</v>
      </c>
      <c r="C1405">
        <v>178.38999899999999</v>
      </c>
      <c r="D1405">
        <v>58.713000999999998</v>
      </c>
      <c r="E1405">
        <v>22.525998999999999</v>
      </c>
      <c r="F1405">
        <v>40.878571000000001</v>
      </c>
      <c r="G1405">
        <v>189.55999800000001</v>
      </c>
      <c r="H1405">
        <v>52.457500000000003</v>
      </c>
      <c r="I1405">
        <v>0</v>
      </c>
    </row>
    <row r="1406" spans="1:9">
      <c r="A1406" s="126">
        <v>1405</v>
      </c>
      <c r="B1406">
        <v>2675.8100589999999</v>
      </c>
      <c r="C1406">
        <v>180.179993</v>
      </c>
      <c r="D1406">
        <v>58.957000999999998</v>
      </c>
      <c r="E1406">
        <v>22.896667000000001</v>
      </c>
      <c r="F1406">
        <v>41.293964000000003</v>
      </c>
      <c r="G1406">
        <v>190.11999499999999</v>
      </c>
      <c r="H1406">
        <v>53.209499000000001</v>
      </c>
      <c r="I1406">
        <v>0</v>
      </c>
    </row>
    <row r="1407" spans="1:9">
      <c r="A1407" s="126">
        <v>1406</v>
      </c>
      <c r="B1407">
        <v>2690.1599120000001</v>
      </c>
      <c r="C1407">
        <v>180.820007</v>
      </c>
      <c r="D1407">
        <v>59.528998999999999</v>
      </c>
      <c r="E1407">
        <v>22.591332999999999</v>
      </c>
      <c r="F1407">
        <v>41.875500000000002</v>
      </c>
      <c r="G1407">
        <v>190.41999799999999</v>
      </c>
      <c r="H1407">
        <v>53.856997999999997</v>
      </c>
      <c r="I1407">
        <v>0</v>
      </c>
    </row>
    <row r="1408" spans="1:9">
      <c r="A1408" s="126">
        <v>1407</v>
      </c>
      <c r="B1408">
        <v>2681.469971</v>
      </c>
      <c r="C1408">
        <v>179.509995</v>
      </c>
      <c r="D1408">
        <v>59.368999000000002</v>
      </c>
      <c r="E1408">
        <v>22.073333999999999</v>
      </c>
      <c r="F1408">
        <v>41.429248999999999</v>
      </c>
      <c r="G1408">
        <v>187.020004</v>
      </c>
      <c r="H1408">
        <v>53.533999999999999</v>
      </c>
      <c r="I1408">
        <v>0</v>
      </c>
    </row>
    <row r="1409" spans="1:9">
      <c r="A1409" s="126">
        <v>1408</v>
      </c>
      <c r="B1409">
        <v>2679.25</v>
      </c>
      <c r="C1409">
        <v>177.88999899999999</v>
      </c>
      <c r="D1409">
        <v>58.881000999999998</v>
      </c>
      <c r="E1409">
        <v>21.931999000000001</v>
      </c>
      <c r="F1409">
        <v>41.384158999999997</v>
      </c>
      <c r="G1409">
        <v>188.820007</v>
      </c>
      <c r="H1409">
        <v>53.247501</v>
      </c>
      <c r="I1409">
        <v>0</v>
      </c>
    </row>
    <row r="1410" spans="1:9">
      <c r="A1410" s="126">
        <v>1409</v>
      </c>
      <c r="B1410">
        <v>2684.570068</v>
      </c>
      <c r="C1410">
        <v>177.449997</v>
      </c>
      <c r="D1410">
        <v>58.737999000000002</v>
      </c>
      <c r="E1410">
        <v>22.110665999999998</v>
      </c>
      <c r="F1410">
        <v>41.540813</v>
      </c>
      <c r="G1410">
        <v>188.61999499999999</v>
      </c>
      <c r="H1410">
        <v>53.181499000000002</v>
      </c>
      <c r="I1410">
        <v>0</v>
      </c>
    </row>
    <row r="1411" spans="1:9">
      <c r="A1411" s="126">
        <v>1410</v>
      </c>
      <c r="B1411">
        <v>2683.3400879999999</v>
      </c>
      <c r="C1411">
        <v>177.199997</v>
      </c>
      <c r="D1411">
        <v>58.417999000000002</v>
      </c>
      <c r="E1411">
        <v>21.68</v>
      </c>
      <c r="F1411">
        <v>41.540813</v>
      </c>
      <c r="G1411">
        <v>189.94000199999999</v>
      </c>
      <c r="H1411">
        <v>53.006000999999998</v>
      </c>
      <c r="I1411">
        <v>0</v>
      </c>
    </row>
    <row r="1412" spans="1:9">
      <c r="A1412" s="126">
        <v>1411</v>
      </c>
      <c r="B1412">
        <v>2680.5</v>
      </c>
      <c r="C1412">
        <v>175.990005</v>
      </c>
      <c r="D1412">
        <v>58.838000999999998</v>
      </c>
      <c r="E1412">
        <v>21.152666</v>
      </c>
      <c r="F1412">
        <v>40.486922999999997</v>
      </c>
      <c r="G1412">
        <v>187.759995</v>
      </c>
      <c r="H1412">
        <v>52.837001999999998</v>
      </c>
      <c r="I1412">
        <v>0</v>
      </c>
    </row>
    <row r="1413" spans="1:9">
      <c r="A1413" s="126">
        <v>1412</v>
      </c>
      <c r="B1413">
        <v>2682.6201169999999</v>
      </c>
      <c r="C1413">
        <v>177.61999499999999</v>
      </c>
      <c r="D1413">
        <v>59.112999000000002</v>
      </c>
      <c r="E1413">
        <v>20.775998999999999</v>
      </c>
      <c r="F1413">
        <v>40.494041000000003</v>
      </c>
      <c r="G1413">
        <v>186.240005</v>
      </c>
      <c r="H1413">
        <v>52.468497999999997</v>
      </c>
      <c r="I1413">
        <v>0</v>
      </c>
    </row>
    <row r="1414" spans="1:9">
      <c r="A1414" s="126">
        <v>1413</v>
      </c>
      <c r="B1414">
        <v>2687.540039</v>
      </c>
      <c r="C1414">
        <v>177.91999799999999</v>
      </c>
      <c r="D1414">
        <v>59.305</v>
      </c>
      <c r="E1414">
        <v>21.024000000000001</v>
      </c>
      <c r="F1414">
        <v>40.607982999999997</v>
      </c>
      <c r="G1414">
        <v>192.71000699999999</v>
      </c>
      <c r="H1414">
        <v>52.407001000000001</v>
      </c>
      <c r="I1414">
        <v>0</v>
      </c>
    </row>
    <row r="1415" spans="1:9">
      <c r="A1415" s="126">
        <v>1414</v>
      </c>
      <c r="B1415">
        <v>2673.610107</v>
      </c>
      <c r="C1415">
        <v>176.46000699999999</v>
      </c>
      <c r="D1415">
        <v>58.473498999999997</v>
      </c>
      <c r="E1415">
        <v>20.756665999999999</v>
      </c>
      <c r="F1415">
        <v>40.168858</v>
      </c>
      <c r="G1415">
        <v>191.96000699999999</v>
      </c>
      <c r="H1415">
        <v>52.32</v>
      </c>
      <c r="I1415">
        <v>0</v>
      </c>
    </row>
    <row r="1416" spans="1:9">
      <c r="A1416" s="126">
        <v>1415</v>
      </c>
      <c r="B1416">
        <v>2695.8100589999999</v>
      </c>
      <c r="C1416">
        <v>181.41999799999999</v>
      </c>
      <c r="D1416">
        <v>59.450499999999998</v>
      </c>
      <c r="E1416">
        <v>21.368668</v>
      </c>
      <c r="F1416">
        <v>40.888061999999998</v>
      </c>
      <c r="G1416">
        <v>201.070007</v>
      </c>
      <c r="H1416">
        <v>53.25</v>
      </c>
      <c r="I1416">
        <v>1</v>
      </c>
    </row>
    <row r="1417" spans="1:9">
      <c r="A1417" s="126">
        <v>1416</v>
      </c>
      <c r="B1417">
        <v>2713.0600589999999</v>
      </c>
      <c r="C1417">
        <v>184.66999799999999</v>
      </c>
      <c r="D1417">
        <v>60.209999000000003</v>
      </c>
      <c r="E1417">
        <v>21.15</v>
      </c>
      <c r="F1417">
        <v>40.880946999999999</v>
      </c>
      <c r="G1417">
        <v>205.050003</v>
      </c>
      <c r="H1417">
        <v>54.124001</v>
      </c>
      <c r="I1417">
        <v>0</v>
      </c>
    </row>
    <row r="1418" spans="1:9">
      <c r="A1418" s="126">
        <v>1417</v>
      </c>
      <c r="B1418">
        <v>2723.98999</v>
      </c>
      <c r="C1418">
        <v>184.33000200000001</v>
      </c>
      <c r="D1418">
        <v>60.479500000000002</v>
      </c>
      <c r="E1418">
        <v>20.974667</v>
      </c>
      <c r="F1418">
        <v>41.070835000000002</v>
      </c>
      <c r="G1418">
        <v>205.63000500000001</v>
      </c>
      <c r="H1418">
        <v>54.32</v>
      </c>
      <c r="I1418">
        <v>0</v>
      </c>
    </row>
    <row r="1419" spans="1:9">
      <c r="A1419" s="126">
        <v>1418</v>
      </c>
      <c r="B1419">
        <v>2743.1499020000001</v>
      </c>
      <c r="C1419">
        <v>186.85000600000001</v>
      </c>
      <c r="D1419">
        <v>61.457000999999998</v>
      </c>
      <c r="E1419">
        <v>21.105333000000002</v>
      </c>
      <c r="F1419">
        <v>41.538445000000003</v>
      </c>
      <c r="G1419">
        <v>209.990005</v>
      </c>
      <c r="H1419">
        <v>55.111499999999999</v>
      </c>
      <c r="I1419">
        <v>0</v>
      </c>
    </row>
    <row r="1420" spans="1:9">
      <c r="A1420" s="126">
        <v>1419</v>
      </c>
      <c r="B1420">
        <v>2747.709961</v>
      </c>
      <c r="C1420">
        <v>188.279999</v>
      </c>
      <c r="D1420">
        <v>62.343497999999997</v>
      </c>
      <c r="E1420">
        <v>22.427333999999998</v>
      </c>
      <c r="F1420">
        <v>41.384158999999997</v>
      </c>
      <c r="G1420">
        <v>212.050003</v>
      </c>
      <c r="H1420">
        <v>55.347000000000001</v>
      </c>
      <c r="I1420">
        <v>0</v>
      </c>
    </row>
    <row r="1421" spans="1:9">
      <c r="A1421" s="126">
        <v>1420</v>
      </c>
      <c r="B1421">
        <v>2751.290039</v>
      </c>
      <c r="C1421">
        <v>187.86999499999999</v>
      </c>
      <c r="D1421">
        <v>62.634998000000003</v>
      </c>
      <c r="E1421">
        <v>22.245999999999999</v>
      </c>
      <c r="F1421">
        <v>41.37941</v>
      </c>
      <c r="G1421">
        <v>209.30999800000001</v>
      </c>
      <c r="H1421">
        <v>55.313000000000002</v>
      </c>
      <c r="I1421">
        <v>0</v>
      </c>
    </row>
    <row r="1422" spans="1:9">
      <c r="A1422" s="126">
        <v>1421</v>
      </c>
      <c r="B1422">
        <v>2748.2299800000001</v>
      </c>
      <c r="C1422">
        <v>187.83999600000001</v>
      </c>
      <c r="D1422">
        <v>62.716498999999999</v>
      </c>
      <c r="E1422">
        <v>22.32</v>
      </c>
      <c r="F1422">
        <v>41.369914999999999</v>
      </c>
      <c r="G1422">
        <v>212.520004</v>
      </c>
      <c r="H1422">
        <v>55.130501000000002</v>
      </c>
      <c r="I1422">
        <v>0</v>
      </c>
    </row>
    <row r="1423" spans="1:9">
      <c r="A1423" s="126">
        <v>1422</v>
      </c>
      <c r="B1423">
        <v>2767.5600589999999</v>
      </c>
      <c r="C1423">
        <v>187.770004</v>
      </c>
      <c r="D1423">
        <v>63.834000000000003</v>
      </c>
      <c r="E1423">
        <v>22.530000999999999</v>
      </c>
      <c r="F1423">
        <v>41.604903999999998</v>
      </c>
      <c r="G1423">
        <v>217.240005</v>
      </c>
      <c r="H1423">
        <v>55.276001000000001</v>
      </c>
      <c r="I1423">
        <v>0</v>
      </c>
    </row>
    <row r="1424" spans="1:9">
      <c r="A1424" s="126">
        <v>1423</v>
      </c>
      <c r="B1424">
        <v>2786.23999</v>
      </c>
      <c r="C1424">
        <v>179.36999499999999</v>
      </c>
      <c r="D1424">
        <v>65.260002</v>
      </c>
      <c r="E1424">
        <v>22.414667000000001</v>
      </c>
      <c r="F1424">
        <v>42.034523</v>
      </c>
      <c r="G1424">
        <v>221.229996</v>
      </c>
      <c r="H1424">
        <v>56.112999000000002</v>
      </c>
      <c r="I1424">
        <v>0</v>
      </c>
    </row>
    <row r="1425" spans="1:9">
      <c r="A1425" s="126">
        <v>1424</v>
      </c>
      <c r="B1425">
        <v>2776.419922</v>
      </c>
      <c r="C1425">
        <v>178.38999899999999</v>
      </c>
      <c r="D1425">
        <v>65.242996000000005</v>
      </c>
      <c r="E1425">
        <v>22.670667999999999</v>
      </c>
      <c r="F1425">
        <v>41.820903999999999</v>
      </c>
      <c r="G1425">
        <v>221.529999</v>
      </c>
      <c r="H1425">
        <v>56.088000999999998</v>
      </c>
      <c r="I1425">
        <v>0</v>
      </c>
    </row>
    <row r="1426" spans="1:9">
      <c r="A1426" s="126">
        <v>1425</v>
      </c>
      <c r="B1426">
        <v>2802.5600589999999</v>
      </c>
      <c r="C1426">
        <v>177.60000600000001</v>
      </c>
      <c r="D1426">
        <v>64.75</v>
      </c>
      <c r="E1426">
        <v>23.143999000000001</v>
      </c>
      <c r="F1426">
        <v>42.511623</v>
      </c>
      <c r="G1426">
        <v>217.5</v>
      </c>
      <c r="H1426">
        <v>56.598998999999999</v>
      </c>
      <c r="I1426">
        <v>0</v>
      </c>
    </row>
    <row r="1427" spans="1:9">
      <c r="A1427" s="126">
        <v>1426</v>
      </c>
      <c r="B1427">
        <v>2798.030029</v>
      </c>
      <c r="C1427">
        <v>179.800003</v>
      </c>
      <c r="D1427">
        <v>64.665999999999997</v>
      </c>
      <c r="E1427">
        <v>22.971333000000001</v>
      </c>
      <c r="F1427">
        <v>42.549602999999998</v>
      </c>
      <c r="G1427">
        <v>220.33000200000001</v>
      </c>
      <c r="H1427">
        <v>56.489497999999998</v>
      </c>
      <c r="I1427">
        <v>0</v>
      </c>
    </row>
    <row r="1428" spans="1:9">
      <c r="A1428" s="126">
        <v>1427</v>
      </c>
      <c r="B1428">
        <v>2810.3000489999999</v>
      </c>
      <c r="C1428">
        <v>181.28999300000001</v>
      </c>
      <c r="D1428">
        <v>64.728995999999995</v>
      </c>
      <c r="E1428">
        <v>23.334667</v>
      </c>
      <c r="F1428">
        <v>42.359710999999997</v>
      </c>
      <c r="G1428">
        <v>220.46000699999999</v>
      </c>
      <c r="H1428">
        <v>56.875500000000002</v>
      </c>
      <c r="I1428">
        <v>0</v>
      </c>
    </row>
    <row r="1429" spans="1:9">
      <c r="A1429" s="126">
        <v>1428</v>
      </c>
      <c r="B1429">
        <v>2832.969971</v>
      </c>
      <c r="C1429">
        <v>185.36999499999999</v>
      </c>
      <c r="D1429">
        <v>66.365500999999995</v>
      </c>
      <c r="E1429">
        <v>23.437332000000001</v>
      </c>
      <c r="F1429">
        <v>42.013171999999997</v>
      </c>
      <c r="G1429">
        <v>227.58000200000001</v>
      </c>
      <c r="H1429">
        <v>57.790500999999999</v>
      </c>
      <c r="I1429">
        <v>0</v>
      </c>
    </row>
    <row r="1430" spans="1:9">
      <c r="A1430" s="126">
        <v>1429</v>
      </c>
      <c r="B1430">
        <v>2839.1298830000001</v>
      </c>
      <c r="C1430">
        <v>189.35000600000001</v>
      </c>
      <c r="D1430">
        <v>68.126998999999998</v>
      </c>
      <c r="E1430">
        <v>23.519333</v>
      </c>
      <c r="F1430">
        <v>42.022658999999997</v>
      </c>
      <c r="G1430">
        <v>250.28999300000001</v>
      </c>
      <c r="H1430">
        <v>58.498500999999997</v>
      </c>
      <c r="I1430">
        <v>0</v>
      </c>
    </row>
    <row r="1431" spans="1:9">
      <c r="A1431" s="126">
        <v>1430</v>
      </c>
      <c r="B1431">
        <v>2837.540039</v>
      </c>
      <c r="C1431">
        <v>186.550003</v>
      </c>
      <c r="D1431">
        <v>67.875504000000006</v>
      </c>
      <c r="E1431">
        <v>23.059334</v>
      </c>
      <c r="F1431">
        <v>41.353290999999999</v>
      </c>
      <c r="G1431">
        <v>261.29998799999998</v>
      </c>
      <c r="H1431">
        <v>58.212001999999998</v>
      </c>
      <c r="I1431">
        <v>0</v>
      </c>
    </row>
    <row r="1432" spans="1:9">
      <c r="A1432" s="126">
        <v>1431</v>
      </c>
      <c r="B1432">
        <v>2839.25</v>
      </c>
      <c r="C1432">
        <v>187.479996</v>
      </c>
      <c r="D1432">
        <v>68.897498999999996</v>
      </c>
      <c r="E1432">
        <v>22.509333000000002</v>
      </c>
      <c r="F1432">
        <v>40.615105</v>
      </c>
      <c r="G1432">
        <v>269.70001200000002</v>
      </c>
      <c r="H1432">
        <v>58.518501000000001</v>
      </c>
      <c r="I1432">
        <v>0</v>
      </c>
    </row>
    <row r="1433" spans="1:9">
      <c r="A1433" s="126">
        <v>1432</v>
      </c>
      <c r="B1433">
        <v>2872.8701169999999</v>
      </c>
      <c r="C1433">
        <v>190</v>
      </c>
      <c r="D1433">
        <v>70.102501000000004</v>
      </c>
      <c r="E1433">
        <v>22.856667000000002</v>
      </c>
      <c r="F1433">
        <v>40.710040999999997</v>
      </c>
      <c r="G1433">
        <v>274.60000600000001</v>
      </c>
      <c r="H1433">
        <v>58.792000000000002</v>
      </c>
      <c r="I1433">
        <v>0</v>
      </c>
    </row>
    <row r="1434" spans="1:9">
      <c r="A1434" s="126">
        <v>1433</v>
      </c>
      <c r="B1434">
        <v>2853.530029</v>
      </c>
      <c r="C1434">
        <v>185.979996</v>
      </c>
      <c r="D1434">
        <v>70.884003000000007</v>
      </c>
      <c r="E1434">
        <v>23.302</v>
      </c>
      <c r="F1434">
        <v>39.867412999999999</v>
      </c>
      <c r="G1434">
        <v>284.58999599999999</v>
      </c>
      <c r="H1434">
        <v>58.778998999999999</v>
      </c>
      <c r="I1434">
        <v>0</v>
      </c>
    </row>
    <row r="1435" spans="1:9">
      <c r="A1435" s="126">
        <v>1434</v>
      </c>
      <c r="B1435">
        <v>2822.429932</v>
      </c>
      <c r="C1435">
        <v>187.11999499999999</v>
      </c>
      <c r="D1435">
        <v>71.890998999999994</v>
      </c>
      <c r="E1435">
        <v>23.054666999999998</v>
      </c>
      <c r="F1435">
        <v>39.632420000000003</v>
      </c>
      <c r="G1435">
        <v>278.79998799999998</v>
      </c>
      <c r="H1435">
        <v>58.184502000000002</v>
      </c>
      <c r="I1435">
        <v>0</v>
      </c>
    </row>
    <row r="1436" spans="1:9">
      <c r="A1436" s="126">
        <v>1435</v>
      </c>
      <c r="B1436">
        <v>2823.8100589999999</v>
      </c>
      <c r="C1436">
        <v>186.88999899999999</v>
      </c>
      <c r="D1436">
        <v>72.544501999999994</v>
      </c>
      <c r="E1436">
        <v>23.620667000000001</v>
      </c>
      <c r="F1436">
        <v>39.741610999999999</v>
      </c>
      <c r="G1436">
        <v>270.29998799999998</v>
      </c>
      <c r="H1436">
        <v>58.497002000000002</v>
      </c>
      <c r="I1436">
        <v>0</v>
      </c>
    </row>
    <row r="1437" spans="1:9">
      <c r="A1437" s="126">
        <v>1436</v>
      </c>
      <c r="B1437">
        <v>2821.9799800000001</v>
      </c>
      <c r="C1437">
        <v>193.08999600000001</v>
      </c>
      <c r="D1437">
        <v>69.5</v>
      </c>
      <c r="E1437">
        <v>23.283332999999999</v>
      </c>
      <c r="F1437">
        <v>39.824680000000001</v>
      </c>
      <c r="G1437">
        <v>265.07000699999998</v>
      </c>
      <c r="H1437">
        <v>58.384998000000003</v>
      </c>
      <c r="I1437">
        <v>1</v>
      </c>
    </row>
    <row r="1438" spans="1:9">
      <c r="A1438" s="126">
        <v>1437</v>
      </c>
      <c r="B1438">
        <v>2762.1298830000001</v>
      </c>
      <c r="C1438">
        <v>190.279999</v>
      </c>
      <c r="D1438">
        <v>71.497497999999993</v>
      </c>
      <c r="E1438">
        <v>22.916668000000001</v>
      </c>
      <c r="F1438">
        <v>38.096679999999999</v>
      </c>
      <c r="G1438">
        <v>267.42999300000002</v>
      </c>
      <c r="H1438">
        <v>55.595001000000003</v>
      </c>
      <c r="I1438">
        <v>0</v>
      </c>
    </row>
    <row r="1439" spans="1:9">
      <c r="A1439" s="126">
        <v>1438</v>
      </c>
      <c r="B1439">
        <v>2648.9399410000001</v>
      </c>
      <c r="C1439">
        <v>181.259995</v>
      </c>
      <c r="D1439">
        <v>69.5</v>
      </c>
      <c r="E1439">
        <v>22.208667999999999</v>
      </c>
      <c r="F1439">
        <v>37.144863000000001</v>
      </c>
      <c r="G1439">
        <v>254.259995</v>
      </c>
      <c r="H1439">
        <v>52.790000999999997</v>
      </c>
      <c r="I1439">
        <v>0</v>
      </c>
    </row>
    <row r="1440" spans="1:9">
      <c r="A1440" s="126">
        <v>1439</v>
      </c>
      <c r="B1440">
        <v>2695.139893</v>
      </c>
      <c r="C1440">
        <v>185.30999800000001</v>
      </c>
      <c r="D1440">
        <v>72.141998000000001</v>
      </c>
      <c r="E1440">
        <v>22.264668</v>
      </c>
      <c r="F1440">
        <v>38.697215999999997</v>
      </c>
      <c r="G1440">
        <v>265.72000100000002</v>
      </c>
      <c r="H1440">
        <v>54.029998999999997</v>
      </c>
      <c r="I1440">
        <v>0</v>
      </c>
    </row>
    <row r="1441" spans="1:9">
      <c r="A1441" s="126">
        <v>1440</v>
      </c>
      <c r="B1441">
        <v>2681.6599120000001</v>
      </c>
      <c r="C1441">
        <v>180.179993</v>
      </c>
      <c r="D1441">
        <v>70.838997000000006</v>
      </c>
      <c r="E1441">
        <v>23</v>
      </c>
      <c r="F1441">
        <v>37.868816000000002</v>
      </c>
      <c r="G1441">
        <v>264.55999800000001</v>
      </c>
      <c r="H1441">
        <v>52.429001</v>
      </c>
      <c r="I1441">
        <v>0</v>
      </c>
    </row>
    <row r="1442" spans="1:9">
      <c r="A1442" s="126">
        <v>1441</v>
      </c>
      <c r="B1442">
        <v>2581</v>
      </c>
      <c r="C1442">
        <v>171.58000200000001</v>
      </c>
      <c r="D1442">
        <v>67.525002000000001</v>
      </c>
      <c r="E1442">
        <v>21.015332999999998</v>
      </c>
      <c r="F1442">
        <v>36.826790000000003</v>
      </c>
      <c r="G1442">
        <v>250.10000600000001</v>
      </c>
      <c r="H1442">
        <v>50.076000000000001</v>
      </c>
      <c r="I1442">
        <v>0</v>
      </c>
    </row>
    <row r="1443" spans="1:9">
      <c r="A1443" s="126">
        <v>1442</v>
      </c>
      <c r="B1443">
        <v>2619.5500489999999</v>
      </c>
      <c r="C1443">
        <v>176.11000100000001</v>
      </c>
      <c r="D1443">
        <v>66.980002999999996</v>
      </c>
      <c r="E1443">
        <v>20.694668</v>
      </c>
      <c r="F1443">
        <v>37.277245000000001</v>
      </c>
      <c r="G1443">
        <v>249.470001</v>
      </c>
      <c r="H1443">
        <v>51.889000000000003</v>
      </c>
      <c r="I1443">
        <v>0</v>
      </c>
    </row>
    <row r="1444" spans="1:9">
      <c r="A1444" s="126">
        <v>1443</v>
      </c>
      <c r="B1444">
        <v>2656</v>
      </c>
      <c r="C1444">
        <v>176.41000399999999</v>
      </c>
      <c r="D1444">
        <v>69.311501000000007</v>
      </c>
      <c r="E1444">
        <v>21.048667999999999</v>
      </c>
      <c r="F1444">
        <v>38.778728000000001</v>
      </c>
      <c r="G1444">
        <v>257.95001200000002</v>
      </c>
      <c r="H1444">
        <v>52.597000000000001</v>
      </c>
      <c r="I1444">
        <v>0</v>
      </c>
    </row>
    <row r="1445" spans="1:9">
      <c r="A1445" s="126">
        <v>1444</v>
      </c>
      <c r="B1445">
        <v>2662.9399410000001</v>
      </c>
      <c r="C1445">
        <v>173.14999399999999</v>
      </c>
      <c r="D1445">
        <v>70.725502000000006</v>
      </c>
      <c r="E1445">
        <v>21.577332999999999</v>
      </c>
      <c r="F1445">
        <v>39.167202000000003</v>
      </c>
      <c r="G1445">
        <v>258.26998900000001</v>
      </c>
      <c r="H1445">
        <v>52.604999999999997</v>
      </c>
      <c r="I1445">
        <v>0</v>
      </c>
    </row>
    <row r="1446" spans="1:9">
      <c r="A1446" s="126">
        <v>1445</v>
      </c>
      <c r="B1446">
        <v>2698.6298830000001</v>
      </c>
      <c r="C1446">
        <v>179.520004</v>
      </c>
      <c r="D1446">
        <v>72.552498</v>
      </c>
      <c r="E1446">
        <v>21.487333</v>
      </c>
      <c r="F1446">
        <v>39.889332000000003</v>
      </c>
      <c r="G1446">
        <v>266</v>
      </c>
      <c r="H1446">
        <v>53.485000999999997</v>
      </c>
      <c r="I1446">
        <v>0</v>
      </c>
    </row>
    <row r="1447" spans="1:9">
      <c r="A1447" s="126">
        <v>1446</v>
      </c>
      <c r="B1447">
        <v>2731.1999510000001</v>
      </c>
      <c r="C1447">
        <v>179.96000699999999</v>
      </c>
      <c r="D1447">
        <v>73.087997000000001</v>
      </c>
      <c r="E1447">
        <v>22.271334</v>
      </c>
      <c r="F1447">
        <v>41.228745000000004</v>
      </c>
      <c r="G1447">
        <v>280.26998900000001</v>
      </c>
      <c r="H1447">
        <v>54.476002000000001</v>
      </c>
      <c r="I1447">
        <v>0</v>
      </c>
    </row>
    <row r="1448" spans="1:9">
      <c r="A1448" s="126">
        <v>1447</v>
      </c>
      <c r="B1448">
        <v>2732.219971</v>
      </c>
      <c r="C1448">
        <v>177.36000100000001</v>
      </c>
      <c r="D1448">
        <v>72.434501999999995</v>
      </c>
      <c r="E1448">
        <v>22.365998999999999</v>
      </c>
      <c r="F1448">
        <v>41.095291000000003</v>
      </c>
      <c r="G1448">
        <v>278.51998900000001</v>
      </c>
      <c r="H1448">
        <v>54.740001999999997</v>
      </c>
      <c r="I1448">
        <v>0</v>
      </c>
    </row>
    <row r="1449" spans="1:9">
      <c r="A1449" s="126">
        <v>1448</v>
      </c>
      <c r="B1449">
        <v>2716.26001</v>
      </c>
      <c r="C1449">
        <v>176.009995</v>
      </c>
      <c r="D1449">
        <v>73.417502999999996</v>
      </c>
      <c r="E1449">
        <v>22.318000999999999</v>
      </c>
      <c r="F1449">
        <v>40.957053999999999</v>
      </c>
      <c r="G1449">
        <v>278.54998799999998</v>
      </c>
      <c r="H1449">
        <v>55.123001000000002</v>
      </c>
      <c r="I1449">
        <v>0</v>
      </c>
    </row>
    <row r="1450" spans="1:9">
      <c r="A1450" s="126">
        <v>1449</v>
      </c>
      <c r="B1450">
        <v>2701.330078</v>
      </c>
      <c r="C1450">
        <v>177.91000399999999</v>
      </c>
      <c r="D1450">
        <v>74.146004000000005</v>
      </c>
      <c r="E1450">
        <v>22.219999000000001</v>
      </c>
      <c r="F1450">
        <v>40.771155999999998</v>
      </c>
      <c r="G1450">
        <v>281.040009</v>
      </c>
      <c r="H1450">
        <v>55.567000999999998</v>
      </c>
      <c r="I1450">
        <v>0</v>
      </c>
    </row>
    <row r="1451" spans="1:9">
      <c r="A1451" s="126">
        <v>1450</v>
      </c>
      <c r="B1451">
        <v>2703.959961</v>
      </c>
      <c r="C1451">
        <v>178.990005</v>
      </c>
      <c r="D1451">
        <v>74.266998000000001</v>
      </c>
      <c r="E1451">
        <v>23.077998999999998</v>
      </c>
      <c r="F1451">
        <v>41.111977000000003</v>
      </c>
      <c r="G1451">
        <v>278.14001500000001</v>
      </c>
      <c r="H1451">
        <v>55.331501000000003</v>
      </c>
      <c r="I1451">
        <v>0</v>
      </c>
    </row>
    <row r="1452" spans="1:9">
      <c r="A1452" s="126">
        <v>1451</v>
      </c>
      <c r="B1452">
        <v>2747.3000489999999</v>
      </c>
      <c r="C1452">
        <v>183.28999300000001</v>
      </c>
      <c r="D1452">
        <v>75</v>
      </c>
      <c r="E1452">
        <v>23.469999000000001</v>
      </c>
      <c r="F1452">
        <v>41.826973000000002</v>
      </c>
      <c r="G1452">
        <v>285.92999300000002</v>
      </c>
      <c r="H1452">
        <v>56.339500000000001</v>
      </c>
      <c r="I1452">
        <v>0</v>
      </c>
    </row>
    <row r="1453" spans="1:9">
      <c r="A1453" s="126">
        <v>1452</v>
      </c>
      <c r="B1453">
        <v>2779.6000979999999</v>
      </c>
      <c r="C1453">
        <v>184.929993</v>
      </c>
      <c r="D1453">
        <v>76.097504000000001</v>
      </c>
      <c r="E1453">
        <v>23.827998999999998</v>
      </c>
      <c r="F1453">
        <v>42.653968999999996</v>
      </c>
      <c r="G1453">
        <v>294.16000400000001</v>
      </c>
      <c r="H1453">
        <v>57.1875</v>
      </c>
      <c r="I1453">
        <v>0</v>
      </c>
    </row>
    <row r="1454" spans="1:9">
      <c r="A1454" s="126">
        <v>1453</v>
      </c>
      <c r="B1454">
        <v>2744.280029</v>
      </c>
      <c r="C1454">
        <v>181.46000699999999</v>
      </c>
      <c r="D1454">
        <v>75.598999000000006</v>
      </c>
      <c r="E1454">
        <v>23.399332000000001</v>
      </c>
      <c r="F1454">
        <v>42.515743000000001</v>
      </c>
      <c r="G1454">
        <v>290.60998499999999</v>
      </c>
      <c r="H1454">
        <v>55.914501000000001</v>
      </c>
      <c r="I1454">
        <v>0</v>
      </c>
    </row>
    <row r="1455" spans="1:9">
      <c r="A1455" s="126">
        <v>1454</v>
      </c>
      <c r="B1455">
        <v>2713.830078</v>
      </c>
      <c r="C1455">
        <v>178.320007</v>
      </c>
      <c r="D1455">
        <v>75.622497999999993</v>
      </c>
      <c r="E1455">
        <v>22.870667000000001</v>
      </c>
      <c r="F1455">
        <v>42.451382000000002</v>
      </c>
      <c r="G1455">
        <v>291.38000499999998</v>
      </c>
      <c r="H1455">
        <v>55.236499999999999</v>
      </c>
      <c r="I1455">
        <v>0</v>
      </c>
    </row>
    <row r="1456" spans="1:9">
      <c r="A1456" s="126">
        <v>1455</v>
      </c>
      <c r="B1456">
        <v>2677.669922</v>
      </c>
      <c r="C1456">
        <v>175.94000199999999</v>
      </c>
      <c r="D1456">
        <v>74.672500999999997</v>
      </c>
      <c r="E1456">
        <v>22.062000000000001</v>
      </c>
      <c r="F1456">
        <v>41.707790000000003</v>
      </c>
      <c r="G1456">
        <v>290.39001500000001</v>
      </c>
      <c r="H1456">
        <v>53.476002000000001</v>
      </c>
      <c r="I1456">
        <v>1</v>
      </c>
    </row>
    <row r="1457" spans="1:9">
      <c r="A1457" s="126">
        <v>1456</v>
      </c>
      <c r="B1457">
        <v>2691.25</v>
      </c>
      <c r="C1457">
        <v>176.61999499999999</v>
      </c>
      <c r="D1457">
        <v>75.012496999999996</v>
      </c>
      <c r="E1457">
        <v>22.341332999999999</v>
      </c>
      <c r="F1457">
        <v>41.996181</v>
      </c>
      <c r="G1457">
        <v>301.04998799999998</v>
      </c>
      <c r="H1457">
        <v>53.945999</v>
      </c>
      <c r="I1457">
        <v>0</v>
      </c>
    </row>
    <row r="1458" spans="1:9">
      <c r="A1458" s="126">
        <v>1457</v>
      </c>
      <c r="B1458">
        <v>2720.9399410000001</v>
      </c>
      <c r="C1458">
        <v>180.39999399999999</v>
      </c>
      <c r="D1458">
        <v>76.180496000000005</v>
      </c>
      <c r="E1458">
        <v>22.223333</v>
      </c>
      <c r="F1458">
        <v>42.141567000000002</v>
      </c>
      <c r="G1458">
        <v>315</v>
      </c>
      <c r="H1458">
        <v>54.546500999999999</v>
      </c>
      <c r="I1458">
        <v>0</v>
      </c>
    </row>
    <row r="1459" spans="1:9">
      <c r="A1459" s="126">
        <v>1458</v>
      </c>
      <c r="B1459">
        <v>2728.1201169999999</v>
      </c>
      <c r="C1459">
        <v>179.779999</v>
      </c>
      <c r="D1459">
        <v>76.882003999999995</v>
      </c>
      <c r="E1459">
        <v>21.879999000000002</v>
      </c>
      <c r="F1459">
        <v>42.105812</v>
      </c>
      <c r="G1459">
        <v>325.22000100000002</v>
      </c>
      <c r="H1459">
        <v>54.752997999999998</v>
      </c>
      <c r="I1459">
        <v>0</v>
      </c>
    </row>
    <row r="1460" spans="1:9">
      <c r="A1460" s="126">
        <v>1459</v>
      </c>
      <c r="B1460">
        <v>2726.8000489999999</v>
      </c>
      <c r="C1460">
        <v>183.71000699999999</v>
      </c>
      <c r="D1460">
        <v>77.25</v>
      </c>
      <c r="E1460">
        <v>22.153334000000001</v>
      </c>
      <c r="F1460">
        <v>41.714958000000003</v>
      </c>
      <c r="G1460">
        <v>321.16000400000001</v>
      </c>
      <c r="H1460">
        <v>55.481997999999997</v>
      </c>
      <c r="I1460">
        <v>0</v>
      </c>
    </row>
    <row r="1461" spans="1:9">
      <c r="A1461" s="126">
        <v>1460</v>
      </c>
      <c r="B1461">
        <v>2738.969971</v>
      </c>
      <c r="C1461">
        <v>182.33999600000001</v>
      </c>
      <c r="D1461">
        <v>77.593001999999998</v>
      </c>
      <c r="E1461">
        <v>21.940000999999999</v>
      </c>
      <c r="F1461">
        <v>42.170150999999997</v>
      </c>
      <c r="G1461">
        <v>317</v>
      </c>
      <c r="H1461">
        <v>56.299999</v>
      </c>
      <c r="I1461">
        <v>0</v>
      </c>
    </row>
    <row r="1462" spans="1:9">
      <c r="A1462" s="126">
        <v>1461</v>
      </c>
      <c r="B1462">
        <v>2786.570068</v>
      </c>
      <c r="C1462">
        <v>185.229996</v>
      </c>
      <c r="D1462">
        <v>78.944503999999995</v>
      </c>
      <c r="E1462">
        <v>21.811333000000001</v>
      </c>
      <c r="F1462">
        <v>42.894683999999998</v>
      </c>
      <c r="G1462">
        <v>331.44000199999999</v>
      </c>
      <c r="H1462">
        <v>58.001998999999998</v>
      </c>
      <c r="I1462">
        <v>0</v>
      </c>
    </row>
    <row r="1463" spans="1:9">
      <c r="A1463" s="126">
        <v>1462</v>
      </c>
      <c r="B1463">
        <v>2783.0200199999999</v>
      </c>
      <c r="C1463">
        <v>184.759995</v>
      </c>
      <c r="D1463">
        <v>79.919501999999994</v>
      </c>
      <c r="E1463">
        <v>23.033999999999999</v>
      </c>
      <c r="F1463">
        <v>43.309367999999999</v>
      </c>
      <c r="G1463">
        <v>321.29998799999998</v>
      </c>
      <c r="H1463">
        <v>58.224997999999999</v>
      </c>
      <c r="I1463">
        <v>0</v>
      </c>
    </row>
    <row r="1464" spans="1:9">
      <c r="A1464" s="126">
        <v>1463</v>
      </c>
      <c r="B1464">
        <v>2765.3100589999999</v>
      </c>
      <c r="C1464">
        <v>181.88000500000001</v>
      </c>
      <c r="D1464">
        <v>79.408996999999999</v>
      </c>
      <c r="E1464">
        <v>22.789332999999999</v>
      </c>
      <c r="F1464">
        <v>42.892296000000002</v>
      </c>
      <c r="G1464">
        <v>315.88000499999998</v>
      </c>
      <c r="H1464">
        <v>56.908501000000001</v>
      </c>
      <c r="I1464">
        <v>0</v>
      </c>
    </row>
    <row r="1465" spans="1:9">
      <c r="A1465" s="126">
        <v>1464</v>
      </c>
      <c r="B1465">
        <v>2749.4799800000001</v>
      </c>
      <c r="C1465">
        <v>184.19000199999999</v>
      </c>
      <c r="D1465">
        <v>79.550003000000004</v>
      </c>
      <c r="E1465">
        <v>21.775333</v>
      </c>
      <c r="F1465">
        <v>42.527648999999997</v>
      </c>
      <c r="G1465">
        <v>321.54998799999998</v>
      </c>
      <c r="H1465">
        <v>57.474499000000002</v>
      </c>
      <c r="I1465">
        <v>0</v>
      </c>
    </row>
    <row r="1466" spans="1:9">
      <c r="A1466" s="126">
        <v>1465</v>
      </c>
      <c r="B1466">
        <v>2747.330078</v>
      </c>
      <c r="C1466">
        <v>183.86000100000001</v>
      </c>
      <c r="D1466">
        <v>79.115996999999993</v>
      </c>
      <c r="E1466">
        <v>21.706666999999999</v>
      </c>
      <c r="F1466">
        <v>42.577702000000002</v>
      </c>
      <c r="G1466">
        <v>321.08999599999999</v>
      </c>
      <c r="H1466">
        <v>57.478999999999999</v>
      </c>
      <c r="I1466">
        <v>0</v>
      </c>
    </row>
    <row r="1467" spans="1:9">
      <c r="A1467" s="126">
        <v>1466</v>
      </c>
      <c r="B1467">
        <v>2752.01001</v>
      </c>
      <c r="C1467">
        <v>185.08999600000001</v>
      </c>
      <c r="D1467">
        <v>78.584000000000003</v>
      </c>
      <c r="E1467">
        <v>21.423331999999998</v>
      </c>
      <c r="F1467">
        <v>42.427551000000001</v>
      </c>
      <c r="G1467">
        <v>318.45001200000002</v>
      </c>
      <c r="H1467">
        <v>56.786498999999999</v>
      </c>
      <c r="I1467">
        <v>0</v>
      </c>
    </row>
    <row r="1468" spans="1:9">
      <c r="A1468" s="126">
        <v>1467</v>
      </c>
      <c r="B1468">
        <v>2712.919922</v>
      </c>
      <c r="C1468">
        <v>172.55999800000001</v>
      </c>
      <c r="D1468">
        <v>77.246498000000003</v>
      </c>
      <c r="E1468">
        <v>20.903998999999999</v>
      </c>
      <c r="F1468">
        <v>41.779297</v>
      </c>
      <c r="G1468">
        <v>313.48001099999999</v>
      </c>
      <c r="H1468">
        <v>54.991000999999997</v>
      </c>
      <c r="I1468">
        <v>0</v>
      </c>
    </row>
    <row r="1469" spans="1:9">
      <c r="A1469" s="126">
        <v>1468</v>
      </c>
      <c r="B1469">
        <v>2716.9399410000001</v>
      </c>
      <c r="C1469">
        <v>168.14999399999999</v>
      </c>
      <c r="D1469">
        <v>79.325500000000005</v>
      </c>
      <c r="E1469">
        <v>20.703333000000001</v>
      </c>
      <c r="F1469">
        <v>41.765003</v>
      </c>
      <c r="G1469">
        <v>317.5</v>
      </c>
      <c r="H1469">
        <v>54.885502000000002</v>
      </c>
      <c r="I1469">
        <v>0</v>
      </c>
    </row>
    <row r="1470" spans="1:9">
      <c r="A1470" s="126">
        <v>1469</v>
      </c>
      <c r="B1470">
        <v>2711.929932</v>
      </c>
      <c r="C1470">
        <v>169.38999899999999</v>
      </c>
      <c r="D1470">
        <v>79.093001999999998</v>
      </c>
      <c r="E1470">
        <v>21.101998999999999</v>
      </c>
      <c r="F1470">
        <v>40.818829000000001</v>
      </c>
      <c r="G1470">
        <v>316.48001099999999</v>
      </c>
      <c r="H1470">
        <v>54.543998999999999</v>
      </c>
      <c r="I1470">
        <v>0</v>
      </c>
    </row>
    <row r="1471" spans="1:9">
      <c r="A1471" s="126">
        <v>1470</v>
      </c>
      <c r="B1471">
        <v>2643.6899410000001</v>
      </c>
      <c r="C1471">
        <v>164.88999899999999</v>
      </c>
      <c r="D1471">
        <v>77.246002000000004</v>
      </c>
      <c r="E1471">
        <v>20.606667000000002</v>
      </c>
      <c r="F1471">
        <v>40.242069000000001</v>
      </c>
      <c r="G1471">
        <v>306.70001200000002</v>
      </c>
      <c r="H1471">
        <v>52.453999000000003</v>
      </c>
      <c r="I1471">
        <v>0</v>
      </c>
    </row>
    <row r="1472" spans="1:9">
      <c r="A1472" s="126">
        <v>1471</v>
      </c>
      <c r="B1472">
        <v>2588.26001</v>
      </c>
      <c r="C1472">
        <v>159.38999899999999</v>
      </c>
      <c r="D1472">
        <v>74.778000000000006</v>
      </c>
      <c r="E1472">
        <v>20.102667</v>
      </c>
      <c r="F1472">
        <v>39.310192000000001</v>
      </c>
      <c r="G1472">
        <v>300.94000199999999</v>
      </c>
      <c r="H1472">
        <v>51.078499000000001</v>
      </c>
      <c r="I1472">
        <v>0</v>
      </c>
    </row>
    <row r="1473" spans="1:9">
      <c r="A1473" s="126">
        <v>1472</v>
      </c>
      <c r="B1473">
        <v>2658.5500489999999</v>
      </c>
      <c r="C1473">
        <v>160.05999800000001</v>
      </c>
      <c r="D1473">
        <v>77.792998999999995</v>
      </c>
      <c r="E1473">
        <v>20.278666999999999</v>
      </c>
      <c r="F1473">
        <v>41.176327000000001</v>
      </c>
      <c r="G1473">
        <v>320.35000600000001</v>
      </c>
      <c r="H1473">
        <v>52.660499999999999</v>
      </c>
      <c r="I1473">
        <v>0</v>
      </c>
    </row>
    <row r="1474" spans="1:9">
      <c r="A1474" s="126">
        <v>1473</v>
      </c>
      <c r="B1474">
        <v>2612.6201169999999</v>
      </c>
      <c r="C1474">
        <v>152.220001</v>
      </c>
      <c r="D1474">
        <v>74.852501000000004</v>
      </c>
      <c r="E1474">
        <v>18.611999999999998</v>
      </c>
      <c r="F1474">
        <v>40.120514</v>
      </c>
      <c r="G1474">
        <v>300.69000199999999</v>
      </c>
      <c r="H1474">
        <v>50.255001</v>
      </c>
      <c r="I1474">
        <v>0</v>
      </c>
    </row>
    <row r="1475" spans="1:9">
      <c r="A1475" s="126">
        <v>1474</v>
      </c>
      <c r="B1475">
        <v>2605</v>
      </c>
      <c r="C1475">
        <v>153.029999</v>
      </c>
      <c r="D1475">
        <v>71.570999</v>
      </c>
      <c r="E1475">
        <v>17.185333</v>
      </c>
      <c r="F1475">
        <v>39.677222999999998</v>
      </c>
      <c r="G1475">
        <v>285.76998900000001</v>
      </c>
      <c r="H1475">
        <v>50.228000999999999</v>
      </c>
      <c r="I1475">
        <v>0</v>
      </c>
    </row>
    <row r="1476" spans="1:9">
      <c r="A1476" s="126">
        <v>1475</v>
      </c>
      <c r="B1476">
        <v>2640.8701169999999</v>
      </c>
      <c r="C1476">
        <v>159.78999300000001</v>
      </c>
      <c r="D1476">
        <v>72.366996999999998</v>
      </c>
      <c r="E1476">
        <v>17.742000999999998</v>
      </c>
      <c r="F1476">
        <v>39.987048999999999</v>
      </c>
      <c r="G1476">
        <v>295.35000600000001</v>
      </c>
      <c r="H1476">
        <v>51.589500000000001</v>
      </c>
      <c r="I1476">
        <v>0</v>
      </c>
    </row>
    <row r="1477" spans="1:9">
      <c r="A1477" s="126">
        <v>1476</v>
      </c>
      <c r="B1477">
        <v>2581.8798830000001</v>
      </c>
      <c r="C1477">
        <v>155.38999899999999</v>
      </c>
      <c r="D1477">
        <v>68.599502999999999</v>
      </c>
      <c r="E1477">
        <v>16.832001000000002</v>
      </c>
      <c r="F1477">
        <v>39.724891999999997</v>
      </c>
      <c r="G1477">
        <v>280.290009</v>
      </c>
      <c r="H1477">
        <v>50.323501999999998</v>
      </c>
      <c r="I1477">
        <v>1</v>
      </c>
    </row>
    <row r="1478" spans="1:9">
      <c r="A1478" s="126">
        <v>1477</v>
      </c>
      <c r="B1478">
        <v>2614.4499510000001</v>
      </c>
      <c r="C1478">
        <v>156.11000100000001</v>
      </c>
      <c r="D1478">
        <v>69.602501000000004</v>
      </c>
      <c r="E1478">
        <v>17.835332999999999</v>
      </c>
      <c r="F1478">
        <v>40.132438999999998</v>
      </c>
      <c r="G1478">
        <v>283.67001299999998</v>
      </c>
      <c r="H1478">
        <v>50.670501999999999</v>
      </c>
      <c r="I1478">
        <v>0</v>
      </c>
    </row>
    <row r="1479" spans="1:9">
      <c r="A1479" s="126">
        <v>1478</v>
      </c>
      <c r="B1479">
        <v>2644.6899410000001</v>
      </c>
      <c r="C1479">
        <v>155.10000600000001</v>
      </c>
      <c r="D1479">
        <v>70.528503000000001</v>
      </c>
      <c r="E1479">
        <v>19.129332999999999</v>
      </c>
      <c r="F1479">
        <v>40.899856999999997</v>
      </c>
      <c r="G1479">
        <v>288.94000199999999</v>
      </c>
      <c r="H1479">
        <v>51.256999999999998</v>
      </c>
      <c r="I1479">
        <v>0</v>
      </c>
    </row>
    <row r="1480" spans="1:9">
      <c r="A1480" s="126">
        <v>1479</v>
      </c>
      <c r="B1480">
        <v>2662.8400879999999</v>
      </c>
      <c r="C1480">
        <v>159.33999600000001</v>
      </c>
      <c r="D1480">
        <v>72.587502000000001</v>
      </c>
      <c r="E1480">
        <v>20.381332</v>
      </c>
      <c r="F1480">
        <v>41.183475000000001</v>
      </c>
      <c r="G1480">
        <v>293.97000100000002</v>
      </c>
      <c r="H1480">
        <v>51.390498999999998</v>
      </c>
      <c r="I1480">
        <v>0</v>
      </c>
    </row>
    <row r="1481" spans="1:9">
      <c r="A1481" s="126">
        <v>1480</v>
      </c>
      <c r="B1481">
        <v>2604.469971</v>
      </c>
      <c r="C1481">
        <v>157.199997</v>
      </c>
      <c r="D1481">
        <v>70.261497000000006</v>
      </c>
      <c r="E1481">
        <v>19.953333000000001</v>
      </c>
      <c r="F1481">
        <v>40.130054000000001</v>
      </c>
      <c r="G1481">
        <v>288.85000600000001</v>
      </c>
      <c r="H1481">
        <v>50.352001000000001</v>
      </c>
      <c r="I1481">
        <v>0</v>
      </c>
    </row>
    <row r="1482" spans="1:9">
      <c r="A1482" s="126">
        <v>1481</v>
      </c>
      <c r="B1482">
        <v>2613.1599120000001</v>
      </c>
      <c r="C1482">
        <v>157.929993</v>
      </c>
      <c r="D1482">
        <v>70.304001</v>
      </c>
      <c r="E1482">
        <v>19.310666999999999</v>
      </c>
      <c r="F1482">
        <v>40.528064999999998</v>
      </c>
      <c r="G1482">
        <v>289.92999300000002</v>
      </c>
      <c r="H1482">
        <v>50.772499000000003</v>
      </c>
      <c r="I1482">
        <v>0</v>
      </c>
    </row>
    <row r="1483" spans="1:9">
      <c r="A1483" s="126">
        <v>1482</v>
      </c>
      <c r="B1483">
        <v>2656.8701169999999</v>
      </c>
      <c r="C1483">
        <v>165.03999300000001</v>
      </c>
      <c r="D1483">
        <v>71.810997</v>
      </c>
      <c r="E1483">
        <v>20.313334000000001</v>
      </c>
      <c r="F1483">
        <v>41.290730000000003</v>
      </c>
      <c r="G1483">
        <v>298.07000699999998</v>
      </c>
      <c r="H1483">
        <v>51.582000999999998</v>
      </c>
      <c r="I1483">
        <v>0</v>
      </c>
    </row>
    <row r="1484" spans="1:9">
      <c r="A1484" s="126">
        <v>1483</v>
      </c>
      <c r="B1484">
        <v>2642.1899410000001</v>
      </c>
      <c r="C1484">
        <v>166.320007</v>
      </c>
      <c r="D1484">
        <v>71.352501000000004</v>
      </c>
      <c r="E1484">
        <v>20.062000000000001</v>
      </c>
      <c r="F1484">
        <v>41.097667999999999</v>
      </c>
      <c r="G1484">
        <v>303.67001299999998</v>
      </c>
      <c r="H1484">
        <v>50.998500999999997</v>
      </c>
      <c r="I1484">
        <v>0</v>
      </c>
    </row>
    <row r="1485" spans="1:9">
      <c r="A1485" s="126">
        <v>1484</v>
      </c>
      <c r="B1485">
        <v>2663.98999</v>
      </c>
      <c r="C1485">
        <v>163.86999499999999</v>
      </c>
      <c r="D1485">
        <v>72.425003000000004</v>
      </c>
      <c r="E1485">
        <v>19.605333000000002</v>
      </c>
      <c r="F1485">
        <v>41.502837999999997</v>
      </c>
      <c r="G1485">
        <v>309.25</v>
      </c>
      <c r="H1485">
        <v>51.625500000000002</v>
      </c>
      <c r="I1485">
        <v>0</v>
      </c>
    </row>
    <row r="1486" spans="1:9">
      <c r="A1486" s="126">
        <v>1485</v>
      </c>
      <c r="B1486">
        <v>2656.3000489999999</v>
      </c>
      <c r="C1486">
        <v>164.520004</v>
      </c>
      <c r="D1486">
        <v>71.539496999999997</v>
      </c>
      <c r="E1486">
        <v>20.022666999999998</v>
      </c>
      <c r="F1486">
        <v>41.643447999999999</v>
      </c>
      <c r="G1486">
        <v>311.64999399999999</v>
      </c>
      <c r="H1486">
        <v>51.463501000000001</v>
      </c>
      <c r="I1486">
        <v>0</v>
      </c>
    </row>
    <row r="1487" spans="1:9">
      <c r="A1487" s="126">
        <v>1486</v>
      </c>
      <c r="B1487">
        <v>2677.8400879999999</v>
      </c>
      <c r="C1487">
        <v>164.83000200000001</v>
      </c>
      <c r="D1487">
        <v>72.074996999999996</v>
      </c>
      <c r="E1487">
        <v>19.414000000000001</v>
      </c>
      <c r="F1487">
        <v>41.903239999999997</v>
      </c>
      <c r="G1487">
        <v>307.77999899999998</v>
      </c>
      <c r="H1487">
        <v>51.898997999999999</v>
      </c>
      <c r="I1487">
        <v>0</v>
      </c>
    </row>
    <row r="1488" spans="1:9">
      <c r="A1488" s="126">
        <v>1487</v>
      </c>
      <c r="B1488">
        <v>2706.389893</v>
      </c>
      <c r="C1488">
        <v>168.66000399999999</v>
      </c>
      <c r="D1488">
        <v>75.191497999999996</v>
      </c>
      <c r="E1488">
        <v>19.179333</v>
      </c>
      <c r="F1488">
        <v>42.479996</v>
      </c>
      <c r="G1488">
        <v>336.05999800000001</v>
      </c>
      <c r="H1488">
        <v>53.707999999999998</v>
      </c>
      <c r="I1488">
        <v>0</v>
      </c>
    </row>
    <row r="1489" spans="1:9">
      <c r="A1489" s="126">
        <v>1488</v>
      </c>
      <c r="B1489">
        <v>2708.639893</v>
      </c>
      <c r="C1489">
        <v>166.36000100000001</v>
      </c>
      <c r="D1489">
        <v>76.391998000000001</v>
      </c>
      <c r="E1489">
        <v>19.556667000000001</v>
      </c>
      <c r="F1489">
        <v>42.384650999999998</v>
      </c>
      <c r="G1489">
        <v>334.51998900000001</v>
      </c>
      <c r="H1489">
        <v>53.603999999999999</v>
      </c>
      <c r="I1489">
        <v>0</v>
      </c>
    </row>
    <row r="1490" spans="1:9">
      <c r="A1490" s="126">
        <v>1489</v>
      </c>
      <c r="B1490">
        <v>2693.1298830000001</v>
      </c>
      <c r="C1490">
        <v>168.10000600000001</v>
      </c>
      <c r="D1490">
        <v>77.845496999999995</v>
      </c>
      <c r="E1490">
        <v>20.005333</v>
      </c>
      <c r="F1490">
        <v>41.183475000000001</v>
      </c>
      <c r="G1490">
        <v>332.70001200000002</v>
      </c>
      <c r="H1490">
        <v>54.384998000000003</v>
      </c>
      <c r="I1490">
        <v>0</v>
      </c>
    </row>
    <row r="1491" spans="1:9">
      <c r="A1491" s="126">
        <v>1490</v>
      </c>
      <c r="B1491">
        <v>2670.139893</v>
      </c>
      <c r="C1491">
        <v>166.279999</v>
      </c>
      <c r="D1491">
        <v>76.374495999999994</v>
      </c>
      <c r="E1491">
        <v>19.349333000000001</v>
      </c>
      <c r="F1491">
        <v>39.496098000000003</v>
      </c>
      <c r="G1491">
        <v>327.76998900000001</v>
      </c>
      <c r="H1491">
        <v>53.647998999999999</v>
      </c>
      <c r="I1491">
        <v>0</v>
      </c>
    </row>
    <row r="1492" spans="1:9">
      <c r="A1492" s="126">
        <v>1491</v>
      </c>
      <c r="B1492">
        <v>2670.290039</v>
      </c>
      <c r="C1492">
        <v>165.83999600000001</v>
      </c>
      <c r="D1492">
        <v>75.892998000000006</v>
      </c>
      <c r="E1492">
        <v>18.891332999999999</v>
      </c>
      <c r="F1492">
        <v>39.381695000000001</v>
      </c>
      <c r="G1492">
        <v>318.69000199999999</v>
      </c>
      <c r="H1492">
        <v>53.372501</v>
      </c>
      <c r="I1492">
        <v>0</v>
      </c>
    </row>
    <row r="1493" spans="1:9">
      <c r="A1493" s="126">
        <v>1492</v>
      </c>
      <c r="B1493">
        <v>2634.5600589999999</v>
      </c>
      <c r="C1493">
        <v>159.69000199999999</v>
      </c>
      <c r="D1493">
        <v>73.004501000000005</v>
      </c>
      <c r="E1493">
        <v>18.897333</v>
      </c>
      <c r="F1493">
        <v>38.833537999999997</v>
      </c>
      <c r="G1493">
        <v>307.01998900000001</v>
      </c>
      <c r="H1493">
        <v>50.999001</v>
      </c>
      <c r="I1493">
        <v>0</v>
      </c>
    </row>
    <row r="1494" spans="1:9">
      <c r="A1494" s="126">
        <v>1493</v>
      </c>
      <c r="B1494">
        <v>2639.3999020000001</v>
      </c>
      <c r="C1494">
        <v>159.69000199999999</v>
      </c>
      <c r="D1494">
        <v>73.008499</v>
      </c>
      <c r="E1494">
        <v>18.712667</v>
      </c>
      <c r="F1494">
        <v>39.002743000000002</v>
      </c>
      <c r="G1494">
        <v>305.76001000000002</v>
      </c>
      <c r="H1494">
        <v>51.058998000000003</v>
      </c>
      <c r="I1494">
        <v>0</v>
      </c>
    </row>
    <row r="1495" spans="1:9">
      <c r="A1495" s="126">
        <v>1494</v>
      </c>
      <c r="B1495">
        <v>2666.9399410000001</v>
      </c>
      <c r="C1495">
        <v>174.16000399999999</v>
      </c>
      <c r="D1495">
        <v>75.898003000000003</v>
      </c>
      <c r="E1495">
        <v>19.032</v>
      </c>
      <c r="F1495">
        <v>39.138596</v>
      </c>
      <c r="G1495">
        <v>313.98001099999999</v>
      </c>
      <c r="H1495">
        <v>52.001998999999998</v>
      </c>
      <c r="I1495">
        <v>0</v>
      </c>
    </row>
    <row r="1496" spans="1:9">
      <c r="A1496" s="126">
        <v>1495</v>
      </c>
      <c r="B1496">
        <v>2669.9099120000001</v>
      </c>
      <c r="C1496">
        <v>173.58999600000001</v>
      </c>
      <c r="D1496">
        <v>78.630996999999994</v>
      </c>
      <c r="E1496">
        <v>19.605333000000002</v>
      </c>
      <c r="F1496">
        <v>38.685775999999997</v>
      </c>
      <c r="G1496">
        <v>311.76001000000002</v>
      </c>
      <c r="H1496">
        <v>51.502499</v>
      </c>
      <c r="I1496">
        <v>0</v>
      </c>
    </row>
    <row r="1497" spans="1:9">
      <c r="A1497" s="126">
        <v>1496</v>
      </c>
      <c r="B1497">
        <v>2648.0500489999999</v>
      </c>
      <c r="C1497">
        <v>172</v>
      </c>
      <c r="D1497">
        <v>78.306503000000006</v>
      </c>
      <c r="E1497">
        <v>19.593332</v>
      </c>
      <c r="F1497">
        <v>39.386467000000003</v>
      </c>
      <c r="G1497">
        <v>312.459991</v>
      </c>
      <c r="H1497">
        <v>50.866501</v>
      </c>
      <c r="I1497">
        <v>0</v>
      </c>
    </row>
    <row r="1498" spans="1:9">
      <c r="A1498" s="126">
        <v>1497</v>
      </c>
      <c r="B1498">
        <v>2654.8000489999999</v>
      </c>
      <c r="C1498">
        <v>173.86000100000001</v>
      </c>
      <c r="D1498">
        <v>79.112999000000002</v>
      </c>
      <c r="E1498">
        <v>19.994667</v>
      </c>
      <c r="F1498">
        <v>40.301651</v>
      </c>
      <c r="G1498">
        <v>313.29998799999998</v>
      </c>
      <c r="H1498">
        <v>51.865501000000002</v>
      </c>
      <c r="I1498">
        <v>1</v>
      </c>
    </row>
    <row r="1499" spans="1:9">
      <c r="A1499" s="126">
        <v>1498</v>
      </c>
      <c r="B1499">
        <v>2635.669922</v>
      </c>
      <c r="C1499">
        <v>176.070007</v>
      </c>
      <c r="D1499">
        <v>78.484001000000006</v>
      </c>
      <c r="E1499">
        <v>20.076668000000002</v>
      </c>
      <c r="F1499">
        <v>42.081982000000004</v>
      </c>
      <c r="G1499">
        <v>313.35998499999999</v>
      </c>
      <c r="H1499">
        <v>51.219002000000003</v>
      </c>
      <c r="I1499">
        <v>0</v>
      </c>
    </row>
    <row r="1500" spans="1:9">
      <c r="A1500" s="126">
        <v>1499</v>
      </c>
      <c r="B1500">
        <v>2629.7299800000001</v>
      </c>
      <c r="C1500">
        <v>174.020004</v>
      </c>
      <c r="D1500">
        <v>78.603995999999995</v>
      </c>
      <c r="E1500">
        <v>18.963332999999999</v>
      </c>
      <c r="F1500">
        <v>42.158240999999997</v>
      </c>
      <c r="G1500">
        <v>311.69000199999999</v>
      </c>
      <c r="H1500">
        <v>51.186000999999997</v>
      </c>
      <c r="I1500">
        <v>0</v>
      </c>
    </row>
    <row r="1501" spans="1:9">
      <c r="A1501" s="126">
        <v>1500</v>
      </c>
      <c r="B1501">
        <v>2663.419922</v>
      </c>
      <c r="C1501">
        <v>176.61000100000001</v>
      </c>
      <c r="D1501">
        <v>79.047500999999997</v>
      </c>
      <c r="E1501">
        <v>19.606000999999999</v>
      </c>
      <c r="F1501">
        <v>43.812252000000001</v>
      </c>
      <c r="G1501">
        <v>320.08999599999999</v>
      </c>
      <c r="H1501">
        <v>52.410499999999999</v>
      </c>
      <c r="I1501">
        <v>0</v>
      </c>
    </row>
    <row r="1502" spans="1:9">
      <c r="A1502" s="126">
        <v>1501</v>
      </c>
      <c r="B1502">
        <v>2672.6298830000001</v>
      </c>
      <c r="C1502">
        <v>177.970001</v>
      </c>
      <c r="D1502">
        <v>80.007003999999995</v>
      </c>
      <c r="E1502">
        <v>20.184667999999999</v>
      </c>
      <c r="F1502">
        <v>44.129227</v>
      </c>
      <c r="G1502">
        <v>326.26001000000002</v>
      </c>
      <c r="H1502">
        <v>52.739497999999998</v>
      </c>
      <c r="I1502">
        <v>0</v>
      </c>
    </row>
    <row r="1503" spans="1:9">
      <c r="A1503" s="126">
        <v>1502</v>
      </c>
      <c r="B1503">
        <v>2671.919922</v>
      </c>
      <c r="C1503">
        <v>178.91999799999999</v>
      </c>
      <c r="D1503">
        <v>79.619499000000005</v>
      </c>
      <c r="E1503">
        <v>20.131332</v>
      </c>
      <c r="F1503">
        <v>44.341351000000003</v>
      </c>
      <c r="G1503">
        <v>326.89001500000001</v>
      </c>
      <c r="H1503">
        <v>52.695498999999998</v>
      </c>
      <c r="I1503">
        <v>0</v>
      </c>
    </row>
    <row r="1504" spans="1:9">
      <c r="A1504" s="126">
        <v>1503</v>
      </c>
      <c r="B1504">
        <v>2697.790039</v>
      </c>
      <c r="C1504">
        <v>182.66000399999999</v>
      </c>
      <c r="D1504">
        <v>80.400002000000001</v>
      </c>
      <c r="E1504">
        <v>20.456666999999999</v>
      </c>
      <c r="F1504">
        <v>44.653561000000003</v>
      </c>
      <c r="G1504">
        <v>330.29998799999998</v>
      </c>
      <c r="H1504">
        <v>54.137999999999998</v>
      </c>
      <c r="I1504">
        <v>0</v>
      </c>
    </row>
    <row r="1505" spans="1:9">
      <c r="A1505" s="126">
        <v>1504</v>
      </c>
      <c r="B1505">
        <v>2723.070068</v>
      </c>
      <c r="C1505">
        <v>185.529999</v>
      </c>
      <c r="D1505">
        <v>80.454002000000003</v>
      </c>
      <c r="E1505">
        <v>20.334667</v>
      </c>
      <c r="F1505">
        <v>45.292285999999997</v>
      </c>
      <c r="G1505">
        <v>329.60000600000001</v>
      </c>
      <c r="H1505">
        <v>54.878501999999997</v>
      </c>
      <c r="I1505">
        <v>0</v>
      </c>
    </row>
    <row r="1506" spans="1:9">
      <c r="A1506" s="126">
        <v>1505</v>
      </c>
      <c r="B1506">
        <v>2727.719971</v>
      </c>
      <c r="C1506">
        <v>186.990005</v>
      </c>
      <c r="D1506">
        <v>80.145499999999998</v>
      </c>
      <c r="E1506">
        <v>20.070667</v>
      </c>
      <c r="F1506">
        <v>45.120021999999999</v>
      </c>
      <c r="G1506">
        <v>326.459991</v>
      </c>
      <c r="H1506">
        <v>54.912998000000002</v>
      </c>
      <c r="I1506">
        <v>0</v>
      </c>
    </row>
    <row r="1507" spans="1:9">
      <c r="A1507" s="126">
        <v>1506</v>
      </c>
      <c r="B1507">
        <v>2730.1298830000001</v>
      </c>
      <c r="C1507">
        <v>186.63999899999999</v>
      </c>
      <c r="D1507">
        <v>80.077003000000005</v>
      </c>
      <c r="E1507">
        <v>19.464666000000001</v>
      </c>
      <c r="F1507">
        <v>45.014755000000001</v>
      </c>
      <c r="G1507">
        <v>328.52999899999998</v>
      </c>
      <c r="H1507">
        <v>55.009998000000003</v>
      </c>
      <c r="I1507">
        <v>0</v>
      </c>
    </row>
    <row r="1508" spans="1:9">
      <c r="A1508" s="126">
        <v>1507</v>
      </c>
      <c r="B1508">
        <v>2711.4499510000001</v>
      </c>
      <c r="C1508">
        <v>184.320007</v>
      </c>
      <c r="D1508">
        <v>78.805999999999997</v>
      </c>
      <c r="E1508">
        <v>18.945333000000002</v>
      </c>
      <c r="F1508">
        <v>44.605637000000002</v>
      </c>
      <c r="G1508">
        <v>326.13000499999998</v>
      </c>
      <c r="H1508">
        <v>53.961497999999999</v>
      </c>
      <c r="I1508">
        <v>0</v>
      </c>
    </row>
    <row r="1509" spans="1:9">
      <c r="A1509" s="126">
        <v>1508</v>
      </c>
      <c r="B1509">
        <v>2722.459961</v>
      </c>
      <c r="C1509">
        <v>183.199997</v>
      </c>
      <c r="D1509">
        <v>79.363997999999995</v>
      </c>
      <c r="E1509">
        <v>19.098666999999999</v>
      </c>
      <c r="F1509">
        <v>45.021931000000002</v>
      </c>
      <c r="G1509">
        <v>328.19000199999999</v>
      </c>
      <c r="H1509">
        <v>54.088501000000001</v>
      </c>
      <c r="I1509">
        <v>0</v>
      </c>
    </row>
    <row r="1510" spans="1:9">
      <c r="A1510" s="126">
        <v>1509</v>
      </c>
      <c r="B1510">
        <v>2720.1298830000001</v>
      </c>
      <c r="C1510">
        <v>183.759995</v>
      </c>
      <c r="D1510">
        <v>79.087997000000001</v>
      </c>
      <c r="E1510">
        <v>18.969334</v>
      </c>
      <c r="F1510">
        <v>44.737231999999999</v>
      </c>
      <c r="G1510">
        <v>325.22000100000002</v>
      </c>
      <c r="H1510">
        <v>53.929501000000002</v>
      </c>
      <c r="I1510">
        <v>0</v>
      </c>
    </row>
    <row r="1511" spans="1:9">
      <c r="A1511" s="126">
        <v>1510</v>
      </c>
      <c r="B1511">
        <v>2712.969971</v>
      </c>
      <c r="C1511">
        <v>182.679993</v>
      </c>
      <c r="D1511">
        <v>78.718497999999997</v>
      </c>
      <c r="E1511">
        <v>18.454666</v>
      </c>
      <c r="F1511">
        <v>44.574534999999997</v>
      </c>
      <c r="G1511">
        <v>324.17999300000002</v>
      </c>
      <c r="H1511">
        <v>53.318001000000002</v>
      </c>
      <c r="I1511">
        <v>0</v>
      </c>
    </row>
    <row r="1512" spans="1:9">
      <c r="A1512" s="126">
        <v>1511</v>
      </c>
      <c r="B1512">
        <v>2733.01001</v>
      </c>
      <c r="C1512">
        <v>184.490005</v>
      </c>
      <c r="D1512">
        <v>79.273003000000003</v>
      </c>
      <c r="E1512">
        <v>18.966000000000001</v>
      </c>
      <c r="F1512">
        <v>44.890346999999998</v>
      </c>
      <c r="G1512">
        <v>331.82000699999998</v>
      </c>
      <c r="H1512">
        <v>53.978999999999999</v>
      </c>
      <c r="I1512">
        <v>0</v>
      </c>
    </row>
    <row r="1513" spans="1:9">
      <c r="A1513" s="126">
        <v>1512</v>
      </c>
      <c r="B1513">
        <v>2724.4399410000001</v>
      </c>
      <c r="C1513">
        <v>183.800003</v>
      </c>
      <c r="D1513">
        <v>79.069999999999993</v>
      </c>
      <c r="E1513">
        <v>18.334</v>
      </c>
      <c r="F1513">
        <v>44.777904999999997</v>
      </c>
      <c r="G1513">
        <v>331.61999500000002</v>
      </c>
      <c r="H1513">
        <v>53.486499999999999</v>
      </c>
      <c r="I1513">
        <v>0</v>
      </c>
    </row>
    <row r="1514" spans="1:9">
      <c r="A1514" s="126">
        <v>1513</v>
      </c>
      <c r="B1514">
        <v>2733.290039</v>
      </c>
      <c r="C1514">
        <v>186.89999399999999</v>
      </c>
      <c r="D1514">
        <v>80.093001999999998</v>
      </c>
      <c r="E1514">
        <v>18.604668</v>
      </c>
      <c r="F1514">
        <v>45.065002</v>
      </c>
      <c r="G1514">
        <v>344.72000100000002</v>
      </c>
      <c r="H1514">
        <v>53.984501000000002</v>
      </c>
      <c r="I1514">
        <v>0</v>
      </c>
    </row>
    <row r="1515" spans="1:9">
      <c r="A1515" s="126">
        <v>1514</v>
      </c>
      <c r="B1515">
        <v>2727.76001</v>
      </c>
      <c r="C1515">
        <v>185.929993</v>
      </c>
      <c r="D1515">
        <v>80.153503000000001</v>
      </c>
      <c r="E1515">
        <v>18.523333000000001</v>
      </c>
      <c r="F1515">
        <v>45.014755000000001</v>
      </c>
      <c r="G1515">
        <v>349.290009</v>
      </c>
      <c r="H1515">
        <v>53.962001999999998</v>
      </c>
      <c r="I1515">
        <v>0</v>
      </c>
    </row>
    <row r="1516" spans="1:9">
      <c r="A1516" s="126">
        <v>1515</v>
      </c>
      <c r="B1516">
        <v>2721.330078</v>
      </c>
      <c r="C1516">
        <v>184.91999799999999</v>
      </c>
      <c r="D1516">
        <v>80.507499999999993</v>
      </c>
      <c r="E1516">
        <v>18.59</v>
      </c>
      <c r="F1516">
        <v>45.117637999999999</v>
      </c>
      <c r="G1516">
        <v>351.290009</v>
      </c>
      <c r="H1516">
        <v>53.783000999999999</v>
      </c>
      <c r="I1516">
        <v>0</v>
      </c>
    </row>
    <row r="1517" spans="1:9">
      <c r="A1517" s="126">
        <v>1516</v>
      </c>
      <c r="B1517">
        <v>2689.860107</v>
      </c>
      <c r="C1517">
        <v>185.740005</v>
      </c>
      <c r="D1517">
        <v>80.643501000000001</v>
      </c>
      <c r="E1517">
        <v>18.917334</v>
      </c>
      <c r="F1517">
        <v>44.954940999999998</v>
      </c>
      <c r="G1517">
        <v>349.73001099999999</v>
      </c>
      <c r="H1517">
        <v>53.015999000000001</v>
      </c>
      <c r="I1517">
        <v>0</v>
      </c>
    </row>
    <row r="1518" spans="1:9">
      <c r="A1518" s="126">
        <v>1517</v>
      </c>
      <c r="B1518">
        <v>2724.01001</v>
      </c>
      <c r="C1518">
        <v>187.66999799999999</v>
      </c>
      <c r="D1518">
        <v>81.244499000000005</v>
      </c>
      <c r="E1518">
        <v>19.448</v>
      </c>
      <c r="F1518">
        <v>44.859234000000001</v>
      </c>
      <c r="G1518">
        <v>353.540009</v>
      </c>
      <c r="H1518">
        <v>53.389999000000003</v>
      </c>
      <c r="I1518">
        <v>0</v>
      </c>
    </row>
    <row r="1519" spans="1:9">
      <c r="A1519" s="126">
        <v>1518</v>
      </c>
      <c r="B1519">
        <v>2705.2700199999999</v>
      </c>
      <c r="C1519">
        <v>191.779999</v>
      </c>
      <c r="D1519">
        <v>81.481003000000001</v>
      </c>
      <c r="E1519">
        <v>18.981999999999999</v>
      </c>
      <c r="F1519">
        <v>44.708519000000003</v>
      </c>
      <c r="G1519">
        <v>351.60000600000001</v>
      </c>
      <c r="H1519">
        <v>54.249499999999998</v>
      </c>
      <c r="I1519">
        <v>0</v>
      </c>
    </row>
    <row r="1520" spans="1:9">
      <c r="A1520" s="126">
        <v>1519</v>
      </c>
      <c r="B1520">
        <v>2734.6201169999999</v>
      </c>
      <c r="C1520">
        <v>193.990005</v>
      </c>
      <c r="D1520">
        <v>82.077003000000005</v>
      </c>
      <c r="E1520">
        <v>19.454666</v>
      </c>
      <c r="F1520">
        <v>45.514786000000001</v>
      </c>
      <c r="G1520">
        <v>359.92999300000002</v>
      </c>
      <c r="H1520">
        <v>55.974997999999999</v>
      </c>
      <c r="I1520">
        <v>1</v>
      </c>
    </row>
    <row r="1521" spans="1:9">
      <c r="A1521" s="126">
        <v>1520</v>
      </c>
      <c r="B1521">
        <v>2746.8701169999999</v>
      </c>
      <c r="C1521">
        <v>193.279999</v>
      </c>
      <c r="D1521">
        <v>83.263496000000004</v>
      </c>
      <c r="E1521">
        <v>19.782667</v>
      </c>
      <c r="F1521">
        <v>45.895195000000001</v>
      </c>
      <c r="G1521">
        <v>361.80999800000001</v>
      </c>
      <c r="H1521">
        <v>56.964500000000001</v>
      </c>
      <c r="I1521">
        <v>0</v>
      </c>
    </row>
    <row r="1522" spans="1:9">
      <c r="A1522" s="126">
        <v>1521</v>
      </c>
      <c r="B1522">
        <v>2748.8000489999999</v>
      </c>
      <c r="C1522">
        <v>192.94000199999999</v>
      </c>
      <c r="D1522">
        <v>84.817497000000003</v>
      </c>
      <c r="E1522">
        <v>19.408667000000001</v>
      </c>
      <c r="F1522">
        <v>46.249274999999997</v>
      </c>
      <c r="G1522">
        <v>365.79998799999998</v>
      </c>
      <c r="H1522">
        <v>56.983001999999999</v>
      </c>
      <c r="I1522">
        <v>0</v>
      </c>
    </row>
    <row r="1523" spans="1:9">
      <c r="A1523" s="126">
        <v>1522</v>
      </c>
      <c r="B1523">
        <v>2772.3500979999999</v>
      </c>
      <c r="C1523">
        <v>191.33999600000001</v>
      </c>
      <c r="D1523">
        <v>84.787497999999999</v>
      </c>
      <c r="E1523">
        <v>21.299999</v>
      </c>
      <c r="F1523">
        <v>46.409576000000001</v>
      </c>
      <c r="G1523">
        <v>367.45001200000002</v>
      </c>
      <c r="H1523">
        <v>56.844002000000003</v>
      </c>
      <c r="I1523">
        <v>0</v>
      </c>
    </row>
    <row r="1524" spans="1:9">
      <c r="A1524" s="126">
        <v>1523</v>
      </c>
      <c r="B1524">
        <v>2770.3701169999999</v>
      </c>
      <c r="C1524">
        <v>188.179993</v>
      </c>
      <c r="D1524">
        <v>84.464995999999999</v>
      </c>
      <c r="E1524">
        <v>21.072666000000002</v>
      </c>
      <c r="F1524">
        <v>46.285178999999999</v>
      </c>
      <c r="G1524">
        <v>361.39999399999999</v>
      </c>
      <c r="H1524">
        <v>56.193001000000002</v>
      </c>
      <c r="I1524">
        <v>0</v>
      </c>
    </row>
    <row r="1525" spans="1:9">
      <c r="A1525" s="126">
        <v>1524</v>
      </c>
      <c r="B1525">
        <v>2779.030029</v>
      </c>
      <c r="C1525">
        <v>189.10000600000001</v>
      </c>
      <c r="D1525">
        <v>84.199500999999998</v>
      </c>
      <c r="E1525">
        <v>21.177333999999998</v>
      </c>
      <c r="F1525">
        <v>45.864086</v>
      </c>
      <c r="G1525">
        <v>360.57000699999998</v>
      </c>
      <c r="H1525">
        <v>56.043498999999997</v>
      </c>
      <c r="I1525">
        <v>0</v>
      </c>
    </row>
    <row r="1526" spans="1:9">
      <c r="A1526" s="126">
        <v>1525</v>
      </c>
      <c r="B1526">
        <v>2782</v>
      </c>
      <c r="C1526">
        <v>191.53999300000001</v>
      </c>
      <c r="D1526">
        <v>84.456001000000001</v>
      </c>
      <c r="E1526">
        <v>22.139999</v>
      </c>
      <c r="F1526">
        <v>45.751640000000002</v>
      </c>
      <c r="G1526">
        <v>361.45001200000002</v>
      </c>
      <c r="H1526">
        <v>56.499499999999998</v>
      </c>
      <c r="I1526">
        <v>0</v>
      </c>
    </row>
    <row r="1527" spans="1:9">
      <c r="A1527" s="126">
        <v>1526</v>
      </c>
      <c r="B1527">
        <v>2786.8500979999999</v>
      </c>
      <c r="C1527">
        <v>192.39999399999999</v>
      </c>
      <c r="D1527">
        <v>84.9375</v>
      </c>
      <c r="E1527">
        <v>22.851334000000001</v>
      </c>
      <c r="F1527">
        <v>46.002850000000002</v>
      </c>
      <c r="G1527">
        <v>363.82998700000002</v>
      </c>
      <c r="H1527">
        <v>56.966000000000001</v>
      </c>
      <c r="I1527">
        <v>0</v>
      </c>
    </row>
    <row r="1528" spans="1:9">
      <c r="A1528" s="126">
        <v>1527</v>
      </c>
      <c r="B1528">
        <v>2775.6298830000001</v>
      </c>
      <c r="C1528">
        <v>192.41000399999999</v>
      </c>
      <c r="D1528">
        <v>85.242996000000005</v>
      </c>
      <c r="E1528">
        <v>22.985332</v>
      </c>
      <c r="F1528">
        <v>45.624844000000003</v>
      </c>
      <c r="G1528">
        <v>379.92999300000002</v>
      </c>
      <c r="H1528">
        <v>56.739497999999998</v>
      </c>
      <c r="I1528">
        <v>0</v>
      </c>
    </row>
    <row r="1529" spans="1:9">
      <c r="A1529" s="126">
        <v>1528</v>
      </c>
      <c r="B1529">
        <v>2782.48999</v>
      </c>
      <c r="C1529">
        <v>196.80999800000001</v>
      </c>
      <c r="D1529">
        <v>86.193000999999995</v>
      </c>
      <c r="E1529">
        <v>23.847999999999999</v>
      </c>
      <c r="F1529">
        <v>45.648761999999998</v>
      </c>
      <c r="G1529">
        <v>392.86999500000002</v>
      </c>
      <c r="H1529">
        <v>57.605998999999997</v>
      </c>
      <c r="I1529">
        <v>0</v>
      </c>
    </row>
    <row r="1530" spans="1:9">
      <c r="A1530" s="126">
        <v>1529</v>
      </c>
      <c r="B1530">
        <v>2779.6599120000001</v>
      </c>
      <c r="C1530">
        <v>195.85000600000001</v>
      </c>
      <c r="D1530">
        <v>85.798500000000004</v>
      </c>
      <c r="E1530">
        <v>23.878</v>
      </c>
      <c r="F1530">
        <v>45.179836000000002</v>
      </c>
      <c r="G1530">
        <v>391.98001099999999</v>
      </c>
      <c r="H1530">
        <v>57.612999000000002</v>
      </c>
      <c r="I1530">
        <v>0</v>
      </c>
    </row>
    <row r="1531" spans="1:9">
      <c r="A1531" s="126">
        <v>1530</v>
      </c>
      <c r="B1531">
        <v>2773.75</v>
      </c>
      <c r="C1531">
        <v>198.30999800000001</v>
      </c>
      <c r="D1531">
        <v>86.189498999999998</v>
      </c>
      <c r="E1531">
        <v>24.722000000000001</v>
      </c>
      <c r="F1531">
        <v>45.155906999999999</v>
      </c>
      <c r="G1531">
        <v>390.39999399999999</v>
      </c>
      <c r="H1531">
        <v>58.673000000000002</v>
      </c>
      <c r="I1531">
        <v>0</v>
      </c>
    </row>
    <row r="1532" spans="1:9">
      <c r="A1532" s="126">
        <v>1531</v>
      </c>
      <c r="B1532">
        <v>2762.5900879999999</v>
      </c>
      <c r="C1532">
        <v>197.490005</v>
      </c>
      <c r="D1532">
        <v>86.738997999999995</v>
      </c>
      <c r="E1532">
        <v>23.503332</v>
      </c>
      <c r="F1532">
        <v>44.426205000000003</v>
      </c>
      <c r="G1532">
        <v>404.98001099999999</v>
      </c>
      <c r="H1532">
        <v>58.402999999999999</v>
      </c>
      <c r="I1532">
        <v>0</v>
      </c>
    </row>
    <row r="1533" spans="1:9">
      <c r="A1533" s="126">
        <v>1532</v>
      </c>
      <c r="B1533">
        <v>2767.320068</v>
      </c>
      <c r="C1533">
        <v>202</v>
      </c>
      <c r="D1533">
        <v>87.503997999999996</v>
      </c>
      <c r="E1533">
        <v>24.148001000000001</v>
      </c>
      <c r="F1533">
        <v>44.619995000000003</v>
      </c>
      <c r="G1533">
        <v>416.76001000000002</v>
      </c>
      <c r="H1533">
        <v>58.492001000000002</v>
      </c>
      <c r="I1533">
        <v>0</v>
      </c>
    </row>
    <row r="1534" spans="1:9">
      <c r="A1534" s="126">
        <v>1533</v>
      </c>
      <c r="B1534">
        <v>2749.76001</v>
      </c>
      <c r="C1534">
        <v>201.5</v>
      </c>
      <c r="D1534">
        <v>86.511002000000005</v>
      </c>
      <c r="E1534">
        <v>23.167334</v>
      </c>
      <c r="F1534">
        <v>44.371181</v>
      </c>
      <c r="G1534">
        <v>415.44000199999999</v>
      </c>
      <c r="H1534">
        <v>57.882998999999998</v>
      </c>
      <c r="I1534">
        <v>0</v>
      </c>
    </row>
    <row r="1535" spans="1:9">
      <c r="A1535" s="126">
        <v>1534</v>
      </c>
      <c r="B1535">
        <v>2754.8798830000001</v>
      </c>
      <c r="C1535">
        <v>201.740005</v>
      </c>
      <c r="D1535">
        <v>85.783501000000001</v>
      </c>
      <c r="E1535">
        <v>22.242000999999998</v>
      </c>
      <c r="F1535">
        <v>44.241978000000003</v>
      </c>
      <c r="G1535">
        <v>411.08999599999999</v>
      </c>
      <c r="H1535">
        <v>57.773997999999999</v>
      </c>
      <c r="I1535">
        <v>0</v>
      </c>
    </row>
    <row r="1536" spans="1:9">
      <c r="A1536" s="126">
        <v>1535</v>
      </c>
      <c r="B1536">
        <v>2717.070068</v>
      </c>
      <c r="C1536">
        <v>196.35000600000001</v>
      </c>
      <c r="D1536">
        <v>83.157500999999996</v>
      </c>
      <c r="E1536">
        <v>22.200665999999998</v>
      </c>
      <c r="F1536">
        <v>43.584041999999997</v>
      </c>
      <c r="G1536">
        <v>384.48001099999999</v>
      </c>
      <c r="H1536">
        <v>56.240501000000002</v>
      </c>
      <c r="I1536">
        <v>0</v>
      </c>
    </row>
    <row r="1537" spans="1:9">
      <c r="A1537" s="126">
        <v>1536</v>
      </c>
      <c r="B1537">
        <v>2723.0600589999999</v>
      </c>
      <c r="C1537">
        <v>199</v>
      </c>
      <c r="D1537">
        <v>84.554496999999998</v>
      </c>
      <c r="E1537">
        <v>22.799999</v>
      </c>
      <c r="F1537">
        <v>44.124752000000001</v>
      </c>
      <c r="G1537">
        <v>399.39001500000001</v>
      </c>
      <c r="H1537">
        <v>55.923000000000002</v>
      </c>
      <c r="I1537">
        <v>0</v>
      </c>
    </row>
    <row r="1538" spans="1:9">
      <c r="A1538" s="126">
        <v>1537</v>
      </c>
      <c r="B1538">
        <v>2699.6298830000001</v>
      </c>
      <c r="C1538">
        <v>195.83999600000001</v>
      </c>
      <c r="D1538">
        <v>83.025497000000001</v>
      </c>
      <c r="E1538">
        <v>22.966667000000001</v>
      </c>
      <c r="F1538">
        <v>44.06015</v>
      </c>
      <c r="G1538">
        <v>390.39001500000001</v>
      </c>
      <c r="H1538">
        <v>55.199001000000003</v>
      </c>
      <c r="I1538">
        <v>0</v>
      </c>
    </row>
    <row r="1539" spans="1:9">
      <c r="A1539" s="126">
        <v>1538</v>
      </c>
      <c r="B1539">
        <v>2716.3100589999999</v>
      </c>
      <c r="C1539">
        <v>196.229996</v>
      </c>
      <c r="D1539">
        <v>85.072502</v>
      </c>
      <c r="E1539">
        <v>23.328666999999999</v>
      </c>
      <c r="F1539">
        <v>44.380749000000002</v>
      </c>
      <c r="G1539">
        <v>395.42001299999998</v>
      </c>
      <c r="H1539">
        <v>55.710999000000001</v>
      </c>
      <c r="I1539">
        <v>0</v>
      </c>
    </row>
    <row r="1540" spans="1:9">
      <c r="A1540" s="126">
        <v>1539</v>
      </c>
      <c r="B1540">
        <v>2718.3701169999999</v>
      </c>
      <c r="C1540">
        <v>194.320007</v>
      </c>
      <c r="D1540">
        <v>84.989998</v>
      </c>
      <c r="E1540">
        <v>22.863333000000001</v>
      </c>
      <c r="F1540">
        <v>44.287441000000001</v>
      </c>
      <c r="G1540">
        <v>391.42999300000002</v>
      </c>
      <c r="H1540">
        <v>55.782501000000003</v>
      </c>
      <c r="I1540">
        <v>0</v>
      </c>
    </row>
    <row r="1541" spans="1:9">
      <c r="A1541" s="126">
        <v>1540</v>
      </c>
      <c r="B1541">
        <v>2726.709961</v>
      </c>
      <c r="C1541">
        <v>197.36000100000001</v>
      </c>
      <c r="D1541">
        <v>85.689003</v>
      </c>
      <c r="E1541">
        <v>22.337999</v>
      </c>
      <c r="F1541">
        <v>44.782684000000003</v>
      </c>
      <c r="G1541">
        <v>398.17999300000002</v>
      </c>
      <c r="H1541">
        <v>56.373001000000002</v>
      </c>
      <c r="I1541">
        <v>1</v>
      </c>
    </row>
    <row r="1542" spans="1:9">
      <c r="A1542" s="126">
        <v>1541</v>
      </c>
      <c r="B1542">
        <v>2713.219971</v>
      </c>
      <c r="C1542">
        <v>192.729996</v>
      </c>
      <c r="D1542">
        <v>84.697997999999998</v>
      </c>
      <c r="E1542">
        <v>20.724001000000001</v>
      </c>
      <c r="F1542">
        <v>44.002730999999997</v>
      </c>
      <c r="G1542">
        <v>390.51998900000001</v>
      </c>
      <c r="H1542">
        <v>55.144500999999998</v>
      </c>
      <c r="I1542">
        <v>0</v>
      </c>
    </row>
    <row r="1543" spans="1:9">
      <c r="A1543" s="126">
        <v>1542</v>
      </c>
      <c r="B1543">
        <v>2736.610107</v>
      </c>
      <c r="C1543">
        <v>198.449997</v>
      </c>
      <c r="D1543">
        <v>84.986503999999996</v>
      </c>
      <c r="E1543">
        <v>20.610665999999998</v>
      </c>
      <c r="F1543">
        <v>44.356822999999999</v>
      </c>
      <c r="G1543">
        <v>398.39001500000001</v>
      </c>
      <c r="H1543">
        <v>56.213501000000001</v>
      </c>
      <c r="I1543">
        <v>0</v>
      </c>
    </row>
    <row r="1544" spans="1:9">
      <c r="A1544" s="126">
        <v>1543</v>
      </c>
      <c r="B1544">
        <v>2759.820068</v>
      </c>
      <c r="C1544">
        <v>203.229996</v>
      </c>
      <c r="D1544">
        <v>85.531502000000003</v>
      </c>
      <c r="E1544">
        <v>20.593332</v>
      </c>
      <c r="F1544">
        <v>44.971691</v>
      </c>
      <c r="G1544">
        <v>408.25</v>
      </c>
      <c r="H1544">
        <v>57.008499</v>
      </c>
      <c r="I1544">
        <v>0</v>
      </c>
    </row>
    <row r="1545" spans="1:9">
      <c r="A1545" s="126">
        <v>1544</v>
      </c>
      <c r="B1545">
        <v>2784.169922</v>
      </c>
      <c r="C1545">
        <v>204.740005</v>
      </c>
      <c r="D1545">
        <v>86.950996000000004</v>
      </c>
      <c r="E1545">
        <v>21.233999000000001</v>
      </c>
      <c r="F1545">
        <v>45.596127000000003</v>
      </c>
      <c r="G1545">
        <v>418.97000100000002</v>
      </c>
      <c r="H1545">
        <v>57.702499000000003</v>
      </c>
      <c r="I1545">
        <v>0</v>
      </c>
    </row>
    <row r="1546" spans="1:9">
      <c r="A1546" s="126">
        <v>1545</v>
      </c>
      <c r="B1546">
        <v>2793.8400879999999</v>
      </c>
      <c r="C1546">
        <v>203.53999300000001</v>
      </c>
      <c r="D1546">
        <v>87.153503000000001</v>
      </c>
      <c r="E1546">
        <v>21.497999</v>
      </c>
      <c r="F1546">
        <v>45.541106999999997</v>
      </c>
      <c r="G1546">
        <v>415.63000499999998</v>
      </c>
      <c r="H1546">
        <v>57.641998000000001</v>
      </c>
      <c r="I1546">
        <v>0</v>
      </c>
    </row>
    <row r="1547" spans="1:9">
      <c r="A1547" s="126">
        <v>1546</v>
      </c>
      <c r="B1547">
        <v>2774.0200199999999</v>
      </c>
      <c r="C1547">
        <v>202.53999300000001</v>
      </c>
      <c r="D1547">
        <v>87.75</v>
      </c>
      <c r="E1547">
        <v>21.263999999999999</v>
      </c>
      <c r="F1547">
        <v>44.950156999999997</v>
      </c>
      <c r="G1547">
        <v>418.64999399999999</v>
      </c>
      <c r="H1547">
        <v>57.695</v>
      </c>
      <c r="I1547">
        <v>0</v>
      </c>
    </row>
    <row r="1548" spans="1:9">
      <c r="A1548" s="126">
        <v>1547</v>
      </c>
      <c r="B1548">
        <v>2798.290039</v>
      </c>
      <c r="C1548">
        <v>206.91999799999999</v>
      </c>
      <c r="D1548">
        <v>89.831001000000001</v>
      </c>
      <c r="E1548">
        <v>21.114000000000001</v>
      </c>
      <c r="F1548">
        <v>45.703795999999997</v>
      </c>
      <c r="G1548">
        <v>413.5</v>
      </c>
      <c r="H1548">
        <v>59.173999999999999</v>
      </c>
      <c r="I1548">
        <v>0</v>
      </c>
    </row>
    <row r="1549" spans="1:9">
      <c r="A1549" s="126">
        <v>1548</v>
      </c>
      <c r="B1549">
        <v>2801.3100589999999</v>
      </c>
      <c r="C1549">
        <v>207.320007</v>
      </c>
      <c r="D1549">
        <v>90.651497000000006</v>
      </c>
      <c r="E1549">
        <v>21.257999000000002</v>
      </c>
      <c r="F1549">
        <v>45.775562000000001</v>
      </c>
      <c r="G1549">
        <v>395.79998799999998</v>
      </c>
      <c r="H1549">
        <v>59.441001999999997</v>
      </c>
      <c r="I1549">
        <v>0</v>
      </c>
    </row>
    <row r="1550" spans="1:9">
      <c r="A1550" s="126">
        <v>1549</v>
      </c>
      <c r="B1550">
        <v>2798.429932</v>
      </c>
      <c r="C1550">
        <v>207.229996</v>
      </c>
      <c r="D1550">
        <v>91.124495999999994</v>
      </c>
      <c r="E1550">
        <v>20.673331999999998</v>
      </c>
      <c r="F1550">
        <v>45.675091000000002</v>
      </c>
      <c r="G1550">
        <v>400.48001099999999</v>
      </c>
      <c r="H1550">
        <v>59.193001000000002</v>
      </c>
      <c r="I1550">
        <v>0</v>
      </c>
    </row>
    <row r="1551" spans="1:9">
      <c r="A1551" s="126">
        <v>1550</v>
      </c>
      <c r="B1551">
        <v>2809.5500489999999</v>
      </c>
      <c r="C1551">
        <v>209.990005</v>
      </c>
      <c r="D1551">
        <v>92.196503000000007</v>
      </c>
      <c r="E1551">
        <v>21.512667</v>
      </c>
      <c r="F1551">
        <v>45.804271999999997</v>
      </c>
      <c r="G1551">
        <v>379.48001099999999</v>
      </c>
      <c r="H1551">
        <v>59.939999</v>
      </c>
      <c r="I1551">
        <v>0</v>
      </c>
    </row>
    <row r="1552" spans="1:9">
      <c r="A1552" s="126">
        <v>1551</v>
      </c>
      <c r="B1552">
        <v>2815.6201169999999</v>
      </c>
      <c r="C1552">
        <v>209.36000100000001</v>
      </c>
      <c r="D1552">
        <v>92.146004000000005</v>
      </c>
      <c r="E1552">
        <v>21.59</v>
      </c>
      <c r="F1552">
        <v>45.553061999999997</v>
      </c>
      <c r="G1552">
        <v>375.13000499999998</v>
      </c>
      <c r="H1552">
        <v>59.793998999999999</v>
      </c>
      <c r="I1552">
        <v>0</v>
      </c>
    </row>
    <row r="1553" spans="1:9">
      <c r="A1553" s="126">
        <v>1552</v>
      </c>
      <c r="B1553">
        <v>2804.48999</v>
      </c>
      <c r="C1553">
        <v>208.08999600000001</v>
      </c>
      <c r="D1553">
        <v>90.648499000000001</v>
      </c>
      <c r="E1553">
        <v>21.348666999999999</v>
      </c>
      <c r="F1553">
        <v>45.907150000000001</v>
      </c>
      <c r="G1553">
        <v>364.23001099999999</v>
      </c>
      <c r="H1553">
        <v>59.347999999999999</v>
      </c>
      <c r="I1553">
        <v>0</v>
      </c>
    </row>
    <row r="1554" spans="1:9">
      <c r="A1554" s="126">
        <v>1553</v>
      </c>
      <c r="B1554">
        <v>2801.830078</v>
      </c>
      <c r="C1554">
        <v>209.94000199999999</v>
      </c>
      <c r="D1554">
        <v>90.684997999999993</v>
      </c>
      <c r="E1554">
        <v>20.905332999999999</v>
      </c>
      <c r="F1554">
        <v>45.801890999999998</v>
      </c>
      <c r="G1554">
        <v>361.04998799999998</v>
      </c>
      <c r="H1554">
        <v>59.245499000000002</v>
      </c>
      <c r="I1554">
        <v>0</v>
      </c>
    </row>
    <row r="1555" spans="1:9">
      <c r="A1555" s="126">
        <v>1554</v>
      </c>
      <c r="B1555">
        <v>2806.9799800000001</v>
      </c>
      <c r="C1555">
        <v>210.91000399999999</v>
      </c>
      <c r="D1555">
        <v>90.099997999999999</v>
      </c>
      <c r="E1555">
        <v>20.213332999999999</v>
      </c>
      <c r="F1555">
        <v>45.842564000000003</v>
      </c>
      <c r="G1555">
        <v>362.66000400000001</v>
      </c>
      <c r="H1555">
        <v>60.275002000000001</v>
      </c>
      <c r="I1555">
        <v>0</v>
      </c>
    </row>
    <row r="1556" spans="1:9">
      <c r="A1556" s="126">
        <v>1555</v>
      </c>
      <c r="B1556">
        <v>2820.3999020000001</v>
      </c>
      <c r="C1556">
        <v>214.66999799999999</v>
      </c>
      <c r="D1556">
        <v>91.461997999999994</v>
      </c>
      <c r="E1556">
        <v>19.828666999999999</v>
      </c>
      <c r="F1556">
        <v>46.175109999999997</v>
      </c>
      <c r="G1556">
        <v>357.32000699999998</v>
      </c>
      <c r="H1556">
        <v>62.403998999999999</v>
      </c>
      <c r="I1556">
        <v>0</v>
      </c>
    </row>
    <row r="1557" spans="1:9">
      <c r="A1557" s="126">
        <v>1556</v>
      </c>
      <c r="B1557">
        <v>2846.070068</v>
      </c>
      <c r="C1557">
        <v>217.5</v>
      </c>
      <c r="D1557">
        <v>93.180496000000005</v>
      </c>
      <c r="E1557">
        <v>20.582666</v>
      </c>
      <c r="F1557">
        <v>46.610557999999997</v>
      </c>
      <c r="G1557">
        <v>362.86999500000002</v>
      </c>
      <c r="H1557">
        <v>63.185001</v>
      </c>
      <c r="I1557">
        <v>0</v>
      </c>
    </row>
    <row r="1558" spans="1:9">
      <c r="A1558" s="126">
        <v>1557</v>
      </c>
      <c r="B1558">
        <v>2837.4399410000001</v>
      </c>
      <c r="C1558">
        <v>176.259995</v>
      </c>
      <c r="D1558">
        <v>90.400002000000001</v>
      </c>
      <c r="E1558">
        <v>20.443332999999999</v>
      </c>
      <c r="F1558">
        <v>46.464599999999997</v>
      </c>
      <c r="G1558">
        <v>363.08999599999999</v>
      </c>
      <c r="H1558">
        <v>63.416499999999999</v>
      </c>
      <c r="I1558">
        <v>0</v>
      </c>
    </row>
    <row r="1559" spans="1:9">
      <c r="A1559" s="126">
        <v>1558</v>
      </c>
      <c r="B1559">
        <v>2818.820068</v>
      </c>
      <c r="C1559">
        <v>174.88999899999999</v>
      </c>
      <c r="D1559">
        <v>90.863502999999994</v>
      </c>
      <c r="E1559">
        <v>19.812000000000001</v>
      </c>
      <c r="F1559">
        <v>45.691822000000002</v>
      </c>
      <c r="G1559">
        <v>355.209991</v>
      </c>
      <c r="H1559">
        <v>61.924999</v>
      </c>
      <c r="I1559">
        <v>0</v>
      </c>
    </row>
    <row r="1560" spans="1:9">
      <c r="A1560" s="126">
        <v>1559</v>
      </c>
      <c r="B1560">
        <v>2802.6000979999999</v>
      </c>
      <c r="C1560">
        <v>171.05999800000001</v>
      </c>
      <c r="D1560">
        <v>88.960999000000001</v>
      </c>
      <c r="E1560">
        <v>19.344667000000001</v>
      </c>
      <c r="F1560">
        <v>45.435833000000002</v>
      </c>
      <c r="G1560">
        <v>334.959991</v>
      </c>
      <c r="H1560">
        <v>60.987000000000002</v>
      </c>
      <c r="I1560">
        <v>0</v>
      </c>
    </row>
    <row r="1561" spans="1:9">
      <c r="A1561" s="126">
        <v>1560</v>
      </c>
      <c r="B1561">
        <v>2816.290039</v>
      </c>
      <c r="C1561">
        <v>172.58000200000001</v>
      </c>
      <c r="D1561">
        <v>88.872001999999995</v>
      </c>
      <c r="E1561">
        <v>19.875999</v>
      </c>
      <c r="F1561">
        <v>45.526749000000002</v>
      </c>
      <c r="G1561">
        <v>337.45001200000002</v>
      </c>
      <c r="H1561">
        <v>60.862999000000002</v>
      </c>
      <c r="I1561">
        <v>0</v>
      </c>
    </row>
    <row r="1562" spans="1:9">
      <c r="A1562" s="126">
        <v>1561</v>
      </c>
      <c r="B1562">
        <v>2813.360107</v>
      </c>
      <c r="C1562">
        <v>171.64999399999999</v>
      </c>
      <c r="D1562">
        <v>89.858497999999997</v>
      </c>
      <c r="E1562">
        <v>20.056000000000001</v>
      </c>
      <c r="F1562">
        <v>48.208720999999997</v>
      </c>
      <c r="G1562">
        <v>338.38000499999998</v>
      </c>
      <c r="H1562">
        <v>61.000500000000002</v>
      </c>
      <c r="I1562">
        <v>1</v>
      </c>
    </row>
    <row r="1563" spans="1:9">
      <c r="A1563" s="126">
        <v>1562</v>
      </c>
      <c r="B1563">
        <v>2827.219971</v>
      </c>
      <c r="C1563">
        <v>176.36999499999999</v>
      </c>
      <c r="D1563">
        <v>91.716498999999999</v>
      </c>
      <c r="E1563">
        <v>23.302668000000001</v>
      </c>
      <c r="F1563">
        <v>49.617916000000001</v>
      </c>
      <c r="G1563">
        <v>344.5</v>
      </c>
      <c r="H1563">
        <v>61.307499</v>
      </c>
      <c r="I1563">
        <v>0</v>
      </c>
    </row>
    <row r="1564" spans="1:9">
      <c r="A1564" s="126">
        <v>1563</v>
      </c>
      <c r="B1564">
        <v>2840.3500979999999</v>
      </c>
      <c r="C1564">
        <v>177.779999</v>
      </c>
      <c r="D1564">
        <v>91.164496999999997</v>
      </c>
      <c r="E1564">
        <v>23.211331999999999</v>
      </c>
      <c r="F1564">
        <v>49.761462999999999</v>
      </c>
      <c r="G1564">
        <v>343.08999599999999</v>
      </c>
      <c r="H1564">
        <v>61.185501000000002</v>
      </c>
      <c r="I1564">
        <v>0</v>
      </c>
    </row>
    <row r="1565" spans="1:9">
      <c r="A1565" s="126">
        <v>1564</v>
      </c>
      <c r="B1565">
        <v>2850.3999020000001</v>
      </c>
      <c r="C1565">
        <v>185.69000199999999</v>
      </c>
      <c r="D1565">
        <v>92.387496999999996</v>
      </c>
      <c r="E1565">
        <v>22.799334000000002</v>
      </c>
      <c r="F1565">
        <v>50.019852</v>
      </c>
      <c r="G1565">
        <v>350.92001299999998</v>
      </c>
      <c r="H1565">
        <v>61.238498999999997</v>
      </c>
      <c r="I1565">
        <v>0</v>
      </c>
    </row>
    <row r="1566" spans="1:9">
      <c r="A1566" s="126">
        <v>1565</v>
      </c>
      <c r="B1566">
        <v>2858.4499510000001</v>
      </c>
      <c r="C1566">
        <v>183.80999800000001</v>
      </c>
      <c r="D1566">
        <v>93.124001000000007</v>
      </c>
      <c r="E1566">
        <v>25.304666999999998</v>
      </c>
      <c r="F1566">
        <v>49.550919</v>
      </c>
      <c r="G1566">
        <v>351.82998700000002</v>
      </c>
      <c r="H1566">
        <v>62.110999999999997</v>
      </c>
      <c r="I1566">
        <v>0</v>
      </c>
    </row>
    <row r="1567" spans="1:9">
      <c r="A1567" s="126">
        <v>1566</v>
      </c>
      <c r="B1567">
        <v>2857.6999510000001</v>
      </c>
      <c r="C1567">
        <v>185.179993</v>
      </c>
      <c r="D1567">
        <v>94.325996000000004</v>
      </c>
      <c r="E1567">
        <v>24.689333000000001</v>
      </c>
      <c r="F1567">
        <v>49.584415</v>
      </c>
      <c r="G1567">
        <v>347.60998499999999</v>
      </c>
      <c r="H1567">
        <v>62.280498999999999</v>
      </c>
      <c r="I1567">
        <v>0</v>
      </c>
    </row>
    <row r="1568" spans="1:9">
      <c r="A1568" s="126">
        <v>1567</v>
      </c>
      <c r="B1568">
        <v>2853.580078</v>
      </c>
      <c r="C1568">
        <v>183.08999600000001</v>
      </c>
      <c r="D1568">
        <v>94.926002999999994</v>
      </c>
      <c r="E1568">
        <v>23.496668</v>
      </c>
      <c r="F1568">
        <v>49.974392000000002</v>
      </c>
      <c r="G1568">
        <v>349.35998499999999</v>
      </c>
      <c r="H1568">
        <v>62.455002</v>
      </c>
      <c r="I1568">
        <v>0</v>
      </c>
    </row>
    <row r="1569" spans="1:9">
      <c r="A1569" s="126">
        <v>1568</v>
      </c>
      <c r="B1569">
        <v>2833.280029</v>
      </c>
      <c r="C1569">
        <v>180.259995</v>
      </c>
      <c r="D1569">
        <v>94.315002000000007</v>
      </c>
      <c r="E1569">
        <v>23.699332999999999</v>
      </c>
      <c r="F1569">
        <v>49.825541999999999</v>
      </c>
      <c r="G1569">
        <v>345.86999500000002</v>
      </c>
      <c r="H1569">
        <v>61.880501000000002</v>
      </c>
      <c r="I1569">
        <v>0</v>
      </c>
    </row>
    <row r="1570" spans="1:9">
      <c r="A1570" s="126">
        <v>1569</v>
      </c>
      <c r="B1570">
        <v>2821.929932</v>
      </c>
      <c r="C1570">
        <v>180.050003</v>
      </c>
      <c r="D1570">
        <v>94.809997999999993</v>
      </c>
      <c r="E1570">
        <v>23.760667999999999</v>
      </c>
      <c r="F1570">
        <v>50.147255000000001</v>
      </c>
      <c r="G1570">
        <v>341.30999800000001</v>
      </c>
      <c r="H1570">
        <v>61.750500000000002</v>
      </c>
      <c r="I1570">
        <v>0</v>
      </c>
    </row>
    <row r="1571" spans="1:9">
      <c r="A1571" s="126">
        <v>1570</v>
      </c>
      <c r="B1571">
        <v>2839.959961</v>
      </c>
      <c r="C1571">
        <v>181.11000100000001</v>
      </c>
      <c r="D1571">
        <v>95.982498000000007</v>
      </c>
      <c r="E1571">
        <v>23.176000999999999</v>
      </c>
      <c r="F1571">
        <v>50.358539999999998</v>
      </c>
      <c r="G1571">
        <v>337.48998999999998</v>
      </c>
      <c r="H1571">
        <v>62.104999999999997</v>
      </c>
      <c r="I1571">
        <v>0</v>
      </c>
    </row>
    <row r="1572" spans="1:9">
      <c r="A1572" s="126">
        <v>1571</v>
      </c>
      <c r="B1572">
        <v>2818.3701169999999</v>
      </c>
      <c r="C1572">
        <v>179.529999</v>
      </c>
      <c r="D1572">
        <v>94.130996999999994</v>
      </c>
      <c r="E1572">
        <v>22.579332000000001</v>
      </c>
      <c r="F1572">
        <v>50.476180999999997</v>
      </c>
      <c r="G1572">
        <v>326.39999399999999</v>
      </c>
      <c r="H1572">
        <v>60.719002000000003</v>
      </c>
      <c r="I1572">
        <v>0</v>
      </c>
    </row>
    <row r="1573" spans="1:9">
      <c r="A1573" s="126">
        <v>1572</v>
      </c>
      <c r="B1573">
        <v>2840.6899410000001</v>
      </c>
      <c r="C1573">
        <v>174.699997</v>
      </c>
      <c r="D1573">
        <v>94.325996000000004</v>
      </c>
      <c r="E1573">
        <v>22.363333000000001</v>
      </c>
      <c r="F1573">
        <v>51.215651999999999</v>
      </c>
      <c r="G1573">
        <v>322.44000199999999</v>
      </c>
      <c r="H1573">
        <v>60.324500999999998</v>
      </c>
      <c r="I1573">
        <v>0</v>
      </c>
    </row>
    <row r="1574" spans="1:9">
      <c r="A1574" s="126">
        <v>1573</v>
      </c>
      <c r="B1574">
        <v>2850.1298830000001</v>
      </c>
      <c r="C1574">
        <v>173.800003</v>
      </c>
      <c r="D1574">
        <v>94.111000000000004</v>
      </c>
      <c r="E1574">
        <v>20.366667</v>
      </c>
      <c r="F1574">
        <v>52.238430000000001</v>
      </c>
      <c r="G1574">
        <v>316.77999899999998</v>
      </c>
      <c r="H1574">
        <v>60.048000000000002</v>
      </c>
      <c r="I1574">
        <v>0</v>
      </c>
    </row>
    <row r="1575" spans="1:9">
      <c r="A1575" s="126">
        <v>1574</v>
      </c>
      <c r="B1575">
        <v>2857.0500489999999</v>
      </c>
      <c r="C1575">
        <v>172.5</v>
      </c>
      <c r="D1575">
        <v>93.835503000000003</v>
      </c>
      <c r="E1575">
        <v>20.562667999999999</v>
      </c>
      <c r="F1575">
        <v>51.729438999999999</v>
      </c>
      <c r="G1575">
        <v>327.73001099999999</v>
      </c>
      <c r="H1575">
        <v>60.388500000000001</v>
      </c>
      <c r="I1575">
        <v>0</v>
      </c>
    </row>
    <row r="1576" spans="1:9">
      <c r="A1576" s="126">
        <v>1575</v>
      </c>
      <c r="B1576">
        <v>2862.959961</v>
      </c>
      <c r="C1576">
        <v>172.61999499999999</v>
      </c>
      <c r="D1576">
        <v>94.170997999999997</v>
      </c>
      <c r="E1576">
        <v>21.459999</v>
      </c>
      <c r="F1576">
        <v>51.628593000000002</v>
      </c>
      <c r="G1576">
        <v>338.01998900000001</v>
      </c>
      <c r="H1576">
        <v>60.081001000000001</v>
      </c>
      <c r="I1576">
        <v>0</v>
      </c>
    </row>
    <row r="1577" spans="1:9">
      <c r="A1577" s="126">
        <v>1576</v>
      </c>
      <c r="B1577">
        <v>2861.820068</v>
      </c>
      <c r="C1577">
        <v>173.63999899999999</v>
      </c>
      <c r="D1577">
        <v>95.245002999999997</v>
      </c>
      <c r="E1577">
        <v>21.442667</v>
      </c>
      <c r="F1577">
        <v>51.631000999999998</v>
      </c>
      <c r="G1577">
        <v>344.44000199999999</v>
      </c>
      <c r="H1577">
        <v>60.366501</v>
      </c>
      <c r="I1577">
        <v>0</v>
      </c>
    </row>
    <row r="1578" spans="1:9">
      <c r="A1578" s="126">
        <v>1577</v>
      </c>
      <c r="B1578">
        <v>2856.9799800000001</v>
      </c>
      <c r="C1578">
        <v>172.89999399999999</v>
      </c>
      <c r="D1578">
        <v>95.144997000000004</v>
      </c>
      <c r="E1578">
        <v>21.34</v>
      </c>
      <c r="F1578">
        <v>51.736649</v>
      </c>
      <c r="G1578">
        <v>339.17001299999998</v>
      </c>
      <c r="H1578">
        <v>60.269001000000003</v>
      </c>
      <c r="I1578">
        <v>0</v>
      </c>
    </row>
    <row r="1579" spans="1:9">
      <c r="A1579" s="126">
        <v>1578</v>
      </c>
      <c r="B1579">
        <v>2874.6899410000001</v>
      </c>
      <c r="C1579">
        <v>174.64999399999999</v>
      </c>
      <c r="D1579">
        <v>95.269501000000005</v>
      </c>
      <c r="E1579">
        <v>21.521334</v>
      </c>
      <c r="F1579">
        <v>51.897499000000003</v>
      </c>
      <c r="G1579">
        <v>358.82000699999998</v>
      </c>
      <c r="H1579">
        <v>61.032501000000003</v>
      </c>
      <c r="I1579">
        <v>0</v>
      </c>
    </row>
    <row r="1580" spans="1:9">
      <c r="A1580" s="126">
        <v>1579</v>
      </c>
      <c r="B1580">
        <v>2896.73999</v>
      </c>
      <c r="C1580">
        <v>177.46000699999999</v>
      </c>
      <c r="D1580">
        <v>96.384003000000007</v>
      </c>
      <c r="E1580">
        <v>21.284666000000001</v>
      </c>
      <c r="F1580">
        <v>52.324860000000001</v>
      </c>
      <c r="G1580">
        <v>364.57998700000002</v>
      </c>
      <c r="H1580">
        <v>62.091000000000001</v>
      </c>
      <c r="I1580">
        <v>0</v>
      </c>
    </row>
    <row r="1581" spans="1:9">
      <c r="A1581" s="126">
        <v>1580</v>
      </c>
      <c r="B1581">
        <v>2897.5200199999999</v>
      </c>
      <c r="C1581">
        <v>176.259995</v>
      </c>
      <c r="D1581">
        <v>96.640998999999994</v>
      </c>
      <c r="E1581">
        <v>20.790666999999999</v>
      </c>
      <c r="F1581">
        <v>52.747416999999999</v>
      </c>
      <c r="G1581">
        <v>368.48998999999998</v>
      </c>
      <c r="H1581">
        <v>61.557499</v>
      </c>
      <c r="I1581">
        <v>0</v>
      </c>
    </row>
    <row r="1582" spans="1:9">
      <c r="A1582" s="126">
        <v>1581</v>
      </c>
      <c r="B1582">
        <v>2914.040039</v>
      </c>
      <c r="C1582">
        <v>175.89999399999999</v>
      </c>
      <c r="D1582">
        <v>99.904999000000004</v>
      </c>
      <c r="E1582">
        <v>20.334</v>
      </c>
      <c r="F1582">
        <v>53.534903999999997</v>
      </c>
      <c r="G1582">
        <v>368.040009</v>
      </c>
      <c r="H1582">
        <v>62.465000000000003</v>
      </c>
      <c r="I1582">
        <v>0</v>
      </c>
    </row>
    <row r="1583" spans="1:9">
      <c r="A1583" s="126">
        <v>1582</v>
      </c>
      <c r="B1583">
        <v>2901.1298830000001</v>
      </c>
      <c r="C1583">
        <v>177.63999899999999</v>
      </c>
      <c r="D1583">
        <v>100.11900300000001</v>
      </c>
      <c r="E1583">
        <v>20.209999</v>
      </c>
      <c r="F1583">
        <v>54.027084000000002</v>
      </c>
      <c r="G1583">
        <v>370.98001099999999</v>
      </c>
      <c r="H1583">
        <v>61.956001000000001</v>
      </c>
      <c r="I1583">
        <v>0</v>
      </c>
    </row>
    <row r="1584" spans="1:9">
      <c r="A1584" s="126">
        <v>1583</v>
      </c>
      <c r="B1584">
        <v>2901.5200199999999</v>
      </c>
      <c r="C1584">
        <v>175.729996</v>
      </c>
      <c r="D1584">
        <v>100.635498</v>
      </c>
      <c r="E1584">
        <v>20.110665999999998</v>
      </c>
      <c r="F1584">
        <v>54.651310000000002</v>
      </c>
      <c r="G1584">
        <v>367.67999300000002</v>
      </c>
      <c r="H1584">
        <v>60.909500000000001</v>
      </c>
      <c r="I1584">
        <v>0</v>
      </c>
    </row>
    <row r="1585" spans="1:9">
      <c r="A1585" s="126">
        <v>1584</v>
      </c>
      <c r="B1585">
        <v>2896.719971</v>
      </c>
      <c r="C1585">
        <v>171.16000399999999</v>
      </c>
      <c r="D1585">
        <v>101.97550200000001</v>
      </c>
      <c r="E1585">
        <v>19.263331999999998</v>
      </c>
      <c r="F1585">
        <v>54.82658</v>
      </c>
      <c r="G1585">
        <v>363.60000600000001</v>
      </c>
      <c r="H1585">
        <v>59.849997999999999</v>
      </c>
      <c r="I1585">
        <v>1</v>
      </c>
    </row>
    <row r="1586" spans="1:9">
      <c r="A1586" s="126">
        <v>1585</v>
      </c>
      <c r="B1586">
        <v>2888.6000979999999</v>
      </c>
      <c r="C1586">
        <v>167.179993</v>
      </c>
      <c r="D1586">
        <v>99.740996999999993</v>
      </c>
      <c r="E1586">
        <v>18.716000000000001</v>
      </c>
      <c r="F1586">
        <v>54.468845000000002</v>
      </c>
      <c r="G1586">
        <v>341.17999300000002</v>
      </c>
      <c r="H1586">
        <v>59.324001000000003</v>
      </c>
      <c r="I1586">
        <v>0</v>
      </c>
    </row>
    <row r="1587" spans="1:9">
      <c r="A1587" s="126">
        <v>1586</v>
      </c>
      <c r="B1587">
        <v>2878.0500489999999</v>
      </c>
      <c r="C1587">
        <v>162.529999</v>
      </c>
      <c r="D1587">
        <v>97.915497000000002</v>
      </c>
      <c r="E1587">
        <v>18.73</v>
      </c>
      <c r="F1587">
        <v>53.563709000000003</v>
      </c>
      <c r="G1587">
        <v>346.459991</v>
      </c>
      <c r="H1587">
        <v>58.571998999999998</v>
      </c>
      <c r="I1587">
        <v>0</v>
      </c>
    </row>
    <row r="1588" spans="1:9">
      <c r="A1588" s="126">
        <v>1587</v>
      </c>
      <c r="B1588">
        <v>2871.679932</v>
      </c>
      <c r="C1588">
        <v>163.03999300000001</v>
      </c>
      <c r="D1588">
        <v>97.603499999999997</v>
      </c>
      <c r="E1588">
        <v>17.549334000000002</v>
      </c>
      <c r="F1588">
        <v>53.131565000000002</v>
      </c>
      <c r="G1588">
        <v>348.67999300000002</v>
      </c>
      <c r="H1588">
        <v>58.241501</v>
      </c>
      <c r="I1588">
        <v>0</v>
      </c>
    </row>
    <row r="1589" spans="1:9">
      <c r="A1589" s="126">
        <v>1588</v>
      </c>
      <c r="B1589">
        <v>2877.1298830000001</v>
      </c>
      <c r="C1589">
        <v>164.179993</v>
      </c>
      <c r="D1589">
        <v>96.950500000000005</v>
      </c>
      <c r="E1589">
        <v>19.033332999999999</v>
      </c>
      <c r="F1589">
        <v>52.418498999999997</v>
      </c>
      <c r="G1589">
        <v>348.41000400000001</v>
      </c>
      <c r="H1589">
        <v>58.231997999999997</v>
      </c>
      <c r="I1589">
        <v>0</v>
      </c>
    </row>
    <row r="1590" spans="1:9">
      <c r="A1590" s="126">
        <v>1589</v>
      </c>
      <c r="B1590">
        <v>2887.889893</v>
      </c>
      <c r="C1590">
        <v>165.94000199999999</v>
      </c>
      <c r="D1590">
        <v>99.357498000000007</v>
      </c>
      <c r="E1590">
        <v>18.629332999999999</v>
      </c>
      <c r="F1590">
        <v>53.743777999999999</v>
      </c>
      <c r="G1590">
        <v>355.92999300000002</v>
      </c>
      <c r="H1590">
        <v>58.868000000000002</v>
      </c>
      <c r="I1590">
        <v>0</v>
      </c>
    </row>
    <row r="1591" spans="1:9">
      <c r="A1591" s="126">
        <v>1590</v>
      </c>
      <c r="B1591">
        <v>2888.919922</v>
      </c>
      <c r="C1591">
        <v>162</v>
      </c>
      <c r="D1591">
        <v>99.5</v>
      </c>
      <c r="E1591">
        <v>19.369333000000001</v>
      </c>
      <c r="F1591">
        <v>53.076340000000002</v>
      </c>
      <c r="G1591">
        <v>369.95001200000002</v>
      </c>
      <c r="H1591">
        <v>58.140999000000001</v>
      </c>
      <c r="I1591">
        <v>0</v>
      </c>
    </row>
    <row r="1592" spans="1:9">
      <c r="A1592" s="126">
        <v>1591</v>
      </c>
      <c r="B1592">
        <v>2904.179932</v>
      </c>
      <c r="C1592">
        <v>161.36000100000001</v>
      </c>
      <c r="D1592">
        <v>99.493499999999997</v>
      </c>
      <c r="E1592">
        <v>19.297332999999998</v>
      </c>
      <c r="F1592">
        <v>54.358406000000002</v>
      </c>
      <c r="G1592">
        <v>368.14999399999999</v>
      </c>
      <c r="H1592">
        <v>58.766499000000003</v>
      </c>
      <c r="I1592">
        <v>0</v>
      </c>
    </row>
    <row r="1593" spans="1:9">
      <c r="A1593" s="126">
        <v>1592</v>
      </c>
      <c r="B1593">
        <v>2904.9799800000001</v>
      </c>
      <c r="C1593">
        <v>162.320007</v>
      </c>
      <c r="D1593">
        <v>98.509499000000005</v>
      </c>
      <c r="E1593">
        <v>19.68</v>
      </c>
      <c r="F1593">
        <v>53.741379000000002</v>
      </c>
      <c r="G1593">
        <v>364.55999800000001</v>
      </c>
      <c r="H1593">
        <v>58.626499000000003</v>
      </c>
      <c r="I1593">
        <v>0</v>
      </c>
    </row>
    <row r="1594" spans="1:9">
      <c r="A1594" s="126">
        <v>1593</v>
      </c>
      <c r="B1594">
        <v>2888.8000489999999</v>
      </c>
      <c r="C1594">
        <v>160.58000200000001</v>
      </c>
      <c r="D1594">
        <v>95.401497000000006</v>
      </c>
      <c r="E1594">
        <v>19.655999999999999</v>
      </c>
      <c r="F1594">
        <v>52.310467000000003</v>
      </c>
      <c r="G1594">
        <v>350.35000600000001</v>
      </c>
      <c r="H1594">
        <v>57.802501999999997</v>
      </c>
      <c r="I1594">
        <v>0</v>
      </c>
    </row>
    <row r="1595" spans="1:9">
      <c r="A1595" s="126">
        <v>1594</v>
      </c>
      <c r="B1595">
        <v>2904.3100589999999</v>
      </c>
      <c r="C1595">
        <v>160.300003</v>
      </c>
      <c r="D1595">
        <v>97.052498</v>
      </c>
      <c r="E1595">
        <v>18.997333999999999</v>
      </c>
      <c r="F1595">
        <v>52.396881</v>
      </c>
      <c r="G1595">
        <v>367.64999399999999</v>
      </c>
      <c r="H1595">
        <v>58.061000999999997</v>
      </c>
      <c r="I1595">
        <v>0</v>
      </c>
    </row>
    <row r="1596" spans="1:9">
      <c r="A1596" s="126">
        <v>1595</v>
      </c>
      <c r="B1596">
        <v>2907.9499510000001</v>
      </c>
      <c r="C1596">
        <v>163.05999800000001</v>
      </c>
      <c r="D1596">
        <v>96.320999</v>
      </c>
      <c r="E1596">
        <v>19.934667999999999</v>
      </c>
      <c r="F1596">
        <v>52.428100999999998</v>
      </c>
      <c r="G1596">
        <v>366.959991</v>
      </c>
      <c r="H1596">
        <v>58.554501000000002</v>
      </c>
      <c r="I1596">
        <v>0</v>
      </c>
    </row>
    <row r="1597" spans="1:9">
      <c r="A1597" s="126">
        <v>1596</v>
      </c>
      <c r="B1597">
        <v>2930.75</v>
      </c>
      <c r="C1597">
        <v>166.020004</v>
      </c>
      <c r="D1597">
        <v>97.214995999999999</v>
      </c>
      <c r="E1597">
        <v>19.888666000000001</v>
      </c>
      <c r="F1597">
        <v>52.826653</v>
      </c>
      <c r="G1597">
        <v>365.35998499999999</v>
      </c>
      <c r="H1597">
        <v>59.343497999999997</v>
      </c>
      <c r="I1597">
        <v>0</v>
      </c>
    </row>
    <row r="1598" spans="1:9">
      <c r="A1598" s="126">
        <v>1597</v>
      </c>
      <c r="B1598">
        <v>2929.669922</v>
      </c>
      <c r="C1598">
        <v>162.929993</v>
      </c>
      <c r="D1598">
        <v>95.750504000000006</v>
      </c>
      <c r="E1598">
        <v>19.940000999999999</v>
      </c>
      <c r="F1598">
        <v>52.257641</v>
      </c>
      <c r="G1598">
        <v>361.19000199999999</v>
      </c>
      <c r="H1598">
        <v>58.304501000000002</v>
      </c>
      <c r="I1598">
        <v>0</v>
      </c>
    </row>
    <row r="1599" spans="1:9">
      <c r="A1599" s="126">
        <v>1598</v>
      </c>
      <c r="B1599">
        <v>2919.3701169999999</v>
      </c>
      <c r="C1599">
        <v>165.41000399999999</v>
      </c>
      <c r="D1599">
        <v>96.718001999999998</v>
      </c>
      <c r="E1599">
        <v>19.978666</v>
      </c>
      <c r="F1599">
        <v>53.009106000000003</v>
      </c>
      <c r="G1599">
        <v>369.60998499999999</v>
      </c>
      <c r="H1599">
        <v>58.668498999999997</v>
      </c>
      <c r="I1599">
        <v>0</v>
      </c>
    </row>
    <row r="1600" spans="1:9">
      <c r="A1600" s="126">
        <v>1599</v>
      </c>
      <c r="B1600">
        <v>2915.5600589999999</v>
      </c>
      <c r="C1600">
        <v>164.91000399999999</v>
      </c>
      <c r="D1600">
        <v>98.727501000000004</v>
      </c>
      <c r="E1600">
        <v>20.065999999999999</v>
      </c>
      <c r="F1600">
        <v>53.345238000000002</v>
      </c>
      <c r="G1600">
        <v>369.42999300000002</v>
      </c>
      <c r="H1600">
        <v>59.232498</v>
      </c>
      <c r="I1600">
        <v>0</v>
      </c>
    </row>
    <row r="1601" spans="1:9">
      <c r="A1601" s="126">
        <v>1600</v>
      </c>
      <c r="B1601">
        <v>2905.969971</v>
      </c>
      <c r="C1601">
        <v>166.949997</v>
      </c>
      <c r="D1601">
        <v>98.742500000000007</v>
      </c>
      <c r="E1601">
        <v>20.638666000000001</v>
      </c>
      <c r="F1601">
        <v>52.920279999999998</v>
      </c>
      <c r="G1601">
        <v>377.88000499999998</v>
      </c>
      <c r="H1601">
        <v>59.024501999999998</v>
      </c>
      <c r="I1601">
        <v>0</v>
      </c>
    </row>
    <row r="1602" spans="1:9">
      <c r="A1602" s="126">
        <v>1601</v>
      </c>
      <c r="B1602">
        <v>2914</v>
      </c>
      <c r="C1602">
        <v>168.83999600000001</v>
      </c>
      <c r="D1602">
        <v>100.649002</v>
      </c>
      <c r="E1602">
        <v>20.501332999999999</v>
      </c>
      <c r="F1602">
        <v>54.007880999999998</v>
      </c>
      <c r="G1602">
        <v>380.709991</v>
      </c>
      <c r="H1602">
        <v>59.731997999999997</v>
      </c>
      <c r="I1602">
        <v>0</v>
      </c>
    </row>
    <row r="1603" spans="1:9">
      <c r="A1603" s="126">
        <v>1602</v>
      </c>
      <c r="B1603">
        <v>2913.9799800000001</v>
      </c>
      <c r="C1603" s="43">
        <v>164.46000699999999</v>
      </c>
      <c r="D1603">
        <v>100.150002</v>
      </c>
      <c r="E1603">
        <v>17.651333000000001</v>
      </c>
      <c r="F1603">
        <v>54.197552000000002</v>
      </c>
      <c r="G1603">
        <v>374.13000499999998</v>
      </c>
      <c r="H1603">
        <v>59.673499999999997</v>
      </c>
      <c r="I1603">
        <v>0</v>
      </c>
    </row>
    <row r="1604" spans="1:9">
      <c r="A1604" s="126">
        <v>1603</v>
      </c>
      <c r="B1604">
        <v>2924.5900879999999</v>
      </c>
      <c r="C1604" s="43">
        <v>162.44000199999999</v>
      </c>
      <c r="D1604">
        <v>100.218002</v>
      </c>
      <c r="E1604">
        <v>20.713332999999999</v>
      </c>
      <c r="F1604">
        <v>54.562477000000001</v>
      </c>
      <c r="G1604">
        <v>381.42999300000002</v>
      </c>
      <c r="H1604">
        <v>59.765498999999998</v>
      </c>
      <c r="I1604">
        <v>1</v>
      </c>
    </row>
    <row r="1605" spans="1:9">
      <c r="A1605" s="126">
        <v>1604</v>
      </c>
      <c r="B1605">
        <v>2923.429932</v>
      </c>
      <c r="C1605" s="43">
        <v>159.33000200000001</v>
      </c>
      <c r="D1605">
        <v>98.565498000000005</v>
      </c>
      <c r="E1605">
        <v>20.068000999999999</v>
      </c>
      <c r="F1605">
        <v>55.047466</v>
      </c>
      <c r="G1605">
        <v>377.14001500000001</v>
      </c>
      <c r="H1605">
        <v>60.005501000000002</v>
      </c>
      <c r="I1605">
        <v>0</v>
      </c>
    </row>
    <row r="1606" spans="1:9">
      <c r="A1606" s="126">
        <v>1605</v>
      </c>
      <c r="B1606">
        <v>2925.51001</v>
      </c>
      <c r="C1606" s="43">
        <v>162.429993</v>
      </c>
      <c r="D1606">
        <v>97.638000000000005</v>
      </c>
      <c r="E1606">
        <v>19.653334000000001</v>
      </c>
      <c r="F1606">
        <v>55.717308000000003</v>
      </c>
      <c r="G1606">
        <v>377.04998799999998</v>
      </c>
      <c r="H1606">
        <v>60.147499000000003</v>
      </c>
      <c r="I1606">
        <v>0</v>
      </c>
    </row>
    <row r="1607" spans="1:9">
      <c r="A1607" s="126">
        <v>1606</v>
      </c>
      <c r="B1607">
        <v>2901.610107</v>
      </c>
      <c r="C1607" s="43">
        <v>158.85000600000001</v>
      </c>
      <c r="D1607">
        <v>95.471001000000001</v>
      </c>
      <c r="E1607">
        <v>18.788668000000001</v>
      </c>
      <c r="F1607">
        <v>54.737751000000003</v>
      </c>
      <c r="G1607">
        <v>363.64999399999999</v>
      </c>
      <c r="H1607">
        <v>58.409500000000001</v>
      </c>
      <c r="I1607">
        <v>0</v>
      </c>
    </row>
    <row r="1608" spans="1:9">
      <c r="A1608" s="126">
        <v>1607</v>
      </c>
      <c r="B1608">
        <v>2885.570068</v>
      </c>
      <c r="C1608" s="43">
        <v>157.33000200000001</v>
      </c>
      <c r="D1608">
        <v>94.482498000000007</v>
      </c>
      <c r="E1608">
        <v>17.463332999999999</v>
      </c>
      <c r="F1608">
        <v>53.849421999999997</v>
      </c>
      <c r="G1608">
        <v>351.35000600000001</v>
      </c>
      <c r="H1608">
        <v>57.8675</v>
      </c>
      <c r="I1608">
        <v>0</v>
      </c>
    </row>
    <row r="1609" spans="1:9">
      <c r="A1609" s="126">
        <v>1608</v>
      </c>
      <c r="B1609">
        <v>2884.429932</v>
      </c>
      <c r="C1609" s="43">
        <v>157.25</v>
      </c>
      <c r="D1609">
        <v>93.221001000000001</v>
      </c>
      <c r="E1609">
        <v>16.704000000000001</v>
      </c>
      <c r="F1609">
        <v>53.724578999999999</v>
      </c>
      <c r="G1609">
        <v>349.10000600000001</v>
      </c>
      <c r="H1609">
        <v>57.448501999999998</v>
      </c>
      <c r="I1609">
        <v>0</v>
      </c>
    </row>
    <row r="1610" spans="1:9">
      <c r="A1610" s="126">
        <v>1609</v>
      </c>
      <c r="B1610">
        <v>2880.3400879999999</v>
      </c>
      <c r="C1610" s="43">
        <v>157.89999399999999</v>
      </c>
      <c r="D1610">
        <v>93.515998999999994</v>
      </c>
      <c r="E1610">
        <v>17.52</v>
      </c>
      <c r="F1610">
        <v>54.468845000000002</v>
      </c>
      <c r="G1610">
        <v>355.709991</v>
      </c>
      <c r="H1610">
        <v>56.941001999999997</v>
      </c>
      <c r="I1610">
        <v>0</v>
      </c>
    </row>
    <row r="1611" spans="1:9">
      <c r="A1611" s="126">
        <v>1610</v>
      </c>
      <c r="B1611">
        <v>2785.679932</v>
      </c>
      <c r="C1611" s="43">
        <v>151.38000500000001</v>
      </c>
      <c r="D1611">
        <v>87.762496999999996</v>
      </c>
      <c r="E1611">
        <v>17.125333999999999</v>
      </c>
      <c r="F1611">
        <v>51.945515</v>
      </c>
      <c r="G1611">
        <v>325.89001500000001</v>
      </c>
      <c r="H1611">
        <v>54.061000999999997</v>
      </c>
      <c r="I1611">
        <v>0</v>
      </c>
    </row>
    <row r="1612" spans="1:9">
      <c r="A1612" s="126">
        <v>1611</v>
      </c>
      <c r="B1612">
        <v>2728.3701169999999</v>
      </c>
      <c r="C1612" s="43">
        <v>153.35000600000001</v>
      </c>
      <c r="D1612">
        <v>85.968001999999998</v>
      </c>
      <c r="E1612">
        <v>16.815332000000001</v>
      </c>
      <c r="F1612">
        <v>51.48695</v>
      </c>
      <c r="G1612">
        <v>321.10000600000001</v>
      </c>
      <c r="H1612">
        <v>53.966000000000001</v>
      </c>
      <c r="I1612">
        <v>0</v>
      </c>
    </row>
    <row r="1613" spans="1:9">
      <c r="A1613" s="126">
        <v>1612</v>
      </c>
      <c r="B1613">
        <v>2767.1298830000001</v>
      </c>
      <c r="C1613" s="43">
        <v>153.740005</v>
      </c>
      <c r="D1613">
        <v>89.430496000000005</v>
      </c>
      <c r="E1613">
        <v>17.252001</v>
      </c>
      <c r="F1613">
        <v>53.326022999999999</v>
      </c>
      <c r="G1613">
        <v>339.55999800000001</v>
      </c>
      <c r="H1613">
        <v>55.504002</v>
      </c>
      <c r="I1613">
        <v>0</v>
      </c>
    </row>
    <row r="1614" spans="1:9">
      <c r="A1614" s="126">
        <v>1613</v>
      </c>
      <c r="B1614">
        <v>2750.790039</v>
      </c>
      <c r="C1614" s="43">
        <v>153.520004</v>
      </c>
      <c r="D1614">
        <v>88.047500999999997</v>
      </c>
      <c r="E1614">
        <v>17.306000000000001</v>
      </c>
      <c r="F1614">
        <v>52.185608000000002</v>
      </c>
      <c r="G1614">
        <v>333.13000499999998</v>
      </c>
      <c r="H1614">
        <v>54.612499</v>
      </c>
      <c r="I1614">
        <v>0</v>
      </c>
    </row>
    <row r="1615" spans="1:9">
      <c r="A1615" s="126">
        <v>1614</v>
      </c>
      <c r="B1615">
        <v>2809.919922</v>
      </c>
      <c r="C1615" s="43">
        <v>158.779999</v>
      </c>
      <c r="D1615">
        <v>90.998001000000002</v>
      </c>
      <c r="E1615">
        <v>18.439333000000001</v>
      </c>
      <c r="F1615">
        <v>53.335639999999998</v>
      </c>
      <c r="G1615">
        <v>346.39999399999999</v>
      </c>
      <c r="H1615">
        <v>56.063999000000003</v>
      </c>
      <c r="I1615">
        <v>0</v>
      </c>
    </row>
    <row r="1616" spans="1:9">
      <c r="A1616" s="126">
        <v>1615</v>
      </c>
      <c r="B1616">
        <v>2809.209961</v>
      </c>
      <c r="C1616" s="43">
        <v>159.41999799999999</v>
      </c>
      <c r="D1616">
        <v>91.586501999999996</v>
      </c>
      <c r="E1616">
        <v>18.118668</v>
      </c>
      <c r="F1616">
        <v>53.105148</v>
      </c>
      <c r="G1616">
        <v>364.70001200000002</v>
      </c>
      <c r="H1616">
        <v>55.784500000000001</v>
      </c>
      <c r="I1616">
        <v>0</v>
      </c>
    </row>
    <row r="1617" spans="1:9">
      <c r="A1617" s="126">
        <v>1616</v>
      </c>
      <c r="B1617">
        <v>2768.780029</v>
      </c>
      <c r="C1617" s="43">
        <v>154.91999799999999</v>
      </c>
      <c r="D1617">
        <v>88.536002999999994</v>
      </c>
      <c r="E1617">
        <v>17.594000000000001</v>
      </c>
      <c r="F1617">
        <v>51.863899000000004</v>
      </c>
      <c r="G1617">
        <v>346.709991</v>
      </c>
      <c r="H1617">
        <v>54.398499000000001</v>
      </c>
      <c r="I1617">
        <v>0</v>
      </c>
    </row>
    <row r="1618" spans="1:9">
      <c r="A1618" s="126">
        <v>1617</v>
      </c>
      <c r="B1618">
        <v>2767.780029</v>
      </c>
      <c r="C1618" s="43">
        <v>154.050003</v>
      </c>
      <c r="D1618">
        <v>88.201499999999996</v>
      </c>
      <c r="E1618">
        <v>17.333331999999999</v>
      </c>
      <c r="F1618">
        <v>52.653770000000002</v>
      </c>
      <c r="G1618">
        <v>332.67001299999998</v>
      </c>
      <c r="H1618">
        <v>54.823002000000002</v>
      </c>
      <c r="I1618">
        <v>0</v>
      </c>
    </row>
    <row r="1619" spans="1:9">
      <c r="A1619" s="126">
        <v>1618</v>
      </c>
      <c r="B1619">
        <v>2755.8798830000001</v>
      </c>
      <c r="C1619" s="43">
        <v>154.779999</v>
      </c>
      <c r="D1619">
        <v>89.464995999999999</v>
      </c>
      <c r="E1619">
        <v>17.396667000000001</v>
      </c>
      <c r="F1619">
        <v>52.975501999999999</v>
      </c>
      <c r="G1619">
        <v>329.540009</v>
      </c>
      <c r="H1619">
        <v>55.057999000000002</v>
      </c>
      <c r="I1619">
        <v>0</v>
      </c>
    </row>
    <row r="1620" spans="1:9">
      <c r="A1620" s="126">
        <v>1619</v>
      </c>
      <c r="B1620">
        <v>2740.6899410000001</v>
      </c>
      <c r="C1620" s="43">
        <v>154.38999899999999</v>
      </c>
      <c r="D1620">
        <v>88.434997999999993</v>
      </c>
      <c r="E1620">
        <v>19.609332999999999</v>
      </c>
      <c r="F1620">
        <v>53.474879999999999</v>
      </c>
      <c r="G1620">
        <v>333.16000400000001</v>
      </c>
      <c r="H1620">
        <v>55.184502000000002</v>
      </c>
      <c r="I1620">
        <v>0</v>
      </c>
    </row>
    <row r="1621" spans="1:9">
      <c r="A1621" s="126">
        <v>1620</v>
      </c>
      <c r="B1621">
        <v>2656.1000979999999</v>
      </c>
      <c r="C1621" s="43">
        <v>146.03999300000001</v>
      </c>
      <c r="D1621">
        <v>83.209998999999996</v>
      </c>
      <c r="E1621">
        <v>19.233333999999999</v>
      </c>
      <c r="F1621">
        <v>51.640605999999998</v>
      </c>
      <c r="G1621">
        <v>301.82998700000002</v>
      </c>
      <c r="H1621">
        <v>52.535499999999999</v>
      </c>
      <c r="I1621">
        <v>0</v>
      </c>
    </row>
    <row r="1622" spans="1:9">
      <c r="A1622" s="126">
        <v>1621</v>
      </c>
      <c r="B1622">
        <v>2705.570068</v>
      </c>
      <c r="C1622" s="43">
        <v>150.949997</v>
      </c>
      <c r="D1622">
        <v>89.108497999999997</v>
      </c>
      <c r="E1622">
        <v>20.990666999999998</v>
      </c>
      <c r="F1622">
        <v>52.771434999999997</v>
      </c>
      <c r="G1622">
        <v>312.86999500000002</v>
      </c>
      <c r="H1622">
        <v>54.778500000000001</v>
      </c>
      <c r="I1622">
        <v>0</v>
      </c>
    </row>
    <row r="1623" spans="1:9">
      <c r="A1623" s="126">
        <v>1622</v>
      </c>
      <c r="B1623">
        <v>2658.6899410000001</v>
      </c>
      <c r="C1623" s="43">
        <v>145.36999499999999</v>
      </c>
      <c r="D1623">
        <v>82.140502999999995</v>
      </c>
      <c r="E1623">
        <v>22.059999000000001</v>
      </c>
      <c r="F1623">
        <v>51.931114000000001</v>
      </c>
      <c r="G1623">
        <v>299.82998700000002</v>
      </c>
      <c r="H1623">
        <v>53.573501999999998</v>
      </c>
      <c r="I1623">
        <v>0</v>
      </c>
    </row>
    <row r="1624" spans="1:9">
      <c r="A1624" s="126">
        <v>1623</v>
      </c>
      <c r="B1624">
        <v>2641.25</v>
      </c>
      <c r="C1624" s="43">
        <v>142.08999600000001</v>
      </c>
      <c r="D1624">
        <v>76.944000000000003</v>
      </c>
      <c r="E1624">
        <v>22.323333999999999</v>
      </c>
      <c r="F1624">
        <v>50.956359999999997</v>
      </c>
      <c r="G1624">
        <v>284.83999599999999</v>
      </c>
      <c r="H1624">
        <v>51.004002</v>
      </c>
      <c r="I1624">
        <v>0</v>
      </c>
    </row>
    <row r="1625" spans="1:9">
      <c r="A1625" s="126">
        <v>1624</v>
      </c>
      <c r="B1625">
        <v>2682.6298830000001</v>
      </c>
      <c r="C1625" s="43">
        <v>146.220001</v>
      </c>
      <c r="D1625">
        <v>76.521004000000005</v>
      </c>
      <c r="E1625">
        <v>21.993334000000001</v>
      </c>
      <c r="F1625">
        <v>51.210856999999997</v>
      </c>
      <c r="G1625">
        <v>285.80999800000001</v>
      </c>
      <c r="H1625">
        <v>51.810501000000002</v>
      </c>
      <c r="I1625">
        <v>0</v>
      </c>
    </row>
    <row r="1626" spans="1:9">
      <c r="A1626" s="126">
        <v>1625</v>
      </c>
      <c r="B1626">
        <v>2711.73999</v>
      </c>
      <c r="C1626" s="43">
        <v>151.78999300000001</v>
      </c>
      <c r="D1626">
        <v>79.900497000000001</v>
      </c>
      <c r="E1626">
        <v>22.488001000000001</v>
      </c>
      <c r="F1626">
        <v>52.545738</v>
      </c>
      <c r="G1626">
        <v>301.77999899999998</v>
      </c>
      <c r="H1626">
        <v>53.838501000000001</v>
      </c>
      <c r="I1626">
        <v>0</v>
      </c>
    </row>
    <row r="1627" spans="1:9">
      <c r="A1627" s="126">
        <v>1626</v>
      </c>
      <c r="B1627">
        <v>2740.3701169999999</v>
      </c>
      <c r="C1627" s="43">
        <v>151.75</v>
      </c>
      <c r="D1627">
        <v>83.276497000000006</v>
      </c>
      <c r="E1627">
        <v>22.952000000000002</v>
      </c>
      <c r="F1627">
        <v>53.352432</v>
      </c>
      <c r="G1627">
        <v>317.38000499999998</v>
      </c>
      <c r="H1627">
        <v>53.5</v>
      </c>
      <c r="I1627">
        <v>1</v>
      </c>
    </row>
    <row r="1628" spans="1:9">
      <c r="A1628" s="126">
        <v>1627</v>
      </c>
      <c r="B1628">
        <v>2723.0600589999999</v>
      </c>
      <c r="C1628" s="43">
        <v>150.35000600000001</v>
      </c>
      <c r="D1628">
        <v>83.276497000000006</v>
      </c>
      <c r="E1628">
        <v>23.094000000000001</v>
      </c>
      <c r="F1628">
        <v>49.813533999999997</v>
      </c>
      <c r="G1628">
        <v>309.10000600000001</v>
      </c>
      <c r="H1628">
        <v>52.889499999999998</v>
      </c>
      <c r="I1628">
        <v>0</v>
      </c>
    </row>
    <row r="1629" spans="1:9">
      <c r="A1629" s="126">
        <v>1628</v>
      </c>
      <c r="B1629">
        <v>2738.3100589999999</v>
      </c>
      <c r="C1629" s="43">
        <v>148.679993</v>
      </c>
      <c r="D1629">
        <v>81.389999000000003</v>
      </c>
      <c r="E1629">
        <v>22.76</v>
      </c>
      <c r="F1629">
        <v>48.399417999999997</v>
      </c>
      <c r="G1629">
        <v>315.44000199999999</v>
      </c>
      <c r="H1629">
        <v>52.004500999999998</v>
      </c>
      <c r="I1629">
        <v>0</v>
      </c>
    </row>
    <row r="1630" spans="1:9">
      <c r="A1630" s="126">
        <v>1629</v>
      </c>
      <c r="B1630">
        <v>2755.4499510000001</v>
      </c>
      <c r="C1630" s="43">
        <v>149.94000199999999</v>
      </c>
      <c r="D1630">
        <v>82.140502999999995</v>
      </c>
      <c r="E1630">
        <v>22.737333</v>
      </c>
      <c r="F1630">
        <v>48.922809999999998</v>
      </c>
      <c r="G1630">
        <v>310.83999599999999</v>
      </c>
      <c r="H1630">
        <v>52.790500999999999</v>
      </c>
      <c r="I1630">
        <v>0</v>
      </c>
    </row>
    <row r="1631" spans="1:9">
      <c r="A1631" s="126">
        <v>1630</v>
      </c>
      <c r="B1631">
        <v>2813.889893</v>
      </c>
      <c r="C1631" s="43">
        <v>151.529999</v>
      </c>
      <c r="D1631">
        <v>87.774497999999994</v>
      </c>
      <c r="E1631">
        <v>23.210667000000001</v>
      </c>
      <c r="F1631">
        <v>50.406551</v>
      </c>
      <c r="G1631">
        <v>327.5</v>
      </c>
      <c r="H1631">
        <v>54.669497999999997</v>
      </c>
      <c r="I1631">
        <v>0</v>
      </c>
    </row>
    <row r="1632" spans="1:9">
      <c r="A1632" s="126">
        <v>1631</v>
      </c>
      <c r="B1632">
        <v>2806.830078</v>
      </c>
      <c r="C1632" s="43">
        <v>147.86999499999999</v>
      </c>
      <c r="D1632">
        <v>87.745498999999995</v>
      </c>
      <c r="E1632">
        <v>23.426666000000001</v>
      </c>
      <c r="F1632">
        <v>50.230679000000002</v>
      </c>
      <c r="G1632">
        <v>317.92001299999998</v>
      </c>
      <c r="H1632">
        <v>54.119999</v>
      </c>
      <c r="I1632">
        <v>0</v>
      </c>
    </row>
    <row r="1633" spans="1:9">
      <c r="A1633" s="126">
        <v>1632</v>
      </c>
      <c r="B1633">
        <v>2781.01001</v>
      </c>
      <c r="C1633" s="43">
        <v>144.96000699999999</v>
      </c>
      <c r="D1633">
        <v>85.621498000000003</v>
      </c>
      <c r="E1633">
        <v>23.367332000000001</v>
      </c>
      <c r="F1633">
        <v>49.262154000000002</v>
      </c>
      <c r="G1633">
        <v>303.47000100000002</v>
      </c>
      <c r="H1633">
        <v>53.307499</v>
      </c>
      <c r="I1633">
        <v>0</v>
      </c>
    </row>
    <row r="1634" spans="1:9">
      <c r="A1634" s="126">
        <v>1633</v>
      </c>
      <c r="B1634">
        <v>2726.219971</v>
      </c>
      <c r="C1634" s="43">
        <v>141.550003</v>
      </c>
      <c r="D1634">
        <v>81.842499000000004</v>
      </c>
      <c r="E1634">
        <v>22.085332999999999</v>
      </c>
      <c r="F1634">
        <v>46.780624000000003</v>
      </c>
      <c r="G1634">
        <v>294.07000699999998</v>
      </c>
      <c r="H1634">
        <v>51.931499000000002</v>
      </c>
      <c r="I1634">
        <v>0</v>
      </c>
    </row>
    <row r="1635" spans="1:9">
      <c r="A1635" s="126">
        <v>1634</v>
      </c>
      <c r="B1635">
        <v>2722.179932</v>
      </c>
      <c r="C1635" s="43">
        <v>142.16000399999999</v>
      </c>
      <c r="D1635">
        <v>81.558502000000004</v>
      </c>
      <c r="E1635">
        <v>22.582001000000002</v>
      </c>
      <c r="F1635">
        <v>46.313212999999998</v>
      </c>
      <c r="G1635">
        <v>294.39999399999999</v>
      </c>
      <c r="H1635">
        <v>51.802501999999997</v>
      </c>
      <c r="I1635">
        <v>0</v>
      </c>
    </row>
    <row r="1636" spans="1:9">
      <c r="A1636" s="126">
        <v>1635</v>
      </c>
      <c r="B1636">
        <v>2701.580078</v>
      </c>
      <c r="C1636" s="43">
        <v>144.220001</v>
      </c>
      <c r="D1636">
        <v>79.950500000000005</v>
      </c>
      <c r="E1636">
        <v>22.933332</v>
      </c>
      <c r="F1636">
        <v>45.004989999999999</v>
      </c>
      <c r="G1636">
        <v>286.73001099999999</v>
      </c>
      <c r="H1636">
        <v>52.182999000000002</v>
      </c>
      <c r="I1636">
        <v>0</v>
      </c>
    </row>
    <row r="1637" spans="1:9">
      <c r="A1637" s="126">
        <v>1636</v>
      </c>
      <c r="B1637">
        <v>2730.1999510000001</v>
      </c>
      <c r="C1637" s="43">
        <v>143.85000600000001</v>
      </c>
      <c r="D1637">
        <v>80.971999999999994</v>
      </c>
      <c r="E1637">
        <v>23.229334000000001</v>
      </c>
      <c r="F1637">
        <v>46.115665</v>
      </c>
      <c r="G1637">
        <v>290.05999800000001</v>
      </c>
      <c r="H1637">
        <v>53.235500000000002</v>
      </c>
      <c r="I1637">
        <v>0</v>
      </c>
    </row>
    <row r="1638" spans="1:9">
      <c r="A1638" s="126">
        <v>1637</v>
      </c>
      <c r="B1638">
        <v>2736.2700199999999</v>
      </c>
      <c r="C1638" s="43">
        <v>139.529999</v>
      </c>
      <c r="D1638">
        <v>79.670501999999999</v>
      </c>
      <c r="E1638">
        <v>23.620667000000001</v>
      </c>
      <c r="F1638">
        <v>46.626418999999999</v>
      </c>
      <c r="G1638">
        <v>286.209991</v>
      </c>
      <c r="H1638">
        <v>53.074500999999998</v>
      </c>
      <c r="I1638">
        <v>0</v>
      </c>
    </row>
    <row r="1639" spans="1:9">
      <c r="A1639" s="126">
        <v>1638</v>
      </c>
      <c r="B1639">
        <v>2690.7299800000001</v>
      </c>
      <c r="C1639" s="43">
        <v>131.550003</v>
      </c>
      <c r="D1639">
        <v>75.614502000000002</v>
      </c>
      <c r="E1639">
        <v>23.564667</v>
      </c>
      <c r="F1639">
        <v>44.778525999999999</v>
      </c>
      <c r="G1639">
        <v>270.60000600000001</v>
      </c>
      <c r="H1639">
        <v>51</v>
      </c>
      <c r="I1639">
        <v>0</v>
      </c>
    </row>
    <row r="1640" spans="1:9">
      <c r="A1640" s="126">
        <v>1639</v>
      </c>
      <c r="B1640">
        <v>2641.889893</v>
      </c>
      <c r="C1640" s="43">
        <v>132.429993</v>
      </c>
      <c r="D1640">
        <v>74.773003000000003</v>
      </c>
      <c r="E1640">
        <v>23.166</v>
      </c>
      <c r="F1640">
        <v>42.639099000000002</v>
      </c>
      <c r="G1640">
        <v>266.98001099999999</v>
      </c>
      <c r="H1640">
        <v>51.287998000000002</v>
      </c>
      <c r="I1640">
        <v>0</v>
      </c>
    </row>
    <row r="1641" spans="1:9">
      <c r="A1641" s="126">
        <v>1640</v>
      </c>
      <c r="B1641">
        <v>2649.929932</v>
      </c>
      <c r="C1641" s="43">
        <v>134.820007</v>
      </c>
      <c r="D1641">
        <v>75.836501999999996</v>
      </c>
      <c r="E1641">
        <v>22.545999999999999</v>
      </c>
      <c r="F1641">
        <v>42.590916</v>
      </c>
      <c r="G1641">
        <v>262.13000499999998</v>
      </c>
      <c r="H1641">
        <v>51.880501000000002</v>
      </c>
      <c r="I1641">
        <v>0</v>
      </c>
    </row>
    <row r="1642" spans="1:9">
      <c r="A1642" s="126">
        <v>1641</v>
      </c>
      <c r="B1642">
        <v>2632.5600589999999</v>
      </c>
      <c r="C1642" s="43">
        <v>131.729996</v>
      </c>
      <c r="D1642">
        <v>75.102997000000002</v>
      </c>
      <c r="E1642">
        <v>21.722000000000001</v>
      </c>
      <c r="F1642">
        <v>41.509151000000003</v>
      </c>
      <c r="G1642">
        <v>258.82000699999998</v>
      </c>
      <c r="H1642">
        <v>51.194000000000003</v>
      </c>
      <c r="I1642">
        <v>0</v>
      </c>
    </row>
    <row r="1643" spans="1:9">
      <c r="A1643" s="126">
        <v>1642</v>
      </c>
      <c r="B1643">
        <v>2673.4499510000001</v>
      </c>
      <c r="C1643" s="43">
        <v>136.38000500000001</v>
      </c>
      <c r="D1643">
        <v>79.066497999999996</v>
      </c>
      <c r="E1643">
        <v>23.066668</v>
      </c>
      <c r="F1643">
        <v>42.070515</v>
      </c>
      <c r="G1643">
        <v>261.42999300000002</v>
      </c>
      <c r="H1643">
        <v>52.430999999999997</v>
      </c>
      <c r="I1643">
        <v>0</v>
      </c>
    </row>
    <row r="1644" spans="1:9">
      <c r="A1644" s="126">
        <v>1643</v>
      </c>
      <c r="B1644">
        <v>2682.169922</v>
      </c>
      <c r="C1644" s="43">
        <v>135</v>
      </c>
      <c r="D1644">
        <v>79.070999</v>
      </c>
      <c r="E1644">
        <v>22.927999</v>
      </c>
      <c r="F1644">
        <v>41.978966</v>
      </c>
      <c r="G1644">
        <v>266.63000499999998</v>
      </c>
      <c r="H1644">
        <v>52.220500999999999</v>
      </c>
      <c r="I1644">
        <v>0</v>
      </c>
    </row>
    <row r="1645" spans="1:9">
      <c r="A1645" s="126">
        <v>1644</v>
      </c>
      <c r="B1645">
        <v>2743.790039</v>
      </c>
      <c r="C1645" s="43">
        <v>136.759995</v>
      </c>
      <c r="D1645">
        <v>83.887496999999996</v>
      </c>
      <c r="E1645">
        <v>23.191334000000001</v>
      </c>
      <c r="F1645">
        <v>43.593162999999997</v>
      </c>
      <c r="G1645">
        <v>282.64999399999999</v>
      </c>
      <c r="H1645">
        <v>54.311501</v>
      </c>
      <c r="I1645">
        <v>0</v>
      </c>
    </row>
    <row r="1646" spans="1:9">
      <c r="A1646" s="126">
        <v>1645</v>
      </c>
      <c r="B1646">
        <v>2737.8000489999999</v>
      </c>
      <c r="C1646" s="43">
        <v>138.679993</v>
      </c>
      <c r="D1646">
        <v>83.678496999999993</v>
      </c>
      <c r="E1646">
        <v>22.744667</v>
      </c>
      <c r="F1646">
        <v>43.258277999999997</v>
      </c>
      <c r="G1646">
        <v>288.75</v>
      </c>
      <c r="H1646">
        <v>54.415000999999997</v>
      </c>
      <c r="I1646">
        <v>0</v>
      </c>
    </row>
    <row r="1647" spans="1:9">
      <c r="A1647" s="126">
        <v>1646</v>
      </c>
      <c r="B1647">
        <v>2760.169922</v>
      </c>
      <c r="C1647" s="43">
        <v>140.61000100000001</v>
      </c>
      <c r="D1647">
        <v>84.508499</v>
      </c>
      <c r="E1647">
        <v>23.365334000000001</v>
      </c>
      <c r="F1647">
        <v>43.024585999999999</v>
      </c>
      <c r="G1647">
        <v>286.13000499999998</v>
      </c>
      <c r="H1647">
        <v>54.721499999999999</v>
      </c>
      <c r="I1647">
        <v>0</v>
      </c>
    </row>
    <row r="1648" spans="1:9">
      <c r="A1648" s="126">
        <v>1647</v>
      </c>
      <c r="B1648">
        <v>2790.3701169999999</v>
      </c>
      <c r="C1648" s="43">
        <v>141.08999600000001</v>
      </c>
      <c r="D1648">
        <v>88.617996000000005</v>
      </c>
      <c r="E1648">
        <v>23.899332000000001</v>
      </c>
      <c r="F1648">
        <v>44.527957999999998</v>
      </c>
      <c r="G1648">
        <v>290.29998799999998</v>
      </c>
      <c r="H1648">
        <v>55.321499000000003</v>
      </c>
      <c r="I1648">
        <v>1</v>
      </c>
    </row>
    <row r="1649" spans="1:9">
      <c r="A1649" s="126">
        <v>1648</v>
      </c>
      <c r="B1649">
        <v>2700.0600589999999</v>
      </c>
      <c r="C1649" s="43">
        <v>137.929993</v>
      </c>
      <c r="D1649">
        <v>83.419998000000007</v>
      </c>
      <c r="E1649">
        <v>23.98</v>
      </c>
      <c r="F1649">
        <v>42.569232999999997</v>
      </c>
      <c r="G1649">
        <v>275.32998700000002</v>
      </c>
      <c r="H1649">
        <v>52.540999999999997</v>
      </c>
      <c r="I1649">
        <v>0</v>
      </c>
    </row>
    <row r="1650" spans="1:9">
      <c r="A1650" s="126">
        <v>1649</v>
      </c>
      <c r="B1650">
        <v>2695.9499510000001</v>
      </c>
      <c r="C1650" s="43">
        <v>139.63000500000001</v>
      </c>
      <c r="D1650">
        <v>84.959502999999998</v>
      </c>
      <c r="E1650">
        <v>24.204000000000001</v>
      </c>
      <c r="F1650">
        <v>42.094603999999997</v>
      </c>
      <c r="G1650">
        <v>282.88000499999998</v>
      </c>
      <c r="H1650">
        <v>53.436501</v>
      </c>
      <c r="I1650">
        <v>0</v>
      </c>
    </row>
    <row r="1651" spans="1:9">
      <c r="A1651" s="126">
        <v>1650</v>
      </c>
      <c r="B1651">
        <v>2633.080078</v>
      </c>
      <c r="C1651" s="43">
        <v>137.41999799999999</v>
      </c>
      <c r="D1651">
        <v>81.456496999999999</v>
      </c>
      <c r="E1651">
        <v>23.864668000000002</v>
      </c>
      <c r="F1651">
        <v>40.593639000000003</v>
      </c>
      <c r="G1651">
        <v>265.14001500000001</v>
      </c>
      <c r="H1651">
        <v>51.828999000000003</v>
      </c>
      <c r="I1651">
        <v>0</v>
      </c>
    </row>
    <row r="1652" spans="1:9">
      <c r="A1652" s="126">
        <v>1651</v>
      </c>
      <c r="B1652">
        <v>2637.719971</v>
      </c>
      <c r="C1652" s="43">
        <v>141.85000600000001</v>
      </c>
      <c r="D1652">
        <v>82.051497999999995</v>
      </c>
      <c r="E1652">
        <v>24.343332</v>
      </c>
      <c r="F1652">
        <v>40.861065000000004</v>
      </c>
      <c r="G1652">
        <v>269.70001200000002</v>
      </c>
      <c r="H1652">
        <v>51.977500999999997</v>
      </c>
      <c r="I1652">
        <v>0</v>
      </c>
    </row>
    <row r="1653" spans="1:9">
      <c r="A1653" s="126">
        <v>1652</v>
      </c>
      <c r="B1653">
        <v>2636.780029</v>
      </c>
      <c r="C1653" s="43">
        <v>142.08000200000001</v>
      </c>
      <c r="D1653">
        <v>82.162002999999999</v>
      </c>
      <c r="E1653">
        <v>24.450665999999998</v>
      </c>
      <c r="F1653">
        <v>40.627361000000001</v>
      </c>
      <c r="G1653">
        <v>265.32000699999998</v>
      </c>
      <c r="H1653">
        <v>52.587502000000001</v>
      </c>
      <c r="I1653">
        <v>0</v>
      </c>
    </row>
    <row r="1654" spans="1:9">
      <c r="A1654" s="126">
        <v>1653</v>
      </c>
      <c r="B1654">
        <v>2651.070068</v>
      </c>
      <c r="C1654" s="43">
        <v>144.5</v>
      </c>
      <c r="D1654">
        <v>83.177002000000002</v>
      </c>
      <c r="E1654">
        <v>24.440000999999999</v>
      </c>
      <c r="F1654">
        <v>40.740600999999998</v>
      </c>
      <c r="G1654">
        <v>274.88000499999998</v>
      </c>
      <c r="H1654">
        <v>53.183998000000003</v>
      </c>
      <c r="I1654">
        <v>0</v>
      </c>
    </row>
    <row r="1655" spans="1:9">
      <c r="A1655" s="126">
        <v>1654</v>
      </c>
      <c r="B1655">
        <v>2650.540039</v>
      </c>
      <c r="C1655" s="43">
        <v>145.009995</v>
      </c>
      <c r="D1655">
        <v>82.918998999999999</v>
      </c>
      <c r="E1655">
        <v>25.119333000000001</v>
      </c>
      <c r="F1655">
        <v>41.186309999999999</v>
      </c>
      <c r="G1655">
        <v>276.01998900000001</v>
      </c>
      <c r="H1655">
        <v>53.095001000000003</v>
      </c>
      <c r="I1655">
        <v>0</v>
      </c>
    </row>
    <row r="1656" spans="1:9">
      <c r="A1656" s="126">
        <v>1655</v>
      </c>
      <c r="B1656">
        <v>2599.9499510000001</v>
      </c>
      <c r="C1656" s="43">
        <v>144.05999800000001</v>
      </c>
      <c r="D1656">
        <v>79.595496999999995</v>
      </c>
      <c r="E1656">
        <v>24.380666999999999</v>
      </c>
      <c r="F1656">
        <v>39.868445999999999</v>
      </c>
      <c r="G1656">
        <v>266.83999599999999</v>
      </c>
      <c r="H1656">
        <v>52.104999999999997</v>
      </c>
      <c r="I1656">
        <v>0</v>
      </c>
    </row>
    <row r="1657" spans="1:9">
      <c r="A1657" s="126">
        <v>1656</v>
      </c>
      <c r="B1657">
        <v>2545.9399410000001</v>
      </c>
      <c r="C1657" s="43">
        <v>140.19000199999999</v>
      </c>
      <c r="D1657">
        <v>76.045501999999999</v>
      </c>
      <c r="E1657">
        <v>23.228000999999999</v>
      </c>
      <c r="F1657">
        <v>39.497421000000003</v>
      </c>
      <c r="G1657">
        <v>262.79998799999998</v>
      </c>
      <c r="H1657">
        <v>50.826500000000003</v>
      </c>
      <c r="I1657">
        <v>0</v>
      </c>
    </row>
    <row r="1658" spans="1:9">
      <c r="A1658" s="126">
        <v>1657</v>
      </c>
      <c r="B1658">
        <v>2546.1599120000001</v>
      </c>
      <c r="C1658" s="43">
        <v>143.66000399999999</v>
      </c>
      <c r="D1658">
        <v>77.573997000000006</v>
      </c>
      <c r="E1658">
        <v>22.468665999999999</v>
      </c>
      <c r="F1658">
        <v>40.010596999999997</v>
      </c>
      <c r="G1658">
        <v>270.94000199999999</v>
      </c>
      <c r="H1658">
        <v>51.435501000000002</v>
      </c>
      <c r="I1658">
        <v>0</v>
      </c>
    </row>
    <row r="1659" spans="1:9">
      <c r="A1659" s="126">
        <v>1658</v>
      </c>
      <c r="B1659">
        <v>2506.959961</v>
      </c>
      <c r="C1659" s="43">
        <v>133.240005</v>
      </c>
      <c r="D1659">
        <v>74.753997999999996</v>
      </c>
      <c r="E1659">
        <v>22.198</v>
      </c>
      <c r="F1659">
        <v>38.762596000000002</v>
      </c>
      <c r="G1659">
        <v>266.76998900000001</v>
      </c>
      <c r="H1659">
        <v>51.150500999999998</v>
      </c>
      <c r="I1659">
        <v>0</v>
      </c>
    </row>
    <row r="1660" spans="1:9">
      <c r="A1660" s="126">
        <v>1659</v>
      </c>
      <c r="B1660">
        <v>2467.419922</v>
      </c>
      <c r="C1660" s="43">
        <v>133.39999399999999</v>
      </c>
      <c r="D1660">
        <v>73.041495999999995</v>
      </c>
      <c r="E1660">
        <v>21.025333</v>
      </c>
      <c r="F1660">
        <v>37.784430999999998</v>
      </c>
      <c r="G1660">
        <v>260.57998700000002</v>
      </c>
      <c r="H1660">
        <v>50.470500999999999</v>
      </c>
      <c r="I1660">
        <v>0</v>
      </c>
    </row>
    <row r="1661" spans="1:9">
      <c r="A1661" s="126">
        <v>1660</v>
      </c>
      <c r="B1661">
        <v>2416.6201169999999</v>
      </c>
      <c r="C1661" s="43">
        <v>124.949997</v>
      </c>
      <c r="D1661">
        <v>68.872497999999993</v>
      </c>
      <c r="E1661">
        <v>21.318000999999999</v>
      </c>
      <c r="F1661">
        <v>36.314793000000002</v>
      </c>
      <c r="G1661">
        <v>246.38999899999999</v>
      </c>
      <c r="H1661">
        <v>48.977001000000001</v>
      </c>
      <c r="I1661">
        <v>0</v>
      </c>
    </row>
    <row r="1662" spans="1:9">
      <c r="A1662" s="126">
        <v>1661</v>
      </c>
      <c r="B1662">
        <v>2351.1000979999999</v>
      </c>
      <c r="C1662" s="43">
        <v>124.05999799999999</v>
      </c>
      <c r="D1662">
        <v>67.197997999999998</v>
      </c>
      <c r="E1662">
        <v>19.692667</v>
      </c>
      <c r="F1662">
        <v>35.375171999999999</v>
      </c>
      <c r="G1662">
        <v>233.88000500000001</v>
      </c>
      <c r="H1662">
        <v>48.811000999999997</v>
      </c>
      <c r="I1662">
        <v>0</v>
      </c>
    </row>
    <row r="1663" spans="1:9">
      <c r="A1663" s="126">
        <v>1662</v>
      </c>
      <c r="B1663">
        <v>2467.6999510000001</v>
      </c>
      <c r="C1663" s="43">
        <v>134.179993</v>
      </c>
      <c r="D1663">
        <v>73.544998000000007</v>
      </c>
      <c r="E1663">
        <v>21.739332000000001</v>
      </c>
      <c r="F1663">
        <v>37.866356000000003</v>
      </c>
      <c r="G1663">
        <v>253.66999799999999</v>
      </c>
      <c r="H1663">
        <v>51.972999999999999</v>
      </c>
      <c r="I1663">
        <v>0</v>
      </c>
    </row>
    <row r="1664" spans="1:9">
      <c r="A1664" s="126">
        <v>1663</v>
      </c>
      <c r="B1664">
        <v>2488.830078</v>
      </c>
      <c r="C1664" s="43">
        <v>134.520004</v>
      </c>
      <c r="D1664">
        <v>73.082001000000005</v>
      </c>
      <c r="E1664">
        <v>21.075333000000001</v>
      </c>
      <c r="F1664">
        <v>37.620604999999998</v>
      </c>
      <c r="G1664">
        <v>255.570007</v>
      </c>
      <c r="H1664">
        <v>52.194000000000003</v>
      </c>
      <c r="I1664">
        <v>0</v>
      </c>
    </row>
    <row r="1665" spans="1:9">
      <c r="A1665" s="126">
        <v>1664</v>
      </c>
      <c r="B1665">
        <v>2485.73999</v>
      </c>
      <c r="C1665" s="43">
        <v>133.199997</v>
      </c>
      <c r="D1665">
        <v>73.901000999999994</v>
      </c>
      <c r="E1665">
        <v>22.257999000000002</v>
      </c>
      <c r="F1665">
        <v>37.639881000000003</v>
      </c>
      <c r="G1665">
        <v>256.07998700000002</v>
      </c>
      <c r="H1665">
        <v>51.853999999999999</v>
      </c>
      <c r="I1665">
        <v>0</v>
      </c>
    </row>
    <row r="1666" spans="1:9">
      <c r="A1666" s="126">
        <v>1665</v>
      </c>
      <c r="B1666">
        <v>2506.8500979999999</v>
      </c>
      <c r="C1666" s="43">
        <v>131.08999600000001</v>
      </c>
      <c r="D1666">
        <v>75.098502999999994</v>
      </c>
      <c r="E1666">
        <v>22.186665999999999</v>
      </c>
      <c r="F1666">
        <v>38.003684999999997</v>
      </c>
      <c r="G1666">
        <v>267.66000400000001</v>
      </c>
      <c r="H1666">
        <v>51.780498999999999</v>
      </c>
      <c r="I1666">
        <v>0</v>
      </c>
    </row>
    <row r="1667" spans="1:9">
      <c r="A1667" s="126">
        <v>1666</v>
      </c>
      <c r="B1667">
        <v>2510.030029</v>
      </c>
      <c r="C1667" s="43">
        <v>135.679993</v>
      </c>
      <c r="D1667">
        <v>76.956496999999999</v>
      </c>
      <c r="E1667">
        <v>20.674666999999999</v>
      </c>
      <c r="F1667">
        <v>38.047046999999999</v>
      </c>
      <c r="G1667">
        <v>267.66000400000001</v>
      </c>
      <c r="H1667">
        <v>52.292499999999997</v>
      </c>
      <c r="I1667">
        <v>1</v>
      </c>
    </row>
    <row r="1668" spans="1:9">
      <c r="A1668" s="126">
        <v>1667</v>
      </c>
      <c r="B1668">
        <v>2447.889893</v>
      </c>
      <c r="C1668" s="43">
        <v>131.740005</v>
      </c>
      <c r="D1668">
        <v>75.013999999999996</v>
      </c>
      <c r="E1668">
        <v>20.024000000000001</v>
      </c>
      <c r="F1668">
        <v>34.257281999999996</v>
      </c>
      <c r="G1668">
        <v>271.20001200000002</v>
      </c>
      <c r="H1668">
        <v>50.803001000000002</v>
      </c>
      <c r="I1668">
        <v>0</v>
      </c>
    </row>
    <row r="1669" spans="1:9">
      <c r="A1669" s="126">
        <v>1668</v>
      </c>
      <c r="B1669">
        <v>2531.9399410000001</v>
      </c>
      <c r="C1669" s="43">
        <v>137.949997</v>
      </c>
      <c r="D1669">
        <v>78.769501000000005</v>
      </c>
      <c r="E1669">
        <v>21.179333</v>
      </c>
      <c r="F1669">
        <v>35.719692000000002</v>
      </c>
      <c r="G1669">
        <v>297.57000699999998</v>
      </c>
      <c r="H1669">
        <v>53.535499999999999</v>
      </c>
      <c r="I1669">
        <v>0</v>
      </c>
    </row>
    <row r="1670" spans="1:9">
      <c r="A1670" s="126">
        <v>1669</v>
      </c>
      <c r="B1670">
        <v>2549.6899410000001</v>
      </c>
      <c r="C1670" s="43">
        <v>138.050003</v>
      </c>
      <c r="D1670">
        <v>81.475502000000006</v>
      </c>
      <c r="E1670">
        <v>22.330666999999998</v>
      </c>
      <c r="F1670">
        <v>35.640194000000001</v>
      </c>
      <c r="G1670">
        <v>315.33999599999999</v>
      </c>
      <c r="H1670">
        <v>53.419497999999997</v>
      </c>
      <c r="I1670">
        <v>0</v>
      </c>
    </row>
    <row r="1671" spans="1:9">
      <c r="A1671" s="126">
        <v>1670</v>
      </c>
      <c r="B1671">
        <v>2574.4099120000001</v>
      </c>
      <c r="C1671" s="43">
        <v>142.529999</v>
      </c>
      <c r="D1671">
        <v>82.829002000000003</v>
      </c>
      <c r="E1671">
        <v>22.356667000000002</v>
      </c>
      <c r="F1671">
        <v>36.319606999999998</v>
      </c>
      <c r="G1671">
        <v>320.26998900000001</v>
      </c>
      <c r="H1671">
        <v>53.813999000000003</v>
      </c>
      <c r="I1671">
        <v>0</v>
      </c>
    </row>
    <row r="1672" spans="1:9">
      <c r="A1672" s="126">
        <v>1671</v>
      </c>
      <c r="B1672">
        <v>2584.959961</v>
      </c>
      <c r="C1672" s="43">
        <v>144.229996</v>
      </c>
      <c r="D1672">
        <v>82.971001000000001</v>
      </c>
      <c r="E1672">
        <v>22.568666</v>
      </c>
      <c r="F1672">
        <v>36.936377999999998</v>
      </c>
      <c r="G1672">
        <v>319.959991</v>
      </c>
      <c r="H1672">
        <v>53.733001999999999</v>
      </c>
      <c r="I1672">
        <v>0</v>
      </c>
    </row>
    <row r="1673" spans="1:9">
      <c r="A1673" s="126">
        <v>1672</v>
      </c>
      <c r="B1673">
        <v>2596.639893</v>
      </c>
      <c r="C1673" s="43">
        <v>144.199997</v>
      </c>
      <c r="D1673">
        <v>82.810997</v>
      </c>
      <c r="E1673">
        <v>22.997999</v>
      </c>
      <c r="F1673">
        <v>37.054436000000003</v>
      </c>
      <c r="G1673">
        <v>324.66000400000001</v>
      </c>
      <c r="H1673">
        <v>53.516499000000003</v>
      </c>
      <c r="I1673">
        <v>0</v>
      </c>
    </row>
    <row r="1674" spans="1:9">
      <c r="A1674" s="126">
        <v>1673</v>
      </c>
      <c r="B1674">
        <v>2596.26001</v>
      </c>
      <c r="C1674" s="43">
        <v>143.800003</v>
      </c>
      <c r="D1674">
        <v>82.028000000000006</v>
      </c>
      <c r="E1674">
        <v>23.150666999999999</v>
      </c>
      <c r="F1674">
        <v>36.690635999999998</v>
      </c>
      <c r="G1674">
        <v>337.58999599999999</v>
      </c>
      <c r="H1674">
        <v>52.859501000000002</v>
      </c>
      <c r="I1674">
        <v>0</v>
      </c>
    </row>
    <row r="1675" spans="1:9">
      <c r="A1675" s="126">
        <v>1674</v>
      </c>
      <c r="B1675">
        <v>2582.610107</v>
      </c>
      <c r="C1675" s="43">
        <v>145.38999899999999</v>
      </c>
      <c r="D1675">
        <v>80.860496999999995</v>
      </c>
      <c r="E1675">
        <v>22.293333000000001</v>
      </c>
      <c r="F1675">
        <v>36.138916000000002</v>
      </c>
      <c r="G1675">
        <v>332.94000199999999</v>
      </c>
      <c r="H1675">
        <v>52.234501000000002</v>
      </c>
      <c r="I1675">
        <v>0</v>
      </c>
    </row>
    <row r="1676" spans="1:9">
      <c r="A1676" s="126">
        <v>1675</v>
      </c>
      <c r="B1676">
        <v>2610.3000489999999</v>
      </c>
      <c r="C1676" s="43">
        <v>148.949997</v>
      </c>
      <c r="D1676">
        <v>83.727997000000002</v>
      </c>
      <c r="E1676">
        <v>22.962</v>
      </c>
      <c r="F1676">
        <v>36.878551000000002</v>
      </c>
      <c r="G1676">
        <v>354.64001500000001</v>
      </c>
      <c r="H1676">
        <v>53.857498</v>
      </c>
      <c r="I1676">
        <v>0</v>
      </c>
    </row>
    <row r="1677" spans="1:9">
      <c r="A1677" s="126">
        <v>1676</v>
      </c>
      <c r="B1677">
        <v>2616.1000979999999</v>
      </c>
      <c r="C1677" s="43">
        <v>147.53999300000001</v>
      </c>
      <c r="D1677">
        <v>84.189003</v>
      </c>
      <c r="E1677">
        <v>23.07</v>
      </c>
      <c r="F1677">
        <v>37.329085999999997</v>
      </c>
      <c r="G1677">
        <v>351.39001500000001</v>
      </c>
      <c r="H1677">
        <v>54.048499999999997</v>
      </c>
      <c r="I1677">
        <v>0</v>
      </c>
    </row>
    <row r="1678" spans="1:9">
      <c r="A1678" s="126">
        <v>1677</v>
      </c>
      <c r="B1678">
        <v>2635.959961</v>
      </c>
      <c r="C1678" s="43">
        <v>148.300003</v>
      </c>
      <c r="D1678">
        <v>84.661002999999994</v>
      </c>
      <c r="E1678">
        <v>23.153998999999999</v>
      </c>
      <c r="F1678">
        <v>37.550747000000001</v>
      </c>
      <c r="G1678">
        <v>353.19000199999999</v>
      </c>
      <c r="H1678">
        <v>54.494999</v>
      </c>
      <c r="I1678">
        <v>0</v>
      </c>
    </row>
    <row r="1679" spans="1:9">
      <c r="A1679" s="126">
        <v>1678</v>
      </c>
      <c r="B1679">
        <v>2670.709961</v>
      </c>
      <c r="C1679" s="43">
        <v>150.03999300000001</v>
      </c>
      <c r="D1679">
        <v>84.809997999999993</v>
      </c>
      <c r="E1679">
        <v>20.150666999999999</v>
      </c>
      <c r="F1679">
        <v>37.782024</v>
      </c>
      <c r="G1679">
        <v>339.10000600000001</v>
      </c>
      <c r="H1679">
        <v>54.912998000000002</v>
      </c>
      <c r="I1679">
        <v>0</v>
      </c>
    </row>
    <row r="1680" spans="1:9">
      <c r="A1680" s="126">
        <v>1679</v>
      </c>
      <c r="B1680">
        <v>2632.8999020000001</v>
      </c>
      <c r="C1680" s="43">
        <v>147.570007</v>
      </c>
      <c r="D1680">
        <v>81.608497999999997</v>
      </c>
      <c r="E1680">
        <v>19.927999</v>
      </c>
      <c r="F1680">
        <v>36.933974999999997</v>
      </c>
      <c r="G1680">
        <v>325.16000400000001</v>
      </c>
      <c r="H1680">
        <v>53.526001000000001</v>
      </c>
      <c r="I1680">
        <v>0</v>
      </c>
    </row>
    <row r="1681" spans="1:9">
      <c r="A1681" s="126">
        <v>1680</v>
      </c>
      <c r="B1681">
        <v>2638.6999510000001</v>
      </c>
      <c r="C1681" s="43">
        <v>144.300003</v>
      </c>
      <c r="D1681">
        <v>82.000998999999993</v>
      </c>
      <c r="E1681">
        <v>19.172667000000001</v>
      </c>
      <c r="F1681">
        <v>37.083336000000003</v>
      </c>
      <c r="G1681">
        <v>321.98998999999998</v>
      </c>
      <c r="H1681">
        <v>53.778500000000001</v>
      </c>
      <c r="I1681">
        <v>0</v>
      </c>
    </row>
    <row r="1682" spans="1:9">
      <c r="A1682" s="126">
        <v>1681</v>
      </c>
      <c r="B1682">
        <v>2642.330078</v>
      </c>
      <c r="C1682" s="43">
        <v>145.83000200000001</v>
      </c>
      <c r="D1682">
        <v>82.746498000000003</v>
      </c>
      <c r="E1682">
        <v>19.434000000000001</v>
      </c>
      <c r="F1682">
        <v>36.789409999999997</v>
      </c>
      <c r="G1682">
        <v>326.67001299999998</v>
      </c>
      <c r="H1682">
        <v>53.695</v>
      </c>
      <c r="I1682">
        <v>0</v>
      </c>
    </row>
    <row r="1683" spans="1:9">
      <c r="A1683" s="126">
        <v>1682</v>
      </c>
      <c r="B1683">
        <v>2664.76001</v>
      </c>
      <c r="C1683" s="43">
        <v>149.009995</v>
      </c>
      <c r="D1683">
        <v>83.528503000000001</v>
      </c>
      <c r="E1683">
        <v>19.802668000000001</v>
      </c>
      <c r="F1683">
        <v>38.008491999999997</v>
      </c>
      <c r="G1683">
        <v>338.04998799999998</v>
      </c>
      <c r="H1683">
        <v>54.549500000000002</v>
      </c>
      <c r="I1683">
        <v>0</v>
      </c>
    </row>
    <row r="1684" spans="1:9">
      <c r="A1684" s="126">
        <v>1683</v>
      </c>
      <c r="B1684">
        <v>2643.8500979999999</v>
      </c>
      <c r="C1684" s="43">
        <v>147.470001</v>
      </c>
      <c r="D1684">
        <v>81.894501000000005</v>
      </c>
      <c r="E1684">
        <v>19.758666999999999</v>
      </c>
      <c r="F1684">
        <v>37.656750000000002</v>
      </c>
      <c r="G1684">
        <v>335.66000400000001</v>
      </c>
      <c r="H1684">
        <v>53.504002</v>
      </c>
      <c r="I1684">
        <v>0</v>
      </c>
    </row>
    <row r="1685" spans="1:9">
      <c r="A1685" s="126">
        <v>1684</v>
      </c>
      <c r="B1685">
        <v>2640</v>
      </c>
      <c r="C1685" s="43">
        <v>144.19000199999999</v>
      </c>
      <c r="D1685">
        <v>79.694000000000003</v>
      </c>
      <c r="E1685">
        <v>19.830666999999998</v>
      </c>
      <c r="F1685">
        <v>37.266449000000001</v>
      </c>
      <c r="G1685">
        <v>328.89999399999999</v>
      </c>
      <c r="H1685">
        <v>53.030997999999997</v>
      </c>
      <c r="I1685">
        <v>0</v>
      </c>
    </row>
    <row r="1686" spans="1:9">
      <c r="A1686" s="126">
        <v>1685</v>
      </c>
      <c r="B1686">
        <v>2681.0500489999999</v>
      </c>
      <c r="C1686" s="43">
        <v>150.41999799999999</v>
      </c>
      <c r="D1686">
        <v>83.521500000000003</v>
      </c>
      <c r="E1686">
        <v>20.584667</v>
      </c>
      <c r="F1686">
        <v>39.813037999999999</v>
      </c>
      <c r="G1686">
        <v>340.66000400000001</v>
      </c>
      <c r="H1686">
        <v>54.452998999999998</v>
      </c>
      <c r="I1686">
        <v>0</v>
      </c>
    </row>
    <row r="1687" spans="1:9">
      <c r="A1687" s="126">
        <v>1686</v>
      </c>
      <c r="B1687">
        <v>2704.1000979999999</v>
      </c>
      <c r="C1687" s="43">
        <v>166.69000199999999</v>
      </c>
      <c r="D1687">
        <v>85.936501000000007</v>
      </c>
      <c r="E1687">
        <v>20.468</v>
      </c>
      <c r="F1687">
        <v>40.099739</v>
      </c>
      <c r="G1687">
        <v>339.5</v>
      </c>
      <c r="H1687">
        <v>55.818500999999998</v>
      </c>
      <c r="I1687">
        <v>0</v>
      </c>
    </row>
    <row r="1688" spans="1:9">
      <c r="A1688" s="126">
        <v>1687</v>
      </c>
      <c r="B1688">
        <v>2706.530029</v>
      </c>
      <c r="C1688" s="43">
        <v>165.71000699999999</v>
      </c>
      <c r="D1688">
        <v>81.311501000000007</v>
      </c>
      <c r="E1688">
        <v>20.813998999999999</v>
      </c>
      <c r="F1688">
        <v>40.119007000000003</v>
      </c>
      <c r="G1688">
        <v>339.85000600000001</v>
      </c>
      <c r="H1688">
        <v>55.537497999999999</v>
      </c>
      <c r="I1688">
        <v>1</v>
      </c>
    </row>
    <row r="1689" spans="1:9">
      <c r="A1689" s="126">
        <v>1688</v>
      </c>
      <c r="B1689">
        <v>2724.8701169999999</v>
      </c>
      <c r="C1689" s="43">
        <v>169.25</v>
      </c>
      <c r="D1689">
        <v>81.665497000000002</v>
      </c>
      <c r="E1689">
        <v>20.859332999999999</v>
      </c>
      <c r="F1689">
        <v>41.258586999999999</v>
      </c>
      <c r="G1689">
        <v>351.33999599999999</v>
      </c>
      <c r="H1689">
        <v>56.639999000000003</v>
      </c>
      <c r="I1689">
        <v>0</v>
      </c>
    </row>
    <row r="1690" spans="1:9">
      <c r="A1690" s="126">
        <v>1689</v>
      </c>
      <c r="B1690">
        <v>2737.6999510000001</v>
      </c>
      <c r="C1690" s="43">
        <v>171.16000399999999</v>
      </c>
      <c r="D1690">
        <v>82.940498000000005</v>
      </c>
      <c r="E1690">
        <v>21.423331999999998</v>
      </c>
      <c r="F1690">
        <v>41.964508000000002</v>
      </c>
      <c r="G1690">
        <v>355.80999800000001</v>
      </c>
      <c r="H1690">
        <v>57.299500000000002</v>
      </c>
      <c r="I1690">
        <v>0</v>
      </c>
    </row>
    <row r="1691" spans="1:9">
      <c r="A1691" s="126">
        <v>1690</v>
      </c>
      <c r="B1691">
        <v>2731.610107</v>
      </c>
      <c r="C1691" s="43">
        <v>170.490005</v>
      </c>
      <c r="D1691">
        <v>82.013000000000005</v>
      </c>
      <c r="E1691">
        <v>21.148001000000001</v>
      </c>
      <c r="F1691">
        <v>41.978966</v>
      </c>
      <c r="G1691">
        <v>352.19000199999999</v>
      </c>
      <c r="H1691">
        <v>55.761501000000003</v>
      </c>
      <c r="I1691">
        <v>0</v>
      </c>
    </row>
    <row r="1692" spans="1:9">
      <c r="A1692" s="126">
        <v>1691</v>
      </c>
      <c r="B1692">
        <v>2706.0500489999999</v>
      </c>
      <c r="C1692" s="43">
        <v>166.38000500000001</v>
      </c>
      <c r="D1692">
        <v>80.718497999999997</v>
      </c>
      <c r="E1692">
        <v>20.500668000000001</v>
      </c>
      <c r="F1692">
        <v>41.183903000000001</v>
      </c>
      <c r="G1692">
        <v>344.709991</v>
      </c>
      <c r="H1692">
        <v>54.935501000000002</v>
      </c>
      <c r="I1692">
        <v>0</v>
      </c>
    </row>
    <row r="1693" spans="1:9">
      <c r="A1693" s="126">
        <v>1692</v>
      </c>
      <c r="B1693">
        <v>2707.8798830000001</v>
      </c>
      <c r="C1693" s="43">
        <v>167.33000200000001</v>
      </c>
      <c r="D1693">
        <v>79.411002999999994</v>
      </c>
      <c r="E1693">
        <v>20.386666999999999</v>
      </c>
      <c r="F1693">
        <v>41.232300000000002</v>
      </c>
      <c r="G1693">
        <v>347.57000699999998</v>
      </c>
      <c r="H1693">
        <v>54.752997999999998</v>
      </c>
      <c r="I1693">
        <v>0</v>
      </c>
    </row>
    <row r="1694" spans="1:9">
      <c r="A1694" s="126">
        <v>1693</v>
      </c>
      <c r="B1694">
        <v>2709.8000489999999</v>
      </c>
      <c r="C1694" s="43">
        <v>165.78999300000001</v>
      </c>
      <c r="D1694">
        <v>79.550003000000004</v>
      </c>
      <c r="E1694">
        <v>20.856000999999999</v>
      </c>
      <c r="F1694">
        <v>40.995173999999999</v>
      </c>
      <c r="G1694">
        <v>345.73001099999999</v>
      </c>
      <c r="H1694">
        <v>54.750500000000002</v>
      </c>
      <c r="I1694">
        <v>0</v>
      </c>
    </row>
    <row r="1695" spans="1:9">
      <c r="A1695" s="126">
        <v>1694</v>
      </c>
      <c r="B1695">
        <v>2744.7299800000001</v>
      </c>
      <c r="C1695" s="43">
        <v>165.03999300000001</v>
      </c>
      <c r="D1695">
        <v>81.900497000000001</v>
      </c>
      <c r="E1695">
        <v>20.787333</v>
      </c>
      <c r="F1695">
        <v>41.348430999999998</v>
      </c>
      <c r="G1695">
        <v>359.97000100000002</v>
      </c>
      <c r="H1695">
        <v>56.068500999999998</v>
      </c>
      <c r="I1695">
        <v>0</v>
      </c>
    </row>
    <row r="1696" spans="1:9">
      <c r="A1696" s="126">
        <v>1695</v>
      </c>
      <c r="B1696">
        <v>2753.030029</v>
      </c>
      <c r="C1696" s="43">
        <v>164.070007</v>
      </c>
      <c r="D1696">
        <v>82</v>
      </c>
      <c r="E1696">
        <v>20.544665999999999</v>
      </c>
      <c r="F1696">
        <v>41.176639999999999</v>
      </c>
      <c r="G1696">
        <v>351.76998900000001</v>
      </c>
      <c r="H1696">
        <v>56.007998999999998</v>
      </c>
      <c r="I1696">
        <v>0</v>
      </c>
    </row>
    <row r="1697" spans="1:9">
      <c r="A1697" s="126">
        <v>1696</v>
      </c>
      <c r="B1697">
        <v>2745.7299800000001</v>
      </c>
      <c r="C1697" s="43">
        <v>163.949997</v>
      </c>
      <c r="D1697">
        <v>81.132499999999993</v>
      </c>
      <c r="E1697">
        <v>20.251332999999999</v>
      </c>
      <c r="F1697">
        <v>41.326659999999997</v>
      </c>
      <c r="G1697">
        <v>359.07000699999998</v>
      </c>
      <c r="H1697">
        <v>56.083500000000001</v>
      </c>
      <c r="I1697">
        <v>0</v>
      </c>
    </row>
    <row r="1698" spans="1:9">
      <c r="A1698" s="126">
        <v>1697</v>
      </c>
      <c r="B1698">
        <v>2775.6000979999999</v>
      </c>
      <c r="C1698" s="43">
        <v>162.5</v>
      </c>
      <c r="D1698">
        <v>80.397498999999996</v>
      </c>
      <c r="E1698">
        <v>20.525333</v>
      </c>
      <c r="F1698">
        <v>41.234715000000001</v>
      </c>
      <c r="G1698">
        <v>356.86999500000002</v>
      </c>
      <c r="H1698">
        <v>55.682499</v>
      </c>
      <c r="I1698">
        <v>0</v>
      </c>
    </row>
    <row r="1699" spans="1:9">
      <c r="A1699" s="126">
        <v>1698</v>
      </c>
      <c r="B1699">
        <v>2779.76001</v>
      </c>
      <c r="C1699" s="43">
        <v>162.28999300000001</v>
      </c>
      <c r="D1699">
        <v>81.378997999999996</v>
      </c>
      <c r="E1699">
        <v>20.375999</v>
      </c>
      <c r="F1699">
        <v>41.358105000000002</v>
      </c>
      <c r="G1699">
        <v>361.92001299999998</v>
      </c>
      <c r="H1699">
        <v>55.928001000000002</v>
      </c>
      <c r="I1699">
        <v>0</v>
      </c>
    </row>
    <row r="1700" spans="1:9">
      <c r="A1700" s="126">
        <v>1699</v>
      </c>
      <c r="B1700">
        <v>2784.6999510000001</v>
      </c>
      <c r="C1700" s="43">
        <v>162.55999800000001</v>
      </c>
      <c r="D1700">
        <v>81.105002999999996</v>
      </c>
      <c r="E1700">
        <v>20.170667999999999</v>
      </c>
      <c r="F1700">
        <v>41.624263999999997</v>
      </c>
      <c r="G1700">
        <v>359.91000400000001</v>
      </c>
      <c r="H1700">
        <v>55.689999</v>
      </c>
      <c r="I1700">
        <v>0</v>
      </c>
    </row>
    <row r="1701" spans="1:9">
      <c r="A1701" s="126">
        <v>1700</v>
      </c>
      <c r="B1701">
        <v>2774.8798830000001</v>
      </c>
      <c r="C1701" s="43">
        <v>160.03999300000001</v>
      </c>
      <c r="D1701">
        <v>80.971999999999994</v>
      </c>
      <c r="E1701">
        <v>19.415333</v>
      </c>
      <c r="F1701">
        <v>41.389567999999997</v>
      </c>
      <c r="G1701">
        <v>356.97000100000002</v>
      </c>
      <c r="H1701">
        <v>54.848498999999997</v>
      </c>
      <c r="I1701">
        <v>0</v>
      </c>
    </row>
    <row r="1702" spans="1:9">
      <c r="A1702" s="126">
        <v>1701</v>
      </c>
      <c r="B1702">
        <v>2792.669922</v>
      </c>
      <c r="C1702" s="43">
        <v>161.88999899999999</v>
      </c>
      <c r="D1702">
        <v>81.578002999999995</v>
      </c>
      <c r="E1702">
        <v>19.647333</v>
      </c>
      <c r="F1702">
        <v>41.851714999999999</v>
      </c>
      <c r="G1702">
        <v>363.01998900000001</v>
      </c>
      <c r="H1702">
        <v>55.518501000000001</v>
      </c>
      <c r="I1702">
        <v>0</v>
      </c>
    </row>
    <row r="1703" spans="1:9">
      <c r="A1703" s="126">
        <v>1702</v>
      </c>
      <c r="B1703">
        <v>2796.110107</v>
      </c>
      <c r="C1703" s="43">
        <v>164.61999499999999</v>
      </c>
      <c r="D1703">
        <v>81.650002000000001</v>
      </c>
      <c r="E1703">
        <v>19.917998999999998</v>
      </c>
      <c r="F1703">
        <v>42.156578000000003</v>
      </c>
      <c r="G1703">
        <v>363.91000400000001</v>
      </c>
      <c r="H1703">
        <v>55.470001000000003</v>
      </c>
      <c r="I1703">
        <v>0</v>
      </c>
    </row>
    <row r="1704" spans="1:9">
      <c r="A1704" s="126">
        <v>1703</v>
      </c>
      <c r="B1704">
        <v>2793.8999020000001</v>
      </c>
      <c r="C1704" s="43">
        <v>164.13000500000001</v>
      </c>
      <c r="D1704">
        <v>81.819999999999993</v>
      </c>
      <c r="E1704">
        <v>19.857332</v>
      </c>
      <c r="F1704">
        <v>42.180782000000001</v>
      </c>
      <c r="G1704">
        <v>364.97000100000002</v>
      </c>
      <c r="H1704">
        <v>55.756500000000003</v>
      </c>
      <c r="I1704">
        <v>0</v>
      </c>
    </row>
    <row r="1705" spans="1:9">
      <c r="A1705" s="126">
        <v>1704</v>
      </c>
      <c r="B1705">
        <v>2792.3798830000001</v>
      </c>
      <c r="C1705" s="43">
        <v>162.80999800000001</v>
      </c>
      <c r="D1705">
        <v>82.054496999999998</v>
      </c>
      <c r="E1705">
        <v>20.982668</v>
      </c>
      <c r="F1705">
        <v>42.311436</v>
      </c>
      <c r="G1705">
        <v>362.86999500000002</v>
      </c>
      <c r="H1705">
        <v>55.802501999999997</v>
      </c>
      <c r="I1705">
        <v>0</v>
      </c>
    </row>
    <row r="1706" spans="1:9">
      <c r="A1706" s="126">
        <v>1705</v>
      </c>
      <c r="B1706">
        <v>2784.48999</v>
      </c>
      <c r="C1706" s="43">
        <v>161.449997</v>
      </c>
      <c r="D1706">
        <v>81.991501</v>
      </c>
      <c r="E1706">
        <v>21.325333000000001</v>
      </c>
      <c r="F1706">
        <v>41.89526</v>
      </c>
      <c r="G1706">
        <v>358.10000600000001</v>
      </c>
      <c r="H1706">
        <v>55.995998</v>
      </c>
      <c r="I1706">
        <v>0</v>
      </c>
    </row>
    <row r="1707" spans="1:9">
      <c r="A1707" s="126">
        <v>1706</v>
      </c>
      <c r="B1707">
        <v>2803.6899410000001</v>
      </c>
      <c r="C1707" s="43">
        <v>162.279999</v>
      </c>
      <c r="D1707">
        <v>83.586501999999996</v>
      </c>
      <c r="E1707">
        <v>19.652666</v>
      </c>
      <c r="F1707">
        <v>42.335631999999997</v>
      </c>
      <c r="G1707">
        <v>357.32000699999998</v>
      </c>
      <c r="H1707">
        <v>57.049500000000002</v>
      </c>
      <c r="I1707">
        <v>1</v>
      </c>
    </row>
    <row r="1708" spans="1:9">
      <c r="A1708" s="126">
        <v>1707</v>
      </c>
      <c r="B1708">
        <v>2792.8100589999999</v>
      </c>
      <c r="C1708" s="43">
        <v>167.36999499999999</v>
      </c>
      <c r="D1708">
        <v>84.808502000000004</v>
      </c>
      <c r="E1708">
        <v>19.024000000000001</v>
      </c>
      <c r="F1708">
        <v>42.548557000000002</v>
      </c>
      <c r="G1708">
        <v>351.040009</v>
      </c>
      <c r="H1708">
        <v>57.389999000000003</v>
      </c>
      <c r="I1708">
        <v>0</v>
      </c>
    </row>
    <row r="1709" spans="1:9">
      <c r="A1709" s="126">
        <v>1708</v>
      </c>
      <c r="B1709">
        <v>2789.6499020000001</v>
      </c>
      <c r="C1709" s="43">
        <v>171.259995</v>
      </c>
      <c r="D1709">
        <v>84.621498000000003</v>
      </c>
      <c r="E1709">
        <v>18.436001000000001</v>
      </c>
      <c r="F1709">
        <v>42.471130000000002</v>
      </c>
      <c r="G1709">
        <v>354.29998799999998</v>
      </c>
      <c r="H1709">
        <v>58.101500999999999</v>
      </c>
      <c r="I1709">
        <v>0</v>
      </c>
    </row>
    <row r="1710" spans="1:9">
      <c r="A1710" s="126">
        <v>1709</v>
      </c>
      <c r="B1710">
        <v>2771.4499510000001</v>
      </c>
      <c r="C1710" s="43">
        <v>172.509995</v>
      </c>
      <c r="D1710">
        <v>83.447502</v>
      </c>
      <c r="E1710">
        <v>18.416</v>
      </c>
      <c r="F1710">
        <v>42.226753000000002</v>
      </c>
      <c r="G1710">
        <v>359.60998499999999</v>
      </c>
      <c r="H1710">
        <v>57.893002000000003</v>
      </c>
      <c r="I1710">
        <v>0</v>
      </c>
    </row>
    <row r="1711" spans="1:9">
      <c r="A1711" s="126">
        <v>1710</v>
      </c>
      <c r="B1711">
        <v>2748.929932</v>
      </c>
      <c r="C1711" s="43">
        <v>169.13000500000001</v>
      </c>
      <c r="D1711">
        <v>81.297500999999997</v>
      </c>
      <c r="E1711">
        <v>18.439333000000001</v>
      </c>
      <c r="F1711">
        <v>41.737988000000001</v>
      </c>
      <c r="G1711">
        <v>352.60000600000001</v>
      </c>
      <c r="H1711">
        <v>57.165000999999997</v>
      </c>
      <c r="I1711">
        <v>0</v>
      </c>
    </row>
    <row r="1712" spans="1:9">
      <c r="A1712" s="126">
        <v>1711</v>
      </c>
      <c r="B1712">
        <v>2743.070068</v>
      </c>
      <c r="C1712" s="43">
        <v>169.60000600000001</v>
      </c>
      <c r="D1712">
        <v>81.040001000000004</v>
      </c>
      <c r="E1712">
        <v>18.942667</v>
      </c>
      <c r="F1712">
        <v>41.837195999999999</v>
      </c>
      <c r="G1712">
        <v>349.60000600000001</v>
      </c>
      <c r="H1712">
        <v>57.116000999999997</v>
      </c>
      <c r="I1712">
        <v>0</v>
      </c>
    </row>
    <row r="1713" spans="1:9">
      <c r="A1713" s="126">
        <v>1712</v>
      </c>
      <c r="B1713">
        <v>2783.3000489999999</v>
      </c>
      <c r="C1713" s="43">
        <v>172.070007</v>
      </c>
      <c r="D1713">
        <v>83.530997999999997</v>
      </c>
      <c r="E1713">
        <v>19.394666999999998</v>
      </c>
      <c r="F1713">
        <v>43.286529999999999</v>
      </c>
      <c r="G1713">
        <v>358.85998499999999</v>
      </c>
      <c r="H1713">
        <v>58.787998000000002</v>
      </c>
      <c r="I1713">
        <v>0</v>
      </c>
    </row>
    <row r="1714" spans="1:9">
      <c r="A1714" s="126">
        <v>1713</v>
      </c>
      <c r="B1714">
        <v>2791.5200199999999</v>
      </c>
      <c r="C1714" s="43">
        <v>171.91999799999999</v>
      </c>
      <c r="D1714">
        <v>83.654999000000004</v>
      </c>
      <c r="E1714">
        <v>18.890667000000001</v>
      </c>
      <c r="F1714">
        <v>43.772872999999997</v>
      </c>
      <c r="G1714">
        <v>356.26998900000001</v>
      </c>
      <c r="H1714">
        <v>59.66</v>
      </c>
      <c r="I1714">
        <v>0</v>
      </c>
    </row>
    <row r="1715" spans="1:9">
      <c r="A1715" s="126">
        <v>1714</v>
      </c>
      <c r="B1715">
        <v>2810.919922</v>
      </c>
      <c r="C1715" s="43">
        <v>173.36999499999999</v>
      </c>
      <c r="D1715">
        <v>84.540497000000002</v>
      </c>
      <c r="E1715">
        <v>19.263999999999999</v>
      </c>
      <c r="F1715">
        <v>43.966437999999997</v>
      </c>
      <c r="G1715">
        <v>361.209991</v>
      </c>
      <c r="H1715">
        <v>59.665999999999997</v>
      </c>
      <c r="I1715">
        <v>0</v>
      </c>
    </row>
    <row r="1716" spans="1:9">
      <c r="A1716" s="126">
        <v>1715</v>
      </c>
      <c r="B1716">
        <v>2808.4799800000001</v>
      </c>
      <c r="C1716" s="43">
        <v>170.16999799999999</v>
      </c>
      <c r="D1716">
        <v>84.310997</v>
      </c>
      <c r="E1716">
        <v>19.330666999999998</v>
      </c>
      <c r="F1716">
        <v>44.455193000000001</v>
      </c>
      <c r="G1716">
        <v>358.82000699999998</v>
      </c>
      <c r="H1716">
        <v>59.277500000000003</v>
      </c>
      <c r="I1716">
        <v>0</v>
      </c>
    </row>
    <row r="1717" spans="1:9">
      <c r="A1717" s="126">
        <v>1716</v>
      </c>
      <c r="B1717">
        <v>2822.4799800000001</v>
      </c>
      <c r="C1717" s="43">
        <v>165.979996</v>
      </c>
      <c r="D1717">
        <v>85.617996000000005</v>
      </c>
      <c r="E1717">
        <v>18.361999999999998</v>
      </c>
      <c r="F1717">
        <v>45.033478000000002</v>
      </c>
      <c r="G1717">
        <v>361.459991</v>
      </c>
      <c r="H1717">
        <v>59.222999999999999</v>
      </c>
      <c r="I1717">
        <v>0</v>
      </c>
    </row>
    <row r="1718" spans="1:9">
      <c r="A1718" s="126">
        <v>1717</v>
      </c>
      <c r="B1718">
        <v>2832.9399410000001</v>
      </c>
      <c r="C1718" s="43">
        <v>160.470001</v>
      </c>
      <c r="D1718">
        <v>87.107498000000007</v>
      </c>
      <c r="E1718">
        <v>17.966000000000001</v>
      </c>
      <c r="F1718">
        <v>45.493206000000001</v>
      </c>
      <c r="G1718">
        <v>363.44000199999999</v>
      </c>
      <c r="H1718">
        <v>59.213000999999998</v>
      </c>
      <c r="I1718">
        <v>0</v>
      </c>
    </row>
    <row r="1719" spans="1:9">
      <c r="A1719" s="126">
        <v>1718</v>
      </c>
      <c r="B1719">
        <v>2832.570068</v>
      </c>
      <c r="C1719" s="43">
        <v>161.570007</v>
      </c>
      <c r="D1719">
        <v>88.092499000000004</v>
      </c>
      <c r="E1719">
        <v>17.831333000000001</v>
      </c>
      <c r="F1719">
        <v>45.132686999999997</v>
      </c>
      <c r="G1719">
        <v>358.77999899999998</v>
      </c>
      <c r="H1719">
        <v>59.942501</v>
      </c>
      <c r="I1719">
        <v>0</v>
      </c>
    </row>
    <row r="1720" spans="1:9">
      <c r="A1720" s="126">
        <v>1719</v>
      </c>
      <c r="B1720">
        <v>2824.2299800000001</v>
      </c>
      <c r="C1720" s="43">
        <v>165.44000199999999</v>
      </c>
      <c r="D1720">
        <v>89.863502999999994</v>
      </c>
      <c r="E1720">
        <v>18.239999999999998</v>
      </c>
      <c r="F1720">
        <v>45.527068999999997</v>
      </c>
      <c r="G1720">
        <v>375.22000100000002</v>
      </c>
      <c r="H1720">
        <v>61.198501999999998</v>
      </c>
      <c r="I1720">
        <v>0</v>
      </c>
    </row>
    <row r="1721" spans="1:9">
      <c r="A1721" s="126">
        <v>1720</v>
      </c>
      <c r="B1721">
        <v>2854.8798830000001</v>
      </c>
      <c r="C1721" s="43">
        <v>166.08000200000001</v>
      </c>
      <c r="D1721">
        <v>90.962997000000001</v>
      </c>
      <c r="E1721">
        <v>18.268000000000001</v>
      </c>
      <c r="F1721">
        <v>47.203854</v>
      </c>
      <c r="G1721">
        <v>377.86999500000002</v>
      </c>
      <c r="H1721">
        <v>61.576999999999998</v>
      </c>
      <c r="I1721">
        <v>0</v>
      </c>
    </row>
    <row r="1722" spans="1:9">
      <c r="A1722" s="126">
        <v>1721</v>
      </c>
      <c r="B1722">
        <v>2800.709961</v>
      </c>
      <c r="C1722" s="43">
        <v>164.33999600000001</v>
      </c>
      <c r="D1722">
        <v>88.238502999999994</v>
      </c>
      <c r="E1722">
        <v>17.635331999999998</v>
      </c>
      <c r="F1722">
        <v>46.226340999999998</v>
      </c>
      <c r="G1722">
        <v>361.01001000000002</v>
      </c>
      <c r="H1722">
        <v>60.275002000000001</v>
      </c>
      <c r="I1722">
        <v>0</v>
      </c>
    </row>
    <row r="1723" spans="1:9">
      <c r="A1723" s="126">
        <v>1722</v>
      </c>
      <c r="B1723">
        <v>2798.360107</v>
      </c>
      <c r="C1723" s="43">
        <v>166.28999300000001</v>
      </c>
      <c r="D1723">
        <v>88.712997000000001</v>
      </c>
      <c r="E1723">
        <v>17.361333999999999</v>
      </c>
      <c r="F1723">
        <v>45.667408000000002</v>
      </c>
      <c r="G1723">
        <v>366.23001099999999</v>
      </c>
      <c r="H1723">
        <v>59.650002000000001</v>
      </c>
      <c r="I1723">
        <v>0</v>
      </c>
    </row>
    <row r="1724" spans="1:9">
      <c r="A1724" s="126">
        <v>1723</v>
      </c>
      <c r="B1724">
        <v>2818.459961</v>
      </c>
      <c r="C1724" s="43">
        <v>167.679993</v>
      </c>
      <c r="D1724">
        <v>89.188004000000006</v>
      </c>
      <c r="E1724">
        <v>17.851334000000001</v>
      </c>
      <c r="F1724">
        <v>45.195587000000003</v>
      </c>
      <c r="G1724">
        <v>359.97000100000002</v>
      </c>
      <c r="H1724">
        <v>59.230998999999997</v>
      </c>
      <c r="I1724">
        <v>0</v>
      </c>
    </row>
    <row r="1725" spans="1:9">
      <c r="A1725" s="126">
        <v>1724</v>
      </c>
      <c r="B1725">
        <v>2805.3701169999999</v>
      </c>
      <c r="C1725" s="43">
        <v>165.86999499999999</v>
      </c>
      <c r="D1725">
        <v>88.285004000000001</v>
      </c>
      <c r="E1725">
        <v>18.322001</v>
      </c>
      <c r="F1725">
        <v>45.602080999999998</v>
      </c>
      <c r="G1725">
        <v>353.36999500000002</v>
      </c>
      <c r="H1725">
        <v>58.651001000000001</v>
      </c>
      <c r="I1725">
        <v>0</v>
      </c>
    </row>
    <row r="1726" spans="1:9">
      <c r="A1726" s="126">
        <v>1725</v>
      </c>
      <c r="B1726">
        <v>2815.4399410000001</v>
      </c>
      <c r="C1726" s="43">
        <v>165.550003</v>
      </c>
      <c r="D1726">
        <v>88.670997999999997</v>
      </c>
      <c r="E1726">
        <v>18.574667000000002</v>
      </c>
      <c r="F1726">
        <v>45.662571</v>
      </c>
      <c r="G1726">
        <v>354.60998499999999</v>
      </c>
      <c r="H1726">
        <v>58.424500000000002</v>
      </c>
      <c r="I1726">
        <v>0</v>
      </c>
    </row>
    <row r="1727" spans="1:9">
      <c r="A1727" s="126">
        <v>1726</v>
      </c>
      <c r="B1727">
        <v>2834.3999020000001</v>
      </c>
      <c r="C1727" s="43">
        <v>166.69000199999999</v>
      </c>
      <c r="D1727">
        <v>89.037497999999999</v>
      </c>
      <c r="E1727">
        <v>18.657333000000001</v>
      </c>
      <c r="F1727">
        <v>45.960175</v>
      </c>
      <c r="G1727">
        <v>356.55999800000001</v>
      </c>
      <c r="H1727">
        <v>58.665500999999999</v>
      </c>
      <c r="I1727">
        <v>0</v>
      </c>
    </row>
    <row r="1728" spans="1:9">
      <c r="A1728" s="126">
        <v>1727</v>
      </c>
      <c r="B1728">
        <v>2867.1899410000001</v>
      </c>
      <c r="C1728" s="43">
        <v>168.699997</v>
      </c>
      <c r="D1728">
        <v>90.709502999999998</v>
      </c>
      <c r="E1728">
        <v>19.278666999999999</v>
      </c>
      <c r="F1728">
        <v>46.272311999999999</v>
      </c>
      <c r="G1728">
        <v>366.959991</v>
      </c>
      <c r="H1728">
        <v>59.721499999999999</v>
      </c>
      <c r="I1728">
        <v>1</v>
      </c>
    </row>
    <row r="1729" spans="1:9">
      <c r="A1729" s="126">
        <v>1728</v>
      </c>
      <c r="B1729">
        <v>2867.23999</v>
      </c>
      <c r="C1729" s="43">
        <v>174.199997</v>
      </c>
      <c r="D1729">
        <v>90.698997000000006</v>
      </c>
      <c r="E1729">
        <v>19.058665999999999</v>
      </c>
      <c r="F1729">
        <v>46.944954000000003</v>
      </c>
      <c r="G1729">
        <v>367.72000100000002</v>
      </c>
      <c r="H1729">
        <v>60.024501999999998</v>
      </c>
      <c r="I1729">
        <v>0</v>
      </c>
    </row>
    <row r="1730" spans="1:9">
      <c r="A1730" s="126">
        <v>1729</v>
      </c>
      <c r="B1730">
        <v>2873.3999020000001</v>
      </c>
      <c r="C1730" s="43">
        <v>173.53999300000001</v>
      </c>
      <c r="D1730">
        <v>91.035004000000001</v>
      </c>
      <c r="E1730">
        <v>19.454000000000001</v>
      </c>
      <c r="F1730">
        <v>47.266762</v>
      </c>
      <c r="G1730">
        <v>369.75</v>
      </c>
      <c r="H1730">
        <v>60.296000999999997</v>
      </c>
      <c r="I1730">
        <v>0</v>
      </c>
    </row>
    <row r="1731" spans="1:9">
      <c r="A1731" s="126">
        <v>1730</v>
      </c>
      <c r="B1731">
        <v>2879.389893</v>
      </c>
      <c r="C1731" s="43">
        <v>176.020004</v>
      </c>
      <c r="D1731">
        <v>90.943000999999995</v>
      </c>
      <c r="E1731">
        <v>17.851998999999999</v>
      </c>
      <c r="F1731">
        <v>47.349032999999999</v>
      </c>
      <c r="G1731">
        <v>367.88000499999998</v>
      </c>
      <c r="H1731">
        <v>60.75</v>
      </c>
      <c r="I1731">
        <v>0</v>
      </c>
    </row>
    <row r="1732" spans="1:9">
      <c r="A1732" s="126">
        <v>1731</v>
      </c>
      <c r="B1732">
        <v>2892.73999</v>
      </c>
      <c r="C1732" s="43">
        <v>175.720001</v>
      </c>
      <c r="D1732">
        <v>91.863997999999995</v>
      </c>
      <c r="E1732">
        <v>18.330666999999998</v>
      </c>
      <c r="F1732">
        <v>47.665999999999997</v>
      </c>
      <c r="G1732">
        <v>365.48998999999998</v>
      </c>
      <c r="H1732">
        <v>60.357498</v>
      </c>
      <c r="I1732">
        <v>0</v>
      </c>
    </row>
    <row r="1733" spans="1:9">
      <c r="A1733" s="126">
        <v>1732</v>
      </c>
      <c r="B1733">
        <v>2895.7700199999999</v>
      </c>
      <c r="C1733" s="43">
        <v>174.929993</v>
      </c>
      <c r="D1733">
        <v>92.492996000000005</v>
      </c>
      <c r="E1733">
        <v>18.213332999999999</v>
      </c>
      <c r="F1733">
        <v>48.416072999999997</v>
      </c>
      <c r="G1733">
        <v>361.41000400000001</v>
      </c>
      <c r="H1733">
        <v>60.192000999999998</v>
      </c>
      <c r="I1733">
        <v>0</v>
      </c>
    </row>
    <row r="1734" spans="1:9">
      <c r="A1734" s="126">
        <v>1733</v>
      </c>
      <c r="B1734">
        <v>2878.1999510000001</v>
      </c>
      <c r="C1734" s="43">
        <v>177.58000200000001</v>
      </c>
      <c r="D1734">
        <v>91.792000000000002</v>
      </c>
      <c r="E1734">
        <v>18.153998999999999</v>
      </c>
      <c r="F1734">
        <v>48.270888999999997</v>
      </c>
      <c r="G1734">
        <v>364.709991</v>
      </c>
      <c r="H1734">
        <v>59.862499</v>
      </c>
      <c r="I1734">
        <v>0</v>
      </c>
    </row>
    <row r="1735" spans="1:9">
      <c r="A1735" s="126">
        <v>1734</v>
      </c>
      <c r="B1735">
        <v>2888.209961</v>
      </c>
      <c r="C1735" s="43">
        <v>177.820007</v>
      </c>
      <c r="D1735">
        <v>92.366501</v>
      </c>
      <c r="E1735">
        <v>18.403998999999999</v>
      </c>
      <c r="F1735">
        <v>48.541885000000001</v>
      </c>
      <c r="G1735">
        <v>363.92001299999998</v>
      </c>
      <c r="H1735">
        <v>60.108001999999999</v>
      </c>
      <c r="I1735">
        <v>0</v>
      </c>
    </row>
    <row r="1736" spans="1:9">
      <c r="A1736" s="126">
        <v>1735</v>
      </c>
      <c r="B1736">
        <v>2888.320068</v>
      </c>
      <c r="C1736" s="43">
        <v>177.509995</v>
      </c>
      <c r="D1736">
        <v>92.203498999999994</v>
      </c>
      <c r="E1736">
        <v>17.894666999999998</v>
      </c>
      <c r="F1736">
        <v>48.137821000000002</v>
      </c>
      <c r="G1736">
        <v>367.64999399999999</v>
      </c>
      <c r="H1736">
        <v>60.230998999999997</v>
      </c>
      <c r="I1736">
        <v>0</v>
      </c>
    </row>
    <row r="1737" spans="1:9">
      <c r="A1737" s="126">
        <v>1736</v>
      </c>
      <c r="B1737">
        <v>2907.4099120000001</v>
      </c>
      <c r="C1737" s="43">
        <v>179.10000600000001</v>
      </c>
      <c r="D1737">
        <v>92.153000000000006</v>
      </c>
      <c r="E1737">
        <v>17.846665999999999</v>
      </c>
      <c r="F1737">
        <v>48.118462000000001</v>
      </c>
      <c r="G1737">
        <v>351.14001500000001</v>
      </c>
      <c r="H1737">
        <v>60.893501000000001</v>
      </c>
      <c r="I1737">
        <v>0</v>
      </c>
    </row>
    <row r="1738" spans="1:9">
      <c r="A1738" s="126">
        <v>1737</v>
      </c>
      <c r="B1738">
        <v>2905.580078</v>
      </c>
      <c r="C1738" s="43">
        <v>179.64999399999999</v>
      </c>
      <c r="D1738">
        <v>92.243499999999997</v>
      </c>
      <c r="E1738">
        <v>17.758666999999999</v>
      </c>
      <c r="F1738">
        <v>48.205559000000001</v>
      </c>
      <c r="G1738">
        <v>348.86999500000002</v>
      </c>
      <c r="H1738">
        <v>61.055</v>
      </c>
      <c r="I1738">
        <v>0</v>
      </c>
    </row>
    <row r="1739" spans="1:9">
      <c r="A1739" s="126">
        <v>1738</v>
      </c>
      <c r="B1739">
        <v>2907.0600589999999</v>
      </c>
      <c r="C1739" s="43">
        <v>178.86999499999999</v>
      </c>
      <c r="D1739">
        <v>93.152000000000001</v>
      </c>
      <c r="E1739">
        <v>18.224001000000001</v>
      </c>
      <c r="F1739">
        <v>48.210406999999996</v>
      </c>
      <c r="G1739">
        <v>359.459991</v>
      </c>
      <c r="H1739">
        <v>61.356498999999999</v>
      </c>
      <c r="I1739">
        <v>0</v>
      </c>
    </row>
    <row r="1740" spans="1:9">
      <c r="A1740" s="126">
        <v>1739</v>
      </c>
      <c r="B1740">
        <v>2900.4499510000001</v>
      </c>
      <c r="C1740" s="43">
        <v>178.779999</v>
      </c>
      <c r="D1740">
        <v>93.240996999999993</v>
      </c>
      <c r="E1740">
        <v>18.082001000000002</v>
      </c>
      <c r="F1740">
        <v>49.149208000000002</v>
      </c>
      <c r="G1740">
        <v>354.73998999999998</v>
      </c>
      <c r="H1740">
        <v>61.817000999999998</v>
      </c>
      <c r="I1740">
        <v>0</v>
      </c>
    </row>
    <row r="1741" spans="1:9">
      <c r="A1741" s="126">
        <v>1740</v>
      </c>
      <c r="B1741">
        <v>2905.030029</v>
      </c>
      <c r="C1741" s="43">
        <v>178.279999</v>
      </c>
      <c r="D1741">
        <v>93.084502999999998</v>
      </c>
      <c r="E1741">
        <v>18.217333</v>
      </c>
      <c r="F1741">
        <v>49.325836000000002</v>
      </c>
      <c r="G1741">
        <v>360.35000600000001</v>
      </c>
      <c r="H1741">
        <v>61.818500999999998</v>
      </c>
      <c r="I1741">
        <v>0</v>
      </c>
    </row>
    <row r="1742" spans="1:9">
      <c r="A1742" s="126">
        <v>1741</v>
      </c>
      <c r="B1742">
        <v>2907.969971</v>
      </c>
      <c r="C1742" s="43">
        <v>181.44000199999999</v>
      </c>
      <c r="D1742">
        <v>94.365500999999995</v>
      </c>
      <c r="E1742">
        <v>17.516666000000001</v>
      </c>
      <c r="F1742">
        <v>49.487952999999997</v>
      </c>
      <c r="G1742">
        <v>377.33999599999999</v>
      </c>
      <c r="H1742">
        <v>62.442000999999998</v>
      </c>
      <c r="I1742">
        <v>0</v>
      </c>
    </row>
    <row r="1743" spans="1:9">
      <c r="A1743" s="126">
        <v>1742</v>
      </c>
      <c r="B1743">
        <v>2933.679932</v>
      </c>
      <c r="C1743" s="43">
        <v>183.779999</v>
      </c>
      <c r="D1743">
        <v>96.188498999999993</v>
      </c>
      <c r="E1743">
        <v>17.593332</v>
      </c>
      <c r="F1743">
        <v>50.201720999999999</v>
      </c>
      <c r="G1743">
        <v>381.89001500000001</v>
      </c>
      <c r="H1743">
        <v>63.227500999999997</v>
      </c>
      <c r="I1743">
        <v>0</v>
      </c>
    </row>
    <row r="1744" spans="1:9">
      <c r="A1744" s="126">
        <v>1743</v>
      </c>
      <c r="B1744">
        <v>2927.25</v>
      </c>
      <c r="C1744" s="43">
        <v>182.58000200000001</v>
      </c>
      <c r="D1744">
        <v>95.087502000000001</v>
      </c>
      <c r="E1744">
        <v>17.243998999999999</v>
      </c>
      <c r="F1744">
        <v>50.124302</v>
      </c>
      <c r="G1744">
        <v>374.23001099999999</v>
      </c>
      <c r="H1744">
        <v>62.799999</v>
      </c>
      <c r="I1744">
        <v>0</v>
      </c>
    </row>
    <row r="1745" spans="1:9">
      <c r="A1745" s="126">
        <v>1744</v>
      </c>
      <c r="B1745">
        <v>2926.169922</v>
      </c>
      <c r="C1745" s="43">
        <v>193.259995</v>
      </c>
      <c r="D1745">
        <v>95.112503000000004</v>
      </c>
      <c r="E1745">
        <v>16.508666999999999</v>
      </c>
      <c r="F1745">
        <v>49.669418</v>
      </c>
      <c r="G1745">
        <v>368.32998700000002</v>
      </c>
      <c r="H1745">
        <v>63.172500999999997</v>
      </c>
      <c r="I1745">
        <v>0</v>
      </c>
    </row>
    <row r="1746" spans="1:9">
      <c r="A1746" s="126">
        <v>1745</v>
      </c>
      <c r="B1746">
        <v>2939.8798830000001</v>
      </c>
      <c r="C1746" s="43">
        <v>191.490005</v>
      </c>
      <c r="D1746">
        <v>97.531502000000003</v>
      </c>
      <c r="E1746">
        <v>15.676</v>
      </c>
      <c r="F1746">
        <v>49.432301000000002</v>
      </c>
      <c r="G1746">
        <v>374.85000600000001</v>
      </c>
      <c r="H1746">
        <v>63.609000999999999</v>
      </c>
      <c r="I1746">
        <v>0</v>
      </c>
    </row>
    <row r="1747" spans="1:9">
      <c r="A1747" s="126">
        <v>1746</v>
      </c>
      <c r="B1747">
        <v>2943.030029</v>
      </c>
      <c r="C1747" s="43">
        <v>194.779999</v>
      </c>
      <c r="D1747">
        <v>96.921501000000006</v>
      </c>
      <c r="E1747">
        <v>16.097999999999999</v>
      </c>
      <c r="F1747">
        <v>49.507305000000002</v>
      </c>
      <c r="G1747">
        <v>371.82998700000002</v>
      </c>
      <c r="H1747">
        <v>64.378997999999996</v>
      </c>
      <c r="I1747">
        <v>0</v>
      </c>
    </row>
    <row r="1748" spans="1:9">
      <c r="A1748" s="126">
        <v>1747</v>
      </c>
      <c r="B1748">
        <v>2945.830078</v>
      </c>
      <c r="C1748" s="43">
        <v>193.39999399999999</v>
      </c>
      <c r="D1748">
        <v>96.325996000000004</v>
      </c>
      <c r="E1748">
        <v>15.912667000000001</v>
      </c>
      <c r="F1748">
        <v>48.553989000000001</v>
      </c>
      <c r="G1748">
        <v>370.540009</v>
      </c>
      <c r="H1748">
        <v>59.423999999999999</v>
      </c>
      <c r="I1748">
        <v>0</v>
      </c>
    </row>
    <row r="1749" spans="1:9">
      <c r="A1749" s="126">
        <v>1748</v>
      </c>
      <c r="B1749">
        <v>2923.7299800000001</v>
      </c>
      <c r="C1749" s="43">
        <v>193.029999</v>
      </c>
      <c r="D1749">
        <v>95.575996000000004</v>
      </c>
      <c r="E1749">
        <v>15.600667</v>
      </c>
      <c r="F1749">
        <v>50.937283000000001</v>
      </c>
      <c r="G1749">
        <v>378.80999800000001</v>
      </c>
      <c r="H1749">
        <v>58.403998999999999</v>
      </c>
      <c r="I1749">
        <v>1</v>
      </c>
    </row>
    <row r="1750" spans="1:9">
      <c r="A1750" s="126">
        <v>1749</v>
      </c>
      <c r="B1750">
        <v>2917.5200199999999</v>
      </c>
      <c r="C1750" s="43">
        <v>192.529999</v>
      </c>
      <c r="D1750">
        <v>95.040999999999997</v>
      </c>
      <c r="E1750">
        <v>16.273333000000001</v>
      </c>
      <c r="F1750">
        <v>50.605801</v>
      </c>
      <c r="G1750">
        <v>379.05999800000001</v>
      </c>
      <c r="H1750">
        <v>58.130501000000002</v>
      </c>
      <c r="I1750">
        <v>0</v>
      </c>
    </row>
    <row r="1751" spans="1:9">
      <c r="A1751" s="126">
        <v>1750</v>
      </c>
      <c r="B1751">
        <v>2945.639893</v>
      </c>
      <c r="C1751" s="43">
        <v>195.470001</v>
      </c>
      <c r="D1751">
        <v>98.123001000000002</v>
      </c>
      <c r="E1751">
        <v>17.002001</v>
      </c>
      <c r="F1751">
        <v>51.234893999999997</v>
      </c>
      <c r="G1751">
        <v>385.02999899999998</v>
      </c>
      <c r="H1751">
        <v>59.27</v>
      </c>
      <c r="I1751">
        <v>0</v>
      </c>
    </row>
    <row r="1752" spans="1:9">
      <c r="A1752" s="126">
        <v>1751</v>
      </c>
      <c r="B1752">
        <v>2932.469971</v>
      </c>
      <c r="C1752" s="43">
        <v>193.88000500000001</v>
      </c>
      <c r="D1752">
        <v>97.527495999999999</v>
      </c>
      <c r="E1752">
        <v>17.022666999999998</v>
      </c>
      <c r="F1752">
        <v>50.443683999999998</v>
      </c>
      <c r="G1752">
        <v>378.67001299999998</v>
      </c>
      <c r="H1752">
        <v>59.469501000000001</v>
      </c>
      <c r="I1752">
        <v>0</v>
      </c>
    </row>
    <row r="1753" spans="1:9">
      <c r="A1753" s="126">
        <v>1752</v>
      </c>
      <c r="B1753">
        <v>2884.0500489999999</v>
      </c>
      <c r="C1753" s="43">
        <v>189.770004</v>
      </c>
      <c r="D1753">
        <v>96.050003000000004</v>
      </c>
      <c r="E1753">
        <v>16.470666999999999</v>
      </c>
      <c r="F1753">
        <v>49.083874000000002</v>
      </c>
      <c r="G1753">
        <v>370.459991</v>
      </c>
      <c r="H1753">
        <v>58.705002</v>
      </c>
      <c r="I1753">
        <v>0</v>
      </c>
    </row>
    <row r="1754" spans="1:9">
      <c r="A1754" s="126">
        <v>1753</v>
      </c>
      <c r="B1754">
        <v>2879.419922</v>
      </c>
      <c r="C1754" s="43">
        <v>189.53999300000001</v>
      </c>
      <c r="D1754">
        <v>95.888496000000004</v>
      </c>
      <c r="E1754">
        <v>16.322666000000002</v>
      </c>
      <c r="F1754">
        <v>49.093544000000001</v>
      </c>
      <c r="G1754">
        <v>364.36999500000002</v>
      </c>
      <c r="H1754">
        <v>58.313499</v>
      </c>
      <c r="I1754">
        <v>0</v>
      </c>
    </row>
    <row r="1755" spans="1:9">
      <c r="A1755" s="126">
        <v>1754</v>
      </c>
      <c r="B1755">
        <v>2870.719971</v>
      </c>
      <c r="C1755" s="43">
        <v>188.64999399999999</v>
      </c>
      <c r="D1755">
        <v>94.993499999999997</v>
      </c>
      <c r="E1755">
        <v>16.132000000000001</v>
      </c>
      <c r="F1755">
        <v>48.566085999999999</v>
      </c>
      <c r="G1755">
        <v>362.75</v>
      </c>
      <c r="H1755">
        <v>58.118999000000002</v>
      </c>
      <c r="I1755">
        <v>0</v>
      </c>
    </row>
    <row r="1756" spans="1:9">
      <c r="A1756" s="126">
        <v>1755</v>
      </c>
      <c r="B1756">
        <v>2881.3999020000001</v>
      </c>
      <c r="C1756" s="43">
        <v>188.33999600000001</v>
      </c>
      <c r="D1756">
        <v>94.499001000000007</v>
      </c>
      <c r="E1756">
        <v>15.968</v>
      </c>
      <c r="F1756">
        <v>47.893276</v>
      </c>
      <c r="G1756">
        <v>361.040009</v>
      </c>
      <c r="H1756">
        <v>58.213501000000001</v>
      </c>
      <c r="I1756">
        <v>0</v>
      </c>
    </row>
    <row r="1757" spans="1:9">
      <c r="A1757" s="126">
        <v>1756</v>
      </c>
      <c r="B1757">
        <v>2811.8701169999999</v>
      </c>
      <c r="C1757" s="43">
        <v>181.53999300000001</v>
      </c>
      <c r="D1757">
        <v>91.134003000000007</v>
      </c>
      <c r="E1757">
        <v>15.134</v>
      </c>
      <c r="F1757">
        <v>45.109741</v>
      </c>
      <c r="G1757">
        <v>345.26001000000002</v>
      </c>
      <c r="H1757">
        <v>56.601500999999999</v>
      </c>
      <c r="I1757">
        <v>0</v>
      </c>
    </row>
    <row r="1758" spans="1:9">
      <c r="A1758" s="126">
        <v>1757</v>
      </c>
      <c r="B1758">
        <v>2834.4099120000001</v>
      </c>
      <c r="C1758" s="43">
        <v>180.729996</v>
      </c>
      <c r="D1758">
        <v>92.005996999999994</v>
      </c>
      <c r="E1758">
        <v>15.487333</v>
      </c>
      <c r="F1758">
        <v>45.823841000000002</v>
      </c>
      <c r="G1758">
        <v>345.60998499999999</v>
      </c>
      <c r="H1758">
        <v>56.021999000000001</v>
      </c>
      <c r="I1758">
        <v>0</v>
      </c>
    </row>
    <row r="1759" spans="1:9">
      <c r="A1759" s="126">
        <v>1758</v>
      </c>
      <c r="B1759">
        <v>2850.959961</v>
      </c>
      <c r="C1759" s="43">
        <v>186.270004</v>
      </c>
      <c r="D1759">
        <v>93.557502999999997</v>
      </c>
      <c r="E1759">
        <v>15.463333</v>
      </c>
      <c r="F1759">
        <v>46.372768000000001</v>
      </c>
      <c r="G1759">
        <v>354.98998999999998</v>
      </c>
      <c r="H1759">
        <v>58.210498999999999</v>
      </c>
      <c r="I1759">
        <v>0</v>
      </c>
    </row>
    <row r="1760" spans="1:9">
      <c r="A1760" s="126">
        <v>1759</v>
      </c>
      <c r="B1760">
        <v>2876.320068</v>
      </c>
      <c r="C1760" s="43">
        <v>186.990005</v>
      </c>
      <c r="D1760">
        <v>95.378501999999997</v>
      </c>
      <c r="E1760">
        <v>15.222</v>
      </c>
      <c r="F1760">
        <v>46.168747000000003</v>
      </c>
      <c r="G1760">
        <v>359.30999800000001</v>
      </c>
      <c r="H1760">
        <v>58.949001000000003</v>
      </c>
      <c r="I1760">
        <v>0</v>
      </c>
    </row>
    <row r="1761" spans="1:9">
      <c r="A1761" s="126">
        <v>1760</v>
      </c>
      <c r="B1761">
        <v>2859.530029</v>
      </c>
      <c r="C1761" s="43">
        <v>185.300003</v>
      </c>
      <c r="D1761">
        <v>93.449996999999996</v>
      </c>
      <c r="E1761">
        <v>14.068667</v>
      </c>
      <c r="F1761">
        <v>45.906421999999999</v>
      </c>
      <c r="G1761">
        <v>354.45001200000002</v>
      </c>
      <c r="H1761">
        <v>58.115001999999997</v>
      </c>
      <c r="I1761">
        <v>0</v>
      </c>
    </row>
    <row r="1762" spans="1:9">
      <c r="A1762" s="126">
        <v>1761</v>
      </c>
      <c r="B1762">
        <v>2840.2299800000001</v>
      </c>
      <c r="C1762" s="43">
        <v>182.720001</v>
      </c>
      <c r="D1762">
        <v>92.948502000000005</v>
      </c>
      <c r="E1762">
        <v>13.690666999999999</v>
      </c>
      <c r="F1762">
        <v>44.470936000000002</v>
      </c>
      <c r="G1762">
        <v>348.10998499999999</v>
      </c>
      <c r="H1762">
        <v>56.942501</v>
      </c>
      <c r="I1762">
        <v>0</v>
      </c>
    </row>
    <row r="1763" spans="1:9">
      <c r="A1763" s="126">
        <v>1762</v>
      </c>
      <c r="B1763">
        <v>2864.360107</v>
      </c>
      <c r="C1763" s="43">
        <v>184.820007</v>
      </c>
      <c r="D1763">
        <v>92.875998999999993</v>
      </c>
      <c r="E1763">
        <v>13.672000000000001</v>
      </c>
      <c r="F1763">
        <v>45.32349</v>
      </c>
      <c r="G1763">
        <v>354.26998900000001</v>
      </c>
      <c r="H1763">
        <v>57.481498999999999</v>
      </c>
      <c r="I1763">
        <v>0</v>
      </c>
    </row>
    <row r="1764" spans="1:9">
      <c r="A1764" s="126">
        <v>1763</v>
      </c>
      <c r="B1764">
        <v>2856.2700199999999</v>
      </c>
      <c r="C1764" s="43">
        <v>185.320007</v>
      </c>
      <c r="D1764">
        <v>92.984001000000006</v>
      </c>
      <c r="E1764">
        <v>12.848667000000001</v>
      </c>
      <c r="F1764">
        <v>44.395640999999998</v>
      </c>
      <c r="G1764">
        <v>359.73001099999999</v>
      </c>
      <c r="H1764">
        <v>57.570999</v>
      </c>
      <c r="I1764">
        <v>0</v>
      </c>
    </row>
    <row r="1765" spans="1:9">
      <c r="A1765" s="126">
        <v>1764</v>
      </c>
      <c r="B1765">
        <v>2822.23999</v>
      </c>
      <c r="C1765" s="43">
        <v>180.86999499999999</v>
      </c>
      <c r="D1765">
        <v>90.774001999999996</v>
      </c>
      <c r="E1765">
        <v>13.032667</v>
      </c>
      <c r="F1765">
        <v>43.637829000000004</v>
      </c>
      <c r="G1765">
        <v>352.209991</v>
      </c>
      <c r="H1765">
        <v>57.038502000000001</v>
      </c>
      <c r="I1765">
        <v>0</v>
      </c>
    </row>
    <row r="1766" spans="1:9">
      <c r="A1766" s="126">
        <v>1765</v>
      </c>
      <c r="B1766">
        <v>2826.0600589999999</v>
      </c>
      <c r="C1766" s="43">
        <v>181.05999800000001</v>
      </c>
      <c r="D1766">
        <v>91.164000999999999</v>
      </c>
      <c r="E1766">
        <v>12.708667</v>
      </c>
      <c r="F1766">
        <v>43.470230000000001</v>
      </c>
      <c r="G1766">
        <v>354.39001500000001</v>
      </c>
      <c r="H1766">
        <v>56.673499999999997</v>
      </c>
      <c r="I1766">
        <v>0</v>
      </c>
    </row>
    <row r="1767" spans="1:9">
      <c r="A1767" s="126">
        <v>1766</v>
      </c>
      <c r="B1767">
        <v>2802.389893</v>
      </c>
      <c r="C1767" s="43">
        <v>184.30999800000001</v>
      </c>
      <c r="D1767">
        <v>91.821503000000007</v>
      </c>
      <c r="E1767">
        <v>12.58</v>
      </c>
      <c r="F1767">
        <v>43.290492999999998</v>
      </c>
      <c r="G1767">
        <v>355.05999800000001</v>
      </c>
      <c r="H1767">
        <v>56.707500000000003</v>
      </c>
      <c r="I1767">
        <v>0</v>
      </c>
    </row>
    <row r="1768" spans="1:9">
      <c r="A1768" s="126">
        <v>1767</v>
      </c>
      <c r="B1768">
        <v>2783.0200199999999</v>
      </c>
      <c r="C1768" s="43">
        <v>182.19000199999999</v>
      </c>
      <c r="D1768">
        <v>90.959502999999998</v>
      </c>
      <c r="E1768">
        <v>12.657333</v>
      </c>
      <c r="F1768">
        <v>43.084034000000003</v>
      </c>
      <c r="G1768">
        <v>349.19000199999999</v>
      </c>
      <c r="H1768">
        <v>55.823002000000002</v>
      </c>
      <c r="I1768">
        <v>0</v>
      </c>
    </row>
    <row r="1769" spans="1:9">
      <c r="A1769" s="126">
        <v>1768</v>
      </c>
      <c r="B1769">
        <v>2788.860107</v>
      </c>
      <c r="C1769" s="43">
        <v>183.009995</v>
      </c>
      <c r="D1769">
        <v>90.816001999999997</v>
      </c>
      <c r="E1769">
        <v>12.548</v>
      </c>
      <c r="F1769">
        <v>43.307490999999999</v>
      </c>
      <c r="G1769">
        <v>351.85000600000001</v>
      </c>
      <c r="H1769">
        <v>55.897499000000003</v>
      </c>
      <c r="I1769">
        <v>0</v>
      </c>
    </row>
    <row r="1770" spans="1:9">
      <c r="A1770" s="126">
        <v>1769</v>
      </c>
      <c r="B1770">
        <v>2752.0600589999999</v>
      </c>
      <c r="C1770" s="43">
        <v>177.470001</v>
      </c>
      <c r="D1770">
        <v>88.753501999999997</v>
      </c>
      <c r="E1770">
        <v>12.343999999999999</v>
      </c>
      <c r="F1770">
        <v>42.522956999999998</v>
      </c>
      <c r="G1770">
        <v>343.27999899999998</v>
      </c>
      <c r="H1770">
        <v>55.181499000000002</v>
      </c>
      <c r="I1770">
        <v>0</v>
      </c>
    </row>
    <row r="1771" spans="1:9">
      <c r="A1771" s="126">
        <v>1770</v>
      </c>
      <c r="B1771">
        <v>2744.4499510000001</v>
      </c>
      <c r="C1771" s="43">
        <v>164.14999399999999</v>
      </c>
      <c r="D1771">
        <v>84.634499000000005</v>
      </c>
      <c r="E1771">
        <v>11.931333</v>
      </c>
      <c r="F1771">
        <v>42.093040000000002</v>
      </c>
      <c r="G1771">
        <v>336.63000499999998</v>
      </c>
      <c r="H1771">
        <v>51.811501</v>
      </c>
      <c r="I1771">
        <v>1</v>
      </c>
    </row>
    <row r="1772" spans="1:9">
      <c r="A1772" s="126">
        <v>1771</v>
      </c>
      <c r="B1772">
        <v>2803.2700199999999</v>
      </c>
      <c r="C1772" s="43">
        <v>167.5</v>
      </c>
      <c r="D1772">
        <v>86.477997000000002</v>
      </c>
      <c r="E1772">
        <v>12.906667000000001</v>
      </c>
      <c r="F1772">
        <v>43.632964999999999</v>
      </c>
      <c r="G1772">
        <v>353.39999399999999</v>
      </c>
      <c r="H1772">
        <v>52.652500000000003</v>
      </c>
      <c r="I1772">
        <v>0</v>
      </c>
    </row>
    <row r="1773" spans="1:9">
      <c r="A1773" s="126">
        <v>1772</v>
      </c>
      <c r="B1773">
        <v>2826.1499020000001</v>
      </c>
      <c r="C1773" s="43">
        <v>168.16999799999999</v>
      </c>
      <c r="D1773">
        <v>86.925003000000004</v>
      </c>
      <c r="E1773">
        <v>13.106</v>
      </c>
      <c r="F1773">
        <v>44.337341000000002</v>
      </c>
      <c r="G1773">
        <v>355.73001099999999</v>
      </c>
      <c r="H1773">
        <v>52.110999999999997</v>
      </c>
      <c r="I1773">
        <v>0</v>
      </c>
    </row>
    <row r="1774" spans="1:9">
      <c r="A1774" s="126">
        <v>1773</v>
      </c>
      <c r="B1774">
        <v>2843.48999</v>
      </c>
      <c r="C1774" s="43">
        <v>168.33000200000001</v>
      </c>
      <c r="D1774">
        <v>87.718001999999998</v>
      </c>
      <c r="E1774">
        <v>13.73</v>
      </c>
      <c r="F1774">
        <v>44.988300000000002</v>
      </c>
      <c r="G1774">
        <v>357.13000499999998</v>
      </c>
      <c r="H1774">
        <v>52.216999000000001</v>
      </c>
      <c r="I1774">
        <v>0</v>
      </c>
    </row>
    <row r="1775" spans="1:9">
      <c r="A1775" s="126">
        <v>1774</v>
      </c>
      <c r="B1775">
        <v>2873.3400879999999</v>
      </c>
      <c r="C1775" s="43">
        <v>173.35000600000001</v>
      </c>
      <c r="D1775">
        <v>90.201499999999996</v>
      </c>
      <c r="E1775">
        <v>13.633333</v>
      </c>
      <c r="F1775">
        <v>46.185744999999997</v>
      </c>
      <c r="G1775">
        <v>360.86999500000002</v>
      </c>
      <c r="H1775">
        <v>53.301997999999998</v>
      </c>
      <c r="I1775">
        <v>0</v>
      </c>
    </row>
    <row r="1776" spans="1:9">
      <c r="A1776" s="126">
        <v>1775</v>
      </c>
      <c r="B1776">
        <v>2886.7299800000001</v>
      </c>
      <c r="C1776" s="43">
        <v>174.820007</v>
      </c>
      <c r="D1776">
        <v>93.031502000000003</v>
      </c>
      <c r="E1776">
        <v>14.192</v>
      </c>
      <c r="F1776">
        <v>46.775978000000002</v>
      </c>
      <c r="G1776">
        <v>352.01001000000002</v>
      </c>
      <c r="H1776">
        <v>54.019001000000003</v>
      </c>
      <c r="I1776">
        <v>0</v>
      </c>
    </row>
    <row r="1777" spans="1:9">
      <c r="A1777" s="126">
        <v>1776</v>
      </c>
      <c r="B1777">
        <v>2885.719971</v>
      </c>
      <c r="C1777" s="43">
        <v>178.10000600000001</v>
      </c>
      <c r="D1777">
        <v>93.184997999999993</v>
      </c>
      <c r="E1777">
        <v>14.473333</v>
      </c>
      <c r="F1777">
        <v>47.317619000000001</v>
      </c>
      <c r="G1777">
        <v>351.26998900000001</v>
      </c>
      <c r="H1777">
        <v>53.936000999999997</v>
      </c>
      <c r="I1777">
        <v>0</v>
      </c>
    </row>
    <row r="1778" spans="1:9">
      <c r="A1778" s="126">
        <v>1777</v>
      </c>
      <c r="B1778">
        <v>2879.8400879999999</v>
      </c>
      <c r="C1778" s="43">
        <v>175.03999300000001</v>
      </c>
      <c r="D1778">
        <v>92.765998999999994</v>
      </c>
      <c r="E1778">
        <v>13.950666999999999</v>
      </c>
      <c r="F1778">
        <v>47.167034000000001</v>
      </c>
      <c r="G1778">
        <v>345.55999800000001</v>
      </c>
      <c r="H1778">
        <v>53.851500999999999</v>
      </c>
      <c r="I1778">
        <v>0</v>
      </c>
    </row>
    <row r="1779" spans="1:9">
      <c r="A1779" s="126">
        <v>1778</v>
      </c>
      <c r="B1779">
        <v>2891.639893</v>
      </c>
      <c r="C1779" s="43">
        <v>177.470001</v>
      </c>
      <c r="D1779">
        <v>93.514999000000003</v>
      </c>
      <c r="E1779">
        <v>14.260667</v>
      </c>
      <c r="F1779">
        <v>47.157310000000003</v>
      </c>
      <c r="G1779">
        <v>343.42999300000002</v>
      </c>
      <c r="H1779">
        <v>54.438499</v>
      </c>
      <c r="I1779">
        <v>0</v>
      </c>
    </row>
    <row r="1780" spans="1:9">
      <c r="A1780" s="126">
        <v>1779</v>
      </c>
      <c r="B1780">
        <v>2886.9799800000001</v>
      </c>
      <c r="C1780" s="43">
        <v>181.33000200000001</v>
      </c>
      <c r="D1780">
        <v>93.483497999999997</v>
      </c>
      <c r="E1780">
        <v>14.327999999999999</v>
      </c>
      <c r="F1780">
        <v>46.814841999999999</v>
      </c>
      <c r="G1780">
        <v>339.73001099999999</v>
      </c>
      <c r="H1780">
        <v>54.267502</v>
      </c>
      <c r="I1780">
        <v>0</v>
      </c>
    </row>
    <row r="1781" spans="1:9">
      <c r="A1781" s="126">
        <v>1780</v>
      </c>
      <c r="B1781">
        <v>2889.669922</v>
      </c>
      <c r="C1781" s="43">
        <v>189.009995</v>
      </c>
      <c r="D1781">
        <v>94.301497999999995</v>
      </c>
      <c r="E1781">
        <v>15.002000000000001</v>
      </c>
      <c r="F1781">
        <v>47.094161999999997</v>
      </c>
      <c r="G1781">
        <v>350.61999500000002</v>
      </c>
      <c r="H1781">
        <v>54.625</v>
      </c>
      <c r="I1781">
        <v>0</v>
      </c>
    </row>
    <row r="1782" spans="1:9">
      <c r="A1782" s="126">
        <v>1781</v>
      </c>
      <c r="B1782">
        <v>2917.75</v>
      </c>
      <c r="C1782" s="43">
        <v>188.470001</v>
      </c>
      <c r="D1782">
        <v>95.068496999999994</v>
      </c>
      <c r="E1782">
        <v>14.982666999999999</v>
      </c>
      <c r="F1782">
        <v>48.201751999999999</v>
      </c>
      <c r="G1782">
        <v>357.11999500000002</v>
      </c>
      <c r="H1782">
        <v>55.18</v>
      </c>
      <c r="I1782">
        <v>0</v>
      </c>
    </row>
    <row r="1783" spans="1:9">
      <c r="A1783" s="126">
        <v>1782</v>
      </c>
      <c r="B1783">
        <v>2926.459961</v>
      </c>
      <c r="C1783" s="43">
        <v>187.479996</v>
      </c>
      <c r="D1783">
        <v>95.439498999999998</v>
      </c>
      <c r="E1783">
        <v>15.095333</v>
      </c>
      <c r="F1783">
        <v>48.060870999999999</v>
      </c>
      <c r="G1783">
        <v>363.51998900000001</v>
      </c>
      <c r="H1783">
        <v>55.116501</v>
      </c>
      <c r="I1783">
        <v>0</v>
      </c>
    </row>
    <row r="1784" spans="1:9">
      <c r="A1784" s="126">
        <v>1783</v>
      </c>
      <c r="B1784">
        <v>2954.179932</v>
      </c>
      <c r="C1784" s="43">
        <v>189.529999</v>
      </c>
      <c r="D1784">
        <v>95.909499999999994</v>
      </c>
      <c r="E1784">
        <v>14.641332999999999</v>
      </c>
      <c r="F1784">
        <v>48.447066999999997</v>
      </c>
      <c r="G1784">
        <v>365.209991</v>
      </c>
      <c r="H1784">
        <v>55.570999</v>
      </c>
      <c r="I1784">
        <v>0</v>
      </c>
    </row>
    <row r="1785" spans="1:9">
      <c r="A1785" s="126">
        <v>1784</v>
      </c>
      <c r="B1785">
        <v>2950.459961</v>
      </c>
      <c r="C1785" s="43">
        <v>191.13999899999999</v>
      </c>
      <c r="D1785">
        <v>95.565002000000007</v>
      </c>
      <c r="E1785">
        <v>14.790666999999999</v>
      </c>
      <c r="F1785">
        <v>48.281910000000003</v>
      </c>
      <c r="G1785">
        <v>369.209991</v>
      </c>
      <c r="H1785">
        <v>56.094002000000003</v>
      </c>
      <c r="I1785">
        <v>0</v>
      </c>
    </row>
    <row r="1786" spans="1:9">
      <c r="A1786" s="126">
        <v>1785</v>
      </c>
      <c r="B1786">
        <v>2945.3500979999999</v>
      </c>
      <c r="C1786" s="43">
        <v>192.60000600000001</v>
      </c>
      <c r="D1786">
        <v>95.694999999999993</v>
      </c>
      <c r="E1786">
        <v>14.909333</v>
      </c>
      <c r="F1786">
        <v>48.233325999999998</v>
      </c>
      <c r="G1786">
        <v>371.040009</v>
      </c>
      <c r="H1786">
        <v>55.776001000000001</v>
      </c>
      <c r="I1786">
        <v>0</v>
      </c>
    </row>
    <row r="1787" spans="1:9">
      <c r="A1787" s="126">
        <v>1786</v>
      </c>
      <c r="B1787">
        <v>2917.3798830000001</v>
      </c>
      <c r="C1787" s="43">
        <v>188.83999600000001</v>
      </c>
      <c r="D1787">
        <v>93.913498000000004</v>
      </c>
      <c r="E1787">
        <v>14.650667</v>
      </c>
      <c r="F1787">
        <v>47.502220000000001</v>
      </c>
      <c r="G1787">
        <v>360.29998799999998</v>
      </c>
      <c r="H1787">
        <v>54.317501</v>
      </c>
      <c r="I1787">
        <v>0</v>
      </c>
    </row>
    <row r="1788" spans="1:9">
      <c r="A1788" s="126">
        <v>1787</v>
      </c>
      <c r="B1788">
        <v>2913.780029</v>
      </c>
      <c r="C1788" s="43">
        <v>187.66000399999999</v>
      </c>
      <c r="D1788">
        <v>94.891502000000003</v>
      </c>
      <c r="E1788">
        <v>14.618</v>
      </c>
      <c r="F1788">
        <v>48.529659000000002</v>
      </c>
      <c r="G1788">
        <v>362.20001200000002</v>
      </c>
      <c r="H1788">
        <v>53.990001999999997</v>
      </c>
      <c r="I1788">
        <v>0</v>
      </c>
    </row>
    <row r="1789" spans="1:9">
      <c r="A1789" s="126">
        <v>1788</v>
      </c>
      <c r="B1789">
        <v>2924.919922</v>
      </c>
      <c r="C1789" s="43">
        <v>189.5</v>
      </c>
      <c r="D1789">
        <v>95.213997000000006</v>
      </c>
      <c r="E1789">
        <v>14.856</v>
      </c>
      <c r="F1789">
        <v>48.515079</v>
      </c>
      <c r="G1789">
        <v>370.01998900000001</v>
      </c>
      <c r="H1789">
        <v>53.800499000000002</v>
      </c>
      <c r="I1789">
        <v>0</v>
      </c>
    </row>
    <row r="1790" spans="1:9">
      <c r="A1790" s="126">
        <v>1789</v>
      </c>
      <c r="B1790">
        <v>2941.76001</v>
      </c>
      <c r="C1790" s="43">
        <v>193</v>
      </c>
      <c r="D1790">
        <v>94.681503000000006</v>
      </c>
      <c r="E1790">
        <v>14.897333</v>
      </c>
      <c r="F1790">
        <v>48.073020999999997</v>
      </c>
      <c r="G1790">
        <v>367.32000699999998</v>
      </c>
      <c r="H1790">
        <v>54.045501999999999</v>
      </c>
      <c r="I1790">
        <v>0</v>
      </c>
    </row>
    <row r="1791" spans="1:9">
      <c r="A1791" s="126">
        <v>1790</v>
      </c>
      <c r="B1791">
        <v>2964.330078</v>
      </c>
      <c r="C1791" s="43">
        <v>193</v>
      </c>
      <c r="D1791">
        <v>96.109497000000005</v>
      </c>
      <c r="E1791">
        <v>15.144667</v>
      </c>
      <c r="F1791">
        <v>48.954715999999998</v>
      </c>
      <c r="G1791">
        <v>374.60000600000001</v>
      </c>
      <c r="H1791">
        <v>54.897499000000003</v>
      </c>
      <c r="I1791">
        <v>1</v>
      </c>
    </row>
    <row r="1792" spans="1:9">
      <c r="A1792" s="126">
        <v>1791</v>
      </c>
      <c r="B1792">
        <v>2973.01001</v>
      </c>
      <c r="C1792" s="43">
        <v>195</v>
      </c>
      <c r="D1792">
        <v>96.715500000000006</v>
      </c>
      <c r="E1792">
        <v>14.97</v>
      </c>
      <c r="F1792">
        <v>49.241318</v>
      </c>
      <c r="G1792">
        <v>375.42999300000002</v>
      </c>
      <c r="H1792">
        <v>55.5625</v>
      </c>
      <c r="I1792">
        <v>0</v>
      </c>
    </row>
    <row r="1793" spans="1:9">
      <c r="A1793" s="126">
        <v>1792</v>
      </c>
      <c r="B1793">
        <v>2995.820068</v>
      </c>
      <c r="C1793" s="43">
        <v>197.199997</v>
      </c>
      <c r="D1793">
        <v>96.949996999999996</v>
      </c>
      <c r="E1793">
        <v>15.66</v>
      </c>
      <c r="F1793">
        <v>49.649375999999997</v>
      </c>
      <c r="G1793">
        <v>381.72000100000002</v>
      </c>
      <c r="H1793">
        <v>56.078999000000003</v>
      </c>
      <c r="I1793">
        <v>0</v>
      </c>
    </row>
    <row r="1794" spans="1:9">
      <c r="A1794" s="126">
        <v>1793</v>
      </c>
      <c r="B1794">
        <v>2990.4099120000001</v>
      </c>
      <c r="C1794" s="43">
        <v>196.39999399999999</v>
      </c>
      <c r="D1794">
        <v>97.145499999999998</v>
      </c>
      <c r="E1794">
        <v>15.54</v>
      </c>
      <c r="F1794">
        <v>49.605651999999999</v>
      </c>
      <c r="G1794">
        <v>380.54998799999998</v>
      </c>
      <c r="H1794">
        <v>56.579498000000001</v>
      </c>
      <c r="I1794">
        <v>0</v>
      </c>
    </row>
    <row r="1795" spans="1:9">
      <c r="A1795" s="126">
        <v>1794</v>
      </c>
      <c r="B1795">
        <v>2975.9499510000001</v>
      </c>
      <c r="C1795" s="43">
        <v>195.759995</v>
      </c>
      <c r="D1795">
        <v>97.615996999999993</v>
      </c>
      <c r="E1795">
        <v>15.356</v>
      </c>
      <c r="F1795">
        <v>48.583087999999996</v>
      </c>
      <c r="G1795">
        <v>376.16000400000001</v>
      </c>
      <c r="H1795">
        <v>55.817501</v>
      </c>
      <c r="I1795">
        <v>0</v>
      </c>
    </row>
    <row r="1796" spans="1:9">
      <c r="A1796" s="126">
        <v>1795</v>
      </c>
      <c r="B1796">
        <v>2979.6298830000001</v>
      </c>
      <c r="C1796" s="43">
        <v>199.21000699999999</v>
      </c>
      <c r="D1796">
        <v>99.415001000000004</v>
      </c>
      <c r="E1796">
        <v>15.337332999999999</v>
      </c>
      <c r="F1796">
        <v>48.879416999999997</v>
      </c>
      <c r="G1796">
        <v>379.92999300000002</v>
      </c>
      <c r="H1796">
        <v>56.241501</v>
      </c>
      <c r="I1796">
        <v>0</v>
      </c>
    </row>
    <row r="1797" spans="1:9">
      <c r="A1797" s="126">
        <v>1796</v>
      </c>
      <c r="B1797">
        <v>2993.070068</v>
      </c>
      <c r="C1797" s="43">
        <v>202.729996</v>
      </c>
      <c r="D1797">
        <v>100.870499</v>
      </c>
      <c r="E1797">
        <v>15.928000000000001</v>
      </c>
      <c r="F1797">
        <v>49.362766000000001</v>
      </c>
      <c r="G1797">
        <v>381</v>
      </c>
      <c r="H1797">
        <v>57.023997999999999</v>
      </c>
      <c r="I1797">
        <v>0</v>
      </c>
    </row>
    <row r="1798" spans="1:9">
      <c r="A1798" s="126">
        <v>1797</v>
      </c>
      <c r="B1798">
        <v>2999.9099120000001</v>
      </c>
      <c r="C1798" s="43">
        <v>201.229996</v>
      </c>
      <c r="D1798">
        <v>100.05349699999999</v>
      </c>
      <c r="E1798">
        <v>15.906667000000001</v>
      </c>
      <c r="F1798">
        <v>49.003300000000003</v>
      </c>
      <c r="G1798">
        <v>379.5</v>
      </c>
      <c r="H1798">
        <v>57.210498999999999</v>
      </c>
      <c r="I1798">
        <v>0</v>
      </c>
    </row>
    <row r="1799" spans="1:9">
      <c r="A1799" s="126">
        <v>1798</v>
      </c>
      <c r="B1799">
        <v>3013.7700199999999</v>
      </c>
      <c r="C1799" s="43">
        <v>204.86999499999999</v>
      </c>
      <c r="D1799">
        <v>100.550003</v>
      </c>
      <c r="E1799">
        <v>16.338667000000001</v>
      </c>
      <c r="F1799">
        <v>49.379772000000003</v>
      </c>
      <c r="G1799">
        <v>373.25</v>
      </c>
      <c r="H1799">
        <v>57.244999</v>
      </c>
      <c r="I1799">
        <v>0</v>
      </c>
    </row>
    <row r="1800" spans="1:9">
      <c r="A1800" s="126">
        <v>1799</v>
      </c>
      <c r="B1800">
        <v>3014.3000489999999</v>
      </c>
      <c r="C1800" s="43">
        <v>203.91000399999999</v>
      </c>
      <c r="D1800">
        <v>101.04949999999999</v>
      </c>
      <c r="E1800">
        <v>16.899999999999999</v>
      </c>
      <c r="F1800">
        <v>49.843693000000002</v>
      </c>
      <c r="G1800">
        <v>366.60000600000001</v>
      </c>
      <c r="H1800">
        <v>57.516998000000001</v>
      </c>
      <c r="I1800">
        <v>0</v>
      </c>
    </row>
    <row r="1801" spans="1:9">
      <c r="A1801" s="126">
        <v>1800</v>
      </c>
      <c r="B1801">
        <v>3004.040039</v>
      </c>
      <c r="C1801" s="43">
        <v>203.83999600000001</v>
      </c>
      <c r="D1801">
        <v>100.495003</v>
      </c>
      <c r="E1801">
        <v>16.825333000000001</v>
      </c>
      <c r="F1801">
        <v>49.671238000000002</v>
      </c>
      <c r="G1801">
        <v>365.98998999999998</v>
      </c>
      <c r="H1801">
        <v>57.679001</v>
      </c>
      <c r="I1801">
        <v>0</v>
      </c>
    </row>
    <row r="1802" spans="1:9">
      <c r="A1802" s="126">
        <v>1801</v>
      </c>
      <c r="B1802">
        <v>2984.419922</v>
      </c>
      <c r="C1802" s="43">
        <v>201.800003</v>
      </c>
      <c r="D1802">
        <v>99.601500999999999</v>
      </c>
      <c r="E1802">
        <v>16.990666999999998</v>
      </c>
      <c r="F1802">
        <v>49.391914</v>
      </c>
      <c r="G1802">
        <v>362.44000199999999</v>
      </c>
      <c r="H1802">
        <v>57.317501</v>
      </c>
      <c r="I1802">
        <v>0</v>
      </c>
    </row>
    <row r="1803" spans="1:9">
      <c r="A1803" s="126">
        <v>1802</v>
      </c>
      <c r="B1803">
        <v>2995.110107</v>
      </c>
      <c r="C1803" s="43">
        <v>200.779999</v>
      </c>
      <c r="D1803">
        <v>98.894997000000004</v>
      </c>
      <c r="E1803">
        <v>16.902666</v>
      </c>
      <c r="F1803">
        <v>49.952990999999997</v>
      </c>
      <c r="G1803">
        <v>325.209991</v>
      </c>
      <c r="H1803">
        <v>57.316502</v>
      </c>
      <c r="I1803">
        <v>0</v>
      </c>
    </row>
    <row r="1804" spans="1:9">
      <c r="A1804" s="126">
        <v>1803</v>
      </c>
      <c r="B1804">
        <v>2976.610107</v>
      </c>
      <c r="C1804" s="43">
        <v>198.36000100000001</v>
      </c>
      <c r="D1804">
        <v>98.225998000000004</v>
      </c>
      <c r="E1804">
        <v>17.212</v>
      </c>
      <c r="F1804">
        <v>49.207317000000003</v>
      </c>
      <c r="G1804">
        <v>315.10000600000001</v>
      </c>
      <c r="H1804">
        <v>56.505001</v>
      </c>
      <c r="I1804">
        <v>0</v>
      </c>
    </row>
    <row r="1805" spans="1:9">
      <c r="A1805" s="126">
        <v>1804</v>
      </c>
      <c r="B1805">
        <v>2985.030029</v>
      </c>
      <c r="C1805" s="43">
        <v>202.320007</v>
      </c>
      <c r="D1805">
        <v>99.281502000000003</v>
      </c>
      <c r="E1805">
        <v>17.045334</v>
      </c>
      <c r="F1805">
        <v>50.331909000000003</v>
      </c>
      <c r="G1805">
        <v>310.61999500000002</v>
      </c>
      <c r="H1805">
        <v>56.903500000000001</v>
      </c>
      <c r="I1805">
        <v>0</v>
      </c>
    </row>
    <row r="1806" spans="1:9">
      <c r="A1806" s="126">
        <v>1805</v>
      </c>
      <c r="B1806">
        <v>3005.469971</v>
      </c>
      <c r="C1806" s="43">
        <v>202.36000100000001</v>
      </c>
      <c r="D1806">
        <v>99.724502999999999</v>
      </c>
      <c r="E1806">
        <v>17.344667000000001</v>
      </c>
      <c r="F1806">
        <v>50.725383999999998</v>
      </c>
      <c r="G1806">
        <v>307.29998799999998</v>
      </c>
      <c r="H1806">
        <v>57.310501000000002</v>
      </c>
      <c r="I1806">
        <v>0</v>
      </c>
    </row>
    <row r="1807" spans="1:9">
      <c r="A1807" s="126">
        <v>1806</v>
      </c>
      <c r="B1807">
        <v>3019.5600589999999</v>
      </c>
      <c r="C1807" s="43">
        <v>204.66000399999999</v>
      </c>
      <c r="D1807">
        <v>100.040497</v>
      </c>
      <c r="E1807">
        <v>17.658667000000001</v>
      </c>
      <c r="F1807">
        <v>50.684097000000001</v>
      </c>
      <c r="G1807">
        <v>317.94000199999999</v>
      </c>
      <c r="H1807">
        <v>56.890498999999998</v>
      </c>
      <c r="I1807">
        <v>0</v>
      </c>
    </row>
    <row r="1808" spans="1:9">
      <c r="A1808" s="126">
        <v>1807</v>
      </c>
      <c r="B1808">
        <v>3003.669922</v>
      </c>
      <c r="C1808" s="43">
        <v>200.71000699999999</v>
      </c>
      <c r="D1808">
        <v>98.691001999999997</v>
      </c>
      <c r="E1808">
        <v>15.254667</v>
      </c>
      <c r="F1808">
        <v>50.283324999999998</v>
      </c>
      <c r="G1808">
        <v>326.459991</v>
      </c>
      <c r="H1808">
        <v>56.605998999999997</v>
      </c>
      <c r="I1808">
        <v>0</v>
      </c>
    </row>
    <row r="1809" spans="1:9">
      <c r="A1809" s="126">
        <v>1808</v>
      </c>
      <c r="B1809">
        <v>3025.860107</v>
      </c>
      <c r="C1809" s="43">
        <v>199.75</v>
      </c>
      <c r="D1809">
        <v>97.152495999999999</v>
      </c>
      <c r="E1809">
        <v>15.202667</v>
      </c>
      <c r="F1809">
        <v>50.458205999999997</v>
      </c>
      <c r="G1809">
        <v>335.77999899999998</v>
      </c>
      <c r="H1809">
        <v>62.520499999999998</v>
      </c>
      <c r="I1809">
        <v>0</v>
      </c>
    </row>
    <row r="1810" spans="1:9">
      <c r="A1810" s="126">
        <v>1809</v>
      </c>
      <c r="B1810">
        <v>3020.969971</v>
      </c>
      <c r="C1810" s="43">
        <v>195.94000199999999</v>
      </c>
      <c r="D1810">
        <v>95.622497999999993</v>
      </c>
      <c r="E1810">
        <v>15.718</v>
      </c>
      <c r="F1810">
        <v>50.929412999999997</v>
      </c>
      <c r="G1810">
        <v>332.70001200000002</v>
      </c>
      <c r="H1810">
        <v>61.970500999999999</v>
      </c>
      <c r="I1810">
        <v>0</v>
      </c>
    </row>
    <row r="1811" spans="1:9">
      <c r="A1811" s="126">
        <v>1810</v>
      </c>
      <c r="B1811">
        <v>3013.179932</v>
      </c>
      <c r="C1811" s="43">
        <v>197.03999300000001</v>
      </c>
      <c r="D1811">
        <v>94.926497999999995</v>
      </c>
      <c r="E1811">
        <v>16.150666999999999</v>
      </c>
      <c r="F1811">
        <v>50.710819000000001</v>
      </c>
      <c r="G1811">
        <v>325.92999300000002</v>
      </c>
      <c r="H1811">
        <v>61.256999999999998</v>
      </c>
      <c r="I1811">
        <v>0</v>
      </c>
    </row>
    <row r="1812" spans="1:9">
      <c r="A1812" s="126">
        <v>1811</v>
      </c>
      <c r="B1812">
        <v>2980.3798830000001</v>
      </c>
      <c r="C1812" s="43">
        <v>194.229996</v>
      </c>
      <c r="D1812">
        <v>93.338997000000006</v>
      </c>
      <c r="E1812">
        <v>16.107332</v>
      </c>
      <c r="F1812">
        <v>51.745528999999998</v>
      </c>
      <c r="G1812">
        <v>322.98998999999998</v>
      </c>
      <c r="H1812">
        <v>60.834000000000003</v>
      </c>
      <c r="I1812">
        <v>0</v>
      </c>
    </row>
    <row r="1813" spans="1:9">
      <c r="A1813" s="126">
        <v>1812</v>
      </c>
      <c r="B1813">
        <v>2953.5600589999999</v>
      </c>
      <c r="C1813" s="43">
        <v>192.729996</v>
      </c>
      <c r="D1813">
        <v>92.765998999999994</v>
      </c>
      <c r="E1813">
        <v>15.59</v>
      </c>
      <c r="F1813">
        <v>50.625793000000002</v>
      </c>
      <c r="G1813">
        <v>319.5</v>
      </c>
      <c r="H1813">
        <v>60.450499999999998</v>
      </c>
      <c r="I1813">
        <v>1</v>
      </c>
    </row>
    <row r="1814" spans="1:9">
      <c r="A1814" s="126">
        <v>1813</v>
      </c>
      <c r="B1814">
        <v>2932.0500489999999</v>
      </c>
      <c r="C1814" s="43">
        <v>189.020004</v>
      </c>
      <c r="D1814">
        <v>91.162002999999999</v>
      </c>
      <c r="E1814">
        <v>15.622667</v>
      </c>
      <c r="F1814">
        <v>49.554653000000002</v>
      </c>
      <c r="G1814">
        <v>318.82998700000002</v>
      </c>
      <c r="H1814">
        <v>59.699500999999998</v>
      </c>
      <c r="I1814">
        <v>0</v>
      </c>
    </row>
    <row r="1815" spans="1:9">
      <c r="A1815" s="126">
        <v>1814</v>
      </c>
      <c r="B1815">
        <v>2844.73999</v>
      </c>
      <c r="C1815" s="43">
        <v>181.729996</v>
      </c>
      <c r="D1815">
        <v>88.256500000000003</v>
      </c>
      <c r="E1815">
        <v>15.221333</v>
      </c>
      <c r="F1815">
        <v>46.960579000000003</v>
      </c>
      <c r="G1815">
        <v>307.63000499999998</v>
      </c>
      <c r="H1815">
        <v>57.616000999999997</v>
      </c>
      <c r="I1815">
        <v>0</v>
      </c>
    </row>
    <row r="1816" spans="1:9">
      <c r="A1816" s="126">
        <v>1815</v>
      </c>
      <c r="B1816">
        <v>2881.7700199999999</v>
      </c>
      <c r="C1816" s="43">
        <v>184.509995</v>
      </c>
      <c r="D1816">
        <v>89.391502000000003</v>
      </c>
      <c r="E1816">
        <v>15.383333</v>
      </c>
      <c r="F1816">
        <v>47.849556</v>
      </c>
      <c r="G1816">
        <v>310.10000600000001</v>
      </c>
      <c r="H1816">
        <v>58.497501</v>
      </c>
      <c r="I1816">
        <v>0</v>
      </c>
    </row>
    <row r="1817" spans="1:9">
      <c r="A1817" s="126">
        <v>1816</v>
      </c>
      <c r="B1817">
        <v>2883.9799800000001</v>
      </c>
      <c r="C1817" s="43">
        <v>185.14999399999999</v>
      </c>
      <c r="D1817">
        <v>89.669998000000007</v>
      </c>
      <c r="E1817">
        <v>15.561332999999999</v>
      </c>
      <c r="F1817">
        <v>48.345047000000001</v>
      </c>
      <c r="G1817">
        <v>304.290009</v>
      </c>
      <c r="H1817">
        <v>58.699500999999998</v>
      </c>
      <c r="I1817">
        <v>0</v>
      </c>
    </row>
    <row r="1818" spans="1:9">
      <c r="A1818" s="126">
        <v>1817</v>
      </c>
      <c r="B1818">
        <v>2938.0900879999999</v>
      </c>
      <c r="C1818" s="43">
        <v>190.16000399999999</v>
      </c>
      <c r="D1818">
        <v>91.644501000000005</v>
      </c>
      <c r="E1818">
        <v>15.886666999999999</v>
      </c>
      <c r="F1818">
        <v>49.411349999999999</v>
      </c>
      <c r="G1818">
        <v>315.89999399999999</v>
      </c>
      <c r="H1818">
        <v>60.240001999999997</v>
      </c>
      <c r="I1818">
        <v>0</v>
      </c>
    </row>
    <row r="1819" spans="1:9">
      <c r="A1819" s="126">
        <v>1818</v>
      </c>
      <c r="B1819">
        <v>2918.6499020000001</v>
      </c>
      <c r="C1819" s="43">
        <v>187.85000600000001</v>
      </c>
      <c r="D1819">
        <v>90.378997999999996</v>
      </c>
      <c r="E1819">
        <v>15.667332999999999</v>
      </c>
      <c r="F1819">
        <v>49.004176999999999</v>
      </c>
      <c r="G1819">
        <v>308.92999300000002</v>
      </c>
      <c r="H1819">
        <v>59.400500999999998</v>
      </c>
      <c r="I1819">
        <v>0</v>
      </c>
    </row>
    <row r="1820" spans="1:9">
      <c r="A1820" s="126">
        <v>1819</v>
      </c>
      <c r="B1820">
        <v>2882.6999510000001</v>
      </c>
      <c r="C1820" s="43">
        <v>185.36999499999999</v>
      </c>
      <c r="D1820">
        <v>89.246002000000004</v>
      </c>
      <c r="E1820">
        <v>15.267333000000001</v>
      </c>
      <c r="F1820">
        <v>48.879829000000001</v>
      </c>
      <c r="G1820">
        <v>310.82998700000002</v>
      </c>
      <c r="H1820">
        <v>58.735500000000002</v>
      </c>
      <c r="I1820">
        <v>0</v>
      </c>
    </row>
    <row r="1821" spans="1:9">
      <c r="A1821" s="126">
        <v>1820</v>
      </c>
      <c r="B1821">
        <v>2926.320068</v>
      </c>
      <c r="C1821" s="43">
        <v>188.449997</v>
      </c>
      <c r="D1821">
        <v>91.217003000000005</v>
      </c>
      <c r="E1821">
        <v>15.666667</v>
      </c>
      <c r="F1821">
        <v>50.949818</v>
      </c>
      <c r="G1821">
        <v>312.27999899999998</v>
      </c>
      <c r="H1821">
        <v>59.863498999999997</v>
      </c>
      <c r="I1821">
        <v>0</v>
      </c>
    </row>
    <row r="1822" spans="1:9">
      <c r="A1822" s="126">
        <v>1821</v>
      </c>
      <c r="B1822">
        <v>2840.6000979999999</v>
      </c>
      <c r="C1822" s="43">
        <v>179.71000699999999</v>
      </c>
      <c r="D1822">
        <v>88.148003000000003</v>
      </c>
      <c r="E1822">
        <v>14.641332999999999</v>
      </c>
      <c r="F1822">
        <v>49.433284999999998</v>
      </c>
      <c r="G1822">
        <v>299.10998499999999</v>
      </c>
      <c r="H1822">
        <v>58.214500000000001</v>
      </c>
      <c r="I1822">
        <v>0</v>
      </c>
    </row>
    <row r="1823" spans="1:9">
      <c r="A1823" s="126">
        <v>1822</v>
      </c>
      <c r="B1823">
        <v>2847.6000979999999</v>
      </c>
      <c r="C1823" s="43">
        <v>182.58999600000001</v>
      </c>
      <c r="D1823">
        <v>88.805999999999997</v>
      </c>
      <c r="E1823">
        <v>14.375999999999999</v>
      </c>
      <c r="F1823">
        <v>49.187046000000002</v>
      </c>
      <c r="G1823">
        <v>295.76001000000002</v>
      </c>
      <c r="H1823">
        <v>58.362999000000002</v>
      </c>
      <c r="I1823">
        <v>0</v>
      </c>
    </row>
    <row r="1824" spans="1:9">
      <c r="A1824" s="126">
        <v>1823</v>
      </c>
      <c r="B1824">
        <v>2888.679932</v>
      </c>
      <c r="C1824" s="43">
        <v>183.699997</v>
      </c>
      <c r="D1824">
        <v>89.628501999999997</v>
      </c>
      <c r="E1824">
        <v>14.662667000000001</v>
      </c>
      <c r="F1824">
        <v>50.347591000000001</v>
      </c>
      <c r="G1824">
        <v>302.79998799999998</v>
      </c>
      <c r="H1824">
        <v>58.880001</v>
      </c>
      <c r="I1824">
        <v>0</v>
      </c>
    </row>
    <row r="1825" spans="1:9">
      <c r="A1825" s="126">
        <v>1824</v>
      </c>
      <c r="B1825">
        <v>2923.6499020000001</v>
      </c>
      <c r="C1825" s="43">
        <v>186.16999799999999</v>
      </c>
      <c r="D1825">
        <v>90.805999999999997</v>
      </c>
      <c r="E1825">
        <v>15.122</v>
      </c>
      <c r="F1825">
        <v>51.286282</v>
      </c>
      <c r="G1825">
        <v>309.38000499999998</v>
      </c>
      <c r="H1825">
        <v>59.922500999999997</v>
      </c>
      <c r="I1825">
        <v>0</v>
      </c>
    </row>
    <row r="1826" spans="1:9">
      <c r="A1826" s="126">
        <v>1825</v>
      </c>
      <c r="B1826">
        <v>2900.51001</v>
      </c>
      <c r="C1826" s="43">
        <v>183.80999800000001</v>
      </c>
      <c r="D1826">
        <v>90.069000000000003</v>
      </c>
      <c r="E1826">
        <v>15.057333</v>
      </c>
      <c r="F1826">
        <v>51.288719</v>
      </c>
      <c r="G1826">
        <v>298.98998999999998</v>
      </c>
      <c r="H1826">
        <v>59.134498999999998</v>
      </c>
      <c r="I1826">
        <v>0</v>
      </c>
    </row>
    <row r="1827" spans="1:9">
      <c r="A1827" s="126">
        <v>1826</v>
      </c>
      <c r="B1827">
        <v>2924.429932</v>
      </c>
      <c r="C1827" s="43">
        <v>183.550003</v>
      </c>
      <c r="D1827">
        <v>91.177002000000002</v>
      </c>
      <c r="E1827">
        <v>14.722</v>
      </c>
      <c r="F1827">
        <v>51.844608000000001</v>
      </c>
      <c r="G1827">
        <v>297.80999800000001</v>
      </c>
      <c r="H1827">
        <v>59.5625</v>
      </c>
      <c r="I1827">
        <v>0</v>
      </c>
    </row>
    <row r="1828" spans="1:9">
      <c r="A1828" s="126">
        <v>1827</v>
      </c>
      <c r="B1828">
        <v>2922.9499510000001</v>
      </c>
      <c r="C1828" s="43">
        <v>182.03999300000001</v>
      </c>
      <c r="D1828">
        <v>90.233001999999999</v>
      </c>
      <c r="E1828">
        <v>14.81</v>
      </c>
      <c r="F1828">
        <v>51.800727999999999</v>
      </c>
      <c r="G1828">
        <v>296.92999300000002</v>
      </c>
      <c r="H1828">
        <v>59.476500999999999</v>
      </c>
      <c r="I1828">
        <v>0</v>
      </c>
    </row>
    <row r="1829" spans="1:9">
      <c r="A1829" s="126">
        <v>1828</v>
      </c>
      <c r="B1829">
        <v>2847.110107</v>
      </c>
      <c r="C1829" s="43">
        <v>177.75</v>
      </c>
      <c r="D1829">
        <v>87.481003000000001</v>
      </c>
      <c r="E1829">
        <v>14.093332999999999</v>
      </c>
      <c r="F1829">
        <v>49.406471000000003</v>
      </c>
      <c r="G1829">
        <v>291.44000199999999</v>
      </c>
      <c r="H1829">
        <v>57.564498999999998</v>
      </c>
      <c r="I1829">
        <v>0</v>
      </c>
    </row>
    <row r="1830" spans="1:9">
      <c r="A1830" s="126">
        <v>1829</v>
      </c>
      <c r="B1830">
        <v>2878.3798830000001</v>
      </c>
      <c r="C1830" s="43">
        <v>180.36000100000001</v>
      </c>
      <c r="D1830">
        <v>88.443496999999994</v>
      </c>
      <c r="E1830">
        <v>14.333333</v>
      </c>
      <c r="F1830">
        <v>50.345157999999998</v>
      </c>
      <c r="G1830">
        <v>294.98001099999999</v>
      </c>
      <c r="H1830">
        <v>58.444499999999998</v>
      </c>
      <c r="I1830">
        <v>0</v>
      </c>
    </row>
    <row r="1831" spans="1:9">
      <c r="A1831" s="126">
        <v>1830</v>
      </c>
      <c r="B1831">
        <v>2869.1599120000001</v>
      </c>
      <c r="C1831" s="43">
        <v>181.300003</v>
      </c>
      <c r="D1831">
        <v>88.091498999999999</v>
      </c>
      <c r="E1831">
        <v>14.272</v>
      </c>
      <c r="F1831">
        <v>49.777068999999997</v>
      </c>
      <c r="G1831">
        <v>291.02999899999998</v>
      </c>
      <c r="H1831">
        <v>58.391998000000001</v>
      </c>
      <c r="I1831">
        <v>0</v>
      </c>
    </row>
    <row r="1832" spans="1:9">
      <c r="A1832" s="126">
        <v>1831</v>
      </c>
      <c r="B1832">
        <v>2887.9399410000001</v>
      </c>
      <c r="C1832" s="43">
        <v>181.759995</v>
      </c>
      <c r="D1832">
        <v>88.212502000000001</v>
      </c>
      <c r="E1832">
        <v>14.372667</v>
      </c>
      <c r="F1832">
        <v>50.111088000000002</v>
      </c>
      <c r="G1832">
        <v>291.76998900000001</v>
      </c>
      <c r="H1832">
        <v>58.550998999999997</v>
      </c>
      <c r="I1832">
        <v>0</v>
      </c>
    </row>
    <row r="1833" spans="1:9">
      <c r="A1833" s="126">
        <v>1832</v>
      </c>
      <c r="B1833">
        <v>2924.580078</v>
      </c>
      <c r="C1833" s="43">
        <v>185.570007</v>
      </c>
      <c r="D1833">
        <v>89.32</v>
      </c>
      <c r="E1833">
        <v>14.780666999999999</v>
      </c>
      <c r="F1833">
        <v>50.959556999999997</v>
      </c>
      <c r="G1833">
        <v>296.77999899999998</v>
      </c>
      <c r="H1833">
        <v>59.642502</v>
      </c>
      <c r="I1833">
        <v>0</v>
      </c>
    </row>
    <row r="1834" spans="1:9">
      <c r="A1834" s="126">
        <v>1833</v>
      </c>
      <c r="B1834">
        <v>2926.459961</v>
      </c>
      <c r="C1834" s="43">
        <v>185.66999799999999</v>
      </c>
      <c r="D1834">
        <v>88.814498999999998</v>
      </c>
      <c r="E1834">
        <v>15.040666999999999</v>
      </c>
      <c r="F1834">
        <v>50.893742000000003</v>
      </c>
      <c r="G1834">
        <v>293.75</v>
      </c>
      <c r="H1834">
        <v>59.404998999999997</v>
      </c>
      <c r="I1834">
        <v>0</v>
      </c>
    </row>
    <row r="1835" spans="1:9">
      <c r="A1835" s="126">
        <v>1834</v>
      </c>
      <c r="B1835">
        <v>2906.2700199999999</v>
      </c>
      <c r="C1835" s="43">
        <v>182.38999899999999</v>
      </c>
      <c r="D1835">
        <v>89.491996999999998</v>
      </c>
      <c r="E1835">
        <v>15.000667</v>
      </c>
      <c r="F1835">
        <v>50.152538</v>
      </c>
      <c r="G1835">
        <v>289.290009</v>
      </c>
      <c r="H1835">
        <v>58.419497999999997</v>
      </c>
      <c r="I1835">
        <v>1</v>
      </c>
    </row>
    <row r="1836" spans="1:9">
      <c r="A1836" s="126">
        <v>1835</v>
      </c>
      <c r="B1836">
        <v>2937.780029</v>
      </c>
      <c r="C1836" s="43">
        <v>187.13999899999999</v>
      </c>
      <c r="D1836">
        <v>90.030997999999997</v>
      </c>
      <c r="E1836">
        <v>14.712</v>
      </c>
      <c r="F1836">
        <v>51.003444999999999</v>
      </c>
      <c r="G1836">
        <v>291.51998900000001</v>
      </c>
      <c r="H1836">
        <v>59.070498999999998</v>
      </c>
      <c r="I1836">
        <v>0</v>
      </c>
    </row>
    <row r="1837" spans="1:9">
      <c r="A1837" s="126">
        <v>1836</v>
      </c>
      <c r="B1837">
        <v>2976</v>
      </c>
      <c r="C1837" s="43">
        <v>190.89999399999999</v>
      </c>
      <c r="D1837">
        <v>92.036002999999994</v>
      </c>
      <c r="E1837">
        <v>15.305332999999999</v>
      </c>
      <c r="F1837">
        <v>52.000655999999999</v>
      </c>
      <c r="G1837">
        <v>293.25</v>
      </c>
      <c r="H1837">
        <v>60.569000000000003</v>
      </c>
      <c r="I1837">
        <v>0</v>
      </c>
    </row>
    <row r="1838" spans="1:9">
      <c r="A1838" s="126">
        <v>1837</v>
      </c>
      <c r="B1838">
        <v>2978.709961</v>
      </c>
      <c r="C1838" s="43">
        <v>187.490005</v>
      </c>
      <c r="D1838">
        <v>91.675499000000002</v>
      </c>
      <c r="E1838">
        <v>15.163333</v>
      </c>
      <c r="F1838">
        <v>51.995773</v>
      </c>
      <c r="G1838">
        <v>290.17001299999998</v>
      </c>
      <c r="H1838">
        <v>60.246498000000003</v>
      </c>
      <c r="I1838">
        <v>0</v>
      </c>
    </row>
    <row r="1839" spans="1:9">
      <c r="A1839" s="126">
        <v>1838</v>
      </c>
      <c r="B1839">
        <v>2978.429932</v>
      </c>
      <c r="C1839" s="43">
        <v>188.759995</v>
      </c>
      <c r="D1839">
        <v>91.567497000000003</v>
      </c>
      <c r="E1839">
        <v>15.452667</v>
      </c>
      <c r="F1839">
        <v>52.217640000000003</v>
      </c>
      <c r="G1839">
        <v>294.33999599999999</v>
      </c>
      <c r="H1839">
        <v>60.220500999999999</v>
      </c>
      <c r="I1839">
        <v>0</v>
      </c>
    </row>
    <row r="1840" spans="1:9">
      <c r="A1840" s="126">
        <v>1839</v>
      </c>
      <c r="B1840">
        <v>2979.389893</v>
      </c>
      <c r="C1840" s="43">
        <v>186.16999799999999</v>
      </c>
      <c r="D1840">
        <v>91.027495999999999</v>
      </c>
      <c r="E1840">
        <v>15.702667</v>
      </c>
      <c r="F1840">
        <v>52.834488</v>
      </c>
      <c r="G1840">
        <v>287.98998999999998</v>
      </c>
      <c r="H1840">
        <v>60.299999</v>
      </c>
      <c r="I1840">
        <v>0</v>
      </c>
    </row>
    <row r="1841" spans="1:9">
      <c r="A1841" s="126">
        <v>1840</v>
      </c>
      <c r="B1841">
        <v>3000.929932</v>
      </c>
      <c r="C1841" s="43">
        <v>188.490005</v>
      </c>
      <c r="D1841">
        <v>91.149497999999994</v>
      </c>
      <c r="E1841">
        <v>16.473333</v>
      </c>
      <c r="F1841">
        <v>54.514373999999997</v>
      </c>
      <c r="G1841">
        <v>288.26998900000001</v>
      </c>
      <c r="H1841">
        <v>61.008499</v>
      </c>
      <c r="I1841">
        <v>0</v>
      </c>
    </row>
    <row r="1842" spans="1:9">
      <c r="A1842" s="126">
        <v>1841</v>
      </c>
      <c r="B1842">
        <v>3009.570068</v>
      </c>
      <c r="C1842" s="43">
        <v>187.470001</v>
      </c>
      <c r="D1842">
        <v>92.177498</v>
      </c>
      <c r="E1842">
        <v>16.391332999999999</v>
      </c>
      <c r="F1842">
        <v>54.392467000000003</v>
      </c>
      <c r="G1842">
        <v>288.85998499999999</v>
      </c>
      <c r="H1842">
        <v>61.712502000000001</v>
      </c>
      <c r="I1842">
        <v>0</v>
      </c>
    </row>
    <row r="1843" spans="1:9">
      <c r="A1843" s="126">
        <v>1842</v>
      </c>
      <c r="B1843">
        <v>3007.389893</v>
      </c>
      <c r="C1843" s="43">
        <v>187.19000199999999</v>
      </c>
      <c r="D1843">
        <v>91.967003000000005</v>
      </c>
      <c r="E1843">
        <v>16.346665999999999</v>
      </c>
      <c r="F1843">
        <v>53.334311999999997</v>
      </c>
      <c r="G1843">
        <v>294.14999399999999</v>
      </c>
      <c r="H1843">
        <v>61.978000999999999</v>
      </c>
      <c r="I1843">
        <v>0</v>
      </c>
    </row>
    <row r="1844" spans="1:9">
      <c r="A1844" s="126">
        <v>1843</v>
      </c>
      <c r="B1844">
        <v>2997.959961</v>
      </c>
      <c r="C1844" s="43">
        <v>186.220001</v>
      </c>
      <c r="D1844">
        <v>90.391998000000001</v>
      </c>
      <c r="E1844">
        <v>16.187332000000001</v>
      </c>
      <c r="F1844">
        <v>53.614697</v>
      </c>
      <c r="G1844">
        <v>294.290009</v>
      </c>
      <c r="H1844">
        <v>61.564999</v>
      </c>
      <c r="I1844">
        <v>0</v>
      </c>
    </row>
    <row r="1845" spans="1:9">
      <c r="A1845" s="126">
        <v>1844</v>
      </c>
      <c r="B1845">
        <v>3005.6999510000001</v>
      </c>
      <c r="C1845" s="43">
        <v>188.08000200000001</v>
      </c>
      <c r="D1845">
        <v>91.127502000000007</v>
      </c>
      <c r="E1845">
        <v>16.319331999999999</v>
      </c>
      <c r="F1845">
        <v>53.809756999999998</v>
      </c>
      <c r="G1845">
        <v>298.60000600000001</v>
      </c>
      <c r="H1845">
        <v>61.457500000000003</v>
      </c>
      <c r="I1845">
        <v>0</v>
      </c>
    </row>
    <row r="1846" spans="1:9">
      <c r="A1846" s="126">
        <v>1845</v>
      </c>
      <c r="B1846">
        <v>3006.7299800000001</v>
      </c>
      <c r="C1846" s="43">
        <v>188.13999899999999</v>
      </c>
      <c r="D1846">
        <v>90.873001000000002</v>
      </c>
      <c r="E1846">
        <v>16.232668</v>
      </c>
      <c r="F1846">
        <v>54.314442</v>
      </c>
      <c r="G1846">
        <v>291.55999800000001</v>
      </c>
      <c r="H1846">
        <v>61.620499000000002</v>
      </c>
      <c r="I1846">
        <v>0</v>
      </c>
    </row>
    <row r="1847" spans="1:9">
      <c r="A1847" s="126">
        <v>1846</v>
      </c>
      <c r="B1847">
        <v>3006.790039</v>
      </c>
      <c r="C1847" s="43">
        <v>190.13999899999999</v>
      </c>
      <c r="D1847">
        <v>91.074996999999996</v>
      </c>
      <c r="E1847">
        <v>16.440000999999999</v>
      </c>
      <c r="F1847">
        <v>53.873150000000003</v>
      </c>
      <c r="G1847">
        <v>286.60000600000001</v>
      </c>
      <c r="H1847">
        <v>61.935501000000002</v>
      </c>
      <c r="I1847">
        <v>0</v>
      </c>
    </row>
    <row r="1848" spans="1:9">
      <c r="A1848" s="126">
        <v>1847</v>
      </c>
      <c r="B1848">
        <v>2992.070068</v>
      </c>
      <c r="C1848" s="43">
        <v>189.929993</v>
      </c>
      <c r="D1848">
        <v>89.707999999999998</v>
      </c>
      <c r="E1848">
        <v>16.041332000000001</v>
      </c>
      <c r="F1848">
        <v>53.085628999999997</v>
      </c>
      <c r="G1848">
        <v>270.75</v>
      </c>
      <c r="H1848">
        <v>61.496498000000003</v>
      </c>
      <c r="I1848">
        <v>0</v>
      </c>
    </row>
    <row r="1849" spans="1:9">
      <c r="A1849" s="126">
        <v>1848</v>
      </c>
      <c r="B1849">
        <v>2991.780029</v>
      </c>
      <c r="C1849" s="43">
        <v>186.820007</v>
      </c>
      <c r="D1849">
        <v>89.264999000000003</v>
      </c>
      <c r="E1849">
        <v>16.082001000000002</v>
      </c>
      <c r="F1849">
        <v>53.326999999999998</v>
      </c>
      <c r="G1849">
        <v>265.92001299999998</v>
      </c>
      <c r="H1849">
        <v>61.701500000000003</v>
      </c>
      <c r="I1849">
        <v>0</v>
      </c>
    </row>
    <row r="1850" spans="1:9">
      <c r="A1850" s="126">
        <v>1849</v>
      </c>
      <c r="B1850">
        <v>2966.6000979999999</v>
      </c>
      <c r="C1850" s="43">
        <v>181.279999</v>
      </c>
      <c r="D1850">
        <v>87.080498000000006</v>
      </c>
      <c r="E1850">
        <v>14.880667000000001</v>
      </c>
      <c r="F1850">
        <v>53.073428999999997</v>
      </c>
      <c r="G1850">
        <v>254.58999600000001</v>
      </c>
      <c r="H1850">
        <v>60.938000000000002</v>
      </c>
      <c r="I1850">
        <v>0</v>
      </c>
    </row>
    <row r="1851" spans="1:9">
      <c r="A1851" s="126">
        <v>1850</v>
      </c>
      <c r="B1851">
        <v>2984.8701169999999</v>
      </c>
      <c r="C1851" s="43">
        <v>182.800003</v>
      </c>
      <c r="D1851">
        <v>88.416495999999995</v>
      </c>
      <c r="E1851">
        <v>15.246667</v>
      </c>
      <c r="F1851">
        <v>53.890205000000002</v>
      </c>
      <c r="G1851">
        <v>264.75</v>
      </c>
      <c r="H1851">
        <v>62.326000000000001</v>
      </c>
      <c r="I1851">
        <v>0</v>
      </c>
    </row>
    <row r="1852" spans="1:9">
      <c r="A1852" s="126">
        <v>1851</v>
      </c>
      <c r="B1852">
        <v>2977.6201169999999</v>
      </c>
      <c r="C1852" s="43">
        <v>180.11000100000001</v>
      </c>
      <c r="D1852">
        <v>86.991996999999998</v>
      </c>
      <c r="E1852">
        <v>16.170667999999999</v>
      </c>
      <c r="F1852">
        <v>53.612262999999999</v>
      </c>
      <c r="G1852">
        <v>263.30999800000001</v>
      </c>
      <c r="H1852">
        <v>62.069499999999998</v>
      </c>
      <c r="I1852">
        <v>0</v>
      </c>
    </row>
    <row r="1853" spans="1:9">
      <c r="A1853" s="126">
        <v>1852</v>
      </c>
      <c r="B1853">
        <v>2961.790039</v>
      </c>
      <c r="C1853" s="43">
        <v>177.10000600000001</v>
      </c>
      <c r="D1853">
        <v>86.272498999999996</v>
      </c>
      <c r="E1853">
        <v>16.141999999999999</v>
      </c>
      <c r="F1853">
        <v>53.351387000000003</v>
      </c>
      <c r="G1853">
        <v>263.07998700000002</v>
      </c>
      <c r="H1853">
        <v>61.254500999999998</v>
      </c>
      <c r="I1853">
        <v>0</v>
      </c>
    </row>
    <row r="1854" spans="1:9">
      <c r="A1854" s="126">
        <v>1853</v>
      </c>
      <c r="B1854">
        <v>2976.73999</v>
      </c>
      <c r="C1854" s="43">
        <v>178.08000200000001</v>
      </c>
      <c r="D1854">
        <v>86.795501999999999</v>
      </c>
      <c r="E1854">
        <v>16.058001000000001</v>
      </c>
      <c r="F1854">
        <v>54.607017999999997</v>
      </c>
      <c r="G1854">
        <v>267.61999500000002</v>
      </c>
      <c r="H1854">
        <v>60.950001</v>
      </c>
      <c r="I1854">
        <v>0</v>
      </c>
    </row>
    <row r="1855" spans="1:9">
      <c r="A1855" s="126">
        <v>1854</v>
      </c>
      <c r="B1855">
        <v>2940.25</v>
      </c>
      <c r="C1855" s="43">
        <v>175.80999800000001</v>
      </c>
      <c r="D1855">
        <v>86.782500999999996</v>
      </c>
      <c r="E1855">
        <v>16.312667999999999</v>
      </c>
      <c r="F1855">
        <v>54.758189999999999</v>
      </c>
      <c r="G1855">
        <v>269.57998700000002</v>
      </c>
      <c r="H1855">
        <v>60.255001</v>
      </c>
      <c r="I1855">
        <v>1</v>
      </c>
    </row>
    <row r="1856" spans="1:9">
      <c r="A1856" s="126">
        <v>1855</v>
      </c>
      <c r="B1856">
        <v>2887.610107</v>
      </c>
      <c r="C1856" s="43">
        <v>174.60000600000001</v>
      </c>
      <c r="D1856">
        <v>85.661499000000006</v>
      </c>
      <c r="E1856">
        <v>16.208667999999999</v>
      </c>
      <c r="F1856">
        <v>53.385517</v>
      </c>
      <c r="G1856">
        <v>268.02999899999998</v>
      </c>
      <c r="H1856">
        <v>58.831501000000003</v>
      </c>
      <c r="I1856">
        <v>0</v>
      </c>
    </row>
    <row r="1857" spans="1:9">
      <c r="A1857" s="126">
        <v>1856</v>
      </c>
      <c r="B1857">
        <v>2910.6298830000001</v>
      </c>
      <c r="C1857" s="43">
        <v>179.38000500000001</v>
      </c>
      <c r="D1857">
        <v>86.221001000000001</v>
      </c>
      <c r="E1857">
        <v>15.535333</v>
      </c>
      <c r="F1857">
        <v>53.839005</v>
      </c>
      <c r="G1857">
        <v>268.14999399999999</v>
      </c>
      <c r="H1857">
        <v>59.391499000000003</v>
      </c>
      <c r="I1857">
        <v>0</v>
      </c>
    </row>
    <row r="1858" spans="1:9">
      <c r="A1858" s="126">
        <v>1857</v>
      </c>
      <c r="B1858">
        <v>2952.01001</v>
      </c>
      <c r="C1858" s="43">
        <v>180.449997</v>
      </c>
      <c r="D1858">
        <v>86.982498000000007</v>
      </c>
      <c r="E1858">
        <v>15.428667000000001</v>
      </c>
      <c r="F1858">
        <v>55.348213000000001</v>
      </c>
      <c r="G1858">
        <v>272.790009</v>
      </c>
      <c r="H1858">
        <v>60.450001</v>
      </c>
      <c r="I1858">
        <v>0</v>
      </c>
    </row>
    <row r="1859" spans="1:9">
      <c r="A1859" s="126">
        <v>1858</v>
      </c>
      <c r="B1859">
        <v>2938.790039</v>
      </c>
      <c r="C1859" s="43">
        <v>179.679993</v>
      </c>
      <c r="D1859">
        <v>86.633003000000002</v>
      </c>
      <c r="E1859">
        <v>15.848000000000001</v>
      </c>
      <c r="F1859">
        <v>55.360405</v>
      </c>
      <c r="G1859">
        <v>274.459991</v>
      </c>
      <c r="H1859">
        <v>60.383999000000003</v>
      </c>
      <c r="I1859">
        <v>0</v>
      </c>
    </row>
    <row r="1860" spans="1:9">
      <c r="A1860" s="126">
        <v>1859</v>
      </c>
      <c r="B1860">
        <v>2893.0600589999999</v>
      </c>
      <c r="C1860" s="43">
        <v>177.75</v>
      </c>
      <c r="D1860">
        <v>85.275497000000001</v>
      </c>
      <c r="E1860">
        <v>16.003332</v>
      </c>
      <c r="F1860">
        <v>54.711868000000003</v>
      </c>
      <c r="G1860">
        <v>270.72000100000002</v>
      </c>
      <c r="H1860">
        <v>59.456501000000003</v>
      </c>
      <c r="I1860">
        <v>0</v>
      </c>
    </row>
    <row r="1861" spans="1:9">
      <c r="A1861" s="126">
        <v>1860</v>
      </c>
      <c r="B1861">
        <v>2919.3999020000001</v>
      </c>
      <c r="C1861" s="43">
        <v>179.85000600000001</v>
      </c>
      <c r="D1861">
        <v>86.099502999999999</v>
      </c>
      <c r="E1861">
        <v>16.302</v>
      </c>
      <c r="F1861">
        <v>55.353096000000001</v>
      </c>
      <c r="G1861">
        <v>267.52999899999998</v>
      </c>
      <c r="H1861">
        <v>60.115501000000002</v>
      </c>
      <c r="I1861">
        <v>0</v>
      </c>
    </row>
    <row r="1862" spans="1:9">
      <c r="A1862" s="126">
        <v>1861</v>
      </c>
      <c r="B1862">
        <v>2938.1298830000001</v>
      </c>
      <c r="C1862" s="43">
        <v>180.029999</v>
      </c>
      <c r="D1862">
        <v>86.013000000000005</v>
      </c>
      <c r="E1862">
        <v>16.315999999999999</v>
      </c>
      <c r="F1862">
        <v>56.099167000000001</v>
      </c>
      <c r="G1862">
        <v>280.48001099999999</v>
      </c>
      <c r="H1862">
        <v>60.433498</v>
      </c>
      <c r="I1862">
        <v>0</v>
      </c>
    </row>
    <row r="1863" spans="1:9">
      <c r="A1863" s="126">
        <v>1862</v>
      </c>
      <c r="B1863">
        <v>2970.2700199999999</v>
      </c>
      <c r="C1863" s="43">
        <v>184.19000199999999</v>
      </c>
      <c r="D1863">
        <v>86.596001000000001</v>
      </c>
      <c r="E1863">
        <v>16.525998999999999</v>
      </c>
      <c r="F1863">
        <v>57.591301000000001</v>
      </c>
      <c r="G1863">
        <v>282.92999300000002</v>
      </c>
      <c r="H1863">
        <v>60.772499000000003</v>
      </c>
      <c r="I1863">
        <v>0</v>
      </c>
    </row>
    <row r="1864" spans="1:9">
      <c r="A1864" s="126">
        <v>1863</v>
      </c>
      <c r="B1864">
        <v>2966.1499020000001</v>
      </c>
      <c r="C1864" s="43">
        <v>183.279999</v>
      </c>
      <c r="D1864">
        <v>86.821503000000007</v>
      </c>
      <c r="E1864">
        <v>17.130666999999999</v>
      </c>
      <c r="F1864">
        <v>57.508408000000003</v>
      </c>
      <c r="G1864">
        <v>285.52999899999998</v>
      </c>
      <c r="H1864">
        <v>60.856997999999997</v>
      </c>
      <c r="I1864">
        <v>0</v>
      </c>
    </row>
    <row r="1865" spans="1:9">
      <c r="A1865" s="126">
        <v>1864</v>
      </c>
      <c r="B1865">
        <v>2995.679932</v>
      </c>
      <c r="C1865" s="43">
        <v>188.88999899999999</v>
      </c>
      <c r="D1865">
        <v>88.369003000000006</v>
      </c>
      <c r="E1865">
        <v>17.192667</v>
      </c>
      <c r="F1865">
        <v>57.374310000000001</v>
      </c>
      <c r="G1865">
        <v>284.25</v>
      </c>
      <c r="H1865">
        <v>62.150500999999998</v>
      </c>
      <c r="I1865">
        <v>0</v>
      </c>
    </row>
    <row r="1866" spans="1:9">
      <c r="A1866" s="126">
        <v>1865</v>
      </c>
      <c r="B1866">
        <v>2989.6899410000001</v>
      </c>
      <c r="C1866" s="43">
        <v>189.550003</v>
      </c>
      <c r="D1866">
        <v>88.871498000000003</v>
      </c>
      <c r="E1866">
        <v>17.316668</v>
      </c>
      <c r="F1866">
        <v>57.142688999999997</v>
      </c>
      <c r="G1866">
        <v>286.27999899999998</v>
      </c>
      <c r="H1866">
        <v>62.181998999999998</v>
      </c>
      <c r="I1866">
        <v>0</v>
      </c>
    </row>
    <row r="1867" spans="1:9">
      <c r="A1867" s="126">
        <v>1866</v>
      </c>
      <c r="B1867">
        <v>2997.9499510000001</v>
      </c>
      <c r="C1867" s="43">
        <v>190.38999899999999</v>
      </c>
      <c r="D1867">
        <v>89.374001000000007</v>
      </c>
      <c r="E1867">
        <v>17.464666000000001</v>
      </c>
      <c r="F1867">
        <v>57.364555000000003</v>
      </c>
      <c r="G1867">
        <v>293.35000600000001</v>
      </c>
      <c r="H1867">
        <v>62.653500000000001</v>
      </c>
      <c r="I1867">
        <v>0</v>
      </c>
    </row>
    <row r="1868" spans="1:9">
      <c r="A1868" s="126">
        <v>1867</v>
      </c>
      <c r="B1868">
        <v>2986.1999510000001</v>
      </c>
      <c r="C1868" s="43">
        <v>185.85000600000001</v>
      </c>
      <c r="D1868">
        <v>87.875504000000006</v>
      </c>
      <c r="E1868">
        <v>17.129999000000002</v>
      </c>
      <c r="F1868">
        <v>57.640076000000001</v>
      </c>
      <c r="G1868">
        <v>275.29998799999998</v>
      </c>
      <c r="H1868">
        <v>62.274501999999998</v>
      </c>
      <c r="I1868">
        <v>0</v>
      </c>
    </row>
    <row r="1869" spans="1:9">
      <c r="A1869" s="126">
        <v>1868</v>
      </c>
      <c r="B1869">
        <v>3006.719971</v>
      </c>
      <c r="C1869" s="43">
        <v>189.759995</v>
      </c>
      <c r="D1869">
        <v>89.282996999999995</v>
      </c>
      <c r="E1869">
        <v>16.899999999999999</v>
      </c>
      <c r="F1869">
        <v>58.639709000000003</v>
      </c>
      <c r="G1869">
        <v>278.04998799999998</v>
      </c>
      <c r="H1869">
        <v>62.307499</v>
      </c>
      <c r="I1869">
        <v>0</v>
      </c>
    </row>
    <row r="1870" spans="1:9">
      <c r="A1870" s="126">
        <v>1869</v>
      </c>
      <c r="B1870">
        <v>2995.98999</v>
      </c>
      <c r="C1870" s="43">
        <v>182.33999600000001</v>
      </c>
      <c r="D1870">
        <v>88.286499000000006</v>
      </c>
      <c r="E1870">
        <v>17.038668000000001</v>
      </c>
      <c r="F1870">
        <v>58.505611000000002</v>
      </c>
      <c r="G1870">
        <v>266.69000199999999</v>
      </c>
      <c r="H1870">
        <v>62.139999000000003</v>
      </c>
      <c r="I1870">
        <v>0</v>
      </c>
    </row>
    <row r="1871" spans="1:9">
      <c r="A1871" s="126">
        <v>1870</v>
      </c>
      <c r="B1871">
        <v>3004.5200199999999</v>
      </c>
      <c r="C1871" s="43">
        <v>186.14999399999999</v>
      </c>
      <c r="D1871">
        <v>88.108497999999997</v>
      </c>
      <c r="E1871">
        <v>16.978666</v>
      </c>
      <c r="F1871">
        <v>59.290691000000002</v>
      </c>
      <c r="G1871">
        <v>271.26998900000001</v>
      </c>
      <c r="H1871">
        <v>62.956501000000003</v>
      </c>
      <c r="I1871">
        <v>0</v>
      </c>
    </row>
    <row r="1872" spans="1:9">
      <c r="A1872" s="126">
        <v>1871</v>
      </c>
      <c r="B1872">
        <v>3010.290039</v>
      </c>
      <c r="C1872" s="43">
        <v>186.38000500000001</v>
      </c>
      <c r="D1872">
        <v>89.039000999999999</v>
      </c>
      <c r="E1872">
        <v>19.978666</v>
      </c>
      <c r="F1872">
        <v>59.388226000000003</v>
      </c>
      <c r="G1872">
        <v>271.5</v>
      </c>
      <c r="H1872">
        <v>63.049500000000002</v>
      </c>
      <c r="I1872">
        <v>0</v>
      </c>
    </row>
    <row r="1873" spans="1:9">
      <c r="A1873" s="126">
        <v>1872</v>
      </c>
      <c r="B1873">
        <v>3022.5500489999999</v>
      </c>
      <c r="C1873" s="43">
        <v>187.88999899999999</v>
      </c>
      <c r="D1873">
        <v>88.066497999999996</v>
      </c>
      <c r="E1873">
        <v>21.875333999999999</v>
      </c>
      <c r="F1873">
        <v>60.119655999999999</v>
      </c>
      <c r="G1873">
        <v>276.82000699999998</v>
      </c>
      <c r="H1873">
        <v>63.256500000000003</v>
      </c>
      <c r="I1873">
        <v>0</v>
      </c>
    </row>
    <row r="1874" spans="1:9">
      <c r="A1874" s="126">
        <v>1873</v>
      </c>
      <c r="B1874">
        <v>3039.419922</v>
      </c>
      <c r="C1874" s="43">
        <v>189.39999399999999</v>
      </c>
      <c r="D1874">
        <v>88.853995999999995</v>
      </c>
      <c r="E1874">
        <v>21.847334</v>
      </c>
      <c r="F1874">
        <v>60.721874</v>
      </c>
      <c r="G1874">
        <v>281.85998499999999</v>
      </c>
      <c r="H1874">
        <v>64.5</v>
      </c>
      <c r="I1874">
        <v>0</v>
      </c>
    </row>
    <row r="1875" spans="1:9">
      <c r="A1875" s="126">
        <v>1874</v>
      </c>
      <c r="B1875">
        <v>3036.889893</v>
      </c>
      <c r="C1875" s="43">
        <v>189.30999800000001</v>
      </c>
      <c r="D1875">
        <v>88.135497999999998</v>
      </c>
      <c r="E1875">
        <v>21.081333000000001</v>
      </c>
      <c r="F1875">
        <v>59.317515999999998</v>
      </c>
      <c r="G1875">
        <v>281.209991</v>
      </c>
      <c r="H1875">
        <v>63.131000999999998</v>
      </c>
      <c r="I1875">
        <v>0</v>
      </c>
    </row>
    <row r="1876" spans="1:9">
      <c r="A1876" s="126">
        <v>1875</v>
      </c>
      <c r="B1876">
        <v>3046.7700199999999</v>
      </c>
      <c r="C1876" s="43">
        <v>188.25</v>
      </c>
      <c r="D1876">
        <v>88.999495999999994</v>
      </c>
      <c r="E1876">
        <v>21.000668000000001</v>
      </c>
      <c r="F1876">
        <v>59.310192000000001</v>
      </c>
      <c r="G1876">
        <v>291.45001200000002</v>
      </c>
      <c r="H1876">
        <v>63.064498999999998</v>
      </c>
      <c r="I1876">
        <v>0</v>
      </c>
    </row>
    <row r="1877" spans="1:9">
      <c r="A1877" s="126">
        <v>1876</v>
      </c>
      <c r="B1877">
        <v>3037.5600589999999</v>
      </c>
      <c r="C1877" s="43">
        <v>191.64999399999999</v>
      </c>
      <c r="D1877">
        <v>88.832999999999998</v>
      </c>
      <c r="E1877">
        <v>20.994667</v>
      </c>
      <c r="F1877">
        <v>60.651164999999999</v>
      </c>
      <c r="G1877">
        <v>287.41000400000001</v>
      </c>
      <c r="H1877">
        <v>63.005501000000002</v>
      </c>
      <c r="I1877">
        <v>0</v>
      </c>
    </row>
    <row r="1878" spans="1:9">
      <c r="A1878" s="126">
        <v>1877</v>
      </c>
      <c r="B1878">
        <v>3066.9099120000001</v>
      </c>
      <c r="C1878" s="43">
        <v>193.61999499999999</v>
      </c>
      <c r="D1878">
        <v>89.571999000000005</v>
      </c>
      <c r="E1878">
        <v>20.887333000000002</v>
      </c>
      <c r="F1878">
        <v>62.372501</v>
      </c>
      <c r="G1878">
        <v>286.80999800000001</v>
      </c>
      <c r="H1878">
        <v>63.686999999999998</v>
      </c>
      <c r="I1878">
        <v>1</v>
      </c>
    </row>
    <row r="1879" spans="1:9">
      <c r="A1879" s="126">
        <v>1878</v>
      </c>
      <c r="B1879">
        <v>3078.2700199999999</v>
      </c>
      <c r="C1879" s="43">
        <v>194.720001</v>
      </c>
      <c r="D1879">
        <v>90.233001999999999</v>
      </c>
      <c r="E1879">
        <v>21.164667000000001</v>
      </c>
      <c r="F1879">
        <v>62.782103999999997</v>
      </c>
      <c r="G1879">
        <v>292.85998499999999</v>
      </c>
      <c r="H1879">
        <v>64.568496999999994</v>
      </c>
      <c r="I1879">
        <v>0</v>
      </c>
    </row>
    <row r="1880" spans="1:9">
      <c r="A1880" s="126">
        <v>1879</v>
      </c>
      <c r="B1880">
        <v>3074.6201169999999</v>
      </c>
      <c r="C1880" s="43">
        <v>194.320007</v>
      </c>
      <c r="D1880">
        <v>90.085503000000003</v>
      </c>
      <c r="E1880">
        <v>21.148001000000001</v>
      </c>
      <c r="F1880">
        <v>62.691898000000002</v>
      </c>
      <c r="G1880">
        <v>288.02999899999998</v>
      </c>
      <c r="H1880">
        <v>64.601500999999999</v>
      </c>
      <c r="I1880">
        <v>0</v>
      </c>
    </row>
    <row r="1881" spans="1:9">
      <c r="A1881" s="126">
        <v>1880</v>
      </c>
      <c r="B1881">
        <v>3076.780029</v>
      </c>
      <c r="C1881" s="43">
        <v>191.550003</v>
      </c>
      <c r="D1881">
        <v>89.788498000000004</v>
      </c>
      <c r="E1881">
        <v>21.771999000000001</v>
      </c>
      <c r="F1881">
        <v>62.718719</v>
      </c>
      <c r="G1881">
        <v>288.58999599999999</v>
      </c>
      <c r="H1881">
        <v>64.589995999999999</v>
      </c>
      <c r="I1881">
        <v>0</v>
      </c>
    </row>
    <row r="1882" spans="1:9">
      <c r="A1882" s="126">
        <v>1881</v>
      </c>
      <c r="B1882">
        <v>3085.179932</v>
      </c>
      <c r="C1882" s="43">
        <v>190.41999799999999</v>
      </c>
      <c r="D1882">
        <v>89.410004000000001</v>
      </c>
      <c r="E1882">
        <v>22.369333000000001</v>
      </c>
      <c r="F1882">
        <v>63.442554000000001</v>
      </c>
      <c r="G1882">
        <v>289.57000699999998</v>
      </c>
      <c r="H1882">
        <v>65.443000999999995</v>
      </c>
      <c r="I1882">
        <v>0</v>
      </c>
    </row>
    <row r="1883" spans="1:9">
      <c r="A1883" s="126">
        <v>1882</v>
      </c>
      <c r="B1883">
        <v>3093.080078</v>
      </c>
      <c r="C1883" s="43">
        <v>190.83999600000001</v>
      </c>
      <c r="D1883">
        <v>89.293998999999999</v>
      </c>
      <c r="E1883">
        <v>22.475999999999999</v>
      </c>
      <c r="F1883">
        <v>63.616196000000002</v>
      </c>
      <c r="G1883">
        <v>291.57000699999998</v>
      </c>
      <c r="H1883">
        <v>65.568496999999994</v>
      </c>
      <c r="I1883">
        <v>0</v>
      </c>
    </row>
    <row r="1884" spans="1:9">
      <c r="A1884" s="126">
        <v>1883</v>
      </c>
      <c r="B1884">
        <v>3087.01001</v>
      </c>
      <c r="C1884" s="43">
        <v>189.61000100000001</v>
      </c>
      <c r="D1884">
        <v>88.582497000000004</v>
      </c>
      <c r="E1884">
        <v>23.006001000000001</v>
      </c>
      <c r="F1884">
        <v>64.119972000000004</v>
      </c>
      <c r="G1884">
        <v>294.17999300000002</v>
      </c>
      <c r="H1884">
        <v>64.959502999999998</v>
      </c>
      <c r="I1884">
        <v>0</v>
      </c>
    </row>
    <row r="1885" spans="1:9">
      <c r="A1885" s="126">
        <v>1884</v>
      </c>
      <c r="B1885">
        <v>3091.8400879999999</v>
      </c>
      <c r="C1885" s="43">
        <v>194.470001</v>
      </c>
      <c r="D1885">
        <v>88.900002000000001</v>
      </c>
      <c r="E1885">
        <v>23.328666999999999</v>
      </c>
      <c r="F1885">
        <v>64.061272000000002</v>
      </c>
      <c r="G1885">
        <v>292.01001000000002</v>
      </c>
      <c r="H1885">
        <v>64.940002000000007</v>
      </c>
      <c r="I1885">
        <v>0</v>
      </c>
    </row>
    <row r="1886" spans="1:9">
      <c r="A1886" s="126">
        <v>1885</v>
      </c>
      <c r="B1886">
        <v>3094.040039</v>
      </c>
      <c r="C1886" s="43">
        <v>193.19000199999999</v>
      </c>
      <c r="D1886">
        <v>87.655501999999998</v>
      </c>
      <c r="E1886">
        <v>23.073999000000001</v>
      </c>
      <c r="F1886">
        <v>64.675087000000005</v>
      </c>
      <c r="G1886">
        <v>283.10998499999999</v>
      </c>
      <c r="H1886">
        <v>64.900002000000001</v>
      </c>
      <c r="I1886">
        <v>0</v>
      </c>
    </row>
    <row r="1887" spans="1:9">
      <c r="A1887" s="126">
        <v>1886</v>
      </c>
      <c r="B1887">
        <v>3096.6298830000001</v>
      </c>
      <c r="C1887" s="43">
        <v>193.14999399999999</v>
      </c>
      <c r="D1887">
        <v>87.730002999999996</v>
      </c>
      <c r="E1887">
        <v>23.290001</v>
      </c>
      <c r="F1887">
        <v>64.227553999999998</v>
      </c>
      <c r="G1887">
        <v>289.61999500000002</v>
      </c>
      <c r="H1887">
        <v>65.572997999999998</v>
      </c>
      <c r="I1887">
        <v>0</v>
      </c>
    </row>
    <row r="1888" spans="1:9">
      <c r="A1888" s="126">
        <v>1887</v>
      </c>
      <c r="B1888">
        <v>3120.459961</v>
      </c>
      <c r="C1888" s="43">
        <v>195.10000600000001</v>
      </c>
      <c r="D1888">
        <v>86.974502999999999</v>
      </c>
      <c r="E1888">
        <v>23.478000999999999</v>
      </c>
      <c r="F1888">
        <v>64.990561999999997</v>
      </c>
      <c r="G1888">
        <v>295.02999899999998</v>
      </c>
      <c r="H1888">
        <v>66.743499999999997</v>
      </c>
      <c r="I1888">
        <v>0</v>
      </c>
    </row>
    <row r="1889" spans="1:9">
      <c r="A1889" s="126">
        <v>1888</v>
      </c>
      <c r="B1889">
        <v>3122.030029</v>
      </c>
      <c r="C1889" s="43">
        <v>197.39999399999999</v>
      </c>
      <c r="D1889">
        <v>87.626503</v>
      </c>
      <c r="E1889">
        <v>23.332666</v>
      </c>
      <c r="F1889">
        <v>65.31823</v>
      </c>
      <c r="G1889">
        <v>302.57000699999998</v>
      </c>
      <c r="H1889">
        <v>66.035004000000001</v>
      </c>
      <c r="I1889">
        <v>0</v>
      </c>
    </row>
    <row r="1890" spans="1:9">
      <c r="A1890" s="126">
        <v>1889</v>
      </c>
      <c r="B1890">
        <v>3120.179932</v>
      </c>
      <c r="C1890" s="43">
        <v>199.320007</v>
      </c>
      <c r="D1890">
        <v>87.639503000000005</v>
      </c>
      <c r="E1890">
        <v>23.968</v>
      </c>
      <c r="F1890">
        <v>65.120163000000005</v>
      </c>
      <c r="G1890">
        <v>302.60000600000001</v>
      </c>
      <c r="H1890">
        <v>65.773003000000003</v>
      </c>
      <c r="I1890">
        <v>0</v>
      </c>
    </row>
    <row r="1891" spans="1:9">
      <c r="A1891" s="126">
        <v>1890</v>
      </c>
      <c r="B1891">
        <v>3108.459961</v>
      </c>
      <c r="C1891" s="43">
        <v>197.509995</v>
      </c>
      <c r="D1891">
        <v>87.276497000000006</v>
      </c>
      <c r="E1891">
        <v>23.481332999999999</v>
      </c>
      <c r="F1891">
        <v>64.362067999999994</v>
      </c>
      <c r="G1891">
        <v>305.16000400000001</v>
      </c>
      <c r="H1891">
        <v>65.152495999999999</v>
      </c>
      <c r="I1891">
        <v>0</v>
      </c>
    </row>
    <row r="1892" spans="1:9">
      <c r="A1892" s="126">
        <v>1891</v>
      </c>
      <c r="B1892">
        <v>3103.540039</v>
      </c>
      <c r="C1892" s="43">
        <v>197.929993</v>
      </c>
      <c r="D1892">
        <v>86.735496999999995</v>
      </c>
      <c r="E1892">
        <v>23.655332999999999</v>
      </c>
      <c r="F1892">
        <v>64.073493999999997</v>
      </c>
      <c r="G1892">
        <v>311.69000199999999</v>
      </c>
      <c r="H1892">
        <v>65.067497000000003</v>
      </c>
      <c r="I1892">
        <v>0</v>
      </c>
    </row>
    <row r="1893" spans="1:9">
      <c r="A1893" s="126">
        <v>1892</v>
      </c>
      <c r="B1893">
        <v>3110.290039</v>
      </c>
      <c r="C1893" s="43">
        <v>198.820007</v>
      </c>
      <c r="D1893">
        <v>87.286002999999994</v>
      </c>
      <c r="E1893">
        <v>22.202667000000002</v>
      </c>
      <c r="F1893">
        <v>64.017257999999998</v>
      </c>
      <c r="G1893">
        <v>310.48001099999999</v>
      </c>
      <c r="H1893">
        <v>64.766998000000001</v>
      </c>
      <c r="I1893">
        <v>0</v>
      </c>
    </row>
    <row r="1894" spans="1:9">
      <c r="A1894" s="126">
        <v>1893</v>
      </c>
      <c r="B1894">
        <v>3133.639893</v>
      </c>
      <c r="C1894" s="43">
        <v>199.78999300000001</v>
      </c>
      <c r="D1894">
        <v>88.692001000000005</v>
      </c>
      <c r="E1894">
        <v>22.422667000000001</v>
      </c>
      <c r="F1894">
        <v>65.139717000000005</v>
      </c>
      <c r="G1894">
        <v>315.54998799999998</v>
      </c>
      <c r="H1894">
        <v>65.334502999999998</v>
      </c>
      <c r="I1894">
        <v>0</v>
      </c>
    </row>
    <row r="1895" spans="1:9">
      <c r="A1895" s="126">
        <v>1894</v>
      </c>
      <c r="B1895">
        <v>3140.5200199999999</v>
      </c>
      <c r="C1895" s="43">
        <v>198.970001</v>
      </c>
      <c r="D1895">
        <v>89.846999999999994</v>
      </c>
      <c r="E1895">
        <v>21.927999</v>
      </c>
      <c r="F1895">
        <v>64.631057999999996</v>
      </c>
      <c r="G1895">
        <v>312.48998999999998</v>
      </c>
      <c r="H1895">
        <v>65.677498</v>
      </c>
      <c r="I1895">
        <v>0</v>
      </c>
    </row>
    <row r="1896" spans="1:9">
      <c r="A1896" s="126">
        <v>1895</v>
      </c>
      <c r="B1896">
        <v>3153.6298830000001</v>
      </c>
      <c r="C1896" s="43">
        <v>202</v>
      </c>
      <c r="D1896">
        <v>90.925499000000002</v>
      </c>
      <c r="E1896">
        <v>22.085999999999999</v>
      </c>
      <c r="F1896">
        <v>65.499199000000004</v>
      </c>
      <c r="G1896">
        <v>315.92999300000002</v>
      </c>
      <c r="H1896">
        <v>65.649497999999994</v>
      </c>
      <c r="I1896">
        <v>0</v>
      </c>
    </row>
    <row r="1897" spans="1:9">
      <c r="A1897" s="126">
        <v>1896</v>
      </c>
      <c r="B1897">
        <v>3140.9799800000001</v>
      </c>
      <c r="C1897" s="43">
        <v>201.63999899999999</v>
      </c>
      <c r="D1897">
        <v>90.040001000000004</v>
      </c>
      <c r="E1897">
        <v>21.995999999999999</v>
      </c>
      <c r="F1897">
        <v>65.354911999999999</v>
      </c>
      <c r="G1897">
        <v>314.66000400000001</v>
      </c>
      <c r="H1897">
        <v>65.248001000000002</v>
      </c>
      <c r="I1897">
        <v>0</v>
      </c>
    </row>
    <row r="1898" spans="1:9">
      <c r="A1898" s="126">
        <v>1897</v>
      </c>
      <c r="B1898">
        <v>3113.8701169999999</v>
      </c>
      <c r="C1898" s="43">
        <v>199.699997</v>
      </c>
      <c r="D1898">
        <v>89.080001999999993</v>
      </c>
      <c r="E1898">
        <v>22.324667000000002</v>
      </c>
      <c r="F1898">
        <v>64.599273999999994</v>
      </c>
      <c r="G1898">
        <v>309.98998999999998</v>
      </c>
      <c r="H1898">
        <v>64.496002000000004</v>
      </c>
      <c r="I1898">
        <v>1</v>
      </c>
    </row>
    <row r="1899" spans="1:9">
      <c r="A1899" s="126">
        <v>1898</v>
      </c>
      <c r="B1899">
        <v>3093.1999510000001</v>
      </c>
      <c r="C1899" s="43">
        <v>198.820007</v>
      </c>
      <c r="D1899">
        <v>88.498001000000002</v>
      </c>
      <c r="E1899">
        <v>22.413333999999999</v>
      </c>
      <c r="F1899">
        <v>63.447463999999997</v>
      </c>
      <c r="G1899">
        <v>306.16000400000001</v>
      </c>
      <c r="H1899">
        <v>64.763999999999996</v>
      </c>
      <c r="I1899">
        <v>0</v>
      </c>
    </row>
    <row r="1900" spans="1:9">
      <c r="A1900" s="126">
        <v>1899</v>
      </c>
      <c r="B1900">
        <v>3112.76001</v>
      </c>
      <c r="C1900" s="43">
        <v>198.71000699999999</v>
      </c>
      <c r="D1900">
        <v>88.034499999999994</v>
      </c>
      <c r="E1900">
        <v>22.202000000000002</v>
      </c>
      <c r="F1900">
        <v>64.007462000000004</v>
      </c>
      <c r="G1900">
        <v>304.32000699999998</v>
      </c>
      <c r="H1900">
        <v>66.027000000000001</v>
      </c>
      <c r="I1900">
        <v>0</v>
      </c>
    </row>
    <row r="1901" spans="1:9">
      <c r="A1901" s="126">
        <v>1900</v>
      </c>
      <c r="B1901">
        <v>3117.429932</v>
      </c>
      <c r="C1901" s="43">
        <v>199.36000100000001</v>
      </c>
      <c r="D1901">
        <v>87.024001999999996</v>
      </c>
      <c r="E1901">
        <v>22.024667999999998</v>
      </c>
      <c r="F1901">
        <v>64.946526000000006</v>
      </c>
      <c r="G1901">
        <v>302.85998499999999</v>
      </c>
      <c r="H1901">
        <v>66.406502000000003</v>
      </c>
      <c r="I1901">
        <v>0</v>
      </c>
    </row>
    <row r="1902" spans="1:9">
      <c r="A1902" s="126">
        <v>1901</v>
      </c>
      <c r="B1902">
        <v>3145.9099120000001</v>
      </c>
      <c r="C1902" s="43">
        <v>201.050003</v>
      </c>
      <c r="D1902">
        <v>87.580001999999993</v>
      </c>
      <c r="E1902">
        <v>22.392668</v>
      </c>
      <c r="F1902">
        <v>66.201042000000001</v>
      </c>
      <c r="G1902">
        <v>307.35000600000001</v>
      </c>
      <c r="H1902">
        <v>67.030997999999997</v>
      </c>
      <c r="I1902">
        <v>0</v>
      </c>
    </row>
    <row r="1903" spans="1:9">
      <c r="A1903" s="126">
        <v>1902</v>
      </c>
      <c r="B1903">
        <v>3135.959961</v>
      </c>
      <c r="C1903" s="43">
        <v>201.33999600000001</v>
      </c>
      <c r="D1903">
        <v>87.475502000000006</v>
      </c>
      <c r="E1903">
        <v>22.635331999999998</v>
      </c>
      <c r="F1903">
        <v>65.274215999999996</v>
      </c>
      <c r="G1903">
        <v>302.5</v>
      </c>
      <c r="H1903">
        <v>67.178000999999995</v>
      </c>
      <c r="I1903">
        <v>0</v>
      </c>
    </row>
    <row r="1904" spans="1:9">
      <c r="A1904" s="126">
        <v>1903</v>
      </c>
      <c r="B1904">
        <v>3132.5200199999999</v>
      </c>
      <c r="C1904" s="43">
        <v>200.86999499999999</v>
      </c>
      <c r="D1904">
        <v>86.960503000000003</v>
      </c>
      <c r="E1904">
        <v>23.256001000000001</v>
      </c>
      <c r="F1904">
        <v>65.655731000000003</v>
      </c>
      <c r="G1904">
        <v>293.11999500000002</v>
      </c>
      <c r="H1904">
        <v>67.233001999999999</v>
      </c>
      <c r="I1904">
        <v>0</v>
      </c>
    </row>
    <row r="1905" spans="1:9">
      <c r="A1905" s="126">
        <v>1904</v>
      </c>
      <c r="B1905">
        <v>3141.6298830000001</v>
      </c>
      <c r="C1905" s="43">
        <v>202.259995</v>
      </c>
      <c r="D1905">
        <v>87.435997</v>
      </c>
      <c r="E1905">
        <v>23.513331999999998</v>
      </c>
      <c r="F1905">
        <v>66.215721000000002</v>
      </c>
      <c r="G1905">
        <v>298.92999300000002</v>
      </c>
      <c r="H1905">
        <v>67.250998999999993</v>
      </c>
      <c r="I1905">
        <v>0</v>
      </c>
    </row>
    <row r="1906" spans="1:9">
      <c r="A1906" s="126">
        <v>1905</v>
      </c>
      <c r="B1906">
        <v>3168.570068</v>
      </c>
      <c r="C1906" s="43">
        <v>196.75</v>
      </c>
      <c r="D1906">
        <v>88.016502000000003</v>
      </c>
      <c r="E1906">
        <v>23.978666</v>
      </c>
      <c r="F1906">
        <v>66.384460000000004</v>
      </c>
      <c r="G1906">
        <v>298.44000199999999</v>
      </c>
      <c r="H1906">
        <v>67.513496000000004</v>
      </c>
      <c r="I1906">
        <v>0</v>
      </c>
    </row>
    <row r="1907" spans="1:9">
      <c r="A1907" s="126">
        <v>1906</v>
      </c>
      <c r="B1907">
        <v>3168.8000489999999</v>
      </c>
      <c r="C1907" s="43">
        <v>194.11000100000001</v>
      </c>
      <c r="D1907">
        <v>88.046997000000005</v>
      </c>
      <c r="E1907">
        <v>23.892668</v>
      </c>
      <c r="F1907">
        <v>67.286827000000002</v>
      </c>
      <c r="G1907">
        <v>298.5</v>
      </c>
      <c r="H1907">
        <v>67.391502000000003</v>
      </c>
      <c r="I1907">
        <v>0</v>
      </c>
    </row>
    <row r="1908" spans="1:9">
      <c r="A1908" s="126">
        <v>1907</v>
      </c>
      <c r="B1908">
        <v>3191.4499510000001</v>
      </c>
      <c r="C1908" s="43">
        <v>197.91999799999999</v>
      </c>
      <c r="D1908">
        <v>88.460503000000003</v>
      </c>
      <c r="E1908">
        <v>25.433332</v>
      </c>
      <c r="F1908">
        <v>68.438643999999996</v>
      </c>
      <c r="G1908">
        <v>304.209991</v>
      </c>
      <c r="H1908">
        <v>68.058502000000004</v>
      </c>
      <c r="I1908">
        <v>0</v>
      </c>
    </row>
    <row r="1909" spans="1:9">
      <c r="A1909" s="126">
        <v>1908</v>
      </c>
      <c r="B1909">
        <v>3192.5200199999999</v>
      </c>
      <c r="C1909" s="43">
        <v>198.38999899999999</v>
      </c>
      <c r="D1909">
        <v>89.532996999999995</v>
      </c>
      <c r="E1909">
        <v>25.266000999999999</v>
      </c>
      <c r="F1909">
        <v>68.573143000000002</v>
      </c>
      <c r="G1909">
        <v>315.48001099999999</v>
      </c>
      <c r="H1909">
        <v>67.755996999999994</v>
      </c>
      <c r="I1909">
        <v>0</v>
      </c>
    </row>
    <row r="1910" spans="1:9">
      <c r="A1910" s="126">
        <v>1909</v>
      </c>
      <c r="B1910">
        <v>3191.139893</v>
      </c>
      <c r="C1910" s="43">
        <v>202.5</v>
      </c>
      <c r="D1910">
        <v>89.201499999999996</v>
      </c>
      <c r="E1910">
        <v>26.209999</v>
      </c>
      <c r="F1910">
        <v>68.409301999999997</v>
      </c>
      <c r="G1910">
        <v>320.79998799999998</v>
      </c>
      <c r="H1910">
        <v>67.630996999999994</v>
      </c>
      <c r="I1910">
        <v>0</v>
      </c>
    </row>
    <row r="1911" spans="1:9">
      <c r="A1911" s="126">
        <v>1910</v>
      </c>
      <c r="B1911">
        <v>3205.3701169999999</v>
      </c>
      <c r="C1911" s="43">
        <v>206.05999800000001</v>
      </c>
      <c r="D1911">
        <v>89.613997999999995</v>
      </c>
      <c r="E1911">
        <v>26.936001000000001</v>
      </c>
      <c r="F1911">
        <v>68.477760000000004</v>
      </c>
      <c r="G1911">
        <v>332.22000100000002</v>
      </c>
      <c r="H1911">
        <v>67.802002000000002</v>
      </c>
      <c r="I1911">
        <v>0</v>
      </c>
    </row>
    <row r="1912" spans="1:9">
      <c r="A1912" s="126">
        <v>1911</v>
      </c>
      <c r="B1912">
        <v>3221.219971</v>
      </c>
      <c r="C1912" s="43">
        <v>206.300003</v>
      </c>
      <c r="D1912">
        <v>89.324996999999996</v>
      </c>
      <c r="E1912">
        <v>27.039332999999999</v>
      </c>
      <c r="F1912">
        <v>68.335930000000005</v>
      </c>
      <c r="G1912">
        <v>336.89999399999999</v>
      </c>
      <c r="H1912">
        <v>67.479500000000002</v>
      </c>
      <c r="I1912">
        <v>0</v>
      </c>
    </row>
    <row r="1913" spans="1:9">
      <c r="A1913" s="126">
        <v>1912</v>
      </c>
      <c r="B1913">
        <v>3224.01001</v>
      </c>
      <c r="C1913" s="43">
        <v>206.179993</v>
      </c>
      <c r="D1913">
        <v>89.650002000000001</v>
      </c>
      <c r="E1913">
        <v>27.948</v>
      </c>
      <c r="F1913">
        <v>69.451057000000006</v>
      </c>
      <c r="G1913">
        <v>333.10000600000001</v>
      </c>
      <c r="H1913">
        <v>67.442001000000005</v>
      </c>
      <c r="I1913">
        <v>0</v>
      </c>
    </row>
    <row r="1914" spans="1:9">
      <c r="A1914" s="126">
        <v>1913</v>
      </c>
      <c r="B1914">
        <v>3223.3798830000001</v>
      </c>
      <c r="C1914" s="43">
        <v>205.11999499999999</v>
      </c>
      <c r="D1914">
        <v>89.460503000000003</v>
      </c>
      <c r="E1914">
        <v>28.35</v>
      </c>
      <c r="F1914">
        <v>69.517089999999996</v>
      </c>
      <c r="G1914">
        <v>333.20001200000002</v>
      </c>
      <c r="H1914">
        <v>67.178000999999995</v>
      </c>
      <c r="I1914">
        <v>0</v>
      </c>
    </row>
    <row r="1915" spans="1:9">
      <c r="A1915" s="126">
        <v>1914</v>
      </c>
      <c r="B1915">
        <v>3239.9099120000001</v>
      </c>
      <c r="C1915" s="43">
        <v>207.78999300000001</v>
      </c>
      <c r="D1915">
        <v>93.438498999999993</v>
      </c>
      <c r="E1915">
        <v>28.729334000000001</v>
      </c>
      <c r="F1915">
        <v>70.896338999999998</v>
      </c>
      <c r="G1915">
        <v>332.63000499999998</v>
      </c>
      <c r="H1915">
        <v>68.019997000000004</v>
      </c>
      <c r="I1915">
        <v>0</v>
      </c>
    </row>
    <row r="1916" spans="1:9">
      <c r="A1916" s="126">
        <v>1915</v>
      </c>
      <c r="B1916">
        <v>3240.0200199999999</v>
      </c>
      <c r="C1916" s="43">
        <v>208.10000600000001</v>
      </c>
      <c r="D1916">
        <v>93.489998</v>
      </c>
      <c r="E1916">
        <v>28.691998999999999</v>
      </c>
      <c r="F1916">
        <v>70.869438000000002</v>
      </c>
      <c r="G1916">
        <v>329.08999599999999</v>
      </c>
      <c r="H1916">
        <v>67.594498000000002</v>
      </c>
      <c r="I1916">
        <v>0</v>
      </c>
    </row>
    <row r="1917" spans="1:9">
      <c r="A1917" s="126">
        <v>1916</v>
      </c>
      <c r="B1917">
        <v>3221.290039</v>
      </c>
      <c r="C1917" s="43">
        <v>204.41000399999999</v>
      </c>
      <c r="D1917">
        <v>92.344498000000002</v>
      </c>
      <c r="E1917">
        <v>27.646667000000001</v>
      </c>
      <c r="F1917">
        <v>71.290038999999993</v>
      </c>
      <c r="G1917">
        <v>323.30999800000001</v>
      </c>
      <c r="H1917">
        <v>66.806999000000005</v>
      </c>
      <c r="I1917">
        <v>0</v>
      </c>
    </row>
    <row r="1918" spans="1:9">
      <c r="A1918" s="126">
        <v>1917</v>
      </c>
      <c r="B1918">
        <v>3230.780029</v>
      </c>
      <c r="C1918" s="43">
        <v>205.25</v>
      </c>
      <c r="D1918">
        <v>92.391998000000001</v>
      </c>
      <c r="E1918">
        <v>27.888666000000001</v>
      </c>
      <c r="F1918">
        <v>71.810928000000004</v>
      </c>
      <c r="G1918">
        <v>323.57000699999998</v>
      </c>
      <c r="H1918">
        <v>66.850998000000004</v>
      </c>
      <c r="I1918">
        <v>0</v>
      </c>
    </row>
    <row r="1919" spans="1:9">
      <c r="A1919" s="126">
        <v>1918</v>
      </c>
      <c r="B1919">
        <v>3257.8500979999999</v>
      </c>
      <c r="C1919" s="43">
        <v>209.779999</v>
      </c>
      <c r="D1919">
        <v>94.900497000000001</v>
      </c>
      <c r="E1919">
        <v>28.684000000000001</v>
      </c>
      <c r="F1919">
        <v>73.449387000000002</v>
      </c>
      <c r="G1919">
        <v>329.80999800000001</v>
      </c>
      <c r="H1919">
        <v>68.368499999999997</v>
      </c>
      <c r="I1919">
        <v>1</v>
      </c>
    </row>
    <row r="1920" spans="1:9">
      <c r="A1920" s="126">
        <v>1919</v>
      </c>
      <c r="B1920">
        <v>3234.8500979999999</v>
      </c>
      <c r="C1920" s="43">
        <v>208.66999799999999</v>
      </c>
      <c r="D1920">
        <v>93.748497</v>
      </c>
      <c r="E1920">
        <v>29.533999999999999</v>
      </c>
      <c r="F1920">
        <v>72.735320999999999</v>
      </c>
      <c r="G1920">
        <v>325.89999399999999</v>
      </c>
      <c r="H1920">
        <v>68.032996999999995</v>
      </c>
      <c r="I1920">
        <v>0</v>
      </c>
    </row>
    <row r="1921" spans="1:9">
      <c r="A1921" s="126">
        <v>1920</v>
      </c>
      <c r="B1921">
        <v>3246.280029</v>
      </c>
      <c r="C1921" s="43">
        <v>212.60000600000001</v>
      </c>
      <c r="D1921">
        <v>95.143996999999999</v>
      </c>
      <c r="E1921">
        <v>30.102667</v>
      </c>
      <c r="F1921">
        <v>73.314880000000002</v>
      </c>
      <c r="G1921">
        <v>335.82998700000002</v>
      </c>
      <c r="H1921">
        <v>69.710503000000003</v>
      </c>
      <c r="I1921">
        <v>0</v>
      </c>
    </row>
    <row r="1922" spans="1:9">
      <c r="A1922" s="126">
        <v>1921</v>
      </c>
      <c r="B1922">
        <v>3237.179932</v>
      </c>
      <c r="C1922" s="43">
        <v>213.05999800000001</v>
      </c>
      <c r="D1922">
        <v>95.343001999999998</v>
      </c>
      <c r="E1922">
        <v>31.270665999999999</v>
      </c>
      <c r="F1922">
        <v>72.970084999999997</v>
      </c>
      <c r="G1922">
        <v>330.75</v>
      </c>
      <c r="H1922">
        <v>69.667000000000002</v>
      </c>
      <c r="I1922">
        <v>0</v>
      </c>
    </row>
    <row r="1923" spans="1:9">
      <c r="A1923" s="126">
        <v>1922</v>
      </c>
      <c r="B1923">
        <v>3253.0500489999999</v>
      </c>
      <c r="C1923" s="43">
        <v>215.220001</v>
      </c>
      <c r="D1923">
        <v>94.598502999999994</v>
      </c>
      <c r="E1923">
        <v>32.809334</v>
      </c>
      <c r="F1923">
        <v>74.143906000000001</v>
      </c>
      <c r="G1923">
        <v>339.26001000000002</v>
      </c>
      <c r="H1923">
        <v>70.216003000000001</v>
      </c>
      <c r="I1923">
        <v>0</v>
      </c>
    </row>
    <row r="1924" spans="1:9">
      <c r="A1924" s="126">
        <v>1923</v>
      </c>
      <c r="B1924">
        <v>3274.6999510000001</v>
      </c>
      <c r="C1924" s="43">
        <v>218.300003</v>
      </c>
      <c r="D1924">
        <v>95.052498</v>
      </c>
      <c r="E1924">
        <v>32.089333000000003</v>
      </c>
      <c r="F1924">
        <v>75.718781000000007</v>
      </c>
      <c r="G1924">
        <v>335.66000400000001</v>
      </c>
      <c r="H1924">
        <v>70.991501</v>
      </c>
      <c r="I1924">
        <v>0</v>
      </c>
    </row>
    <row r="1925" spans="1:9">
      <c r="A1925" s="126">
        <v>1924</v>
      </c>
      <c r="B1925">
        <v>3265.3500979999999</v>
      </c>
      <c r="C1925" s="43">
        <v>218.05999800000001</v>
      </c>
      <c r="D1925">
        <v>94.157996999999995</v>
      </c>
      <c r="E1925">
        <v>31.876667000000001</v>
      </c>
      <c r="F1925">
        <v>75.889945999999995</v>
      </c>
      <c r="G1925">
        <v>329.04998799999998</v>
      </c>
      <c r="H1925">
        <v>71.486503999999996</v>
      </c>
      <c r="I1925">
        <v>0</v>
      </c>
    </row>
    <row r="1926" spans="1:9">
      <c r="A1926" s="126">
        <v>1925</v>
      </c>
      <c r="B1926">
        <v>3288.1298830000001</v>
      </c>
      <c r="C1926" s="43">
        <v>221.91000399999999</v>
      </c>
      <c r="D1926">
        <v>94.565002000000007</v>
      </c>
      <c r="E1926">
        <v>34.990665</v>
      </c>
      <c r="F1926">
        <v>77.511291999999997</v>
      </c>
      <c r="G1926">
        <v>338.92001299999998</v>
      </c>
      <c r="H1926">
        <v>71.961501999999996</v>
      </c>
      <c r="I1926">
        <v>0</v>
      </c>
    </row>
    <row r="1927" spans="1:9">
      <c r="A1927" s="126">
        <v>1926</v>
      </c>
      <c r="B1927">
        <v>3283.1499020000001</v>
      </c>
      <c r="C1927" s="43">
        <v>219.05999800000001</v>
      </c>
      <c r="D1927">
        <v>93.471999999999994</v>
      </c>
      <c r="E1927">
        <v>35.861331999999997</v>
      </c>
      <c r="F1927">
        <v>76.464645000000004</v>
      </c>
      <c r="G1927">
        <v>338.69000199999999</v>
      </c>
      <c r="H1927">
        <v>71.543998999999999</v>
      </c>
      <c r="I1927">
        <v>0</v>
      </c>
    </row>
    <row r="1928" spans="1:9">
      <c r="A1928" s="126">
        <v>1927</v>
      </c>
      <c r="B1928">
        <v>3289.290039</v>
      </c>
      <c r="C1928" s="43">
        <v>221.14999399999999</v>
      </c>
      <c r="D1928">
        <v>93.100998000000004</v>
      </c>
      <c r="E1928">
        <v>34.566665999999998</v>
      </c>
      <c r="F1928">
        <v>76.136939999999996</v>
      </c>
      <c r="G1928">
        <v>339.07000699999998</v>
      </c>
      <c r="H1928">
        <v>71.959998999999996</v>
      </c>
      <c r="I1928">
        <v>0</v>
      </c>
    </row>
    <row r="1929" spans="1:9">
      <c r="A1929" s="126">
        <v>1928</v>
      </c>
      <c r="B1929">
        <v>3316.8100589999999</v>
      </c>
      <c r="C1929" s="43">
        <v>221.770004</v>
      </c>
      <c r="D1929">
        <v>93.897002999999998</v>
      </c>
      <c r="E1929">
        <v>34.232666000000002</v>
      </c>
      <c r="F1929">
        <v>77.090675000000005</v>
      </c>
      <c r="G1929">
        <v>338.61999500000002</v>
      </c>
      <c r="H1929">
        <v>72.584998999999996</v>
      </c>
      <c r="I1929">
        <v>0</v>
      </c>
    </row>
    <row r="1930" spans="1:9">
      <c r="A1930" s="126">
        <v>1929</v>
      </c>
      <c r="B1930">
        <v>3329.6201169999999</v>
      </c>
      <c r="C1930" s="43">
        <v>222.13999899999999</v>
      </c>
      <c r="D1930">
        <v>93.236000000000004</v>
      </c>
      <c r="E1930">
        <v>34.033332999999999</v>
      </c>
      <c r="F1930">
        <v>77.944145000000006</v>
      </c>
      <c r="G1930">
        <v>339.67001299999998</v>
      </c>
      <c r="H1930">
        <v>74.019501000000005</v>
      </c>
      <c r="I1930">
        <v>0</v>
      </c>
    </row>
    <row r="1931" spans="1:9">
      <c r="A1931" s="126">
        <v>1930</v>
      </c>
      <c r="B1931">
        <v>3320.790039</v>
      </c>
      <c r="C1931" s="43">
        <v>221.44000199999999</v>
      </c>
      <c r="D1931">
        <v>94.599997999999999</v>
      </c>
      <c r="E1931">
        <v>36.479999999999997</v>
      </c>
      <c r="F1931">
        <v>77.415938999999995</v>
      </c>
      <c r="G1931">
        <v>338.10998499999999</v>
      </c>
      <c r="H1931">
        <v>74.220000999999996</v>
      </c>
      <c r="I1931">
        <v>0</v>
      </c>
    </row>
    <row r="1932" spans="1:9">
      <c r="A1932" s="126">
        <v>1931</v>
      </c>
      <c r="B1932">
        <v>3321.75</v>
      </c>
      <c r="C1932" s="43">
        <v>221.320007</v>
      </c>
      <c r="D1932">
        <v>94.373001000000002</v>
      </c>
      <c r="E1932">
        <v>37.970669000000001</v>
      </c>
      <c r="F1932">
        <v>77.692267999999999</v>
      </c>
      <c r="G1932">
        <v>326</v>
      </c>
      <c r="H1932">
        <v>74.297500999999997</v>
      </c>
      <c r="I1932">
        <v>0</v>
      </c>
    </row>
    <row r="1933" spans="1:9">
      <c r="A1933" s="126">
        <v>1932</v>
      </c>
      <c r="B1933">
        <v>3325.540039</v>
      </c>
      <c r="C1933" s="43">
        <v>219.759995</v>
      </c>
      <c r="D1933">
        <v>94.228995999999995</v>
      </c>
      <c r="E1933">
        <v>38.146667000000001</v>
      </c>
      <c r="F1933">
        <v>78.066422000000003</v>
      </c>
      <c r="G1933">
        <v>349.60000600000001</v>
      </c>
      <c r="H1933">
        <v>74.332497000000004</v>
      </c>
      <c r="I1933">
        <v>0</v>
      </c>
    </row>
    <row r="1934" spans="1:9">
      <c r="A1934" s="126">
        <v>1933</v>
      </c>
      <c r="B1934">
        <v>3295.469971</v>
      </c>
      <c r="C1934" s="43">
        <v>217.94000199999999</v>
      </c>
      <c r="D1934">
        <v>93.082001000000005</v>
      </c>
      <c r="E1934">
        <v>37.654667000000003</v>
      </c>
      <c r="F1934">
        <v>77.841437999999997</v>
      </c>
      <c r="G1934">
        <v>353.16000400000001</v>
      </c>
      <c r="H1934">
        <v>73.335503000000003</v>
      </c>
      <c r="I1934">
        <v>0</v>
      </c>
    </row>
    <row r="1935" spans="1:9">
      <c r="A1935" s="126">
        <v>1934</v>
      </c>
      <c r="B1935">
        <v>3243.6298830000001</v>
      </c>
      <c r="C1935" s="43">
        <v>214.86999499999999</v>
      </c>
      <c r="D1935">
        <v>91.417000000000002</v>
      </c>
      <c r="E1935">
        <v>37.201332000000001</v>
      </c>
      <c r="F1935">
        <v>75.552482999999995</v>
      </c>
      <c r="G1935">
        <v>342.88000499999998</v>
      </c>
      <c r="H1935">
        <v>71.694999999999993</v>
      </c>
      <c r="I1935">
        <v>0</v>
      </c>
    </row>
    <row r="1936" spans="1:9">
      <c r="A1936" s="126">
        <v>1935</v>
      </c>
      <c r="B1936">
        <v>3276.23999</v>
      </c>
      <c r="C1936" s="43">
        <v>217.78999300000001</v>
      </c>
      <c r="D1936">
        <v>92.662497999999999</v>
      </c>
      <c r="E1936">
        <v>37.793331000000002</v>
      </c>
      <c r="F1936">
        <v>77.689826999999994</v>
      </c>
      <c r="G1936">
        <v>348.51998900000001</v>
      </c>
      <c r="H1936">
        <v>72.627998000000005</v>
      </c>
      <c r="I1936">
        <v>0</v>
      </c>
    </row>
    <row r="1937" spans="1:9">
      <c r="A1937" s="126">
        <v>1936</v>
      </c>
      <c r="B1937">
        <v>3273.3999020000001</v>
      </c>
      <c r="C1937" s="43">
        <v>223.229996</v>
      </c>
      <c r="D1937">
        <v>92.900002000000001</v>
      </c>
      <c r="E1937">
        <v>38.732666000000002</v>
      </c>
      <c r="F1937">
        <v>79.316055000000006</v>
      </c>
      <c r="G1937">
        <v>343.16000400000001</v>
      </c>
      <c r="H1937">
        <v>72.931503000000006</v>
      </c>
      <c r="I1937">
        <v>0</v>
      </c>
    </row>
    <row r="1938" spans="1:9">
      <c r="A1938" s="126">
        <v>1937</v>
      </c>
      <c r="B1938">
        <v>3283.6599120000001</v>
      </c>
      <c r="C1938" s="43">
        <v>209.529999</v>
      </c>
      <c r="D1938">
        <v>93.533996999999999</v>
      </c>
      <c r="E1938">
        <v>42.720669000000001</v>
      </c>
      <c r="F1938">
        <v>79.201110999999997</v>
      </c>
      <c r="G1938">
        <v>347.73998999999998</v>
      </c>
      <c r="H1938">
        <v>72.792000000000002</v>
      </c>
      <c r="I1938">
        <v>0</v>
      </c>
    </row>
    <row r="1939" spans="1:9">
      <c r="A1939" s="126">
        <v>1938</v>
      </c>
      <c r="B1939">
        <v>3225.5200199999999</v>
      </c>
      <c r="C1939" s="43">
        <v>201.91000399999999</v>
      </c>
      <c r="D1939">
        <v>100.435997</v>
      </c>
      <c r="E1939">
        <v>43.371333999999997</v>
      </c>
      <c r="F1939">
        <v>75.689437999999996</v>
      </c>
      <c r="G1939">
        <v>345.08999599999999</v>
      </c>
      <c r="H1939">
        <v>71.711501999999996</v>
      </c>
      <c r="I1939">
        <v>0</v>
      </c>
    </row>
    <row r="1940" spans="1:9">
      <c r="A1940" s="126">
        <v>1939</v>
      </c>
      <c r="B1940">
        <v>3248.919922</v>
      </c>
      <c r="C1940" s="43">
        <v>204.19000199999999</v>
      </c>
      <c r="D1940">
        <v>100.209999</v>
      </c>
      <c r="E1940">
        <v>52</v>
      </c>
      <c r="F1940">
        <v>75.481560000000002</v>
      </c>
      <c r="G1940">
        <v>358</v>
      </c>
      <c r="H1940">
        <v>74.296997000000005</v>
      </c>
      <c r="I1940">
        <v>1</v>
      </c>
    </row>
    <row r="1941" spans="1:9">
      <c r="A1941" s="126">
        <v>1940</v>
      </c>
      <c r="B1941">
        <v>3297.5900879999999</v>
      </c>
      <c r="C1941" s="43">
        <v>209.83000200000001</v>
      </c>
      <c r="D1941">
        <v>102.483498</v>
      </c>
      <c r="E1941">
        <v>59.137332999999998</v>
      </c>
      <c r="F1941">
        <v>77.973495</v>
      </c>
      <c r="G1941">
        <v>369.01001000000002</v>
      </c>
      <c r="H1941">
        <v>72.353499999999997</v>
      </c>
      <c r="I1941">
        <v>0</v>
      </c>
    </row>
    <row r="1942" spans="1:9">
      <c r="A1942" s="126">
        <v>1941</v>
      </c>
      <c r="B1942">
        <v>3334.6899410000001</v>
      </c>
      <c r="C1942" s="43">
        <v>210.11000100000001</v>
      </c>
      <c r="D1942">
        <v>101.9935</v>
      </c>
      <c r="E1942">
        <v>48.98</v>
      </c>
      <c r="F1942">
        <v>78.609306000000004</v>
      </c>
      <c r="G1942">
        <v>369.67001299999998</v>
      </c>
      <c r="H1942">
        <v>72.411499000000006</v>
      </c>
      <c r="I1942">
        <v>0</v>
      </c>
    </row>
    <row r="1943" spans="1:9">
      <c r="A1943" s="126">
        <v>1942</v>
      </c>
      <c r="B1943">
        <v>3345.780029</v>
      </c>
      <c r="C1943" s="43">
        <v>210.85000600000001</v>
      </c>
      <c r="D1943">
        <v>102.51149700000001</v>
      </c>
      <c r="E1943">
        <v>49.930667999999997</v>
      </c>
      <c r="F1943">
        <v>79.528792999999993</v>
      </c>
      <c r="G1943">
        <v>366.95001200000002</v>
      </c>
      <c r="H1943">
        <v>73.811501000000007</v>
      </c>
      <c r="I1943">
        <v>0</v>
      </c>
    </row>
    <row r="1944" spans="1:9">
      <c r="A1944" s="126">
        <v>1943</v>
      </c>
      <c r="B1944">
        <v>3327.709961</v>
      </c>
      <c r="C1944" s="43">
        <v>212.33000200000001</v>
      </c>
      <c r="D1944">
        <v>103.96399700000001</v>
      </c>
      <c r="E1944">
        <v>49.871333999999997</v>
      </c>
      <c r="F1944">
        <v>78.447783999999999</v>
      </c>
      <c r="G1944">
        <v>366.76998900000001</v>
      </c>
      <c r="H1944">
        <v>73.961501999999996</v>
      </c>
      <c r="I1944">
        <v>0</v>
      </c>
    </row>
    <row r="1945" spans="1:9">
      <c r="A1945" s="126">
        <v>1944</v>
      </c>
      <c r="B1945">
        <v>3352.0900879999999</v>
      </c>
      <c r="C1945" s="43">
        <v>213.05999800000001</v>
      </c>
      <c r="D1945">
        <v>106.695503</v>
      </c>
      <c r="E1945">
        <v>51.418666999999999</v>
      </c>
      <c r="F1945">
        <v>78.820374000000001</v>
      </c>
      <c r="G1945">
        <v>371.07000699999998</v>
      </c>
      <c r="H1945">
        <v>75.433998000000003</v>
      </c>
      <c r="I1945">
        <v>0</v>
      </c>
    </row>
    <row r="1946" spans="1:9">
      <c r="A1946" s="126">
        <v>1945</v>
      </c>
      <c r="B1946">
        <v>3357.75</v>
      </c>
      <c r="C1946" s="43">
        <v>207.19000199999999</v>
      </c>
      <c r="D1946">
        <v>107.540001</v>
      </c>
      <c r="E1946">
        <v>51.625332</v>
      </c>
      <c r="F1946">
        <v>78.344825999999998</v>
      </c>
      <c r="G1946">
        <v>373.69000199999999</v>
      </c>
      <c r="H1946">
        <v>75.439498999999998</v>
      </c>
      <c r="I1946">
        <v>0</v>
      </c>
    </row>
    <row r="1947" spans="1:9">
      <c r="A1947" s="126">
        <v>1946</v>
      </c>
      <c r="B1947">
        <v>3379.4499510000001</v>
      </c>
      <c r="C1947" s="43">
        <v>210.759995</v>
      </c>
      <c r="D1947">
        <v>108</v>
      </c>
      <c r="E1947">
        <v>51.152667999999998</v>
      </c>
      <c r="F1947">
        <v>80.205359999999999</v>
      </c>
      <c r="G1947">
        <v>380.01001000000002</v>
      </c>
      <c r="H1947">
        <v>75.913498000000004</v>
      </c>
      <c r="I1947">
        <v>0</v>
      </c>
    </row>
    <row r="1948" spans="1:9">
      <c r="A1948" s="126">
        <v>1947</v>
      </c>
      <c r="B1948">
        <v>3373.9399410000001</v>
      </c>
      <c r="C1948" s="43">
        <v>213.13999899999999</v>
      </c>
      <c r="D1948">
        <v>107.4935</v>
      </c>
      <c r="E1948">
        <v>53.599997999999999</v>
      </c>
      <c r="F1948">
        <v>79.634215999999995</v>
      </c>
      <c r="G1948">
        <v>381.39999399999999</v>
      </c>
      <c r="H1948">
        <v>75.733001999999999</v>
      </c>
      <c r="I1948">
        <v>0</v>
      </c>
    </row>
    <row r="1949" spans="1:9">
      <c r="A1949" s="126">
        <v>1948</v>
      </c>
      <c r="B1949">
        <v>3380.1599120000001</v>
      </c>
      <c r="C1949" s="43">
        <v>214.179993</v>
      </c>
      <c r="D1949">
        <v>106.7435</v>
      </c>
      <c r="E1949">
        <v>53.335335000000001</v>
      </c>
      <c r="F1949">
        <v>79.653816000000006</v>
      </c>
      <c r="G1949">
        <v>380.39999399999999</v>
      </c>
      <c r="H1949">
        <v>76.037002999999999</v>
      </c>
      <c r="I1949">
        <v>0</v>
      </c>
    </row>
    <row r="1950" spans="1:9">
      <c r="A1950" s="126">
        <v>1949</v>
      </c>
      <c r="B1950">
        <v>3370.290039</v>
      </c>
      <c r="C1950" s="43">
        <v>217.800003</v>
      </c>
      <c r="D1950">
        <v>107.783501</v>
      </c>
      <c r="E1950">
        <v>57.226664999999997</v>
      </c>
      <c r="F1950">
        <v>78.195305000000005</v>
      </c>
      <c r="G1950">
        <v>387.77999899999998</v>
      </c>
      <c r="H1950">
        <v>75.983497999999997</v>
      </c>
      <c r="I1950">
        <v>0</v>
      </c>
    </row>
    <row r="1951" spans="1:9">
      <c r="A1951" s="126">
        <v>1950</v>
      </c>
      <c r="B1951">
        <v>3386.1499020000001</v>
      </c>
      <c r="C1951" s="43">
        <v>217.490005</v>
      </c>
      <c r="D1951">
        <v>108.511002</v>
      </c>
      <c r="E1951">
        <v>61.161330999999997</v>
      </c>
      <c r="F1951">
        <v>79.327797000000004</v>
      </c>
      <c r="G1951">
        <v>386.19000199999999</v>
      </c>
      <c r="H1951">
        <v>76.334502999999998</v>
      </c>
      <c r="I1951">
        <v>0</v>
      </c>
    </row>
    <row r="1952" spans="1:9">
      <c r="A1952" s="126">
        <v>1951</v>
      </c>
      <c r="B1952">
        <v>3373.2299800000001</v>
      </c>
      <c r="C1952" s="43">
        <v>214.58000200000001</v>
      </c>
      <c r="D1952">
        <v>107.654999</v>
      </c>
      <c r="E1952">
        <v>59.960667000000001</v>
      </c>
      <c r="F1952">
        <v>78.513969000000003</v>
      </c>
      <c r="G1952">
        <v>386</v>
      </c>
      <c r="H1952">
        <v>75.907500999999996</v>
      </c>
      <c r="I1952">
        <v>0</v>
      </c>
    </row>
    <row r="1953" spans="1:9">
      <c r="A1953" s="126">
        <v>1952</v>
      </c>
      <c r="B1953">
        <v>3337.75</v>
      </c>
      <c r="C1953" s="43">
        <v>210.179993</v>
      </c>
      <c r="D1953">
        <v>104.7985</v>
      </c>
      <c r="E1953">
        <v>60.066665999999998</v>
      </c>
      <c r="F1953">
        <v>76.736808999999994</v>
      </c>
      <c r="G1953">
        <v>380.07000699999998</v>
      </c>
      <c r="H1953">
        <v>74.255500999999995</v>
      </c>
      <c r="I1953">
        <v>0</v>
      </c>
    </row>
    <row r="1954" spans="1:9">
      <c r="A1954" s="126">
        <v>1953</v>
      </c>
      <c r="B1954">
        <v>3225.889893</v>
      </c>
      <c r="C1954" s="43">
        <v>200.720001</v>
      </c>
      <c r="D1954">
        <v>100.4645</v>
      </c>
      <c r="E1954">
        <v>55.585999000000001</v>
      </c>
      <c r="F1954">
        <v>73.091781999999995</v>
      </c>
      <c r="G1954">
        <v>368.70001200000002</v>
      </c>
      <c r="H1954">
        <v>71.079498000000001</v>
      </c>
      <c r="I1954">
        <v>0</v>
      </c>
    </row>
    <row r="1955" spans="1:9">
      <c r="A1955" s="126">
        <v>1954</v>
      </c>
      <c r="B1955">
        <v>3128.209961</v>
      </c>
      <c r="C1955" s="43">
        <v>196.770004</v>
      </c>
      <c r="D1955">
        <v>98.637000999999998</v>
      </c>
      <c r="E1955">
        <v>53.327331999999998</v>
      </c>
      <c r="F1955">
        <v>70.616020000000006</v>
      </c>
      <c r="G1955">
        <v>360.08999599999999</v>
      </c>
      <c r="H1955">
        <v>69.422500999999997</v>
      </c>
      <c r="I1955">
        <v>0</v>
      </c>
    </row>
    <row r="1956" spans="1:9">
      <c r="A1956" s="126">
        <v>1955</v>
      </c>
      <c r="B1956">
        <v>3116.389893</v>
      </c>
      <c r="C1956" s="43">
        <v>197.199997</v>
      </c>
      <c r="D1956">
        <v>98.979500000000002</v>
      </c>
      <c r="E1956">
        <v>51.919998</v>
      </c>
      <c r="F1956">
        <v>71.736228999999994</v>
      </c>
      <c r="G1956">
        <v>379.23998999999998</v>
      </c>
      <c r="H1956">
        <v>69.658996999999999</v>
      </c>
      <c r="I1956">
        <v>0</v>
      </c>
    </row>
    <row r="1957" spans="1:9">
      <c r="A1957" s="126">
        <v>1956</v>
      </c>
      <c r="B1957">
        <v>2978.76001</v>
      </c>
      <c r="C1957" s="43">
        <v>189.75</v>
      </c>
      <c r="D1957">
        <v>94.214995999999999</v>
      </c>
      <c r="E1957">
        <v>45.266666000000001</v>
      </c>
      <c r="F1957">
        <v>67.046966999999995</v>
      </c>
      <c r="G1957">
        <v>371.709991</v>
      </c>
      <c r="H1957">
        <v>65.904503000000005</v>
      </c>
      <c r="I1957">
        <v>0</v>
      </c>
    </row>
    <row r="1958" spans="1:9">
      <c r="A1958" s="126">
        <v>1957</v>
      </c>
      <c r="B1958">
        <v>2954.219971</v>
      </c>
      <c r="C1958" s="43">
        <v>192.470001</v>
      </c>
      <c r="D1958">
        <v>94.1875</v>
      </c>
      <c r="E1958">
        <v>44.532665000000001</v>
      </c>
      <c r="F1958">
        <v>67.007744000000002</v>
      </c>
      <c r="G1958">
        <v>369.02999899999998</v>
      </c>
      <c r="H1958">
        <v>66.966498999999999</v>
      </c>
      <c r="I1958">
        <v>0</v>
      </c>
    </row>
    <row r="1959" spans="1:9">
      <c r="A1959" s="126">
        <v>1958</v>
      </c>
      <c r="B1959">
        <v>3090.2299800000001</v>
      </c>
      <c r="C1959" s="43">
        <v>196.44000199999999</v>
      </c>
      <c r="D1959">
        <v>97.697502</v>
      </c>
      <c r="E1959">
        <v>49.574669</v>
      </c>
      <c r="F1959">
        <v>73.246200999999999</v>
      </c>
      <c r="G1959">
        <v>381.04998799999998</v>
      </c>
      <c r="H1959">
        <v>69.455498000000006</v>
      </c>
      <c r="I1959">
        <v>1</v>
      </c>
    </row>
    <row r="1960" spans="1:9">
      <c r="A1960" s="126">
        <v>1959</v>
      </c>
      <c r="B1960">
        <v>3003.3701169999999</v>
      </c>
      <c r="C1960" s="43">
        <v>185.88999899999999</v>
      </c>
      <c r="D1960">
        <v>95.449500999999998</v>
      </c>
      <c r="E1960">
        <v>49.700668</v>
      </c>
      <c r="F1960">
        <v>70.919960000000003</v>
      </c>
      <c r="G1960">
        <v>368.76998900000001</v>
      </c>
      <c r="H1960">
        <v>67.069503999999995</v>
      </c>
      <c r="I1960">
        <v>0</v>
      </c>
    </row>
    <row r="1961" spans="1:9">
      <c r="A1961" s="126">
        <v>1960</v>
      </c>
      <c r="B1961">
        <v>3130.1201169999999</v>
      </c>
      <c r="C1961" s="43">
        <v>191.759995</v>
      </c>
      <c r="D1961">
        <v>98.791495999999995</v>
      </c>
      <c r="E1961">
        <v>49.966667000000001</v>
      </c>
      <c r="F1961">
        <v>74.209564</v>
      </c>
      <c r="G1961">
        <v>383.790009</v>
      </c>
      <c r="H1961">
        <v>69.325996000000004</v>
      </c>
      <c r="I1961">
        <v>0</v>
      </c>
    </row>
    <row r="1962" spans="1:9">
      <c r="A1962" s="126">
        <v>1961</v>
      </c>
      <c r="B1962">
        <v>3023.9399410000001</v>
      </c>
      <c r="C1962" s="43">
        <v>185.16999799999999</v>
      </c>
      <c r="D1962">
        <v>96.201499999999996</v>
      </c>
      <c r="E1962">
        <v>48.302666000000002</v>
      </c>
      <c r="F1962">
        <v>71.802413999999999</v>
      </c>
      <c r="G1962">
        <v>372.77999899999998</v>
      </c>
      <c r="H1962">
        <v>65.952003000000005</v>
      </c>
      <c r="I1962">
        <v>0</v>
      </c>
    </row>
    <row r="1963" spans="1:9">
      <c r="A1963" s="126">
        <v>1962</v>
      </c>
      <c r="B1963">
        <v>2972.3701169999999</v>
      </c>
      <c r="C1963" s="43">
        <v>181.08999600000001</v>
      </c>
      <c r="D1963">
        <v>95.054496999999998</v>
      </c>
      <c r="E1963">
        <v>46.898665999999999</v>
      </c>
      <c r="F1963">
        <v>70.848884999999996</v>
      </c>
      <c r="G1963">
        <v>368.97000100000002</v>
      </c>
      <c r="H1963">
        <v>64.920501999999999</v>
      </c>
      <c r="I1963">
        <v>0</v>
      </c>
    </row>
    <row r="1964" spans="1:9">
      <c r="A1964" s="126">
        <v>1963</v>
      </c>
      <c r="B1964">
        <v>2746.5600589999999</v>
      </c>
      <c r="C1964" s="43">
        <v>169.5</v>
      </c>
      <c r="D1964">
        <v>90.030501999999998</v>
      </c>
      <c r="E1964">
        <v>40.533332999999999</v>
      </c>
      <c r="F1964">
        <v>65.245284999999996</v>
      </c>
      <c r="G1964">
        <v>346.48998999999998</v>
      </c>
      <c r="H1964">
        <v>60.777999999999999</v>
      </c>
      <c r="I1964">
        <v>0</v>
      </c>
    </row>
    <row r="1965" spans="1:9">
      <c r="A1965" s="126">
        <v>1964</v>
      </c>
      <c r="B1965">
        <v>2882.2299800000001</v>
      </c>
      <c r="C1965" s="43">
        <v>178.19000199999999</v>
      </c>
      <c r="D1965">
        <v>94.591003000000001</v>
      </c>
      <c r="E1965">
        <v>43.021999000000001</v>
      </c>
      <c r="F1965">
        <v>69.944359000000006</v>
      </c>
      <c r="G1965">
        <v>364.13000499999998</v>
      </c>
      <c r="H1965">
        <v>64.019501000000005</v>
      </c>
      <c r="I1965">
        <v>0</v>
      </c>
    </row>
    <row r="1966" spans="1:9">
      <c r="A1966" s="126">
        <v>1965</v>
      </c>
      <c r="B1966">
        <v>2741.3798830000001</v>
      </c>
      <c r="C1966" s="43">
        <v>170.240005</v>
      </c>
      <c r="D1966">
        <v>91.042998999999995</v>
      </c>
      <c r="E1966">
        <v>42.282001000000001</v>
      </c>
      <c r="F1966">
        <v>67.515159999999995</v>
      </c>
      <c r="G1966">
        <v>349.92001299999998</v>
      </c>
      <c r="H1966">
        <v>60.770499999999998</v>
      </c>
      <c r="I1966">
        <v>0</v>
      </c>
    </row>
    <row r="1967" spans="1:9">
      <c r="A1967" s="126">
        <v>1966</v>
      </c>
      <c r="B1967">
        <v>2480.639893</v>
      </c>
      <c r="C1967" s="43">
        <v>154.470001</v>
      </c>
      <c r="D1967">
        <v>83.830498000000006</v>
      </c>
      <c r="E1967">
        <v>37.369999</v>
      </c>
      <c r="F1967">
        <v>60.847717000000003</v>
      </c>
      <c r="G1967">
        <v>315.25</v>
      </c>
      <c r="H1967">
        <v>55.745499000000002</v>
      </c>
      <c r="I1967">
        <v>0</v>
      </c>
    </row>
    <row r="1968" spans="1:9">
      <c r="A1968" s="126">
        <v>1967</v>
      </c>
      <c r="B1968">
        <v>2711.0200199999999</v>
      </c>
      <c r="C1968" s="43">
        <v>170.279999</v>
      </c>
      <c r="D1968">
        <v>89.25</v>
      </c>
      <c r="E1968">
        <v>36.441333999999998</v>
      </c>
      <c r="F1968">
        <v>68.137778999999995</v>
      </c>
      <c r="G1968">
        <v>336.29998799999998</v>
      </c>
      <c r="H1968">
        <v>60.986499999999999</v>
      </c>
      <c r="I1968">
        <v>0</v>
      </c>
    </row>
    <row r="1969" spans="1:9">
      <c r="A1969" s="126">
        <v>1968</v>
      </c>
      <c r="B1969">
        <v>2386.1298830000001</v>
      </c>
      <c r="C1969" s="43">
        <v>146.009995</v>
      </c>
      <c r="D1969">
        <v>84.457497000000004</v>
      </c>
      <c r="E1969">
        <v>29.671333000000001</v>
      </c>
      <c r="F1969">
        <v>59.372065999999997</v>
      </c>
      <c r="G1969">
        <v>298.83999599999999</v>
      </c>
      <c r="H1969">
        <v>54.216498999999999</v>
      </c>
      <c r="I1969">
        <v>0</v>
      </c>
    </row>
    <row r="1970" spans="1:9">
      <c r="A1970" s="126">
        <v>1969</v>
      </c>
      <c r="B1970">
        <v>2529.1899410000001</v>
      </c>
      <c r="C1970" s="43">
        <v>149.41999799999999</v>
      </c>
      <c r="D1970">
        <v>90.391998000000001</v>
      </c>
      <c r="E1970">
        <v>28.68</v>
      </c>
      <c r="F1970">
        <v>61.982658000000001</v>
      </c>
      <c r="G1970">
        <v>319.75</v>
      </c>
      <c r="H1970">
        <v>55.990001999999997</v>
      </c>
      <c r="I1970">
        <v>0</v>
      </c>
    </row>
    <row r="1971" spans="1:9">
      <c r="A1971" s="126">
        <v>1970</v>
      </c>
      <c r="B1971">
        <v>2398.1000979999999</v>
      </c>
      <c r="C1971" s="43">
        <v>146.96000699999999</v>
      </c>
      <c r="D1971">
        <v>91.5</v>
      </c>
      <c r="E1971">
        <v>24.081333000000001</v>
      </c>
      <c r="F1971">
        <v>60.465321000000003</v>
      </c>
      <c r="G1971">
        <v>315.47000100000002</v>
      </c>
      <c r="H1971">
        <v>54.84</v>
      </c>
      <c r="I1971">
        <v>0</v>
      </c>
    </row>
    <row r="1972" spans="1:9">
      <c r="A1972" s="126">
        <v>1971</v>
      </c>
      <c r="B1972">
        <v>2409.389893</v>
      </c>
      <c r="C1972" s="43">
        <v>153.13000500000001</v>
      </c>
      <c r="D1972">
        <v>94.046501000000006</v>
      </c>
      <c r="E1972">
        <v>28.509333000000002</v>
      </c>
      <c r="F1972">
        <v>60.002037000000001</v>
      </c>
      <c r="G1972">
        <v>332.02999899999998</v>
      </c>
      <c r="H1972">
        <v>55.764499999999998</v>
      </c>
      <c r="I1972">
        <v>0</v>
      </c>
    </row>
    <row r="1973" spans="1:9">
      <c r="A1973" s="126">
        <v>1972</v>
      </c>
      <c r="B1973">
        <v>2304.919922</v>
      </c>
      <c r="C1973" s="43">
        <v>149.729996</v>
      </c>
      <c r="D1973">
        <v>92.304496999999998</v>
      </c>
      <c r="E1973">
        <v>28.502001</v>
      </c>
      <c r="F1973">
        <v>56.192779999999999</v>
      </c>
      <c r="G1973">
        <v>332.82998700000002</v>
      </c>
      <c r="H1973">
        <v>53.616000999999997</v>
      </c>
      <c r="I1973">
        <v>0</v>
      </c>
    </row>
    <row r="1974" spans="1:9">
      <c r="A1974" s="126">
        <v>1973</v>
      </c>
      <c r="B1974">
        <v>2237.3999020000001</v>
      </c>
      <c r="C1974" s="43">
        <v>148.10000600000001</v>
      </c>
      <c r="D1974">
        <v>95.141502000000003</v>
      </c>
      <c r="E1974">
        <v>28.952667000000002</v>
      </c>
      <c r="F1974">
        <v>54.999001</v>
      </c>
      <c r="G1974">
        <v>360.26998900000001</v>
      </c>
      <c r="H1974">
        <v>52.831001000000001</v>
      </c>
      <c r="I1974">
        <v>0</v>
      </c>
    </row>
    <row r="1975" spans="1:9">
      <c r="A1975" s="126">
        <v>1974</v>
      </c>
      <c r="B1975">
        <v>2447.330078</v>
      </c>
      <c r="C1975" s="43">
        <v>160.979996</v>
      </c>
      <c r="D1975">
        <v>97.004997000000003</v>
      </c>
      <c r="E1975">
        <v>33.666668000000001</v>
      </c>
      <c r="F1975">
        <v>60.516804</v>
      </c>
      <c r="G1975">
        <v>357.32000699999998</v>
      </c>
      <c r="H1975">
        <v>56.722999999999999</v>
      </c>
      <c r="I1975">
        <v>0</v>
      </c>
    </row>
    <row r="1976" spans="1:9">
      <c r="A1976" s="126">
        <v>1975</v>
      </c>
      <c r="B1976">
        <v>2475.5600589999999</v>
      </c>
      <c r="C1976" s="43">
        <v>156.21000699999999</v>
      </c>
      <c r="D1976">
        <v>94.292000000000002</v>
      </c>
      <c r="E1976">
        <v>35.950001</v>
      </c>
      <c r="F1976">
        <v>60.183430000000001</v>
      </c>
      <c r="G1976">
        <v>342.39001500000001</v>
      </c>
      <c r="H1976">
        <v>55.124499999999998</v>
      </c>
      <c r="I1976">
        <v>0</v>
      </c>
    </row>
    <row r="1977" spans="1:9">
      <c r="A1977" s="126">
        <v>1976</v>
      </c>
      <c r="B1977">
        <v>2630.070068</v>
      </c>
      <c r="C1977" s="43">
        <v>163.33999600000001</v>
      </c>
      <c r="D1977">
        <v>97.774497999999994</v>
      </c>
      <c r="E1977">
        <v>35.210667000000001</v>
      </c>
      <c r="F1977">
        <v>63.350479</v>
      </c>
      <c r="G1977">
        <v>362.98998999999998</v>
      </c>
      <c r="H1977">
        <v>58.087502000000001</v>
      </c>
      <c r="I1977">
        <v>0</v>
      </c>
    </row>
    <row r="1978" spans="1:9">
      <c r="A1978" s="126">
        <v>1977</v>
      </c>
      <c r="B1978">
        <v>2541.469971</v>
      </c>
      <c r="C1978" s="43">
        <v>156.78999300000001</v>
      </c>
      <c r="D1978">
        <v>95.004997000000003</v>
      </c>
      <c r="E1978">
        <v>34.290667999999997</v>
      </c>
      <c r="F1978">
        <v>60.727607999999996</v>
      </c>
      <c r="G1978">
        <v>357.11999500000002</v>
      </c>
      <c r="H1978">
        <v>55.535499999999999</v>
      </c>
      <c r="I1978">
        <v>0</v>
      </c>
    </row>
    <row r="1979" spans="1:9">
      <c r="A1979" s="126">
        <v>1978</v>
      </c>
      <c r="B1979">
        <v>2626.6499020000001</v>
      </c>
      <c r="C1979" s="43">
        <v>165.949997</v>
      </c>
      <c r="D1979">
        <v>98.197502</v>
      </c>
      <c r="E1979">
        <v>33.475333999999997</v>
      </c>
      <c r="F1979">
        <v>62.460655000000003</v>
      </c>
      <c r="G1979">
        <v>370.959991</v>
      </c>
      <c r="H1979">
        <v>57.341000000000001</v>
      </c>
      <c r="I1979">
        <v>0</v>
      </c>
    </row>
    <row r="1980" spans="1:9">
      <c r="A1980" s="126">
        <v>1979</v>
      </c>
      <c r="B1980">
        <v>2584.5900879999999</v>
      </c>
      <c r="C1980" s="43">
        <v>166.800003</v>
      </c>
      <c r="D1980">
        <v>97.486000000000004</v>
      </c>
      <c r="E1980">
        <v>34.933334000000002</v>
      </c>
      <c r="F1980">
        <v>62.333182999999998</v>
      </c>
      <c r="G1980">
        <v>375.5</v>
      </c>
      <c r="H1980">
        <v>58.140498999999998</v>
      </c>
      <c r="I1980">
        <v>0</v>
      </c>
    </row>
    <row r="1981" spans="1:9">
      <c r="A1981" s="126">
        <v>1980</v>
      </c>
      <c r="B1981">
        <v>2470.5</v>
      </c>
      <c r="C1981" s="43">
        <v>159.60000600000001</v>
      </c>
      <c r="D1981">
        <v>95.385002</v>
      </c>
      <c r="E1981">
        <v>32.103999999999999</v>
      </c>
      <c r="F1981">
        <v>59.053401999999998</v>
      </c>
      <c r="G1981">
        <v>364.07998700000002</v>
      </c>
      <c r="H1981">
        <v>55.280997999999997</v>
      </c>
      <c r="I1981">
        <v>1</v>
      </c>
    </row>
    <row r="1982" spans="1:9">
      <c r="A1982" s="126">
        <v>1981</v>
      </c>
      <c r="B1982">
        <v>2526.8999020000001</v>
      </c>
      <c r="C1982" s="43">
        <v>158.19000199999999</v>
      </c>
      <c r="D1982">
        <v>95.941497999999996</v>
      </c>
      <c r="E1982">
        <v>30.297999999999998</v>
      </c>
      <c r="F1982">
        <v>60.038806999999998</v>
      </c>
      <c r="G1982">
        <v>370.07998700000002</v>
      </c>
      <c r="H1982">
        <v>56.042000000000002</v>
      </c>
      <c r="I1982">
        <v>0</v>
      </c>
    </row>
    <row r="1983" spans="1:9">
      <c r="A1983" s="126">
        <v>1982</v>
      </c>
      <c r="B1983">
        <v>2488.6499020000001</v>
      </c>
      <c r="C1983" s="43">
        <v>154.179993</v>
      </c>
      <c r="D1983">
        <v>95.329498000000001</v>
      </c>
      <c r="E1983">
        <v>32.000667999999997</v>
      </c>
      <c r="F1983">
        <v>59.175964</v>
      </c>
      <c r="G1983">
        <v>361.76001000000002</v>
      </c>
      <c r="H1983">
        <v>54.894001000000003</v>
      </c>
      <c r="I1983">
        <v>0</v>
      </c>
    </row>
    <row r="1984" spans="1:9">
      <c r="A1984" s="126">
        <v>1983</v>
      </c>
      <c r="B1984">
        <v>2663.679932</v>
      </c>
      <c r="C1984" s="43">
        <v>165.550003</v>
      </c>
      <c r="D1984">
        <v>99.879501000000005</v>
      </c>
      <c r="E1984">
        <v>34.415999999999997</v>
      </c>
      <c r="F1984">
        <v>64.338318000000001</v>
      </c>
      <c r="G1984">
        <v>379.959991</v>
      </c>
      <c r="H1984">
        <v>59.346001000000001</v>
      </c>
      <c r="I1984">
        <v>0</v>
      </c>
    </row>
    <row r="1985" spans="1:9">
      <c r="A1985" s="126">
        <v>1984</v>
      </c>
      <c r="B1985">
        <v>2659.4099120000001</v>
      </c>
      <c r="C1985" s="43">
        <v>168.83000200000001</v>
      </c>
      <c r="D1985">
        <v>100.58000199999999</v>
      </c>
      <c r="E1985">
        <v>36.363334999999999</v>
      </c>
      <c r="F1985">
        <v>63.593124000000003</v>
      </c>
      <c r="G1985">
        <v>372.27999899999998</v>
      </c>
      <c r="H1985">
        <v>59.325499999999998</v>
      </c>
      <c r="I1985">
        <v>0</v>
      </c>
    </row>
    <row r="1986" spans="1:9">
      <c r="A1986" s="126">
        <v>1985</v>
      </c>
      <c r="B1986">
        <v>2749.9799800000001</v>
      </c>
      <c r="C1986" s="43">
        <v>174.279999</v>
      </c>
      <c r="D1986">
        <v>102.150002</v>
      </c>
      <c r="E1986">
        <v>36.589333000000003</v>
      </c>
      <c r="F1986">
        <v>65.220771999999997</v>
      </c>
      <c r="G1986">
        <v>371.11999500000002</v>
      </c>
      <c r="H1986">
        <v>60.514000000000003</v>
      </c>
      <c r="I1986">
        <v>0</v>
      </c>
    </row>
    <row r="1987" spans="1:9">
      <c r="A1987" s="126">
        <v>1986</v>
      </c>
      <c r="B1987">
        <v>2789.820068</v>
      </c>
      <c r="C1987" s="43">
        <v>175.19000199999999</v>
      </c>
      <c r="D1987">
        <v>102.13800000000001</v>
      </c>
      <c r="E1987">
        <v>38.200001</v>
      </c>
      <c r="F1987">
        <v>65.691428999999999</v>
      </c>
      <c r="G1987">
        <v>370.72000100000002</v>
      </c>
      <c r="H1987">
        <v>60.572498000000003</v>
      </c>
      <c r="I1987">
        <v>0</v>
      </c>
    </row>
    <row r="1988" spans="1:9">
      <c r="A1988" s="126">
        <v>1987</v>
      </c>
      <c r="B1988">
        <v>2761.6298830000001</v>
      </c>
      <c r="C1988" s="43">
        <v>174.78999300000001</v>
      </c>
      <c r="D1988">
        <v>108.44349699999999</v>
      </c>
      <c r="E1988">
        <v>43.396667000000001</v>
      </c>
      <c r="F1988">
        <v>66.980796999999995</v>
      </c>
      <c r="G1988">
        <v>396.72000100000002</v>
      </c>
      <c r="H1988">
        <v>60.877997999999998</v>
      </c>
      <c r="I1988">
        <v>0</v>
      </c>
    </row>
    <row r="1989" spans="1:9">
      <c r="A1989" s="126">
        <v>1988</v>
      </c>
      <c r="B1989">
        <v>2846.0600589999999</v>
      </c>
      <c r="C1989" s="43">
        <v>178.16999799999999</v>
      </c>
      <c r="D1989">
        <v>114.166</v>
      </c>
      <c r="E1989">
        <v>47.326000000000001</v>
      </c>
      <c r="F1989">
        <v>70.363524999999996</v>
      </c>
      <c r="G1989">
        <v>413.54998799999998</v>
      </c>
      <c r="H1989">
        <v>63.461497999999999</v>
      </c>
      <c r="I1989">
        <v>0</v>
      </c>
    </row>
    <row r="1990" spans="1:9">
      <c r="A1990" s="126">
        <v>1989</v>
      </c>
      <c r="B1990">
        <v>2783.360107</v>
      </c>
      <c r="C1990" s="43">
        <v>176.970001</v>
      </c>
      <c r="D1990">
        <v>115.38400300000001</v>
      </c>
      <c r="E1990">
        <v>48.655334000000003</v>
      </c>
      <c r="F1990">
        <v>69.721298000000004</v>
      </c>
      <c r="G1990">
        <v>426.75</v>
      </c>
      <c r="H1990">
        <v>63.123500999999997</v>
      </c>
      <c r="I1990">
        <v>0</v>
      </c>
    </row>
    <row r="1991" spans="1:9">
      <c r="A1991" s="126">
        <v>1990</v>
      </c>
      <c r="B1991">
        <v>2799.5500489999999</v>
      </c>
      <c r="C1991" s="43">
        <v>176.25</v>
      </c>
      <c r="D1991">
        <v>120.40949999999999</v>
      </c>
      <c r="E1991">
        <v>49.680667999999997</v>
      </c>
      <c r="F1991">
        <v>70.275276000000005</v>
      </c>
      <c r="G1991">
        <v>439.17001299999998</v>
      </c>
      <c r="H1991">
        <v>63.173499999999997</v>
      </c>
      <c r="I1991">
        <v>0</v>
      </c>
    </row>
    <row r="1992" spans="1:9">
      <c r="A1992" s="126">
        <v>1991</v>
      </c>
      <c r="B1992">
        <v>2874.5600589999999</v>
      </c>
      <c r="C1992" s="43">
        <v>179.240005</v>
      </c>
      <c r="D1992">
        <v>118.75</v>
      </c>
      <c r="E1992">
        <v>50.259335</v>
      </c>
      <c r="F1992">
        <v>69.321747000000002</v>
      </c>
      <c r="G1992">
        <v>422.959991</v>
      </c>
      <c r="H1992">
        <v>64.162497999999999</v>
      </c>
      <c r="I1992">
        <v>0</v>
      </c>
    </row>
    <row r="1993" spans="1:9">
      <c r="A1993" s="126">
        <v>1992</v>
      </c>
      <c r="B1993">
        <v>2823.1599120000001</v>
      </c>
      <c r="C1993" s="43">
        <v>178.240005</v>
      </c>
      <c r="D1993">
        <v>119.68049600000001</v>
      </c>
      <c r="E1993">
        <v>49.757331999999998</v>
      </c>
      <c r="F1993">
        <v>67.882851000000002</v>
      </c>
      <c r="G1993">
        <v>437.48998999999998</v>
      </c>
      <c r="H1993">
        <v>63.330502000000003</v>
      </c>
      <c r="I1993">
        <v>0</v>
      </c>
    </row>
    <row r="1994" spans="1:9">
      <c r="A1994" s="126">
        <v>1993</v>
      </c>
      <c r="B1994">
        <v>2736.5600589999999</v>
      </c>
      <c r="C1994" s="43">
        <v>170.800003</v>
      </c>
      <c r="D1994">
        <v>116.405998</v>
      </c>
      <c r="E1994">
        <v>45.781334000000001</v>
      </c>
      <c r="F1994">
        <v>65.784576000000001</v>
      </c>
      <c r="G1994">
        <v>433.82998700000002</v>
      </c>
      <c r="H1994">
        <v>60.817000999999998</v>
      </c>
      <c r="I1994">
        <v>0</v>
      </c>
    </row>
    <row r="1995" spans="1:9">
      <c r="A1995" s="126">
        <v>1994</v>
      </c>
      <c r="B1995">
        <v>2799.3100589999999</v>
      </c>
      <c r="C1995" s="43">
        <v>182.279999</v>
      </c>
      <c r="D1995">
        <v>118.17449999999999</v>
      </c>
      <c r="E1995">
        <v>48.807335000000002</v>
      </c>
      <c r="F1995">
        <v>67.679389999999998</v>
      </c>
      <c r="G1995">
        <v>421.42001299999998</v>
      </c>
      <c r="H1995">
        <v>63.160499999999999</v>
      </c>
      <c r="I1995">
        <v>0</v>
      </c>
    </row>
    <row r="1996" spans="1:9">
      <c r="A1996" s="126">
        <v>1995</v>
      </c>
      <c r="B1996">
        <v>2797.8000489999999</v>
      </c>
      <c r="C1996" s="43">
        <v>185.13000500000001</v>
      </c>
      <c r="D1996">
        <v>119.972504</v>
      </c>
      <c r="E1996">
        <v>47.042000000000002</v>
      </c>
      <c r="F1996">
        <v>67.417122000000006</v>
      </c>
      <c r="G1996">
        <v>426.70001200000002</v>
      </c>
      <c r="H1996">
        <v>63.815497999999998</v>
      </c>
      <c r="I1996">
        <v>0</v>
      </c>
    </row>
    <row r="1997" spans="1:9">
      <c r="A1997" s="126">
        <v>1996</v>
      </c>
      <c r="B1997">
        <v>2836.73999</v>
      </c>
      <c r="C1997" s="43">
        <v>190.070007</v>
      </c>
      <c r="D1997">
        <v>120.511002</v>
      </c>
      <c r="E1997">
        <v>48.343333999999999</v>
      </c>
      <c r="F1997">
        <v>69.363410999999999</v>
      </c>
      <c r="G1997">
        <v>424.98998999999998</v>
      </c>
      <c r="H1997">
        <v>63.965499999999999</v>
      </c>
      <c r="I1997">
        <v>0</v>
      </c>
    </row>
    <row r="1998" spans="1:9">
      <c r="A1998" s="126">
        <v>1997</v>
      </c>
      <c r="B1998">
        <v>2878.4799800000001</v>
      </c>
      <c r="C1998" s="43">
        <v>187.5</v>
      </c>
      <c r="D1998">
        <v>118.800003</v>
      </c>
      <c r="E1998">
        <v>53.25</v>
      </c>
      <c r="F1998">
        <v>69.412430000000001</v>
      </c>
      <c r="G1998">
        <v>421.38000499999998</v>
      </c>
      <c r="H1998">
        <v>63.793998999999999</v>
      </c>
      <c r="I1998">
        <v>0</v>
      </c>
    </row>
    <row r="1999" spans="1:9">
      <c r="A1999" s="126">
        <v>1998</v>
      </c>
      <c r="B1999">
        <v>2863.389893</v>
      </c>
      <c r="C1999" s="43">
        <v>182.91000399999999</v>
      </c>
      <c r="D1999">
        <v>115.704002</v>
      </c>
      <c r="E1999">
        <v>51.274666000000003</v>
      </c>
      <c r="F1999">
        <v>68.287300000000002</v>
      </c>
      <c r="G1999">
        <v>403.82998700000002</v>
      </c>
      <c r="H1999">
        <v>61.683498</v>
      </c>
      <c r="I1999">
        <v>0</v>
      </c>
    </row>
    <row r="2000" spans="1:9">
      <c r="A2000" s="126">
        <v>1999</v>
      </c>
      <c r="B2000">
        <v>2939.51001</v>
      </c>
      <c r="C2000" s="43">
        <v>194.19000199999999</v>
      </c>
      <c r="D2000">
        <v>118.635498</v>
      </c>
      <c r="E2000">
        <v>53.367331999999998</v>
      </c>
      <c r="F2000">
        <v>70.53022</v>
      </c>
      <c r="G2000">
        <v>411.89001500000001</v>
      </c>
      <c r="H2000">
        <v>67.073997000000006</v>
      </c>
      <c r="I2000">
        <v>0</v>
      </c>
    </row>
    <row r="2001" spans="1:9">
      <c r="A2001" s="126">
        <v>2000</v>
      </c>
      <c r="B2001">
        <v>2912.429932</v>
      </c>
      <c r="C2001" s="43">
        <v>204.71000699999999</v>
      </c>
      <c r="D2001">
        <v>123.699997</v>
      </c>
      <c r="E2001">
        <v>52.125332</v>
      </c>
      <c r="F2001">
        <v>72.018119999999996</v>
      </c>
      <c r="G2001">
        <v>419.85000600000001</v>
      </c>
      <c r="H2001">
        <v>67.432998999999995</v>
      </c>
      <c r="I2001">
        <v>0</v>
      </c>
    </row>
    <row r="2002" spans="1:9">
      <c r="A2002" s="126">
        <v>2001</v>
      </c>
      <c r="B2002">
        <v>2830.709961</v>
      </c>
      <c r="C2002" s="43">
        <v>202.270004</v>
      </c>
      <c r="D2002">
        <v>114.302002</v>
      </c>
      <c r="E2002">
        <v>46.754665000000003</v>
      </c>
      <c r="F2002">
        <v>70.858695999999995</v>
      </c>
      <c r="G2002">
        <v>415.26998900000001</v>
      </c>
      <c r="H2002">
        <v>66.030501999999998</v>
      </c>
      <c r="I2002">
        <v>1</v>
      </c>
    </row>
    <row r="2003" spans="1:9">
      <c r="A2003" s="126">
        <v>2002</v>
      </c>
      <c r="B2003">
        <v>2842.73999</v>
      </c>
      <c r="C2003" s="43">
        <v>205.259995</v>
      </c>
      <c r="D2003">
        <v>115.79949999999999</v>
      </c>
      <c r="E2003">
        <v>50.745998</v>
      </c>
      <c r="F2003">
        <v>71.861251999999993</v>
      </c>
      <c r="G2003">
        <v>428.14999399999999</v>
      </c>
      <c r="H2003">
        <v>66.339995999999999</v>
      </c>
      <c r="I2003">
        <v>0</v>
      </c>
    </row>
    <row r="2004" spans="1:9">
      <c r="A2004" s="126">
        <v>2003</v>
      </c>
      <c r="B2004">
        <v>2868.4399410000001</v>
      </c>
      <c r="C2004" s="43">
        <v>207.070007</v>
      </c>
      <c r="D2004">
        <v>115.889999</v>
      </c>
      <c r="E2004">
        <v>51.214001000000003</v>
      </c>
      <c r="F2004">
        <v>72.939812000000003</v>
      </c>
      <c r="G2004">
        <v>424.67999300000002</v>
      </c>
      <c r="H2004">
        <v>67.555496000000005</v>
      </c>
      <c r="I2004">
        <v>0</v>
      </c>
    </row>
    <row r="2005" spans="1:9">
      <c r="A2005" s="126">
        <v>2004</v>
      </c>
      <c r="B2005">
        <v>2848.419922</v>
      </c>
      <c r="C2005" s="43">
        <v>208.470001</v>
      </c>
      <c r="D2005">
        <v>117.56300400000001</v>
      </c>
      <c r="E2005">
        <v>52.172001000000002</v>
      </c>
      <c r="F2005">
        <v>73.692345000000003</v>
      </c>
      <c r="G2005">
        <v>434.26001000000002</v>
      </c>
      <c r="H2005">
        <v>67.364998</v>
      </c>
      <c r="I2005">
        <v>0</v>
      </c>
    </row>
    <row r="2006" spans="1:9">
      <c r="A2006" s="126">
        <v>2005</v>
      </c>
      <c r="B2006">
        <v>2881.1899410000001</v>
      </c>
      <c r="C2006" s="43">
        <v>211.259995</v>
      </c>
      <c r="D2006">
        <v>118.380501</v>
      </c>
      <c r="E2006">
        <v>52.002665999999998</v>
      </c>
      <c r="F2006">
        <v>74.454680999999994</v>
      </c>
      <c r="G2006">
        <v>436.52999899999998</v>
      </c>
      <c r="H2006">
        <v>68.627998000000005</v>
      </c>
      <c r="I2006">
        <v>0</v>
      </c>
    </row>
    <row r="2007" spans="1:9">
      <c r="A2007" s="126">
        <v>2006</v>
      </c>
      <c r="B2007">
        <v>2929.8000489999999</v>
      </c>
      <c r="C2007" s="43">
        <v>212.35000600000001</v>
      </c>
      <c r="D2007">
        <v>118.98049899999999</v>
      </c>
      <c r="E2007">
        <v>54.627997999999998</v>
      </c>
      <c r="F2007">
        <v>76.226830000000007</v>
      </c>
      <c r="G2007">
        <v>435.54998799999998</v>
      </c>
      <c r="H2007">
        <v>69.418503000000001</v>
      </c>
      <c r="I2007">
        <v>0</v>
      </c>
    </row>
    <row r="2008" spans="1:9">
      <c r="A2008" s="126">
        <v>2007</v>
      </c>
      <c r="B2008">
        <v>2930.1899410000001</v>
      </c>
      <c r="C2008" s="43">
        <v>213.179993</v>
      </c>
      <c r="D2008">
        <v>120.449997</v>
      </c>
      <c r="E2008">
        <v>54.085999000000001</v>
      </c>
      <c r="F2008">
        <v>77.426292000000004</v>
      </c>
      <c r="G2008">
        <v>440.51998900000001</v>
      </c>
      <c r="H2008">
        <v>70.163002000000006</v>
      </c>
      <c r="I2008">
        <v>0</v>
      </c>
    </row>
    <row r="2009" spans="1:9">
      <c r="A2009" s="126">
        <v>2008</v>
      </c>
      <c r="B2009">
        <v>2870.1201169999999</v>
      </c>
      <c r="C2009" s="43">
        <v>210.10000600000001</v>
      </c>
      <c r="D2009">
        <v>117.847504</v>
      </c>
      <c r="E2009">
        <v>53.960667000000001</v>
      </c>
      <c r="F2009">
        <v>76.541435000000007</v>
      </c>
      <c r="G2009">
        <v>431.82000699999998</v>
      </c>
      <c r="H2009">
        <v>68.787002999999999</v>
      </c>
      <c r="I2009">
        <v>0</v>
      </c>
    </row>
    <row r="2010" spans="1:9">
      <c r="A2010" s="126">
        <v>2009</v>
      </c>
      <c r="B2010">
        <v>2820</v>
      </c>
      <c r="C2010" s="43">
        <v>205.10000600000001</v>
      </c>
      <c r="D2010">
        <v>118.396004</v>
      </c>
      <c r="E2010">
        <v>52.730666999999997</v>
      </c>
      <c r="F2010">
        <v>75.617271000000002</v>
      </c>
      <c r="G2010">
        <v>438.26998900000001</v>
      </c>
      <c r="H2010">
        <v>67.466498999999999</v>
      </c>
      <c r="I2010">
        <v>0</v>
      </c>
    </row>
    <row r="2011" spans="1:9">
      <c r="A2011" s="126">
        <v>2010</v>
      </c>
      <c r="B2011">
        <v>2852.5</v>
      </c>
      <c r="C2011" s="43">
        <v>206.80999800000001</v>
      </c>
      <c r="D2011">
        <v>119.442497</v>
      </c>
      <c r="E2011">
        <v>53.555332</v>
      </c>
      <c r="F2011">
        <v>76.081817999999998</v>
      </c>
      <c r="G2011">
        <v>441.95001200000002</v>
      </c>
      <c r="H2011">
        <v>67.806503000000006</v>
      </c>
      <c r="I2011">
        <v>0</v>
      </c>
    </row>
    <row r="2012" spans="1:9">
      <c r="A2012" s="126">
        <v>2011</v>
      </c>
      <c r="B2012">
        <v>2863.6999510000001</v>
      </c>
      <c r="C2012" s="43">
        <v>210.88000500000001</v>
      </c>
      <c r="D2012">
        <v>120.488998</v>
      </c>
      <c r="E2012">
        <v>53.277999999999999</v>
      </c>
      <c r="F2012">
        <v>75.632019</v>
      </c>
      <c r="G2012">
        <v>454.19000199999999</v>
      </c>
      <c r="H2012">
        <v>68.659499999999994</v>
      </c>
      <c r="I2012">
        <v>0</v>
      </c>
    </row>
    <row r="2013" spans="1:9">
      <c r="A2013" s="126">
        <v>2012</v>
      </c>
      <c r="B2013">
        <v>2953.9099120000001</v>
      </c>
      <c r="C2013" s="43">
        <v>213.19000199999999</v>
      </c>
      <c r="D2013">
        <v>121.31300400000001</v>
      </c>
      <c r="E2013">
        <v>54.242001000000002</v>
      </c>
      <c r="F2013">
        <v>77.413994000000002</v>
      </c>
      <c r="G2013">
        <v>452.57998700000002</v>
      </c>
      <c r="H2013">
        <v>69.196999000000005</v>
      </c>
      <c r="I2013">
        <v>0</v>
      </c>
    </row>
    <row r="2014" spans="1:9">
      <c r="A2014" s="126">
        <v>2013</v>
      </c>
      <c r="B2014">
        <v>2922.9399410000001</v>
      </c>
      <c r="C2014" s="43">
        <v>216.88000500000001</v>
      </c>
      <c r="D2014">
        <v>122.466499</v>
      </c>
      <c r="E2014">
        <v>53.867331999999998</v>
      </c>
      <c r="F2014">
        <v>76.966667000000001</v>
      </c>
      <c r="G2014">
        <v>451.040009</v>
      </c>
      <c r="H2014">
        <v>68.674248000000006</v>
      </c>
      <c r="I2014">
        <v>0</v>
      </c>
    </row>
    <row r="2015" spans="1:9">
      <c r="A2015" s="126">
        <v>2014</v>
      </c>
      <c r="B2015">
        <v>2971.610107</v>
      </c>
      <c r="C2015" s="43">
        <v>229.970001</v>
      </c>
      <c r="D2015">
        <v>124.897003</v>
      </c>
      <c r="E2015">
        <v>54.370666999999997</v>
      </c>
      <c r="F2015">
        <v>78.463524000000007</v>
      </c>
      <c r="G2015">
        <v>447.67001299999998</v>
      </c>
      <c r="H2015">
        <v>70.335999000000001</v>
      </c>
      <c r="I2015">
        <v>0</v>
      </c>
    </row>
    <row r="2016" spans="1:9">
      <c r="A2016" s="126">
        <v>2015</v>
      </c>
      <c r="B2016">
        <v>2948.51001</v>
      </c>
      <c r="C2016" s="43">
        <v>231.38999899999999</v>
      </c>
      <c r="D2016">
        <v>122.33699799999999</v>
      </c>
      <c r="E2016">
        <v>55.173332000000002</v>
      </c>
      <c r="F2016">
        <v>77.878532000000007</v>
      </c>
      <c r="G2016">
        <v>436.25</v>
      </c>
      <c r="H2016">
        <v>70.139999000000003</v>
      </c>
      <c r="I2016">
        <v>0</v>
      </c>
    </row>
    <row r="2017" spans="1:9">
      <c r="A2017" s="126">
        <v>2016</v>
      </c>
      <c r="B2017">
        <v>2955.4499510000001</v>
      </c>
      <c r="C2017" s="43">
        <v>234.91000399999999</v>
      </c>
      <c r="D2017">
        <v>121.844002</v>
      </c>
      <c r="E2017">
        <v>54.458668000000003</v>
      </c>
      <c r="F2017">
        <v>78.379943999999995</v>
      </c>
      <c r="G2017">
        <v>429.32000699999998</v>
      </c>
      <c r="H2017">
        <v>70.521004000000005</v>
      </c>
      <c r="I2017">
        <v>0</v>
      </c>
    </row>
    <row r="2018" spans="1:9">
      <c r="A2018" s="126">
        <v>2017</v>
      </c>
      <c r="B2018">
        <v>2991.7700199999999</v>
      </c>
      <c r="C2018" s="43">
        <v>232.199997</v>
      </c>
      <c r="D2018">
        <v>121.093002</v>
      </c>
      <c r="E2018">
        <v>54.591330999999997</v>
      </c>
      <c r="F2018">
        <v>77.849045000000004</v>
      </c>
      <c r="G2018">
        <v>414.76998900000001</v>
      </c>
      <c r="H2018">
        <v>70.850998000000004</v>
      </c>
      <c r="I2018">
        <v>0</v>
      </c>
    </row>
    <row r="2019" spans="1:9">
      <c r="A2019" s="126">
        <v>2018</v>
      </c>
      <c r="B2019">
        <v>3036.1298830000001</v>
      </c>
      <c r="C2019" s="43">
        <v>229.13999899999999</v>
      </c>
      <c r="D2019">
        <v>120.51950100000001</v>
      </c>
      <c r="E2019">
        <v>54.681998999999998</v>
      </c>
      <c r="F2019">
        <v>78.188239999999993</v>
      </c>
      <c r="G2019">
        <v>419.89001500000001</v>
      </c>
      <c r="H2019">
        <v>70.891998000000001</v>
      </c>
      <c r="I2019">
        <v>0</v>
      </c>
    </row>
    <row r="2020" spans="1:9">
      <c r="A2020" s="126">
        <v>2019</v>
      </c>
      <c r="B2020">
        <v>3029.7299800000001</v>
      </c>
      <c r="C2020" s="43">
        <v>225.46000699999999</v>
      </c>
      <c r="D2020">
        <v>120.05500000000001</v>
      </c>
      <c r="E2020">
        <v>53.720669000000001</v>
      </c>
      <c r="F2020">
        <v>78.222640999999996</v>
      </c>
      <c r="G2020">
        <v>413.44000199999999</v>
      </c>
      <c r="H2020">
        <v>70.836501999999996</v>
      </c>
      <c r="I2020">
        <v>0</v>
      </c>
    </row>
    <row r="2021" spans="1:9">
      <c r="A2021" s="126">
        <v>2020</v>
      </c>
      <c r="B2021">
        <v>3044.3100589999999</v>
      </c>
      <c r="C2021" s="43">
        <v>225.08999600000001</v>
      </c>
      <c r="D2021">
        <v>122.1185</v>
      </c>
      <c r="E2021">
        <v>55.666668000000001</v>
      </c>
      <c r="F2021">
        <v>78.146454000000006</v>
      </c>
      <c r="G2021">
        <v>419.73001099999999</v>
      </c>
      <c r="H2021">
        <v>71.445999</v>
      </c>
      <c r="I2021">
        <v>0</v>
      </c>
    </row>
    <row r="2022" spans="1:9">
      <c r="A2022" s="126">
        <v>2021</v>
      </c>
      <c r="B2022">
        <v>3055.7299800000001</v>
      </c>
      <c r="C2022" s="43">
        <v>231.91000399999999</v>
      </c>
      <c r="D2022">
        <v>123.552002</v>
      </c>
      <c r="E2022">
        <v>59.873333000000002</v>
      </c>
      <c r="F2022">
        <v>79.107490999999996</v>
      </c>
      <c r="G2022">
        <v>425.92001299999998</v>
      </c>
      <c r="H2022">
        <v>71.591003000000001</v>
      </c>
      <c r="I2022">
        <v>1</v>
      </c>
    </row>
    <row r="2023" spans="1:9">
      <c r="A2023" s="126">
        <v>2022</v>
      </c>
      <c r="B2023">
        <v>3080.820068</v>
      </c>
      <c r="C2023" s="43">
        <v>232.720001</v>
      </c>
      <c r="D2023">
        <v>123.620499</v>
      </c>
      <c r="E2023">
        <v>58.770668000000001</v>
      </c>
      <c r="F2023">
        <v>79.473724000000004</v>
      </c>
      <c r="G2023">
        <v>427.30999800000001</v>
      </c>
      <c r="H2023">
        <v>71.960999000000001</v>
      </c>
      <c r="I2023">
        <v>0</v>
      </c>
    </row>
    <row r="2024" spans="1:9">
      <c r="A2024" s="126">
        <v>2023</v>
      </c>
      <c r="B2024">
        <v>3122.8701169999999</v>
      </c>
      <c r="C2024" s="43">
        <v>230.16000399999999</v>
      </c>
      <c r="D2024">
        <v>123.91999800000001</v>
      </c>
      <c r="E2024">
        <v>58.863998000000002</v>
      </c>
      <c r="F2024">
        <v>79.911224000000004</v>
      </c>
      <c r="G2024">
        <v>421.97000100000002</v>
      </c>
      <c r="H2024">
        <v>71.819000000000003</v>
      </c>
      <c r="I2024">
        <v>0</v>
      </c>
    </row>
    <row r="2025" spans="1:9">
      <c r="A2025" s="126">
        <v>2024</v>
      </c>
      <c r="B2025">
        <v>3112.3500979999999</v>
      </c>
      <c r="C2025" s="43">
        <v>226.28999300000001</v>
      </c>
      <c r="D2025">
        <v>123.029999</v>
      </c>
      <c r="E2025">
        <v>57.625332</v>
      </c>
      <c r="F2025">
        <v>79.223006999999996</v>
      </c>
      <c r="G2025">
        <v>414.32998700000002</v>
      </c>
      <c r="H2025">
        <v>70.609001000000006</v>
      </c>
      <c r="I2025">
        <v>0</v>
      </c>
    </row>
    <row r="2026" spans="1:9">
      <c r="A2026" s="126">
        <v>2025</v>
      </c>
      <c r="B2026">
        <v>3193.929932</v>
      </c>
      <c r="C2026" s="43">
        <v>230.770004</v>
      </c>
      <c r="D2026">
        <v>124.150002</v>
      </c>
      <c r="E2026">
        <v>59.043998999999999</v>
      </c>
      <c r="F2026">
        <v>81.479354999999998</v>
      </c>
      <c r="G2026">
        <v>419.60000600000001</v>
      </c>
      <c r="H2026">
        <v>71.919501999999994</v>
      </c>
      <c r="I2026">
        <v>0</v>
      </c>
    </row>
    <row r="2027" spans="1:9">
      <c r="A2027" s="126">
        <v>2026</v>
      </c>
      <c r="B2027">
        <v>3232.389893</v>
      </c>
      <c r="C2027" s="43">
        <v>231.39999399999999</v>
      </c>
      <c r="D2027">
        <v>126.203003</v>
      </c>
      <c r="E2027">
        <v>63.327998999999998</v>
      </c>
      <c r="F2027">
        <v>81.961112999999997</v>
      </c>
      <c r="G2027">
        <v>419.48998999999998</v>
      </c>
      <c r="H2027">
        <v>72.330498000000006</v>
      </c>
      <c r="I2027">
        <v>0</v>
      </c>
    </row>
    <row r="2028" spans="1:9">
      <c r="A2028" s="126">
        <v>2027</v>
      </c>
      <c r="B2028">
        <v>3207.179932</v>
      </c>
      <c r="C2028" s="43">
        <v>238.66999799999999</v>
      </c>
      <c r="D2028">
        <v>130.04299900000001</v>
      </c>
      <c r="E2028">
        <v>62.711334000000001</v>
      </c>
      <c r="F2028">
        <v>84.549278000000001</v>
      </c>
      <c r="G2028">
        <v>434.04998799999998</v>
      </c>
      <c r="H2028">
        <v>72.807998999999995</v>
      </c>
      <c r="I2028">
        <v>0</v>
      </c>
    </row>
    <row r="2029" spans="1:9">
      <c r="A2029" s="126">
        <v>2028</v>
      </c>
      <c r="B2029">
        <v>3190.139893</v>
      </c>
      <c r="C2029" s="43">
        <v>236.729996</v>
      </c>
      <c r="D2029">
        <v>132.37249800000001</v>
      </c>
      <c r="E2029">
        <v>68.336669999999998</v>
      </c>
      <c r="F2029">
        <v>86.724525</v>
      </c>
      <c r="G2029">
        <v>434.48001099999999</v>
      </c>
      <c r="H2029">
        <v>73.292502999999996</v>
      </c>
      <c r="I2029">
        <v>0</v>
      </c>
    </row>
    <row r="2030" spans="1:9">
      <c r="A2030" s="126">
        <v>2029</v>
      </c>
      <c r="B2030">
        <v>3002.1000979999999</v>
      </c>
      <c r="C2030" s="43">
        <v>224.429993</v>
      </c>
      <c r="D2030">
        <v>127.898003</v>
      </c>
      <c r="E2030">
        <v>64.856003000000001</v>
      </c>
      <c r="F2030">
        <v>82.560837000000006</v>
      </c>
      <c r="G2030">
        <v>425.55999800000001</v>
      </c>
      <c r="H2030">
        <v>70.192001000000005</v>
      </c>
      <c r="I2030">
        <v>0</v>
      </c>
    </row>
    <row r="2031" spans="1:9">
      <c r="A2031" s="126">
        <v>2030</v>
      </c>
      <c r="B2031">
        <v>3041.3100589999999</v>
      </c>
      <c r="C2031" s="43">
        <v>228.58000200000001</v>
      </c>
      <c r="D2031">
        <v>127.25099899999999</v>
      </c>
      <c r="E2031">
        <v>62.352001000000001</v>
      </c>
      <c r="F2031">
        <v>83.273621000000006</v>
      </c>
      <c r="G2031">
        <v>418.07000699999998</v>
      </c>
      <c r="H2031">
        <v>70.658996999999999</v>
      </c>
      <c r="I2031">
        <v>0</v>
      </c>
    </row>
    <row r="2032" spans="1:9">
      <c r="A2032" s="126">
        <v>2031</v>
      </c>
      <c r="B2032">
        <v>3066.5900879999999</v>
      </c>
      <c r="C2032" s="43">
        <v>232.5</v>
      </c>
      <c r="D2032">
        <v>128.63400300000001</v>
      </c>
      <c r="E2032">
        <v>66.059997999999993</v>
      </c>
      <c r="F2032">
        <v>84.303482000000002</v>
      </c>
      <c r="G2032">
        <v>425.5</v>
      </c>
      <c r="H2032">
        <v>70.992500000000007</v>
      </c>
      <c r="I2032">
        <v>0</v>
      </c>
    </row>
    <row r="2033" spans="1:9">
      <c r="A2033" s="126">
        <v>2032</v>
      </c>
      <c r="B2033">
        <v>3124.73999</v>
      </c>
      <c r="C2033" s="43">
        <v>235.64999399999999</v>
      </c>
      <c r="D2033">
        <v>130.76350400000001</v>
      </c>
      <c r="E2033">
        <v>65.475334000000004</v>
      </c>
      <c r="F2033">
        <v>86.537734999999998</v>
      </c>
      <c r="G2033">
        <v>436.13000499999998</v>
      </c>
      <c r="H2033">
        <v>72.136002000000005</v>
      </c>
      <c r="I2033">
        <v>0</v>
      </c>
    </row>
    <row r="2034" spans="1:9">
      <c r="A2034" s="126">
        <v>2033</v>
      </c>
      <c r="B2034">
        <v>3113.48999</v>
      </c>
      <c r="C2034" s="43">
        <v>235.529999</v>
      </c>
      <c r="D2034">
        <v>132.04899599999999</v>
      </c>
      <c r="E2034">
        <v>66.119331000000003</v>
      </c>
      <c r="F2034">
        <v>86.417289999999994</v>
      </c>
      <c r="G2034">
        <v>447.76998900000001</v>
      </c>
      <c r="H2034">
        <v>72.555999999999997</v>
      </c>
      <c r="I2034">
        <v>0</v>
      </c>
    </row>
    <row r="2035" spans="1:9">
      <c r="A2035" s="126">
        <v>2034</v>
      </c>
      <c r="B2035">
        <v>3115.3400879999999</v>
      </c>
      <c r="C2035" s="43">
        <v>235.94000199999999</v>
      </c>
      <c r="D2035">
        <v>132.699005</v>
      </c>
      <c r="E2035">
        <v>66.930663999999993</v>
      </c>
      <c r="F2035">
        <v>86.451683000000003</v>
      </c>
      <c r="G2035">
        <v>449.86999500000002</v>
      </c>
      <c r="H2035">
        <v>71.797996999999995</v>
      </c>
      <c r="I2035">
        <v>0</v>
      </c>
    </row>
    <row r="2036" spans="1:9">
      <c r="A2036" s="126">
        <v>2035</v>
      </c>
      <c r="B2036">
        <v>3097.73999</v>
      </c>
      <c r="C2036" s="43">
        <v>238.78999300000001</v>
      </c>
      <c r="D2036">
        <v>133.75050400000001</v>
      </c>
      <c r="E2036">
        <v>66.726669000000001</v>
      </c>
      <c r="F2036">
        <v>85.957656999999998</v>
      </c>
      <c r="G2036">
        <v>453.72000100000002</v>
      </c>
      <c r="H2036">
        <v>71.585999000000001</v>
      </c>
      <c r="I2036">
        <v>0</v>
      </c>
    </row>
    <row r="2037" spans="1:9">
      <c r="A2037" s="126">
        <v>2036</v>
      </c>
      <c r="B2037">
        <v>3117.860107</v>
      </c>
      <c r="C2037" s="43">
        <v>239.220001</v>
      </c>
      <c r="D2037">
        <v>135.69099399999999</v>
      </c>
      <c r="E2037">
        <v>66.288002000000006</v>
      </c>
      <c r="F2037">
        <v>88.206642000000002</v>
      </c>
      <c r="G2037">
        <v>468.040009</v>
      </c>
      <c r="H2037">
        <v>72.593001999999998</v>
      </c>
      <c r="I2037">
        <v>0</v>
      </c>
    </row>
    <row r="2038" spans="1:9">
      <c r="A2038" s="126">
        <v>2037</v>
      </c>
      <c r="B2038">
        <v>3131.290039</v>
      </c>
      <c r="C2038" s="43">
        <v>242.240005</v>
      </c>
      <c r="D2038">
        <v>138.220505</v>
      </c>
      <c r="E2038">
        <v>66.785331999999997</v>
      </c>
      <c r="F2038">
        <v>90.089386000000005</v>
      </c>
      <c r="G2038">
        <v>466.26001000000002</v>
      </c>
      <c r="H2038">
        <v>73.220496999999995</v>
      </c>
      <c r="I2038">
        <v>0</v>
      </c>
    </row>
    <row r="2039" spans="1:9">
      <c r="A2039" s="126">
        <v>2038</v>
      </c>
      <c r="B2039">
        <v>3050.330078</v>
      </c>
      <c r="C2039" s="43">
        <v>234.020004</v>
      </c>
      <c r="D2039">
        <v>136.720001</v>
      </c>
      <c r="E2039">
        <v>64.056663999999998</v>
      </c>
      <c r="F2039">
        <v>88.499129999999994</v>
      </c>
      <c r="G2039">
        <v>457.85000600000001</v>
      </c>
      <c r="H2039">
        <v>71.598502999999994</v>
      </c>
      <c r="I2039">
        <v>0</v>
      </c>
    </row>
    <row r="2040" spans="1:9">
      <c r="A2040" s="126">
        <v>2039</v>
      </c>
      <c r="B2040">
        <v>3083.76001</v>
      </c>
      <c r="C2040" s="43">
        <v>235.679993</v>
      </c>
      <c r="D2040">
        <v>137.729004</v>
      </c>
      <c r="E2040">
        <v>65.732001999999994</v>
      </c>
      <c r="F2040">
        <v>89.673996000000002</v>
      </c>
      <c r="G2040">
        <v>465.91000400000001</v>
      </c>
      <c r="H2040">
        <v>72.066497999999996</v>
      </c>
      <c r="I2040">
        <v>0</v>
      </c>
    </row>
    <row r="2041" spans="1:9">
      <c r="A2041" s="126">
        <v>2040</v>
      </c>
      <c r="B2041">
        <v>3009.0500489999999</v>
      </c>
      <c r="C2041" s="43">
        <v>216.08000200000001</v>
      </c>
      <c r="D2041">
        <v>134.643494</v>
      </c>
      <c r="E2041">
        <v>63.982666000000002</v>
      </c>
      <c r="F2041">
        <v>86.918694000000002</v>
      </c>
      <c r="G2041">
        <v>443.39999399999999</v>
      </c>
      <c r="H2041">
        <v>67.995002999999997</v>
      </c>
      <c r="I2041">
        <v>0</v>
      </c>
    </row>
    <row r="2042" spans="1:9">
      <c r="A2042" s="126">
        <v>2041</v>
      </c>
      <c r="B2042">
        <v>3053.23999</v>
      </c>
      <c r="C2042" s="43">
        <v>220.63999899999999</v>
      </c>
      <c r="D2042">
        <v>134.01899700000001</v>
      </c>
      <c r="E2042">
        <v>67.290001000000004</v>
      </c>
      <c r="F2042">
        <v>88.921882999999994</v>
      </c>
      <c r="G2042">
        <v>447.23998999999998</v>
      </c>
      <c r="H2042">
        <v>69.748497</v>
      </c>
      <c r="I2042">
        <v>0</v>
      </c>
    </row>
    <row r="2043" spans="1:9">
      <c r="A2043" s="126">
        <v>2042</v>
      </c>
      <c r="B2043">
        <v>3100.290039</v>
      </c>
      <c r="C2043" s="43">
        <v>227.070007</v>
      </c>
      <c r="D2043">
        <v>137.94099399999999</v>
      </c>
      <c r="E2043">
        <v>71.987335000000002</v>
      </c>
      <c r="F2043">
        <v>89.664162000000005</v>
      </c>
      <c r="G2043">
        <v>455.040009</v>
      </c>
      <c r="H2043">
        <v>70.680496000000005</v>
      </c>
      <c r="I2043">
        <v>0</v>
      </c>
    </row>
    <row r="2044" spans="1:9">
      <c r="A2044" s="126">
        <v>2043</v>
      </c>
      <c r="B2044">
        <v>3115.860107</v>
      </c>
      <c r="C2044" s="43">
        <v>237.550003</v>
      </c>
      <c r="D2044">
        <v>143.93499800000001</v>
      </c>
      <c r="E2044">
        <v>74.641998000000001</v>
      </c>
      <c r="F2044">
        <v>89.494560000000007</v>
      </c>
      <c r="G2044">
        <v>485.64001500000001</v>
      </c>
      <c r="H2044">
        <v>71.902000000000001</v>
      </c>
      <c r="I2044">
        <v>1</v>
      </c>
    </row>
    <row r="2045" spans="1:9">
      <c r="A2045" s="126">
        <v>2044</v>
      </c>
      <c r="B2045">
        <v>3130.01001</v>
      </c>
      <c r="C2045" s="43">
        <v>233.41999799999999</v>
      </c>
      <c r="D2045">
        <v>144.51499899999999</v>
      </c>
      <c r="E2045">
        <v>80.577331999999998</v>
      </c>
      <c r="F2045">
        <v>89.494560000000007</v>
      </c>
      <c r="G2045">
        <v>476.89001500000001</v>
      </c>
      <c r="H2045">
        <v>73.235000999999997</v>
      </c>
      <c r="I2045">
        <v>0</v>
      </c>
    </row>
    <row r="2046" spans="1:9">
      <c r="A2046" s="126">
        <v>2045</v>
      </c>
      <c r="B2046">
        <v>3179.719971</v>
      </c>
      <c r="C2046" s="43">
        <v>240.279999</v>
      </c>
      <c r="D2046">
        <v>152.85200499999999</v>
      </c>
      <c r="E2046">
        <v>91.438666999999995</v>
      </c>
      <c r="F2046">
        <v>91.888580000000005</v>
      </c>
      <c r="G2046">
        <v>493.80999800000001</v>
      </c>
      <c r="H2046">
        <v>74.785004000000001</v>
      </c>
      <c r="I2046">
        <v>0</v>
      </c>
    </row>
    <row r="2047" spans="1:9">
      <c r="A2047" s="126">
        <v>2046</v>
      </c>
      <c r="B2047">
        <v>3145.320068</v>
      </c>
      <c r="C2047" s="43">
        <v>240.86000100000001</v>
      </c>
      <c r="D2047">
        <v>150.00599700000001</v>
      </c>
      <c r="E2047">
        <v>92.657332999999994</v>
      </c>
      <c r="F2047">
        <v>91.603447000000003</v>
      </c>
      <c r="G2047">
        <v>493.16000400000001</v>
      </c>
      <c r="H2047">
        <v>74.259003000000007</v>
      </c>
      <c r="I2047">
        <v>0</v>
      </c>
    </row>
    <row r="2048" spans="1:9">
      <c r="A2048" s="126">
        <v>2047</v>
      </c>
      <c r="B2048">
        <v>3169.9399410000001</v>
      </c>
      <c r="C2048" s="43">
        <v>243.58000200000001</v>
      </c>
      <c r="D2048">
        <v>154.05549600000001</v>
      </c>
      <c r="E2048">
        <v>91.058670000000006</v>
      </c>
      <c r="F2048">
        <v>93.736908</v>
      </c>
      <c r="G2048">
        <v>502.77999899999998</v>
      </c>
      <c r="H2048">
        <v>74.800003000000004</v>
      </c>
      <c r="I2048">
        <v>0</v>
      </c>
    </row>
    <row r="2049" spans="1:9">
      <c r="A2049" s="126">
        <v>2048</v>
      </c>
      <c r="B2049">
        <v>3152.0500489999999</v>
      </c>
      <c r="C2049" s="43">
        <v>244.5</v>
      </c>
      <c r="D2049">
        <v>159.13149999999999</v>
      </c>
      <c r="E2049">
        <v>92.952003000000005</v>
      </c>
      <c r="F2049">
        <v>94.140015000000005</v>
      </c>
      <c r="G2049">
        <v>507.76001000000002</v>
      </c>
      <c r="H2049">
        <v>75.549499999999995</v>
      </c>
      <c r="I2049">
        <v>0</v>
      </c>
    </row>
    <row r="2050" spans="1:9">
      <c r="A2050" s="126">
        <v>2049</v>
      </c>
      <c r="B2050">
        <v>3185.040039</v>
      </c>
      <c r="C2050" s="43">
        <v>245.070007</v>
      </c>
      <c r="D2050">
        <v>160</v>
      </c>
      <c r="E2050">
        <v>102.976669</v>
      </c>
      <c r="F2050">
        <v>94.304687999999999</v>
      </c>
      <c r="G2050">
        <v>548.72997999999995</v>
      </c>
      <c r="H2050">
        <v>77.086997999999994</v>
      </c>
      <c r="I2050">
        <v>0</v>
      </c>
    </row>
    <row r="2051" spans="1:9">
      <c r="A2051" s="126">
        <v>2050</v>
      </c>
      <c r="B2051">
        <v>3155.219971</v>
      </c>
      <c r="C2051" s="43">
        <v>239</v>
      </c>
      <c r="D2051">
        <v>155.199997</v>
      </c>
      <c r="E2051">
        <v>99.804001</v>
      </c>
      <c r="F2051">
        <v>93.869629000000003</v>
      </c>
      <c r="G2051">
        <v>525.5</v>
      </c>
      <c r="H2051">
        <v>75.567001000000005</v>
      </c>
      <c r="I2051">
        <v>0</v>
      </c>
    </row>
    <row r="2052" spans="1:9">
      <c r="A2052" s="126">
        <v>2051</v>
      </c>
      <c r="B2052">
        <v>3197.5200199999999</v>
      </c>
      <c r="C2052" s="43">
        <v>239.729996</v>
      </c>
      <c r="D2052">
        <v>154.199997</v>
      </c>
      <c r="E2052">
        <v>101.120003</v>
      </c>
      <c r="F2052">
        <v>95.423012</v>
      </c>
      <c r="G2052">
        <v>524.88000499999998</v>
      </c>
      <c r="H2052">
        <v>76.028998999999999</v>
      </c>
      <c r="I2052">
        <v>0</v>
      </c>
    </row>
    <row r="2053" spans="1:9">
      <c r="A2053" s="126">
        <v>2052</v>
      </c>
      <c r="B2053">
        <v>3226.5600589999999</v>
      </c>
      <c r="C2053" s="43">
        <v>240.279999</v>
      </c>
      <c r="D2053">
        <v>150.44349700000001</v>
      </c>
      <c r="E2053">
        <v>103.067329</v>
      </c>
      <c r="F2053">
        <v>96.079277000000005</v>
      </c>
      <c r="G2053">
        <v>523.26000999999997</v>
      </c>
      <c r="H2053">
        <v>75.681999000000005</v>
      </c>
      <c r="I2053">
        <v>0</v>
      </c>
    </row>
    <row r="2054" spans="1:9">
      <c r="A2054" s="126">
        <v>2053</v>
      </c>
      <c r="B2054">
        <v>3215.570068</v>
      </c>
      <c r="C2054" s="43">
        <v>240.929993</v>
      </c>
      <c r="D2054">
        <v>149.99499499999999</v>
      </c>
      <c r="E2054">
        <v>100.042664</v>
      </c>
      <c r="F2054">
        <v>94.897034000000005</v>
      </c>
      <c r="G2054">
        <v>527.39001499999995</v>
      </c>
      <c r="H2054">
        <v>75.900002000000001</v>
      </c>
      <c r="I2054">
        <v>0</v>
      </c>
    </row>
    <row r="2055" spans="1:9">
      <c r="A2055" s="126">
        <v>2054</v>
      </c>
      <c r="B2055">
        <v>3224.7299800000001</v>
      </c>
      <c r="C2055" s="43">
        <v>242.029999</v>
      </c>
      <c r="D2055">
        <v>148.09849500000001</v>
      </c>
      <c r="E2055">
        <v>100.056</v>
      </c>
      <c r="F2055">
        <v>94.705321999999995</v>
      </c>
      <c r="G2055">
        <v>492.98998999999998</v>
      </c>
      <c r="H2055">
        <v>75.777495999999999</v>
      </c>
      <c r="I2055">
        <v>0</v>
      </c>
    </row>
    <row r="2056" spans="1:9">
      <c r="A2056" s="126">
        <v>2055</v>
      </c>
      <c r="B2056">
        <v>3251.8400879999999</v>
      </c>
      <c r="C2056" s="43">
        <v>245.41999799999999</v>
      </c>
      <c r="D2056">
        <v>159.841995</v>
      </c>
      <c r="E2056">
        <v>109.533333</v>
      </c>
      <c r="F2056">
        <v>96.701126000000002</v>
      </c>
      <c r="G2056">
        <v>502.41000400000001</v>
      </c>
      <c r="H2056">
        <v>78.286002999999994</v>
      </c>
      <c r="I2056">
        <v>0</v>
      </c>
    </row>
    <row r="2057" spans="1:9">
      <c r="A2057" s="126">
        <v>2056</v>
      </c>
      <c r="B2057">
        <v>3257.3000489999999</v>
      </c>
      <c r="C2057" s="43">
        <v>241.75</v>
      </c>
      <c r="D2057">
        <v>156.91450499999999</v>
      </c>
      <c r="E2057">
        <v>104.55733499999999</v>
      </c>
      <c r="F2057">
        <v>95.366485999999995</v>
      </c>
      <c r="G2057">
        <v>490.10000600000001</v>
      </c>
      <c r="H2057">
        <v>77.920997999999997</v>
      </c>
      <c r="I2057">
        <v>0</v>
      </c>
    </row>
    <row r="2058" spans="1:9">
      <c r="A2058" s="126">
        <v>2057</v>
      </c>
      <c r="B2058">
        <v>3276.0200199999999</v>
      </c>
      <c r="C2058" s="43">
        <v>239.86999499999999</v>
      </c>
      <c r="D2058">
        <v>154.995499</v>
      </c>
      <c r="E2058">
        <v>106.155334</v>
      </c>
      <c r="F2058">
        <v>95.634399000000002</v>
      </c>
      <c r="G2058">
        <v>489.82000699999998</v>
      </c>
      <c r="H2058">
        <v>78.424499999999995</v>
      </c>
      <c r="I2058">
        <v>0</v>
      </c>
    </row>
    <row r="2059" spans="1:9">
      <c r="A2059" s="126">
        <v>2058</v>
      </c>
      <c r="B2059">
        <v>3235.6599120000001</v>
      </c>
      <c r="C2059" s="43">
        <v>232.60000600000001</v>
      </c>
      <c r="D2059">
        <v>149.32749899999999</v>
      </c>
      <c r="E2059">
        <v>100.87133</v>
      </c>
      <c r="F2059">
        <v>91.281464</v>
      </c>
      <c r="G2059">
        <v>477.57998700000002</v>
      </c>
      <c r="H2059">
        <v>75.783996999999999</v>
      </c>
      <c r="I2059">
        <v>0</v>
      </c>
    </row>
    <row r="2060" spans="1:9">
      <c r="A2060" s="126">
        <v>2059</v>
      </c>
      <c r="B2060">
        <v>3215.6298830000001</v>
      </c>
      <c r="C2060" s="43">
        <v>230.71000699999999</v>
      </c>
      <c r="D2060">
        <v>150.44549599999999</v>
      </c>
      <c r="E2060">
        <v>94.466667000000001</v>
      </c>
      <c r="F2060">
        <v>91.055321000000006</v>
      </c>
      <c r="G2060">
        <v>480.45001200000002</v>
      </c>
      <c r="H2060">
        <v>75.593497999999997</v>
      </c>
      <c r="I2060">
        <v>0</v>
      </c>
    </row>
    <row r="2061" spans="1:9">
      <c r="A2061" s="126">
        <v>2060</v>
      </c>
      <c r="B2061">
        <v>3239.4099120000001</v>
      </c>
      <c r="C2061" s="43">
        <v>233.5</v>
      </c>
      <c r="D2061">
        <v>152.76049800000001</v>
      </c>
      <c r="E2061">
        <v>102.639999</v>
      </c>
      <c r="F2061">
        <v>93.213370999999995</v>
      </c>
      <c r="G2061">
        <v>495.64999399999999</v>
      </c>
      <c r="H2061">
        <v>76.510002</v>
      </c>
      <c r="I2061">
        <v>0</v>
      </c>
    </row>
    <row r="2062" spans="1:9">
      <c r="A2062" s="126">
        <v>2061</v>
      </c>
      <c r="B2062">
        <v>3218.4399410000001</v>
      </c>
      <c r="C2062" s="43">
        <v>230.11999499999999</v>
      </c>
      <c r="D2062">
        <v>150.01649499999999</v>
      </c>
      <c r="E2062">
        <v>98.432670999999999</v>
      </c>
      <c r="F2062">
        <v>91.682097999999996</v>
      </c>
      <c r="G2062">
        <v>488.51001000000002</v>
      </c>
      <c r="H2062">
        <v>75.016998000000001</v>
      </c>
      <c r="I2062">
        <v>0</v>
      </c>
    </row>
    <row r="2063" spans="1:9">
      <c r="A2063" s="126">
        <v>2062</v>
      </c>
      <c r="B2063">
        <v>3258.4399410000001</v>
      </c>
      <c r="C2063" s="43">
        <v>233.28999300000001</v>
      </c>
      <c r="D2063">
        <v>151.67649800000001</v>
      </c>
      <c r="E2063">
        <v>99.940665999999993</v>
      </c>
      <c r="F2063">
        <v>93.439498999999998</v>
      </c>
      <c r="G2063">
        <v>484.48001099999999</v>
      </c>
      <c r="H2063">
        <v>76.100998000000004</v>
      </c>
      <c r="I2063">
        <v>0</v>
      </c>
    </row>
    <row r="2064" spans="1:9">
      <c r="A2064" s="126">
        <v>2063</v>
      </c>
      <c r="B2064">
        <v>3246.219971</v>
      </c>
      <c r="C2064" s="43">
        <v>234.5</v>
      </c>
      <c r="D2064">
        <v>152.59399400000001</v>
      </c>
      <c r="E2064">
        <v>99.165999999999997</v>
      </c>
      <c r="F2064">
        <v>94.570128999999994</v>
      </c>
      <c r="G2064">
        <v>485.79998799999998</v>
      </c>
      <c r="H2064">
        <v>76.572502</v>
      </c>
      <c r="I2064">
        <v>0</v>
      </c>
    </row>
    <row r="2065" spans="1:9">
      <c r="A2065" s="126">
        <v>2064</v>
      </c>
      <c r="B2065">
        <v>3271.1201169999999</v>
      </c>
      <c r="C2065" s="43">
        <v>253.66999799999999</v>
      </c>
      <c r="D2065">
        <v>158.233994</v>
      </c>
      <c r="E2065">
        <v>95.384003000000007</v>
      </c>
      <c r="F2065">
        <v>104.470558</v>
      </c>
      <c r="G2065">
        <v>488.88000499999998</v>
      </c>
      <c r="H2065">
        <v>74.148003000000003</v>
      </c>
      <c r="I2065">
        <v>0</v>
      </c>
    </row>
    <row r="2066" spans="1:9">
      <c r="A2066" s="126">
        <v>2065</v>
      </c>
      <c r="B2066">
        <v>3294.610107</v>
      </c>
      <c r="C2066" s="43">
        <v>251.96000699999999</v>
      </c>
      <c r="D2066">
        <v>155.59449799999999</v>
      </c>
      <c r="E2066">
        <v>99</v>
      </c>
      <c r="F2066">
        <v>107.102966</v>
      </c>
      <c r="G2066">
        <v>498.61999500000002</v>
      </c>
      <c r="H2066">
        <v>73.722504000000001</v>
      </c>
      <c r="I2066">
        <v>1</v>
      </c>
    </row>
    <row r="2067" spans="1:9">
      <c r="A2067" s="126">
        <v>2066</v>
      </c>
      <c r="B2067">
        <v>3306.51001</v>
      </c>
      <c r="C2067" s="43">
        <v>249.83000200000001</v>
      </c>
      <c r="D2067">
        <v>156.941498</v>
      </c>
      <c r="E2067">
        <v>99.133330999999998</v>
      </c>
      <c r="F2067">
        <v>107.818214</v>
      </c>
      <c r="G2067">
        <v>509.64001500000001</v>
      </c>
      <c r="H2067">
        <v>73.248497</v>
      </c>
      <c r="I2067">
        <v>0</v>
      </c>
    </row>
    <row r="2068" spans="1:9">
      <c r="A2068" s="126">
        <v>2067</v>
      </c>
      <c r="B2068">
        <v>3327.7700199999999</v>
      </c>
      <c r="C2068" s="43">
        <v>249.11999499999999</v>
      </c>
      <c r="D2068">
        <v>160.25149500000001</v>
      </c>
      <c r="E2068">
        <v>99.001334999999997</v>
      </c>
      <c r="F2068">
        <v>108.20901499999999</v>
      </c>
      <c r="G2068">
        <v>502.10998499999999</v>
      </c>
      <c r="H2068">
        <v>73.680496000000005</v>
      </c>
      <c r="I2068">
        <v>0</v>
      </c>
    </row>
    <row r="2069" spans="1:9">
      <c r="A2069" s="126">
        <v>2068</v>
      </c>
      <c r="B2069">
        <v>3349.1599120000001</v>
      </c>
      <c r="C2069" s="43">
        <v>265.27999899999998</v>
      </c>
      <c r="D2069">
        <v>161.25</v>
      </c>
      <c r="E2069">
        <v>99.305335999999997</v>
      </c>
      <c r="F2069">
        <v>111.98434399999999</v>
      </c>
      <c r="G2069">
        <v>509.07998700000002</v>
      </c>
      <c r="H2069">
        <v>75.004997000000003</v>
      </c>
      <c r="I2069">
        <v>0</v>
      </c>
    </row>
    <row r="2070" spans="1:9">
      <c r="A2070" s="126">
        <v>2069</v>
      </c>
      <c r="B2070">
        <v>3351.280029</v>
      </c>
      <c r="C2070" s="43">
        <v>268.44000199999999</v>
      </c>
      <c r="D2070">
        <v>158.37300099999999</v>
      </c>
      <c r="E2070">
        <v>96.847335999999999</v>
      </c>
      <c r="F2070">
        <v>109.438293</v>
      </c>
      <c r="G2070">
        <v>494.73001099999999</v>
      </c>
      <c r="H2070">
        <v>74.724502999999999</v>
      </c>
      <c r="I2070">
        <v>0</v>
      </c>
    </row>
    <row r="2071" spans="1:9">
      <c r="A2071" s="126">
        <v>2070</v>
      </c>
      <c r="B2071">
        <v>3360.469971</v>
      </c>
      <c r="C2071" s="43">
        <v>263</v>
      </c>
      <c r="D2071">
        <v>157.408005</v>
      </c>
      <c r="E2071">
        <v>94.571335000000005</v>
      </c>
      <c r="F2071">
        <v>111.028961</v>
      </c>
      <c r="G2071">
        <v>483.38000499999998</v>
      </c>
      <c r="H2071">
        <v>74.805000000000007</v>
      </c>
      <c r="I2071">
        <v>0</v>
      </c>
    </row>
    <row r="2072" spans="1:9">
      <c r="A2072" s="126">
        <v>2071</v>
      </c>
      <c r="B2072">
        <v>3333.6899410000001</v>
      </c>
      <c r="C2072" s="43">
        <v>256.13000499999998</v>
      </c>
      <c r="D2072">
        <v>154.03349299999999</v>
      </c>
      <c r="E2072">
        <v>91.625998999999993</v>
      </c>
      <c r="F2072">
        <v>107.726974</v>
      </c>
      <c r="G2072">
        <v>466.92999300000002</v>
      </c>
      <c r="H2072">
        <v>74.015998999999994</v>
      </c>
      <c r="I2072">
        <v>0</v>
      </c>
    </row>
    <row r="2073" spans="1:9">
      <c r="A2073" s="126">
        <v>2072</v>
      </c>
      <c r="B2073">
        <v>3380.3500979999999</v>
      </c>
      <c r="C2073" s="43">
        <v>259.89001500000001</v>
      </c>
      <c r="D2073">
        <v>158.11199999999999</v>
      </c>
      <c r="E2073">
        <v>103.650665</v>
      </c>
      <c r="F2073">
        <v>111.307205</v>
      </c>
      <c r="G2073">
        <v>475.47000100000002</v>
      </c>
      <c r="H2073">
        <v>75.331001000000001</v>
      </c>
      <c r="I2073">
        <v>0</v>
      </c>
    </row>
    <row r="2074" spans="1:9">
      <c r="A2074" s="126">
        <v>2073</v>
      </c>
      <c r="B2074">
        <v>3373.429932</v>
      </c>
      <c r="C2074" s="43">
        <v>261.29998799999998</v>
      </c>
      <c r="D2074">
        <v>158.050995</v>
      </c>
      <c r="E2074">
        <v>108.066666</v>
      </c>
      <c r="F2074">
        <v>113.277084</v>
      </c>
      <c r="G2074">
        <v>481.32998700000002</v>
      </c>
      <c r="H2074">
        <v>75.922500999999997</v>
      </c>
      <c r="I2074">
        <v>0</v>
      </c>
    </row>
    <row r="2075" spans="1:9">
      <c r="A2075" s="126">
        <v>2074</v>
      </c>
      <c r="B2075">
        <v>3372.8500979999999</v>
      </c>
      <c r="C2075" s="43">
        <v>261.23998999999998</v>
      </c>
      <c r="D2075">
        <v>157.40100100000001</v>
      </c>
      <c r="E2075">
        <v>110.04733299999999</v>
      </c>
      <c r="F2075">
        <v>113.176109</v>
      </c>
      <c r="G2075">
        <v>482.67999300000002</v>
      </c>
      <c r="H2075">
        <v>75.386497000000006</v>
      </c>
      <c r="I2075">
        <v>0</v>
      </c>
    </row>
    <row r="2076" spans="1:9">
      <c r="A2076" s="126">
        <v>2075</v>
      </c>
      <c r="B2076">
        <v>3381.98999</v>
      </c>
      <c r="C2076" s="43">
        <v>261.16000400000001</v>
      </c>
      <c r="D2076">
        <v>159.120499</v>
      </c>
      <c r="E2076">
        <v>122.37599899999999</v>
      </c>
      <c r="F2076">
        <v>112.88063</v>
      </c>
      <c r="G2076">
        <v>482.35000600000001</v>
      </c>
      <c r="H2076">
        <v>75.899001999999996</v>
      </c>
      <c r="I2076">
        <v>0</v>
      </c>
    </row>
    <row r="2077" spans="1:9">
      <c r="A2077" s="126">
        <v>2076</v>
      </c>
      <c r="B2077">
        <v>3389.780029</v>
      </c>
      <c r="C2077" s="43">
        <v>262.33999599999999</v>
      </c>
      <c r="D2077">
        <v>165.62449599999999</v>
      </c>
      <c r="E2077">
        <v>125.806</v>
      </c>
      <c r="F2077">
        <v>113.821251</v>
      </c>
      <c r="G2077">
        <v>491.86999500000002</v>
      </c>
      <c r="H2077">
        <v>77.930000000000007</v>
      </c>
      <c r="I2077">
        <v>0</v>
      </c>
    </row>
    <row r="2078" spans="1:9">
      <c r="A2078" s="126">
        <v>2077</v>
      </c>
      <c r="B2078">
        <v>3374.8500979999999</v>
      </c>
      <c r="C2078" s="43">
        <v>262.58999599999999</v>
      </c>
      <c r="D2078">
        <v>163.024002</v>
      </c>
      <c r="E2078">
        <v>125.235336</v>
      </c>
      <c r="F2078">
        <v>113.96405799999999</v>
      </c>
      <c r="G2078">
        <v>484.52999899999998</v>
      </c>
      <c r="H2078">
        <v>77.376503</v>
      </c>
      <c r="I2078">
        <v>0</v>
      </c>
    </row>
    <row r="2079" spans="1:9">
      <c r="A2079" s="126">
        <v>2078</v>
      </c>
      <c r="B2079">
        <v>3385.51001</v>
      </c>
      <c r="C2079" s="43">
        <v>269.01001000000002</v>
      </c>
      <c r="D2079">
        <v>164.86850000000001</v>
      </c>
      <c r="E2079">
        <v>133.45533800000001</v>
      </c>
      <c r="F2079">
        <v>116.492874</v>
      </c>
      <c r="G2079">
        <v>497.89999399999999</v>
      </c>
      <c r="H2079">
        <v>79.087502000000001</v>
      </c>
      <c r="I2079">
        <v>0</v>
      </c>
    </row>
    <row r="2080" spans="1:9">
      <c r="A2080" s="126">
        <v>2079</v>
      </c>
      <c r="B2080">
        <v>3397.1599120000001</v>
      </c>
      <c r="C2080" s="43">
        <v>267.01001000000002</v>
      </c>
      <c r="D2080">
        <v>164.23599200000001</v>
      </c>
      <c r="E2080">
        <v>136.66532900000001</v>
      </c>
      <c r="F2080">
        <v>122.496033</v>
      </c>
      <c r="G2080">
        <v>492.30999800000001</v>
      </c>
      <c r="H2080">
        <v>79.021004000000005</v>
      </c>
      <c r="I2080">
        <v>0</v>
      </c>
    </row>
    <row r="2081" spans="1:9">
      <c r="A2081" s="126">
        <v>2080</v>
      </c>
      <c r="B2081">
        <v>3431.280029</v>
      </c>
      <c r="C2081" s="43">
        <v>271.39001500000001</v>
      </c>
      <c r="D2081">
        <v>165.37300099999999</v>
      </c>
      <c r="E2081">
        <v>134.279999</v>
      </c>
      <c r="F2081">
        <v>123.96112100000001</v>
      </c>
      <c r="G2081">
        <v>488.80999800000001</v>
      </c>
      <c r="H2081">
        <v>79.410004000000001</v>
      </c>
      <c r="I2081">
        <v>0</v>
      </c>
    </row>
    <row r="2082" spans="1:9">
      <c r="A2082" s="126">
        <v>2081</v>
      </c>
      <c r="B2082">
        <v>3443.6201169999999</v>
      </c>
      <c r="C2082" s="43">
        <v>280.82000699999998</v>
      </c>
      <c r="D2082">
        <v>167.32449299999999</v>
      </c>
      <c r="E2082">
        <v>134.88932800000001</v>
      </c>
      <c r="F2082">
        <v>122.944176</v>
      </c>
      <c r="G2082">
        <v>490.57998700000002</v>
      </c>
      <c r="H2082">
        <v>80.411002999999994</v>
      </c>
      <c r="I2082">
        <v>0</v>
      </c>
    </row>
    <row r="2083" spans="1:9">
      <c r="A2083" s="126">
        <v>2082</v>
      </c>
      <c r="B2083">
        <v>3478.7299800000001</v>
      </c>
      <c r="C2083" s="43">
        <v>303.91000400000001</v>
      </c>
      <c r="D2083">
        <v>172.092499</v>
      </c>
      <c r="E2083">
        <v>143.54466199999999</v>
      </c>
      <c r="F2083">
        <v>124.61610400000001</v>
      </c>
      <c r="G2083">
        <v>547.53002900000001</v>
      </c>
      <c r="H2083">
        <v>82.619003000000006</v>
      </c>
      <c r="I2083">
        <v>0</v>
      </c>
    </row>
    <row r="2084" spans="1:9">
      <c r="A2084" s="126">
        <v>2083</v>
      </c>
      <c r="B2084">
        <v>3484.5500489999999</v>
      </c>
      <c r="C2084" s="43">
        <v>293.22000100000002</v>
      </c>
      <c r="D2084">
        <v>170</v>
      </c>
      <c r="E2084">
        <v>149.25</v>
      </c>
      <c r="F2084">
        <v>123.126396</v>
      </c>
      <c r="G2084">
        <v>526.27002000000005</v>
      </c>
      <c r="H2084">
        <v>81.716498999999999</v>
      </c>
      <c r="I2084">
        <v>0</v>
      </c>
    </row>
    <row r="2085" spans="1:9">
      <c r="A2085" s="126">
        <v>2084</v>
      </c>
      <c r="B2085">
        <v>3508.01001</v>
      </c>
      <c r="C2085" s="43">
        <v>293.66000400000001</v>
      </c>
      <c r="D2085">
        <v>170.08999600000001</v>
      </c>
      <c r="E2085">
        <v>147.55999800000001</v>
      </c>
      <c r="F2085">
        <v>122.92694899999999</v>
      </c>
      <c r="G2085">
        <v>523.89001499999995</v>
      </c>
      <c r="H2085">
        <v>82.220496999999995</v>
      </c>
      <c r="I2085">
        <v>0</v>
      </c>
    </row>
    <row r="2086" spans="1:9">
      <c r="A2086" s="126">
        <v>2085</v>
      </c>
      <c r="B2086">
        <v>3500.3100589999999</v>
      </c>
      <c r="C2086" s="43">
        <v>293.20001200000002</v>
      </c>
      <c r="D2086">
        <v>172.54800399999999</v>
      </c>
      <c r="E2086">
        <v>166.106674</v>
      </c>
      <c r="F2086">
        <v>127.095657</v>
      </c>
      <c r="G2086">
        <v>529.55999799999995</v>
      </c>
      <c r="H2086">
        <v>81.709000000000003</v>
      </c>
      <c r="I2086">
        <v>0</v>
      </c>
    </row>
    <row r="2087" spans="1:9">
      <c r="A2087" s="126">
        <v>2086</v>
      </c>
      <c r="B2087">
        <v>3526.6499020000001</v>
      </c>
      <c r="C2087" s="43">
        <v>295.44000199999999</v>
      </c>
      <c r="D2087">
        <v>174.955994</v>
      </c>
      <c r="E2087">
        <v>158.35000600000001</v>
      </c>
      <c r="F2087">
        <v>132.15821800000001</v>
      </c>
      <c r="G2087">
        <v>556.54998799999998</v>
      </c>
      <c r="H2087">
        <v>83.035499999999999</v>
      </c>
      <c r="I2087">
        <v>1</v>
      </c>
    </row>
    <row r="2088" spans="1:9">
      <c r="A2088" s="126">
        <v>2087</v>
      </c>
      <c r="B2088">
        <v>3580.8400879999999</v>
      </c>
      <c r="C2088" s="43">
        <v>302.5</v>
      </c>
      <c r="D2088">
        <v>176.572495</v>
      </c>
      <c r="E2088">
        <v>149.12333699999999</v>
      </c>
      <c r="F2088">
        <v>129.42008999999999</v>
      </c>
      <c r="G2088">
        <v>552.84002699999996</v>
      </c>
      <c r="H2088">
        <v>86.414000999999999</v>
      </c>
      <c r="I2088">
        <v>0</v>
      </c>
    </row>
    <row r="2089" spans="1:9">
      <c r="A2089" s="126">
        <v>2088</v>
      </c>
      <c r="B2089">
        <v>3455.0600589999999</v>
      </c>
      <c r="C2089" s="43">
        <v>291.11999500000002</v>
      </c>
      <c r="D2089">
        <v>168.39999399999999</v>
      </c>
      <c r="E2089">
        <v>135.66667200000001</v>
      </c>
      <c r="F2089">
        <v>119.05862399999999</v>
      </c>
      <c r="G2089">
        <v>525.75</v>
      </c>
      <c r="H2089">
        <v>82.092003000000005</v>
      </c>
      <c r="I2089">
        <v>0</v>
      </c>
    </row>
    <row r="2090" spans="1:9">
      <c r="A2090" s="126">
        <v>2089</v>
      </c>
      <c r="B2090">
        <v>3426.959961</v>
      </c>
      <c r="C2090" s="43">
        <v>282.73001099999999</v>
      </c>
      <c r="D2090">
        <v>164.73100299999999</v>
      </c>
      <c r="E2090">
        <v>139.44000199999999</v>
      </c>
      <c r="F2090">
        <v>119.137421</v>
      </c>
      <c r="G2090">
        <v>516.04998799999998</v>
      </c>
      <c r="H2090">
        <v>79.552002000000002</v>
      </c>
      <c r="I2090">
        <v>0</v>
      </c>
    </row>
    <row r="2091" spans="1:9">
      <c r="A2091" s="126">
        <v>2090</v>
      </c>
      <c r="B2091">
        <v>3331.8400879999999</v>
      </c>
      <c r="C2091" s="43">
        <v>271.16000400000001</v>
      </c>
      <c r="D2091">
        <v>157.49200400000001</v>
      </c>
      <c r="E2091">
        <v>110.07</v>
      </c>
      <c r="F2091">
        <v>111.120064</v>
      </c>
      <c r="G2091">
        <v>507.01998900000001</v>
      </c>
      <c r="H2091">
        <v>76.619499000000005</v>
      </c>
      <c r="I2091">
        <v>0</v>
      </c>
    </row>
    <row r="2092" spans="1:9">
      <c r="A2092" s="126">
        <v>2091</v>
      </c>
      <c r="B2092">
        <v>3398.959961</v>
      </c>
      <c r="C2092" s="43">
        <v>273.72000100000002</v>
      </c>
      <c r="D2092">
        <v>163.43049600000001</v>
      </c>
      <c r="E2092">
        <v>122.09332999999999</v>
      </c>
      <c r="F2092">
        <v>115.552261</v>
      </c>
      <c r="G2092">
        <v>500.19000199999999</v>
      </c>
      <c r="H2092">
        <v>77.847999999999999</v>
      </c>
      <c r="I2092">
        <v>0</v>
      </c>
    </row>
    <row r="2093" spans="1:9">
      <c r="A2093" s="126">
        <v>2092</v>
      </c>
      <c r="B2093">
        <v>3339.1899410000001</v>
      </c>
      <c r="C2093" s="43">
        <v>268.08999599999999</v>
      </c>
      <c r="D2093">
        <v>158.755493</v>
      </c>
      <c r="E2093">
        <v>123.779999</v>
      </c>
      <c r="F2093">
        <v>111.779968</v>
      </c>
      <c r="G2093">
        <v>480.67001299999998</v>
      </c>
      <c r="H2093">
        <v>76.600998000000004</v>
      </c>
      <c r="I2093">
        <v>0</v>
      </c>
    </row>
    <row r="2094" spans="1:9">
      <c r="A2094" s="126">
        <v>2093</v>
      </c>
      <c r="B2094">
        <v>3340.969971</v>
      </c>
      <c r="C2094" s="43">
        <v>266.60998499999999</v>
      </c>
      <c r="D2094">
        <v>155.81100499999999</v>
      </c>
      <c r="E2094">
        <v>124.239998</v>
      </c>
      <c r="F2094">
        <v>110.31242399999999</v>
      </c>
      <c r="G2094">
        <v>482.02999899999998</v>
      </c>
      <c r="H2094">
        <v>76.036002999999994</v>
      </c>
      <c r="I2094">
        <v>0</v>
      </c>
    </row>
    <row r="2095" spans="1:9">
      <c r="A2095" s="126">
        <v>2094</v>
      </c>
      <c r="B2095">
        <v>3383.540039</v>
      </c>
      <c r="C2095" s="43">
        <v>266.14999399999999</v>
      </c>
      <c r="D2095">
        <v>155.14849899999999</v>
      </c>
      <c r="E2095">
        <v>139.87333699999999</v>
      </c>
      <c r="F2095">
        <v>113.621803</v>
      </c>
      <c r="G2095">
        <v>476.26001000000002</v>
      </c>
      <c r="H2095">
        <v>75.963997000000006</v>
      </c>
      <c r="I2095">
        <v>0</v>
      </c>
    </row>
    <row r="2096" spans="1:9">
      <c r="A2096" s="126">
        <v>2095</v>
      </c>
      <c r="B2096">
        <v>3401.1999510000001</v>
      </c>
      <c r="C2096" s="43">
        <v>272.42001299999998</v>
      </c>
      <c r="D2096">
        <v>157.80650299999999</v>
      </c>
      <c r="E2096">
        <v>149.91999799999999</v>
      </c>
      <c r="F2096">
        <v>113.799088</v>
      </c>
      <c r="G2096">
        <v>495.98998999999998</v>
      </c>
      <c r="H2096">
        <v>77.071999000000005</v>
      </c>
      <c r="I2096">
        <v>0</v>
      </c>
    </row>
    <row r="2097" spans="1:9">
      <c r="A2097" s="126">
        <v>2096</v>
      </c>
      <c r="B2097">
        <v>3385.48999</v>
      </c>
      <c r="C2097" s="43">
        <v>263.51998900000001</v>
      </c>
      <c r="D2097">
        <v>153.904999</v>
      </c>
      <c r="E2097">
        <v>147.25332599999999</v>
      </c>
      <c r="F2097">
        <v>110.44045300000001</v>
      </c>
      <c r="G2097">
        <v>483.85998499999999</v>
      </c>
      <c r="H2097">
        <v>76.044998000000007</v>
      </c>
      <c r="I2097">
        <v>0</v>
      </c>
    </row>
    <row r="2098" spans="1:9">
      <c r="A2098" s="126">
        <v>2097</v>
      </c>
      <c r="B2098">
        <v>3357.01001</v>
      </c>
      <c r="C2098" s="43">
        <v>254.820007</v>
      </c>
      <c r="D2098">
        <v>150.43649300000001</v>
      </c>
      <c r="E2098">
        <v>141.143326</v>
      </c>
      <c r="F2098">
        <v>108.677437</v>
      </c>
      <c r="G2098">
        <v>470.20001200000002</v>
      </c>
      <c r="H2098">
        <v>74.776497000000006</v>
      </c>
      <c r="I2098">
        <v>0</v>
      </c>
    </row>
    <row r="2099" spans="1:9">
      <c r="A2099" s="126">
        <v>2098</v>
      </c>
      <c r="B2099">
        <v>3319.469971</v>
      </c>
      <c r="C2099" s="43">
        <v>252.529999</v>
      </c>
      <c r="D2099">
        <v>147.745499</v>
      </c>
      <c r="E2099">
        <v>147.383331</v>
      </c>
      <c r="F2099">
        <v>105.230164</v>
      </c>
      <c r="G2099">
        <v>469.959991</v>
      </c>
      <c r="H2099">
        <v>72.999495999999994</v>
      </c>
      <c r="I2099">
        <v>0</v>
      </c>
    </row>
    <row r="2100" spans="1:9">
      <c r="A2100" s="126">
        <v>2099</v>
      </c>
      <c r="B2100">
        <v>3281.0600589999999</v>
      </c>
      <c r="C2100" s="43">
        <v>248.14999399999999</v>
      </c>
      <c r="D2100">
        <v>148.02349899999999</v>
      </c>
      <c r="E2100">
        <v>149.796661</v>
      </c>
      <c r="F2100">
        <v>108.421364</v>
      </c>
      <c r="G2100">
        <v>487.35000600000001</v>
      </c>
      <c r="H2100">
        <v>71.557998999999995</v>
      </c>
      <c r="I2100">
        <v>0</v>
      </c>
    </row>
    <row r="2101" spans="1:9">
      <c r="A2101" s="126">
        <v>2100</v>
      </c>
      <c r="B2101">
        <v>3315.570068</v>
      </c>
      <c r="C2101" s="43">
        <v>254.75</v>
      </c>
      <c r="D2101">
        <v>156.44949299999999</v>
      </c>
      <c r="E2101">
        <v>141.41000399999999</v>
      </c>
      <c r="F2101">
        <v>110.125275</v>
      </c>
      <c r="G2101">
        <v>491.17001299999998</v>
      </c>
      <c r="H2101">
        <v>73.273003000000003</v>
      </c>
      <c r="I2101">
        <v>0</v>
      </c>
    </row>
    <row r="2102" spans="1:9">
      <c r="A2102" s="126">
        <v>2101</v>
      </c>
      <c r="B2102">
        <v>3236.919922</v>
      </c>
      <c r="C2102" s="43">
        <v>249.020004</v>
      </c>
      <c r="D2102">
        <v>149.99299600000001</v>
      </c>
      <c r="E2102">
        <v>126.78666699999999</v>
      </c>
      <c r="F2102">
        <v>105.505959</v>
      </c>
      <c r="G2102">
        <v>470.60998499999999</v>
      </c>
      <c r="H2102">
        <v>70.760497999999998</v>
      </c>
      <c r="I2102">
        <v>0</v>
      </c>
    </row>
    <row r="2103" spans="1:9">
      <c r="A2103" s="126">
        <v>2102</v>
      </c>
      <c r="B2103">
        <v>3246.5900879999999</v>
      </c>
      <c r="C2103" s="43">
        <v>249.529999</v>
      </c>
      <c r="D2103">
        <v>150.98950199999999</v>
      </c>
      <c r="E2103">
        <v>129.26333600000001</v>
      </c>
      <c r="F2103">
        <v>106.589378</v>
      </c>
      <c r="G2103">
        <v>473.07998700000002</v>
      </c>
      <c r="H2103">
        <v>71.414496999999997</v>
      </c>
      <c r="I2103">
        <v>0</v>
      </c>
    </row>
    <row r="2104" spans="1:9">
      <c r="A2104" s="126">
        <v>2103</v>
      </c>
      <c r="B2104">
        <v>3298.459961</v>
      </c>
      <c r="C2104" s="43">
        <v>254.820007</v>
      </c>
      <c r="D2104">
        <v>154.75649999999999</v>
      </c>
      <c r="E2104">
        <v>135.779999</v>
      </c>
      <c r="F2104">
        <v>110.588196</v>
      </c>
      <c r="G2104">
        <v>482.88000499999998</v>
      </c>
      <c r="H2104">
        <v>72.248001000000002</v>
      </c>
      <c r="I2104">
        <v>0</v>
      </c>
    </row>
    <row r="2105" spans="1:9">
      <c r="A2105" s="126">
        <v>2104</v>
      </c>
      <c r="B2105">
        <v>3351.6000979999999</v>
      </c>
      <c r="C2105" s="43">
        <v>256.82000699999998</v>
      </c>
      <c r="D2105">
        <v>158.70249899999999</v>
      </c>
      <c r="E2105">
        <v>140.39999399999999</v>
      </c>
      <c r="F2105">
        <v>113.22782100000001</v>
      </c>
      <c r="G2105">
        <v>490.64999399999999</v>
      </c>
      <c r="H2105">
        <v>73.225998000000004</v>
      </c>
      <c r="I2105">
        <v>0</v>
      </c>
    </row>
    <row r="2106" spans="1:9">
      <c r="A2106" s="126">
        <v>2105</v>
      </c>
      <c r="B2106">
        <v>3335.469971</v>
      </c>
      <c r="C2106" s="43">
        <v>261.790009</v>
      </c>
      <c r="D2106">
        <v>157.24400299999999</v>
      </c>
      <c r="E2106">
        <v>139.69000199999999</v>
      </c>
      <c r="F2106">
        <v>112.370926</v>
      </c>
      <c r="G2106">
        <v>493.48001099999999</v>
      </c>
      <c r="H2106">
        <v>73.466498999999999</v>
      </c>
      <c r="I2106">
        <v>0</v>
      </c>
    </row>
    <row r="2107" spans="1:9">
      <c r="A2107" s="126">
        <v>2106</v>
      </c>
      <c r="B2107">
        <v>3363</v>
      </c>
      <c r="C2107" s="43">
        <v>261.89999399999999</v>
      </c>
      <c r="D2107">
        <v>157.43649300000001</v>
      </c>
      <c r="E2107">
        <v>143.00332599999999</v>
      </c>
      <c r="F2107">
        <v>114.06502500000001</v>
      </c>
      <c r="G2107">
        <v>500.02999899999998</v>
      </c>
      <c r="H2107">
        <v>73.480002999999996</v>
      </c>
      <c r="I2107">
        <v>0</v>
      </c>
    </row>
    <row r="2108" spans="1:9">
      <c r="A2108" s="126">
        <v>2107</v>
      </c>
      <c r="B2108">
        <v>3380.8000489999999</v>
      </c>
      <c r="C2108" s="43">
        <v>266.63000499999998</v>
      </c>
      <c r="D2108">
        <v>161.06300400000001</v>
      </c>
      <c r="E2108">
        <v>149.386673</v>
      </c>
      <c r="F2108">
        <v>115.03025100000001</v>
      </c>
      <c r="G2108">
        <v>527.51000999999997</v>
      </c>
      <c r="H2108">
        <v>74.504501000000005</v>
      </c>
      <c r="I2108">
        <v>1</v>
      </c>
    </row>
    <row r="2109" spans="1:9">
      <c r="A2109" s="126">
        <v>2108</v>
      </c>
      <c r="B2109">
        <v>3348.419922</v>
      </c>
      <c r="C2109" s="43">
        <v>259.94000199999999</v>
      </c>
      <c r="D2109">
        <v>156.25</v>
      </c>
      <c r="E2109">
        <v>138.363327</v>
      </c>
      <c r="F2109">
        <v>111.317047</v>
      </c>
      <c r="G2109">
        <v>503.05999800000001</v>
      </c>
      <c r="H2109">
        <v>72.920997999999997</v>
      </c>
      <c r="I2109">
        <v>0</v>
      </c>
    </row>
    <row r="2110" spans="1:9">
      <c r="A2110" s="126">
        <v>2109</v>
      </c>
      <c r="B2110">
        <v>3408.6000979999999</v>
      </c>
      <c r="C2110" s="43">
        <v>264.64999399999999</v>
      </c>
      <c r="D2110">
        <v>159.96000699999999</v>
      </c>
      <c r="E2110">
        <v>141.893326</v>
      </c>
      <c r="F2110">
        <v>114.744629</v>
      </c>
      <c r="G2110">
        <v>520.65002400000003</v>
      </c>
      <c r="H2110">
        <v>74.301002999999994</v>
      </c>
      <c r="I2110">
        <v>0</v>
      </c>
    </row>
    <row r="2111" spans="1:9">
      <c r="A2111" s="126">
        <v>2110</v>
      </c>
      <c r="B2111">
        <v>3360.969971</v>
      </c>
      <c r="C2111" s="43">
        <v>258.66000400000001</v>
      </c>
      <c r="D2111">
        <v>154.99800099999999</v>
      </c>
      <c r="E2111">
        <v>137.99333200000001</v>
      </c>
      <c r="F2111">
        <v>111.454956</v>
      </c>
      <c r="G2111">
        <v>505.86999500000002</v>
      </c>
      <c r="H2111">
        <v>72.671997000000005</v>
      </c>
      <c r="I2111">
        <v>0</v>
      </c>
    </row>
    <row r="2112" spans="1:9">
      <c r="A2112" s="126">
        <v>2111</v>
      </c>
      <c r="B2112">
        <v>3419.4399410000001</v>
      </c>
      <c r="C2112" s="43">
        <v>258.11999500000002</v>
      </c>
      <c r="D2112">
        <v>159.78450000000001</v>
      </c>
      <c r="E2112">
        <v>141.76666299999999</v>
      </c>
      <c r="F2112">
        <v>113.346024</v>
      </c>
      <c r="G2112">
        <v>534.65997300000004</v>
      </c>
      <c r="H2112">
        <v>73.014503000000005</v>
      </c>
      <c r="I2112">
        <v>0</v>
      </c>
    </row>
    <row r="2113" spans="1:9">
      <c r="A2113" s="126">
        <v>2112</v>
      </c>
      <c r="B2113">
        <v>3446.830078</v>
      </c>
      <c r="C2113" s="43">
        <v>263.76001000000002</v>
      </c>
      <c r="D2113">
        <v>159.52749600000001</v>
      </c>
      <c r="E2113">
        <v>141.97332800000001</v>
      </c>
      <c r="F2113">
        <v>113.237663</v>
      </c>
      <c r="G2113">
        <v>531.78997800000002</v>
      </c>
      <c r="H2113">
        <v>74.296501000000006</v>
      </c>
      <c r="I2113">
        <v>0</v>
      </c>
    </row>
    <row r="2114" spans="1:9">
      <c r="A2114" s="126">
        <v>2113</v>
      </c>
      <c r="B2114">
        <v>3477.139893</v>
      </c>
      <c r="C2114" s="43">
        <v>264.45001200000002</v>
      </c>
      <c r="D2114">
        <v>164.332504</v>
      </c>
      <c r="E2114">
        <v>144.66667200000001</v>
      </c>
      <c r="F2114">
        <v>115.207542</v>
      </c>
      <c r="G2114">
        <v>539.44000200000005</v>
      </c>
      <c r="H2114">
        <v>75.761002000000005</v>
      </c>
      <c r="I2114">
        <v>0</v>
      </c>
    </row>
    <row r="2115" spans="1:9">
      <c r="A2115" s="126">
        <v>2114</v>
      </c>
      <c r="B2115">
        <v>3534.219971</v>
      </c>
      <c r="C2115" s="43">
        <v>275.75</v>
      </c>
      <c r="D2115">
        <v>172.1465</v>
      </c>
      <c r="E2115">
        <v>147.433334</v>
      </c>
      <c r="F2115">
        <v>122.525589</v>
      </c>
      <c r="G2115">
        <v>539.80999799999995</v>
      </c>
      <c r="H2115">
        <v>78.457497000000004</v>
      </c>
      <c r="I2115">
        <v>0</v>
      </c>
    </row>
    <row r="2116" spans="1:9">
      <c r="A2116" s="126">
        <v>2115</v>
      </c>
      <c r="B2116">
        <v>3511.929932</v>
      </c>
      <c r="C2116" s="43">
        <v>276.14001500000001</v>
      </c>
      <c r="D2116">
        <v>172.18150299999999</v>
      </c>
      <c r="E2116">
        <v>148.883331</v>
      </c>
      <c r="F2116">
        <v>119.275307</v>
      </c>
      <c r="G2116">
        <v>554.09002699999996</v>
      </c>
      <c r="H2116">
        <v>78.584000000000003</v>
      </c>
      <c r="I2116">
        <v>0</v>
      </c>
    </row>
    <row r="2117" spans="1:9">
      <c r="A2117" s="126">
        <v>2116</v>
      </c>
      <c r="B2117">
        <v>3488.669922</v>
      </c>
      <c r="C2117" s="43">
        <v>271.82000699999998</v>
      </c>
      <c r="D2117">
        <v>168.18550099999999</v>
      </c>
      <c r="E2117">
        <v>153.76666299999999</v>
      </c>
      <c r="F2117">
        <v>119.363968</v>
      </c>
      <c r="G2117">
        <v>541.45001200000002</v>
      </c>
      <c r="H2117">
        <v>78.403998999999999</v>
      </c>
      <c r="I2117">
        <v>0</v>
      </c>
    </row>
    <row r="2118" spans="1:9">
      <c r="A2118" s="126">
        <v>2117</v>
      </c>
      <c r="B2118">
        <v>3483.3400879999999</v>
      </c>
      <c r="C2118" s="43">
        <v>266.72000100000002</v>
      </c>
      <c r="D2118">
        <v>166.93249499999999</v>
      </c>
      <c r="E2118">
        <v>149.62666300000001</v>
      </c>
      <c r="F2118">
        <v>118.89119700000001</v>
      </c>
      <c r="G2118">
        <v>541.94000200000005</v>
      </c>
      <c r="H2118">
        <v>77.956496999999999</v>
      </c>
      <c r="I2118">
        <v>0</v>
      </c>
    </row>
    <row r="2119" spans="1:9">
      <c r="A2119" s="126">
        <v>2118</v>
      </c>
      <c r="B2119">
        <v>3483.8100589999999</v>
      </c>
      <c r="C2119" s="43">
        <v>265.92999300000002</v>
      </c>
      <c r="D2119">
        <v>163.63549800000001</v>
      </c>
      <c r="E2119">
        <v>146.55667099999999</v>
      </c>
      <c r="F2119">
        <v>117.22663900000001</v>
      </c>
      <c r="G2119">
        <v>530.78997800000002</v>
      </c>
      <c r="H2119">
        <v>78.650497000000001</v>
      </c>
      <c r="I2119">
        <v>0</v>
      </c>
    </row>
    <row r="2120" spans="1:9">
      <c r="A2120" s="126">
        <v>2119</v>
      </c>
      <c r="B2120">
        <v>3426.919922</v>
      </c>
      <c r="C2120" s="43">
        <v>261.39999399999999</v>
      </c>
      <c r="D2120">
        <v>160.36050399999999</v>
      </c>
      <c r="E2120">
        <v>143.61000100000001</v>
      </c>
      <c r="F2120">
        <v>114.23246</v>
      </c>
      <c r="G2120">
        <v>530.71997099999999</v>
      </c>
      <c r="H2120">
        <v>76.730498999999995</v>
      </c>
      <c r="I2120">
        <v>0</v>
      </c>
    </row>
    <row r="2121" spans="1:9">
      <c r="A2121" s="126">
        <v>2120</v>
      </c>
      <c r="B2121">
        <v>3443.1201169999999</v>
      </c>
      <c r="C2121" s="43">
        <v>267.55999800000001</v>
      </c>
      <c r="D2121">
        <v>160.850494</v>
      </c>
      <c r="E2121">
        <v>140.64666700000001</v>
      </c>
      <c r="F2121">
        <v>115.739403</v>
      </c>
      <c r="G2121">
        <v>525.419983</v>
      </c>
      <c r="H2121">
        <v>77.796501000000006</v>
      </c>
      <c r="I2121">
        <v>0</v>
      </c>
    </row>
    <row r="2122" spans="1:9">
      <c r="A2122" s="126">
        <v>2121</v>
      </c>
      <c r="B2122">
        <v>3435.5600589999999</v>
      </c>
      <c r="C2122" s="43">
        <v>278.73001099999999</v>
      </c>
      <c r="D2122">
        <v>159.246994</v>
      </c>
      <c r="E2122">
        <v>140.88000500000001</v>
      </c>
      <c r="F2122">
        <v>115.109047</v>
      </c>
      <c r="G2122">
        <v>489.04998799999998</v>
      </c>
      <c r="H2122">
        <v>79.665497000000002</v>
      </c>
      <c r="I2122">
        <v>0</v>
      </c>
    </row>
    <row r="2123" spans="1:9">
      <c r="A2123" s="126">
        <v>2122</v>
      </c>
      <c r="B2123">
        <v>3453.48999</v>
      </c>
      <c r="C2123" s="43">
        <v>278.11999500000002</v>
      </c>
      <c r="D2123">
        <v>158.820007</v>
      </c>
      <c r="E2123">
        <v>141.929993</v>
      </c>
      <c r="F2123">
        <v>114.00591300000001</v>
      </c>
      <c r="G2123">
        <v>485.23001099999999</v>
      </c>
      <c r="H2123">
        <v>80.766502000000003</v>
      </c>
      <c r="I2123">
        <v>0</v>
      </c>
    </row>
    <row r="2124" spans="1:9">
      <c r="A2124" s="126">
        <v>2123</v>
      </c>
      <c r="B2124">
        <v>3465.389893</v>
      </c>
      <c r="C2124" s="43">
        <v>284.790009</v>
      </c>
      <c r="D2124">
        <v>160.220001</v>
      </c>
      <c r="E2124">
        <v>140.21000699999999</v>
      </c>
      <c r="F2124">
        <v>113.30663300000001</v>
      </c>
      <c r="G2124">
        <v>488.27999899999998</v>
      </c>
      <c r="H2124">
        <v>82.050003000000004</v>
      </c>
      <c r="I2124">
        <v>0</v>
      </c>
    </row>
    <row r="2125" spans="1:9">
      <c r="A2125" s="126">
        <v>2124</v>
      </c>
      <c r="B2125">
        <v>3400.969971</v>
      </c>
      <c r="C2125" s="43">
        <v>277.10998499999999</v>
      </c>
      <c r="D2125">
        <v>160.35200499999999</v>
      </c>
      <c r="E2125">
        <v>140.09333799999999</v>
      </c>
      <c r="F2125">
        <v>113.31648300000001</v>
      </c>
      <c r="G2125">
        <v>488.23998999999998</v>
      </c>
      <c r="H2125">
        <v>79.522498999999996</v>
      </c>
      <c r="I2125">
        <v>0</v>
      </c>
    </row>
    <row r="2126" spans="1:9">
      <c r="A2126" s="126">
        <v>2125</v>
      </c>
      <c r="B2126">
        <v>3390.679932</v>
      </c>
      <c r="C2126" s="43">
        <v>283.290009</v>
      </c>
      <c r="D2126">
        <v>164.316498</v>
      </c>
      <c r="E2126">
        <v>141.55999800000001</v>
      </c>
      <c r="F2126">
        <v>114.843109</v>
      </c>
      <c r="G2126">
        <v>488.92999300000002</v>
      </c>
      <c r="H2126">
        <v>80.212997000000001</v>
      </c>
      <c r="I2126">
        <v>0</v>
      </c>
    </row>
    <row r="2127" spans="1:9">
      <c r="A2127" s="126">
        <v>2126</v>
      </c>
      <c r="B2127">
        <v>3271.030029</v>
      </c>
      <c r="C2127" s="43">
        <v>267.67001299999998</v>
      </c>
      <c r="D2127">
        <v>158.13900799999999</v>
      </c>
      <c r="E2127">
        <v>135.33999600000001</v>
      </c>
      <c r="F2127">
        <v>109.524475</v>
      </c>
      <c r="G2127">
        <v>486.23998999999998</v>
      </c>
      <c r="H2127">
        <v>75.831001000000001</v>
      </c>
      <c r="I2127">
        <v>0</v>
      </c>
    </row>
    <row r="2128" spans="1:9">
      <c r="A2128" s="126">
        <v>2127</v>
      </c>
      <c r="B2128">
        <v>3310.110107</v>
      </c>
      <c r="C2128" s="43">
        <v>280.82998700000002</v>
      </c>
      <c r="D2128">
        <v>160.55050700000001</v>
      </c>
      <c r="E2128">
        <v>136.94332900000001</v>
      </c>
      <c r="F2128">
        <v>113.58240499999999</v>
      </c>
      <c r="G2128">
        <v>504.209991</v>
      </c>
      <c r="H2128">
        <v>78.361999999999995</v>
      </c>
      <c r="I2128">
        <v>0</v>
      </c>
    </row>
    <row r="2129" spans="1:9">
      <c r="A2129" s="126">
        <v>2128</v>
      </c>
      <c r="B2129">
        <v>3269.959961</v>
      </c>
      <c r="C2129" s="43">
        <v>263.10998499999999</v>
      </c>
      <c r="D2129">
        <v>151.80749499999999</v>
      </c>
      <c r="E2129">
        <v>129.346664</v>
      </c>
      <c r="F2129">
        <v>107.219742</v>
      </c>
      <c r="G2129">
        <v>475.73998999999998</v>
      </c>
      <c r="H2129">
        <v>81.050499000000002</v>
      </c>
      <c r="I2129">
        <v>0</v>
      </c>
    </row>
    <row r="2130" spans="1:9">
      <c r="A2130" s="126">
        <v>2129</v>
      </c>
      <c r="B2130">
        <v>3310.23999</v>
      </c>
      <c r="C2130" s="43">
        <v>261.35998499999999</v>
      </c>
      <c r="D2130">
        <v>150.22399899999999</v>
      </c>
      <c r="E2130">
        <v>133.50332599999999</v>
      </c>
      <c r="F2130">
        <v>107.131096</v>
      </c>
      <c r="G2130">
        <v>484.11999500000002</v>
      </c>
      <c r="H2130">
        <v>81.301497999999995</v>
      </c>
      <c r="I2130">
        <v>1</v>
      </c>
    </row>
    <row r="2131" spans="1:9">
      <c r="A2131" s="126">
        <v>2130</v>
      </c>
      <c r="B2131">
        <v>3369.1599120000001</v>
      </c>
      <c r="C2131" s="43">
        <v>265.29998799999998</v>
      </c>
      <c r="D2131">
        <v>152.420502</v>
      </c>
      <c r="E2131">
        <v>141.300003</v>
      </c>
      <c r="F2131">
        <v>108.775948</v>
      </c>
      <c r="G2131">
        <v>487.22000100000002</v>
      </c>
      <c r="H2131">
        <v>82.510497999999998</v>
      </c>
      <c r="I2131">
        <v>0</v>
      </c>
    </row>
    <row r="2132" spans="1:9">
      <c r="A2132" s="126">
        <v>2131</v>
      </c>
      <c r="B2132">
        <v>3443.4399410000001</v>
      </c>
      <c r="C2132" s="43">
        <v>287.38000499999998</v>
      </c>
      <c r="D2132">
        <v>162.057999</v>
      </c>
      <c r="E2132">
        <v>140.32666</v>
      </c>
      <c r="F2132">
        <v>113.217972</v>
      </c>
      <c r="G2132">
        <v>496.95001200000002</v>
      </c>
      <c r="H2132">
        <v>87.456496999999999</v>
      </c>
      <c r="I2132">
        <v>0</v>
      </c>
    </row>
    <row r="2133" spans="1:9">
      <c r="A2133" s="126">
        <v>2132</v>
      </c>
      <c r="B2133">
        <v>3510.4499510000001</v>
      </c>
      <c r="C2133" s="43">
        <v>294.67999300000002</v>
      </c>
      <c r="D2133">
        <v>166.10000600000001</v>
      </c>
      <c r="E2133">
        <v>146.029999</v>
      </c>
      <c r="F2133">
        <v>117.236481</v>
      </c>
      <c r="G2133">
        <v>513.76000999999997</v>
      </c>
      <c r="H2133">
        <v>88.168503000000001</v>
      </c>
      <c r="I2133">
        <v>0</v>
      </c>
    </row>
    <row r="2134" spans="1:9">
      <c r="A2134" s="126">
        <v>2133</v>
      </c>
      <c r="B2134">
        <v>3509.4399410000001</v>
      </c>
      <c r="C2134" s="43">
        <v>293.41000400000001</v>
      </c>
      <c r="D2134">
        <v>165.56849700000001</v>
      </c>
      <c r="E2134">
        <v>143.316666</v>
      </c>
      <c r="F2134">
        <v>117.10330999999999</v>
      </c>
      <c r="G2134">
        <v>514.72997999999995</v>
      </c>
      <c r="H2134">
        <v>88.087502000000001</v>
      </c>
      <c r="I2134">
        <v>0</v>
      </c>
    </row>
    <row r="2135" spans="1:9">
      <c r="A2135" s="126">
        <v>2134</v>
      </c>
      <c r="B2135">
        <v>3550.5</v>
      </c>
      <c r="C2135" s="43">
        <v>278.76998900000001</v>
      </c>
      <c r="D2135">
        <v>157.18699599999999</v>
      </c>
      <c r="E2135">
        <v>140.41999799999999</v>
      </c>
      <c r="F2135">
        <v>114.765007</v>
      </c>
      <c r="G2135">
        <v>470.5</v>
      </c>
      <c r="H2135">
        <v>88.150002000000001</v>
      </c>
      <c r="I2135">
        <v>0</v>
      </c>
    </row>
    <row r="2136" spans="1:9">
      <c r="A2136" s="126">
        <v>2135</v>
      </c>
      <c r="B2136">
        <v>3545.530029</v>
      </c>
      <c r="C2136" s="43">
        <v>272.42999300000002</v>
      </c>
      <c r="D2136">
        <v>151.75100699999999</v>
      </c>
      <c r="E2136">
        <v>136.78666699999999</v>
      </c>
      <c r="F2136">
        <v>114.41967</v>
      </c>
      <c r="G2136">
        <v>480.23998999999998</v>
      </c>
      <c r="H2136">
        <v>87.019501000000005</v>
      </c>
      <c r="I2136">
        <v>0</v>
      </c>
    </row>
    <row r="2137" spans="1:9">
      <c r="A2137" s="126">
        <v>2136</v>
      </c>
      <c r="B2137">
        <v>3572.6599120000001</v>
      </c>
      <c r="C2137" s="43">
        <v>276.48001099999999</v>
      </c>
      <c r="D2137">
        <v>156.869507</v>
      </c>
      <c r="E2137">
        <v>139.04333500000001</v>
      </c>
      <c r="F2137">
        <v>117.89260899999999</v>
      </c>
      <c r="G2137">
        <v>490.76001000000002</v>
      </c>
      <c r="H2137">
        <v>87.635497999999998</v>
      </c>
      <c r="I2137">
        <v>0</v>
      </c>
    </row>
    <row r="2138" spans="1:9">
      <c r="A2138" s="126">
        <v>2137</v>
      </c>
      <c r="B2138">
        <v>3537.01001</v>
      </c>
      <c r="C2138" s="43">
        <v>275.07998700000002</v>
      </c>
      <c r="D2138">
        <v>155.51400799999999</v>
      </c>
      <c r="E2138">
        <v>137.25332599999999</v>
      </c>
      <c r="F2138">
        <v>117.616348</v>
      </c>
      <c r="G2138">
        <v>486.76998900000001</v>
      </c>
      <c r="H2138">
        <v>87.491996999999998</v>
      </c>
      <c r="I2138">
        <v>0</v>
      </c>
    </row>
    <row r="2139" spans="1:9">
      <c r="A2139" s="126">
        <v>2138</v>
      </c>
      <c r="B2139">
        <v>3585.1499020000001</v>
      </c>
      <c r="C2139" s="43">
        <v>276.95001200000002</v>
      </c>
      <c r="D2139">
        <v>156.440506</v>
      </c>
      <c r="E2139">
        <v>136.16667200000001</v>
      </c>
      <c r="F2139">
        <v>117.665695</v>
      </c>
      <c r="G2139">
        <v>482.83999599999999</v>
      </c>
      <c r="H2139">
        <v>88.850998000000004</v>
      </c>
      <c r="I2139">
        <v>0</v>
      </c>
    </row>
    <row r="2140" spans="1:9">
      <c r="A2140" s="126">
        <v>2139</v>
      </c>
      <c r="B2140">
        <v>3626.9099120000001</v>
      </c>
      <c r="C2140" s="43">
        <v>278.959991</v>
      </c>
      <c r="D2140">
        <v>156.55299400000001</v>
      </c>
      <c r="E2140">
        <v>136.029999</v>
      </c>
      <c r="F2140">
        <v>118.691788</v>
      </c>
      <c r="G2140">
        <v>479.10000600000001</v>
      </c>
      <c r="H2140">
        <v>89.069000000000003</v>
      </c>
      <c r="I2140">
        <v>0</v>
      </c>
    </row>
    <row r="2141" spans="1:9">
      <c r="A2141" s="126">
        <v>2140</v>
      </c>
      <c r="B2141">
        <v>3609.530029</v>
      </c>
      <c r="C2141" s="43">
        <v>275</v>
      </c>
      <c r="D2141">
        <v>156.783005</v>
      </c>
      <c r="E2141">
        <v>147.203339</v>
      </c>
      <c r="F2141">
        <v>117.793953</v>
      </c>
      <c r="G2141">
        <v>480.63000499999998</v>
      </c>
      <c r="H2141">
        <v>88.507499999999993</v>
      </c>
      <c r="I2141">
        <v>0</v>
      </c>
    </row>
    <row r="2142" spans="1:9">
      <c r="A2142" s="126">
        <v>2141</v>
      </c>
      <c r="B2142">
        <v>3567.790039</v>
      </c>
      <c r="C2142" s="43">
        <v>271.97000100000002</v>
      </c>
      <c r="D2142">
        <v>155.27299500000001</v>
      </c>
      <c r="E2142">
        <v>162.21333300000001</v>
      </c>
      <c r="F2142">
        <v>116.452133</v>
      </c>
      <c r="G2142">
        <v>481.790009</v>
      </c>
      <c r="H2142">
        <v>87.338997000000006</v>
      </c>
      <c r="I2142">
        <v>0</v>
      </c>
    </row>
    <row r="2143" spans="1:9">
      <c r="A2143" s="126">
        <v>2142</v>
      </c>
      <c r="B2143">
        <v>3581.8701169999999</v>
      </c>
      <c r="C2143" s="43">
        <v>272.94000199999999</v>
      </c>
      <c r="D2143">
        <v>155.850998</v>
      </c>
      <c r="E2143">
        <v>166.42334</v>
      </c>
      <c r="F2143">
        <v>117.053978</v>
      </c>
      <c r="G2143">
        <v>484.67001299999998</v>
      </c>
      <c r="H2143">
        <v>88.195999</v>
      </c>
      <c r="I2143">
        <v>0</v>
      </c>
    </row>
    <row r="2144" spans="1:9">
      <c r="A2144" s="126">
        <v>2143</v>
      </c>
      <c r="B2144">
        <v>3557.540039</v>
      </c>
      <c r="C2144" s="43">
        <v>269.70001200000002</v>
      </c>
      <c r="D2144">
        <v>154.970001</v>
      </c>
      <c r="E2144">
        <v>163.203339</v>
      </c>
      <c r="F2144">
        <v>115.771355</v>
      </c>
      <c r="G2144">
        <v>488.23998999999998</v>
      </c>
      <c r="H2144">
        <v>87.109497000000005</v>
      </c>
      <c r="I2144">
        <v>0</v>
      </c>
    </row>
    <row r="2145" spans="1:9">
      <c r="A2145" s="126">
        <v>2144</v>
      </c>
      <c r="B2145">
        <v>3577.5900879999999</v>
      </c>
      <c r="C2145" s="43">
        <v>268.42999300000002</v>
      </c>
      <c r="D2145">
        <v>154.91949500000001</v>
      </c>
      <c r="E2145">
        <v>173.949997</v>
      </c>
      <c r="F2145">
        <v>112.328003</v>
      </c>
      <c r="G2145">
        <v>476.61999500000002</v>
      </c>
      <c r="H2145">
        <v>86.742996000000005</v>
      </c>
      <c r="I2145">
        <v>0</v>
      </c>
    </row>
    <row r="2146" spans="1:9">
      <c r="A2146" s="126">
        <v>2145</v>
      </c>
      <c r="B2146">
        <v>3635.4099120000001</v>
      </c>
      <c r="C2146" s="43">
        <v>276.92001299999998</v>
      </c>
      <c r="D2146">
        <v>155.90299999999999</v>
      </c>
      <c r="E2146">
        <v>185.12666300000001</v>
      </c>
      <c r="F2146">
        <v>113.630363</v>
      </c>
      <c r="G2146">
        <v>482.88000499999998</v>
      </c>
      <c r="H2146">
        <v>88.444000000000003</v>
      </c>
      <c r="I2146">
        <v>0</v>
      </c>
    </row>
    <row r="2147" spans="1:9">
      <c r="A2147" s="126">
        <v>2146</v>
      </c>
      <c r="B2147">
        <v>3629.6499020000001</v>
      </c>
      <c r="C2147" s="43">
        <v>275.58999599999999</v>
      </c>
      <c r="D2147">
        <v>159.25349399999999</v>
      </c>
      <c r="E2147">
        <v>191.33332799999999</v>
      </c>
      <c r="F2147">
        <v>114.47886699999999</v>
      </c>
      <c r="G2147">
        <v>485</v>
      </c>
      <c r="H2147">
        <v>88.571503000000007</v>
      </c>
      <c r="I2147">
        <v>0</v>
      </c>
    </row>
    <row r="2148" spans="1:9">
      <c r="A2148" s="126">
        <v>2147</v>
      </c>
      <c r="B2148">
        <v>3638.3500979999999</v>
      </c>
      <c r="C2148" s="43">
        <v>277.80999800000001</v>
      </c>
      <c r="D2148">
        <v>159.766998</v>
      </c>
      <c r="E2148">
        <v>195.25332599999999</v>
      </c>
      <c r="F2148">
        <v>115.03138</v>
      </c>
      <c r="G2148">
        <v>491.35998499999999</v>
      </c>
      <c r="H2148">
        <v>89.659499999999994</v>
      </c>
      <c r="I2148">
        <v>0</v>
      </c>
    </row>
    <row r="2149" spans="1:9">
      <c r="A2149" s="126">
        <v>2148</v>
      </c>
      <c r="B2149">
        <v>3621.6298830000001</v>
      </c>
      <c r="C2149" s="43">
        <v>276.97000100000002</v>
      </c>
      <c r="D2149">
        <v>158.401993</v>
      </c>
      <c r="E2149">
        <v>189.199997</v>
      </c>
      <c r="F2149">
        <v>117.458496</v>
      </c>
      <c r="G2149">
        <v>490.70001200000002</v>
      </c>
      <c r="H2149">
        <v>88.037002999999999</v>
      </c>
      <c r="I2149">
        <v>0</v>
      </c>
    </row>
    <row r="2150" spans="1:9">
      <c r="A2150" s="126">
        <v>2149</v>
      </c>
      <c r="B2150">
        <v>3662.4499510000001</v>
      </c>
      <c r="C2150" s="43">
        <v>286.54998799999998</v>
      </c>
      <c r="D2150">
        <v>161.003998</v>
      </c>
      <c r="E2150">
        <v>194.91999799999999</v>
      </c>
      <c r="F2150">
        <v>121.07943</v>
      </c>
      <c r="G2150">
        <v>504.57998700000002</v>
      </c>
      <c r="H2150">
        <v>89.904999000000004</v>
      </c>
      <c r="I2150">
        <v>1</v>
      </c>
    </row>
    <row r="2151" spans="1:9">
      <c r="A2151" s="126">
        <v>2150</v>
      </c>
      <c r="B2151">
        <v>3669.01001</v>
      </c>
      <c r="C2151" s="43">
        <v>287.51998900000001</v>
      </c>
      <c r="D2151">
        <v>160.17649800000001</v>
      </c>
      <c r="E2151">
        <v>189.606674</v>
      </c>
      <c r="F2151">
        <v>121.434624</v>
      </c>
      <c r="G2151">
        <v>503.38000499999998</v>
      </c>
      <c r="H2151">
        <v>91.397498999999996</v>
      </c>
      <c r="I2151">
        <v>0</v>
      </c>
    </row>
    <row r="2152" spans="1:9">
      <c r="A2152" s="126">
        <v>2151</v>
      </c>
      <c r="B2152">
        <v>3666.719971</v>
      </c>
      <c r="C2152" s="43">
        <v>281.85000600000001</v>
      </c>
      <c r="D2152">
        <v>159.336502</v>
      </c>
      <c r="E2152">
        <v>197.79333500000001</v>
      </c>
      <c r="F2152">
        <v>121.296494</v>
      </c>
      <c r="G2152">
        <v>497.51998900000001</v>
      </c>
      <c r="H2152">
        <v>91.338500999999994</v>
      </c>
      <c r="I2152">
        <v>0</v>
      </c>
    </row>
    <row r="2153" spans="1:9">
      <c r="A2153" s="126">
        <v>2152</v>
      </c>
      <c r="B2153">
        <v>3699.1201169999999</v>
      </c>
      <c r="C2153" s="43">
        <v>279.70001200000002</v>
      </c>
      <c r="D2153">
        <v>158.128998</v>
      </c>
      <c r="E2153">
        <v>199.679993</v>
      </c>
      <c r="F2153">
        <v>120.615723</v>
      </c>
      <c r="G2153">
        <v>498.30999800000001</v>
      </c>
      <c r="H2153">
        <v>91.399497999999994</v>
      </c>
      <c r="I2153">
        <v>0</v>
      </c>
    </row>
    <row r="2154" spans="1:9">
      <c r="A2154" s="126">
        <v>2153</v>
      </c>
      <c r="B2154">
        <v>3691.959961</v>
      </c>
      <c r="C2154" s="43">
        <v>285.57998700000002</v>
      </c>
      <c r="D2154">
        <v>157.89999399999999</v>
      </c>
      <c r="E2154">
        <v>213.91999799999999</v>
      </c>
      <c r="F2154">
        <v>122.095657</v>
      </c>
      <c r="G2154">
        <v>515.78002900000001</v>
      </c>
      <c r="H2154">
        <v>90.973999000000006</v>
      </c>
      <c r="I2154">
        <v>0</v>
      </c>
    </row>
    <row r="2155" spans="1:9">
      <c r="A2155" s="126">
        <v>2154</v>
      </c>
      <c r="B2155">
        <v>3702.25</v>
      </c>
      <c r="C2155" s="43">
        <v>283.39999399999999</v>
      </c>
      <c r="D2155">
        <v>158.86450199999999</v>
      </c>
      <c r="E2155">
        <v>216.62666300000001</v>
      </c>
      <c r="F2155">
        <v>122.717232</v>
      </c>
      <c r="G2155">
        <v>512.65997300000004</v>
      </c>
      <c r="H2155">
        <v>90.927498</v>
      </c>
      <c r="I2155">
        <v>0</v>
      </c>
    </row>
    <row r="2156" spans="1:9">
      <c r="A2156" s="126">
        <v>2155</v>
      </c>
      <c r="B2156">
        <v>3672.820068</v>
      </c>
      <c r="C2156" s="43">
        <v>277.92001299999998</v>
      </c>
      <c r="D2156">
        <v>155.21000699999999</v>
      </c>
      <c r="E2156">
        <v>201.49333200000001</v>
      </c>
      <c r="F2156">
        <v>120.151993</v>
      </c>
      <c r="G2156">
        <v>493.60000600000001</v>
      </c>
      <c r="H2156">
        <v>89.206496999999999</v>
      </c>
      <c r="I2156">
        <v>0</v>
      </c>
    </row>
    <row r="2157" spans="1:9">
      <c r="A2157" s="126">
        <v>2156</v>
      </c>
      <c r="B2157">
        <v>3668.1000979999999</v>
      </c>
      <c r="C2157" s="43">
        <v>277.11999500000002</v>
      </c>
      <c r="D2157">
        <v>155.07449299999999</v>
      </c>
      <c r="E2157">
        <v>209.02333100000001</v>
      </c>
      <c r="F2157">
        <v>121.592476</v>
      </c>
      <c r="G2157">
        <v>501.08999599999999</v>
      </c>
      <c r="H2157">
        <v>88.766502000000003</v>
      </c>
      <c r="I2157">
        <v>0</v>
      </c>
    </row>
    <row r="2158" spans="1:9">
      <c r="A2158" s="126">
        <v>2157</v>
      </c>
      <c r="B2158">
        <v>3663.459961</v>
      </c>
      <c r="C2158" s="43">
        <v>273.54998799999998</v>
      </c>
      <c r="D2158">
        <v>155.820999</v>
      </c>
      <c r="E2158">
        <v>203.33000200000001</v>
      </c>
      <c r="F2158">
        <v>120.773582</v>
      </c>
      <c r="G2158">
        <v>503.22000100000002</v>
      </c>
      <c r="H2158">
        <v>89.088500999999994</v>
      </c>
      <c r="I2158">
        <v>0</v>
      </c>
    </row>
    <row r="2159" spans="1:9">
      <c r="A2159" s="126">
        <v>2158</v>
      </c>
      <c r="B2159">
        <v>3647.48999</v>
      </c>
      <c r="C2159" s="43">
        <v>274.19000199999999</v>
      </c>
      <c r="D2159">
        <v>157.84849500000001</v>
      </c>
      <c r="E2159">
        <v>213.27667199999999</v>
      </c>
      <c r="F2159">
        <v>120.151993</v>
      </c>
      <c r="G2159">
        <v>522.419983</v>
      </c>
      <c r="H2159">
        <v>88.002998000000005</v>
      </c>
      <c r="I2159">
        <v>0</v>
      </c>
    </row>
    <row r="2160" spans="1:9">
      <c r="A2160" s="126">
        <v>2159</v>
      </c>
      <c r="B2160">
        <v>3694.6201169999999</v>
      </c>
      <c r="C2160" s="43">
        <v>275.54998799999998</v>
      </c>
      <c r="D2160">
        <v>158.25599700000001</v>
      </c>
      <c r="E2160">
        <v>211.08332799999999</v>
      </c>
      <c r="F2160">
        <v>126.170456</v>
      </c>
      <c r="G2160">
        <v>519.78002900000001</v>
      </c>
      <c r="H2160">
        <v>88.388496000000004</v>
      </c>
      <c r="I2160">
        <v>0</v>
      </c>
    </row>
    <row r="2161" spans="1:12">
      <c r="A2161" s="126">
        <v>2160</v>
      </c>
      <c r="B2161">
        <v>3701.169922</v>
      </c>
      <c r="C2161" s="43">
        <v>275.67001299999998</v>
      </c>
      <c r="D2161">
        <v>162.04800399999999</v>
      </c>
      <c r="E2161">
        <v>207.58999600000001</v>
      </c>
      <c r="F2161">
        <v>126.10137899999999</v>
      </c>
      <c r="G2161">
        <v>524.830017</v>
      </c>
      <c r="H2161">
        <v>88.150002000000001</v>
      </c>
      <c r="I2161">
        <v>0</v>
      </c>
    </row>
    <row r="2162" spans="1:12">
      <c r="A2162" s="126">
        <v>2161</v>
      </c>
      <c r="B2162">
        <v>3722.4799800000001</v>
      </c>
      <c r="C2162" s="43">
        <v>274.48001099999999</v>
      </c>
      <c r="D2162">
        <v>161.804001</v>
      </c>
      <c r="E2162">
        <v>218.633331</v>
      </c>
      <c r="F2162">
        <v>126.9795</v>
      </c>
      <c r="G2162">
        <v>532.90002400000003</v>
      </c>
      <c r="H2162">
        <v>87.394997000000004</v>
      </c>
      <c r="I2162">
        <v>0</v>
      </c>
    </row>
    <row r="2163" spans="1:12">
      <c r="A2163" s="126">
        <v>2162</v>
      </c>
      <c r="B2163">
        <v>3709.4099120000001</v>
      </c>
      <c r="C2163" s="43">
        <v>276.39999399999999</v>
      </c>
      <c r="D2163">
        <v>160.082504</v>
      </c>
      <c r="E2163">
        <v>231.66667200000001</v>
      </c>
      <c r="F2163">
        <v>124.966774</v>
      </c>
      <c r="G2163">
        <v>534.45001200000002</v>
      </c>
      <c r="H2163">
        <v>86.550499000000002</v>
      </c>
      <c r="I2163">
        <v>0</v>
      </c>
    </row>
    <row r="2164" spans="1:12">
      <c r="A2164" s="126">
        <v>2163</v>
      </c>
      <c r="B2164">
        <v>3694.919922</v>
      </c>
      <c r="C2164">
        <v>272.98001099999999</v>
      </c>
      <c r="D2164">
        <v>160.30900600000001</v>
      </c>
      <c r="E2164">
        <v>216.61999499999999</v>
      </c>
      <c r="F2164">
        <v>126.515762</v>
      </c>
      <c r="G2164">
        <v>528.90997300000004</v>
      </c>
      <c r="H2164">
        <v>86.968497999999997</v>
      </c>
      <c r="I2164">
        <v>0</v>
      </c>
    </row>
    <row r="2165" spans="1:12">
      <c r="A2165" s="126">
        <v>2164</v>
      </c>
      <c r="B2165">
        <v>3687.26001</v>
      </c>
      <c r="C2165">
        <v>271.5</v>
      </c>
      <c r="D2165">
        <v>160.32600400000001</v>
      </c>
      <c r="E2165">
        <v>213.44667100000001</v>
      </c>
      <c r="F2165">
        <v>130.11698899999999</v>
      </c>
      <c r="G2165">
        <v>527.330017</v>
      </c>
      <c r="H2165">
        <v>86.175003000000004</v>
      </c>
      <c r="I2165">
        <v>0</v>
      </c>
    </row>
    <row r="2166" spans="1:12">
      <c r="A2166" s="126">
        <v>2165</v>
      </c>
      <c r="B2166">
        <v>3690.01001</v>
      </c>
      <c r="C2166">
        <v>266.89001500000001</v>
      </c>
      <c r="D2166">
        <v>159.26350400000001</v>
      </c>
      <c r="E2166">
        <v>215.32666</v>
      </c>
      <c r="F2166">
        <v>129.20927399999999</v>
      </c>
      <c r="G2166">
        <v>514.47997999999995</v>
      </c>
      <c r="H2166">
        <v>86.619003000000006</v>
      </c>
      <c r="I2166">
        <v>0</v>
      </c>
    </row>
    <row r="2167" spans="1:12">
      <c r="A2167" s="126">
        <v>2166</v>
      </c>
      <c r="B2167">
        <v>3703.0600589999999</v>
      </c>
      <c r="C2167">
        <v>268.88000499999998</v>
      </c>
      <c r="D2167">
        <v>158.63450599999999</v>
      </c>
      <c r="E2167">
        <v>220.58999600000001</v>
      </c>
      <c r="F2167">
        <v>130.20578</v>
      </c>
      <c r="G2167">
        <v>513.96997099999999</v>
      </c>
      <c r="H2167">
        <v>86.942497000000003</v>
      </c>
      <c r="I2167">
        <v>0</v>
      </c>
    </row>
    <row r="2168" spans="1:12">
      <c r="A2168" s="126">
        <v>2167</v>
      </c>
      <c r="B2168">
        <v>3735.360107</v>
      </c>
      <c r="C2168">
        <v>268.73998999999998</v>
      </c>
      <c r="D2168">
        <v>164.19799800000001</v>
      </c>
      <c r="E2168">
        <v>221.229996</v>
      </c>
      <c r="F2168">
        <v>134.86270099999999</v>
      </c>
      <c r="G2168">
        <v>519.11999500000002</v>
      </c>
      <c r="H2168">
        <v>88.804496999999998</v>
      </c>
      <c r="I2168">
        <v>0</v>
      </c>
    </row>
    <row r="2169" spans="1:12">
      <c r="A2169" s="126">
        <v>2168</v>
      </c>
      <c r="B2169">
        <v>3727.040039</v>
      </c>
      <c r="C2169">
        <v>276.95001200000002</v>
      </c>
      <c r="D2169">
        <v>166.10000600000001</v>
      </c>
      <c r="E2169">
        <v>221.99667400000001</v>
      </c>
      <c r="F2169">
        <v>133.067001</v>
      </c>
      <c r="G2169">
        <v>530.86999500000002</v>
      </c>
      <c r="H2169">
        <v>87.935997</v>
      </c>
      <c r="I2169">
        <v>0</v>
      </c>
    </row>
    <row r="2170" spans="1:12">
      <c r="A2170" s="126">
        <v>2169</v>
      </c>
      <c r="B2170">
        <v>3732.040039</v>
      </c>
      <c r="C2170">
        <v>277.95001200000002</v>
      </c>
      <c r="D2170">
        <v>164.292496</v>
      </c>
      <c r="E2170">
        <v>231.59333799999999</v>
      </c>
      <c r="F2170">
        <v>131.93237300000001</v>
      </c>
      <c r="G2170">
        <v>524.59002699999996</v>
      </c>
      <c r="H2170">
        <v>86.975998000000004</v>
      </c>
      <c r="I2170">
        <v>0</v>
      </c>
    </row>
    <row r="2171" spans="1:12">
      <c r="A2171" s="126">
        <v>2170</v>
      </c>
      <c r="B2171">
        <v>3756.070068</v>
      </c>
      <c r="C2171">
        <v>273.16000400000001</v>
      </c>
      <c r="D2171">
        <v>162.846497</v>
      </c>
      <c r="E2171">
        <v>235.22332800000001</v>
      </c>
      <c r="F2171">
        <v>130.91615300000001</v>
      </c>
      <c r="G2171">
        <v>540.72997999999995</v>
      </c>
      <c r="H2171">
        <v>87.594002000000003</v>
      </c>
      <c r="I2171">
        <v>0</v>
      </c>
      <c r="L2171" s="101"/>
    </row>
    <row r="2172" spans="1:12">
      <c r="A2172" s="126">
        <v>2171</v>
      </c>
      <c r="B2172">
        <v>3700.65</v>
      </c>
      <c r="C2172">
        <v>268.94000199999999</v>
      </c>
      <c r="D2172">
        <v>159.33149700000001</v>
      </c>
      <c r="E2172">
        <v>243.25666799999999</v>
      </c>
      <c r="F2172">
        <v>127.680008</v>
      </c>
      <c r="G2172">
        <v>522.85998500000005</v>
      </c>
      <c r="H2172">
        <v>86.412002999999999</v>
      </c>
    </row>
    <row r="2173" spans="1:12">
      <c r="A2173" s="126">
        <v>2172</v>
      </c>
      <c r="B2173">
        <v>3726.86</v>
      </c>
      <c r="C2173">
        <v>270.97000100000002</v>
      </c>
      <c r="D2173">
        <v>160.92550700000001</v>
      </c>
      <c r="E2173">
        <v>245.03666699999999</v>
      </c>
      <c r="F2173">
        <v>129.25862100000001</v>
      </c>
      <c r="G2173">
        <v>520.79998799999998</v>
      </c>
      <c r="H2173">
        <v>87.045997999999997</v>
      </c>
    </row>
    <row r="2174" spans="1:12">
      <c r="A2174" s="126">
        <v>2173</v>
      </c>
      <c r="B2174">
        <v>3748.14</v>
      </c>
      <c r="C2174">
        <v>263.30999800000001</v>
      </c>
      <c r="D2174">
        <v>156.919006</v>
      </c>
      <c r="E2174">
        <v>251.99333200000001</v>
      </c>
      <c r="F2174">
        <v>124.90757000000001</v>
      </c>
      <c r="G2174">
        <v>500.48998999999998</v>
      </c>
      <c r="H2174">
        <v>86.764503000000005</v>
      </c>
    </row>
    <row r="2175" spans="1:12">
      <c r="A2175" s="126">
        <v>2174</v>
      </c>
      <c r="B2175">
        <v>3803.79</v>
      </c>
      <c r="C2175">
        <v>268.73998999999998</v>
      </c>
      <c r="D2175">
        <v>158.108002</v>
      </c>
      <c r="E2175">
        <v>272.01333599999998</v>
      </c>
      <c r="F2175">
        <v>129.169815</v>
      </c>
      <c r="G2175">
        <v>508.89001500000001</v>
      </c>
      <c r="H2175">
        <v>89.362503000000004</v>
      </c>
    </row>
    <row r="2176" spans="1:12">
      <c r="A2176" s="126">
        <v>2175</v>
      </c>
      <c r="B2176">
        <v>3824.68</v>
      </c>
      <c r="C2176">
        <v>267.57000699999998</v>
      </c>
      <c r="D2176">
        <v>159.134995</v>
      </c>
      <c r="E2176">
        <v>293.33999599999999</v>
      </c>
      <c r="F2176">
        <v>130.28471400000001</v>
      </c>
      <c r="G2176">
        <v>510.39999399999999</v>
      </c>
      <c r="H2176">
        <v>90.360496999999995</v>
      </c>
    </row>
    <row r="2177" spans="1:8">
      <c r="A2177" s="126">
        <v>2176</v>
      </c>
      <c r="B2177">
        <v>3799.61</v>
      </c>
      <c r="C2177">
        <v>256.83999599999999</v>
      </c>
      <c r="D2177">
        <v>155.71049500000001</v>
      </c>
      <c r="E2177">
        <v>270.39666699999998</v>
      </c>
      <c r="F2177">
        <v>127.25576</v>
      </c>
      <c r="G2177">
        <v>499.10000600000001</v>
      </c>
      <c r="H2177">
        <v>88.335999000000001</v>
      </c>
    </row>
    <row r="2178" spans="1:8">
      <c r="A2178" s="126">
        <v>2177</v>
      </c>
      <c r="B2178">
        <v>3801.19</v>
      </c>
      <c r="C2178">
        <v>251.08999600000001</v>
      </c>
      <c r="D2178">
        <v>156.041504</v>
      </c>
      <c r="E2178">
        <v>283.14666699999998</v>
      </c>
      <c r="F2178">
        <v>127.078163</v>
      </c>
      <c r="G2178">
        <v>494.25</v>
      </c>
      <c r="H2178">
        <v>87.327499000000003</v>
      </c>
    </row>
    <row r="2179" spans="1:8">
      <c r="A2179" s="126">
        <v>2178</v>
      </c>
      <c r="B2179">
        <v>3809.84</v>
      </c>
      <c r="C2179">
        <v>251.63999899999999</v>
      </c>
      <c r="D2179">
        <v>158.29449500000001</v>
      </c>
      <c r="E2179">
        <v>284.80334499999998</v>
      </c>
      <c r="F2179">
        <v>129.140244</v>
      </c>
      <c r="G2179">
        <v>507.790009</v>
      </c>
      <c r="H2179">
        <v>87.720000999999996</v>
      </c>
    </row>
    <row r="2180" spans="1:8">
      <c r="A2180" s="126">
        <v>2179</v>
      </c>
      <c r="B2180">
        <v>3795.54</v>
      </c>
      <c r="C2180">
        <v>245.63999899999999</v>
      </c>
      <c r="D2180">
        <v>156.37350499999999</v>
      </c>
      <c r="E2180">
        <v>281.66665599999999</v>
      </c>
      <c r="F2180">
        <v>127.186691</v>
      </c>
      <c r="G2180">
        <v>500.85998499999999</v>
      </c>
      <c r="H2180">
        <v>87.009003000000007</v>
      </c>
    </row>
    <row r="2181" spans="1:8">
      <c r="A2181" s="126">
        <v>2180</v>
      </c>
      <c r="B2181">
        <v>3768.25</v>
      </c>
      <c r="C2181">
        <v>251.36000100000001</v>
      </c>
      <c r="D2181">
        <v>155.21249399999999</v>
      </c>
      <c r="E2181">
        <v>275.38665800000001</v>
      </c>
      <c r="F2181">
        <v>125.44034600000001</v>
      </c>
      <c r="G2181">
        <v>497.98001099999999</v>
      </c>
      <c r="H2181">
        <v>86.809501999999995</v>
      </c>
    </row>
    <row r="2182" spans="1:8">
      <c r="A2182" s="126">
        <v>2181</v>
      </c>
      <c r="B2182">
        <v>3798.91</v>
      </c>
      <c r="C2182">
        <v>261.10000600000001</v>
      </c>
      <c r="D2182">
        <v>156.037994</v>
      </c>
      <c r="E2182">
        <v>281.51666299999999</v>
      </c>
      <c r="F2182">
        <v>126.12112399999999</v>
      </c>
      <c r="G2182">
        <v>501.76998900000001</v>
      </c>
      <c r="H2182">
        <v>89.542998999999995</v>
      </c>
    </row>
    <row r="2183" spans="1:8">
      <c r="A2183" s="126">
        <v>2182</v>
      </c>
      <c r="B2183">
        <v>3851.85</v>
      </c>
      <c r="C2183">
        <v>267.48001099999999</v>
      </c>
      <c r="D2183">
        <v>163.169006</v>
      </c>
      <c r="E2183">
        <v>283.48333700000001</v>
      </c>
      <c r="F2183">
        <v>130.264984</v>
      </c>
      <c r="G2183">
        <v>586.34002699999996</v>
      </c>
      <c r="H2183">
        <v>94.345000999999996</v>
      </c>
    </row>
    <row r="2184" spans="1:8">
      <c r="A2184" s="126">
        <v>2183</v>
      </c>
      <c r="B2184">
        <v>3853.07</v>
      </c>
      <c r="C2184">
        <v>272.86999500000002</v>
      </c>
      <c r="D2184">
        <v>165.349503</v>
      </c>
      <c r="E2184">
        <v>281.66332999999997</v>
      </c>
      <c r="F2184">
        <v>135.040268</v>
      </c>
      <c r="G2184">
        <v>579.84002699999996</v>
      </c>
      <c r="H2184">
        <v>94.5625</v>
      </c>
    </row>
    <row r="2185" spans="1:8">
      <c r="A2185" s="126">
        <v>2184</v>
      </c>
      <c r="B2185">
        <v>3841.47</v>
      </c>
      <c r="C2185">
        <v>274.5</v>
      </c>
      <c r="D2185">
        <v>164.61149599999999</v>
      </c>
      <c r="E2185">
        <v>282.21331800000002</v>
      </c>
      <c r="F2185">
        <v>137.21086099999999</v>
      </c>
      <c r="G2185">
        <v>565.169983</v>
      </c>
      <c r="H2185">
        <v>95.052498</v>
      </c>
    </row>
    <row r="2186" spans="1:8">
      <c r="A2186" s="126">
        <v>2185</v>
      </c>
      <c r="B2186">
        <v>3855.36</v>
      </c>
      <c r="C2186">
        <v>278.01001000000002</v>
      </c>
      <c r="D2186">
        <v>164.699997</v>
      </c>
      <c r="E2186">
        <v>293.60000600000001</v>
      </c>
      <c r="F2186">
        <v>141.009399</v>
      </c>
      <c r="G2186">
        <v>556.78002900000001</v>
      </c>
      <c r="H2186">
        <v>94.970000999999996</v>
      </c>
    </row>
    <row r="2187" spans="1:8">
      <c r="A2187" s="126">
        <v>2186</v>
      </c>
      <c r="B2187">
        <v>3849.62</v>
      </c>
      <c r="C2187">
        <v>282.04998799999998</v>
      </c>
      <c r="D2187">
        <v>166.30650299999999</v>
      </c>
      <c r="E2187">
        <v>294.36334199999999</v>
      </c>
      <c r="F2187">
        <v>141.246185</v>
      </c>
      <c r="G2187">
        <v>561.92999299999997</v>
      </c>
      <c r="H2187">
        <v>95.861999999999995</v>
      </c>
    </row>
    <row r="2188" spans="1:8">
      <c r="A2188" s="126">
        <v>2187</v>
      </c>
      <c r="B2188">
        <v>3750.77</v>
      </c>
      <c r="C2188">
        <v>272.14001500000001</v>
      </c>
      <c r="D2188">
        <v>161.628998</v>
      </c>
      <c r="E2188">
        <v>288.05334499999998</v>
      </c>
      <c r="F2188">
        <v>140.16090399999999</v>
      </c>
      <c r="G2188">
        <v>523.28002900000001</v>
      </c>
      <c r="H2188">
        <v>91.539496999999997</v>
      </c>
    </row>
    <row r="2189" spans="1:8">
      <c r="A2189" s="126">
        <v>2188</v>
      </c>
      <c r="B2189">
        <v>3787.38</v>
      </c>
      <c r="C2189">
        <v>265</v>
      </c>
      <c r="D2189">
        <v>161.88099700000001</v>
      </c>
      <c r="E2189">
        <v>278.476654</v>
      </c>
      <c r="F2189">
        <v>135.25730899999999</v>
      </c>
      <c r="G2189">
        <v>538.59997599999997</v>
      </c>
      <c r="H2189">
        <v>93.155501999999998</v>
      </c>
    </row>
    <row r="2190" spans="1:8">
      <c r="A2190" s="126">
        <v>2189</v>
      </c>
      <c r="B2190">
        <v>3714.24</v>
      </c>
      <c r="C2190">
        <v>258.32998700000002</v>
      </c>
      <c r="D2190">
        <v>160.30999800000001</v>
      </c>
      <c r="E2190">
        <v>264.51001000000002</v>
      </c>
      <c r="F2190">
        <v>130.19593800000001</v>
      </c>
      <c r="G2190">
        <v>532.39001499999995</v>
      </c>
      <c r="H2190">
        <v>91.787002999999999</v>
      </c>
    </row>
    <row r="2191" spans="1:8">
      <c r="A2191" s="126">
        <v>2190</v>
      </c>
      <c r="B2191">
        <v>3773.86</v>
      </c>
      <c r="C2191">
        <v>262.01001000000002</v>
      </c>
      <c r="D2191">
        <v>167.14399700000001</v>
      </c>
      <c r="E2191">
        <v>279.93667599999998</v>
      </c>
      <c r="F2191">
        <v>132.346756</v>
      </c>
      <c r="G2191">
        <v>539.03997800000002</v>
      </c>
      <c r="H2191">
        <v>95.067497000000003</v>
      </c>
    </row>
    <row r="2192" spans="1:8">
      <c r="A2192" s="126">
        <v>2191</v>
      </c>
      <c r="B2192">
        <v>3826.31</v>
      </c>
      <c r="C2192">
        <v>267.07998700000002</v>
      </c>
      <c r="D2192">
        <v>169</v>
      </c>
      <c r="E2192">
        <v>290.92999300000002</v>
      </c>
      <c r="F2192">
        <v>133.185394</v>
      </c>
      <c r="G2192">
        <v>548.15997300000004</v>
      </c>
      <c r="H2192">
        <v>96.375504000000006</v>
      </c>
    </row>
    <row r="2193" spans="1:8">
      <c r="A2193" s="126">
        <v>2192</v>
      </c>
      <c r="B2193">
        <v>3830.17</v>
      </c>
      <c r="C2193">
        <v>266.64999399999999</v>
      </c>
      <c r="D2193">
        <v>165.62649500000001</v>
      </c>
      <c r="E2193">
        <v>284.89666699999998</v>
      </c>
      <c r="F2193">
        <v>132.14944499999999</v>
      </c>
      <c r="G2193">
        <v>539.45001200000002</v>
      </c>
      <c r="H2193">
        <v>103.503502</v>
      </c>
    </row>
    <row r="2194" spans="1:8">
      <c r="A2194" s="126">
        <v>2193</v>
      </c>
      <c r="B2194">
        <v>3871.74</v>
      </c>
      <c r="C2194">
        <v>266.48998999999998</v>
      </c>
      <c r="D2194">
        <v>166.550003</v>
      </c>
      <c r="E2194">
        <v>283.32998700000002</v>
      </c>
      <c r="F2194">
        <v>135.553314</v>
      </c>
      <c r="G2194">
        <v>552.15997300000004</v>
      </c>
      <c r="H2194">
        <v>103.1185</v>
      </c>
    </row>
    <row r="2195" spans="1:8">
      <c r="A2195" s="126">
        <v>2194</v>
      </c>
      <c r="B2195">
        <v>3886.83</v>
      </c>
      <c r="C2195">
        <v>268.10000600000001</v>
      </c>
      <c r="D2195">
        <v>167.60749799999999</v>
      </c>
      <c r="E2195">
        <v>284.07666</v>
      </c>
      <c r="F2195">
        <v>135.13336200000001</v>
      </c>
      <c r="G2195">
        <v>550.78997800000002</v>
      </c>
      <c r="H2195">
        <v>104.900002</v>
      </c>
    </row>
    <row r="2196" spans="1:8">
      <c r="A2196" s="126">
        <v>2195</v>
      </c>
      <c r="B2196">
        <v>3915.59</v>
      </c>
      <c r="C2196">
        <v>266.57998700000002</v>
      </c>
      <c r="D2196">
        <v>166.14700300000001</v>
      </c>
      <c r="E2196">
        <v>287.80667099999999</v>
      </c>
      <c r="F2196">
        <v>135.281586</v>
      </c>
      <c r="G2196">
        <v>547.919983</v>
      </c>
      <c r="H2196">
        <v>104.6455</v>
      </c>
    </row>
    <row r="2197" spans="1:8">
      <c r="A2197" s="126">
        <v>2196</v>
      </c>
      <c r="B2197">
        <v>3911.23</v>
      </c>
      <c r="C2197">
        <v>269.45001200000002</v>
      </c>
      <c r="D2197">
        <v>165.25</v>
      </c>
      <c r="E2197">
        <v>283.15332000000001</v>
      </c>
      <c r="F2197">
        <v>134.39227299999999</v>
      </c>
      <c r="G2197">
        <v>559.07000700000003</v>
      </c>
      <c r="H2197">
        <v>104.175499</v>
      </c>
    </row>
    <row r="2198" spans="1:8">
      <c r="A2198" s="126">
        <v>2197</v>
      </c>
      <c r="B2198">
        <v>3909.88</v>
      </c>
      <c r="C2198">
        <v>271.86999500000002</v>
      </c>
      <c r="D2198">
        <v>164.32899499999999</v>
      </c>
      <c r="E2198">
        <v>268.273346</v>
      </c>
      <c r="F2198">
        <v>133.779663</v>
      </c>
      <c r="G2198">
        <v>563.59002699999996</v>
      </c>
      <c r="H2198">
        <v>104.768997</v>
      </c>
    </row>
    <row r="2199" spans="1:8">
      <c r="A2199" s="126">
        <v>2198</v>
      </c>
      <c r="B2199">
        <v>3916.38</v>
      </c>
      <c r="C2199">
        <v>270.39001500000001</v>
      </c>
      <c r="D2199">
        <v>163.106506</v>
      </c>
      <c r="E2199">
        <v>270.55334499999998</v>
      </c>
      <c r="F2199">
        <v>133.52276599999999</v>
      </c>
      <c r="G2199">
        <v>557.59002699999996</v>
      </c>
      <c r="H2199">
        <v>104.79450199999999</v>
      </c>
    </row>
    <row r="2200" spans="1:8">
      <c r="A2200" s="126">
        <v>2199</v>
      </c>
      <c r="B2200">
        <v>3934.83</v>
      </c>
      <c r="C2200">
        <v>270.5</v>
      </c>
      <c r="D2200">
        <v>163.88549800000001</v>
      </c>
      <c r="E2200">
        <v>272.040009</v>
      </c>
      <c r="F2200">
        <v>133.75988799999999</v>
      </c>
      <c r="G2200">
        <v>556.52002000000005</v>
      </c>
      <c r="H2200">
        <v>105.20549800000001</v>
      </c>
    </row>
    <row r="2201" spans="1:8">
      <c r="A2201" s="126">
        <v>2200</v>
      </c>
      <c r="B2201">
        <v>3932.59</v>
      </c>
      <c r="C2201">
        <v>273.97000100000002</v>
      </c>
      <c r="D2201">
        <v>163.447495</v>
      </c>
      <c r="E2201">
        <v>265.406677</v>
      </c>
      <c r="F2201">
        <v>131.60583500000001</v>
      </c>
      <c r="G2201">
        <v>557.28002900000001</v>
      </c>
      <c r="H2201">
        <v>106.095001</v>
      </c>
    </row>
    <row r="2202" spans="1:8">
      <c r="A2202" s="126">
        <v>2201</v>
      </c>
      <c r="B2202">
        <v>3931.33</v>
      </c>
      <c r="C2202">
        <v>273.57000699999998</v>
      </c>
      <c r="D2202">
        <v>165.432007</v>
      </c>
      <c r="E2202">
        <v>266.04998799999998</v>
      </c>
      <c r="F2202">
        <v>129.28376800000001</v>
      </c>
      <c r="G2202">
        <v>551.34002699999996</v>
      </c>
      <c r="H2202">
        <v>106.415497</v>
      </c>
    </row>
    <row r="2203" spans="1:8">
      <c r="A2203" s="126">
        <v>2202</v>
      </c>
      <c r="B2203">
        <v>3913.97</v>
      </c>
      <c r="C2203">
        <v>269.39001500000001</v>
      </c>
      <c r="D2203">
        <v>166.41149899999999</v>
      </c>
      <c r="E2203">
        <v>262.459991</v>
      </c>
      <c r="F2203">
        <v>128.167236</v>
      </c>
      <c r="G2203">
        <v>548.21997099999999</v>
      </c>
      <c r="H2203">
        <v>105.860001</v>
      </c>
    </row>
    <row r="2204" spans="1:8">
      <c r="A2204" s="126">
        <v>2203</v>
      </c>
      <c r="B2204">
        <v>3906.71</v>
      </c>
      <c r="C2204">
        <v>261.55999800000001</v>
      </c>
      <c r="D2204">
        <v>162.49499499999999</v>
      </c>
      <c r="E2204">
        <v>260.43331899999998</v>
      </c>
      <c r="F2204">
        <v>128.32531700000001</v>
      </c>
      <c r="G2204">
        <v>540.21997099999999</v>
      </c>
      <c r="H2204">
        <v>105.056999</v>
      </c>
    </row>
    <row r="2205" spans="1:8">
      <c r="A2205" s="126">
        <v>2204</v>
      </c>
      <c r="B2205">
        <v>3876.5</v>
      </c>
      <c r="C2205">
        <v>260.32998700000002</v>
      </c>
      <c r="D2205">
        <v>159.037003</v>
      </c>
      <c r="E2205">
        <v>238.16667200000001</v>
      </c>
      <c r="F2205">
        <v>124.501358</v>
      </c>
      <c r="G2205">
        <v>533.78002900000001</v>
      </c>
      <c r="H2205">
        <v>103.24400300000001</v>
      </c>
    </row>
    <row r="2206" spans="1:8">
      <c r="A2206" s="126">
        <v>2205</v>
      </c>
      <c r="B2206">
        <v>3881.37</v>
      </c>
      <c r="C2206">
        <v>265.85998499999999</v>
      </c>
      <c r="D2206">
        <v>159.72500600000001</v>
      </c>
      <c r="E2206">
        <v>232.94667100000001</v>
      </c>
      <c r="F2206">
        <v>124.363022</v>
      </c>
      <c r="G2206">
        <v>546.15002400000003</v>
      </c>
      <c r="H2206">
        <v>103.54299899999999</v>
      </c>
    </row>
    <row r="2207" spans="1:8">
      <c r="A2207" s="126">
        <v>2206</v>
      </c>
      <c r="B2207">
        <v>3925.43</v>
      </c>
      <c r="C2207">
        <v>264.30999800000001</v>
      </c>
      <c r="D2207">
        <v>157.97650100000001</v>
      </c>
      <c r="E2207">
        <v>247.33999600000001</v>
      </c>
      <c r="F2207">
        <v>123.85908499999999</v>
      </c>
      <c r="G2207">
        <v>553.40997300000004</v>
      </c>
      <c r="H2207">
        <v>104.758499</v>
      </c>
    </row>
    <row r="2208" spans="1:8">
      <c r="A2208" s="126">
        <v>2207</v>
      </c>
      <c r="B2208">
        <v>3829.34</v>
      </c>
      <c r="C2208">
        <v>254.69000199999999</v>
      </c>
      <c r="D2208">
        <v>152.858002</v>
      </c>
      <c r="E2208">
        <v>227.40666200000001</v>
      </c>
      <c r="F2208">
        <v>119.55094099999999</v>
      </c>
      <c r="G2208">
        <v>546.70001200000002</v>
      </c>
      <c r="H2208">
        <v>101.568001</v>
      </c>
    </row>
    <row r="2209" spans="1:8">
      <c r="A2209" s="126">
        <v>2208</v>
      </c>
      <c r="B2209">
        <v>3811.15</v>
      </c>
      <c r="C2209">
        <v>257.61999500000002</v>
      </c>
      <c r="D2209">
        <v>154.6465</v>
      </c>
      <c r="E2209">
        <v>225.16667200000001</v>
      </c>
      <c r="F2209">
        <v>119.817741</v>
      </c>
      <c r="G2209">
        <v>538.84997599999997</v>
      </c>
      <c r="H2209">
        <v>101.843002</v>
      </c>
    </row>
    <row r="2210" spans="1:8">
      <c r="A2210" s="126">
        <v>2209</v>
      </c>
      <c r="B2210">
        <v>3901.82</v>
      </c>
      <c r="C2210">
        <v>264.91000400000001</v>
      </c>
      <c r="D2210">
        <v>157.307007</v>
      </c>
      <c r="E2210">
        <v>239.47666899999999</v>
      </c>
      <c r="F2210">
        <v>126.270065</v>
      </c>
      <c r="G2210">
        <v>550.64001499999995</v>
      </c>
      <c r="H2210">
        <v>104.07550000000001</v>
      </c>
    </row>
    <row r="2211" spans="1:8">
      <c r="A2211" s="126">
        <v>2210</v>
      </c>
      <c r="B2211">
        <v>3870.29</v>
      </c>
      <c r="C2211">
        <v>259</v>
      </c>
      <c r="D2211">
        <v>154.72650100000001</v>
      </c>
      <c r="E2211">
        <v>228.81333900000001</v>
      </c>
      <c r="F2211">
        <v>123.63181299999999</v>
      </c>
      <c r="G2211">
        <v>547.82000700000003</v>
      </c>
      <c r="H2211">
        <v>103.792</v>
      </c>
    </row>
    <row r="2212" spans="1:8">
      <c r="A2212" s="126">
        <v>2211</v>
      </c>
      <c r="B2212">
        <v>3819.72</v>
      </c>
      <c r="C2212">
        <v>255.41000399999999</v>
      </c>
      <c r="D2212">
        <v>150.25</v>
      </c>
      <c r="E2212">
        <v>217.73333700000001</v>
      </c>
      <c r="F2212">
        <v>120.608215</v>
      </c>
      <c r="G2212">
        <v>520.70001200000002</v>
      </c>
      <c r="H2212">
        <v>101.335503</v>
      </c>
    </row>
    <row r="2213" spans="1:8">
      <c r="A2213" s="126">
        <v>2212</v>
      </c>
      <c r="B2213">
        <v>3768.47</v>
      </c>
      <c r="C2213">
        <v>257.64001500000001</v>
      </c>
      <c r="D2213">
        <v>148.87849399999999</v>
      </c>
      <c r="E2213">
        <v>207.14666700000001</v>
      </c>
      <c r="F2213">
        <v>118.701172</v>
      </c>
      <c r="G2213">
        <v>511.290009</v>
      </c>
      <c r="H2213">
        <v>102.454498</v>
      </c>
    </row>
    <row r="2214" spans="1:8">
      <c r="A2214" s="126">
        <v>2213</v>
      </c>
      <c r="B2214">
        <v>3841.94</v>
      </c>
      <c r="C2214">
        <v>264.27999899999998</v>
      </c>
      <c r="D2214">
        <v>150.02299500000001</v>
      </c>
      <c r="E2214">
        <v>199.316666</v>
      </c>
      <c r="F2214">
        <v>119.97582199999999</v>
      </c>
      <c r="G2214">
        <v>516.39001499999995</v>
      </c>
      <c r="H2214">
        <v>105.427002</v>
      </c>
    </row>
    <row r="2215" spans="1:8">
      <c r="A2215" s="126">
        <v>2214</v>
      </c>
      <c r="B2215">
        <v>3821.35</v>
      </c>
      <c r="C2215">
        <v>255.30999800000001</v>
      </c>
      <c r="D2215">
        <v>147.59750399999999</v>
      </c>
      <c r="E2215">
        <v>187.66667200000001</v>
      </c>
      <c r="F2215">
        <v>114.97601299999999</v>
      </c>
      <c r="G2215">
        <v>493.32998700000002</v>
      </c>
      <c r="H2215">
        <v>101.208504</v>
      </c>
    </row>
    <row r="2216" spans="1:8">
      <c r="A2216" s="126">
        <v>2215</v>
      </c>
      <c r="B2216">
        <v>3875.44</v>
      </c>
      <c r="C2216">
        <v>265.73998999999998</v>
      </c>
      <c r="D2216">
        <v>153.14250200000001</v>
      </c>
      <c r="E2216">
        <v>224.52667199999999</v>
      </c>
      <c r="F2216">
        <v>119.64975</v>
      </c>
      <c r="G2216">
        <v>506.44000199999999</v>
      </c>
      <c r="H2216">
        <v>102.635002</v>
      </c>
    </row>
    <row r="2217" spans="1:8">
      <c r="A2217" s="126">
        <v>2216</v>
      </c>
      <c r="B2217">
        <v>3898.81</v>
      </c>
      <c r="C2217">
        <v>264.89999399999999</v>
      </c>
      <c r="D2217">
        <v>152.88200399999999</v>
      </c>
      <c r="E2217">
        <v>222.68666099999999</v>
      </c>
      <c r="F2217">
        <v>118.55295599999999</v>
      </c>
      <c r="G2217">
        <v>504.540009</v>
      </c>
      <c r="H2217">
        <v>102.751503</v>
      </c>
    </row>
    <row r="2218" spans="1:8">
      <c r="A2218" s="126">
        <v>2217</v>
      </c>
      <c r="B2218">
        <v>3939.34</v>
      </c>
      <c r="C2218">
        <v>273.88000499999998</v>
      </c>
      <c r="D2218">
        <v>155.67950400000001</v>
      </c>
      <c r="E2218">
        <v>233.199997</v>
      </c>
      <c r="F2218">
        <v>120.50939200000001</v>
      </c>
      <c r="G2218">
        <v>523.05999799999995</v>
      </c>
      <c r="H2218">
        <v>105.73850299999999</v>
      </c>
    </row>
    <row r="2219" spans="1:8">
      <c r="A2219" s="126">
        <v>2218</v>
      </c>
      <c r="B2219">
        <v>3943.34</v>
      </c>
      <c r="C2219">
        <v>268.39999399999999</v>
      </c>
      <c r="D2219">
        <v>154.474503</v>
      </c>
      <c r="E2219">
        <v>231.24333200000001</v>
      </c>
      <c r="F2219">
        <v>119.590462</v>
      </c>
      <c r="G2219">
        <v>518.02002000000005</v>
      </c>
      <c r="H2219">
        <v>103.096001</v>
      </c>
    </row>
    <row r="2220" spans="1:8">
      <c r="A2220" s="126">
        <v>2219</v>
      </c>
      <c r="B2220">
        <v>3968.94</v>
      </c>
      <c r="C2220">
        <v>273.75</v>
      </c>
      <c r="D2220">
        <v>154.084</v>
      </c>
      <c r="E2220">
        <v>235.979996</v>
      </c>
      <c r="F2220">
        <v>122.51525100000001</v>
      </c>
      <c r="G2220">
        <v>520.25</v>
      </c>
      <c r="H2220">
        <v>103.324501</v>
      </c>
    </row>
    <row r="2221" spans="1:8">
      <c r="A2221" s="126">
        <v>2220</v>
      </c>
      <c r="B2221">
        <v>3962.71</v>
      </c>
      <c r="C2221">
        <v>279.27999899999998</v>
      </c>
      <c r="D2221">
        <v>154.59300200000001</v>
      </c>
      <c r="E2221">
        <v>225.62666300000001</v>
      </c>
      <c r="F2221">
        <v>124.076469</v>
      </c>
      <c r="G2221">
        <v>524.03002900000001</v>
      </c>
      <c r="H2221">
        <v>104.62599899999999</v>
      </c>
    </row>
    <row r="2222" spans="1:8">
      <c r="A2222" s="126">
        <v>2221</v>
      </c>
      <c r="B2222">
        <v>3974.12</v>
      </c>
      <c r="C2222">
        <v>284.01001000000002</v>
      </c>
      <c r="D2222">
        <v>156.78649899999999</v>
      </c>
      <c r="E2222">
        <v>233.93666099999999</v>
      </c>
      <c r="F2222">
        <v>123.276093</v>
      </c>
      <c r="G2222">
        <v>524.44000200000005</v>
      </c>
      <c r="H2222">
        <v>104.554001</v>
      </c>
    </row>
    <row r="2223" spans="1:8">
      <c r="A2223" s="126">
        <v>2222</v>
      </c>
      <c r="B2223">
        <v>3915.46</v>
      </c>
      <c r="C2223">
        <v>278.61999500000002</v>
      </c>
      <c r="D2223">
        <v>151.399506</v>
      </c>
      <c r="E2223">
        <v>217.720001</v>
      </c>
      <c r="F2223">
        <v>119.09641999999999</v>
      </c>
      <c r="G2223">
        <v>504.790009</v>
      </c>
      <c r="H2223">
        <v>101.810997</v>
      </c>
    </row>
    <row r="2224" spans="1:8">
      <c r="A2224" s="126">
        <v>2223</v>
      </c>
      <c r="B2224">
        <v>3913.1</v>
      </c>
      <c r="C2224">
        <v>290.10998499999999</v>
      </c>
      <c r="D2224">
        <v>153.74800099999999</v>
      </c>
      <c r="E2224">
        <v>218.28999300000001</v>
      </c>
      <c r="F2224">
        <v>118.562828</v>
      </c>
      <c r="G2224">
        <v>512.17999299999997</v>
      </c>
      <c r="H2224">
        <v>102.160004</v>
      </c>
    </row>
    <row r="2225" spans="1:8">
      <c r="A2225" s="126">
        <v>2224</v>
      </c>
      <c r="B2225">
        <v>3940.59</v>
      </c>
      <c r="C2225">
        <v>293.540009</v>
      </c>
      <c r="D2225">
        <v>155.54350299999999</v>
      </c>
      <c r="E2225">
        <v>223.33332799999999</v>
      </c>
      <c r="F2225">
        <v>121.922394</v>
      </c>
      <c r="G2225">
        <v>523.10998500000005</v>
      </c>
      <c r="H2225">
        <v>101.929497</v>
      </c>
    </row>
    <row r="2226" spans="1:8">
      <c r="A2226" s="126">
        <v>2225</v>
      </c>
      <c r="B2226">
        <v>3910.52</v>
      </c>
      <c r="C2226">
        <v>290.63000499999998</v>
      </c>
      <c r="D2226">
        <v>156.875</v>
      </c>
      <c r="E2226">
        <v>220.720001</v>
      </c>
      <c r="F2226">
        <v>121.08251199999999</v>
      </c>
      <c r="G2226">
        <v>535.09002699999996</v>
      </c>
      <c r="H2226">
        <v>102.648003</v>
      </c>
    </row>
    <row r="2227" spans="1:8">
      <c r="A2227" s="126">
        <v>2226</v>
      </c>
      <c r="B2227">
        <v>3889.14</v>
      </c>
      <c r="C2227">
        <v>282.14001500000001</v>
      </c>
      <c r="D2227">
        <v>154.3535</v>
      </c>
      <c r="E2227">
        <v>210.08999600000001</v>
      </c>
      <c r="F2227">
        <v>118.661644</v>
      </c>
      <c r="G2227">
        <v>520.80999799999995</v>
      </c>
      <c r="H2227">
        <v>102.25299800000001</v>
      </c>
    </row>
    <row r="2228" spans="1:8">
      <c r="A2228" s="126">
        <v>2227</v>
      </c>
      <c r="B2228">
        <v>3909.52</v>
      </c>
      <c r="C2228">
        <v>278.73998999999998</v>
      </c>
      <c r="D2228">
        <v>152.31300400000001</v>
      </c>
      <c r="E2228">
        <v>213.46333300000001</v>
      </c>
      <c r="F2228">
        <v>119.15570099999999</v>
      </c>
      <c r="G2228">
        <v>502.85998499999999</v>
      </c>
      <c r="H2228">
        <v>102.218002</v>
      </c>
    </row>
    <row r="2229" spans="1:8">
      <c r="A2229" s="126">
        <v>2228</v>
      </c>
      <c r="B2229">
        <v>3974.54</v>
      </c>
      <c r="C2229">
        <v>283.01998900000001</v>
      </c>
      <c r="D2229">
        <v>152.60150100000001</v>
      </c>
      <c r="E2229">
        <v>206.23666399999999</v>
      </c>
      <c r="F2229">
        <v>119.768326</v>
      </c>
      <c r="G2229">
        <v>508.04998799999998</v>
      </c>
      <c r="H2229">
        <v>101.777496</v>
      </c>
    </row>
    <row r="2230" spans="1:8">
      <c r="A2230" s="126">
        <v>2229</v>
      </c>
      <c r="B2230">
        <v>3971.09</v>
      </c>
      <c r="C2230">
        <v>290.82000699999998</v>
      </c>
      <c r="D2230">
        <v>153.78649899999999</v>
      </c>
      <c r="E2230">
        <v>203.76333600000001</v>
      </c>
      <c r="F2230">
        <v>119.94618199999999</v>
      </c>
      <c r="G2230">
        <v>513.95001200000002</v>
      </c>
      <c r="H2230">
        <v>102.797501</v>
      </c>
    </row>
    <row r="2231" spans="1:8">
      <c r="A2231" s="126">
        <v>2230</v>
      </c>
      <c r="B2231">
        <v>3958.55</v>
      </c>
      <c r="C2231">
        <v>288</v>
      </c>
      <c r="D2231">
        <v>152.76449600000001</v>
      </c>
      <c r="E2231">
        <v>211.87333699999999</v>
      </c>
      <c r="F2231">
        <v>118.47391500000001</v>
      </c>
      <c r="G2231">
        <v>513.39001499999995</v>
      </c>
      <c r="H2231">
        <v>102.777</v>
      </c>
    </row>
    <row r="2232" spans="1:8">
      <c r="A2232" s="126">
        <v>2231</v>
      </c>
      <c r="B2232">
        <v>3972.89</v>
      </c>
      <c r="C2232">
        <v>294.52999899999998</v>
      </c>
      <c r="D2232">
        <v>154.70399499999999</v>
      </c>
      <c r="E2232">
        <v>222.643326</v>
      </c>
      <c r="F2232">
        <v>120.69714399999999</v>
      </c>
      <c r="G2232">
        <v>521.65997300000004</v>
      </c>
      <c r="H2232">
        <v>103.43150300000001</v>
      </c>
    </row>
    <row r="2233" spans="1:8">
      <c r="A2233" s="126">
        <v>2232</v>
      </c>
      <c r="B2233">
        <v>4019.87</v>
      </c>
      <c r="C2233">
        <v>298.66000400000001</v>
      </c>
      <c r="D2233">
        <v>158.050003</v>
      </c>
      <c r="E2233">
        <v>220.58332799999999</v>
      </c>
      <c r="F2233">
        <v>121.53703299999999</v>
      </c>
      <c r="G2233">
        <v>539.419983</v>
      </c>
      <c r="H2233">
        <v>106.887497</v>
      </c>
    </row>
    <row r="2234" spans="1:8">
      <c r="A2234" s="126">
        <v>2233</v>
      </c>
      <c r="B2234">
        <v>4077.91</v>
      </c>
      <c r="C2234">
        <v>308.91000400000001</v>
      </c>
      <c r="D2234">
        <v>161.336502</v>
      </c>
      <c r="E2234">
        <v>230.35000600000001</v>
      </c>
      <c r="F2234">
        <v>124.402542</v>
      </c>
      <c r="G2234">
        <v>540.669983</v>
      </c>
      <c r="H2234">
        <v>111.277496</v>
      </c>
    </row>
    <row r="2235" spans="1:8">
      <c r="A2235" s="126">
        <v>2234</v>
      </c>
      <c r="B2235">
        <v>4073.94</v>
      </c>
      <c r="C2235">
        <v>306.26001000000002</v>
      </c>
      <c r="D2235">
        <v>161.19099399999999</v>
      </c>
      <c r="E2235">
        <v>230.53999300000001</v>
      </c>
      <c r="F2235">
        <v>124.708862</v>
      </c>
      <c r="G2235">
        <v>544.53002900000001</v>
      </c>
      <c r="H2235">
        <v>111.237503</v>
      </c>
    </row>
    <row r="2236" spans="1:8">
      <c r="A2236" s="126">
        <v>2235</v>
      </c>
      <c r="B2236">
        <v>4079.95</v>
      </c>
      <c r="C2236">
        <v>313.08999599999999</v>
      </c>
      <c r="D2236">
        <v>163.96949799999999</v>
      </c>
      <c r="E2236">
        <v>223.65666200000001</v>
      </c>
      <c r="F2236">
        <v>126.378738</v>
      </c>
      <c r="G2236">
        <v>546.98999000000003</v>
      </c>
      <c r="H2236">
        <v>112.48400100000001</v>
      </c>
    </row>
    <row r="2237" spans="1:8">
      <c r="A2237" s="126">
        <v>2236</v>
      </c>
      <c r="B2237">
        <v>4097.17</v>
      </c>
      <c r="C2237">
        <v>313.01998900000001</v>
      </c>
      <c r="D2237">
        <v>164.96499600000001</v>
      </c>
      <c r="E2237">
        <v>227.933334</v>
      </c>
      <c r="F2237">
        <v>128.80950899999999</v>
      </c>
      <c r="G2237">
        <v>554.580017</v>
      </c>
      <c r="H2237">
        <v>113.272003</v>
      </c>
    </row>
    <row r="2238" spans="1:8">
      <c r="A2238" s="126">
        <v>2237</v>
      </c>
      <c r="B2238">
        <v>4128.8</v>
      </c>
      <c r="C2238">
        <v>312.459991</v>
      </c>
      <c r="D2238">
        <v>168.61000100000001</v>
      </c>
      <c r="E2238">
        <v>225.67334</v>
      </c>
      <c r="F2238">
        <v>131.418091</v>
      </c>
      <c r="G2238">
        <v>555.30999799999995</v>
      </c>
      <c r="H2238">
        <v>114.293999</v>
      </c>
    </row>
    <row r="2239" spans="1:8">
      <c r="A2239" s="126">
        <v>2238</v>
      </c>
      <c r="B2239">
        <v>4127.99</v>
      </c>
      <c r="C2239">
        <v>311.540009</v>
      </c>
      <c r="D2239">
        <v>168.96949799999999</v>
      </c>
      <c r="E2239">
        <v>233.99333200000001</v>
      </c>
      <c r="F2239">
        <v>129.67903100000001</v>
      </c>
      <c r="G2239">
        <v>552.78002900000001</v>
      </c>
      <c r="H2239">
        <v>112.739502</v>
      </c>
    </row>
    <row r="2240" spans="1:8">
      <c r="A2240" s="126">
        <v>2239</v>
      </c>
      <c r="B2240">
        <v>4141.59</v>
      </c>
      <c r="C2240">
        <v>309.76001000000002</v>
      </c>
      <c r="D2240">
        <v>170</v>
      </c>
      <c r="E2240">
        <v>254.106674</v>
      </c>
      <c r="F2240">
        <v>132.831085</v>
      </c>
      <c r="G2240">
        <v>553.72997999999995</v>
      </c>
      <c r="H2240">
        <v>113.36350299999999</v>
      </c>
    </row>
    <row r="2241" spans="1:8">
      <c r="A2241" s="126">
        <v>2240</v>
      </c>
      <c r="B2241">
        <v>4124.66</v>
      </c>
      <c r="C2241">
        <v>302.82000699999998</v>
      </c>
      <c r="D2241">
        <v>166.64999399999999</v>
      </c>
      <c r="E2241">
        <v>244.07666</v>
      </c>
      <c r="F2241">
        <v>130.45962499999999</v>
      </c>
      <c r="G2241">
        <v>540.02002000000005</v>
      </c>
      <c r="H2241">
        <v>112.741997</v>
      </c>
    </row>
    <row r="2242" spans="1:8">
      <c r="A2242" s="126">
        <v>2241</v>
      </c>
      <c r="B2242">
        <v>4170.42</v>
      </c>
      <c r="C2242">
        <v>307.82000699999998</v>
      </c>
      <c r="D2242">
        <v>168.954498</v>
      </c>
      <c r="E2242">
        <v>246.28334000000001</v>
      </c>
      <c r="F2242">
        <v>132.900238</v>
      </c>
      <c r="G2242">
        <v>549.21997099999999</v>
      </c>
      <c r="H2242">
        <v>114.833</v>
      </c>
    </row>
    <row r="2243" spans="1:8">
      <c r="A2243" s="126">
        <v>2242</v>
      </c>
      <c r="B2243">
        <v>4185.47</v>
      </c>
      <c r="C2243">
        <v>306.17999300000002</v>
      </c>
      <c r="D2243">
        <v>169.97200000000001</v>
      </c>
      <c r="E2243">
        <v>246.59333799999999</v>
      </c>
      <c r="F2243">
        <v>132.564301</v>
      </c>
      <c r="G2243">
        <v>546.53997800000002</v>
      </c>
      <c r="H2243">
        <v>114.88800000000001</v>
      </c>
    </row>
    <row r="2244" spans="1:8">
      <c r="A2244" s="126">
        <v>2243</v>
      </c>
      <c r="B2244">
        <v>4163.26</v>
      </c>
      <c r="C2244">
        <v>302.23998999999998</v>
      </c>
      <c r="D2244">
        <v>168.600494</v>
      </c>
      <c r="E2244">
        <v>238.21000699999999</v>
      </c>
      <c r="F2244">
        <v>133.23619099999999</v>
      </c>
      <c r="G2244">
        <v>554.44000200000005</v>
      </c>
      <c r="H2244">
        <v>115.120003</v>
      </c>
    </row>
    <row r="2245" spans="1:8">
      <c r="A2245" s="126">
        <v>2244</v>
      </c>
      <c r="B2245">
        <v>4134.9399999999996</v>
      </c>
      <c r="C2245">
        <v>302.64999399999999</v>
      </c>
      <c r="D2245">
        <v>166.734497</v>
      </c>
      <c r="E2245">
        <v>239.66333</v>
      </c>
      <c r="F2245">
        <v>131.526779</v>
      </c>
      <c r="G2245">
        <v>549.57000700000003</v>
      </c>
      <c r="H2245">
        <v>114.68150300000001</v>
      </c>
    </row>
    <row r="2246" spans="1:8">
      <c r="A2246" s="126">
        <v>2245</v>
      </c>
      <c r="B2246">
        <v>4173.42</v>
      </c>
      <c r="C2246">
        <v>301.47000100000002</v>
      </c>
      <c r="D2246">
        <v>168.100998</v>
      </c>
      <c r="E2246">
        <v>248.03999300000001</v>
      </c>
      <c r="F2246">
        <v>131.91213999999999</v>
      </c>
      <c r="G2246">
        <v>508.89999399999999</v>
      </c>
      <c r="H2246">
        <v>114.664497</v>
      </c>
    </row>
    <row r="2247" spans="1:8">
      <c r="A2247" s="126">
        <v>2246</v>
      </c>
      <c r="B2247">
        <v>4134.9799999999996</v>
      </c>
      <c r="C2247">
        <v>296.51998900000001</v>
      </c>
      <c r="D2247">
        <v>165.45199600000001</v>
      </c>
      <c r="E2247">
        <v>239.89666700000001</v>
      </c>
      <c r="F2247">
        <v>130.37068199999999</v>
      </c>
      <c r="G2247">
        <v>508.77999899999998</v>
      </c>
      <c r="H2247">
        <v>113.396004</v>
      </c>
    </row>
    <row r="2248" spans="1:8">
      <c r="A2248" s="126">
        <v>2247</v>
      </c>
      <c r="B2248">
        <v>4180.17</v>
      </c>
      <c r="C2248">
        <v>301.13000499999998</v>
      </c>
      <c r="D2248">
        <v>167.044006</v>
      </c>
      <c r="E2248">
        <v>243.133331</v>
      </c>
      <c r="F2248">
        <v>132.722397</v>
      </c>
      <c r="G2248">
        <v>505.54998799999998</v>
      </c>
      <c r="H2248">
        <v>115.764999</v>
      </c>
    </row>
    <row r="2249" spans="1:8">
      <c r="A2249" s="126">
        <v>2248</v>
      </c>
      <c r="B2249">
        <v>4187.62</v>
      </c>
      <c r="C2249">
        <v>303.040009</v>
      </c>
      <c r="D2249">
        <v>170.449997</v>
      </c>
      <c r="E2249">
        <v>246.066666</v>
      </c>
      <c r="F2249">
        <v>133.11764500000001</v>
      </c>
      <c r="G2249">
        <v>510.29998799999998</v>
      </c>
      <c r="H2249">
        <v>116.33699799999999</v>
      </c>
    </row>
    <row r="2250" spans="1:8">
      <c r="A2250" s="126">
        <v>2249</v>
      </c>
      <c r="B2250">
        <v>4186.72</v>
      </c>
      <c r="C2250">
        <v>303.57000699999998</v>
      </c>
      <c r="D2250">
        <v>170.87150600000001</v>
      </c>
      <c r="E2250">
        <v>234.91333</v>
      </c>
      <c r="F2250">
        <v>132.79155</v>
      </c>
      <c r="G2250">
        <v>505.54998799999998</v>
      </c>
      <c r="H2250">
        <v>115.356003</v>
      </c>
    </row>
    <row r="2251" spans="1:8">
      <c r="A2251" s="126">
        <v>2250</v>
      </c>
      <c r="B2251">
        <v>4183.18</v>
      </c>
      <c r="C2251">
        <v>307.10000600000001</v>
      </c>
      <c r="D2251">
        <v>172.925003</v>
      </c>
      <c r="E2251">
        <v>231.46665999999999</v>
      </c>
      <c r="F2251">
        <v>131.99121099999999</v>
      </c>
      <c r="G2251">
        <v>506.51998900000001</v>
      </c>
      <c r="H2251">
        <v>118.995499</v>
      </c>
    </row>
    <row r="2252" spans="1:8">
      <c r="A2252" s="126">
        <v>2251</v>
      </c>
      <c r="B2252">
        <v>4211.47</v>
      </c>
      <c r="C2252">
        <v>329.51001000000002</v>
      </c>
      <c r="D2252">
        <v>173.565506</v>
      </c>
      <c r="E2252">
        <v>225.66667200000001</v>
      </c>
      <c r="F2252">
        <v>131.89238</v>
      </c>
      <c r="G2252">
        <v>509</v>
      </c>
      <c r="H2252">
        <v>121.494499</v>
      </c>
    </row>
    <row r="2253" spans="1:8">
      <c r="A2253" s="126">
        <v>2252</v>
      </c>
      <c r="B2253">
        <v>4181.17</v>
      </c>
      <c r="C2253">
        <v>325.07998700000002</v>
      </c>
      <c r="D2253">
        <v>173.371002</v>
      </c>
      <c r="E2253">
        <v>236.479996</v>
      </c>
      <c r="F2253">
        <v>129.896423</v>
      </c>
      <c r="G2253">
        <v>513.46997099999999</v>
      </c>
      <c r="H2253">
        <v>120.50599699999999</v>
      </c>
    </row>
    <row r="2254" spans="1:8">
      <c r="A2254" s="126">
        <v>2253</v>
      </c>
      <c r="B2254">
        <v>4192.66</v>
      </c>
      <c r="C2254">
        <v>322.57998700000002</v>
      </c>
      <c r="D2254">
        <v>169.32449299999999</v>
      </c>
      <c r="E2254">
        <v>228.300003</v>
      </c>
      <c r="F2254">
        <v>130.96354700000001</v>
      </c>
      <c r="G2254">
        <v>509.10998499999999</v>
      </c>
      <c r="H2254">
        <v>119.758499</v>
      </c>
    </row>
    <row r="2255" spans="1:8">
      <c r="A2255" s="126">
        <v>2254</v>
      </c>
      <c r="B2255">
        <v>4164.66</v>
      </c>
      <c r="C2255">
        <v>318.35998499999999</v>
      </c>
      <c r="D2255">
        <v>165.59350599999999</v>
      </c>
      <c r="E2255">
        <v>224.53334000000001</v>
      </c>
      <c r="F2255">
        <v>126.329346</v>
      </c>
      <c r="G2255">
        <v>503.17999300000002</v>
      </c>
      <c r="H2255">
        <v>117.712502</v>
      </c>
    </row>
    <row r="2256" spans="1:8">
      <c r="A2256" s="126">
        <v>2255</v>
      </c>
      <c r="B2256">
        <v>4167.59</v>
      </c>
      <c r="C2256">
        <v>315.01998900000001</v>
      </c>
      <c r="D2256">
        <v>163.526993</v>
      </c>
      <c r="E2256">
        <v>223.64666700000001</v>
      </c>
      <c r="F2256">
        <v>126.57637800000001</v>
      </c>
      <c r="G2256">
        <v>496.07998700000002</v>
      </c>
      <c r="H2256">
        <v>117.83699799999999</v>
      </c>
    </row>
    <row r="2257" spans="1:8">
      <c r="A2257" s="126">
        <v>2256</v>
      </c>
      <c r="B2257">
        <v>4201.62</v>
      </c>
      <c r="C2257">
        <v>320.01998900000001</v>
      </c>
      <c r="D2257">
        <v>165.31849700000001</v>
      </c>
      <c r="E2257">
        <v>221.179993</v>
      </c>
      <c r="F2257">
        <v>128.19686899999999</v>
      </c>
      <c r="G2257">
        <v>499.54998799999998</v>
      </c>
      <c r="H2257">
        <v>119.067497</v>
      </c>
    </row>
    <row r="2258" spans="1:8">
      <c r="A2258" s="126">
        <v>2257</v>
      </c>
      <c r="B2258">
        <v>4232.6000000000004</v>
      </c>
      <c r="C2258">
        <v>319.07998700000002</v>
      </c>
      <c r="D2258">
        <v>164.58050499999999</v>
      </c>
      <c r="E2258">
        <v>224.12333699999999</v>
      </c>
      <c r="F2258">
        <v>128.879807</v>
      </c>
      <c r="G2258">
        <v>503.83999599999999</v>
      </c>
      <c r="H2258">
        <v>119.93450199999999</v>
      </c>
    </row>
    <row r="2259" spans="1:8">
      <c r="A2259" s="126">
        <v>2258</v>
      </c>
      <c r="B2259">
        <v>4188.43</v>
      </c>
      <c r="C2259">
        <v>305.97000100000002</v>
      </c>
      <c r="D2259">
        <v>159.524506</v>
      </c>
      <c r="E2259">
        <v>209.679993</v>
      </c>
      <c r="F2259">
        <v>125.55413799999999</v>
      </c>
      <c r="G2259">
        <v>486.69000199999999</v>
      </c>
      <c r="H2259">
        <v>117.083</v>
      </c>
    </row>
    <row r="2260" spans="1:8">
      <c r="A2260" s="126">
        <v>2259</v>
      </c>
      <c r="B2260">
        <v>4152.1000000000004</v>
      </c>
      <c r="C2260">
        <v>306.52999899999998</v>
      </c>
      <c r="D2260">
        <v>161.19549599999999</v>
      </c>
      <c r="E2260">
        <v>205.73333700000001</v>
      </c>
      <c r="F2260">
        <v>124.623749</v>
      </c>
      <c r="G2260">
        <v>495.07998700000002</v>
      </c>
      <c r="H2260">
        <v>115.43800400000001</v>
      </c>
    </row>
    <row r="2261" spans="1:8">
      <c r="A2261" s="126">
        <v>2260</v>
      </c>
      <c r="B2261">
        <v>4063.04</v>
      </c>
      <c r="C2261">
        <v>302.54998799999998</v>
      </c>
      <c r="D2261">
        <v>157.59700000000001</v>
      </c>
      <c r="E2261">
        <v>196.63000500000001</v>
      </c>
      <c r="F2261">
        <v>121.515816</v>
      </c>
      <c r="G2261">
        <v>484.98001099999999</v>
      </c>
      <c r="H2261">
        <v>111.954002</v>
      </c>
    </row>
    <row r="2262" spans="1:8">
      <c r="A2262" s="126">
        <v>2261</v>
      </c>
      <c r="B2262">
        <v>4112.5</v>
      </c>
      <c r="C2262">
        <v>305.26001000000002</v>
      </c>
      <c r="D2262">
        <v>158.07350199999999</v>
      </c>
      <c r="E2262">
        <v>190.56333900000001</v>
      </c>
      <c r="F2262">
        <v>123.693344</v>
      </c>
      <c r="G2262">
        <v>486.66000400000001</v>
      </c>
      <c r="H2262">
        <v>113.09850299999999</v>
      </c>
    </row>
    <row r="2263" spans="1:8">
      <c r="A2263" s="126">
        <v>2262</v>
      </c>
      <c r="B2263">
        <v>4173.8500000000004</v>
      </c>
      <c r="C2263">
        <v>315.94000199999999</v>
      </c>
      <c r="D2263">
        <v>161.145004</v>
      </c>
      <c r="E2263">
        <v>196.58000200000001</v>
      </c>
      <c r="F2263">
        <v>126.14801799999999</v>
      </c>
      <c r="G2263">
        <v>493.36999500000002</v>
      </c>
      <c r="H2263">
        <v>115.807999</v>
      </c>
    </row>
    <row r="2264" spans="1:8">
      <c r="A2264" s="126">
        <v>2263</v>
      </c>
      <c r="B2264">
        <v>4163.29</v>
      </c>
      <c r="C2264">
        <v>315.459991</v>
      </c>
      <c r="D2264">
        <v>163.51950099999999</v>
      </c>
      <c r="E2264">
        <v>192.27667199999999</v>
      </c>
      <c r="F2264">
        <v>124.98007200000001</v>
      </c>
      <c r="G2264">
        <v>488.94000199999999</v>
      </c>
      <c r="H2264">
        <v>116.070503</v>
      </c>
    </row>
    <row r="2265" spans="1:8">
      <c r="A2265" s="126">
        <v>2264</v>
      </c>
      <c r="B2265">
        <v>4127.83</v>
      </c>
      <c r="C2265">
        <v>309.959991</v>
      </c>
      <c r="D2265">
        <v>161.61399800000001</v>
      </c>
      <c r="E2265">
        <v>192.62333699999999</v>
      </c>
      <c r="F2265">
        <v>123.57456999999999</v>
      </c>
      <c r="G2265">
        <v>486.27999899999998</v>
      </c>
      <c r="H2265">
        <v>115.17150100000001</v>
      </c>
    </row>
    <row r="2266" spans="1:8">
      <c r="A2266" s="126">
        <v>2265</v>
      </c>
      <c r="B2266">
        <v>4115.68</v>
      </c>
      <c r="C2266">
        <v>313.58999599999999</v>
      </c>
      <c r="D2266">
        <v>161.58999600000001</v>
      </c>
      <c r="E2266">
        <v>187.820007</v>
      </c>
      <c r="F2266">
        <v>123.41619900000001</v>
      </c>
      <c r="G2266">
        <v>487.70001200000002</v>
      </c>
      <c r="H2266">
        <v>115.435501</v>
      </c>
    </row>
    <row r="2267" spans="1:8">
      <c r="A2267" s="126">
        <v>2266</v>
      </c>
      <c r="B2267">
        <v>4159.12</v>
      </c>
      <c r="C2267">
        <v>318.60998499999999</v>
      </c>
      <c r="D2267">
        <v>162.38400300000001</v>
      </c>
      <c r="E2267">
        <v>195.59333799999999</v>
      </c>
      <c r="F2267">
        <v>126.009438</v>
      </c>
      <c r="G2267">
        <v>501.67001299999998</v>
      </c>
      <c r="H2267">
        <v>117.804497</v>
      </c>
    </row>
    <row r="2268" spans="1:8">
      <c r="A2268" s="126">
        <v>2267</v>
      </c>
      <c r="B2268">
        <v>4155.8599999999997</v>
      </c>
      <c r="C2268">
        <v>316.23001099999999</v>
      </c>
      <c r="D2268">
        <v>160.15400700000001</v>
      </c>
      <c r="E2268">
        <v>193.62666300000001</v>
      </c>
      <c r="F2268">
        <v>124.14865899999999</v>
      </c>
      <c r="G2268">
        <v>497.89001500000001</v>
      </c>
      <c r="H2268">
        <v>117.254997</v>
      </c>
    </row>
    <row r="2269" spans="1:8">
      <c r="A2269" s="126">
        <v>2268</v>
      </c>
      <c r="B2269">
        <v>4197.05</v>
      </c>
      <c r="C2269">
        <v>324.63000499999998</v>
      </c>
      <c r="D2269">
        <v>162.24949599999999</v>
      </c>
      <c r="E2269">
        <v>202.14666700000001</v>
      </c>
      <c r="F2269">
        <v>125.80159</v>
      </c>
      <c r="G2269">
        <v>502.89999399999999</v>
      </c>
      <c r="H2269">
        <v>120.333504</v>
      </c>
    </row>
    <row r="2270" spans="1:8">
      <c r="A2270" s="126">
        <v>2269</v>
      </c>
      <c r="B2270">
        <v>4188.13</v>
      </c>
      <c r="C2270">
        <v>327.790009</v>
      </c>
      <c r="D2270">
        <v>162.95249899999999</v>
      </c>
      <c r="E2270">
        <v>201.56333900000001</v>
      </c>
      <c r="F2270">
        <v>125.603638</v>
      </c>
      <c r="G2270">
        <v>501.33999599999999</v>
      </c>
      <c r="H2270">
        <v>120.45349899999999</v>
      </c>
    </row>
    <row r="2271" spans="1:8">
      <c r="A2271" s="126">
        <v>2270</v>
      </c>
      <c r="B2271">
        <v>4195.99</v>
      </c>
      <c r="C2271">
        <v>327.66000400000001</v>
      </c>
      <c r="D2271">
        <v>163.25799599999999</v>
      </c>
      <c r="E2271">
        <v>206.37666300000001</v>
      </c>
      <c r="F2271">
        <v>125.55413799999999</v>
      </c>
      <c r="G2271">
        <v>502.35998499999999</v>
      </c>
      <c r="H2271">
        <v>121.676498</v>
      </c>
    </row>
    <row r="2272" spans="1:8">
      <c r="A2272" s="126">
        <v>2271</v>
      </c>
      <c r="B2272">
        <v>4200.88</v>
      </c>
      <c r="C2272">
        <v>332.75</v>
      </c>
      <c r="D2272">
        <v>161.505493</v>
      </c>
      <c r="E2272">
        <v>210.28334000000001</v>
      </c>
      <c r="F2272">
        <v>124.000175</v>
      </c>
      <c r="G2272">
        <v>503.85998499999999</v>
      </c>
      <c r="H2272">
        <v>120.12550400000001</v>
      </c>
    </row>
    <row r="2273" spans="1:8">
      <c r="A2273" s="126">
        <v>2272</v>
      </c>
      <c r="B2273">
        <v>4204.1099999999997</v>
      </c>
      <c r="C2273">
        <v>328.73001099999999</v>
      </c>
      <c r="D2273">
        <v>161.153503</v>
      </c>
      <c r="E2273">
        <v>208.40666200000001</v>
      </c>
      <c r="F2273">
        <v>123.337029</v>
      </c>
      <c r="G2273">
        <v>502.80999800000001</v>
      </c>
      <c r="H2273">
        <v>120.578003</v>
      </c>
    </row>
    <row r="2274" spans="1:8">
      <c r="A2274" s="126">
        <v>2273</v>
      </c>
      <c r="B2274">
        <v>4202.04</v>
      </c>
      <c r="C2274">
        <v>329.13000499999998</v>
      </c>
      <c r="D2274">
        <v>160.93249499999999</v>
      </c>
      <c r="E2274">
        <v>207.96665999999999</v>
      </c>
      <c r="F2274">
        <v>123.010391</v>
      </c>
      <c r="G2274">
        <v>499.07998700000002</v>
      </c>
      <c r="H2274">
        <v>121.49050099999999</v>
      </c>
    </row>
    <row r="2275" spans="1:8">
      <c r="A2275" s="126">
        <v>2274</v>
      </c>
      <c r="B2275">
        <v>4208.12</v>
      </c>
      <c r="C2275">
        <v>329.14999399999999</v>
      </c>
      <c r="D2275">
        <v>161.69949299999999</v>
      </c>
      <c r="E2275">
        <v>201.70666499999999</v>
      </c>
      <c r="F2275">
        <v>123.782425</v>
      </c>
      <c r="G2275">
        <v>499.23998999999998</v>
      </c>
      <c r="H2275">
        <v>121.064003</v>
      </c>
    </row>
    <row r="2276" spans="1:8">
      <c r="A2276" s="126">
        <v>2275</v>
      </c>
      <c r="B2276">
        <v>4192.8500000000004</v>
      </c>
      <c r="C2276">
        <v>326.040009</v>
      </c>
      <c r="D2276">
        <v>159.350494</v>
      </c>
      <c r="E2276">
        <v>190.94667100000001</v>
      </c>
      <c r="F2276">
        <v>122.27795399999999</v>
      </c>
      <c r="G2276">
        <v>489.42999300000002</v>
      </c>
      <c r="H2276">
        <v>120.23049899999999</v>
      </c>
    </row>
    <row r="2277" spans="1:8">
      <c r="A2277" s="126">
        <v>2276</v>
      </c>
      <c r="B2277">
        <v>4229.8900000000003</v>
      </c>
      <c r="C2277">
        <v>330.35000600000001</v>
      </c>
      <c r="D2277">
        <v>160.31100499999999</v>
      </c>
      <c r="E2277">
        <v>199.683334</v>
      </c>
      <c r="F2277">
        <v>124.60395800000001</v>
      </c>
      <c r="G2277">
        <v>494.73998999999998</v>
      </c>
      <c r="H2277">
        <v>122.587997</v>
      </c>
    </row>
    <row r="2278" spans="1:8">
      <c r="A2278" s="126">
        <v>2277</v>
      </c>
      <c r="B2278">
        <v>4226.5200000000004</v>
      </c>
      <c r="C2278">
        <v>336.57998700000002</v>
      </c>
      <c r="D2278">
        <v>159.900497</v>
      </c>
      <c r="E2278">
        <v>201.71000699999999</v>
      </c>
      <c r="F2278">
        <v>124.61385300000001</v>
      </c>
      <c r="G2278">
        <v>494.66000400000001</v>
      </c>
      <c r="H2278">
        <v>123.304497</v>
      </c>
    </row>
    <row r="2279" spans="1:8">
      <c r="A2279" s="126">
        <v>2278</v>
      </c>
      <c r="B2279">
        <v>4227.26</v>
      </c>
      <c r="C2279">
        <v>333.67999300000002</v>
      </c>
      <c r="D2279">
        <v>163.20550499999999</v>
      </c>
      <c r="E2279">
        <v>201.19667100000001</v>
      </c>
      <c r="F2279">
        <v>125.44525899999999</v>
      </c>
      <c r="G2279">
        <v>492.39001500000001</v>
      </c>
      <c r="H2279">
        <v>124.14250199999999</v>
      </c>
    </row>
    <row r="2280" spans="1:8">
      <c r="A2280" s="126">
        <v>2279</v>
      </c>
      <c r="B2280">
        <v>4219.55</v>
      </c>
      <c r="C2280">
        <v>330.25</v>
      </c>
      <c r="D2280">
        <v>164.05749499999999</v>
      </c>
      <c r="E2280">
        <v>199.59333799999999</v>
      </c>
      <c r="F2280">
        <v>125.831284</v>
      </c>
      <c r="G2280">
        <v>485.80999800000001</v>
      </c>
      <c r="H2280">
        <v>124.57</v>
      </c>
    </row>
    <row r="2281" spans="1:8">
      <c r="A2281" s="126">
        <v>2280</v>
      </c>
      <c r="B2281">
        <v>4239.18</v>
      </c>
      <c r="C2281">
        <v>332.459991</v>
      </c>
      <c r="D2281">
        <v>167.48249799999999</v>
      </c>
      <c r="E2281">
        <v>203.37333699999999</v>
      </c>
      <c r="F2281">
        <v>124.821701</v>
      </c>
      <c r="G2281">
        <v>487.26998900000001</v>
      </c>
      <c r="H2281">
        <v>126.08000199999999</v>
      </c>
    </row>
    <row r="2282" spans="1:8">
      <c r="A2282" s="126">
        <v>2281</v>
      </c>
      <c r="B2282">
        <v>4247.4399999999996</v>
      </c>
      <c r="C2282">
        <v>331.26001000000002</v>
      </c>
      <c r="D2282">
        <v>167.34150700000001</v>
      </c>
      <c r="E2282">
        <v>203.296661</v>
      </c>
      <c r="F2282">
        <v>126.049042</v>
      </c>
      <c r="G2282">
        <v>488.76998900000001</v>
      </c>
      <c r="H2282">
        <v>125.69650300000001</v>
      </c>
    </row>
    <row r="2283" spans="1:8">
      <c r="A2283" s="126">
        <v>2282</v>
      </c>
      <c r="B2283">
        <v>4255.1499999999996</v>
      </c>
      <c r="C2283">
        <v>336.76998900000001</v>
      </c>
      <c r="D2283">
        <v>169.19349700000001</v>
      </c>
      <c r="E2283">
        <v>205.89666700000001</v>
      </c>
      <c r="F2283">
        <v>129.147064</v>
      </c>
      <c r="G2283">
        <v>499.89001500000001</v>
      </c>
      <c r="H2283">
        <v>126.351997</v>
      </c>
    </row>
    <row r="2284" spans="1:8">
      <c r="A2284" s="126">
        <v>2283</v>
      </c>
      <c r="B2284">
        <v>4246.59</v>
      </c>
      <c r="C2284">
        <v>336.75</v>
      </c>
      <c r="D2284">
        <v>169.15649400000001</v>
      </c>
      <c r="E2284">
        <v>199.78666699999999</v>
      </c>
      <c r="F2284">
        <v>128.31565900000001</v>
      </c>
      <c r="G2284">
        <v>491.89999399999999</v>
      </c>
      <c r="H2284">
        <v>126.03299699999999</v>
      </c>
    </row>
    <row r="2285" spans="1:8">
      <c r="A2285" s="126">
        <v>2284</v>
      </c>
      <c r="B2285">
        <v>4223.7</v>
      </c>
      <c r="C2285">
        <v>331.07998700000002</v>
      </c>
      <c r="D2285">
        <v>170.762497</v>
      </c>
      <c r="E2285">
        <v>201.62333699999999</v>
      </c>
      <c r="F2285">
        <v>128.820435</v>
      </c>
      <c r="G2285">
        <v>492.41000400000001</v>
      </c>
      <c r="H2285">
        <v>125.69650300000001</v>
      </c>
    </row>
    <row r="2286" spans="1:8">
      <c r="A2286" s="126">
        <v>2285</v>
      </c>
      <c r="B2286">
        <v>4221.8599999999997</v>
      </c>
      <c r="C2286">
        <v>336.51001000000002</v>
      </c>
      <c r="D2286">
        <v>174.462006</v>
      </c>
      <c r="E2286">
        <v>205.53334000000001</v>
      </c>
      <c r="F2286">
        <v>130.44366500000001</v>
      </c>
      <c r="G2286">
        <v>498.33999599999999</v>
      </c>
      <c r="H2286">
        <v>126.371002</v>
      </c>
    </row>
    <row r="2287" spans="1:8">
      <c r="A2287" s="126">
        <v>2286</v>
      </c>
      <c r="B2287">
        <v>4166.45</v>
      </c>
      <c r="C2287">
        <v>329.66000400000001</v>
      </c>
      <c r="D2287">
        <v>174.345001</v>
      </c>
      <c r="E2287">
        <v>207.770004</v>
      </c>
      <c r="F2287">
        <v>129.127274</v>
      </c>
      <c r="G2287">
        <v>500.76998900000001</v>
      </c>
      <c r="H2287">
        <v>125.567497</v>
      </c>
    </row>
    <row r="2288" spans="1:8">
      <c r="A2288" s="126">
        <v>2287</v>
      </c>
      <c r="B2288">
        <v>4224.79</v>
      </c>
      <c r="C2288">
        <v>332.290009</v>
      </c>
      <c r="D2288">
        <v>172.69799800000001</v>
      </c>
      <c r="E2288">
        <v>206.94332900000001</v>
      </c>
      <c r="F2288">
        <v>130.94847100000001</v>
      </c>
      <c r="G2288">
        <v>497</v>
      </c>
      <c r="H2288">
        <v>126.45500199999999</v>
      </c>
    </row>
    <row r="2289" spans="1:8">
      <c r="A2289" s="126">
        <v>2288</v>
      </c>
      <c r="B2289">
        <v>4246.4399999999996</v>
      </c>
      <c r="C2289">
        <v>339.02999899999998</v>
      </c>
      <c r="D2289">
        <v>175.27200300000001</v>
      </c>
      <c r="E2289">
        <v>207.903336</v>
      </c>
      <c r="F2289">
        <v>132.61128199999999</v>
      </c>
      <c r="G2289">
        <v>508.82000699999998</v>
      </c>
      <c r="H2289">
        <v>126.99949599999999</v>
      </c>
    </row>
    <row r="2290" spans="1:8">
      <c r="A2290" s="126">
        <v>2289</v>
      </c>
      <c r="B2290">
        <v>4241.84</v>
      </c>
      <c r="C2290">
        <v>340.58999599999999</v>
      </c>
      <c r="D2290">
        <v>175.19099399999999</v>
      </c>
      <c r="E2290">
        <v>218.856674</v>
      </c>
      <c r="F2290">
        <v>132.33416700000001</v>
      </c>
      <c r="G2290">
        <v>512.73999000000003</v>
      </c>
      <c r="H2290">
        <v>126.461502</v>
      </c>
    </row>
    <row r="2291" spans="1:8">
      <c r="A2291" s="126">
        <v>2290</v>
      </c>
      <c r="B2291">
        <v>4266.49</v>
      </c>
      <c r="C2291">
        <v>343.17999300000002</v>
      </c>
      <c r="D2291">
        <v>172.45399499999999</v>
      </c>
      <c r="E2291">
        <v>226.606674</v>
      </c>
      <c r="F2291">
        <v>132.04714999999999</v>
      </c>
      <c r="G2291">
        <v>518.05999799999995</v>
      </c>
      <c r="H2291">
        <v>127.281998</v>
      </c>
    </row>
    <row r="2292" spans="1:8">
      <c r="A2292" s="126">
        <v>2291</v>
      </c>
      <c r="B2292">
        <v>4280.7</v>
      </c>
      <c r="C2292">
        <v>341.36999500000002</v>
      </c>
      <c r="D2292">
        <v>170.07299800000001</v>
      </c>
      <c r="E2292">
        <v>223.95666499999999</v>
      </c>
      <c r="F2292">
        <v>131.75018299999999</v>
      </c>
      <c r="G2292">
        <v>527.07000700000003</v>
      </c>
      <c r="H2292">
        <v>126.995003</v>
      </c>
    </row>
    <row r="2293" spans="1:8">
      <c r="A2293" s="126">
        <v>2292</v>
      </c>
      <c r="B2293">
        <v>4290.6099999999997</v>
      </c>
      <c r="C2293">
        <v>355.64001500000001</v>
      </c>
      <c r="D2293">
        <v>172.19450399999999</v>
      </c>
      <c r="E2293">
        <v>229.57333399999999</v>
      </c>
      <c r="F2293">
        <v>133.40313699999999</v>
      </c>
      <c r="G2293">
        <v>533.03002900000001</v>
      </c>
      <c r="H2293">
        <v>126.81950399999999</v>
      </c>
    </row>
    <row r="2294" spans="1:8">
      <c r="A2294" s="126">
        <v>2293</v>
      </c>
      <c r="B2294">
        <v>4291.8</v>
      </c>
      <c r="C2294">
        <v>351.89001500000001</v>
      </c>
      <c r="D2294">
        <v>172.40699799999999</v>
      </c>
      <c r="E2294">
        <v>226.91999799999999</v>
      </c>
      <c r="F2294">
        <v>134.93730199999999</v>
      </c>
      <c r="G2294">
        <v>533.5</v>
      </c>
      <c r="H2294">
        <v>126.018501</v>
      </c>
    </row>
    <row r="2295" spans="1:8">
      <c r="A2295" s="126">
        <v>2294</v>
      </c>
      <c r="B2295">
        <v>4297.5</v>
      </c>
      <c r="C2295">
        <v>347.709991</v>
      </c>
      <c r="D2295">
        <v>172.00799599999999</v>
      </c>
      <c r="E2295">
        <v>226.566666</v>
      </c>
      <c r="F2295">
        <v>135.56085200000001</v>
      </c>
      <c r="G2295">
        <v>528.21002199999998</v>
      </c>
      <c r="H2295">
        <v>125.316002</v>
      </c>
    </row>
    <row r="2296" spans="1:8">
      <c r="A2296" s="126">
        <v>2295</v>
      </c>
      <c r="B2296">
        <v>4319.9399999999996</v>
      </c>
      <c r="C2296">
        <v>354.39001500000001</v>
      </c>
      <c r="D2296">
        <v>171.64849899999999</v>
      </c>
      <c r="E2296">
        <v>225.97332800000001</v>
      </c>
      <c r="F2296">
        <v>135.867706</v>
      </c>
      <c r="G2296">
        <v>533.53997800000002</v>
      </c>
      <c r="H2296">
        <v>126.3685</v>
      </c>
    </row>
    <row r="2297" spans="1:8">
      <c r="A2297" s="126">
        <v>2296</v>
      </c>
      <c r="B2297">
        <v>4352.34</v>
      </c>
      <c r="C2297">
        <v>354.70001200000002</v>
      </c>
      <c r="D2297">
        <v>175.54899599999999</v>
      </c>
      <c r="E2297">
        <v>226.300003</v>
      </c>
      <c r="F2297">
        <v>138.53021200000001</v>
      </c>
      <c r="G2297">
        <v>533.97997999999995</v>
      </c>
      <c r="H2297">
        <v>128.71899400000001</v>
      </c>
    </row>
    <row r="2298" spans="1:8">
      <c r="A2298" s="126">
        <v>2297</v>
      </c>
      <c r="B2298">
        <v>4343.54</v>
      </c>
      <c r="C2298">
        <v>352.77999899999998</v>
      </c>
      <c r="D2298">
        <v>183.787003</v>
      </c>
      <c r="E2298">
        <v>219.86000100000001</v>
      </c>
      <c r="F2298">
        <v>140.56918300000001</v>
      </c>
      <c r="G2298">
        <v>541.64001499999995</v>
      </c>
      <c r="H2298">
        <v>129.770996</v>
      </c>
    </row>
    <row r="2299" spans="1:8">
      <c r="A2299" s="126">
        <v>2298</v>
      </c>
      <c r="B2299">
        <v>4358.13</v>
      </c>
      <c r="C2299">
        <v>350.48998999999998</v>
      </c>
      <c r="D2299">
        <v>184.82899499999999</v>
      </c>
      <c r="E2299">
        <v>214.883331</v>
      </c>
      <c r="F2299">
        <v>143.09314000000001</v>
      </c>
      <c r="G2299">
        <v>535.96002199999998</v>
      </c>
      <c r="H2299">
        <v>130.07749899999999</v>
      </c>
    </row>
    <row r="2300" spans="1:8">
      <c r="A2300" s="126">
        <v>2299</v>
      </c>
      <c r="B2300">
        <v>4320.82</v>
      </c>
      <c r="C2300">
        <v>345.64999399999999</v>
      </c>
      <c r="D2300">
        <v>186.57049599999999</v>
      </c>
      <c r="E2300">
        <v>217.60333299999999</v>
      </c>
      <c r="F2300">
        <v>141.776703</v>
      </c>
      <c r="G2300">
        <v>530.76000999999997</v>
      </c>
      <c r="H2300">
        <v>129.17700199999999</v>
      </c>
    </row>
    <row r="2301" spans="1:8">
      <c r="A2301" s="126">
        <v>2300</v>
      </c>
      <c r="B2301">
        <v>4369.55</v>
      </c>
      <c r="C2301">
        <v>350.42001299999998</v>
      </c>
      <c r="D2301">
        <v>185.966995</v>
      </c>
      <c r="E2301">
        <v>218.98333700000001</v>
      </c>
      <c r="F2301">
        <v>143.62759399999999</v>
      </c>
      <c r="G2301">
        <v>535.97997999999995</v>
      </c>
      <c r="H2301">
        <v>129.57449299999999</v>
      </c>
    </row>
    <row r="2302" spans="1:8">
      <c r="A2302" s="126">
        <v>2301</v>
      </c>
      <c r="B2302">
        <v>4384.63</v>
      </c>
      <c r="C2302">
        <v>353.16000400000001</v>
      </c>
      <c r="D2302">
        <v>185.927505</v>
      </c>
      <c r="E2302">
        <v>228.566666</v>
      </c>
      <c r="F2302">
        <v>143.023819</v>
      </c>
      <c r="G2302">
        <v>537.30999799999995</v>
      </c>
      <c r="H2302">
        <v>130.56399500000001</v>
      </c>
    </row>
    <row r="2303" spans="1:8">
      <c r="A2303" s="126">
        <v>2302</v>
      </c>
      <c r="B2303">
        <v>4369.21</v>
      </c>
      <c r="C2303">
        <v>352.08999599999999</v>
      </c>
      <c r="D2303">
        <v>183.86799600000001</v>
      </c>
      <c r="E2303">
        <v>222.846664</v>
      </c>
      <c r="F2303">
        <v>144.15219099999999</v>
      </c>
      <c r="G2303">
        <v>540.67999299999997</v>
      </c>
      <c r="H2303">
        <v>130.994507</v>
      </c>
    </row>
    <row r="2304" spans="1:8">
      <c r="A2304" s="126">
        <v>2303</v>
      </c>
      <c r="B2304">
        <v>4374.3</v>
      </c>
      <c r="C2304">
        <v>347.63000499999998</v>
      </c>
      <c r="D2304">
        <v>184.084</v>
      </c>
      <c r="E2304">
        <v>217.79333500000001</v>
      </c>
      <c r="F2304">
        <v>147.62631200000001</v>
      </c>
      <c r="G2304">
        <v>547.95001200000002</v>
      </c>
      <c r="H2304">
        <v>132.082504</v>
      </c>
    </row>
    <row r="2305" spans="1:8">
      <c r="A2305" s="126">
        <v>2304</v>
      </c>
      <c r="B2305">
        <v>4360.03</v>
      </c>
      <c r="C2305">
        <v>344.459991</v>
      </c>
      <c r="D2305">
        <v>181.55999800000001</v>
      </c>
      <c r="E2305">
        <v>216.866669</v>
      </c>
      <c r="F2305">
        <v>146.963165</v>
      </c>
      <c r="G2305">
        <v>542.95001200000002</v>
      </c>
      <c r="H2305">
        <v>131.26649499999999</v>
      </c>
    </row>
    <row r="2306" spans="1:8">
      <c r="A2306" s="126">
        <v>2305</v>
      </c>
      <c r="B2306">
        <v>4327.16</v>
      </c>
      <c r="C2306">
        <v>341.16000400000001</v>
      </c>
      <c r="D2306">
        <v>178.68150299999999</v>
      </c>
      <c r="E2306">
        <v>214.740005</v>
      </c>
      <c r="F2306">
        <v>144.89451600000001</v>
      </c>
      <c r="G2306">
        <v>530.30999799999995</v>
      </c>
      <c r="H2306">
        <v>131.845505</v>
      </c>
    </row>
    <row r="2307" spans="1:8">
      <c r="A2307" s="126">
        <v>2306</v>
      </c>
      <c r="B2307">
        <v>4258.49</v>
      </c>
      <c r="C2307">
        <v>336.95001200000002</v>
      </c>
      <c r="D2307">
        <v>177.47950700000001</v>
      </c>
      <c r="E2307">
        <v>215.40666200000001</v>
      </c>
      <c r="F2307">
        <v>140.994766</v>
      </c>
      <c r="G2307">
        <v>532.28002900000001</v>
      </c>
      <c r="H2307">
        <v>129.253998</v>
      </c>
    </row>
    <row r="2308" spans="1:8">
      <c r="A2308" s="126">
        <v>2307</v>
      </c>
      <c r="B2308">
        <v>4323.0600000000004</v>
      </c>
      <c r="C2308">
        <v>341.66000400000001</v>
      </c>
      <c r="D2308">
        <v>178.65950000000001</v>
      </c>
      <c r="E2308">
        <v>220.16667200000001</v>
      </c>
      <c r="F2308">
        <v>144.656982</v>
      </c>
      <c r="G2308">
        <v>531.04998799999998</v>
      </c>
      <c r="H2308">
        <v>131.10150100000001</v>
      </c>
    </row>
    <row r="2309" spans="1:8">
      <c r="A2309" s="126">
        <v>2308</v>
      </c>
      <c r="B2309">
        <v>4358.6899999999996</v>
      </c>
      <c r="C2309">
        <v>346.23001099999999</v>
      </c>
      <c r="D2309">
        <v>179.259995</v>
      </c>
      <c r="E2309">
        <v>218.429993</v>
      </c>
      <c r="F2309">
        <v>143.91461200000001</v>
      </c>
      <c r="G2309">
        <v>513.63000499999998</v>
      </c>
      <c r="H2309">
        <v>132.600494</v>
      </c>
    </row>
    <row r="2310" spans="1:8">
      <c r="A2310" s="126">
        <v>2309</v>
      </c>
      <c r="B2310">
        <v>4367.4799999999996</v>
      </c>
      <c r="C2310">
        <v>351.19000199999999</v>
      </c>
      <c r="D2310">
        <v>181.90150499999999</v>
      </c>
      <c r="E2310">
        <v>216.41999799999999</v>
      </c>
      <c r="F2310">
        <v>145.30032299999999</v>
      </c>
      <c r="G2310">
        <v>511.76998900000001</v>
      </c>
      <c r="H2310">
        <v>133.328506</v>
      </c>
    </row>
    <row r="2311" spans="1:8">
      <c r="A2311" s="126">
        <v>2310</v>
      </c>
      <c r="B2311">
        <v>4411.79</v>
      </c>
      <c r="C2311">
        <v>369.790009</v>
      </c>
      <c r="D2311">
        <v>182.83200099999999</v>
      </c>
      <c r="E2311">
        <v>214.46000699999999</v>
      </c>
      <c r="F2311">
        <v>147.04235800000001</v>
      </c>
      <c r="G2311">
        <v>515.40997300000004</v>
      </c>
      <c r="H2311">
        <v>137.81599399999999</v>
      </c>
    </row>
    <row r="2312" spans="1:8">
      <c r="A2312" s="126">
        <v>2311</v>
      </c>
      <c r="B2312">
        <v>4422.3</v>
      </c>
      <c r="C2312">
        <v>372.459991</v>
      </c>
      <c r="D2312">
        <v>184.99099699999999</v>
      </c>
      <c r="E2312">
        <v>219.20666499999999</v>
      </c>
      <c r="F2312">
        <v>147.46798699999999</v>
      </c>
      <c r="G2312">
        <v>516.48999000000003</v>
      </c>
      <c r="H2312">
        <v>139.64450099999999</v>
      </c>
    </row>
    <row r="2313" spans="1:8">
      <c r="A2313" s="126">
        <v>2312</v>
      </c>
      <c r="B2313">
        <v>4401.46</v>
      </c>
      <c r="C2313">
        <v>367.80999800000001</v>
      </c>
      <c r="D2313">
        <v>181.31950399999999</v>
      </c>
      <c r="E2313">
        <v>214.92666600000001</v>
      </c>
      <c r="F2313">
        <v>145.27063000000001</v>
      </c>
      <c r="G2313">
        <v>518.90997300000004</v>
      </c>
      <c r="H2313">
        <v>136.796494</v>
      </c>
    </row>
    <row r="2314" spans="1:8">
      <c r="A2314" s="126">
        <v>2313</v>
      </c>
      <c r="B2314">
        <v>4400.6400000000003</v>
      </c>
      <c r="C2314">
        <v>373.27999899999998</v>
      </c>
      <c r="D2314">
        <v>181.516006</v>
      </c>
      <c r="E2314">
        <v>215.66000399999999</v>
      </c>
      <c r="F2314">
        <v>143.49891700000001</v>
      </c>
      <c r="G2314">
        <v>519.29998799999998</v>
      </c>
      <c r="H2314">
        <v>136.38149999999999</v>
      </c>
    </row>
    <row r="2315" spans="1:8">
      <c r="A2315" s="126">
        <v>2314</v>
      </c>
      <c r="B2315">
        <v>4419.1499999999996</v>
      </c>
      <c r="C2315">
        <v>358.32000699999998</v>
      </c>
      <c r="D2315">
        <v>179.996002</v>
      </c>
      <c r="E2315">
        <v>225.78334000000001</v>
      </c>
      <c r="F2315">
        <v>144.15219099999999</v>
      </c>
      <c r="G2315">
        <v>514.25</v>
      </c>
      <c r="H2315">
        <v>136.54049699999999</v>
      </c>
    </row>
    <row r="2316" spans="1:8">
      <c r="A2316" s="126">
        <v>2315</v>
      </c>
      <c r="B2316">
        <v>4395.26</v>
      </c>
      <c r="C2316">
        <v>356.29998799999998</v>
      </c>
      <c r="D2316">
        <v>166.379501</v>
      </c>
      <c r="E2316">
        <v>229.066666</v>
      </c>
      <c r="F2316">
        <v>144.36991900000001</v>
      </c>
      <c r="G2316">
        <v>517.57000700000003</v>
      </c>
      <c r="H2316">
        <v>135.22099299999999</v>
      </c>
    </row>
    <row r="2317" spans="1:8">
      <c r="A2317" s="126">
        <v>2316</v>
      </c>
      <c r="B2317">
        <v>4387.16</v>
      </c>
      <c r="C2317">
        <v>351.95001200000002</v>
      </c>
      <c r="D2317">
        <v>166.574005</v>
      </c>
      <c r="E2317">
        <v>236.55667099999999</v>
      </c>
      <c r="F2317">
        <v>144.03341699999999</v>
      </c>
      <c r="G2317">
        <v>515.15002400000003</v>
      </c>
      <c r="H2317">
        <v>135.98950199999999</v>
      </c>
    </row>
    <row r="2318" spans="1:8">
      <c r="A2318" s="126">
        <v>2317</v>
      </c>
      <c r="B2318">
        <v>4423.1499999999996</v>
      </c>
      <c r="C2318">
        <v>351.23998999999998</v>
      </c>
      <c r="D2318">
        <v>168.31199599999999</v>
      </c>
      <c r="E2318">
        <v>236.58000200000001</v>
      </c>
      <c r="F2318">
        <v>145.85459900000001</v>
      </c>
      <c r="G2318">
        <v>510.82000699999998</v>
      </c>
      <c r="H2318">
        <v>136.279999</v>
      </c>
    </row>
    <row r="2319" spans="1:8">
      <c r="A2319" s="126">
        <v>2318</v>
      </c>
      <c r="B2319">
        <v>4402.66</v>
      </c>
      <c r="C2319">
        <v>358.92001299999998</v>
      </c>
      <c r="D2319">
        <v>167.73599200000001</v>
      </c>
      <c r="E2319">
        <v>236.97332800000001</v>
      </c>
      <c r="F2319">
        <v>145.448792</v>
      </c>
      <c r="G2319">
        <v>517.34997599999997</v>
      </c>
      <c r="H2319">
        <v>136.028503</v>
      </c>
    </row>
    <row r="2320" spans="1:8">
      <c r="A2320" s="126">
        <v>2319</v>
      </c>
      <c r="B2320">
        <v>4429.1000000000004</v>
      </c>
      <c r="C2320">
        <v>362.97000100000002</v>
      </c>
      <c r="D2320">
        <v>168.79949999999999</v>
      </c>
      <c r="E2320">
        <v>238.21000699999999</v>
      </c>
      <c r="F2320">
        <v>145.557693</v>
      </c>
      <c r="G2320">
        <v>524.89001499999995</v>
      </c>
      <c r="H2320">
        <v>136.94000199999999</v>
      </c>
    </row>
    <row r="2321" spans="1:8">
      <c r="A2321" s="126">
        <v>2320</v>
      </c>
      <c r="B2321">
        <v>4436.5200000000004</v>
      </c>
      <c r="C2321">
        <v>363.51001000000002</v>
      </c>
      <c r="D2321">
        <v>167.246994</v>
      </c>
      <c r="E2321">
        <v>233.03334000000001</v>
      </c>
      <c r="F2321">
        <v>144.8638</v>
      </c>
      <c r="G2321">
        <v>520.54998799999998</v>
      </c>
      <c r="H2321">
        <v>137.03599500000001</v>
      </c>
    </row>
    <row r="2322" spans="1:8">
      <c r="A2322" s="126">
        <v>2321</v>
      </c>
      <c r="B2322">
        <v>4432.3500000000004</v>
      </c>
      <c r="C2322">
        <v>361.60998499999999</v>
      </c>
      <c r="D2322">
        <v>167.09350599999999</v>
      </c>
      <c r="E2322">
        <v>237.91999799999999</v>
      </c>
      <c r="F2322">
        <v>144.81424000000001</v>
      </c>
      <c r="G2322">
        <v>519.96997099999999</v>
      </c>
      <c r="H2322">
        <v>138.00199900000001</v>
      </c>
    </row>
    <row r="2323" spans="1:8">
      <c r="A2323" s="126">
        <v>2322</v>
      </c>
      <c r="B2323">
        <v>4436.75</v>
      </c>
      <c r="C2323">
        <v>361.13000499999998</v>
      </c>
      <c r="D2323">
        <v>166.033997</v>
      </c>
      <c r="E2323">
        <v>236.66333</v>
      </c>
      <c r="F2323">
        <v>144.328506</v>
      </c>
      <c r="G2323">
        <v>515.84002699999996</v>
      </c>
      <c r="H2323">
        <v>138.096497</v>
      </c>
    </row>
    <row r="2324" spans="1:8">
      <c r="A2324" s="126">
        <v>2323</v>
      </c>
      <c r="B2324">
        <v>4442.41</v>
      </c>
      <c r="C2324">
        <v>359.959991</v>
      </c>
      <c r="D2324">
        <v>164.60549900000001</v>
      </c>
      <c r="E2324">
        <v>235.94000199999999</v>
      </c>
      <c r="F2324">
        <v>144.58622700000001</v>
      </c>
      <c r="G2324">
        <v>512.40002400000003</v>
      </c>
      <c r="H2324">
        <v>137.68949900000001</v>
      </c>
    </row>
    <row r="2325" spans="1:8">
      <c r="A2325" s="126">
        <v>2324</v>
      </c>
      <c r="B2325">
        <v>4460.83</v>
      </c>
      <c r="C2325">
        <v>362.64999399999999</v>
      </c>
      <c r="D2325">
        <v>165.175003</v>
      </c>
      <c r="E2325">
        <v>240.75</v>
      </c>
      <c r="F2325">
        <v>147.58976699999999</v>
      </c>
      <c r="G2325">
        <v>510.72000100000002</v>
      </c>
      <c r="H2325">
        <v>138.38949600000001</v>
      </c>
    </row>
    <row r="2326" spans="1:8">
      <c r="A2326" s="126">
        <v>2325</v>
      </c>
      <c r="B2326">
        <v>4468</v>
      </c>
      <c r="C2326">
        <v>363.17999300000002</v>
      </c>
      <c r="D2326">
        <v>164.69850199999999</v>
      </c>
      <c r="E2326">
        <v>239.05667099999999</v>
      </c>
      <c r="F2326">
        <v>147.79795799999999</v>
      </c>
      <c r="G2326">
        <v>515.919983</v>
      </c>
      <c r="H2326">
        <v>138.40600599999999</v>
      </c>
    </row>
    <row r="2327" spans="1:8">
      <c r="A2327" s="126">
        <v>2326</v>
      </c>
      <c r="B2327">
        <v>4479.71</v>
      </c>
      <c r="C2327">
        <v>366.55999800000001</v>
      </c>
      <c r="D2327">
        <v>164.94949299999999</v>
      </c>
      <c r="E2327">
        <v>228.72332800000001</v>
      </c>
      <c r="F2327">
        <v>149.80032299999999</v>
      </c>
      <c r="G2327">
        <v>517.919983</v>
      </c>
      <c r="H2327">
        <v>138.916</v>
      </c>
    </row>
    <row r="2328" spans="1:8">
      <c r="A2328" s="126">
        <v>2327</v>
      </c>
      <c r="B2328">
        <v>4448.08</v>
      </c>
      <c r="C2328">
        <v>358.45001200000002</v>
      </c>
      <c r="D2328">
        <v>162.098007</v>
      </c>
      <c r="E2328">
        <v>221.903336</v>
      </c>
      <c r="F2328">
        <v>148.878433</v>
      </c>
      <c r="G2328">
        <v>518.90997300000004</v>
      </c>
      <c r="H2328">
        <v>137.30050700000001</v>
      </c>
    </row>
    <row r="2329" spans="1:8">
      <c r="A2329" s="126">
        <v>2328</v>
      </c>
      <c r="B2329">
        <v>4400.2700000000004</v>
      </c>
      <c r="C2329">
        <v>355.45001200000002</v>
      </c>
      <c r="D2329">
        <v>160.06100499999999</v>
      </c>
      <c r="E2329">
        <v>229.66333</v>
      </c>
      <c r="F2329">
        <v>145.08187899999999</v>
      </c>
      <c r="G2329">
        <v>521.86999500000002</v>
      </c>
      <c r="H2329">
        <v>136.570007</v>
      </c>
    </row>
    <row r="2330" spans="1:8">
      <c r="A2330" s="126">
        <v>2329</v>
      </c>
      <c r="B2330">
        <v>4405.8</v>
      </c>
      <c r="C2330">
        <v>355.11999500000002</v>
      </c>
      <c r="D2330">
        <v>159.387497</v>
      </c>
      <c r="E2330">
        <v>224.490005</v>
      </c>
      <c r="F2330">
        <v>145.41890000000001</v>
      </c>
      <c r="G2330">
        <v>543.71002199999998</v>
      </c>
      <c r="H2330">
        <v>136.913498</v>
      </c>
    </row>
    <row r="2331" spans="1:8">
      <c r="A2331" s="126">
        <v>2330</v>
      </c>
      <c r="B2331">
        <v>4441.67</v>
      </c>
      <c r="C2331">
        <v>359.36999500000002</v>
      </c>
      <c r="D2331">
        <v>159.99749800000001</v>
      </c>
      <c r="E2331">
        <v>226.75332599999999</v>
      </c>
      <c r="F2331">
        <v>146.89588900000001</v>
      </c>
      <c r="G2331">
        <v>546.88000499999998</v>
      </c>
      <c r="H2331">
        <v>138.43699599999999</v>
      </c>
    </row>
    <row r="2332" spans="1:8">
      <c r="A2332" s="126">
        <v>2331</v>
      </c>
      <c r="B2332">
        <v>4479.53</v>
      </c>
      <c r="C2332">
        <v>363.35000600000001</v>
      </c>
      <c r="D2332">
        <v>163.29350299999999</v>
      </c>
      <c r="E2332">
        <v>235.433334</v>
      </c>
      <c r="F2332">
        <v>148.40263400000001</v>
      </c>
      <c r="G2332">
        <v>553.330017</v>
      </c>
      <c r="H2332">
        <v>141.099503</v>
      </c>
    </row>
    <row r="2333" spans="1:8">
      <c r="A2333" s="126">
        <v>2332</v>
      </c>
      <c r="B2333">
        <v>4486.2299999999996</v>
      </c>
      <c r="C2333">
        <v>365.51001000000002</v>
      </c>
      <c r="D2333">
        <v>165.28900100000001</v>
      </c>
      <c r="E2333">
        <v>236.16333</v>
      </c>
      <c r="F2333">
        <v>148.3134</v>
      </c>
      <c r="G2333">
        <v>553.40997300000004</v>
      </c>
      <c r="H2333">
        <v>142.39849899999999</v>
      </c>
    </row>
    <row r="2334" spans="1:8">
      <c r="A2334" s="126">
        <v>2333</v>
      </c>
      <c r="B2334">
        <v>4496.1899999999996</v>
      </c>
      <c r="C2334">
        <v>368.39001500000001</v>
      </c>
      <c r="D2334">
        <v>164.959</v>
      </c>
      <c r="E2334">
        <v>237.066666</v>
      </c>
      <c r="F2334">
        <v>147.06442300000001</v>
      </c>
      <c r="G2334">
        <v>547.580017</v>
      </c>
      <c r="H2334">
        <v>142.949997</v>
      </c>
    </row>
    <row r="2335" spans="1:8">
      <c r="A2335" s="126">
        <v>2334</v>
      </c>
      <c r="B2335">
        <v>4470</v>
      </c>
      <c r="C2335">
        <v>364.38000499999998</v>
      </c>
      <c r="D2335">
        <v>165.800003</v>
      </c>
      <c r="E2335">
        <v>233.720001</v>
      </c>
      <c r="F2335">
        <v>146.25155599999999</v>
      </c>
      <c r="G2335">
        <v>550.11999500000002</v>
      </c>
      <c r="H2335">
        <v>142.12300099999999</v>
      </c>
    </row>
    <row r="2336" spans="1:8">
      <c r="A2336" s="126">
        <v>2335</v>
      </c>
      <c r="B2336">
        <v>4509.37</v>
      </c>
      <c r="C2336">
        <v>372.63000499999998</v>
      </c>
      <c r="D2336">
        <v>167.481506</v>
      </c>
      <c r="E2336">
        <v>237.30667099999999</v>
      </c>
      <c r="F2336">
        <v>147.302322</v>
      </c>
      <c r="G2336">
        <v>558.919983</v>
      </c>
      <c r="H2336">
        <v>144.55050700000001</v>
      </c>
    </row>
    <row r="2337" spans="1:8">
      <c r="A2337" s="126">
        <v>2336</v>
      </c>
      <c r="B2337">
        <v>4528.79</v>
      </c>
      <c r="C2337">
        <v>380.66000400000001</v>
      </c>
      <c r="D2337">
        <v>171.078506</v>
      </c>
      <c r="E2337">
        <v>243.636673</v>
      </c>
      <c r="F2337">
        <v>151.782837</v>
      </c>
      <c r="G2337">
        <v>566.17999299999997</v>
      </c>
      <c r="H2337">
        <v>145.46949799999999</v>
      </c>
    </row>
    <row r="2338" spans="1:8">
      <c r="A2338" s="126">
        <v>2337</v>
      </c>
      <c r="B2338">
        <v>4522.68</v>
      </c>
      <c r="C2338">
        <v>379.38000499999998</v>
      </c>
      <c r="D2338">
        <v>173.53950499999999</v>
      </c>
      <c r="E2338">
        <v>245.240005</v>
      </c>
      <c r="F2338">
        <v>150.50412</v>
      </c>
      <c r="G2338">
        <v>569.19000200000005</v>
      </c>
      <c r="H2338">
        <v>145.462006</v>
      </c>
    </row>
    <row r="2339" spans="1:8">
      <c r="A2339" s="126">
        <v>2338</v>
      </c>
      <c r="B2339">
        <v>4524.09</v>
      </c>
      <c r="C2339">
        <v>382.04998799999998</v>
      </c>
      <c r="D2339">
        <v>173.949997</v>
      </c>
      <c r="E2339">
        <v>244.69667100000001</v>
      </c>
      <c r="F2339">
        <v>151.17817700000001</v>
      </c>
      <c r="G2339">
        <v>582.07000700000003</v>
      </c>
      <c r="H2339">
        <v>145.841995</v>
      </c>
    </row>
    <row r="2340" spans="1:8">
      <c r="A2340" s="126">
        <v>2339</v>
      </c>
      <c r="B2340">
        <v>4536.95</v>
      </c>
      <c r="C2340">
        <v>375.27999899999998</v>
      </c>
      <c r="D2340">
        <v>173.15600599999999</v>
      </c>
      <c r="E2340">
        <v>244.13000500000001</v>
      </c>
      <c r="F2340">
        <v>152.30822800000001</v>
      </c>
      <c r="G2340">
        <v>588.54998799999998</v>
      </c>
      <c r="H2340">
        <v>144.21899400000001</v>
      </c>
    </row>
    <row r="2341" spans="1:8">
      <c r="A2341" s="126">
        <v>2340</v>
      </c>
      <c r="B2341">
        <v>4535.43</v>
      </c>
      <c r="C2341">
        <v>376.26001000000002</v>
      </c>
      <c r="D2341">
        <v>173.90249600000001</v>
      </c>
      <c r="E2341">
        <v>244.52333100000001</v>
      </c>
      <c r="F2341">
        <v>152.95253</v>
      </c>
      <c r="G2341">
        <v>590.53002900000001</v>
      </c>
      <c r="H2341">
        <v>144.77499399999999</v>
      </c>
    </row>
    <row r="2342" spans="1:8">
      <c r="A2342" s="126">
        <v>2341</v>
      </c>
      <c r="B2342">
        <v>4520.03</v>
      </c>
      <c r="C2342">
        <v>382.17999300000002</v>
      </c>
      <c r="D2342">
        <v>175.464493</v>
      </c>
      <c r="E2342">
        <v>250.97332800000001</v>
      </c>
      <c r="F2342">
        <v>155.32167100000001</v>
      </c>
      <c r="G2342">
        <v>606.71002199999998</v>
      </c>
      <c r="H2342">
        <v>145.51899700000001</v>
      </c>
    </row>
    <row r="2343" spans="1:8">
      <c r="A2343" s="126">
        <v>2342</v>
      </c>
      <c r="B2343">
        <v>4514.07</v>
      </c>
      <c r="C2343">
        <v>377.57000699999998</v>
      </c>
      <c r="D2343">
        <v>176.27499399999999</v>
      </c>
      <c r="E2343">
        <v>251.28999300000001</v>
      </c>
      <c r="F2343">
        <v>153.75547800000001</v>
      </c>
      <c r="G2343">
        <v>606.04998799999998</v>
      </c>
      <c r="H2343">
        <v>144.883499</v>
      </c>
    </row>
    <row r="2344" spans="1:8">
      <c r="A2344" s="126">
        <v>2343</v>
      </c>
      <c r="B2344">
        <v>4493.28</v>
      </c>
      <c r="C2344">
        <v>378</v>
      </c>
      <c r="D2344">
        <v>174.20799299999999</v>
      </c>
      <c r="E2344">
        <v>251.61999499999999</v>
      </c>
      <c r="F2344">
        <v>152.724548</v>
      </c>
      <c r="G2344">
        <v>597.53997800000002</v>
      </c>
      <c r="H2344">
        <v>144.913498</v>
      </c>
    </row>
    <row r="2345" spans="1:8">
      <c r="A2345" s="126">
        <v>2344</v>
      </c>
      <c r="B2345">
        <v>4458.58</v>
      </c>
      <c r="C2345">
        <v>378.69000199999999</v>
      </c>
      <c r="D2345">
        <v>173.457504</v>
      </c>
      <c r="E2345">
        <v>245.42334</v>
      </c>
      <c r="F2345">
        <v>147.66909799999999</v>
      </c>
      <c r="G2345">
        <v>598.71997099999999</v>
      </c>
      <c r="H2345">
        <v>141.92100500000001</v>
      </c>
    </row>
    <row r="2346" spans="1:8">
      <c r="A2346" s="126">
        <v>2345</v>
      </c>
      <c r="B2346">
        <v>4468.7299999999996</v>
      </c>
      <c r="C2346">
        <v>376.51001000000002</v>
      </c>
      <c r="D2346">
        <v>172.85850500000001</v>
      </c>
      <c r="E2346">
        <v>247.66667200000001</v>
      </c>
      <c r="F2346">
        <v>148.24401900000001</v>
      </c>
      <c r="G2346">
        <v>589.28997800000002</v>
      </c>
      <c r="H2346">
        <v>143.46499600000001</v>
      </c>
    </row>
    <row r="2347" spans="1:8">
      <c r="A2347" s="126">
        <v>2346</v>
      </c>
      <c r="B2347">
        <v>4443.05</v>
      </c>
      <c r="C2347">
        <v>376.52999899999998</v>
      </c>
      <c r="D2347">
        <v>172.5</v>
      </c>
      <c r="E2347">
        <v>248.16333</v>
      </c>
      <c r="F2347">
        <v>146.826492</v>
      </c>
      <c r="G2347">
        <v>577.76000999999997</v>
      </c>
      <c r="H2347">
        <v>143.40600599999999</v>
      </c>
    </row>
    <row r="2348" spans="1:8">
      <c r="A2348" s="126">
        <v>2347</v>
      </c>
      <c r="B2348">
        <v>4480.7</v>
      </c>
      <c r="C2348">
        <v>373.92001299999998</v>
      </c>
      <c r="D2348">
        <v>173.78950499999999</v>
      </c>
      <c r="E2348">
        <v>251.94332900000001</v>
      </c>
      <c r="F2348">
        <v>147.72854599999999</v>
      </c>
      <c r="G2348">
        <v>582.86999500000002</v>
      </c>
      <c r="H2348">
        <v>145.205994</v>
      </c>
    </row>
    <row r="2349" spans="1:8">
      <c r="A2349" s="126">
        <v>2348</v>
      </c>
      <c r="B2349">
        <v>4473.75</v>
      </c>
      <c r="C2349">
        <v>373.05999800000001</v>
      </c>
      <c r="D2349">
        <v>174.412003</v>
      </c>
      <c r="E2349">
        <v>252.33000200000001</v>
      </c>
      <c r="F2349">
        <v>147.490646</v>
      </c>
      <c r="G2349">
        <v>586.5</v>
      </c>
      <c r="H2349">
        <v>144.37350499999999</v>
      </c>
    </row>
    <row r="2350" spans="1:8">
      <c r="A2350" s="126">
        <v>2349</v>
      </c>
      <c r="B2350">
        <v>4432.99</v>
      </c>
      <c r="C2350">
        <v>364.72000100000002</v>
      </c>
      <c r="D2350">
        <v>173.12600699999999</v>
      </c>
      <c r="E2350">
        <v>253.16333</v>
      </c>
      <c r="F2350">
        <v>144.78450000000001</v>
      </c>
      <c r="G2350">
        <v>589.34997599999997</v>
      </c>
      <c r="H2350">
        <v>141.46350100000001</v>
      </c>
    </row>
    <row r="2351" spans="1:8">
      <c r="A2351" s="126">
        <v>2350</v>
      </c>
      <c r="B2351">
        <v>4357.7299999999996</v>
      </c>
      <c r="C2351">
        <v>355.70001200000002</v>
      </c>
      <c r="D2351">
        <v>167.78649899999999</v>
      </c>
      <c r="E2351">
        <v>243.38999899999999</v>
      </c>
      <c r="F2351">
        <v>141.691742</v>
      </c>
      <c r="G2351">
        <v>575.42999299999997</v>
      </c>
      <c r="H2351">
        <v>139.016998</v>
      </c>
    </row>
    <row r="2352" spans="1:8">
      <c r="A2352" s="126">
        <v>2351</v>
      </c>
      <c r="B2352">
        <v>4354.1899999999996</v>
      </c>
      <c r="C2352">
        <v>357.48001099999999</v>
      </c>
      <c r="D2352">
        <v>167.18150299999999</v>
      </c>
      <c r="E2352">
        <v>246.46000699999999</v>
      </c>
      <c r="F2352">
        <v>142.17747499999999</v>
      </c>
      <c r="G2352">
        <v>573.14001499999995</v>
      </c>
      <c r="H2352">
        <v>139.6465</v>
      </c>
    </row>
    <row r="2353" spans="1:8">
      <c r="A2353" s="126">
        <v>2352</v>
      </c>
      <c r="B2353">
        <v>4395.6400000000003</v>
      </c>
      <c r="C2353">
        <v>343.209991</v>
      </c>
      <c r="D2353">
        <v>169.00250199999999</v>
      </c>
      <c r="E2353">
        <v>250.64666700000001</v>
      </c>
      <c r="F2353">
        <v>144.576324</v>
      </c>
      <c r="G2353">
        <v>590.65002400000003</v>
      </c>
      <c r="H2353">
        <v>140.93850699999999</v>
      </c>
    </row>
    <row r="2354" spans="1:8">
      <c r="A2354" s="126">
        <v>2353</v>
      </c>
      <c r="B2354">
        <v>4448.9799999999996</v>
      </c>
      <c r="C2354">
        <v>345.959991</v>
      </c>
      <c r="D2354">
        <v>170.800003</v>
      </c>
      <c r="E2354">
        <v>251.21333300000001</v>
      </c>
      <c r="F2354">
        <v>145.54779099999999</v>
      </c>
      <c r="G2354">
        <v>593.26000999999997</v>
      </c>
      <c r="H2354">
        <v>141.82650799999999</v>
      </c>
    </row>
    <row r="2355" spans="1:8">
      <c r="A2355" s="126">
        <v>2354</v>
      </c>
      <c r="B2355">
        <v>4455.4799999999996</v>
      </c>
      <c r="C2355">
        <v>352.959991</v>
      </c>
      <c r="D2355">
        <v>171.27600100000001</v>
      </c>
      <c r="E2355">
        <v>258.13000499999998</v>
      </c>
      <c r="F2355">
        <v>145.636978</v>
      </c>
      <c r="G2355">
        <v>592.39001499999995</v>
      </c>
      <c r="H2355">
        <v>142.63299599999999</v>
      </c>
    </row>
    <row r="2356" spans="1:8">
      <c r="A2356" s="126">
        <v>2355</v>
      </c>
      <c r="B2356">
        <v>4443.1099999999997</v>
      </c>
      <c r="C2356">
        <v>353.57998700000002</v>
      </c>
      <c r="D2356">
        <v>170.28999300000001</v>
      </c>
      <c r="E2356">
        <v>263.78668199999998</v>
      </c>
      <c r="F2356">
        <v>144.10051000000001</v>
      </c>
      <c r="G2356">
        <v>592.64001499999995</v>
      </c>
      <c r="H2356">
        <v>141.50100699999999</v>
      </c>
    </row>
    <row r="2357" spans="1:8">
      <c r="A2357" s="126">
        <v>2356</v>
      </c>
      <c r="B2357">
        <v>4352.63</v>
      </c>
      <c r="C2357">
        <v>340.64999399999999</v>
      </c>
      <c r="D2357">
        <v>165.79800399999999</v>
      </c>
      <c r="E2357">
        <v>259.18667599999998</v>
      </c>
      <c r="F2357">
        <v>140.670761</v>
      </c>
      <c r="G2357">
        <v>583.84997599999997</v>
      </c>
      <c r="H2357">
        <v>136.18400600000001</v>
      </c>
    </row>
    <row r="2358" spans="1:8">
      <c r="A2358" s="126">
        <v>2357</v>
      </c>
      <c r="B2358">
        <v>4359.46</v>
      </c>
      <c r="C2358">
        <v>339.60998499999999</v>
      </c>
      <c r="D2358">
        <v>165.05600000000001</v>
      </c>
      <c r="E2358">
        <v>260.43667599999998</v>
      </c>
      <c r="F2358">
        <v>141.58268699999999</v>
      </c>
      <c r="G2358">
        <v>599.05999799999995</v>
      </c>
      <c r="H2358">
        <v>134.520996</v>
      </c>
    </row>
    <row r="2359" spans="1:8">
      <c r="A2359" s="126">
        <v>2358</v>
      </c>
      <c r="B2359">
        <v>4307.54</v>
      </c>
      <c r="C2359">
        <v>339.39001500000001</v>
      </c>
      <c r="D2359">
        <v>164.25199900000001</v>
      </c>
      <c r="E2359">
        <v>258.49334700000003</v>
      </c>
      <c r="F2359">
        <v>140.26432800000001</v>
      </c>
      <c r="G2359">
        <v>610.34002699999996</v>
      </c>
      <c r="H2359">
        <v>133.265503</v>
      </c>
    </row>
    <row r="2360" spans="1:8">
      <c r="A2360" s="126">
        <v>2359</v>
      </c>
      <c r="B2360">
        <v>4357.04</v>
      </c>
      <c r="C2360">
        <v>343.01001000000002</v>
      </c>
      <c r="D2360">
        <v>164.162994</v>
      </c>
      <c r="E2360">
        <v>258.406677</v>
      </c>
      <c r="F2360">
        <v>141.40426600000001</v>
      </c>
      <c r="G2360">
        <v>613.15002400000003</v>
      </c>
      <c r="H2360">
        <v>136.46249399999999</v>
      </c>
    </row>
    <row r="2361" spans="1:8">
      <c r="A2361" s="126">
        <v>2360</v>
      </c>
      <c r="B2361">
        <v>4300.46</v>
      </c>
      <c r="C2361">
        <v>326.23001099999999</v>
      </c>
      <c r="D2361">
        <v>159.48899800000001</v>
      </c>
      <c r="E2361">
        <v>260.51001000000002</v>
      </c>
      <c r="F2361">
        <v>137.92495700000001</v>
      </c>
      <c r="G2361">
        <v>603.34997599999997</v>
      </c>
      <c r="H2361">
        <v>133.76499899999999</v>
      </c>
    </row>
    <row r="2362" spans="1:8">
      <c r="A2362" s="126">
        <v>2361</v>
      </c>
      <c r="B2362">
        <v>4345.72</v>
      </c>
      <c r="C2362">
        <v>332.959991</v>
      </c>
      <c r="D2362">
        <v>161.050003</v>
      </c>
      <c r="E2362">
        <v>260.19665500000002</v>
      </c>
      <c r="F2362">
        <v>139.87773100000001</v>
      </c>
      <c r="G2362">
        <v>634.80999799999995</v>
      </c>
      <c r="H2362">
        <v>136.17700199999999</v>
      </c>
    </row>
    <row r="2363" spans="1:8">
      <c r="A2363" s="126">
        <v>2362</v>
      </c>
      <c r="B2363">
        <v>4363.55</v>
      </c>
      <c r="C2363">
        <v>333.64001500000001</v>
      </c>
      <c r="D2363">
        <v>163.100494</v>
      </c>
      <c r="E2363">
        <v>260.91665599999999</v>
      </c>
      <c r="F2363">
        <v>140.759964</v>
      </c>
      <c r="G2363">
        <v>639.09997599999997</v>
      </c>
      <c r="H2363">
        <v>137.354004</v>
      </c>
    </row>
    <row r="2364" spans="1:8">
      <c r="A2364" s="126">
        <v>2363</v>
      </c>
      <c r="B2364">
        <v>4399.76</v>
      </c>
      <c r="C2364">
        <v>329.22000100000002</v>
      </c>
      <c r="D2364">
        <v>165.12150600000001</v>
      </c>
      <c r="E2364">
        <v>264.53668199999998</v>
      </c>
      <c r="F2364">
        <v>142.03866600000001</v>
      </c>
      <c r="G2364">
        <v>631.84997599999997</v>
      </c>
      <c r="H2364">
        <v>139.18550099999999</v>
      </c>
    </row>
    <row r="2365" spans="1:8">
      <c r="A2365" s="126">
        <v>2364</v>
      </c>
      <c r="B2365">
        <v>4391.34</v>
      </c>
      <c r="C2365">
        <v>330.04998799999998</v>
      </c>
      <c r="D2365">
        <v>164.43100000000001</v>
      </c>
      <c r="E2365">
        <v>261.82998700000002</v>
      </c>
      <c r="F2365">
        <v>141.65209999999999</v>
      </c>
      <c r="G2365">
        <v>632.65997300000004</v>
      </c>
      <c r="H2365">
        <v>140.05600000000001</v>
      </c>
    </row>
    <row r="2366" spans="1:8">
      <c r="A2366" s="126">
        <v>2365</v>
      </c>
      <c r="B2366">
        <v>4361.1899999999996</v>
      </c>
      <c r="C2366">
        <v>325.45001200000002</v>
      </c>
      <c r="D2366">
        <v>162.31500199999999</v>
      </c>
      <c r="E2366">
        <v>263.98001099999999</v>
      </c>
      <c r="F2366">
        <v>141.562881</v>
      </c>
      <c r="G2366">
        <v>627.03997800000002</v>
      </c>
      <c r="H2366">
        <v>138.84750399999999</v>
      </c>
    </row>
    <row r="2367" spans="1:8">
      <c r="A2367" s="126">
        <v>2366</v>
      </c>
      <c r="B2367">
        <v>4350.6499999999996</v>
      </c>
      <c r="C2367">
        <v>323.76998900000001</v>
      </c>
      <c r="D2367">
        <v>162.366501</v>
      </c>
      <c r="E2367">
        <v>268.57333399999999</v>
      </c>
      <c r="F2367">
        <v>140.27423099999999</v>
      </c>
      <c r="G2367">
        <v>624.94000200000005</v>
      </c>
      <c r="H2367">
        <v>136.712997</v>
      </c>
    </row>
    <row r="2368" spans="1:8">
      <c r="A2368" s="126">
        <v>2367</v>
      </c>
      <c r="B2368">
        <v>4363.8</v>
      </c>
      <c r="C2368">
        <v>324.540009</v>
      </c>
      <c r="D2368">
        <v>164.21400499999999</v>
      </c>
      <c r="E2368">
        <v>270.35998499999999</v>
      </c>
      <c r="F2368">
        <v>139.679474</v>
      </c>
      <c r="G2368">
        <v>629.76000999999997</v>
      </c>
      <c r="H2368">
        <v>137.89999399999999</v>
      </c>
    </row>
    <row r="2369" spans="1:8">
      <c r="A2369" s="126">
        <v>2368</v>
      </c>
      <c r="B2369">
        <v>4438.26</v>
      </c>
      <c r="C2369">
        <v>328.52999899999998</v>
      </c>
      <c r="D2369">
        <v>164.99299600000001</v>
      </c>
      <c r="E2369">
        <v>272.773346</v>
      </c>
      <c r="F2369">
        <v>142.50457800000001</v>
      </c>
      <c r="G2369">
        <v>633.79998799999998</v>
      </c>
      <c r="H2369">
        <v>141.412003</v>
      </c>
    </row>
    <row r="2370" spans="1:8">
      <c r="A2370" s="126">
        <v>2369</v>
      </c>
      <c r="B2370">
        <v>4471.37</v>
      </c>
      <c r="C2370">
        <v>324.76001000000002</v>
      </c>
      <c r="D2370">
        <v>170.45100400000001</v>
      </c>
      <c r="E2370">
        <v>281.01001000000002</v>
      </c>
      <c r="F2370">
        <v>143.57513399999999</v>
      </c>
      <c r="G2370">
        <v>628.28997800000002</v>
      </c>
      <c r="H2370">
        <v>141.675003</v>
      </c>
    </row>
    <row r="2371" spans="1:8">
      <c r="A2371" s="126">
        <v>2370</v>
      </c>
      <c r="B2371">
        <v>4486.46</v>
      </c>
      <c r="C2371">
        <v>335.33999599999999</v>
      </c>
      <c r="D2371">
        <v>172.337006</v>
      </c>
      <c r="E2371">
        <v>290.03668199999998</v>
      </c>
      <c r="F2371">
        <v>145.270218</v>
      </c>
      <c r="G2371">
        <v>637.96997099999999</v>
      </c>
      <c r="H2371">
        <v>142.96049500000001</v>
      </c>
    </row>
    <row r="2372" spans="1:8">
      <c r="A2372" s="126">
        <v>2371</v>
      </c>
      <c r="B2372">
        <v>4519.63</v>
      </c>
      <c r="C2372">
        <v>339.98998999999998</v>
      </c>
      <c r="D2372">
        <v>172.207504</v>
      </c>
      <c r="E2372">
        <v>288.08999599999999</v>
      </c>
      <c r="F2372">
        <v>147.46092200000001</v>
      </c>
      <c r="G2372">
        <v>639</v>
      </c>
      <c r="H2372">
        <v>143.82200599999999</v>
      </c>
    </row>
    <row r="2373" spans="1:8">
      <c r="A2373" s="126">
        <v>2372</v>
      </c>
      <c r="B2373">
        <v>4536.1899999999996</v>
      </c>
      <c r="C2373">
        <v>340.77999899999998</v>
      </c>
      <c r="D2373">
        <v>170.753006</v>
      </c>
      <c r="E2373">
        <v>288.60000600000001</v>
      </c>
      <c r="F2373">
        <v>147.95652799999999</v>
      </c>
      <c r="G2373">
        <v>625.14001499999995</v>
      </c>
      <c r="H2373">
        <v>142.41499300000001</v>
      </c>
    </row>
    <row r="2374" spans="1:8">
      <c r="A2374" s="126">
        <v>2373</v>
      </c>
      <c r="B2374">
        <v>4549.78</v>
      </c>
      <c r="C2374">
        <v>341.88000499999998</v>
      </c>
      <c r="D2374">
        <v>171.75050400000001</v>
      </c>
      <c r="E2374">
        <v>298</v>
      </c>
      <c r="F2374">
        <v>148.17463699999999</v>
      </c>
      <c r="G2374">
        <v>653.15997300000004</v>
      </c>
      <c r="H2374">
        <v>142.78050200000001</v>
      </c>
    </row>
    <row r="2375" spans="1:8">
      <c r="A2375" s="126">
        <v>2374</v>
      </c>
      <c r="B2375">
        <v>4544.8999999999996</v>
      </c>
      <c r="C2375">
        <v>324.60998499999999</v>
      </c>
      <c r="D2375">
        <v>166.77749600000001</v>
      </c>
      <c r="E2375">
        <v>303.226654</v>
      </c>
      <c r="F2375">
        <v>147.391525</v>
      </c>
      <c r="G2375">
        <v>664.78002900000001</v>
      </c>
      <c r="H2375">
        <v>138.625</v>
      </c>
    </row>
    <row r="2376" spans="1:8">
      <c r="A2376" s="126">
        <v>2375</v>
      </c>
      <c r="B2376">
        <v>4566.4799999999996</v>
      </c>
      <c r="C2376">
        <v>328.69000199999999</v>
      </c>
      <c r="D2376">
        <v>166.018494</v>
      </c>
      <c r="E2376">
        <v>341.61999500000002</v>
      </c>
      <c r="F2376">
        <v>147.341949</v>
      </c>
      <c r="G2376">
        <v>671.65997300000004</v>
      </c>
      <c r="H2376">
        <v>138.77299500000001</v>
      </c>
    </row>
    <row r="2377" spans="1:8">
      <c r="A2377" s="126">
        <v>2376</v>
      </c>
      <c r="B2377">
        <v>4574.79</v>
      </c>
      <c r="C2377">
        <v>315.80999800000001</v>
      </c>
      <c r="D2377">
        <v>168.80349699999999</v>
      </c>
      <c r="E2377">
        <v>339.476654</v>
      </c>
      <c r="F2377">
        <v>148.01603700000001</v>
      </c>
      <c r="G2377">
        <v>668.52002000000005</v>
      </c>
      <c r="H2377">
        <v>139.671997</v>
      </c>
    </row>
    <row r="2378" spans="1:8">
      <c r="A2378" s="126">
        <v>2377</v>
      </c>
      <c r="B2378">
        <v>4551.68</v>
      </c>
      <c r="C2378">
        <v>312.22000100000002</v>
      </c>
      <c r="D2378">
        <v>169.62449599999999</v>
      </c>
      <c r="E2378">
        <v>345.95333900000003</v>
      </c>
      <c r="F2378">
        <v>147.55012500000001</v>
      </c>
      <c r="G2378">
        <v>662.919983</v>
      </c>
      <c r="H2378">
        <v>146.427505</v>
      </c>
    </row>
    <row r="2379" spans="1:8">
      <c r="A2379" s="126">
        <v>2378</v>
      </c>
      <c r="B2379">
        <v>4596.42</v>
      </c>
      <c r="C2379">
        <v>316.92001299999998</v>
      </c>
      <c r="D2379">
        <v>172.328506</v>
      </c>
      <c r="E2379">
        <v>359.01333599999998</v>
      </c>
      <c r="F2379">
        <v>151.23765599999999</v>
      </c>
      <c r="G2379">
        <v>674.04998799999998</v>
      </c>
      <c r="H2379">
        <v>146.128998</v>
      </c>
    </row>
    <row r="2380" spans="1:8">
      <c r="A2380" s="126">
        <v>2379</v>
      </c>
      <c r="B2380">
        <v>4605.38</v>
      </c>
      <c r="C2380">
        <v>323.57000699999998</v>
      </c>
      <c r="D2380">
        <v>168.62150600000001</v>
      </c>
      <c r="E2380">
        <v>371.33334400000001</v>
      </c>
      <c r="F2380">
        <v>148.49182099999999</v>
      </c>
      <c r="G2380">
        <v>690.30999799999995</v>
      </c>
      <c r="H2380">
        <v>148.27049299999999</v>
      </c>
    </row>
    <row r="2381" spans="1:8">
      <c r="A2381" s="126">
        <v>2380</v>
      </c>
      <c r="B2381">
        <v>4613.67</v>
      </c>
      <c r="C2381">
        <v>329.98001099999999</v>
      </c>
      <c r="D2381">
        <v>165.90550200000001</v>
      </c>
      <c r="E2381">
        <v>402.86334199999999</v>
      </c>
      <c r="F2381">
        <v>147.65917999999999</v>
      </c>
      <c r="G2381">
        <v>681.169983</v>
      </c>
      <c r="H2381">
        <v>143.774002</v>
      </c>
    </row>
    <row r="2382" spans="1:8">
      <c r="A2382" s="126">
        <v>2381</v>
      </c>
      <c r="B2382">
        <v>4630.6499999999996</v>
      </c>
      <c r="C2382">
        <v>328.07998700000002</v>
      </c>
      <c r="D2382">
        <v>165.637497</v>
      </c>
      <c r="E2382">
        <v>390.66665599999999</v>
      </c>
      <c r="F2382">
        <v>148.7099</v>
      </c>
      <c r="G2382">
        <v>677.71997099999999</v>
      </c>
      <c r="H2382">
        <v>145.86300700000001</v>
      </c>
    </row>
    <row r="2383" spans="1:8">
      <c r="A2383" s="126">
        <v>2382</v>
      </c>
      <c r="B2383">
        <v>4660.57</v>
      </c>
      <c r="C2383">
        <v>331.61999500000002</v>
      </c>
      <c r="D2383">
        <v>169.199997</v>
      </c>
      <c r="E2383">
        <v>404.61999500000002</v>
      </c>
      <c r="F2383">
        <v>150.16708399999999</v>
      </c>
      <c r="G2383">
        <v>688.28997800000002</v>
      </c>
      <c r="H2383">
        <v>146.78999300000001</v>
      </c>
    </row>
    <row r="2384" spans="1:8">
      <c r="A2384" s="126">
        <v>2383</v>
      </c>
      <c r="B2384">
        <v>4680.0600000000004</v>
      </c>
      <c r="C2384">
        <v>335.85000600000001</v>
      </c>
      <c r="D2384">
        <v>173.85000600000001</v>
      </c>
      <c r="E2384">
        <v>409.97000100000002</v>
      </c>
      <c r="F2384">
        <v>149.64172400000001</v>
      </c>
      <c r="G2384">
        <v>668.40002400000003</v>
      </c>
      <c r="H2384">
        <v>148.682999</v>
      </c>
    </row>
    <row r="2385" spans="1:8">
      <c r="A2385" s="126">
        <v>2384</v>
      </c>
      <c r="B2385">
        <v>4697.53</v>
      </c>
      <c r="C2385">
        <v>341.13000499999998</v>
      </c>
      <c r="D2385">
        <v>175.94949299999999</v>
      </c>
      <c r="E2385">
        <v>407.36334199999999</v>
      </c>
      <c r="F2385">
        <v>150.17776499999999</v>
      </c>
      <c r="G2385">
        <v>645.71997099999999</v>
      </c>
      <c r="H2385">
        <v>149.24099699999999</v>
      </c>
    </row>
    <row r="2386" spans="1:8">
      <c r="A2386" s="126">
        <v>2385</v>
      </c>
      <c r="B2386">
        <v>4701.7</v>
      </c>
      <c r="C2386">
        <v>338.61999500000002</v>
      </c>
      <c r="D2386">
        <v>174.449005</v>
      </c>
      <c r="E2386">
        <v>387.64666699999998</v>
      </c>
      <c r="F2386">
        <v>149.34390300000001</v>
      </c>
      <c r="G2386">
        <v>651.45001200000002</v>
      </c>
      <c r="H2386">
        <v>149.35150100000001</v>
      </c>
    </row>
    <row r="2387" spans="1:8">
      <c r="A2387" s="126">
        <v>2386</v>
      </c>
      <c r="B2387">
        <v>4685.25</v>
      </c>
      <c r="C2387">
        <v>335.36999500000002</v>
      </c>
      <c r="D2387">
        <v>178.81149300000001</v>
      </c>
      <c r="E2387">
        <v>341.16665599999999</v>
      </c>
      <c r="F2387">
        <v>149.711197</v>
      </c>
      <c r="G2387">
        <v>655.98999000000003</v>
      </c>
      <c r="H2387">
        <v>149.24850499999999</v>
      </c>
    </row>
    <row r="2388" spans="1:8">
      <c r="A2388" s="126">
        <v>2387</v>
      </c>
      <c r="B2388">
        <v>4646.71</v>
      </c>
      <c r="C2388">
        <v>327.64001500000001</v>
      </c>
      <c r="D2388">
        <v>174.10249300000001</v>
      </c>
      <c r="E2388">
        <v>355.98333700000001</v>
      </c>
      <c r="F2388">
        <v>146.84225499999999</v>
      </c>
      <c r="G2388">
        <v>646.90997300000004</v>
      </c>
      <c r="H2388">
        <v>146.62600699999999</v>
      </c>
    </row>
    <row r="2389" spans="1:8">
      <c r="A2389" s="126">
        <v>2388</v>
      </c>
      <c r="B2389">
        <v>4649.2700000000004</v>
      </c>
      <c r="C2389">
        <v>327.73998999999998</v>
      </c>
      <c r="D2389">
        <v>173.625</v>
      </c>
      <c r="E2389">
        <v>354.50332600000002</v>
      </c>
      <c r="F2389">
        <v>146.79260300000001</v>
      </c>
      <c r="G2389">
        <v>657.580017</v>
      </c>
      <c r="H2389">
        <v>146.74800099999999</v>
      </c>
    </row>
    <row r="2390" spans="1:8">
      <c r="A2390" s="126">
        <v>2389</v>
      </c>
      <c r="B2390">
        <v>4682.8500000000004</v>
      </c>
      <c r="C2390">
        <v>340.89001500000001</v>
      </c>
      <c r="D2390">
        <v>176.257507</v>
      </c>
      <c r="E2390">
        <v>344.47332799999998</v>
      </c>
      <c r="F2390">
        <v>148.89717099999999</v>
      </c>
      <c r="G2390">
        <v>682.60998500000005</v>
      </c>
      <c r="H2390">
        <v>149.64549299999999</v>
      </c>
    </row>
    <row r="2391" spans="1:8">
      <c r="A2391" s="126">
        <v>2390</v>
      </c>
      <c r="B2391">
        <v>4682.8</v>
      </c>
      <c r="C2391">
        <v>347.55999800000001</v>
      </c>
      <c r="D2391">
        <v>177.283997</v>
      </c>
      <c r="E2391">
        <v>337.79666099999997</v>
      </c>
      <c r="F2391">
        <v>148.90708900000001</v>
      </c>
      <c r="G2391">
        <v>679.330017</v>
      </c>
      <c r="H2391">
        <v>149.38800000000001</v>
      </c>
    </row>
    <row r="2392" spans="1:8">
      <c r="A2392" s="126">
        <v>2391</v>
      </c>
      <c r="B2392">
        <v>4700.8999999999996</v>
      </c>
      <c r="C2392">
        <v>342.959991</v>
      </c>
      <c r="D2392">
        <v>177.03500399999999</v>
      </c>
      <c r="E2392">
        <v>351.57666</v>
      </c>
      <c r="F2392">
        <v>149.89982599999999</v>
      </c>
      <c r="G2392">
        <v>687.40002400000003</v>
      </c>
      <c r="H2392">
        <v>149.07600400000001</v>
      </c>
    </row>
    <row r="2393" spans="1:8">
      <c r="A2393" s="126">
        <v>2392</v>
      </c>
      <c r="B2393">
        <v>4688.67</v>
      </c>
      <c r="C2393">
        <v>340.76998900000001</v>
      </c>
      <c r="D2393">
        <v>177.449997</v>
      </c>
      <c r="E2393">
        <v>363.00332600000002</v>
      </c>
      <c r="F2393">
        <v>152.371689</v>
      </c>
      <c r="G2393">
        <v>691.69000200000005</v>
      </c>
      <c r="H2393">
        <v>149.06199599999999</v>
      </c>
    </row>
    <row r="2394" spans="1:8">
      <c r="A2394" s="126">
        <v>2393</v>
      </c>
      <c r="B2394">
        <v>4704.54</v>
      </c>
      <c r="C2394">
        <v>338.69000199999999</v>
      </c>
      <c r="D2394">
        <v>184.80299400000001</v>
      </c>
      <c r="E2394">
        <v>365.459991</v>
      </c>
      <c r="F2394">
        <v>156.719742</v>
      </c>
      <c r="G2394">
        <v>682.02002000000005</v>
      </c>
      <c r="H2394">
        <v>150.709</v>
      </c>
    </row>
    <row r="2395" spans="1:8">
      <c r="A2395" s="126">
        <v>2394</v>
      </c>
      <c r="B2395">
        <v>4697.96</v>
      </c>
      <c r="C2395">
        <v>345.29998799999998</v>
      </c>
      <c r="D2395">
        <v>183.828506</v>
      </c>
      <c r="E2395">
        <v>379.01998900000001</v>
      </c>
      <c r="F2395">
        <v>159.380234</v>
      </c>
      <c r="G2395">
        <v>678.79998799999998</v>
      </c>
      <c r="H2395">
        <v>149.95249899999999</v>
      </c>
    </row>
    <row r="2396" spans="1:8">
      <c r="A2396" s="126">
        <v>2395</v>
      </c>
      <c r="B2396">
        <v>4682.9399999999996</v>
      </c>
      <c r="C2396">
        <v>341.01001000000002</v>
      </c>
      <c r="D2396">
        <v>178.62849399999999</v>
      </c>
      <c r="E2396">
        <v>385.62332199999997</v>
      </c>
      <c r="F2396">
        <v>159.846802</v>
      </c>
      <c r="G2396">
        <v>659.20001200000002</v>
      </c>
      <c r="H2396">
        <v>147.078506</v>
      </c>
    </row>
    <row r="2397" spans="1:8">
      <c r="A2397" s="126">
        <v>2396</v>
      </c>
      <c r="B2397">
        <v>4690.7</v>
      </c>
      <c r="C2397">
        <v>337.25</v>
      </c>
      <c r="D2397">
        <v>179.00199900000001</v>
      </c>
      <c r="E2397">
        <v>369.67666600000001</v>
      </c>
      <c r="F2397">
        <v>160.23397800000001</v>
      </c>
      <c r="G2397">
        <v>654.05999799999995</v>
      </c>
      <c r="H2397">
        <v>146.75700399999999</v>
      </c>
    </row>
    <row r="2398" spans="1:8">
      <c r="A2398" s="126">
        <v>2397</v>
      </c>
      <c r="B2398">
        <v>4701.46</v>
      </c>
      <c r="C2398">
        <v>341.05999800000001</v>
      </c>
      <c r="D2398">
        <v>179.02049299999999</v>
      </c>
      <c r="E2398">
        <v>372</v>
      </c>
      <c r="F2398">
        <v>160.76011700000001</v>
      </c>
      <c r="G2398">
        <v>658.28997800000002</v>
      </c>
      <c r="H2398">
        <v>146.717499</v>
      </c>
    </row>
    <row r="2399" spans="1:8">
      <c r="A2399" s="126">
        <v>2398</v>
      </c>
      <c r="B2399">
        <v>4594.62</v>
      </c>
      <c r="C2399">
        <v>333.11999500000002</v>
      </c>
      <c r="D2399">
        <v>175.22799699999999</v>
      </c>
      <c r="E2399">
        <v>360.64001500000001</v>
      </c>
      <c r="F2399">
        <v>155.66748000000001</v>
      </c>
      <c r="G2399">
        <v>665.64001499999995</v>
      </c>
      <c r="H2399">
        <v>142.80600000000001</v>
      </c>
    </row>
    <row r="2400" spans="1:8">
      <c r="A2400" s="126">
        <v>2399</v>
      </c>
      <c r="B2400">
        <v>4655.2700000000004</v>
      </c>
      <c r="C2400">
        <v>338.02999899999998</v>
      </c>
      <c r="D2400">
        <v>178.078506</v>
      </c>
      <c r="E2400">
        <v>378.99667399999998</v>
      </c>
      <c r="F2400">
        <v>159.072495</v>
      </c>
      <c r="G2400">
        <v>663.84002699999996</v>
      </c>
      <c r="H2400">
        <v>146.11399800000001</v>
      </c>
    </row>
    <row r="2401" spans="1:8">
      <c r="A2401" s="126">
        <v>2400</v>
      </c>
      <c r="B2401">
        <v>4567</v>
      </c>
      <c r="C2401">
        <v>324.459991</v>
      </c>
      <c r="D2401">
        <v>175.3535</v>
      </c>
      <c r="E2401">
        <v>381.58667000000003</v>
      </c>
      <c r="F2401">
        <v>164.09562700000001</v>
      </c>
      <c r="G2401">
        <v>641.90002400000003</v>
      </c>
      <c r="H2401">
        <v>142.45199600000001</v>
      </c>
    </row>
    <row r="2402" spans="1:8">
      <c r="A2402" s="126">
        <v>2401</v>
      </c>
      <c r="B2402">
        <v>4513.04</v>
      </c>
      <c r="C2402">
        <v>310.60000600000001</v>
      </c>
      <c r="D2402">
        <v>172.18600499999999</v>
      </c>
      <c r="E2402">
        <v>365</v>
      </c>
      <c r="F2402">
        <v>163.56950399999999</v>
      </c>
      <c r="G2402">
        <v>617.77002000000005</v>
      </c>
      <c r="H2402">
        <v>141.61799600000001</v>
      </c>
    </row>
    <row r="2403" spans="1:8">
      <c r="A2403" s="126">
        <v>2402</v>
      </c>
      <c r="B2403">
        <v>4577.1000000000004</v>
      </c>
      <c r="C2403">
        <v>310.39001500000001</v>
      </c>
      <c r="D2403">
        <v>171.86799600000001</v>
      </c>
      <c r="E2403">
        <v>361.53332499999999</v>
      </c>
      <c r="F2403">
        <v>162.56686400000001</v>
      </c>
      <c r="G2403">
        <v>616.46997099999999</v>
      </c>
      <c r="H2403">
        <v>143.77650499999999</v>
      </c>
    </row>
    <row r="2404" spans="1:8">
      <c r="A2404" s="126">
        <v>2403</v>
      </c>
      <c r="B2404">
        <v>4538.43</v>
      </c>
      <c r="C2404">
        <v>306.83999599999999</v>
      </c>
      <c r="D2404">
        <v>169.48950199999999</v>
      </c>
      <c r="E2404">
        <v>338.32333399999999</v>
      </c>
      <c r="F2404">
        <v>160.660843</v>
      </c>
      <c r="G2404">
        <v>602.13000499999998</v>
      </c>
      <c r="H2404">
        <v>142.52049299999999</v>
      </c>
    </row>
    <row r="2405" spans="1:8">
      <c r="A2405" s="126">
        <v>2404</v>
      </c>
      <c r="B2405">
        <v>4591.67</v>
      </c>
      <c r="C2405">
        <v>317.86999500000002</v>
      </c>
      <c r="D2405">
        <v>171.36850000000001</v>
      </c>
      <c r="E2405">
        <v>336.33667000000003</v>
      </c>
      <c r="F2405">
        <v>164.11547899999999</v>
      </c>
      <c r="G2405">
        <v>612.69000200000005</v>
      </c>
      <c r="H2405">
        <v>143.796494</v>
      </c>
    </row>
    <row r="2406" spans="1:8">
      <c r="A2406" s="126">
        <v>2405</v>
      </c>
      <c r="B2406">
        <v>4686.75</v>
      </c>
      <c r="C2406">
        <v>322.80999800000001</v>
      </c>
      <c r="D2406">
        <v>176.16450499999999</v>
      </c>
      <c r="E2406">
        <v>350.58334400000001</v>
      </c>
      <c r="F2406">
        <v>169.93277</v>
      </c>
      <c r="G2406">
        <v>625.580017</v>
      </c>
      <c r="H2406">
        <v>148.03649899999999</v>
      </c>
    </row>
    <row r="2407" spans="1:8">
      <c r="A2407" s="126">
        <v>2406</v>
      </c>
      <c r="B2407">
        <v>4701.21</v>
      </c>
      <c r="C2407">
        <v>330.55999800000001</v>
      </c>
      <c r="D2407">
        <v>176.158005</v>
      </c>
      <c r="E2407">
        <v>356.32000699999998</v>
      </c>
      <c r="F2407">
        <v>173.804382</v>
      </c>
      <c r="G2407">
        <v>628.080017</v>
      </c>
      <c r="H2407">
        <v>148.720505</v>
      </c>
    </row>
    <row r="2408" spans="1:8">
      <c r="A2408" s="126">
        <v>2407</v>
      </c>
      <c r="B2408">
        <v>4667.45</v>
      </c>
      <c r="C2408">
        <v>329.82000699999998</v>
      </c>
      <c r="D2408">
        <v>174.17100500000001</v>
      </c>
      <c r="E2408">
        <v>334.60000600000001</v>
      </c>
      <c r="F2408">
        <v>173.288162</v>
      </c>
      <c r="G2408">
        <v>611</v>
      </c>
      <c r="H2408">
        <v>148.10600299999999</v>
      </c>
    </row>
    <row r="2409" spans="1:8">
      <c r="A2409" s="126">
        <v>2408</v>
      </c>
      <c r="B2409">
        <v>4712.0200000000004</v>
      </c>
      <c r="C2409">
        <v>329.75</v>
      </c>
      <c r="D2409">
        <v>172.212006</v>
      </c>
      <c r="E2409">
        <v>339.01001000000002</v>
      </c>
      <c r="F2409">
        <v>178.14250200000001</v>
      </c>
      <c r="G2409">
        <v>611.65997300000004</v>
      </c>
      <c r="H2409">
        <v>148.675003</v>
      </c>
    </row>
    <row r="2410" spans="1:8">
      <c r="A2410" s="126">
        <v>2409</v>
      </c>
      <c r="B2410">
        <v>4668.97</v>
      </c>
      <c r="C2410">
        <v>334.48998999999998</v>
      </c>
      <c r="D2410">
        <v>169.56750500000001</v>
      </c>
      <c r="E2410">
        <v>322.13665800000001</v>
      </c>
      <c r="F2410">
        <v>174.459564</v>
      </c>
      <c r="G2410">
        <v>604.55999799999995</v>
      </c>
      <c r="H2410">
        <v>146.704498</v>
      </c>
    </row>
    <row r="2411" spans="1:8">
      <c r="A2411" s="126">
        <v>2410</v>
      </c>
      <c r="B2411">
        <v>4634.09</v>
      </c>
      <c r="C2411">
        <v>333.73998999999998</v>
      </c>
      <c r="D2411">
        <v>169.09150700000001</v>
      </c>
      <c r="E2411">
        <v>319.50332600000002</v>
      </c>
      <c r="F2411">
        <v>173.059845</v>
      </c>
      <c r="G2411">
        <v>597.98999000000003</v>
      </c>
      <c r="H2411">
        <v>144.970505</v>
      </c>
    </row>
    <row r="2412" spans="1:8">
      <c r="A2412" s="126">
        <v>2411</v>
      </c>
      <c r="B2412">
        <v>4709.8500000000004</v>
      </c>
      <c r="C2412">
        <v>341.66000400000001</v>
      </c>
      <c r="D2412">
        <v>173.31500199999999</v>
      </c>
      <c r="E2412">
        <v>325.32998700000002</v>
      </c>
      <c r="F2412">
        <v>177.99362199999999</v>
      </c>
      <c r="G2412">
        <v>605.03997800000002</v>
      </c>
      <c r="H2412">
        <v>147.36850000000001</v>
      </c>
    </row>
    <row r="2413" spans="1:8">
      <c r="A2413" s="126">
        <v>2412</v>
      </c>
      <c r="B2413">
        <v>4668.67</v>
      </c>
      <c r="C2413">
        <v>334.89999399999999</v>
      </c>
      <c r="D2413">
        <v>168.871002</v>
      </c>
      <c r="E2413">
        <v>308.97332799999998</v>
      </c>
      <c r="F2413">
        <v>171.004898</v>
      </c>
      <c r="G2413">
        <v>591.05999799999995</v>
      </c>
      <c r="H2413">
        <v>144.83850100000001</v>
      </c>
    </row>
    <row r="2414" spans="1:8">
      <c r="A2414" s="126">
        <v>2413</v>
      </c>
      <c r="B2414">
        <v>4620.6400000000003</v>
      </c>
      <c r="C2414">
        <v>333.790009</v>
      </c>
      <c r="D2414">
        <v>170.01750200000001</v>
      </c>
      <c r="E2414">
        <v>310.85665899999998</v>
      </c>
      <c r="F2414">
        <v>169.893066</v>
      </c>
      <c r="G2414">
        <v>586.72997999999995</v>
      </c>
      <c r="H2414">
        <v>142.80299400000001</v>
      </c>
    </row>
    <row r="2415" spans="1:8">
      <c r="A2415" s="126">
        <v>2414</v>
      </c>
      <c r="B2415">
        <v>4568.0200000000004</v>
      </c>
      <c r="C2415">
        <v>325.45001200000002</v>
      </c>
      <c r="D2415">
        <v>167.07899499999999</v>
      </c>
      <c r="E2415">
        <v>299.98001099999999</v>
      </c>
      <c r="F2415">
        <v>168.51319899999999</v>
      </c>
      <c r="G2415">
        <v>593.73999000000003</v>
      </c>
      <c r="H2415">
        <v>142.40150499999999</v>
      </c>
    </row>
    <row r="2416" spans="1:8">
      <c r="A2416" s="126">
        <v>2415</v>
      </c>
      <c r="B2416">
        <v>4649.2299999999996</v>
      </c>
      <c r="C2416">
        <v>334.20001200000002</v>
      </c>
      <c r="D2416">
        <v>170.41700700000001</v>
      </c>
      <c r="E2416">
        <v>312.843323</v>
      </c>
      <c r="F2416">
        <v>171.72959900000001</v>
      </c>
      <c r="G2416">
        <v>604.919983</v>
      </c>
      <c r="H2416">
        <v>144.220505</v>
      </c>
    </row>
    <row r="2417" spans="1:8">
      <c r="A2417" s="126">
        <v>2416</v>
      </c>
      <c r="B2417">
        <v>4696.5600000000004</v>
      </c>
      <c r="C2417">
        <v>330.45001200000002</v>
      </c>
      <c r="D2417">
        <v>171.037003</v>
      </c>
      <c r="E2417">
        <v>336.290009</v>
      </c>
      <c r="F2417">
        <v>174.36029099999999</v>
      </c>
      <c r="G2417">
        <v>614.23999000000003</v>
      </c>
      <c r="H2417">
        <v>146.949005</v>
      </c>
    </row>
    <row r="2418" spans="1:8">
      <c r="A2418" s="126">
        <v>2417</v>
      </c>
      <c r="B2418">
        <v>4725.79</v>
      </c>
      <c r="C2418">
        <v>335.23998999999998</v>
      </c>
      <c r="D2418">
        <v>171.06849700000001</v>
      </c>
      <c r="E2418">
        <v>355.66665599999999</v>
      </c>
      <c r="F2418">
        <v>174.995621</v>
      </c>
      <c r="G2418">
        <v>614.09002699999996</v>
      </c>
      <c r="H2418">
        <v>147.14250200000001</v>
      </c>
    </row>
    <row r="2419" spans="1:8">
      <c r="A2419" s="126">
        <v>2418</v>
      </c>
      <c r="B2419">
        <v>4791.1899999999996</v>
      </c>
      <c r="C2419">
        <v>346.17999300000002</v>
      </c>
      <c r="D2419">
        <v>169.66949500000001</v>
      </c>
      <c r="E2419">
        <v>364.64666699999998</v>
      </c>
      <c r="F2419">
        <v>179.01611299999999</v>
      </c>
      <c r="G2419">
        <v>613.11999500000002</v>
      </c>
      <c r="H2419">
        <v>148.06399500000001</v>
      </c>
    </row>
    <row r="2420" spans="1:8">
      <c r="A2420" s="126">
        <v>2419</v>
      </c>
      <c r="B2420">
        <v>4786.3500000000004</v>
      </c>
      <c r="C2420">
        <v>346.22000100000002</v>
      </c>
      <c r="D2420">
        <v>170.66099500000001</v>
      </c>
      <c r="E2420">
        <v>362.82333399999999</v>
      </c>
      <c r="F2420">
        <v>177.983688</v>
      </c>
      <c r="G2420">
        <v>610.71002199999998</v>
      </c>
      <c r="H2420">
        <v>146.44799800000001</v>
      </c>
    </row>
    <row r="2421" spans="1:8">
      <c r="A2421" s="126">
        <v>2420</v>
      </c>
      <c r="B2421">
        <v>4793.0600000000004</v>
      </c>
      <c r="C2421">
        <v>342.94000199999999</v>
      </c>
      <c r="D2421">
        <v>169.20100400000001</v>
      </c>
      <c r="E2421">
        <v>362.06332400000002</v>
      </c>
      <c r="F2421">
        <v>178.07304400000001</v>
      </c>
      <c r="G2421">
        <v>610.53997800000002</v>
      </c>
      <c r="H2421">
        <v>146.504501</v>
      </c>
    </row>
    <row r="2422" spans="1:8">
      <c r="A2422" s="126">
        <v>2421</v>
      </c>
      <c r="B2422">
        <v>4778.7299999999996</v>
      </c>
      <c r="C2422">
        <v>344.35998499999999</v>
      </c>
      <c r="D2422">
        <v>168.64450099999999</v>
      </c>
      <c r="E2422">
        <v>356.77999899999998</v>
      </c>
      <c r="F2422">
        <v>176.90162699999999</v>
      </c>
      <c r="G2422">
        <v>612.09002699999996</v>
      </c>
      <c r="H2422">
        <v>146.00250199999999</v>
      </c>
    </row>
    <row r="2423" spans="1:8">
      <c r="A2423" s="126">
        <v>2422</v>
      </c>
      <c r="B2423">
        <v>4766.18</v>
      </c>
      <c r="C2423">
        <v>336.35000600000001</v>
      </c>
      <c r="D2423">
        <v>166.716995</v>
      </c>
      <c r="E2423">
        <v>352.26001000000002</v>
      </c>
      <c r="F2423">
        <v>176.27623</v>
      </c>
      <c r="G2423">
        <v>602.44000200000005</v>
      </c>
      <c r="H2423">
        <v>144.67950400000001</v>
      </c>
    </row>
    <row r="2424" spans="1:8">
      <c r="A2424" s="126">
        <v>2423</v>
      </c>
      <c r="B2424">
        <v>4796.5600000000004</v>
      </c>
      <c r="C2424">
        <v>338.540009</v>
      </c>
      <c r="D2424">
        <v>170.404495</v>
      </c>
      <c r="E2424">
        <v>399.92666600000001</v>
      </c>
      <c r="F2424">
        <v>180.683853</v>
      </c>
      <c r="G2424">
        <v>597.36999500000002</v>
      </c>
      <c r="H2424">
        <v>145.07449299999999</v>
      </c>
    </row>
    <row r="2425" spans="1:8">
      <c r="A2425" s="126">
        <v>2424</v>
      </c>
      <c r="B2425">
        <v>4793.54</v>
      </c>
      <c r="C2425">
        <v>336.52999899999998</v>
      </c>
      <c r="D2425">
        <v>167.52200300000001</v>
      </c>
      <c r="E2425">
        <v>383.19665500000002</v>
      </c>
      <c r="F2425">
        <v>178.39070100000001</v>
      </c>
      <c r="G2425">
        <v>591.15002400000003</v>
      </c>
      <c r="H2425">
        <v>144.416504</v>
      </c>
    </row>
    <row r="2426" spans="1:8">
      <c r="A2426" s="126">
        <v>2425</v>
      </c>
      <c r="B2426">
        <v>4700.58</v>
      </c>
      <c r="C2426">
        <v>324.17001299999998</v>
      </c>
      <c r="D2426">
        <v>164.35699500000001</v>
      </c>
      <c r="E2426">
        <v>362.70666499999999</v>
      </c>
      <c r="F2426">
        <v>173.64553799999999</v>
      </c>
      <c r="G2426">
        <v>567.52002000000005</v>
      </c>
      <c r="H2426">
        <v>137.653503</v>
      </c>
    </row>
    <row r="2427" spans="1:8">
      <c r="A2427" s="126">
        <v>2426</v>
      </c>
      <c r="B2427">
        <v>4696.05</v>
      </c>
      <c r="C2427">
        <v>332.459991</v>
      </c>
      <c r="D2427">
        <v>163.253998</v>
      </c>
      <c r="E2427">
        <v>354.89999399999999</v>
      </c>
      <c r="F2427">
        <v>170.74681100000001</v>
      </c>
      <c r="G2427">
        <v>553.28997800000002</v>
      </c>
      <c r="H2427">
        <v>137.550995</v>
      </c>
    </row>
    <row r="2428" spans="1:8">
      <c r="A2428" s="126">
        <v>2427</v>
      </c>
      <c r="B2428">
        <v>4677.03</v>
      </c>
      <c r="C2428">
        <v>331.790009</v>
      </c>
      <c r="D2428">
        <v>162.554001</v>
      </c>
      <c r="E2428">
        <v>342.32000699999998</v>
      </c>
      <c r="F2428">
        <v>170.915558</v>
      </c>
      <c r="G2428">
        <v>541.05999799999995</v>
      </c>
      <c r="H2428">
        <v>137.004501</v>
      </c>
    </row>
    <row r="2429" spans="1:8">
      <c r="A2429" s="126">
        <v>2428</v>
      </c>
      <c r="B2429">
        <v>4670.29</v>
      </c>
      <c r="C2429">
        <v>328.07000699999998</v>
      </c>
      <c r="D2429">
        <v>161.48599200000001</v>
      </c>
      <c r="E2429">
        <v>352.70666499999999</v>
      </c>
      <c r="F2429">
        <v>170.93542500000001</v>
      </c>
      <c r="G2429">
        <v>539.84997599999997</v>
      </c>
      <c r="H2429">
        <v>138.574005</v>
      </c>
    </row>
    <row r="2430" spans="1:8">
      <c r="A2430" s="126">
        <v>2429</v>
      </c>
      <c r="B2430">
        <v>4713.07</v>
      </c>
      <c r="C2430">
        <v>334.36999500000002</v>
      </c>
      <c r="D2430">
        <v>165.36199999999999</v>
      </c>
      <c r="E2430">
        <v>354.79998799999998</v>
      </c>
      <c r="F2430">
        <v>173.804382</v>
      </c>
      <c r="G2430">
        <v>540.84002699999996</v>
      </c>
      <c r="H2430">
        <v>140.01750200000001</v>
      </c>
    </row>
    <row r="2431" spans="1:8">
      <c r="A2431" s="126">
        <v>2430</v>
      </c>
      <c r="B2431">
        <v>4726.3500000000004</v>
      </c>
      <c r="C2431">
        <v>333.26001000000002</v>
      </c>
      <c r="D2431">
        <v>165.20700099999999</v>
      </c>
      <c r="E2431">
        <v>368.73998999999998</v>
      </c>
      <c r="F2431">
        <v>174.25109900000001</v>
      </c>
      <c r="G2431">
        <v>537.21997099999999</v>
      </c>
      <c r="H2431">
        <v>141.64799500000001</v>
      </c>
    </row>
    <row r="2432" spans="1:8">
      <c r="A2432" s="126">
        <v>2431</v>
      </c>
      <c r="B2432">
        <v>4659.03</v>
      </c>
      <c r="C2432">
        <v>326.48001099999999</v>
      </c>
      <c r="D2432">
        <v>161.21400499999999</v>
      </c>
      <c r="E2432">
        <v>343.85333300000002</v>
      </c>
      <c r="F2432">
        <v>170.93542500000001</v>
      </c>
      <c r="G2432">
        <v>519.20001200000002</v>
      </c>
      <c r="H2432">
        <v>139.13099700000001</v>
      </c>
    </row>
    <row r="2433" spans="1:8">
      <c r="A2433" s="126">
        <v>2432</v>
      </c>
      <c r="B2433">
        <v>4662.8500000000004</v>
      </c>
      <c r="C2433">
        <v>331.89999399999999</v>
      </c>
      <c r="D2433">
        <v>162.13800000000001</v>
      </c>
      <c r="E2433">
        <v>349.86999500000002</v>
      </c>
      <c r="F2433">
        <v>171.80903599999999</v>
      </c>
      <c r="G2433">
        <v>525.69000200000005</v>
      </c>
      <c r="H2433">
        <v>139.78649899999999</v>
      </c>
    </row>
    <row r="2434" spans="1:8">
      <c r="A2434" s="126">
        <v>2433</v>
      </c>
      <c r="B2434">
        <v>4577.1099999999997</v>
      </c>
      <c r="C2434">
        <v>318.14999399999999</v>
      </c>
      <c r="D2434">
        <v>158.917496</v>
      </c>
      <c r="E2434">
        <v>343.50332600000002</v>
      </c>
      <c r="F2434">
        <v>168.562836</v>
      </c>
      <c r="G2434">
        <v>510.79998799999998</v>
      </c>
      <c r="H2434">
        <v>136.29049699999999</v>
      </c>
    </row>
    <row r="2435" spans="1:8">
      <c r="A2435" s="126">
        <v>2434</v>
      </c>
      <c r="B2435">
        <v>4532.76</v>
      </c>
      <c r="C2435">
        <v>319.58999599999999</v>
      </c>
      <c r="D2435">
        <v>156.29899599999999</v>
      </c>
      <c r="E2435">
        <v>331.883331</v>
      </c>
      <c r="F2435">
        <v>165.018845</v>
      </c>
      <c r="G2435">
        <v>515.85998500000005</v>
      </c>
      <c r="H2435">
        <v>135.651993</v>
      </c>
    </row>
    <row r="2436" spans="1:8">
      <c r="A2436" s="126">
        <v>2435</v>
      </c>
      <c r="B2436">
        <v>4482.7299999999996</v>
      </c>
      <c r="C2436">
        <v>316.55999800000001</v>
      </c>
      <c r="D2436">
        <v>151.667496</v>
      </c>
      <c r="E2436">
        <v>332.08999599999999</v>
      </c>
      <c r="F2436">
        <v>163.311386</v>
      </c>
      <c r="G2436">
        <v>508.25</v>
      </c>
      <c r="H2436">
        <v>133.50649999999999</v>
      </c>
    </row>
    <row r="2437" spans="1:8">
      <c r="A2437" s="126">
        <v>2436</v>
      </c>
      <c r="B2437">
        <v>4397.9399999999996</v>
      </c>
      <c r="C2437">
        <v>303.17001299999998</v>
      </c>
      <c r="D2437">
        <v>142.64300499999999</v>
      </c>
      <c r="E2437">
        <v>314.633331</v>
      </c>
      <c r="F2437">
        <v>161.226685</v>
      </c>
      <c r="G2437">
        <v>397.5</v>
      </c>
      <c r="H2437">
        <v>130.091995</v>
      </c>
    </row>
    <row r="2438" spans="1:8">
      <c r="A2438" s="126">
        <v>2437</v>
      </c>
      <c r="B2438">
        <v>4410.13</v>
      </c>
      <c r="C2438">
        <v>308.709991</v>
      </c>
      <c r="D2438">
        <v>144.544006</v>
      </c>
      <c r="E2438">
        <v>310</v>
      </c>
      <c r="F2438">
        <v>160.442429</v>
      </c>
      <c r="G2438">
        <v>387.14999399999999</v>
      </c>
      <c r="H2438">
        <v>130.371994</v>
      </c>
    </row>
    <row r="2439" spans="1:8">
      <c r="A2439" s="126">
        <v>2438</v>
      </c>
      <c r="B2439">
        <v>4356.45</v>
      </c>
      <c r="C2439">
        <v>300.14999399999999</v>
      </c>
      <c r="D2439">
        <v>139.98599200000001</v>
      </c>
      <c r="E2439">
        <v>306.133331</v>
      </c>
      <c r="F2439">
        <v>158.61584500000001</v>
      </c>
      <c r="G2439">
        <v>366.42001299999998</v>
      </c>
      <c r="H2439">
        <v>126.735497</v>
      </c>
    </row>
    <row r="2440" spans="1:8">
      <c r="A2440" s="126">
        <v>2439</v>
      </c>
      <c r="B2440">
        <v>4349.93</v>
      </c>
      <c r="C2440">
        <v>294.63000499999998</v>
      </c>
      <c r="D2440">
        <v>138.87249800000001</v>
      </c>
      <c r="E2440">
        <v>312.47000100000002</v>
      </c>
      <c r="F2440">
        <v>158.52650499999999</v>
      </c>
      <c r="G2440">
        <v>359.70001200000002</v>
      </c>
      <c r="H2440">
        <v>129.240005</v>
      </c>
    </row>
    <row r="2441" spans="1:8">
      <c r="A2441" s="126">
        <v>2440</v>
      </c>
      <c r="B2441">
        <v>4326.51</v>
      </c>
      <c r="C2441">
        <v>294.64001500000001</v>
      </c>
      <c r="D2441">
        <v>139.637497</v>
      </c>
      <c r="E2441">
        <v>276.366669</v>
      </c>
      <c r="F2441">
        <v>158.05990600000001</v>
      </c>
      <c r="G2441">
        <v>386.70001200000002</v>
      </c>
      <c r="H2441">
        <v>129.121002</v>
      </c>
    </row>
    <row r="2442" spans="1:8">
      <c r="A2442" s="126">
        <v>2441</v>
      </c>
      <c r="B2442">
        <v>4431.8500000000004</v>
      </c>
      <c r="C2442">
        <v>301.709991</v>
      </c>
      <c r="D2442">
        <v>143.97799699999999</v>
      </c>
      <c r="E2442">
        <v>282.116669</v>
      </c>
      <c r="F2442">
        <v>169.08895899999999</v>
      </c>
      <c r="G2442">
        <v>384.35998499999999</v>
      </c>
      <c r="H2442">
        <v>133.28950499999999</v>
      </c>
    </row>
    <row r="2443" spans="1:8">
      <c r="A2443" s="126">
        <v>2442</v>
      </c>
      <c r="B2443">
        <v>4515.55</v>
      </c>
      <c r="C2443">
        <v>313.26001000000002</v>
      </c>
      <c r="D2443">
        <v>149.57350199999999</v>
      </c>
      <c r="E2443">
        <v>312.23998999999998</v>
      </c>
      <c r="F2443">
        <v>173.50654599999999</v>
      </c>
      <c r="G2443">
        <v>427.14001500000001</v>
      </c>
      <c r="H2443">
        <v>135.69850199999999</v>
      </c>
    </row>
    <row r="2444" spans="1:8">
      <c r="A2444" s="126">
        <v>2443</v>
      </c>
      <c r="B2444">
        <v>4546.54</v>
      </c>
      <c r="C2444">
        <v>319</v>
      </c>
      <c r="D2444">
        <v>151.19349700000001</v>
      </c>
      <c r="E2444">
        <v>310.41665599999999</v>
      </c>
      <c r="F2444">
        <v>173.33779899999999</v>
      </c>
      <c r="G2444">
        <v>457.13000499999998</v>
      </c>
      <c r="H2444">
        <v>137.87849399999999</v>
      </c>
    </row>
    <row r="2445" spans="1:8">
      <c r="A2445" s="126">
        <v>2444</v>
      </c>
      <c r="B2445">
        <v>4589.38</v>
      </c>
      <c r="C2445">
        <v>323</v>
      </c>
      <c r="D2445">
        <v>150.612503</v>
      </c>
      <c r="E2445">
        <v>301.88665800000001</v>
      </c>
      <c r="F2445">
        <v>174.55883800000001</v>
      </c>
      <c r="G2445">
        <v>429.48001099999999</v>
      </c>
      <c r="H2445">
        <v>148.03649899999999</v>
      </c>
    </row>
    <row r="2446" spans="1:8">
      <c r="A2446" s="126">
        <v>2445</v>
      </c>
      <c r="B2446">
        <v>4477.4399999999996</v>
      </c>
      <c r="C2446">
        <v>237.759995</v>
      </c>
      <c r="D2446">
        <v>138.845505</v>
      </c>
      <c r="E2446">
        <v>297.04666099999997</v>
      </c>
      <c r="F2446">
        <v>171.640244</v>
      </c>
      <c r="G2446">
        <v>405.60000600000001</v>
      </c>
      <c r="H2446">
        <v>142.650497</v>
      </c>
    </row>
    <row r="2447" spans="1:8">
      <c r="A2447" s="126">
        <v>2446</v>
      </c>
      <c r="B2447">
        <v>4500.53</v>
      </c>
      <c r="C2447">
        <v>237.08999600000001</v>
      </c>
      <c r="D2447">
        <v>157.63949600000001</v>
      </c>
      <c r="E2447">
        <v>307.773346</v>
      </c>
      <c r="F2447">
        <v>171.35199</v>
      </c>
      <c r="G2447">
        <v>410.17001299999998</v>
      </c>
      <c r="H2447">
        <v>143.016006</v>
      </c>
    </row>
    <row r="2448" spans="1:8">
      <c r="A2448" s="126">
        <v>2447</v>
      </c>
      <c r="B2448">
        <v>4483.87</v>
      </c>
      <c r="C2448">
        <v>224.91000399999999</v>
      </c>
      <c r="D2448">
        <v>157.93550099999999</v>
      </c>
      <c r="E2448">
        <v>302.44665500000002</v>
      </c>
      <c r="F2448">
        <v>170.62638899999999</v>
      </c>
      <c r="G2448">
        <v>402.10000600000001</v>
      </c>
      <c r="H2448">
        <v>138.93800400000001</v>
      </c>
    </row>
    <row r="2449" spans="1:8">
      <c r="A2449" s="126">
        <v>2448</v>
      </c>
      <c r="B2449">
        <v>4521.54</v>
      </c>
      <c r="C2449">
        <v>220.179993</v>
      </c>
      <c r="D2449">
        <v>161.413498</v>
      </c>
      <c r="E2449">
        <v>307.33334400000001</v>
      </c>
      <c r="F2449">
        <v>173.77731299999999</v>
      </c>
      <c r="G2449">
        <v>403.52999899999998</v>
      </c>
      <c r="H2449">
        <v>139.212997</v>
      </c>
    </row>
    <row r="2450" spans="1:8">
      <c r="A2450" s="126">
        <v>2449</v>
      </c>
      <c r="B2450">
        <v>4587.18</v>
      </c>
      <c r="C2450">
        <v>232</v>
      </c>
      <c r="D2450">
        <v>161.18949900000001</v>
      </c>
      <c r="E2450">
        <v>310.66665599999999</v>
      </c>
      <c r="F2450">
        <v>175.21856700000001</v>
      </c>
      <c r="G2450">
        <v>412.89001500000001</v>
      </c>
      <c r="H2450">
        <v>141.453003</v>
      </c>
    </row>
    <row r="2451" spans="1:8">
      <c r="A2451" s="126">
        <v>2450</v>
      </c>
      <c r="B2451">
        <v>4504.08</v>
      </c>
      <c r="C2451">
        <v>228.070007</v>
      </c>
      <c r="D2451">
        <v>159.00349399999999</v>
      </c>
      <c r="E2451">
        <v>301.51666299999999</v>
      </c>
      <c r="F2451">
        <v>171.083618</v>
      </c>
      <c r="G2451">
        <v>406.26998900000001</v>
      </c>
      <c r="H2451">
        <v>138.60249300000001</v>
      </c>
    </row>
    <row r="2452" spans="1:8">
      <c r="A2452" s="126">
        <v>2451</v>
      </c>
      <c r="B2452">
        <v>4418.6400000000003</v>
      </c>
      <c r="C2452">
        <v>219.550003</v>
      </c>
      <c r="D2452">
        <v>153.29350299999999</v>
      </c>
      <c r="E2452">
        <v>286.66665599999999</v>
      </c>
      <c r="F2452">
        <v>167.62458799999999</v>
      </c>
      <c r="G2452">
        <v>391.30999800000001</v>
      </c>
      <c r="H2452">
        <v>134.13000500000001</v>
      </c>
    </row>
    <row r="2453" spans="1:8">
      <c r="A2453" s="126">
        <v>2452</v>
      </c>
      <c r="B2453">
        <v>4401.67</v>
      </c>
      <c r="C2453">
        <v>217.699997</v>
      </c>
      <c r="D2453">
        <v>155.16700700000001</v>
      </c>
      <c r="E2453">
        <v>291.92001299999998</v>
      </c>
      <c r="F2453">
        <v>167.86314400000001</v>
      </c>
      <c r="G2453">
        <v>396.57000699999998</v>
      </c>
      <c r="H2453">
        <v>135.300003</v>
      </c>
    </row>
    <row r="2454" spans="1:8">
      <c r="A2454" s="126">
        <v>2453</v>
      </c>
      <c r="B2454">
        <v>4471.07</v>
      </c>
      <c r="C2454">
        <v>221</v>
      </c>
      <c r="D2454">
        <v>156.51049800000001</v>
      </c>
      <c r="E2454">
        <v>307.476654</v>
      </c>
      <c r="F2454">
        <v>171.74958799999999</v>
      </c>
      <c r="G2454">
        <v>407.459991</v>
      </c>
      <c r="H2454">
        <v>136.42550700000001</v>
      </c>
    </row>
    <row r="2455" spans="1:8">
      <c r="A2455" s="126">
        <v>2454</v>
      </c>
      <c r="B2455">
        <v>4475.01</v>
      </c>
      <c r="C2455">
        <v>216.53999300000001</v>
      </c>
      <c r="D2455">
        <v>158.100494</v>
      </c>
      <c r="E2455">
        <v>307.79666099999997</v>
      </c>
      <c r="F2455">
        <v>171.51104699999999</v>
      </c>
      <c r="G2455">
        <v>398.07998700000002</v>
      </c>
      <c r="H2455">
        <v>137.487503</v>
      </c>
    </row>
    <row r="2456" spans="1:8">
      <c r="A2456" s="126">
        <v>2455</v>
      </c>
      <c r="B2456">
        <v>4380.26</v>
      </c>
      <c r="C2456">
        <v>207.71000699999999</v>
      </c>
      <c r="D2456">
        <v>154.65249600000001</v>
      </c>
      <c r="E2456">
        <v>292.116669</v>
      </c>
      <c r="F2456">
        <v>167.86314400000001</v>
      </c>
      <c r="G2456">
        <v>386.67001299999998</v>
      </c>
      <c r="H2456">
        <v>132.308502</v>
      </c>
    </row>
    <row r="2457" spans="1:8">
      <c r="A2457" s="126">
        <v>2456</v>
      </c>
      <c r="B2457">
        <v>4348.87</v>
      </c>
      <c r="C2457">
        <v>206.16000399999999</v>
      </c>
      <c r="D2457">
        <v>152.60150100000001</v>
      </c>
      <c r="E2457">
        <v>285.66000400000001</v>
      </c>
      <c r="F2457">
        <v>166.29264800000001</v>
      </c>
      <c r="G2457">
        <v>391.290009</v>
      </c>
      <c r="H2457">
        <v>130.467499</v>
      </c>
    </row>
    <row r="2458" spans="1:8">
      <c r="A2458" s="126">
        <v>2457</v>
      </c>
      <c r="B2458">
        <v>4304.76</v>
      </c>
      <c r="C2458">
        <v>202.08000200000001</v>
      </c>
      <c r="D2458">
        <v>150.197495</v>
      </c>
      <c r="E2458">
        <v>273.843323</v>
      </c>
      <c r="F2458">
        <v>163.33059700000001</v>
      </c>
      <c r="G2458">
        <v>377.38000499999998</v>
      </c>
      <c r="H2458">
        <v>129.40249600000001</v>
      </c>
    </row>
    <row r="2459" spans="1:8">
      <c r="A2459" s="126">
        <v>2458</v>
      </c>
      <c r="B2459">
        <v>4225.5</v>
      </c>
      <c r="C2459">
        <v>198.449997</v>
      </c>
      <c r="D2459">
        <v>144.82699600000001</v>
      </c>
      <c r="E2459">
        <v>254.679993</v>
      </c>
      <c r="F2459">
        <v>159.10618600000001</v>
      </c>
      <c r="G2459">
        <v>367.459991</v>
      </c>
      <c r="H2459">
        <v>127.584999</v>
      </c>
    </row>
    <row r="2460" spans="1:8">
      <c r="A2460" s="126">
        <v>2459</v>
      </c>
      <c r="B2460">
        <v>4288.7</v>
      </c>
      <c r="C2460">
        <v>207.60000600000001</v>
      </c>
      <c r="D2460">
        <v>151.358002</v>
      </c>
      <c r="E2460">
        <v>266.92334</v>
      </c>
      <c r="F2460">
        <v>161.76010099999999</v>
      </c>
      <c r="G2460">
        <v>390.02999899999998</v>
      </c>
      <c r="H2460">
        <v>132.67349200000001</v>
      </c>
    </row>
    <row r="2461" spans="1:8">
      <c r="A2461" s="126">
        <v>2460</v>
      </c>
      <c r="B2461">
        <v>4384.6499999999996</v>
      </c>
      <c r="C2461">
        <v>210.479996</v>
      </c>
      <c r="D2461">
        <v>153.788498</v>
      </c>
      <c r="E2461">
        <v>269.95666499999999</v>
      </c>
      <c r="F2461">
        <v>163.85740699999999</v>
      </c>
      <c r="G2461">
        <v>390.79998799999998</v>
      </c>
      <c r="H2461">
        <v>134.51950099999999</v>
      </c>
    </row>
    <row r="2462" spans="1:8">
      <c r="A2462" s="126">
        <v>2461</v>
      </c>
      <c r="B2462">
        <v>4373.9399999999996</v>
      </c>
      <c r="C2462">
        <v>211.029999</v>
      </c>
      <c r="D2462">
        <v>153.56300400000001</v>
      </c>
      <c r="E2462">
        <v>290.14334100000002</v>
      </c>
      <c r="F2462">
        <v>164.12576300000001</v>
      </c>
      <c r="G2462">
        <v>394.51998900000001</v>
      </c>
      <c r="H2462">
        <v>134.891006</v>
      </c>
    </row>
    <row r="2463" spans="1:8">
      <c r="A2463" s="126">
        <v>2462</v>
      </c>
      <c r="B2463">
        <v>4306.26</v>
      </c>
      <c r="C2463">
        <v>203.490005</v>
      </c>
      <c r="D2463">
        <v>151.141998</v>
      </c>
      <c r="E2463">
        <v>288.12332199999997</v>
      </c>
      <c r="F2463">
        <v>162.21734599999999</v>
      </c>
      <c r="G2463">
        <v>386.23998999999998</v>
      </c>
      <c r="H2463">
        <v>134.16799900000001</v>
      </c>
    </row>
    <row r="2464" spans="1:8">
      <c r="A2464" s="126">
        <v>2463</v>
      </c>
      <c r="B2464">
        <v>4386.54</v>
      </c>
      <c r="C2464">
        <v>208.11000100000001</v>
      </c>
      <c r="D2464">
        <v>152.052505</v>
      </c>
      <c r="E2464">
        <v>293.29666099999997</v>
      </c>
      <c r="F2464">
        <v>165.557098</v>
      </c>
      <c r="G2464">
        <v>380.02999899999998</v>
      </c>
      <c r="H2464">
        <v>134.75149500000001</v>
      </c>
    </row>
    <row r="2465" spans="1:8">
      <c r="A2465" s="126">
        <v>2464</v>
      </c>
      <c r="B2465">
        <v>4363.49</v>
      </c>
      <c r="C2465">
        <v>202.970001</v>
      </c>
      <c r="D2465">
        <v>147.89849899999999</v>
      </c>
      <c r="E2465">
        <v>279.76333599999998</v>
      </c>
      <c r="F2465">
        <v>165.229095</v>
      </c>
      <c r="G2465">
        <v>368.07000699999998</v>
      </c>
      <c r="H2465">
        <v>134.307999</v>
      </c>
    </row>
    <row r="2466" spans="1:8">
      <c r="A2466" s="126">
        <v>2465</v>
      </c>
      <c r="B2466">
        <v>4328.87</v>
      </c>
      <c r="C2466">
        <v>200.05999800000001</v>
      </c>
      <c r="D2466">
        <v>145.641006</v>
      </c>
      <c r="E2466">
        <v>279.42999300000002</v>
      </c>
      <c r="F2466">
        <v>162.18751499999999</v>
      </c>
      <c r="G2466">
        <v>361.73001099999999</v>
      </c>
      <c r="H2466">
        <v>132.121994</v>
      </c>
    </row>
    <row r="2467" spans="1:8">
      <c r="A2467" s="126">
        <v>2466</v>
      </c>
      <c r="B2467">
        <v>4201.09</v>
      </c>
      <c r="C2467">
        <v>187.470001</v>
      </c>
      <c r="D2467">
        <v>137.453003</v>
      </c>
      <c r="E2467">
        <v>268.19332900000001</v>
      </c>
      <c r="F2467">
        <v>158.34082000000001</v>
      </c>
      <c r="G2467">
        <v>350.26001000000002</v>
      </c>
      <c r="H2467">
        <v>126.4645</v>
      </c>
    </row>
    <row r="2468" spans="1:8">
      <c r="A2468" s="126">
        <v>2467</v>
      </c>
      <c r="B2468">
        <v>4170.7</v>
      </c>
      <c r="C2468">
        <v>190.28999300000001</v>
      </c>
      <c r="D2468">
        <v>136.01449600000001</v>
      </c>
      <c r="E2468">
        <v>274.79998799999998</v>
      </c>
      <c r="F2468">
        <v>156.49202</v>
      </c>
      <c r="G2468">
        <v>341.76001000000002</v>
      </c>
      <c r="H2468">
        <v>127.278503</v>
      </c>
    </row>
    <row r="2469" spans="1:8">
      <c r="A2469" s="126">
        <v>2468</v>
      </c>
      <c r="B2469">
        <v>4277.88</v>
      </c>
      <c r="C2469">
        <v>198.5</v>
      </c>
      <c r="D2469">
        <v>139.27900700000001</v>
      </c>
      <c r="E2469">
        <v>286.32333399999999</v>
      </c>
      <c r="F2469">
        <v>161.968842</v>
      </c>
      <c r="G2469">
        <v>358.790009</v>
      </c>
      <c r="H2469">
        <v>133.86599699999999</v>
      </c>
    </row>
    <row r="2470" spans="1:8">
      <c r="A2470" s="126">
        <v>2469</v>
      </c>
      <c r="B2470">
        <v>4259.5200000000004</v>
      </c>
      <c r="C2470">
        <v>195.21000699999999</v>
      </c>
      <c r="D2470">
        <v>146.81750500000001</v>
      </c>
      <c r="E2470">
        <v>279.43331899999998</v>
      </c>
      <c r="F2470">
        <v>157.56552099999999</v>
      </c>
      <c r="G2470">
        <v>356.76998900000001</v>
      </c>
      <c r="H2470">
        <v>132.682007</v>
      </c>
    </row>
    <row r="2471" spans="1:8">
      <c r="A2471" s="126">
        <v>2470</v>
      </c>
      <c r="B2471">
        <v>4204.3100000000004</v>
      </c>
      <c r="C2471">
        <v>187.61000100000001</v>
      </c>
      <c r="D2471">
        <v>145.524506</v>
      </c>
      <c r="E2471">
        <v>265.116669</v>
      </c>
      <c r="F2471">
        <v>153.79834</v>
      </c>
      <c r="G2471">
        <v>340.32000699999998</v>
      </c>
      <c r="H2471">
        <v>130.475494</v>
      </c>
    </row>
    <row r="2472" spans="1:8">
      <c r="A2472" s="126">
        <v>2471</v>
      </c>
      <c r="B2472">
        <v>4173.1099999999997</v>
      </c>
      <c r="C2472">
        <v>186.63000500000001</v>
      </c>
      <c r="D2472">
        <v>141.85299699999999</v>
      </c>
      <c r="E2472">
        <v>255.45666499999999</v>
      </c>
      <c r="F2472">
        <v>149.713089</v>
      </c>
      <c r="G2472">
        <v>331.01001000000002</v>
      </c>
      <c r="H2472">
        <v>126.74099699999999</v>
      </c>
    </row>
    <row r="2473" spans="1:8">
      <c r="A2473" s="126">
        <v>2472</v>
      </c>
      <c r="B2473">
        <v>4262.45</v>
      </c>
      <c r="C2473">
        <v>192.029999</v>
      </c>
      <c r="D2473">
        <v>147.366501</v>
      </c>
      <c r="E2473">
        <v>267.29666099999997</v>
      </c>
      <c r="F2473">
        <v>154.15617399999999</v>
      </c>
      <c r="G2473">
        <v>343.75</v>
      </c>
      <c r="H2473">
        <v>129.660507</v>
      </c>
    </row>
    <row r="2474" spans="1:8">
      <c r="A2474" s="126">
        <v>2473</v>
      </c>
      <c r="B2474">
        <v>4357.8599999999997</v>
      </c>
      <c r="C2474">
        <v>203.63000500000001</v>
      </c>
      <c r="D2474">
        <v>153.104004</v>
      </c>
      <c r="E2474">
        <v>280.07666</v>
      </c>
      <c r="F2474">
        <v>158.62905900000001</v>
      </c>
      <c r="G2474">
        <v>357.52999899999998</v>
      </c>
      <c r="H2474">
        <v>133.690506</v>
      </c>
    </row>
    <row r="2475" spans="1:8">
      <c r="A2475" s="126">
        <v>2474</v>
      </c>
      <c r="B2475">
        <v>4411.67</v>
      </c>
      <c r="C2475">
        <v>207.83999600000001</v>
      </c>
      <c r="D2475">
        <v>157.23899800000001</v>
      </c>
      <c r="E2475">
        <v>290.53332499999999</v>
      </c>
      <c r="F2475">
        <v>159.652863</v>
      </c>
      <c r="G2475">
        <v>371.39999399999999</v>
      </c>
      <c r="H2475">
        <v>134.600494</v>
      </c>
    </row>
    <row r="2476" spans="1:8">
      <c r="A2476" s="126">
        <v>2475</v>
      </c>
      <c r="B2476">
        <v>4463.12</v>
      </c>
      <c r="C2476">
        <v>216.490005</v>
      </c>
      <c r="D2476">
        <v>161.25050400000001</v>
      </c>
      <c r="E2476">
        <v>301.79666099999997</v>
      </c>
      <c r="F2476">
        <v>162.99262999999999</v>
      </c>
      <c r="G2476">
        <v>380.60000600000001</v>
      </c>
      <c r="H2476">
        <v>136.80149800000001</v>
      </c>
    </row>
    <row r="2477" spans="1:8">
      <c r="A2477" s="126">
        <v>2476</v>
      </c>
      <c r="B2477">
        <v>4461.18</v>
      </c>
      <c r="C2477">
        <v>211.490005</v>
      </c>
      <c r="D2477">
        <v>161.491501</v>
      </c>
      <c r="E2477">
        <v>307.05334499999998</v>
      </c>
      <c r="F2477">
        <v>164.38421600000001</v>
      </c>
      <c r="G2477">
        <v>374.58999599999999</v>
      </c>
      <c r="H2477">
        <v>136.4785</v>
      </c>
    </row>
    <row r="2478" spans="1:8">
      <c r="A2478" s="126">
        <v>2477</v>
      </c>
      <c r="B2478">
        <v>4511.6099999999997</v>
      </c>
      <c r="C2478">
        <v>216.64999399999999</v>
      </c>
      <c r="D2478">
        <v>164.88900799999999</v>
      </c>
      <c r="E2478">
        <v>331.32666</v>
      </c>
      <c r="F2478">
        <v>167.80349699999999</v>
      </c>
      <c r="G2478">
        <v>382.92001299999998</v>
      </c>
      <c r="H2478">
        <v>140.27749600000001</v>
      </c>
    </row>
    <row r="2479" spans="1:8">
      <c r="A2479" s="126">
        <v>2478</v>
      </c>
      <c r="B2479">
        <v>4456.24</v>
      </c>
      <c r="C2479">
        <v>213.46000699999999</v>
      </c>
      <c r="D2479">
        <v>163.408005</v>
      </c>
      <c r="E2479">
        <v>333.03668199999998</v>
      </c>
      <c r="F2479">
        <v>169.18512000000001</v>
      </c>
      <c r="G2479">
        <v>374.48998999999998</v>
      </c>
      <c r="H2479">
        <v>138.50349399999999</v>
      </c>
    </row>
    <row r="2480" spans="1:8">
      <c r="A2480" s="126">
        <v>2479</v>
      </c>
      <c r="B2480">
        <v>4520.16</v>
      </c>
      <c r="C2480">
        <v>219.570007</v>
      </c>
      <c r="D2480">
        <v>163.649506</v>
      </c>
      <c r="E2480">
        <v>337.97332799999998</v>
      </c>
      <c r="F2480">
        <v>173.021896</v>
      </c>
      <c r="G2480">
        <v>375.709991</v>
      </c>
      <c r="H2480">
        <v>141.31199599999999</v>
      </c>
    </row>
    <row r="2481" spans="1:8">
      <c r="A2481" s="126">
        <v>2480</v>
      </c>
      <c r="B2481">
        <v>4543.0600000000004</v>
      </c>
      <c r="C2481">
        <v>221.820007</v>
      </c>
      <c r="D2481">
        <v>164.77349899999999</v>
      </c>
      <c r="E2481">
        <v>336.88000499999998</v>
      </c>
      <c r="F2481">
        <v>173.66798399999999</v>
      </c>
      <c r="G2481">
        <v>373.85000600000001</v>
      </c>
      <c r="H2481">
        <v>141.5215</v>
      </c>
    </row>
    <row r="2482" spans="1:8">
      <c r="A2482" s="126">
        <v>2481</v>
      </c>
      <c r="B2482">
        <v>4575.5200000000004</v>
      </c>
      <c r="C2482">
        <v>223.58999600000001</v>
      </c>
      <c r="D2482">
        <v>168.99049400000001</v>
      </c>
      <c r="E2482">
        <v>363.94665500000002</v>
      </c>
      <c r="F2482">
        <v>174.54267899999999</v>
      </c>
      <c r="G2482">
        <v>378.51001000000002</v>
      </c>
      <c r="H2482">
        <v>141.949997</v>
      </c>
    </row>
    <row r="2483" spans="1:8">
      <c r="A2483" s="126">
        <v>2482</v>
      </c>
      <c r="B2483">
        <v>4631.6000000000004</v>
      </c>
      <c r="C2483">
        <v>229.86000100000001</v>
      </c>
      <c r="D2483">
        <v>169.31500199999999</v>
      </c>
      <c r="E2483">
        <v>366.523346</v>
      </c>
      <c r="F2483">
        <v>177.882431</v>
      </c>
      <c r="G2483">
        <v>391.82000699999998</v>
      </c>
      <c r="H2483">
        <v>143.25</v>
      </c>
    </row>
    <row r="2484" spans="1:8">
      <c r="A2484" s="126">
        <v>2483</v>
      </c>
      <c r="B2484">
        <v>4602.45</v>
      </c>
      <c r="C2484">
        <v>227.85000600000001</v>
      </c>
      <c r="D2484">
        <v>166.300995</v>
      </c>
      <c r="E2484">
        <v>364.66332999999997</v>
      </c>
      <c r="F2484">
        <v>176.6996</v>
      </c>
      <c r="G2484">
        <v>381.47000100000002</v>
      </c>
      <c r="H2484">
        <v>142.64450099999999</v>
      </c>
    </row>
    <row r="2485" spans="1:8">
      <c r="A2485" s="126">
        <v>2484</v>
      </c>
      <c r="B2485">
        <v>4530.41</v>
      </c>
      <c r="C2485">
        <v>222.36000100000001</v>
      </c>
      <c r="D2485">
        <v>162.99749800000001</v>
      </c>
      <c r="E2485">
        <v>359.20001200000002</v>
      </c>
      <c r="F2485">
        <v>173.55864</v>
      </c>
      <c r="G2485">
        <v>374.58999599999999</v>
      </c>
      <c r="H2485">
        <v>139.649506</v>
      </c>
    </row>
    <row r="2486" spans="1:8">
      <c r="A2486" s="126">
        <v>2485</v>
      </c>
      <c r="B2486">
        <v>4545.8599999999997</v>
      </c>
      <c r="C2486">
        <v>224.85000600000001</v>
      </c>
      <c r="D2486">
        <v>163.55999800000001</v>
      </c>
      <c r="E2486">
        <v>361.52999899999998</v>
      </c>
      <c r="F2486">
        <v>173.260437</v>
      </c>
      <c r="G2486">
        <v>373.47000100000002</v>
      </c>
      <c r="H2486">
        <v>140.699997</v>
      </c>
    </row>
    <row r="2487" spans="1:8">
      <c r="A2487" s="126">
        <v>2486</v>
      </c>
      <c r="B2487">
        <v>4582.6400000000003</v>
      </c>
      <c r="C2487">
        <v>233.88999899999999</v>
      </c>
      <c r="D2487">
        <v>168.346497</v>
      </c>
      <c r="E2487">
        <v>381.81668100000002</v>
      </c>
      <c r="F2487">
        <v>177.36556999999999</v>
      </c>
      <c r="G2487">
        <v>391.5</v>
      </c>
      <c r="H2487">
        <v>143.64250200000001</v>
      </c>
    </row>
    <row r="2488" spans="1:8">
      <c r="A2488" s="126">
        <v>2487</v>
      </c>
      <c r="B2488">
        <v>4525.12</v>
      </c>
      <c r="C2488">
        <v>231.83999600000001</v>
      </c>
      <c r="D2488">
        <v>164.054993</v>
      </c>
      <c r="E2488">
        <v>363.75332600000002</v>
      </c>
      <c r="F2488">
        <v>174.00592</v>
      </c>
      <c r="G2488">
        <v>380.14999399999999</v>
      </c>
      <c r="H2488">
        <v>141.06300400000001</v>
      </c>
    </row>
    <row r="2489" spans="1:8">
      <c r="A2489" s="126">
        <v>2488</v>
      </c>
      <c r="B2489">
        <v>4481.1499999999996</v>
      </c>
      <c r="C2489">
        <v>223.300003</v>
      </c>
      <c r="D2489">
        <v>158.75599700000001</v>
      </c>
      <c r="E2489">
        <v>348.58667000000003</v>
      </c>
      <c r="F2489">
        <v>170.79536400000001</v>
      </c>
      <c r="G2489">
        <v>368.35000600000001</v>
      </c>
      <c r="H2489">
        <v>137.175995</v>
      </c>
    </row>
    <row r="2490" spans="1:8">
      <c r="A2490" s="126">
        <v>2489</v>
      </c>
      <c r="B2490">
        <v>4500.21</v>
      </c>
      <c r="C2490">
        <v>222.949997</v>
      </c>
      <c r="D2490">
        <v>157.78450000000001</v>
      </c>
      <c r="E2490">
        <v>352.42001299999998</v>
      </c>
      <c r="F2490">
        <v>171.10348500000001</v>
      </c>
      <c r="G2490">
        <v>362.14999399999999</v>
      </c>
      <c r="H2490">
        <v>136.46499600000001</v>
      </c>
    </row>
    <row r="2491" spans="1:8">
      <c r="A2491" s="126">
        <v>2490</v>
      </c>
      <c r="B2491">
        <v>4488.28</v>
      </c>
      <c r="C2491">
        <v>222.33000200000001</v>
      </c>
      <c r="D2491">
        <v>154.46049500000001</v>
      </c>
      <c r="E2491">
        <v>341.82998700000002</v>
      </c>
      <c r="F2491">
        <v>169.065842</v>
      </c>
      <c r="G2491">
        <v>355.88000499999998</v>
      </c>
      <c r="H2491">
        <v>134.01049800000001</v>
      </c>
    </row>
    <row r="2492" spans="1:8">
      <c r="A2492" s="126">
        <v>2491</v>
      </c>
      <c r="B2492">
        <v>4412.53</v>
      </c>
      <c r="C2492">
        <v>216.46000699999999</v>
      </c>
      <c r="D2492">
        <v>151.121994</v>
      </c>
      <c r="E2492">
        <v>325.30999800000001</v>
      </c>
      <c r="F2492">
        <v>164.75198399999999</v>
      </c>
      <c r="G2492">
        <v>348</v>
      </c>
      <c r="H2492">
        <v>129.796494</v>
      </c>
    </row>
    <row r="2493" spans="1:8">
      <c r="A2493" s="126">
        <v>2492</v>
      </c>
      <c r="B2493">
        <v>4397.45</v>
      </c>
      <c r="C2493">
        <v>214.13999899999999</v>
      </c>
      <c r="D2493">
        <v>150.78750600000001</v>
      </c>
      <c r="E2493">
        <v>328.98333700000001</v>
      </c>
      <c r="F2493">
        <v>166.650497</v>
      </c>
      <c r="G2493">
        <v>344.10000600000001</v>
      </c>
      <c r="H2493">
        <v>128.37449599999999</v>
      </c>
    </row>
    <row r="2494" spans="1:8">
      <c r="A2494" s="126">
        <v>2493</v>
      </c>
      <c r="B2494">
        <v>4446.59</v>
      </c>
      <c r="C2494">
        <v>214.990005</v>
      </c>
      <c r="D2494">
        <v>155.541</v>
      </c>
      <c r="E2494">
        <v>340.790009</v>
      </c>
      <c r="F2494">
        <v>169.37396200000001</v>
      </c>
      <c r="G2494">
        <v>350.42999300000002</v>
      </c>
      <c r="H2494">
        <v>130.28599500000001</v>
      </c>
    </row>
    <row r="2495" spans="1:8">
      <c r="A2495" s="126">
        <v>2494</v>
      </c>
      <c r="B2495">
        <v>4392.59</v>
      </c>
      <c r="C2495">
        <v>210.179993</v>
      </c>
      <c r="D2495">
        <v>151.70649700000001</v>
      </c>
      <c r="E2495">
        <v>328.33334400000001</v>
      </c>
      <c r="F2495">
        <v>164.29475400000001</v>
      </c>
      <c r="G2495">
        <v>341.13000499999998</v>
      </c>
      <c r="H2495">
        <v>127.25299800000001</v>
      </c>
    </row>
    <row r="2496" spans="1:8">
      <c r="A2496" s="126">
        <v>2495</v>
      </c>
      <c r="B2496">
        <v>4391.6899999999996</v>
      </c>
      <c r="C2496">
        <v>210.770004</v>
      </c>
      <c r="D2496">
        <v>152.78500399999999</v>
      </c>
      <c r="E2496">
        <v>334.76333599999998</v>
      </c>
      <c r="F2496">
        <v>164.07607999999999</v>
      </c>
      <c r="G2496">
        <v>337.85998499999999</v>
      </c>
      <c r="H2496">
        <v>127.960999</v>
      </c>
    </row>
    <row r="2497" spans="1:8">
      <c r="A2497" s="126">
        <v>2496</v>
      </c>
      <c r="B2497">
        <v>4462.21</v>
      </c>
      <c r="C2497">
        <v>217.30999800000001</v>
      </c>
      <c r="D2497">
        <v>158.11549400000001</v>
      </c>
      <c r="E2497">
        <v>342.71667500000001</v>
      </c>
      <c r="F2497">
        <v>166.392044</v>
      </c>
      <c r="G2497">
        <v>348.60998499999999</v>
      </c>
      <c r="H2497">
        <v>130.53100599999999</v>
      </c>
    </row>
    <row r="2498" spans="1:8">
      <c r="A2498" s="126">
        <v>2497</v>
      </c>
      <c r="B2498">
        <v>4459.45</v>
      </c>
      <c r="C2498">
        <v>200.41999799999999</v>
      </c>
      <c r="D2498">
        <v>153.99800099999999</v>
      </c>
      <c r="E2498">
        <v>325.73333700000001</v>
      </c>
      <c r="F2498">
        <v>166.22306800000001</v>
      </c>
      <c r="G2498">
        <v>226.19000199999999</v>
      </c>
      <c r="H2498">
        <v>128.245499</v>
      </c>
    </row>
    <row r="2499" spans="1:8">
      <c r="A2499" s="126">
        <v>2498</v>
      </c>
      <c r="B2499">
        <v>4393.66</v>
      </c>
      <c r="C2499">
        <v>188.070007</v>
      </c>
      <c r="D2499">
        <v>148.29600500000001</v>
      </c>
      <c r="E2499">
        <v>336.26001000000002</v>
      </c>
      <c r="F2499">
        <v>165.41795300000001</v>
      </c>
      <c r="G2499">
        <v>218.220001</v>
      </c>
      <c r="H2499">
        <v>124.9375</v>
      </c>
    </row>
    <row r="2500" spans="1:8">
      <c r="A2500" s="126">
        <v>2499</v>
      </c>
      <c r="B2500">
        <v>4271.78</v>
      </c>
      <c r="C2500">
        <v>184.11000100000001</v>
      </c>
      <c r="D2500">
        <v>144.35000600000001</v>
      </c>
      <c r="E2500">
        <v>335.01666299999999</v>
      </c>
      <c r="F2500">
        <v>160.81582599999999</v>
      </c>
      <c r="G2500">
        <v>215.520004</v>
      </c>
      <c r="H2500">
        <v>119.613998</v>
      </c>
    </row>
    <row r="2501" spans="1:8">
      <c r="A2501" s="126">
        <v>2500</v>
      </c>
      <c r="B2501">
        <v>4296.12</v>
      </c>
      <c r="C2501">
        <v>186.990005</v>
      </c>
      <c r="D2501">
        <v>146.074005</v>
      </c>
      <c r="E2501">
        <v>332.67334</v>
      </c>
      <c r="F2501">
        <v>161.89927700000001</v>
      </c>
      <c r="G2501">
        <v>209.91000399999999</v>
      </c>
      <c r="H2501">
        <v>123.25</v>
      </c>
    </row>
    <row r="2502" spans="1:8">
      <c r="A2502" s="126">
        <v>2501</v>
      </c>
      <c r="B2502">
        <v>4175.2</v>
      </c>
      <c r="C2502">
        <v>180.949997</v>
      </c>
      <c r="D2502">
        <v>139.391006</v>
      </c>
      <c r="E2502">
        <v>292.14001500000001</v>
      </c>
      <c r="F2502">
        <v>155.85588100000001</v>
      </c>
      <c r="G2502">
        <v>198.39999399999999</v>
      </c>
      <c r="H2502">
        <v>119.50599699999999</v>
      </c>
    </row>
    <row r="2503" spans="1:8">
      <c r="A2503" s="126">
        <v>2502</v>
      </c>
      <c r="B2503">
        <v>4183.96</v>
      </c>
      <c r="C2503">
        <v>174.949997</v>
      </c>
      <c r="D2503">
        <v>138.16700700000001</v>
      </c>
      <c r="E2503">
        <v>293.83667000000003</v>
      </c>
      <c r="F2503">
        <v>155.627274</v>
      </c>
      <c r="G2503">
        <v>188.53999300000001</v>
      </c>
      <c r="H2503">
        <v>115.0205</v>
      </c>
    </row>
    <row r="2504" spans="1:8">
      <c r="A2504" s="126">
        <v>2503</v>
      </c>
      <c r="B2504">
        <v>4287.5</v>
      </c>
      <c r="C2504">
        <v>205.729996</v>
      </c>
      <c r="D2504">
        <v>144.596497</v>
      </c>
      <c r="E2504">
        <v>292.50332600000002</v>
      </c>
      <c r="F2504">
        <v>162.65469400000001</v>
      </c>
      <c r="G2504">
        <v>199.520004</v>
      </c>
      <c r="H2504">
        <v>119.41149900000001</v>
      </c>
    </row>
    <row r="2505" spans="1:8">
      <c r="A2505" s="126">
        <v>2504</v>
      </c>
      <c r="B2505">
        <v>4131.93</v>
      </c>
      <c r="C2505">
        <v>200.470001</v>
      </c>
      <c r="D2505">
        <v>124.281502</v>
      </c>
      <c r="E2505">
        <v>290.25332600000002</v>
      </c>
      <c r="F2505">
        <v>156.700729</v>
      </c>
      <c r="G2505">
        <v>190.36000100000001</v>
      </c>
      <c r="H2505">
        <v>114.966499</v>
      </c>
    </row>
    <row r="2506" spans="1:8">
      <c r="A2506" s="126">
        <v>2505</v>
      </c>
      <c r="B2506">
        <v>4155.38</v>
      </c>
      <c r="C2506">
        <v>211.13000500000001</v>
      </c>
      <c r="D2506">
        <v>124.5</v>
      </c>
      <c r="E2506">
        <v>300.98001099999999</v>
      </c>
      <c r="F2506">
        <v>157.00889599999999</v>
      </c>
      <c r="G2506">
        <v>199.46000699999999</v>
      </c>
      <c r="H2506">
        <v>117.156998</v>
      </c>
    </row>
    <row r="2507" spans="1:8">
      <c r="A2507" s="126">
        <v>2506</v>
      </c>
      <c r="B2507">
        <v>4175.4799999999996</v>
      </c>
      <c r="C2507">
        <v>212.029999</v>
      </c>
      <c r="D2507">
        <v>124.253502</v>
      </c>
      <c r="E2507">
        <v>303.08334400000001</v>
      </c>
      <c r="F2507">
        <v>158.51971399999999</v>
      </c>
      <c r="G2507">
        <v>199.86999499999999</v>
      </c>
      <c r="H2507">
        <v>118.129501</v>
      </c>
    </row>
    <row r="2508" spans="1:8">
      <c r="A2508" s="126">
        <v>2507</v>
      </c>
      <c r="B2508">
        <v>4300.17</v>
      </c>
      <c r="C2508">
        <v>223.41000399999999</v>
      </c>
      <c r="D2508">
        <v>125.92849699999999</v>
      </c>
      <c r="E2508">
        <v>317.540009</v>
      </c>
      <c r="F2508">
        <v>165.02037000000001</v>
      </c>
      <c r="G2508">
        <v>204.009995</v>
      </c>
      <c r="H2508">
        <v>122.574997</v>
      </c>
    </row>
    <row r="2509" spans="1:8">
      <c r="A2509" s="126">
        <v>2508</v>
      </c>
      <c r="B2509">
        <v>4146.87</v>
      </c>
      <c r="C2509">
        <v>208.279999</v>
      </c>
      <c r="D2509">
        <v>116.406998</v>
      </c>
      <c r="E2509">
        <v>291.093323</v>
      </c>
      <c r="F2509">
        <v>155.82605000000001</v>
      </c>
      <c r="G2509">
        <v>188.320007</v>
      </c>
      <c r="H2509">
        <v>116.746498</v>
      </c>
    </row>
    <row r="2510" spans="1:8">
      <c r="A2510" s="126">
        <v>2509</v>
      </c>
      <c r="B2510">
        <v>4123.34</v>
      </c>
      <c r="C2510">
        <v>203.770004</v>
      </c>
      <c r="D2510">
        <v>114.772499</v>
      </c>
      <c r="E2510">
        <v>288.54998799999998</v>
      </c>
      <c r="F2510">
        <v>156.562668</v>
      </c>
      <c r="G2510">
        <v>180.970001</v>
      </c>
      <c r="H2510">
        <v>115.660004</v>
      </c>
    </row>
    <row r="2511" spans="1:8">
      <c r="A2511" s="126">
        <v>2510</v>
      </c>
      <c r="B2511">
        <v>3991.24</v>
      </c>
      <c r="C2511">
        <v>196.21000699999999</v>
      </c>
      <c r="D2511">
        <v>108.789001</v>
      </c>
      <c r="E2511">
        <v>262.36999500000002</v>
      </c>
      <c r="F2511">
        <v>151.36648600000001</v>
      </c>
      <c r="G2511">
        <v>173.10000600000001</v>
      </c>
      <c r="H2511">
        <v>113.084</v>
      </c>
    </row>
    <row r="2512" spans="1:8">
      <c r="A2512" s="126">
        <v>2511</v>
      </c>
      <c r="B2512">
        <v>4001.05</v>
      </c>
      <c r="C2512">
        <v>197.64999399999999</v>
      </c>
      <c r="D2512">
        <v>108.85900100000001</v>
      </c>
      <c r="E2512">
        <v>266.67999300000002</v>
      </c>
      <c r="F2512">
        <v>153.80529799999999</v>
      </c>
      <c r="G2512">
        <v>177.66000399999999</v>
      </c>
      <c r="H2512">
        <v>114.584503</v>
      </c>
    </row>
    <row r="2513" spans="1:8">
      <c r="A2513" s="126">
        <v>2512</v>
      </c>
      <c r="B2513">
        <v>3935.18</v>
      </c>
      <c r="C2513">
        <v>188.740005</v>
      </c>
      <c r="D2513">
        <v>105.37200199999999</v>
      </c>
      <c r="E2513">
        <v>244.66667200000001</v>
      </c>
      <c r="F2513">
        <v>145.83184800000001</v>
      </c>
      <c r="G2513">
        <v>166.36999499999999</v>
      </c>
      <c r="H2513">
        <v>113.960999</v>
      </c>
    </row>
    <row r="2514" spans="1:8">
      <c r="A2514" s="126">
        <v>2513</v>
      </c>
      <c r="B2514">
        <v>3930.08</v>
      </c>
      <c r="C2514">
        <v>191.240005</v>
      </c>
      <c r="D2514">
        <v>106.93049600000001</v>
      </c>
      <c r="E2514">
        <v>242.66667200000001</v>
      </c>
      <c r="F2514">
        <v>141.90980500000001</v>
      </c>
      <c r="G2514">
        <v>174.30999800000001</v>
      </c>
      <c r="H2514">
        <v>113.16100299999999</v>
      </c>
    </row>
    <row r="2515" spans="1:8">
      <c r="A2515" s="126">
        <v>2514</v>
      </c>
      <c r="B2515">
        <v>4023.89</v>
      </c>
      <c r="C2515">
        <v>198.61999499999999</v>
      </c>
      <c r="D2515">
        <v>113.05500000000001</v>
      </c>
      <c r="E2515">
        <v>256.52999899999998</v>
      </c>
      <c r="F2515">
        <v>146.43905599999999</v>
      </c>
      <c r="G2515">
        <v>187.63999899999999</v>
      </c>
      <c r="H2515">
        <v>116.515503</v>
      </c>
    </row>
    <row r="2516" spans="1:8">
      <c r="A2516" s="126">
        <v>2515</v>
      </c>
      <c r="B2516">
        <v>4008.01</v>
      </c>
      <c r="C2516">
        <v>200.03999300000001</v>
      </c>
      <c r="D2516">
        <v>110.810501</v>
      </c>
      <c r="E2516">
        <v>241.45666499999999</v>
      </c>
      <c r="F2516">
        <v>144.87622099999999</v>
      </c>
      <c r="G2516">
        <v>186.509995</v>
      </c>
      <c r="H2516">
        <v>114.792503</v>
      </c>
    </row>
    <row r="2517" spans="1:8">
      <c r="A2517" s="126">
        <v>2516</v>
      </c>
      <c r="B2517">
        <v>4088.85</v>
      </c>
      <c r="C2517">
        <v>202.61999499999999</v>
      </c>
      <c r="D2517">
        <v>115.3685</v>
      </c>
      <c r="E2517">
        <v>253.86999499999999</v>
      </c>
      <c r="F2517">
        <v>148.55934099999999</v>
      </c>
      <c r="G2517">
        <v>190.55999800000001</v>
      </c>
      <c r="H2517">
        <v>116.7015</v>
      </c>
    </row>
    <row r="2518" spans="1:8">
      <c r="A2518" s="126">
        <v>2517</v>
      </c>
      <c r="B2518">
        <v>3923.68</v>
      </c>
      <c r="C2518">
        <v>192.240005</v>
      </c>
      <c r="D2518">
        <v>107.112503</v>
      </c>
      <c r="E2518">
        <v>236.60333299999999</v>
      </c>
      <c r="F2518">
        <v>140.17776499999999</v>
      </c>
      <c r="G2518">
        <v>177.19000199999999</v>
      </c>
      <c r="H2518">
        <v>112.40100099999999</v>
      </c>
    </row>
    <row r="2519" spans="1:8">
      <c r="A2519" s="126">
        <v>2518</v>
      </c>
      <c r="B2519">
        <v>3900.79</v>
      </c>
      <c r="C2519">
        <v>191.28999300000001</v>
      </c>
      <c r="D2519">
        <v>107.319</v>
      </c>
      <c r="E2519">
        <v>236.47332800000001</v>
      </c>
      <c r="F2519">
        <v>136.72357199999999</v>
      </c>
      <c r="G2519">
        <v>183.479996</v>
      </c>
      <c r="H2519">
        <v>110.745499</v>
      </c>
    </row>
    <row r="2520" spans="1:8">
      <c r="A2520" s="126">
        <v>2519</v>
      </c>
      <c r="B2520">
        <v>3901.36</v>
      </c>
      <c r="C2520">
        <v>193.53999300000001</v>
      </c>
      <c r="D2520">
        <v>107.591003</v>
      </c>
      <c r="E2520">
        <v>221.300003</v>
      </c>
      <c r="F2520">
        <v>136.96246300000001</v>
      </c>
      <c r="G2520">
        <v>186.35000600000001</v>
      </c>
      <c r="H2520">
        <v>109.31300400000001</v>
      </c>
    </row>
    <row r="2521" spans="1:8">
      <c r="A2521" s="126">
        <v>2520</v>
      </c>
      <c r="B2521">
        <v>3973.75</v>
      </c>
      <c r="C2521">
        <v>196.229996</v>
      </c>
      <c r="D2521">
        <v>107.556999</v>
      </c>
      <c r="E2521">
        <v>224.96665999999999</v>
      </c>
      <c r="F2521">
        <v>142.45730599999999</v>
      </c>
      <c r="G2521">
        <v>187.44000199999999</v>
      </c>
      <c r="H2521">
        <v>111.666496</v>
      </c>
    </row>
    <row r="2522" spans="1:8">
      <c r="A2522" s="126">
        <v>2521</v>
      </c>
      <c r="B2522">
        <v>3941.48</v>
      </c>
      <c r="C2522">
        <v>181.279999</v>
      </c>
      <c r="D2522">
        <v>104.099998</v>
      </c>
      <c r="E2522">
        <v>209.386673</v>
      </c>
      <c r="F2522">
        <v>139.71984900000001</v>
      </c>
      <c r="G2522">
        <v>180.33999600000001</v>
      </c>
      <c r="H2522">
        <v>105.92600299999999</v>
      </c>
    </row>
    <row r="2523" spans="1:8">
      <c r="A2523" s="126">
        <v>2522</v>
      </c>
      <c r="B2523">
        <v>3978.73</v>
      </c>
      <c r="C2523">
        <v>183.83000200000001</v>
      </c>
      <c r="D2523">
        <v>106.775002</v>
      </c>
      <c r="E2523">
        <v>219.60000600000001</v>
      </c>
      <c r="F2523">
        <v>139.87912</v>
      </c>
      <c r="G2523">
        <v>187.83000200000001</v>
      </c>
      <c r="H2523">
        <v>105.8395</v>
      </c>
    </row>
    <row r="2524" spans="1:8">
      <c r="A2524" s="126">
        <v>2523</v>
      </c>
      <c r="B2524">
        <v>4057.84</v>
      </c>
      <c r="C2524">
        <v>191.63000500000001</v>
      </c>
      <c r="D2524">
        <v>111.077499</v>
      </c>
      <c r="E2524">
        <v>235.91000399999999</v>
      </c>
      <c r="F2524">
        <v>143.12423699999999</v>
      </c>
      <c r="G2524">
        <v>191.39999399999999</v>
      </c>
      <c r="H2524">
        <v>108.295998</v>
      </c>
    </row>
    <row r="2525" spans="1:8">
      <c r="A2525" s="126">
        <v>2524</v>
      </c>
      <c r="B2525">
        <v>4158.24</v>
      </c>
      <c r="C2525">
        <v>195.13000500000001</v>
      </c>
      <c r="D2525">
        <v>115.1465</v>
      </c>
      <c r="E2525">
        <v>253.21000699999999</v>
      </c>
      <c r="F2525">
        <v>148.95751999999999</v>
      </c>
      <c r="G2525">
        <v>195.19000199999999</v>
      </c>
      <c r="H2525">
        <v>112.799004</v>
      </c>
    </row>
    <row r="2526" spans="1:8">
      <c r="A2526" s="126">
        <v>2525</v>
      </c>
      <c r="B2526">
        <v>4132.1499999999996</v>
      </c>
      <c r="C2526">
        <v>193.63999899999999</v>
      </c>
      <c r="D2526">
        <v>120.209503</v>
      </c>
      <c r="E2526">
        <v>252.75332599999999</v>
      </c>
      <c r="F2526">
        <v>148.16116299999999</v>
      </c>
      <c r="G2526">
        <v>197.44000199999999</v>
      </c>
      <c r="H2526">
        <v>114.039001</v>
      </c>
    </row>
    <row r="2527" spans="1:8">
      <c r="A2527" s="126">
        <v>2526</v>
      </c>
      <c r="B2527">
        <v>4101.2299999999996</v>
      </c>
      <c r="C2527">
        <v>188.63999899999999</v>
      </c>
      <c r="D2527">
        <v>121.683998</v>
      </c>
      <c r="E2527">
        <v>246.78999300000001</v>
      </c>
      <c r="F2527">
        <v>148.031769</v>
      </c>
      <c r="G2527">
        <v>192.91000399999999</v>
      </c>
      <c r="H2527">
        <v>114.137001</v>
      </c>
    </row>
    <row r="2528" spans="1:8">
      <c r="A2528" s="126">
        <v>2527</v>
      </c>
      <c r="B2528">
        <v>4176.82</v>
      </c>
      <c r="C2528">
        <v>198.86000100000001</v>
      </c>
      <c r="D2528">
        <v>125.511002</v>
      </c>
      <c r="E2528">
        <v>258.33334400000001</v>
      </c>
      <c r="F2528">
        <v>150.52037000000001</v>
      </c>
      <c r="G2528">
        <v>205.08999600000001</v>
      </c>
      <c r="H2528">
        <v>117.746002</v>
      </c>
    </row>
    <row r="2529" spans="1:8">
      <c r="A2529" s="126">
        <v>2528</v>
      </c>
      <c r="B2529">
        <v>4108.54</v>
      </c>
      <c r="C2529">
        <v>190.779999</v>
      </c>
      <c r="D2529">
        <v>122.349998</v>
      </c>
      <c r="E2529">
        <v>234.51666299999999</v>
      </c>
      <c r="F2529">
        <v>144.716949</v>
      </c>
      <c r="G2529">
        <v>198.979996</v>
      </c>
      <c r="H2529">
        <v>114.564003</v>
      </c>
    </row>
    <row r="2530" spans="1:8">
      <c r="A2530" s="126">
        <v>2529</v>
      </c>
      <c r="B2530">
        <v>4121.43</v>
      </c>
      <c r="C2530">
        <v>194.25</v>
      </c>
      <c r="D2530">
        <v>124.790001</v>
      </c>
      <c r="E2530">
        <v>238.279999</v>
      </c>
      <c r="F2530">
        <v>145.47348</v>
      </c>
      <c r="G2530">
        <v>197.13999899999999</v>
      </c>
      <c r="H2530">
        <v>117.010498</v>
      </c>
    </row>
    <row r="2531" spans="1:8">
      <c r="A2531" s="126">
        <v>2530</v>
      </c>
      <c r="B2531">
        <v>4160.68</v>
      </c>
      <c r="C2531">
        <v>195.64999399999999</v>
      </c>
      <c r="D2531">
        <v>123</v>
      </c>
      <c r="E2531">
        <v>238.886673</v>
      </c>
      <c r="F2531">
        <v>148.031769</v>
      </c>
      <c r="G2531">
        <v>198.61000100000001</v>
      </c>
      <c r="H2531">
        <v>117.2295</v>
      </c>
    </row>
    <row r="2532" spans="1:8">
      <c r="A2532" s="126">
        <v>2531</v>
      </c>
      <c r="B2532">
        <v>4115.7700000000004</v>
      </c>
      <c r="C2532">
        <v>196.63999899999999</v>
      </c>
      <c r="D2532">
        <v>121.18</v>
      </c>
      <c r="E2532">
        <v>241.866669</v>
      </c>
      <c r="F2532">
        <v>147.28518700000001</v>
      </c>
      <c r="G2532">
        <v>202.83000200000001</v>
      </c>
      <c r="H2532">
        <v>117.237999</v>
      </c>
    </row>
    <row r="2533" spans="1:8">
      <c r="A2533" s="126">
        <v>2532</v>
      </c>
      <c r="B2533">
        <v>4017.82</v>
      </c>
      <c r="C2533">
        <v>184</v>
      </c>
      <c r="D2533">
        <v>116.150002</v>
      </c>
      <c r="E2533">
        <v>239.70666499999999</v>
      </c>
      <c r="F2533">
        <v>141.98945599999999</v>
      </c>
      <c r="G2533">
        <v>192.770004</v>
      </c>
      <c r="H2533">
        <v>114.91799899999999</v>
      </c>
    </row>
    <row r="2534" spans="1:8">
      <c r="A2534" s="126">
        <v>2533</v>
      </c>
      <c r="B2534">
        <v>3900.86</v>
      </c>
      <c r="C2534">
        <v>175.570007</v>
      </c>
      <c r="D2534">
        <v>109.650002</v>
      </c>
      <c r="E2534">
        <v>232.229996</v>
      </c>
      <c r="F2534">
        <v>136.50457800000001</v>
      </c>
      <c r="G2534">
        <v>182.94000199999999</v>
      </c>
      <c r="H2534">
        <v>111.427498</v>
      </c>
    </row>
    <row r="2535" spans="1:8">
      <c r="A2535" s="126">
        <v>2534</v>
      </c>
      <c r="B2535">
        <v>3749.63</v>
      </c>
      <c r="C2535">
        <v>164.259995</v>
      </c>
      <c r="D2535">
        <v>103.66999800000001</v>
      </c>
      <c r="E2535">
        <v>215.73666399999999</v>
      </c>
      <c r="F2535">
        <v>131.27853400000001</v>
      </c>
      <c r="G2535">
        <v>169.69000199999999</v>
      </c>
      <c r="H2535">
        <v>106.876503</v>
      </c>
    </row>
    <row r="2536" spans="1:8">
      <c r="A2536" s="126">
        <v>2535</v>
      </c>
      <c r="B2536">
        <v>3735.48</v>
      </c>
      <c r="C2536">
        <v>163.729996</v>
      </c>
      <c r="D2536">
        <v>102.30999799999999</v>
      </c>
      <c r="E2536">
        <v>220.88999899999999</v>
      </c>
      <c r="F2536">
        <v>132.15450999999999</v>
      </c>
      <c r="G2536">
        <v>167.53999300000001</v>
      </c>
      <c r="H2536">
        <v>107.194</v>
      </c>
    </row>
    <row r="2537" spans="1:8">
      <c r="A2537" s="126">
        <v>2536</v>
      </c>
      <c r="B2537">
        <v>3789.99</v>
      </c>
      <c r="C2537">
        <v>169.35000600000001</v>
      </c>
      <c r="D2537">
        <v>107.66999800000001</v>
      </c>
      <c r="E2537">
        <v>233</v>
      </c>
      <c r="F2537">
        <v>134.81231700000001</v>
      </c>
      <c r="G2537">
        <v>180.11000100000001</v>
      </c>
      <c r="H2537">
        <v>110.390503</v>
      </c>
    </row>
    <row r="2538" spans="1:8">
      <c r="A2538" s="126">
        <v>2537</v>
      </c>
      <c r="B2538">
        <v>3666.77</v>
      </c>
      <c r="C2538">
        <v>160.86999499999999</v>
      </c>
      <c r="D2538">
        <v>103.660004</v>
      </c>
      <c r="E2538">
        <v>213.10000600000001</v>
      </c>
      <c r="F2538">
        <v>129.46682699999999</v>
      </c>
      <c r="G2538">
        <v>173.35000600000001</v>
      </c>
      <c r="H2538">
        <v>106.636002</v>
      </c>
    </row>
    <row r="2539" spans="1:8">
      <c r="A2539" s="126">
        <v>2538</v>
      </c>
      <c r="B2539">
        <v>3674.84</v>
      </c>
      <c r="C2539">
        <v>163.740005</v>
      </c>
      <c r="D2539">
        <v>106.220001</v>
      </c>
      <c r="E2539">
        <v>216.759995</v>
      </c>
      <c r="F2539">
        <v>130.959991</v>
      </c>
      <c r="G2539">
        <v>175.509995</v>
      </c>
      <c r="H2539">
        <v>107.86550099999999</v>
      </c>
    </row>
    <row r="2540" spans="1:8">
      <c r="A2540" s="126">
        <v>2539</v>
      </c>
      <c r="B2540">
        <v>3764.79</v>
      </c>
      <c r="C2540">
        <v>157.050003</v>
      </c>
      <c r="D2540">
        <v>108.68</v>
      </c>
      <c r="E2540">
        <v>237.03666699999999</v>
      </c>
      <c r="F2540">
        <v>135.250305</v>
      </c>
      <c r="G2540">
        <v>170.91000399999999</v>
      </c>
      <c r="H2540">
        <v>112.014999</v>
      </c>
    </row>
    <row r="2541" spans="1:8">
      <c r="A2541" s="126">
        <v>2540</v>
      </c>
      <c r="B2541">
        <v>3759.89</v>
      </c>
      <c r="C2541">
        <v>155.85000600000001</v>
      </c>
      <c r="D2541">
        <v>108.949997</v>
      </c>
      <c r="E2541">
        <v>236.08667</v>
      </c>
      <c r="F2541">
        <v>134.73271199999999</v>
      </c>
      <c r="G2541">
        <v>178.88999899999999</v>
      </c>
      <c r="H2541">
        <v>112.033997</v>
      </c>
    </row>
    <row r="2542" spans="1:8">
      <c r="A2542" s="126">
        <v>2541</v>
      </c>
      <c r="B2542">
        <v>3795.73</v>
      </c>
      <c r="C2542">
        <v>158.75</v>
      </c>
      <c r="D2542">
        <v>112.44000200000001</v>
      </c>
      <c r="E2542">
        <v>235.070007</v>
      </c>
      <c r="F2542">
        <v>137.63938899999999</v>
      </c>
      <c r="G2542">
        <v>181.71000699999999</v>
      </c>
      <c r="H2542">
        <v>112.68450199999999</v>
      </c>
    </row>
    <row r="2543" spans="1:8">
      <c r="A2543" s="126">
        <v>2542</v>
      </c>
      <c r="B2543">
        <v>3911.74</v>
      </c>
      <c r="C2543">
        <v>170.16000399999999</v>
      </c>
      <c r="D2543">
        <v>116.459999</v>
      </c>
      <c r="E2543">
        <v>245.70666499999999</v>
      </c>
      <c r="F2543">
        <v>141.01393100000001</v>
      </c>
      <c r="G2543">
        <v>190.85000600000001</v>
      </c>
      <c r="H2543">
        <v>118.53800200000001</v>
      </c>
    </row>
    <row r="2544" spans="1:8">
      <c r="A2544" s="126">
        <v>2543</v>
      </c>
      <c r="B2544">
        <v>3900.11</v>
      </c>
      <c r="C2544">
        <v>169.490005</v>
      </c>
      <c r="D2544">
        <v>113.220001</v>
      </c>
      <c r="E2544">
        <v>244.91999799999999</v>
      </c>
      <c r="F2544">
        <v>141.01393100000001</v>
      </c>
      <c r="G2544">
        <v>189.13999899999999</v>
      </c>
      <c r="H2544">
        <v>116.62249799999999</v>
      </c>
    </row>
    <row r="2545" spans="1:8">
      <c r="A2545" s="126">
        <v>2544</v>
      </c>
      <c r="B2545">
        <v>3821.55</v>
      </c>
      <c r="C2545">
        <v>160.679993</v>
      </c>
      <c r="D2545">
        <v>107.400002</v>
      </c>
      <c r="E2545">
        <v>232.66333</v>
      </c>
      <c r="F2545">
        <v>136.81315599999999</v>
      </c>
      <c r="G2545">
        <v>179.60000600000001</v>
      </c>
      <c r="H2545">
        <v>112.57150300000001</v>
      </c>
    </row>
    <row r="2546" spans="1:8">
      <c r="A2546" s="126">
        <v>2545</v>
      </c>
      <c r="B2546">
        <v>3818.83</v>
      </c>
      <c r="C2546">
        <v>163.94000199999999</v>
      </c>
      <c r="D2546">
        <v>108.91999800000001</v>
      </c>
      <c r="E2546">
        <v>228.490005</v>
      </c>
      <c r="F2546">
        <v>138.595001</v>
      </c>
      <c r="G2546">
        <v>178.36000100000001</v>
      </c>
      <c r="H2546">
        <v>112.2565</v>
      </c>
    </row>
    <row r="2547" spans="1:8">
      <c r="A2547" s="126">
        <v>2546</v>
      </c>
      <c r="B2547">
        <v>3785.38</v>
      </c>
      <c r="C2547">
        <v>161.25</v>
      </c>
      <c r="D2547">
        <v>106.209999</v>
      </c>
      <c r="E2547">
        <v>224.47332800000001</v>
      </c>
      <c r="F2547">
        <v>136.09643600000001</v>
      </c>
      <c r="G2547">
        <v>174.86999499999999</v>
      </c>
      <c r="H2547">
        <v>109.37249799999999</v>
      </c>
    </row>
    <row r="2548" spans="1:8">
      <c r="A2548" s="126">
        <v>2547</v>
      </c>
      <c r="B2548">
        <v>3825.33</v>
      </c>
      <c r="C2548">
        <v>160.029999</v>
      </c>
      <c r="D2548">
        <v>109.55999799999999</v>
      </c>
      <c r="E2548">
        <v>227.26333600000001</v>
      </c>
      <c r="F2548">
        <v>138.296356</v>
      </c>
      <c r="G2548">
        <v>179.949997</v>
      </c>
      <c r="H2548">
        <v>109.081001</v>
      </c>
    </row>
    <row r="2549" spans="1:8">
      <c r="A2549" s="126">
        <v>2548</v>
      </c>
      <c r="B2549">
        <v>3831.39</v>
      </c>
      <c r="C2549">
        <v>168.19000199999999</v>
      </c>
      <c r="D2549">
        <v>113.5</v>
      </c>
      <c r="E2549">
        <v>233.066666</v>
      </c>
      <c r="F2549">
        <v>140.914368</v>
      </c>
      <c r="G2549">
        <v>185.88000500000001</v>
      </c>
      <c r="H2549">
        <v>113.887001</v>
      </c>
    </row>
    <row r="2550" spans="1:8">
      <c r="A2550" s="126">
        <v>2549</v>
      </c>
      <c r="B2550">
        <v>3845.08</v>
      </c>
      <c r="C2550">
        <v>169.770004</v>
      </c>
      <c r="D2550">
        <v>114.33000199999999</v>
      </c>
      <c r="E2550">
        <v>231.73333700000001</v>
      </c>
      <c r="F2550">
        <v>142.268158</v>
      </c>
      <c r="G2550">
        <v>184.05999800000001</v>
      </c>
      <c r="H2550">
        <v>115.21350099999999</v>
      </c>
    </row>
    <row r="2551" spans="1:8">
      <c r="A2551" s="126">
        <v>2550</v>
      </c>
      <c r="B2551">
        <v>3902.62</v>
      </c>
      <c r="C2551">
        <v>172.19000199999999</v>
      </c>
      <c r="D2551">
        <v>116.33000199999999</v>
      </c>
      <c r="E2551">
        <v>244.54333500000001</v>
      </c>
      <c r="F2551">
        <v>145.682526</v>
      </c>
      <c r="G2551">
        <v>189.270004</v>
      </c>
      <c r="H2551">
        <v>119.306</v>
      </c>
    </row>
    <row r="2552" spans="1:8">
      <c r="A2552" s="126">
        <v>2551</v>
      </c>
      <c r="B2552">
        <v>3899.38</v>
      </c>
      <c r="C2552">
        <v>170.88000500000001</v>
      </c>
      <c r="D2552">
        <v>115.540001</v>
      </c>
      <c r="E2552">
        <v>250.76333600000001</v>
      </c>
      <c r="F2552">
        <v>146.36937</v>
      </c>
      <c r="G2552">
        <v>186.979996</v>
      </c>
      <c r="H2552">
        <v>120.168503</v>
      </c>
    </row>
    <row r="2553" spans="1:8">
      <c r="A2553" s="126">
        <v>2552</v>
      </c>
      <c r="B2553">
        <v>3854.43</v>
      </c>
      <c r="C2553">
        <v>162.88000500000001</v>
      </c>
      <c r="D2553">
        <v>111.75</v>
      </c>
      <c r="E2553">
        <v>234.34333799999999</v>
      </c>
      <c r="F2553">
        <v>144.209259</v>
      </c>
      <c r="G2553">
        <v>177.33999600000001</v>
      </c>
      <c r="H2553">
        <v>116.522499</v>
      </c>
    </row>
    <row r="2554" spans="1:8">
      <c r="A2554" s="126">
        <v>2553</v>
      </c>
      <c r="B2554">
        <v>3818.8</v>
      </c>
      <c r="C2554">
        <v>163.270004</v>
      </c>
      <c r="D2554">
        <v>109.220001</v>
      </c>
      <c r="E2554">
        <v>233.070007</v>
      </c>
      <c r="F2554">
        <v>145.19476299999999</v>
      </c>
      <c r="G2554">
        <v>174.449997</v>
      </c>
      <c r="H2554">
        <v>114.849503</v>
      </c>
    </row>
    <row r="2555" spans="1:8">
      <c r="A2555" s="126">
        <v>2554</v>
      </c>
      <c r="B2555">
        <v>3801.78</v>
      </c>
      <c r="C2555">
        <v>163.490005</v>
      </c>
      <c r="D2555">
        <v>110.400002</v>
      </c>
      <c r="E2555">
        <v>237.03999300000001</v>
      </c>
      <c r="F2555">
        <v>144.826447</v>
      </c>
      <c r="G2555">
        <v>176.55999800000001</v>
      </c>
      <c r="H2555">
        <v>112.18699599999999</v>
      </c>
    </row>
    <row r="2556" spans="1:8">
      <c r="A2556" s="126">
        <v>2555</v>
      </c>
      <c r="B2556">
        <v>3790.38</v>
      </c>
      <c r="C2556">
        <v>158.050003</v>
      </c>
      <c r="D2556">
        <v>110.629997</v>
      </c>
      <c r="E2556">
        <v>238.31333900000001</v>
      </c>
      <c r="F2556">
        <v>147.79286200000001</v>
      </c>
      <c r="G2556">
        <v>174.779999</v>
      </c>
      <c r="H2556">
        <v>111.44000200000001</v>
      </c>
    </row>
    <row r="2557" spans="1:8">
      <c r="A2557" s="126">
        <v>2556</v>
      </c>
      <c r="B2557">
        <v>3863.16</v>
      </c>
      <c r="C2557">
        <v>164.699997</v>
      </c>
      <c r="D2557">
        <v>113.550003</v>
      </c>
      <c r="E2557">
        <v>240.066666</v>
      </c>
      <c r="F2557">
        <v>149.48509200000001</v>
      </c>
      <c r="G2557">
        <v>189.11000100000001</v>
      </c>
      <c r="H2557">
        <v>112.766998</v>
      </c>
    </row>
    <row r="2558" spans="1:8">
      <c r="A2558" s="126">
        <v>2557</v>
      </c>
      <c r="B2558">
        <v>3830.85</v>
      </c>
      <c r="C2558">
        <v>167.229996</v>
      </c>
      <c r="D2558">
        <v>113.760002</v>
      </c>
      <c r="E2558">
        <v>240.546661</v>
      </c>
      <c r="F2558">
        <v>146.39924600000001</v>
      </c>
      <c r="G2558">
        <v>190.91999799999999</v>
      </c>
      <c r="H2558">
        <v>109.910004</v>
      </c>
    </row>
    <row r="2559" spans="1:8">
      <c r="A2559" s="126">
        <v>2558</v>
      </c>
      <c r="B2559">
        <v>3936.69</v>
      </c>
      <c r="C2559">
        <v>175.779999</v>
      </c>
      <c r="D2559">
        <v>118.209999</v>
      </c>
      <c r="E2559">
        <v>245.529999</v>
      </c>
      <c r="F2559">
        <v>150.31132500000001</v>
      </c>
      <c r="G2559">
        <v>201.63000500000001</v>
      </c>
      <c r="H2559">
        <v>114.620003</v>
      </c>
    </row>
    <row r="2560" spans="1:8">
      <c r="A2560" s="126">
        <v>2559</v>
      </c>
      <c r="B2560">
        <v>3959.9</v>
      </c>
      <c r="C2560">
        <v>183.08999600000001</v>
      </c>
      <c r="D2560">
        <v>122.769997</v>
      </c>
      <c r="E2560">
        <v>247.5</v>
      </c>
      <c r="F2560">
        <v>152.34200999999999</v>
      </c>
      <c r="G2560">
        <v>216.44000199999999</v>
      </c>
      <c r="H2560">
        <v>114.699997</v>
      </c>
    </row>
    <row r="2561" spans="1:8">
      <c r="A2561" s="126">
        <v>2560</v>
      </c>
      <c r="B2561">
        <v>3998.95</v>
      </c>
      <c r="C2561">
        <v>183.16999799999999</v>
      </c>
      <c r="D2561">
        <v>124.629997</v>
      </c>
      <c r="E2561">
        <v>271.70666499999999</v>
      </c>
      <c r="F2561">
        <v>154.641479</v>
      </c>
      <c r="G2561">
        <v>223.88000500000001</v>
      </c>
      <c r="H2561">
        <v>115.040001</v>
      </c>
    </row>
    <row r="2562" spans="1:8">
      <c r="A2562" s="126">
        <v>2561</v>
      </c>
      <c r="B2562">
        <v>3961.63</v>
      </c>
      <c r="C2562">
        <v>169.270004</v>
      </c>
      <c r="D2562">
        <v>122.41999800000001</v>
      </c>
      <c r="E2562">
        <v>272.24334700000003</v>
      </c>
      <c r="F2562">
        <v>153.38722200000001</v>
      </c>
      <c r="G2562">
        <v>220.44000199999999</v>
      </c>
      <c r="H2562">
        <v>108.360001</v>
      </c>
    </row>
    <row r="2563" spans="1:8">
      <c r="A2563" s="126">
        <v>2562</v>
      </c>
      <c r="B2563">
        <v>3966.84</v>
      </c>
      <c r="C2563">
        <v>166.64999399999999</v>
      </c>
      <c r="D2563">
        <v>121.139999</v>
      </c>
      <c r="E2563">
        <v>268.43331899999998</v>
      </c>
      <c r="F2563">
        <v>152.25242600000001</v>
      </c>
      <c r="G2563">
        <v>218.509995</v>
      </c>
      <c r="H2563">
        <v>108.209999</v>
      </c>
    </row>
    <row r="2564" spans="1:8">
      <c r="A2564" s="126">
        <v>2563</v>
      </c>
      <c r="B2564">
        <v>3921.05</v>
      </c>
      <c r="C2564">
        <v>159.14999399999999</v>
      </c>
      <c r="D2564">
        <v>114.80999799999999</v>
      </c>
      <c r="E2564">
        <v>258.85998499999999</v>
      </c>
      <c r="F2564">
        <v>150.90860000000001</v>
      </c>
      <c r="G2564">
        <v>213.91000399999999</v>
      </c>
      <c r="H2564">
        <v>105.44000200000001</v>
      </c>
    </row>
    <row r="2565" spans="1:8">
      <c r="A2565" s="126">
        <v>2564</v>
      </c>
      <c r="B2565">
        <v>4023.61</v>
      </c>
      <c r="C2565">
        <v>169.58000200000001</v>
      </c>
      <c r="D2565">
        <v>120.970001</v>
      </c>
      <c r="E2565">
        <v>274.82000699999998</v>
      </c>
      <c r="F2565">
        <v>156.074905</v>
      </c>
      <c r="G2565">
        <v>226.75</v>
      </c>
      <c r="H2565">
        <v>113.599998</v>
      </c>
    </row>
    <row r="2566" spans="1:8">
      <c r="A2566" s="126">
        <v>2565</v>
      </c>
      <c r="B2566">
        <v>4072.43</v>
      </c>
      <c r="C2566">
        <v>160.720001</v>
      </c>
      <c r="D2566">
        <v>122.279999</v>
      </c>
      <c r="E2566">
        <v>280.89999399999999</v>
      </c>
      <c r="F2566">
        <v>156.63237000000001</v>
      </c>
      <c r="G2566">
        <v>226.020004</v>
      </c>
      <c r="H2566">
        <v>114.589996</v>
      </c>
    </row>
    <row r="2567" spans="1:8">
      <c r="A2567" s="126">
        <v>2566</v>
      </c>
      <c r="B2567">
        <v>4130.29</v>
      </c>
      <c r="C2567">
        <v>159.10000600000001</v>
      </c>
      <c r="D2567">
        <v>134.949997</v>
      </c>
      <c r="E2567">
        <v>297.14999399999999</v>
      </c>
      <c r="F2567">
        <v>161.76881399999999</v>
      </c>
      <c r="G2567">
        <v>224.89999399999999</v>
      </c>
      <c r="H2567">
        <v>116.639999</v>
      </c>
    </row>
    <row r="2568" spans="1:8">
      <c r="A2568" s="126">
        <v>2567</v>
      </c>
      <c r="B2568">
        <v>4118.63</v>
      </c>
      <c r="C2568">
        <v>159.929993</v>
      </c>
      <c r="D2568">
        <v>135.38999899999999</v>
      </c>
      <c r="E2568">
        <v>297.27667200000002</v>
      </c>
      <c r="F2568">
        <v>160.77337600000001</v>
      </c>
      <c r="G2568">
        <v>226.21000699999999</v>
      </c>
      <c r="H2568">
        <v>115.480003</v>
      </c>
    </row>
    <row r="2569" spans="1:8">
      <c r="A2569" s="126">
        <v>2568</v>
      </c>
      <c r="B2569">
        <v>4091.19</v>
      </c>
      <c r="C2569">
        <v>160.19000199999999</v>
      </c>
      <c r="D2569">
        <v>134.16000399999999</v>
      </c>
      <c r="E2569">
        <v>300.58667000000003</v>
      </c>
      <c r="F2569">
        <v>159.28021200000001</v>
      </c>
      <c r="G2569">
        <v>221.41999799999999</v>
      </c>
      <c r="H2569">
        <v>115.900002</v>
      </c>
    </row>
    <row r="2570" spans="1:8">
      <c r="A2570" s="126">
        <v>2569</v>
      </c>
      <c r="B2570">
        <v>4155.17</v>
      </c>
      <c r="C2570">
        <v>168.800003</v>
      </c>
      <c r="D2570">
        <v>139.520004</v>
      </c>
      <c r="E2570">
        <v>307.39666699999998</v>
      </c>
      <c r="F2570">
        <v>165.37233000000001</v>
      </c>
      <c r="G2570">
        <v>226.729996</v>
      </c>
      <c r="H2570">
        <v>118.779999</v>
      </c>
    </row>
    <row r="2571" spans="1:8">
      <c r="A2571" s="126">
        <v>2570</v>
      </c>
      <c r="B2571">
        <v>4151.9399999999996</v>
      </c>
      <c r="C2571">
        <v>170.570007</v>
      </c>
      <c r="D2571">
        <v>142.570007</v>
      </c>
      <c r="E2571">
        <v>308.633331</v>
      </c>
      <c r="F2571">
        <v>165.05377200000001</v>
      </c>
      <c r="G2571">
        <v>229.91000399999999</v>
      </c>
      <c r="H2571">
        <v>118.870003</v>
      </c>
    </row>
    <row r="2572" spans="1:8">
      <c r="A2572" s="126">
        <v>2571</v>
      </c>
      <c r="B2572">
        <v>4145.1899999999996</v>
      </c>
      <c r="C2572">
        <v>167.11000100000001</v>
      </c>
      <c r="D2572">
        <v>140.800003</v>
      </c>
      <c r="E2572">
        <v>288.17001299999998</v>
      </c>
      <c r="F2572">
        <v>164.82450900000001</v>
      </c>
      <c r="G2572">
        <v>226.779999</v>
      </c>
      <c r="H2572">
        <v>118.220001</v>
      </c>
    </row>
    <row r="2573" spans="1:8">
      <c r="A2573" s="126">
        <v>2572</v>
      </c>
      <c r="B2573">
        <v>4140.0600000000004</v>
      </c>
      <c r="C2573">
        <v>170.25</v>
      </c>
      <c r="D2573">
        <v>139.41000399999999</v>
      </c>
      <c r="E2573">
        <v>290.42334</v>
      </c>
      <c r="F2573">
        <v>164.346024</v>
      </c>
      <c r="G2573">
        <v>233.490005</v>
      </c>
      <c r="H2573">
        <v>118.139999</v>
      </c>
    </row>
    <row r="2574" spans="1:8">
      <c r="A2574" s="126">
        <v>2573</v>
      </c>
      <c r="B2574">
        <v>4122.47</v>
      </c>
      <c r="C2574">
        <v>168.529999</v>
      </c>
      <c r="D2574">
        <v>137.83000200000001</v>
      </c>
      <c r="E2574">
        <v>283.33334400000001</v>
      </c>
      <c r="F2574">
        <v>164.39587399999999</v>
      </c>
      <c r="G2574">
        <v>229.94000199999999</v>
      </c>
      <c r="H2574">
        <v>117.5</v>
      </c>
    </row>
    <row r="2575" spans="1:8">
      <c r="A2575" s="126">
        <v>2574</v>
      </c>
      <c r="B2575">
        <v>4210.24</v>
      </c>
      <c r="C2575">
        <v>178.33999600000001</v>
      </c>
      <c r="D2575">
        <v>142.69000199999999</v>
      </c>
      <c r="E2575">
        <v>294.35665899999998</v>
      </c>
      <c r="F2575">
        <v>168.70214799999999</v>
      </c>
      <c r="G2575">
        <v>244.11000100000001</v>
      </c>
      <c r="H2575">
        <v>120.650002</v>
      </c>
    </row>
    <row r="2576" spans="1:8">
      <c r="A2576" s="126">
        <v>2575</v>
      </c>
      <c r="B2576">
        <v>4207.2700000000004</v>
      </c>
      <c r="C2576">
        <v>177.490005</v>
      </c>
      <c r="D2576">
        <v>140.63999899999999</v>
      </c>
      <c r="E2576">
        <v>286.63000499999998</v>
      </c>
      <c r="F2576">
        <v>167.95452900000001</v>
      </c>
      <c r="G2576">
        <v>242.699997</v>
      </c>
      <c r="H2576">
        <v>119.82</v>
      </c>
    </row>
    <row r="2577" spans="1:8">
      <c r="A2577" s="126">
        <v>2576</v>
      </c>
      <c r="B2577">
        <v>4280.1499999999996</v>
      </c>
      <c r="C2577">
        <v>180.5</v>
      </c>
      <c r="D2577">
        <v>143.550003</v>
      </c>
      <c r="E2577">
        <v>300.02999899999998</v>
      </c>
      <c r="F2577">
        <v>171.553055</v>
      </c>
      <c r="G2577">
        <v>249.300003</v>
      </c>
      <c r="H2577">
        <v>122.650002</v>
      </c>
    </row>
    <row r="2578" spans="1:8">
      <c r="A2578" s="126">
        <v>2577</v>
      </c>
      <c r="B2578">
        <v>4297.1400000000003</v>
      </c>
      <c r="C2578">
        <v>180.88999899999999</v>
      </c>
      <c r="D2578">
        <v>143.179993</v>
      </c>
      <c r="E2578">
        <v>309.32000699999998</v>
      </c>
      <c r="F2578">
        <v>172.63958700000001</v>
      </c>
      <c r="G2578">
        <v>249.11000100000001</v>
      </c>
      <c r="H2578">
        <v>122.879997</v>
      </c>
    </row>
    <row r="2579" spans="1:8">
      <c r="A2579" s="126">
        <v>2578</v>
      </c>
      <c r="B2579">
        <v>4305.2</v>
      </c>
      <c r="C2579">
        <v>179.470001</v>
      </c>
      <c r="D2579">
        <v>144.779999</v>
      </c>
      <c r="E2579">
        <v>306.56332400000002</v>
      </c>
      <c r="F2579">
        <v>172.48010300000001</v>
      </c>
      <c r="G2579">
        <v>245.69000199999999</v>
      </c>
      <c r="H2579">
        <v>122.510002</v>
      </c>
    </row>
    <row r="2580" spans="1:8">
      <c r="A2580" s="126">
        <v>2579</v>
      </c>
      <c r="B2580">
        <v>4274.04</v>
      </c>
      <c r="C2580">
        <v>174.85000600000001</v>
      </c>
      <c r="D2580">
        <v>142.10000600000001</v>
      </c>
      <c r="E2580">
        <v>303.99667399999998</v>
      </c>
      <c r="F2580">
        <v>173.99527</v>
      </c>
      <c r="G2580">
        <v>241.14999399999999</v>
      </c>
      <c r="H2580">
        <v>120.32</v>
      </c>
    </row>
    <row r="2581" spans="1:8">
      <c r="A2581" s="126">
        <v>2580</v>
      </c>
      <c r="B2581">
        <v>4283.74</v>
      </c>
      <c r="C2581">
        <v>174.66000399999999</v>
      </c>
      <c r="D2581">
        <v>142.300003</v>
      </c>
      <c r="E2581">
        <v>302.86999500000002</v>
      </c>
      <c r="F2581">
        <v>173.59652700000001</v>
      </c>
      <c r="G2581">
        <v>245.16999799999999</v>
      </c>
      <c r="H2581">
        <v>120.860001</v>
      </c>
    </row>
    <row r="2582" spans="1:8">
      <c r="A2582" s="126">
        <v>2581</v>
      </c>
      <c r="B2582">
        <v>4228.4799999999996</v>
      </c>
      <c r="C2582">
        <v>167.96000699999999</v>
      </c>
      <c r="D2582">
        <v>138.229996</v>
      </c>
      <c r="E2582">
        <v>296.66665599999999</v>
      </c>
      <c r="F2582">
        <v>170.974884</v>
      </c>
      <c r="G2582">
        <v>241.16000399999999</v>
      </c>
      <c r="H2582">
        <v>118.120003</v>
      </c>
    </row>
    <row r="2583" spans="1:8">
      <c r="A2583" s="126">
        <v>2582</v>
      </c>
      <c r="B2583">
        <v>4137.99</v>
      </c>
      <c r="C2583">
        <v>163.050003</v>
      </c>
      <c r="D2583">
        <v>133.220001</v>
      </c>
      <c r="E2583">
        <v>289.91332999999997</v>
      </c>
      <c r="F2583">
        <v>167.03744499999999</v>
      </c>
      <c r="G2583">
        <v>226.53999300000001</v>
      </c>
      <c r="H2583">
        <v>115.07</v>
      </c>
    </row>
    <row r="2584" spans="1:8">
      <c r="A2584" s="126">
        <v>2583</v>
      </c>
      <c r="B2584">
        <v>4128.7299999999996</v>
      </c>
      <c r="C2584">
        <v>161.11000100000001</v>
      </c>
      <c r="D2584">
        <v>133.61999499999999</v>
      </c>
      <c r="E2584">
        <v>296.45333900000003</v>
      </c>
      <c r="F2584">
        <v>166.69851700000001</v>
      </c>
      <c r="G2584">
        <v>224.550003</v>
      </c>
      <c r="H2584">
        <v>114.769997</v>
      </c>
    </row>
    <row r="2585" spans="1:8">
      <c r="A2585" s="126">
        <v>2584</v>
      </c>
      <c r="B2585">
        <v>4140.7700000000004</v>
      </c>
      <c r="C2585">
        <v>163.259995</v>
      </c>
      <c r="D2585">
        <v>133.800003</v>
      </c>
      <c r="E2585">
        <v>297.09667999999999</v>
      </c>
      <c r="F2585">
        <v>166.99757399999999</v>
      </c>
      <c r="G2585">
        <v>229.61000100000001</v>
      </c>
      <c r="H2585">
        <v>114.699997</v>
      </c>
    </row>
    <row r="2586" spans="1:8">
      <c r="A2586" s="126">
        <v>2585</v>
      </c>
      <c r="B2586">
        <v>4199.12</v>
      </c>
      <c r="C2586">
        <v>168.779999</v>
      </c>
      <c r="D2586">
        <v>137.279999</v>
      </c>
      <c r="E2586">
        <v>296.07000699999998</v>
      </c>
      <c r="F2586">
        <v>169.48962399999999</v>
      </c>
      <c r="G2586">
        <v>233.979996</v>
      </c>
      <c r="H2586">
        <v>117.699997</v>
      </c>
    </row>
    <row r="2587" spans="1:8">
      <c r="A2587" s="126">
        <v>2586</v>
      </c>
      <c r="B2587">
        <v>4057.66</v>
      </c>
      <c r="C2587">
        <v>161.779999</v>
      </c>
      <c r="D2587">
        <v>130.75</v>
      </c>
      <c r="E2587">
        <v>288.08999599999999</v>
      </c>
      <c r="F2587">
        <v>163.10000600000001</v>
      </c>
      <c r="G2587">
        <v>223.279999</v>
      </c>
      <c r="H2587">
        <v>111.300003</v>
      </c>
    </row>
    <row r="2588" spans="1:8">
      <c r="A2588" s="126">
        <v>2587</v>
      </c>
      <c r="B2588">
        <v>4030.61</v>
      </c>
      <c r="C2588">
        <v>159.16999799999999</v>
      </c>
      <c r="D2588">
        <v>129.78999300000001</v>
      </c>
      <c r="E2588">
        <v>284.82000699999998</v>
      </c>
      <c r="F2588">
        <v>160.86711099999999</v>
      </c>
      <c r="G2588">
        <v>224.570007</v>
      </c>
      <c r="H2588">
        <v>110.339996</v>
      </c>
    </row>
    <row r="2589" spans="1:8">
      <c r="A2589" s="126">
        <v>2588</v>
      </c>
      <c r="B2589">
        <v>3986.16</v>
      </c>
      <c r="C2589">
        <v>157.16000399999999</v>
      </c>
      <c r="D2589">
        <v>128.729996</v>
      </c>
      <c r="E2589">
        <v>277.70001200000002</v>
      </c>
      <c r="F2589">
        <v>158.404968</v>
      </c>
      <c r="G2589">
        <v>220.64999399999999</v>
      </c>
      <c r="H2589">
        <v>109.910004</v>
      </c>
    </row>
    <row r="2590" spans="1:8">
      <c r="A2590" s="126">
        <v>2589</v>
      </c>
      <c r="B2590">
        <v>3955</v>
      </c>
      <c r="C2590">
        <v>162.929993</v>
      </c>
      <c r="D2590">
        <v>126.769997</v>
      </c>
      <c r="E2590">
        <v>275.60998499999999</v>
      </c>
      <c r="F2590">
        <v>156.720337</v>
      </c>
      <c r="G2590">
        <v>223.55999800000001</v>
      </c>
      <c r="H2590">
        <v>109.150002</v>
      </c>
    </row>
    <row r="2591" spans="1:8">
      <c r="A2591" s="126">
        <v>2590</v>
      </c>
      <c r="B2591">
        <v>3966.85</v>
      </c>
      <c r="C2591">
        <v>165.36000100000001</v>
      </c>
      <c r="D2591">
        <v>127.82</v>
      </c>
      <c r="E2591">
        <v>277.16000400000001</v>
      </c>
      <c r="F2591">
        <v>157.45799299999999</v>
      </c>
      <c r="G2591">
        <v>230.03999300000001</v>
      </c>
      <c r="H2591">
        <v>110.550003</v>
      </c>
    </row>
    <row r="2592" spans="1:8">
      <c r="A2592" s="126">
        <v>2591</v>
      </c>
      <c r="B2592">
        <v>3924.26</v>
      </c>
      <c r="C2592">
        <v>160.320007</v>
      </c>
      <c r="D2592">
        <v>127.510002</v>
      </c>
      <c r="E2592">
        <v>270.209991</v>
      </c>
      <c r="F2592">
        <v>155.314819</v>
      </c>
      <c r="G2592">
        <v>226.11000100000001</v>
      </c>
      <c r="H2592">
        <v>108.68</v>
      </c>
    </row>
    <row r="2593" spans="1:8">
      <c r="A2593" s="126">
        <v>2592</v>
      </c>
      <c r="B2593">
        <v>3908.19</v>
      </c>
      <c r="C2593">
        <v>158.53999300000001</v>
      </c>
      <c r="D2593">
        <v>126.110001</v>
      </c>
      <c r="E2593">
        <v>274.42001299999998</v>
      </c>
      <c r="F2593">
        <v>154.038895</v>
      </c>
      <c r="G2593">
        <v>218.38999899999999</v>
      </c>
      <c r="H2593">
        <v>107.480003</v>
      </c>
    </row>
    <row r="2594" spans="1:8">
      <c r="A2594" s="126">
        <v>2593</v>
      </c>
      <c r="B2594">
        <v>3979.87</v>
      </c>
      <c r="C2594">
        <v>160.38999899999999</v>
      </c>
      <c r="D2594">
        <v>129.479996</v>
      </c>
      <c r="E2594">
        <v>283.70001200000002</v>
      </c>
      <c r="F2594">
        <v>155.46435500000001</v>
      </c>
      <c r="G2594">
        <v>228.96000699999999</v>
      </c>
      <c r="H2594">
        <v>110.480003</v>
      </c>
    </row>
    <row r="2595" spans="1:8">
      <c r="A2595" s="126">
        <v>2594</v>
      </c>
      <c r="B2595">
        <v>4006.18</v>
      </c>
      <c r="C2595">
        <v>162.05999800000001</v>
      </c>
      <c r="D2595">
        <v>129.820007</v>
      </c>
      <c r="E2595">
        <v>289.26001000000002</v>
      </c>
      <c r="F2595">
        <v>153.96911600000001</v>
      </c>
      <c r="G2595">
        <v>227.44000199999999</v>
      </c>
      <c r="H2595">
        <v>109.41999800000001</v>
      </c>
    </row>
    <row r="2596" spans="1:8">
      <c r="A2596" s="126">
        <v>2595</v>
      </c>
      <c r="B2596">
        <v>4067.36</v>
      </c>
      <c r="C2596">
        <v>169.14999399999999</v>
      </c>
      <c r="D2596">
        <v>133.270004</v>
      </c>
      <c r="E2596">
        <v>299.67999300000002</v>
      </c>
      <c r="F2596">
        <v>156.86985799999999</v>
      </c>
      <c r="G2596">
        <v>233.570007</v>
      </c>
      <c r="H2596">
        <v>111.779999</v>
      </c>
    </row>
    <row r="2597" spans="1:8">
      <c r="A2597" s="126">
        <v>2596</v>
      </c>
      <c r="B2597">
        <v>4110.41</v>
      </c>
      <c r="C2597">
        <v>168.96000699999999</v>
      </c>
      <c r="D2597">
        <v>136.449997</v>
      </c>
      <c r="E2597">
        <v>304.42001299999998</v>
      </c>
      <c r="F2597">
        <v>162.91059899999999</v>
      </c>
      <c r="G2597">
        <v>236.529999</v>
      </c>
      <c r="H2597">
        <v>111.870003</v>
      </c>
    </row>
    <row r="2598" spans="1:8">
      <c r="A2598" s="126">
        <v>2597</v>
      </c>
      <c r="B2598">
        <v>3932.69</v>
      </c>
      <c r="C2598">
        <v>153.13000500000001</v>
      </c>
      <c r="D2598">
        <v>126.82</v>
      </c>
      <c r="E2598">
        <v>292.13000499999998</v>
      </c>
      <c r="F2598">
        <v>153.35107400000001</v>
      </c>
      <c r="G2598">
        <v>218.13000500000001</v>
      </c>
      <c r="H2598">
        <v>105.30999799999999</v>
      </c>
    </row>
    <row r="2599" spans="1:8">
      <c r="A2599" s="126">
        <v>2598</v>
      </c>
      <c r="B2599">
        <v>3946.01</v>
      </c>
      <c r="C2599">
        <v>151.470001</v>
      </c>
      <c r="D2599">
        <v>128.550003</v>
      </c>
      <c r="E2599">
        <v>302.60998499999999</v>
      </c>
      <c r="F2599">
        <v>154.816406</v>
      </c>
      <c r="G2599">
        <v>224.11999499999999</v>
      </c>
      <c r="H2599">
        <v>105.870003</v>
      </c>
    </row>
    <row r="2600" spans="1:8">
      <c r="A2600" s="126">
        <v>2599</v>
      </c>
      <c r="B2600">
        <v>3901.35</v>
      </c>
      <c r="C2600">
        <v>149.550003</v>
      </c>
      <c r="D2600">
        <v>126.279999</v>
      </c>
      <c r="E2600">
        <v>303.75</v>
      </c>
      <c r="F2600">
        <v>151.88575700000001</v>
      </c>
      <c r="G2600">
        <v>235.38000500000001</v>
      </c>
      <c r="H2600">
        <v>103.900002</v>
      </c>
    </row>
    <row r="2601" spans="1:8">
      <c r="A2601" s="126">
        <v>2600</v>
      </c>
      <c r="B2601">
        <v>3873.33</v>
      </c>
      <c r="C2601">
        <v>146.28999300000001</v>
      </c>
      <c r="D2601">
        <v>123.529999</v>
      </c>
      <c r="E2601">
        <v>303.35000600000001</v>
      </c>
      <c r="F2601">
        <v>150.221069</v>
      </c>
      <c r="G2601">
        <v>240.13000500000001</v>
      </c>
      <c r="H2601">
        <v>103.629997</v>
      </c>
    </row>
    <row r="2602" spans="1:8">
      <c r="A2602" s="126">
        <v>2601</v>
      </c>
      <c r="B2602">
        <v>3899.89</v>
      </c>
      <c r="C2602">
        <v>148.020004</v>
      </c>
      <c r="D2602">
        <v>124.660004</v>
      </c>
      <c r="E2602">
        <v>309.07000699999998</v>
      </c>
      <c r="F2602">
        <v>153.98904400000001</v>
      </c>
      <c r="G2602">
        <v>243.63000500000001</v>
      </c>
      <c r="H2602">
        <v>103.849998</v>
      </c>
    </row>
    <row r="2603" spans="1:8">
      <c r="A2603" s="126">
        <v>2602</v>
      </c>
      <c r="B2603">
        <v>3855.93</v>
      </c>
      <c r="C2603">
        <v>146.08999600000001</v>
      </c>
      <c r="D2603">
        <v>122.19000200000001</v>
      </c>
      <c r="E2603">
        <v>308.73001099999999</v>
      </c>
      <c r="F2603">
        <v>156.401352</v>
      </c>
      <c r="G2603">
        <v>242.85000600000001</v>
      </c>
      <c r="H2603">
        <v>101.83000199999999</v>
      </c>
    </row>
    <row r="2604" spans="1:8">
      <c r="A2604" s="126">
        <v>2603</v>
      </c>
      <c r="B2604">
        <v>3789.93</v>
      </c>
      <c r="C2604">
        <v>142.11999499999999</v>
      </c>
      <c r="D2604">
        <v>118.540001</v>
      </c>
      <c r="E2604">
        <v>300.79998799999998</v>
      </c>
      <c r="F2604">
        <v>153.231461</v>
      </c>
      <c r="G2604">
        <v>236.86999499999999</v>
      </c>
      <c r="H2604">
        <v>100.010002</v>
      </c>
    </row>
    <row r="2605" spans="1:8">
      <c r="A2605" s="126">
        <v>2604</v>
      </c>
      <c r="B2605">
        <v>3757.99</v>
      </c>
      <c r="C2605">
        <v>142.820007</v>
      </c>
      <c r="D2605">
        <v>117.30999799999999</v>
      </c>
      <c r="E2605">
        <v>288.58999599999999</v>
      </c>
      <c r="F2605">
        <v>152.254593</v>
      </c>
      <c r="G2605">
        <v>237.050003</v>
      </c>
      <c r="H2605">
        <v>100.57</v>
      </c>
    </row>
    <row r="2606" spans="1:8">
      <c r="A2606" s="126">
        <v>2605</v>
      </c>
      <c r="B2606">
        <v>3693.23</v>
      </c>
      <c r="C2606">
        <v>140.41000399999999</v>
      </c>
      <c r="D2606">
        <v>113.779999</v>
      </c>
      <c r="E2606">
        <v>275.32998700000002</v>
      </c>
      <c r="F2606">
        <v>149.95192</v>
      </c>
      <c r="G2606">
        <v>226.41000399999999</v>
      </c>
      <c r="H2606">
        <v>99.169998000000007</v>
      </c>
    </row>
    <row r="2607" spans="1:8">
      <c r="A2607" s="126">
        <v>2606</v>
      </c>
      <c r="B2607">
        <v>3655.04</v>
      </c>
      <c r="C2607">
        <v>136.36999499999999</v>
      </c>
      <c r="D2607">
        <v>115.150002</v>
      </c>
      <c r="E2607">
        <v>276.01001000000002</v>
      </c>
      <c r="F2607">
        <v>150.29084800000001</v>
      </c>
      <c r="G2607">
        <v>224.070007</v>
      </c>
      <c r="H2607">
        <v>98.809997999999993</v>
      </c>
    </row>
    <row r="2608" spans="1:8">
      <c r="A2608" s="126">
        <v>2607</v>
      </c>
      <c r="B2608">
        <v>3647.29</v>
      </c>
      <c r="C2608">
        <v>134.39999399999999</v>
      </c>
      <c r="D2608">
        <v>114.410004</v>
      </c>
      <c r="E2608">
        <v>282.94000199999999</v>
      </c>
      <c r="F2608">
        <v>151.27769499999999</v>
      </c>
      <c r="G2608">
        <v>224.36000100000001</v>
      </c>
      <c r="H2608">
        <v>98.089995999999999</v>
      </c>
    </row>
    <row r="2609" spans="1:8">
      <c r="A2609" s="126">
        <v>2608</v>
      </c>
      <c r="B2609">
        <v>3719.04</v>
      </c>
      <c r="C2609">
        <v>141.61000100000001</v>
      </c>
      <c r="D2609">
        <v>118.010002</v>
      </c>
      <c r="E2609">
        <v>287.80999800000001</v>
      </c>
      <c r="F2609">
        <v>149.36378500000001</v>
      </c>
      <c r="G2609">
        <v>245.199997</v>
      </c>
      <c r="H2609">
        <v>100.739998</v>
      </c>
    </row>
    <row r="2610" spans="1:8">
      <c r="A2610" s="126">
        <v>2609</v>
      </c>
      <c r="B2610">
        <v>3640.47</v>
      </c>
      <c r="C2610">
        <v>136.41000399999999</v>
      </c>
      <c r="D2610">
        <v>114.800003</v>
      </c>
      <c r="E2610">
        <v>268.209991</v>
      </c>
      <c r="F2610">
        <v>142.027176</v>
      </c>
      <c r="G2610">
        <v>239.71000699999999</v>
      </c>
      <c r="H2610">
        <v>98.089995999999999</v>
      </c>
    </row>
    <row r="2611" spans="1:8">
      <c r="A2611" s="126">
        <v>2610</v>
      </c>
      <c r="B2611">
        <v>3585.62</v>
      </c>
      <c r="C2611">
        <v>135.679993</v>
      </c>
      <c r="D2611">
        <v>113</v>
      </c>
      <c r="E2611">
        <v>265.25</v>
      </c>
      <c r="F2611">
        <v>137.760773</v>
      </c>
      <c r="G2611">
        <v>235.44000199999999</v>
      </c>
      <c r="H2611">
        <v>96.150002000000001</v>
      </c>
    </row>
    <row r="2612" spans="1:8">
      <c r="A2612" s="126">
        <v>2611</v>
      </c>
      <c r="B2612">
        <v>3678.43</v>
      </c>
      <c r="C2612">
        <v>138.61000100000001</v>
      </c>
      <c r="D2612">
        <v>115.879997</v>
      </c>
      <c r="E2612">
        <v>242.39999399999999</v>
      </c>
      <c r="F2612">
        <v>141.99728400000001</v>
      </c>
      <c r="G2612">
        <v>239.03999300000001</v>
      </c>
      <c r="H2612">
        <v>99.300003000000004</v>
      </c>
    </row>
    <row r="2613" spans="1:8">
      <c r="A2613" s="126">
        <v>2612</v>
      </c>
      <c r="B2613">
        <v>3790.93</v>
      </c>
      <c r="C2613">
        <v>140.279999</v>
      </c>
      <c r="D2613">
        <v>121.089996</v>
      </c>
      <c r="E2613">
        <v>249.44000199999999</v>
      </c>
      <c r="F2613">
        <v>145.63568100000001</v>
      </c>
      <c r="G2613">
        <v>240.740005</v>
      </c>
      <c r="H2613">
        <v>102.410004</v>
      </c>
    </row>
    <row r="2614" spans="1:8">
      <c r="A2614" s="126">
        <v>2613</v>
      </c>
      <c r="B2614">
        <v>3783.28</v>
      </c>
      <c r="C2614">
        <v>138.979996</v>
      </c>
      <c r="D2614">
        <v>120.949997</v>
      </c>
      <c r="E2614">
        <v>240.80999800000001</v>
      </c>
      <c r="F2614">
        <v>145.93472299999999</v>
      </c>
      <c r="G2614">
        <v>236.729996</v>
      </c>
      <c r="H2614">
        <v>102.220001</v>
      </c>
    </row>
    <row r="2615" spans="1:8">
      <c r="A2615" s="126">
        <v>2614</v>
      </c>
      <c r="B2615">
        <v>3744.52</v>
      </c>
      <c r="C2615">
        <v>139.070007</v>
      </c>
      <c r="D2615">
        <v>120.300003</v>
      </c>
      <c r="E2615">
        <v>238.13000500000001</v>
      </c>
      <c r="F2615">
        <v>144.967804</v>
      </c>
      <c r="G2615">
        <v>240.020004</v>
      </c>
      <c r="H2615">
        <v>102.239998</v>
      </c>
    </row>
    <row r="2616" spans="1:8">
      <c r="A2616" s="126">
        <v>2615</v>
      </c>
      <c r="B2616">
        <v>3639.66</v>
      </c>
      <c r="C2616">
        <v>133.449997</v>
      </c>
      <c r="D2616">
        <v>114.55999799999999</v>
      </c>
      <c r="E2616">
        <v>223.070007</v>
      </c>
      <c r="F2616">
        <v>139.64477500000001</v>
      </c>
      <c r="G2616">
        <v>224.75</v>
      </c>
      <c r="H2616">
        <v>99.57</v>
      </c>
    </row>
    <row r="2617" spans="1:8">
      <c r="A2617" s="126">
        <v>2616</v>
      </c>
      <c r="B2617">
        <v>3612.39</v>
      </c>
      <c r="C2617">
        <v>133.78999300000001</v>
      </c>
      <c r="D2617">
        <v>113.66999800000001</v>
      </c>
      <c r="E2617">
        <v>222.96000699999999</v>
      </c>
      <c r="F2617">
        <v>139.97373999999999</v>
      </c>
      <c r="G2617">
        <v>229.979996</v>
      </c>
      <c r="H2617">
        <v>98.709998999999996</v>
      </c>
    </row>
    <row r="2618" spans="1:8">
      <c r="A2618" s="126">
        <v>2617</v>
      </c>
      <c r="B2618">
        <v>3588.84</v>
      </c>
      <c r="C2618">
        <v>128.53999300000001</v>
      </c>
      <c r="D2618">
        <v>112.209999</v>
      </c>
      <c r="E2618">
        <v>216.5</v>
      </c>
      <c r="F2618">
        <v>138.53829999999999</v>
      </c>
      <c r="G2618">
        <v>214.28999300000001</v>
      </c>
      <c r="H2618">
        <v>98.050003000000004</v>
      </c>
    </row>
    <row r="2619" spans="1:8">
      <c r="A2619" s="126">
        <v>2618</v>
      </c>
      <c r="B2619">
        <v>3577.03</v>
      </c>
      <c r="C2619">
        <v>127.5</v>
      </c>
      <c r="D2619">
        <v>112.900002</v>
      </c>
      <c r="E2619">
        <v>217.240005</v>
      </c>
      <c r="F2619">
        <v>137.90033</v>
      </c>
      <c r="G2619">
        <v>220.86999499999999</v>
      </c>
      <c r="H2619">
        <v>98.300003000000004</v>
      </c>
    </row>
    <row r="2620" spans="1:8">
      <c r="A2620" s="126">
        <v>2619</v>
      </c>
      <c r="B2620">
        <v>3669.91</v>
      </c>
      <c r="C2620">
        <v>130.28999300000001</v>
      </c>
      <c r="D2620">
        <v>112.529999</v>
      </c>
      <c r="E2620">
        <v>221.720001</v>
      </c>
      <c r="F2620">
        <v>142.53556800000001</v>
      </c>
      <c r="G2620">
        <v>232.509995</v>
      </c>
      <c r="H2620">
        <v>99.709998999999996</v>
      </c>
    </row>
    <row r="2621" spans="1:8">
      <c r="A2621" s="126">
        <v>2620</v>
      </c>
      <c r="B2621">
        <v>3583.07</v>
      </c>
      <c r="C2621">
        <v>126.760002</v>
      </c>
      <c r="D2621">
        <v>106.900002</v>
      </c>
      <c r="E2621">
        <v>204.990005</v>
      </c>
      <c r="F2621">
        <v>137.94021599999999</v>
      </c>
      <c r="G2621">
        <v>230</v>
      </c>
      <c r="H2621">
        <v>97.18</v>
      </c>
    </row>
    <row r="2622" spans="1:8">
      <c r="A2622" s="126">
        <v>2621</v>
      </c>
      <c r="B2622">
        <v>3677.95</v>
      </c>
      <c r="C2622">
        <v>134.03999300000001</v>
      </c>
      <c r="D2622">
        <v>113.790001</v>
      </c>
      <c r="E2622">
        <v>219.35000600000001</v>
      </c>
      <c r="F2622">
        <v>141.957413</v>
      </c>
      <c r="G2622">
        <v>245.10000600000001</v>
      </c>
      <c r="H2622">
        <v>100.779999</v>
      </c>
    </row>
    <row r="2623" spans="1:8">
      <c r="A2623" s="126">
        <v>2622</v>
      </c>
      <c r="B2623">
        <v>3719.98</v>
      </c>
      <c r="C2623">
        <v>132.800003</v>
      </c>
      <c r="D2623">
        <v>116.360001</v>
      </c>
      <c r="E2623">
        <v>220.19000199999999</v>
      </c>
      <c r="F2623">
        <v>143.29315199999999</v>
      </c>
      <c r="G2623">
        <v>240.86000100000001</v>
      </c>
      <c r="H2623">
        <v>101.389999</v>
      </c>
    </row>
    <row r="2624" spans="1:8">
      <c r="A2624" s="126">
        <v>2623</v>
      </c>
      <c r="B2624">
        <v>3695.16</v>
      </c>
      <c r="C2624">
        <v>133.229996</v>
      </c>
      <c r="D2624">
        <v>115.07</v>
      </c>
      <c r="E2624">
        <v>222.03999300000001</v>
      </c>
      <c r="F2624">
        <v>143.40280200000001</v>
      </c>
      <c r="G2624">
        <v>272.38000499999998</v>
      </c>
      <c r="H2624">
        <v>100.290001</v>
      </c>
    </row>
    <row r="2625" spans="1:8">
      <c r="A2625" s="126">
        <v>2624</v>
      </c>
      <c r="B2625">
        <v>3665.78</v>
      </c>
      <c r="C2625">
        <v>131.529999</v>
      </c>
      <c r="D2625">
        <v>115.25</v>
      </c>
      <c r="E2625">
        <v>207.279999</v>
      </c>
      <c r="F2625">
        <v>142.93429599999999</v>
      </c>
      <c r="G2625">
        <v>268.16000400000001</v>
      </c>
      <c r="H2625">
        <v>100.529999</v>
      </c>
    </row>
    <row r="2626" spans="1:8">
      <c r="A2626" s="126">
        <v>2625</v>
      </c>
      <c r="B2626">
        <v>3752.75</v>
      </c>
      <c r="C2626">
        <v>130.009995</v>
      </c>
      <c r="D2626">
        <v>119.32</v>
      </c>
      <c r="E2626">
        <v>214.44000199999999</v>
      </c>
      <c r="F2626">
        <v>146.80195599999999</v>
      </c>
      <c r="G2626">
        <v>289.57000699999998</v>
      </c>
      <c r="H2626">
        <v>101.480003</v>
      </c>
    </row>
    <row r="2627" spans="1:8">
      <c r="A2627" s="126">
        <v>2626</v>
      </c>
      <c r="B2627">
        <v>3797.34</v>
      </c>
      <c r="C2627">
        <v>129.720001</v>
      </c>
      <c r="D2627">
        <v>119.82</v>
      </c>
      <c r="E2627">
        <v>211.25</v>
      </c>
      <c r="F2627">
        <v>148.975021</v>
      </c>
      <c r="G2627">
        <v>282.45001200000002</v>
      </c>
      <c r="H2627">
        <v>102.970001</v>
      </c>
    </row>
    <row r="2628" spans="1:8">
      <c r="A2628" s="126">
        <v>2627</v>
      </c>
      <c r="B2628">
        <v>3859.11</v>
      </c>
      <c r="C2628">
        <v>137.509995</v>
      </c>
      <c r="D2628">
        <v>120.599998</v>
      </c>
      <c r="E2628">
        <v>222.41999799999999</v>
      </c>
      <c r="F2628">
        <v>151.85585</v>
      </c>
      <c r="G2628">
        <v>291.01998900000001</v>
      </c>
      <c r="H2628">
        <v>104.93</v>
      </c>
    </row>
    <row r="2629" spans="1:8">
      <c r="A2629" s="126">
        <v>2628</v>
      </c>
      <c r="B2629">
        <v>3830.6</v>
      </c>
      <c r="C2629">
        <v>129.820007</v>
      </c>
      <c r="D2629">
        <v>115.660004</v>
      </c>
      <c r="E2629">
        <v>224.63999899999999</v>
      </c>
      <c r="F2629">
        <v>148.87535099999999</v>
      </c>
      <c r="G2629">
        <v>298.61999500000002</v>
      </c>
      <c r="H2629">
        <v>94.82</v>
      </c>
    </row>
    <row r="2630" spans="1:8">
      <c r="A2630" s="126">
        <v>2629</v>
      </c>
      <c r="B2630">
        <v>3807.3</v>
      </c>
      <c r="C2630">
        <v>97.940002000000007</v>
      </c>
      <c r="D2630">
        <v>110.959999</v>
      </c>
      <c r="E2630">
        <v>225.08999600000001</v>
      </c>
      <c r="F2630">
        <v>144.33981299999999</v>
      </c>
      <c r="G2630">
        <v>296.94000199999999</v>
      </c>
      <c r="H2630">
        <v>92.599997999999999</v>
      </c>
    </row>
    <row r="2631" spans="1:8">
      <c r="A2631" s="126">
        <v>2630</v>
      </c>
      <c r="B2631">
        <v>3901.06</v>
      </c>
      <c r="C2631">
        <v>99.199996999999996</v>
      </c>
      <c r="D2631">
        <v>103.410004</v>
      </c>
      <c r="E2631">
        <v>228.520004</v>
      </c>
      <c r="F2631">
        <v>155.24505600000001</v>
      </c>
      <c r="G2631">
        <v>295.72000100000002</v>
      </c>
      <c r="H2631">
        <v>96.580001999999993</v>
      </c>
    </row>
    <row r="2632" spans="1:8">
      <c r="A2632" s="126">
        <v>2631</v>
      </c>
      <c r="B2632">
        <v>3871.98</v>
      </c>
      <c r="C2632">
        <v>93.160004000000001</v>
      </c>
      <c r="D2632">
        <v>102.44000200000001</v>
      </c>
      <c r="E2632">
        <v>227.53999300000001</v>
      </c>
      <c r="F2632">
        <v>152.852676</v>
      </c>
      <c r="G2632">
        <v>291.88000499999998</v>
      </c>
      <c r="H2632">
        <v>94.660004000000001</v>
      </c>
    </row>
    <row r="2633" spans="1:8">
      <c r="A2633" s="126">
        <v>2632</v>
      </c>
      <c r="B2633">
        <v>3856.1</v>
      </c>
      <c r="C2633">
        <v>95.199996999999996</v>
      </c>
      <c r="D2633">
        <v>96.790001000000004</v>
      </c>
      <c r="E2633">
        <v>227.820007</v>
      </c>
      <c r="F2633">
        <v>150.17121900000001</v>
      </c>
      <c r="G2633">
        <v>286.75</v>
      </c>
      <c r="H2633">
        <v>90.5</v>
      </c>
    </row>
    <row r="2634" spans="1:8">
      <c r="A2634" s="126">
        <v>2633</v>
      </c>
      <c r="B2634">
        <v>3759.69</v>
      </c>
      <c r="C2634">
        <v>90.540001000000004</v>
      </c>
      <c r="D2634">
        <v>92.120002999999997</v>
      </c>
      <c r="E2634">
        <v>214.979996</v>
      </c>
      <c r="F2634">
        <v>144.56907699999999</v>
      </c>
      <c r="G2634">
        <v>273</v>
      </c>
      <c r="H2634">
        <v>87.07</v>
      </c>
    </row>
    <row r="2635" spans="1:8">
      <c r="A2635" s="126">
        <v>2634</v>
      </c>
      <c r="B2635">
        <v>3719.89</v>
      </c>
      <c r="C2635">
        <v>88.910004000000001</v>
      </c>
      <c r="D2635">
        <v>89.300003000000004</v>
      </c>
      <c r="E2635">
        <v>215.30999800000001</v>
      </c>
      <c r="F2635">
        <v>138.43862899999999</v>
      </c>
      <c r="G2635">
        <v>269.05999800000001</v>
      </c>
      <c r="H2635">
        <v>83.489998</v>
      </c>
    </row>
    <row r="2636" spans="1:8">
      <c r="A2636" s="126">
        <v>2635</v>
      </c>
      <c r="B2636">
        <v>3770.55</v>
      </c>
      <c r="C2636">
        <v>90.790001000000004</v>
      </c>
      <c r="D2636">
        <v>90.980002999999996</v>
      </c>
      <c r="E2636">
        <v>207.470001</v>
      </c>
      <c r="F2636">
        <v>138.169037</v>
      </c>
      <c r="G2636">
        <v>260.790009</v>
      </c>
      <c r="H2636">
        <v>86.699996999999996</v>
      </c>
    </row>
    <row r="2637" spans="1:8">
      <c r="A2637" s="126">
        <v>2636</v>
      </c>
      <c r="B2637">
        <v>3806.8</v>
      </c>
      <c r="C2637">
        <v>96.720000999999996</v>
      </c>
      <c r="D2637">
        <v>90.529999000000004</v>
      </c>
      <c r="E2637">
        <v>197.08000200000001</v>
      </c>
      <c r="F2637">
        <v>138.70820599999999</v>
      </c>
      <c r="G2637">
        <v>258.60000600000001</v>
      </c>
      <c r="H2637">
        <v>88.650002000000001</v>
      </c>
    </row>
    <row r="2638" spans="1:8">
      <c r="A2638" s="126">
        <v>2637</v>
      </c>
      <c r="B2638">
        <v>3828.11</v>
      </c>
      <c r="C2638">
        <v>96.470000999999996</v>
      </c>
      <c r="D2638">
        <v>89.980002999999996</v>
      </c>
      <c r="E2638">
        <v>191.300003</v>
      </c>
      <c r="F2638">
        <v>139.28733800000001</v>
      </c>
      <c r="G2638">
        <v>263.459991</v>
      </c>
      <c r="H2638">
        <v>88.910004000000001</v>
      </c>
    </row>
    <row r="2639" spans="1:8">
      <c r="A2639" s="126">
        <v>2638</v>
      </c>
      <c r="B2639">
        <v>3748.57</v>
      </c>
      <c r="C2639">
        <v>101.470001</v>
      </c>
      <c r="D2639">
        <v>86.139999000000003</v>
      </c>
      <c r="E2639">
        <v>177.58999600000001</v>
      </c>
      <c r="F2639">
        <v>134.66438299999999</v>
      </c>
      <c r="G2639">
        <v>254.66000399999999</v>
      </c>
      <c r="H2639">
        <v>87.400002000000001</v>
      </c>
    </row>
    <row r="2640" spans="1:8">
      <c r="A2640" s="126">
        <v>2639</v>
      </c>
      <c r="B2640">
        <v>3956.37</v>
      </c>
      <c r="C2640">
        <v>111.870003</v>
      </c>
      <c r="D2640">
        <v>96.629997000000003</v>
      </c>
      <c r="E2640">
        <v>190.720001</v>
      </c>
      <c r="F2640">
        <v>146.64608799999999</v>
      </c>
      <c r="G2640">
        <v>274.97000100000002</v>
      </c>
      <c r="H2640">
        <v>94.169998000000007</v>
      </c>
    </row>
    <row r="2641" spans="1:8">
      <c r="A2641" s="126">
        <v>2640</v>
      </c>
      <c r="B2641">
        <v>3992.93</v>
      </c>
      <c r="C2641">
        <v>113.019997</v>
      </c>
      <c r="D2641">
        <v>100.790001</v>
      </c>
      <c r="E2641">
        <v>195.970001</v>
      </c>
      <c r="F2641">
        <v>149.47177099999999</v>
      </c>
      <c r="G2641">
        <v>290.13000499999998</v>
      </c>
      <c r="H2641">
        <v>96.730002999999996</v>
      </c>
    </row>
    <row r="2642" spans="1:8">
      <c r="A2642" s="126">
        <v>2641</v>
      </c>
      <c r="B2642">
        <v>3957.25</v>
      </c>
      <c r="C2642">
        <v>114.220001</v>
      </c>
      <c r="D2642">
        <v>98.489998</v>
      </c>
      <c r="E2642">
        <v>190.949997</v>
      </c>
      <c r="F2642">
        <v>148.05394000000001</v>
      </c>
      <c r="G2642">
        <v>299.26998900000001</v>
      </c>
      <c r="H2642">
        <v>96.029999000000004</v>
      </c>
    </row>
    <row r="2643" spans="1:8">
      <c r="A2643" s="126">
        <v>2642</v>
      </c>
      <c r="B2643">
        <v>3991.73</v>
      </c>
      <c r="C2643">
        <v>117.08000199999999</v>
      </c>
      <c r="D2643">
        <v>98.940002000000007</v>
      </c>
      <c r="E2643">
        <v>194.41999799999999</v>
      </c>
      <c r="F2643">
        <v>149.811249</v>
      </c>
      <c r="G2643">
        <v>310.20001200000002</v>
      </c>
      <c r="H2643">
        <v>98.720000999999996</v>
      </c>
    </row>
    <row r="2644" spans="1:8">
      <c r="A2644" s="126">
        <v>2643</v>
      </c>
      <c r="B2644">
        <v>3958.79</v>
      </c>
      <c r="C2644">
        <v>113.230003</v>
      </c>
      <c r="D2644">
        <v>97.120002999999997</v>
      </c>
      <c r="E2644">
        <v>186.91999799999999</v>
      </c>
      <c r="F2644">
        <v>148.56315599999999</v>
      </c>
      <c r="G2644">
        <v>306.01998900000001</v>
      </c>
      <c r="H2644">
        <v>98.989998</v>
      </c>
    </row>
    <row r="2645" spans="1:8">
      <c r="A2645" s="126">
        <v>2644</v>
      </c>
      <c r="B2645">
        <v>3946.56</v>
      </c>
      <c r="C2645">
        <v>111.449997</v>
      </c>
      <c r="D2645">
        <v>94.849997999999999</v>
      </c>
      <c r="E2645">
        <v>183.16999799999999</v>
      </c>
      <c r="F2645">
        <v>150.49023399999999</v>
      </c>
      <c r="G2645">
        <v>295.27999899999998</v>
      </c>
      <c r="H2645">
        <v>98.5</v>
      </c>
    </row>
    <row r="2646" spans="1:8">
      <c r="A2646" s="126">
        <v>2645</v>
      </c>
      <c r="B2646">
        <v>3965.34</v>
      </c>
      <c r="C2646">
        <v>112.050003</v>
      </c>
      <c r="D2646">
        <v>94.139999000000003</v>
      </c>
      <c r="E2646">
        <v>180.19000199999999</v>
      </c>
      <c r="F2646">
        <v>151.05935700000001</v>
      </c>
      <c r="G2646">
        <v>287.98001099999999</v>
      </c>
      <c r="H2646">
        <v>97.800003000000004</v>
      </c>
    </row>
    <row r="2647" spans="1:8">
      <c r="A2647" s="126">
        <v>2646</v>
      </c>
      <c r="B2647">
        <v>3949.94</v>
      </c>
      <c r="C2647">
        <v>109.860001</v>
      </c>
      <c r="D2647">
        <v>92.459998999999996</v>
      </c>
      <c r="E2647">
        <v>167.86999499999999</v>
      </c>
      <c r="F2647">
        <v>147.78434799999999</v>
      </c>
      <c r="G2647">
        <v>285.04998799999998</v>
      </c>
      <c r="H2647">
        <v>95.830001999999993</v>
      </c>
    </row>
    <row r="2648" spans="1:8">
      <c r="A2648" s="126">
        <v>2647</v>
      </c>
      <c r="B2648">
        <v>4003.58</v>
      </c>
      <c r="C2648">
        <v>111.44000200000001</v>
      </c>
      <c r="D2648">
        <v>93.199996999999996</v>
      </c>
      <c r="E2648">
        <v>169.91000399999999</v>
      </c>
      <c r="F2648">
        <v>149.95103499999999</v>
      </c>
      <c r="G2648">
        <v>286.69000199999999</v>
      </c>
      <c r="H2648">
        <v>97.330001999999993</v>
      </c>
    </row>
    <row r="2649" spans="1:8">
      <c r="A2649" s="126">
        <v>2648</v>
      </c>
      <c r="B2649">
        <v>4027.26</v>
      </c>
      <c r="C2649">
        <v>112.239998</v>
      </c>
      <c r="D2649">
        <v>94.129997000000003</v>
      </c>
      <c r="E2649">
        <v>183.199997</v>
      </c>
      <c r="F2649">
        <v>150.83970600000001</v>
      </c>
      <c r="G2649">
        <v>291.5</v>
      </c>
      <c r="H2649">
        <v>98.82</v>
      </c>
    </row>
    <row r="2650" spans="1:8">
      <c r="A2650" s="126">
        <v>2649</v>
      </c>
      <c r="B2650">
        <v>4026.12</v>
      </c>
      <c r="C2650">
        <v>111.410004</v>
      </c>
      <c r="D2650">
        <v>93.410004000000001</v>
      </c>
      <c r="E2650">
        <v>182.86000100000001</v>
      </c>
      <c r="F2650">
        <v>147.88420099999999</v>
      </c>
      <c r="G2650">
        <v>285.540009</v>
      </c>
      <c r="H2650">
        <v>97.599997999999999</v>
      </c>
    </row>
    <row r="2651" spans="1:8">
      <c r="A2651" s="126">
        <v>2650</v>
      </c>
      <c r="B2651">
        <v>3963.94</v>
      </c>
      <c r="C2651">
        <v>108.779999</v>
      </c>
      <c r="D2651">
        <v>93.949996999999996</v>
      </c>
      <c r="E2651">
        <v>182.91999799999999</v>
      </c>
      <c r="F2651">
        <v>144.000137</v>
      </c>
      <c r="G2651">
        <v>281.17001299999998</v>
      </c>
      <c r="H2651">
        <v>96.25</v>
      </c>
    </row>
    <row r="2652" spans="1:8">
      <c r="A2652" s="126">
        <v>2651</v>
      </c>
      <c r="B2652">
        <v>3957.63</v>
      </c>
      <c r="C2652">
        <v>109.459999</v>
      </c>
      <c r="D2652">
        <v>92.419998000000007</v>
      </c>
      <c r="E2652">
        <v>180.83000200000001</v>
      </c>
      <c r="F2652">
        <v>140.95478800000001</v>
      </c>
      <c r="G2652">
        <v>280.959991</v>
      </c>
      <c r="H2652">
        <v>95.440002000000007</v>
      </c>
    </row>
    <row r="2653" spans="1:8">
      <c r="A2653" s="126">
        <v>2652</v>
      </c>
      <c r="B2653">
        <v>4080.11</v>
      </c>
      <c r="C2653">
        <v>118.099998</v>
      </c>
      <c r="D2653">
        <v>96.540001000000004</v>
      </c>
      <c r="E2653">
        <v>194.699997</v>
      </c>
      <c r="F2653">
        <v>147.80432099999999</v>
      </c>
      <c r="G2653">
        <v>305.52999899999998</v>
      </c>
      <c r="H2653">
        <v>101.449997</v>
      </c>
    </row>
    <row r="2654" spans="1:8">
      <c r="A2654" s="126">
        <v>2653</v>
      </c>
      <c r="B2654">
        <v>4076.57</v>
      </c>
      <c r="C2654">
        <v>120.44000200000001</v>
      </c>
      <c r="D2654">
        <v>95.5</v>
      </c>
      <c r="E2654">
        <v>194.699997</v>
      </c>
      <c r="F2654">
        <v>148.08389299999999</v>
      </c>
      <c r="G2654">
        <v>316.95001200000002</v>
      </c>
      <c r="H2654">
        <v>101.279999</v>
      </c>
    </row>
    <row r="2655" spans="1:8">
      <c r="A2655" s="126">
        <v>2654</v>
      </c>
      <c r="B2655">
        <v>4071.7</v>
      </c>
      <c r="C2655">
        <v>123.489998</v>
      </c>
      <c r="D2655">
        <v>94.129997000000003</v>
      </c>
      <c r="E2655">
        <v>194.86000100000001</v>
      </c>
      <c r="F2655">
        <v>147.584656</v>
      </c>
      <c r="G2655">
        <v>320.41000400000001</v>
      </c>
      <c r="H2655">
        <v>100.83000199999999</v>
      </c>
    </row>
    <row r="2656" spans="1:8">
      <c r="A2656" s="126">
        <v>2655</v>
      </c>
      <c r="B2656">
        <v>3998.84</v>
      </c>
      <c r="C2656">
        <v>122.43</v>
      </c>
      <c r="D2656">
        <v>91.010002</v>
      </c>
      <c r="E2656">
        <v>182.449997</v>
      </c>
      <c r="F2656">
        <v>146.406464</v>
      </c>
      <c r="G2656">
        <v>312.58999599999999</v>
      </c>
      <c r="H2656">
        <v>99.870002999999997</v>
      </c>
    </row>
    <row r="2657" spans="1:8">
      <c r="A2657" s="126">
        <v>2656</v>
      </c>
      <c r="B2657">
        <v>3941.26</v>
      </c>
      <c r="C2657">
        <v>114.120003</v>
      </c>
      <c r="D2657">
        <v>88.25</v>
      </c>
      <c r="E2657">
        <v>179.820007</v>
      </c>
      <c r="F2657">
        <v>142.692139</v>
      </c>
      <c r="G2657">
        <v>305.55999800000001</v>
      </c>
      <c r="H2657">
        <v>97.309997999999993</v>
      </c>
    </row>
    <row r="2658" spans="1:8">
      <c r="A2658" s="126">
        <v>2657</v>
      </c>
      <c r="B2658">
        <v>3933.92</v>
      </c>
      <c r="C2658">
        <v>113.93</v>
      </c>
      <c r="D2658">
        <v>88.459998999999996</v>
      </c>
      <c r="E2658">
        <v>174.03999300000001</v>
      </c>
      <c r="F2658">
        <v>140.725143</v>
      </c>
      <c r="G2658">
        <v>308.42001299999998</v>
      </c>
      <c r="H2658">
        <v>95.150002000000001</v>
      </c>
    </row>
    <row r="2659" spans="1:8">
      <c r="A2659" s="126">
        <v>2658</v>
      </c>
      <c r="B2659">
        <v>3963.51</v>
      </c>
      <c r="C2659">
        <v>115.33000199999999</v>
      </c>
      <c r="D2659">
        <v>90.349997999999999</v>
      </c>
      <c r="E2659">
        <v>173.44000199999999</v>
      </c>
      <c r="F2659">
        <v>142.432526</v>
      </c>
      <c r="G2659">
        <v>310.26001000000002</v>
      </c>
      <c r="H2659">
        <v>93.949996999999996</v>
      </c>
    </row>
    <row r="2660" spans="1:8">
      <c r="A2660" s="126">
        <v>2659</v>
      </c>
      <c r="B2660">
        <v>3934.38</v>
      </c>
      <c r="C2660">
        <v>115.900002</v>
      </c>
      <c r="D2660">
        <v>89.089995999999999</v>
      </c>
      <c r="E2660">
        <v>179.050003</v>
      </c>
      <c r="F2660">
        <v>141.94328300000001</v>
      </c>
      <c r="G2660">
        <v>320.01001000000002</v>
      </c>
      <c r="H2660">
        <v>93.07</v>
      </c>
    </row>
    <row r="2661" spans="1:8">
      <c r="A2661" s="126">
        <v>2660</v>
      </c>
      <c r="B2661">
        <v>3990.56</v>
      </c>
      <c r="C2661">
        <v>114.709999</v>
      </c>
      <c r="D2661">
        <v>90.550003000000004</v>
      </c>
      <c r="E2661">
        <v>167.820007</v>
      </c>
      <c r="F2661">
        <v>144.26973000000001</v>
      </c>
      <c r="G2661">
        <v>315.17999300000002</v>
      </c>
      <c r="H2661">
        <v>93.559997999999993</v>
      </c>
    </row>
    <row r="2662" spans="1:8">
      <c r="A2662" s="126">
        <v>2661</v>
      </c>
      <c r="B2662">
        <v>4019.65</v>
      </c>
      <c r="C2662">
        <v>120.150002</v>
      </c>
      <c r="D2662">
        <v>92.489998</v>
      </c>
      <c r="E2662">
        <v>160.949997</v>
      </c>
      <c r="F2662">
        <v>145.24823000000001</v>
      </c>
      <c r="G2662">
        <v>320.33999599999999</v>
      </c>
      <c r="H2662">
        <v>95.849997999999999</v>
      </c>
    </row>
    <row r="2663" spans="1:8">
      <c r="A2663" s="126">
        <v>2662</v>
      </c>
      <c r="B2663">
        <v>3995.32</v>
      </c>
      <c r="C2663">
        <v>121.589996</v>
      </c>
      <c r="D2663">
        <v>91.580001999999993</v>
      </c>
      <c r="E2663">
        <v>156.800003</v>
      </c>
      <c r="F2663">
        <v>142.99168399999999</v>
      </c>
      <c r="G2663">
        <v>317.82998700000002</v>
      </c>
      <c r="H2663">
        <v>95.309997999999993</v>
      </c>
    </row>
    <row r="2664" spans="1:8">
      <c r="A2664" s="126">
        <v>2663</v>
      </c>
      <c r="B2664">
        <v>3895.75</v>
      </c>
      <c r="C2664">
        <v>116.150002</v>
      </c>
      <c r="D2664">
        <v>88.449996999999996</v>
      </c>
      <c r="E2664">
        <v>157.66999799999999</v>
      </c>
      <c r="F2664">
        <v>136.291901</v>
      </c>
      <c r="G2664">
        <v>290.41000400000001</v>
      </c>
      <c r="H2664">
        <v>91.199996999999996</v>
      </c>
    </row>
    <row r="2665" spans="1:8">
      <c r="A2665" s="126">
        <v>2664</v>
      </c>
      <c r="B2665">
        <v>3852.36</v>
      </c>
      <c r="C2665">
        <v>119.43</v>
      </c>
      <c r="D2665">
        <v>87.860000999999997</v>
      </c>
      <c r="E2665">
        <v>150.229996</v>
      </c>
      <c r="F2665">
        <v>134.30493200000001</v>
      </c>
      <c r="G2665">
        <v>290.709991</v>
      </c>
      <c r="H2665">
        <v>90.860000999999997</v>
      </c>
    </row>
    <row r="2666" spans="1:8">
      <c r="A2666" s="126">
        <v>2665</v>
      </c>
      <c r="B2666">
        <v>3817.66</v>
      </c>
      <c r="C2666">
        <v>114.480003</v>
      </c>
      <c r="D2666">
        <v>84.919998000000007</v>
      </c>
      <c r="E2666">
        <v>149.86999499999999</v>
      </c>
      <c r="F2666">
        <v>132.16819799999999</v>
      </c>
      <c r="G2666">
        <v>288.29998799999998</v>
      </c>
      <c r="H2666">
        <v>89.150002000000001</v>
      </c>
    </row>
    <row r="2667" spans="1:8">
      <c r="A2667" s="126">
        <v>2666</v>
      </c>
      <c r="B2667">
        <v>3821.62</v>
      </c>
      <c r="C2667">
        <v>117.089996</v>
      </c>
      <c r="D2667">
        <v>85.190002000000007</v>
      </c>
      <c r="E2667">
        <v>137.800003</v>
      </c>
      <c r="F2667">
        <v>132.09831199999999</v>
      </c>
      <c r="G2667">
        <v>288.19000199999999</v>
      </c>
      <c r="H2667">
        <v>89.629997000000003</v>
      </c>
    </row>
    <row r="2668" spans="1:8">
      <c r="A2668" s="126">
        <v>2667</v>
      </c>
      <c r="B2668">
        <v>3878.44</v>
      </c>
      <c r="C2668">
        <v>119.760002</v>
      </c>
      <c r="D2668">
        <v>86.769997000000004</v>
      </c>
      <c r="E2668">
        <v>137.570007</v>
      </c>
      <c r="F2668">
        <v>135.24350000000001</v>
      </c>
      <c r="G2668">
        <v>297.959991</v>
      </c>
      <c r="H2668">
        <v>90.25</v>
      </c>
    </row>
    <row r="2669" spans="1:8">
      <c r="A2669" s="126">
        <v>2668</v>
      </c>
      <c r="B2669">
        <v>3822.39</v>
      </c>
      <c r="C2669">
        <v>117.120003</v>
      </c>
      <c r="D2669">
        <v>83.790001000000004</v>
      </c>
      <c r="E2669">
        <v>125.349998</v>
      </c>
      <c r="F2669">
        <v>132.028412</v>
      </c>
      <c r="G2669">
        <v>297.75</v>
      </c>
      <c r="H2669">
        <v>88.260002</v>
      </c>
    </row>
    <row r="2670" spans="1:8">
      <c r="A2670" s="126">
        <v>2669</v>
      </c>
      <c r="B2670">
        <v>3844.82</v>
      </c>
      <c r="C2670">
        <v>118.040001</v>
      </c>
      <c r="D2670">
        <v>85.25</v>
      </c>
      <c r="E2670">
        <v>123.150002</v>
      </c>
      <c r="F2670">
        <v>131.65898100000001</v>
      </c>
      <c r="G2670">
        <v>294.959991</v>
      </c>
      <c r="H2670">
        <v>89.809997999999993</v>
      </c>
    </row>
    <row r="2671" spans="1:8">
      <c r="A2671" s="126">
        <v>2670</v>
      </c>
      <c r="B2671">
        <v>3829.25</v>
      </c>
      <c r="C2671">
        <v>116.879997</v>
      </c>
      <c r="D2671">
        <v>83.040001000000004</v>
      </c>
      <c r="E2671">
        <v>109.099998</v>
      </c>
      <c r="F2671">
        <v>129.831772</v>
      </c>
      <c r="G2671">
        <v>284.17001299999998</v>
      </c>
      <c r="H2671">
        <v>87.93</v>
      </c>
    </row>
    <row r="2672" spans="1:8">
      <c r="A2672" s="126">
        <v>2671</v>
      </c>
      <c r="B2672">
        <v>3783.22</v>
      </c>
      <c r="C2672">
        <v>115.620003</v>
      </c>
      <c r="D2672">
        <v>81.819999999999993</v>
      </c>
      <c r="E2672">
        <v>112.709999</v>
      </c>
      <c r="F2672">
        <v>125.847855</v>
      </c>
      <c r="G2672">
        <v>276.88000499999998</v>
      </c>
      <c r="H2672">
        <v>86.459998999999996</v>
      </c>
    </row>
    <row r="2673" spans="1:8">
      <c r="A2673" s="126">
        <v>2672</v>
      </c>
      <c r="B2673">
        <v>3849.28</v>
      </c>
      <c r="C2673">
        <v>120.260002</v>
      </c>
      <c r="D2673">
        <v>84.18</v>
      </c>
      <c r="E2673">
        <v>121.82</v>
      </c>
      <c r="F2673">
        <v>129.41241500000001</v>
      </c>
      <c r="G2673">
        <v>291.11999500000002</v>
      </c>
      <c r="H2673">
        <v>88.949996999999996</v>
      </c>
    </row>
    <row r="2674" spans="1:8">
      <c r="A2674" s="126">
        <v>2673</v>
      </c>
      <c r="B2674">
        <v>3839.5</v>
      </c>
      <c r="C2674">
        <v>120.339996</v>
      </c>
      <c r="D2674">
        <v>84</v>
      </c>
      <c r="E2674">
        <v>123.18</v>
      </c>
      <c r="F2674">
        <v>129.73191800000001</v>
      </c>
      <c r="G2674">
        <v>294.88000499999998</v>
      </c>
      <c r="H2674">
        <v>88.730002999999996</v>
      </c>
    </row>
    <row r="2675" spans="1:8">
      <c r="A2675" s="126">
        <v>2674</v>
      </c>
      <c r="B2675">
        <v>3824.14</v>
      </c>
      <c r="C2675">
        <v>124.739998</v>
      </c>
      <c r="D2675">
        <v>85.82</v>
      </c>
      <c r="E2675">
        <v>108.099998</v>
      </c>
      <c r="F2675">
        <v>124.87932600000001</v>
      </c>
      <c r="G2675">
        <v>294.95001200000002</v>
      </c>
      <c r="H2675">
        <v>89.699996999999996</v>
      </c>
    </row>
    <row r="2676" spans="1:8">
      <c r="A2676" s="126">
        <v>2675</v>
      </c>
      <c r="B2676">
        <v>3852.97</v>
      </c>
      <c r="C2676">
        <v>127.370003</v>
      </c>
      <c r="D2676">
        <v>85.139999000000003</v>
      </c>
      <c r="E2676">
        <v>113.639999</v>
      </c>
      <c r="F2676">
        <v>126.167366</v>
      </c>
      <c r="G2676">
        <v>309.41000400000001</v>
      </c>
      <c r="H2676">
        <v>88.709998999999996</v>
      </c>
    </row>
    <row r="2677" spans="1:8">
      <c r="A2677" s="126">
        <v>2676</v>
      </c>
      <c r="B2677">
        <v>3808.1</v>
      </c>
      <c r="C2677">
        <v>126.94000200000001</v>
      </c>
      <c r="D2677">
        <v>83.120002999999997</v>
      </c>
      <c r="E2677">
        <v>110.339996</v>
      </c>
      <c r="F2677">
        <v>124.829399</v>
      </c>
      <c r="G2677">
        <v>309.70001200000002</v>
      </c>
      <c r="H2677">
        <v>86.769997000000004</v>
      </c>
    </row>
    <row r="2678" spans="1:8">
      <c r="A2678" s="126">
        <v>2677</v>
      </c>
      <c r="B2678">
        <v>3895.08</v>
      </c>
      <c r="C2678">
        <v>130.020004</v>
      </c>
      <c r="D2678">
        <v>86.080001999999993</v>
      </c>
      <c r="E2678">
        <v>113.05999799999999</v>
      </c>
      <c r="F2678">
        <v>129.422394</v>
      </c>
      <c r="G2678">
        <v>315.54998799999998</v>
      </c>
      <c r="H2678">
        <v>88.160004000000001</v>
      </c>
    </row>
    <row r="2679" spans="1:8">
      <c r="A2679" s="126">
        <v>2678</v>
      </c>
      <c r="B2679">
        <v>3892.09</v>
      </c>
      <c r="C2679">
        <v>129.470001</v>
      </c>
      <c r="D2679">
        <v>87.360000999999997</v>
      </c>
      <c r="E2679">
        <v>119.769997</v>
      </c>
      <c r="F2679">
        <v>129.951584</v>
      </c>
      <c r="G2679">
        <v>315.17001299999998</v>
      </c>
      <c r="H2679">
        <v>88.800003000000004</v>
      </c>
    </row>
    <row r="2680" spans="1:8">
      <c r="A2680" s="126">
        <v>2679</v>
      </c>
      <c r="B2680">
        <v>3919.25</v>
      </c>
      <c r="C2680">
        <v>132.990005</v>
      </c>
      <c r="D2680">
        <v>89.870002999999997</v>
      </c>
      <c r="E2680">
        <v>118.849998</v>
      </c>
      <c r="F2680">
        <v>130.53070099999999</v>
      </c>
      <c r="G2680">
        <v>327.540009</v>
      </c>
      <c r="H2680">
        <v>89.239998</v>
      </c>
    </row>
    <row r="2681" spans="1:8">
      <c r="A2681" s="126">
        <v>2680</v>
      </c>
      <c r="B2681">
        <v>3969.61</v>
      </c>
      <c r="C2681">
        <v>132.88999899999999</v>
      </c>
      <c r="D2681">
        <v>95.089995999999999</v>
      </c>
      <c r="E2681">
        <v>123.220001</v>
      </c>
      <c r="F2681">
        <v>133.28649899999999</v>
      </c>
      <c r="G2681">
        <v>327.26001000000002</v>
      </c>
      <c r="H2681">
        <v>92.260002</v>
      </c>
    </row>
    <row r="2682" spans="1:8">
      <c r="A2682" s="126">
        <v>2681</v>
      </c>
      <c r="B2682">
        <v>3983.17</v>
      </c>
      <c r="C2682">
        <v>136.71000699999999</v>
      </c>
      <c r="D2682">
        <v>95.269997000000004</v>
      </c>
      <c r="E2682">
        <v>123.55999799999999</v>
      </c>
      <c r="F2682">
        <v>133.20661899999999</v>
      </c>
      <c r="G2682">
        <v>330.13000499999998</v>
      </c>
      <c r="H2682">
        <v>91.910004000000001</v>
      </c>
    </row>
    <row r="2683" spans="1:8">
      <c r="A2683" s="126">
        <v>2682</v>
      </c>
      <c r="B2683">
        <v>3999.09</v>
      </c>
      <c r="C2683">
        <v>136.979996</v>
      </c>
      <c r="D2683">
        <v>98.120002999999997</v>
      </c>
      <c r="E2683">
        <v>122.400002</v>
      </c>
      <c r="F2683">
        <v>134.55455000000001</v>
      </c>
      <c r="G2683">
        <v>332.82000699999998</v>
      </c>
      <c r="H2683">
        <v>92.800003000000004</v>
      </c>
    </row>
    <row r="2684" spans="1:8">
      <c r="A2684" s="126">
        <v>2683</v>
      </c>
      <c r="B2684">
        <v>3990.97</v>
      </c>
      <c r="C2684">
        <v>135.36000100000001</v>
      </c>
      <c r="D2684">
        <v>96.050003000000004</v>
      </c>
      <c r="E2684">
        <v>131.490005</v>
      </c>
      <c r="F2684">
        <v>135.73275799999999</v>
      </c>
      <c r="G2684">
        <v>326.22000100000002</v>
      </c>
      <c r="H2684">
        <v>92.160004000000001</v>
      </c>
    </row>
    <row r="2685" spans="1:8">
      <c r="A2685" s="126">
        <v>2684</v>
      </c>
      <c r="B2685">
        <v>3928.86</v>
      </c>
      <c r="C2685">
        <v>133.020004</v>
      </c>
      <c r="D2685">
        <v>95.459998999999996</v>
      </c>
      <c r="E2685">
        <v>128.779999</v>
      </c>
      <c r="F2685">
        <v>135.00387599999999</v>
      </c>
      <c r="G2685">
        <v>326.32998700000002</v>
      </c>
      <c r="H2685">
        <v>91.779999000000004</v>
      </c>
    </row>
    <row r="2686" spans="1:8">
      <c r="A2686" s="126">
        <v>2685</v>
      </c>
      <c r="B2686">
        <v>3898.85</v>
      </c>
      <c r="C2686">
        <v>136.14999399999999</v>
      </c>
      <c r="D2686">
        <v>93.68</v>
      </c>
      <c r="E2686">
        <v>127.16999800000001</v>
      </c>
      <c r="F2686">
        <v>135.063782</v>
      </c>
      <c r="G2686">
        <v>315.77999899999998</v>
      </c>
      <c r="H2686">
        <v>93.910004000000001</v>
      </c>
    </row>
    <row r="2687" spans="1:8">
      <c r="A2687" s="126">
        <v>2686</v>
      </c>
      <c r="B2687">
        <v>3972.61</v>
      </c>
      <c r="C2687">
        <v>139.36999499999999</v>
      </c>
      <c r="D2687">
        <v>97.25</v>
      </c>
      <c r="E2687">
        <v>133.41999799999999</v>
      </c>
      <c r="F2687">
        <v>137.65980500000001</v>
      </c>
      <c r="G2687">
        <v>342.5</v>
      </c>
      <c r="H2687">
        <v>99.279999000000004</v>
      </c>
    </row>
    <row r="2688" spans="1:8">
      <c r="A2688" s="126">
        <v>2687</v>
      </c>
      <c r="B2688">
        <v>4019.81</v>
      </c>
      <c r="C2688">
        <v>143.270004</v>
      </c>
      <c r="D2688">
        <v>97.519997000000004</v>
      </c>
      <c r="E2688">
        <v>143.75</v>
      </c>
      <c r="F2688">
        <v>140.894882</v>
      </c>
      <c r="G2688">
        <v>357.42001299999998</v>
      </c>
      <c r="H2688">
        <v>101.209999</v>
      </c>
    </row>
    <row r="2689" spans="1:8">
      <c r="A2689" s="126">
        <v>2688</v>
      </c>
      <c r="B2689">
        <v>4016.95</v>
      </c>
      <c r="C2689">
        <v>143.13999899999999</v>
      </c>
      <c r="D2689">
        <v>96.32</v>
      </c>
      <c r="E2689">
        <v>143.88999899999999</v>
      </c>
      <c r="F2689">
        <v>142.312714</v>
      </c>
      <c r="G2689">
        <v>363.82998700000002</v>
      </c>
      <c r="H2689">
        <v>99.209998999999996</v>
      </c>
    </row>
    <row r="2690" spans="1:8">
      <c r="A2690" s="126">
        <v>2689</v>
      </c>
      <c r="B2690">
        <v>4016.22</v>
      </c>
      <c r="C2690">
        <v>141.5</v>
      </c>
      <c r="D2690">
        <v>97.18</v>
      </c>
      <c r="E2690">
        <v>144.429993</v>
      </c>
      <c r="F2690">
        <v>141.64373800000001</v>
      </c>
      <c r="G2690">
        <v>367.959991</v>
      </c>
      <c r="H2690">
        <v>96.730002999999996</v>
      </c>
    </row>
    <row r="2691" spans="1:8">
      <c r="A2691" s="126">
        <v>2690</v>
      </c>
      <c r="B2691">
        <v>4060.43</v>
      </c>
      <c r="C2691">
        <v>147.300003</v>
      </c>
      <c r="D2691">
        <v>99.220000999999996</v>
      </c>
      <c r="E2691">
        <v>160.270004</v>
      </c>
      <c r="F2691">
        <v>143.74054000000001</v>
      </c>
      <c r="G2691">
        <v>364.86999500000002</v>
      </c>
      <c r="H2691">
        <v>99.160004000000001</v>
      </c>
    </row>
    <row r="2692" spans="1:8">
      <c r="A2692" s="126">
        <v>2691</v>
      </c>
      <c r="B2692">
        <v>4070.56</v>
      </c>
      <c r="C2692">
        <v>151.740005</v>
      </c>
      <c r="D2692">
        <v>102.239998</v>
      </c>
      <c r="E2692">
        <v>177.89999399999999</v>
      </c>
      <c r="F2692">
        <v>145.70751999999999</v>
      </c>
      <c r="G2692">
        <v>360.76998900000001</v>
      </c>
      <c r="H2692">
        <v>100.709999</v>
      </c>
    </row>
    <row r="2693" spans="1:8">
      <c r="A2693" s="126">
        <v>2692</v>
      </c>
      <c r="B2693">
        <v>4017.77</v>
      </c>
      <c r="C2693">
        <v>147.05999800000001</v>
      </c>
      <c r="D2693">
        <v>100.550003</v>
      </c>
      <c r="E2693">
        <v>166.66000399999999</v>
      </c>
      <c r="F2693">
        <v>142.78199799999999</v>
      </c>
      <c r="G2693">
        <v>353.10998499999999</v>
      </c>
      <c r="H2693">
        <v>97.949996999999996</v>
      </c>
    </row>
    <row r="2694" spans="1:8">
      <c r="A2694" s="126">
        <v>2693</v>
      </c>
      <c r="B2694">
        <v>4076.6</v>
      </c>
      <c r="C2694">
        <v>148.970001</v>
      </c>
      <c r="D2694">
        <v>103.129997</v>
      </c>
      <c r="E2694">
        <v>173.220001</v>
      </c>
      <c r="F2694">
        <v>144.07002299999999</v>
      </c>
      <c r="G2694">
        <v>353.85998499999999</v>
      </c>
      <c r="H2694">
        <v>99.870002999999997</v>
      </c>
    </row>
    <row r="2695" spans="1:8">
      <c r="A2695" s="126">
        <v>2694</v>
      </c>
      <c r="B2695">
        <v>4119.21</v>
      </c>
      <c r="C2695">
        <v>153.11999499999999</v>
      </c>
      <c r="D2695">
        <v>105.150002</v>
      </c>
      <c r="E2695">
        <v>181.41000399999999</v>
      </c>
      <c r="F2695">
        <v>145.208282</v>
      </c>
      <c r="G2695">
        <v>361.98998999999998</v>
      </c>
      <c r="H2695">
        <v>101.43</v>
      </c>
    </row>
    <row r="2696" spans="1:8">
      <c r="A2696" s="126">
        <v>2695</v>
      </c>
      <c r="B2696">
        <v>4179.76</v>
      </c>
      <c r="C2696">
        <v>188.770004</v>
      </c>
      <c r="D2696">
        <v>112.910004</v>
      </c>
      <c r="E2696">
        <v>188.270004</v>
      </c>
      <c r="F2696">
        <v>150.59008800000001</v>
      </c>
      <c r="G2696">
        <v>366.89001500000001</v>
      </c>
      <c r="H2696">
        <v>108.800003</v>
      </c>
    </row>
    <row r="2697" spans="1:8">
      <c r="A2697" s="126">
        <v>2696</v>
      </c>
      <c r="B2697">
        <v>4136.4799999999996</v>
      </c>
      <c r="C2697">
        <v>186.529999</v>
      </c>
      <c r="D2697">
        <v>103.389999</v>
      </c>
      <c r="E2697">
        <v>189.979996</v>
      </c>
      <c r="F2697">
        <v>154.264465</v>
      </c>
      <c r="G2697">
        <v>365.89999399999999</v>
      </c>
      <c r="H2697">
        <v>105.220001</v>
      </c>
    </row>
    <row r="2698" spans="1:8">
      <c r="A2698" s="126">
        <v>2697</v>
      </c>
      <c r="B2698">
        <v>4111.08</v>
      </c>
      <c r="C2698">
        <v>186.05999800000001</v>
      </c>
      <c r="D2698">
        <v>102.18</v>
      </c>
      <c r="E2698">
        <v>194.759995</v>
      </c>
      <c r="F2698">
        <v>151.49868799999999</v>
      </c>
      <c r="G2698">
        <v>361.48001099999999</v>
      </c>
      <c r="H2698">
        <v>103.470001</v>
      </c>
    </row>
    <row r="2699" spans="1:8">
      <c r="A2699" s="126">
        <v>2698</v>
      </c>
      <c r="B2699">
        <v>4164</v>
      </c>
      <c r="C2699">
        <v>191.61999499999999</v>
      </c>
      <c r="D2699">
        <v>102.110001</v>
      </c>
      <c r="E2699">
        <v>196.80999800000001</v>
      </c>
      <c r="F2699">
        <v>154.41423</v>
      </c>
      <c r="G2699">
        <v>362.95001200000002</v>
      </c>
      <c r="H2699">
        <v>108.040001</v>
      </c>
    </row>
    <row r="2700" spans="1:8">
      <c r="A2700" s="126">
        <v>2699</v>
      </c>
      <c r="B2700">
        <v>4117.8599999999997</v>
      </c>
      <c r="C2700">
        <v>183.429993</v>
      </c>
      <c r="D2700">
        <v>100.050003</v>
      </c>
      <c r="E2700">
        <v>201.28999300000001</v>
      </c>
      <c r="F2700">
        <v>151.6884</v>
      </c>
      <c r="G2700">
        <v>366.82998700000002</v>
      </c>
      <c r="H2700">
        <v>100</v>
      </c>
    </row>
    <row r="2701" spans="1:8">
      <c r="A2701" s="126">
        <v>2700</v>
      </c>
      <c r="B2701">
        <v>4081.5</v>
      </c>
      <c r="C2701">
        <v>177.91999799999999</v>
      </c>
      <c r="D2701">
        <v>98.239998</v>
      </c>
      <c r="E2701">
        <v>207.320007</v>
      </c>
      <c r="F2701">
        <v>150.63999899999999</v>
      </c>
      <c r="G2701">
        <v>362.5</v>
      </c>
      <c r="H2701">
        <v>95.459998999999996</v>
      </c>
    </row>
    <row r="2702" spans="1:8">
      <c r="A2702" s="126">
        <v>2701</v>
      </c>
      <c r="B2702">
        <v>4090.46</v>
      </c>
      <c r="C2702">
        <v>174.14999399999999</v>
      </c>
      <c r="D2702">
        <v>97.610000999999997</v>
      </c>
      <c r="E2702">
        <v>196.88999899999999</v>
      </c>
      <c r="F2702">
        <v>151.009995</v>
      </c>
      <c r="G2702">
        <v>347.35998499999999</v>
      </c>
      <c r="H2702">
        <v>94.860000999999997</v>
      </c>
    </row>
    <row r="2703" spans="1:8">
      <c r="A2703" s="126">
        <v>2702</v>
      </c>
      <c r="B2703">
        <v>4137.29</v>
      </c>
      <c r="C2703">
        <v>179.429993</v>
      </c>
      <c r="D2703">
        <v>99.540001000000004</v>
      </c>
      <c r="E2703">
        <v>194.63999899999999</v>
      </c>
      <c r="F2703">
        <v>153.85000600000001</v>
      </c>
      <c r="G2703">
        <v>358.57000699999998</v>
      </c>
      <c r="H2703">
        <v>95</v>
      </c>
    </row>
    <row r="2704" spans="1:8">
      <c r="A2704" s="126">
        <v>2703</v>
      </c>
      <c r="B2704">
        <v>4136.13</v>
      </c>
      <c r="C2704">
        <v>179.479996</v>
      </c>
      <c r="D2704">
        <v>99.699996999999996</v>
      </c>
      <c r="E2704">
        <v>209.25</v>
      </c>
      <c r="F2704">
        <v>153.199997</v>
      </c>
      <c r="G2704">
        <v>359.959991</v>
      </c>
      <c r="H2704">
        <v>94.949996999999996</v>
      </c>
    </row>
    <row r="2705" spans="1:8">
      <c r="A2705" s="126">
        <v>2704</v>
      </c>
      <c r="B2705">
        <v>4147.6000000000004</v>
      </c>
      <c r="C2705">
        <v>177.16000399999999</v>
      </c>
      <c r="D2705">
        <v>101.160004</v>
      </c>
      <c r="E2705">
        <v>214.240005</v>
      </c>
      <c r="F2705">
        <v>155.33000200000001</v>
      </c>
      <c r="G2705">
        <v>361.42001299999998</v>
      </c>
      <c r="H2705">
        <v>97.099997999999999</v>
      </c>
    </row>
    <row r="2706" spans="1:8">
      <c r="A2706" s="126">
        <v>2705</v>
      </c>
      <c r="B2706">
        <v>4090.41</v>
      </c>
      <c r="C2706">
        <v>172.44000199999999</v>
      </c>
      <c r="D2706">
        <v>98.150002000000001</v>
      </c>
      <c r="E2706">
        <v>202.03999300000001</v>
      </c>
      <c r="F2706">
        <v>153.71000699999999</v>
      </c>
      <c r="G2706">
        <v>350.709991</v>
      </c>
      <c r="H2706">
        <v>95.779999000000004</v>
      </c>
    </row>
    <row r="2707" spans="1:8">
      <c r="A2707" s="126">
        <v>2706</v>
      </c>
      <c r="B2707">
        <v>4079.09</v>
      </c>
      <c r="C2707">
        <v>172.88000500000001</v>
      </c>
      <c r="D2707">
        <v>97.199996999999996</v>
      </c>
      <c r="E2707">
        <v>208.30999800000001</v>
      </c>
      <c r="F2707">
        <v>152.550003</v>
      </c>
      <c r="G2707">
        <v>347.959991</v>
      </c>
      <c r="H2707">
        <v>94.589995999999999</v>
      </c>
    </row>
    <row r="2708" spans="1:8">
      <c r="A2708" s="126">
        <v>2707</v>
      </c>
      <c r="B2708">
        <v>3997.34</v>
      </c>
      <c r="C2708">
        <v>172.08000200000001</v>
      </c>
      <c r="D2708">
        <v>94.580001999999993</v>
      </c>
      <c r="E2708">
        <v>197.36999499999999</v>
      </c>
      <c r="F2708">
        <v>148.479996</v>
      </c>
      <c r="G2708">
        <v>337.5</v>
      </c>
      <c r="H2708">
        <v>92.050003000000004</v>
      </c>
    </row>
    <row r="2709" spans="1:8">
      <c r="A2709" s="126">
        <v>2708</v>
      </c>
      <c r="B2709">
        <v>3991.05</v>
      </c>
      <c r="C2709">
        <v>171.11999499999999</v>
      </c>
      <c r="D2709">
        <v>95.790001000000004</v>
      </c>
      <c r="E2709">
        <v>200.86000100000001</v>
      </c>
      <c r="F2709">
        <v>148.91000399999999</v>
      </c>
      <c r="G2709">
        <v>334.88000499999998</v>
      </c>
      <c r="H2709">
        <v>91.800003000000004</v>
      </c>
    </row>
    <row r="2710" spans="1:8">
      <c r="A2710" s="126">
        <v>2709</v>
      </c>
      <c r="B2710">
        <v>4012.32</v>
      </c>
      <c r="C2710">
        <v>172.03999300000001</v>
      </c>
      <c r="D2710">
        <v>95.82</v>
      </c>
      <c r="E2710">
        <v>202.070007</v>
      </c>
      <c r="F2710">
        <v>149.39999399999999</v>
      </c>
      <c r="G2710">
        <v>323.64999399999999</v>
      </c>
      <c r="H2710">
        <v>91.07</v>
      </c>
    </row>
    <row r="2711" spans="1:8">
      <c r="A2711" s="126">
        <v>2710</v>
      </c>
      <c r="B2711">
        <v>3970.04</v>
      </c>
      <c r="C2711">
        <v>170.38999899999999</v>
      </c>
      <c r="D2711">
        <v>93.5</v>
      </c>
      <c r="E2711">
        <v>196.88000500000001</v>
      </c>
      <c r="F2711">
        <v>146.71000699999999</v>
      </c>
      <c r="G2711">
        <v>317.14999399999999</v>
      </c>
      <c r="H2711">
        <v>89.349997999999999</v>
      </c>
    </row>
    <row r="2712" spans="1:8">
      <c r="A2712" s="126">
        <v>2711</v>
      </c>
      <c r="B2712">
        <v>3982.24</v>
      </c>
      <c r="C2712">
        <v>169.53999300000001</v>
      </c>
      <c r="D2712">
        <v>93.760002</v>
      </c>
      <c r="E2712">
        <v>207.63000500000001</v>
      </c>
      <c r="F2712">
        <v>147.91999799999999</v>
      </c>
      <c r="G2712">
        <v>323.02999899999998</v>
      </c>
      <c r="H2712">
        <v>90.099997999999999</v>
      </c>
    </row>
    <row r="2713" spans="1:8">
      <c r="A2713" s="126">
        <v>2712</v>
      </c>
      <c r="B2713">
        <v>3970.15</v>
      </c>
      <c r="C2713">
        <v>174.94000199999999</v>
      </c>
      <c r="D2713">
        <v>94.230002999999996</v>
      </c>
      <c r="E2713">
        <v>205.71000699999999</v>
      </c>
      <c r="F2713">
        <v>147.41000399999999</v>
      </c>
      <c r="G2713">
        <v>322.13000499999998</v>
      </c>
      <c r="H2713">
        <v>90.300003000000004</v>
      </c>
    </row>
    <row r="2714" spans="1:8">
      <c r="A2714" s="126">
        <v>2713</v>
      </c>
      <c r="B2714">
        <v>3951.39</v>
      </c>
      <c r="C2714">
        <v>173.41999799999999</v>
      </c>
      <c r="D2714">
        <v>92.169998000000007</v>
      </c>
      <c r="E2714">
        <v>202.770004</v>
      </c>
      <c r="F2714">
        <v>145.30999800000001</v>
      </c>
      <c r="G2714">
        <v>313.48001099999999</v>
      </c>
      <c r="H2714">
        <v>90.510002</v>
      </c>
    </row>
    <row r="2715" spans="1:8">
      <c r="A2715" s="126">
        <v>2714</v>
      </c>
      <c r="B2715">
        <v>3981.35</v>
      </c>
      <c r="C2715">
        <v>174.529999</v>
      </c>
      <c r="D2715">
        <v>92.129997000000003</v>
      </c>
      <c r="E2715">
        <v>190.89999399999999</v>
      </c>
      <c r="F2715">
        <v>145.91000399999999</v>
      </c>
      <c r="G2715">
        <v>311.88000499999998</v>
      </c>
      <c r="H2715">
        <v>92.309997999999993</v>
      </c>
    </row>
    <row r="2716" spans="1:8">
      <c r="A2716" s="126">
        <v>2715</v>
      </c>
      <c r="B2716">
        <v>4045.64</v>
      </c>
      <c r="C2716">
        <v>185.25</v>
      </c>
      <c r="D2716">
        <v>94.900002000000001</v>
      </c>
      <c r="E2716">
        <v>197.78999300000001</v>
      </c>
      <c r="F2716">
        <v>151.029999</v>
      </c>
      <c r="G2716">
        <v>315.17999300000002</v>
      </c>
      <c r="H2716">
        <v>94.019997000000004</v>
      </c>
    </row>
    <row r="2717" spans="1:8">
      <c r="A2717" s="126">
        <v>2716</v>
      </c>
      <c r="B2717">
        <v>4048.42</v>
      </c>
      <c r="C2717">
        <v>184.89999399999999</v>
      </c>
      <c r="D2717">
        <v>93.75</v>
      </c>
      <c r="E2717">
        <v>193.80999800000001</v>
      </c>
      <c r="F2717">
        <v>153.83000200000001</v>
      </c>
      <c r="G2717">
        <v>312.02999899999998</v>
      </c>
      <c r="H2717">
        <v>95.580001999999993</v>
      </c>
    </row>
    <row r="2718" spans="1:8">
      <c r="A2718" s="126">
        <v>2717</v>
      </c>
      <c r="B2718">
        <v>3986.37</v>
      </c>
      <c r="C2718">
        <v>184.509995</v>
      </c>
      <c r="D2718">
        <v>93.550003000000004</v>
      </c>
      <c r="E2718">
        <v>187.71000699999999</v>
      </c>
      <c r="F2718">
        <v>151.60000600000001</v>
      </c>
      <c r="G2718">
        <v>308.47000100000002</v>
      </c>
      <c r="H2718">
        <v>94.169998000000007</v>
      </c>
    </row>
    <row r="2719" spans="1:8">
      <c r="A2719" s="126">
        <v>2718</v>
      </c>
      <c r="B2719">
        <v>3992.01</v>
      </c>
      <c r="C2719">
        <v>184.970001</v>
      </c>
      <c r="D2719">
        <v>93.919998000000007</v>
      </c>
      <c r="E2719">
        <v>182</v>
      </c>
      <c r="F2719">
        <v>152.86999499999999</v>
      </c>
      <c r="G2719">
        <v>311.790009</v>
      </c>
      <c r="H2719">
        <v>94.650002000000001</v>
      </c>
    </row>
    <row r="2720" spans="1:8">
      <c r="A2720" s="126">
        <v>2719</v>
      </c>
      <c r="B2720">
        <v>3918.32</v>
      </c>
      <c r="C2720">
        <v>181.69000199999999</v>
      </c>
      <c r="D2720">
        <v>92.25</v>
      </c>
      <c r="E2720">
        <v>172.91999799999999</v>
      </c>
      <c r="F2720">
        <v>150.58999600000001</v>
      </c>
      <c r="G2720">
        <v>297.77999899999998</v>
      </c>
      <c r="H2720">
        <v>92.660004000000001</v>
      </c>
    </row>
    <row r="2721" spans="1:8">
      <c r="A2721" s="126">
        <v>2720</v>
      </c>
      <c r="B2721">
        <v>3861.59</v>
      </c>
      <c r="C2721">
        <v>179.509995</v>
      </c>
      <c r="D2721">
        <v>90.730002999999996</v>
      </c>
      <c r="E2721">
        <v>173.44000199999999</v>
      </c>
      <c r="F2721">
        <v>148.5</v>
      </c>
      <c r="G2721">
        <v>292.76001000000002</v>
      </c>
      <c r="H2721">
        <v>91.010002</v>
      </c>
    </row>
    <row r="2722" spans="1:8">
      <c r="A2722" s="126">
        <v>2721</v>
      </c>
      <c r="B2722">
        <v>3855.76</v>
      </c>
      <c r="C2722">
        <v>180.89999399999999</v>
      </c>
      <c r="D2722">
        <v>92.43</v>
      </c>
      <c r="E2722">
        <v>174.479996</v>
      </c>
      <c r="F2722">
        <v>150.470001</v>
      </c>
      <c r="G2722">
        <v>293.51001000000002</v>
      </c>
      <c r="H2722">
        <v>91.660004000000001</v>
      </c>
    </row>
    <row r="2723" spans="1:8">
      <c r="A2723" s="126">
        <v>2722</v>
      </c>
      <c r="B2723">
        <v>3919.29</v>
      </c>
      <c r="C2723">
        <v>194.020004</v>
      </c>
      <c r="D2723">
        <v>94.879997000000003</v>
      </c>
      <c r="E2723">
        <v>183.259995</v>
      </c>
      <c r="F2723">
        <v>152.58999600000001</v>
      </c>
      <c r="G2723">
        <v>294.94000199999999</v>
      </c>
      <c r="H2723">
        <v>94.25</v>
      </c>
    </row>
    <row r="2724" spans="1:8">
      <c r="A2724" s="126">
        <v>2723</v>
      </c>
      <c r="B2724">
        <v>3891.93</v>
      </c>
      <c r="C2724">
        <v>197.75</v>
      </c>
      <c r="D2724">
        <v>96.199996999999996</v>
      </c>
      <c r="E2724">
        <v>180.449997</v>
      </c>
      <c r="F2724">
        <v>152.990005</v>
      </c>
      <c r="G2724">
        <v>303.790009</v>
      </c>
      <c r="H2724">
        <v>96.550003000000004</v>
      </c>
    </row>
    <row r="2725" spans="1:8">
      <c r="A2725" s="126">
        <v>2724</v>
      </c>
      <c r="B2725">
        <v>3960.28</v>
      </c>
      <c r="C2725">
        <v>204.929993</v>
      </c>
      <c r="D2725">
        <v>100.040001</v>
      </c>
      <c r="E2725">
        <v>184.13000500000001</v>
      </c>
      <c r="F2725">
        <v>155.85000600000001</v>
      </c>
      <c r="G2725">
        <v>310.05999800000001</v>
      </c>
      <c r="H2725">
        <v>101.07</v>
      </c>
    </row>
    <row r="2726" spans="1:8">
      <c r="A2726" s="98"/>
      <c r="B2726" s="43"/>
    </row>
    <row r="2727" spans="1:8">
      <c r="A2727" s="98"/>
      <c r="B2727" s="43"/>
    </row>
    <row r="2728" spans="1:8">
      <c r="B2728" s="43"/>
    </row>
    <row r="2729" spans="1:8">
      <c r="B2729" s="43"/>
    </row>
    <row r="2730" spans="1:8">
      <c r="B2730" s="43"/>
    </row>
    <row r="2731" spans="1:8">
      <c r="B2731" s="43"/>
    </row>
    <row r="2732" spans="1:8">
      <c r="B2732" s="43"/>
    </row>
    <row r="2733" spans="1:8">
      <c r="B2733" s="43"/>
    </row>
    <row r="2734" spans="1:8">
      <c r="B2734" s="43"/>
    </row>
    <row r="2735" spans="1:8">
      <c r="B2735" s="43"/>
    </row>
    <row r="2736" spans="1:8">
      <c r="B2736" s="43"/>
    </row>
    <row r="2737" spans="1:2">
      <c r="B2737" s="43"/>
    </row>
    <row r="2738" spans="1:2">
      <c r="B2738" s="43"/>
    </row>
    <row r="2739" spans="1:2">
      <c r="B2739" s="43"/>
    </row>
    <row r="2740" spans="1:2">
      <c r="B2740" s="43"/>
    </row>
    <row r="2741" spans="1:2">
      <c r="B2741" s="43"/>
    </row>
    <row r="2742" spans="1:2">
      <c r="B2742" s="43"/>
    </row>
    <row r="2743" spans="1:2">
      <c r="B2743" s="43"/>
    </row>
    <row r="2744" spans="1:2">
      <c r="A2744" s="98"/>
      <c r="B2744" s="43"/>
    </row>
    <row r="2745" spans="1:2">
      <c r="A2745" s="98"/>
      <c r="B2745" s="43"/>
    </row>
    <row r="2746" spans="1:2">
      <c r="A2746" s="98"/>
      <c r="B2746" s="43"/>
    </row>
    <row r="2747" spans="1:2">
      <c r="A2747" s="98"/>
      <c r="B2747" s="43"/>
    </row>
    <row r="2748" spans="1:2">
      <c r="A2748" s="98"/>
      <c r="B2748" s="43"/>
    </row>
    <row r="2749" spans="1:2">
      <c r="A2749" s="98"/>
      <c r="B2749" s="43"/>
    </row>
    <row r="2750" spans="1:2">
      <c r="A2750" s="98"/>
      <c r="B2750" s="43"/>
    </row>
    <row r="2751" spans="1:2">
      <c r="A2751" s="98"/>
      <c r="B2751" s="43"/>
    </row>
    <row r="2752" spans="1:2">
      <c r="A2752" s="98"/>
      <c r="B2752" s="43"/>
    </row>
    <row r="2753" spans="1:2">
      <c r="A2753" s="98"/>
      <c r="B2753" s="43"/>
    </row>
    <row r="2754" spans="1:2">
      <c r="B2754" s="43"/>
    </row>
    <row r="2755" spans="1:2">
      <c r="B2755" s="43"/>
    </row>
    <row r="2756" spans="1:2">
      <c r="B2756" s="43"/>
    </row>
    <row r="2757" spans="1:2">
      <c r="B2757" s="43"/>
    </row>
    <row r="2758" spans="1:2">
      <c r="B2758" s="43"/>
    </row>
    <row r="2759" spans="1:2">
      <c r="B2759" s="43"/>
    </row>
    <row r="2760" spans="1:2">
      <c r="B2760" s="43"/>
    </row>
    <row r="2761" spans="1:2">
      <c r="B2761" s="43"/>
    </row>
    <row r="2762" spans="1:2">
      <c r="B2762" s="43"/>
    </row>
    <row r="2763" spans="1:2">
      <c r="B2763" s="43"/>
    </row>
    <row r="2764" spans="1:2">
      <c r="B2764" s="43"/>
    </row>
    <row r="2765" spans="1:2">
      <c r="B2765" s="43"/>
    </row>
    <row r="2766" spans="1:2">
      <c r="B2766" s="43"/>
    </row>
    <row r="2767" spans="1:2">
      <c r="B2767" s="43"/>
    </row>
    <row r="2768" spans="1:2">
      <c r="B2768" s="43"/>
    </row>
    <row r="2769" spans="1:2">
      <c r="A2769" s="98"/>
      <c r="B2769" s="43"/>
    </row>
    <row r="2770" spans="1:2">
      <c r="A2770" s="98"/>
      <c r="B2770" s="43"/>
    </row>
    <row r="2771" spans="1:2">
      <c r="A2771" s="98"/>
      <c r="B2771" s="43"/>
    </row>
    <row r="2772" spans="1:2">
      <c r="A2772" s="98"/>
      <c r="B2772" s="43"/>
    </row>
    <row r="2773" spans="1:2">
      <c r="A2773" s="98"/>
      <c r="B2773" s="43"/>
    </row>
    <row r="2774" spans="1:2">
      <c r="A2774" s="98"/>
      <c r="B2774" s="43"/>
    </row>
    <row r="2775" spans="1:2">
      <c r="A2775" s="98"/>
      <c r="B2775" s="43"/>
    </row>
    <row r="2776" spans="1:2">
      <c r="A2776" s="98"/>
      <c r="B2776" s="43"/>
    </row>
    <row r="2777" spans="1:2">
      <c r="A2777" s="98"/>
      <c r="B2777" s="43"/>
    </row>
    <row r="2778" spans="1:2">
      <c r="A2778" s="98"/>
      <c r="B2778" s="43"/>
    </row>
    <row r="2779" spans="1:2">
      <c r="B2779" s="43"/>
    </row>
    <row r="2780" spans="1:2">
      <c r="B2780" s="43"/>
    </row>
    <row r="2781" spans="1:2">
      <c r="B2781" s="43"/>
    </row>
    <row r="2782" spans="1:2">
      <c r="B2782" s="43"/>
    </row>
    <row r="2783" spans="1:2">
      <c r="B2783" s="43"/>
    </row>
    <row r="2784" spans="1:2">
      <c r="B2784" s="43"/>
    </row>
    <row r="2785" spans="1:2">
      <c r="B2785" s="43"/>
    </row>
    <row r="2786" spans="1:2">
      <c r="B2786" s="43"/>
    </row>
    <row r="2787" spans="1:2">
      <c r="B2787" s="43"/>
    </row>
    <row r="2788" spans="1:2">
      <c r="B2788" s="43"/>
    </row>
    <row r="2789" spans="1:2">
      <c r="B2789" s="43"/>
    </row>
    <row r="2790" spans="1:2">
      <c r="B2790" s="43"/>
    </row>
    <row r="2791" spans="1:2">
      <c r="B2791" s="43"/>
    </row>
    <row r="2792" spans="1:2">
      <c r="B2792" s="43"/>
    </row>
    <row r="2793" spans="1:2">
      <c r="B2793" s="43"/>
    </row>
    <row r="2794" spans="1:2">
      <c r="B2794" s="43"/>
    </row>
    <row r="2795" spans="1:2">
      <c r="A2795" s="98"/>
      <c r="B2795" s="43"/>
    </row>
    <row r="2796" spans="1:2">
      <c r="A2796" s="98"/>
      <c r="B2796" s="43"/>
    </row>
    <row r="2797" spans="1:2">
      <c r="A2797" s="98"/>
      <c r="B2797" s="43"/>
    </row>
    <row r="2798" spans="1:2">
      <c r="A2798" s="98"/>
      <c r="B2798" s="43"/>
    </row>
    <row r="2799" spans="1:2">
      <c r="A2799" s="98"/>
      <c r="B2799" s="43"/>
    </row>
    <row r="2800" spans="1:2">
      <c r="A2800" s="98"/>
      <c r="B2800" s="43"/>
    </row>
    <row r="2801" spans="1:2">
      <c r="A2801" s="98"/>
      <c r="B2801" s="43"/>
    </row>
    <row r="2802" spans="1:2">
      <c r="A2802" s="98"/>
      <c r="B2802" s="43"/>
    </row>
    <row r="2803" spans="1:2">
      <c r="A2803" s="98"/>
      <c r="B2803" s="43"/>
    </row>
    <row r="2804" spans="1:2">
      <c r="A2804" s="98"/>
      <c r="B2804" s="43"/>
    </row>
    <row r="2805" spans="1:2">
      <c r="B2805" s="43"/>
    </row>
    <row r="2806" spans="1:2">
      <c r="B2806" s="43"/>
    </row>
    <row r="2807" spans="1:2">
      <c r="B2807" s="43"/>
    </row>
    <row r="2808" spans="1:2">
      <c r="B2808" s="43"/>
    </row>
    <row r="2809" spans="1:2">
      <c r="B2809" s="43"/>
    </row>
    <row r="2810" spans="1:2">
      <c r="B2810" s="43"/>
    </row>
    <row r="2811" spans="1:2">
      <c r="B2811" s="43"/>
    </row>
    <row r="2812" spans="1:2">
      <c r="B2812" s="43"/>
    </row>
    <row r="2813" spans="1:2">
      <c r="B2813" s="43"/>
    </row>
    <row r="2814" spans="1:2">
      <c r="B2814" s="43"/>
    </row>
    <row r="2815" spans="1:2">
      <c r="B2815" s="43"/>
    </row>
    <row r="2816" spans="1:2">
      <c r="B2816" s="43"/>
    </row>
    <row r="2817" spans="1:2">
      <c r="B2817" s="43"/>
    </row>
    <row r="2818" spans="1:2">
      <c r="B2818" s="43"/>
    </row>
    <row r="2819" spans="1:2">
      <c r="A2819" s="98"/>
      <c r="B2819" s="43"/>
    </row>
    <row r="2820" spans="1:2">
      <c r="A2820" s="98"/>
      <c r="B2820" s="43"/>
    </row>
    <row r="2821" spans="1:2">
      <c r="A2821" s="98"/>
      <c r="B2821" s="43"/>
    </row>
    <row r="2822" spans="1:2">
      <c r="A2822" s="98"/>
      <c r="B2822" s="43"/>
    </row>
    <row r="2823" spans="1:2">
      <c r="A2823" s="98"/>
      <c r="B2823" s="43"/>
    </row>
    <row r="2824" spans="1:2">
      <c r="A2824" s="98"/>
      <c r="B2824" s="43"/>
    </row>
    <row r="2825" spans="1:2">
      <c r="A2825" s="98"/>
      <c r="B2825" s="43"/>
    </row>
    <row r="2826" spans="1:2">
      <c r="A2826" s="98"/>
      <c r="B2826" s="43"/>
    </row>
    <row r="2827" spans="1:2">
      <c r="A2827" s="98"/>
      <c r="B2827" s="43"/>
    </row>
    <row r="2828" spans="1:2">
      <c r="A2828" s="98"/>
      <c r="B2828" s="43"/>
    </row>
    <row r="2829" spans="1:2">
      <c r="B2829" s="43"/>
    </row>
    <row r="2830" spans="1:2">
      <c r="B2830" s="43"/>
    </row>
    <row r="2831" spans="1:2">
      <c r="B2831" s="43"/>
    </row>
    <row r="2832" spans="1:2">
      <c r="B2832" s="43"/>
    </row>
    <row r="2833" spans="2:2">
      <c r="B2833" s="4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7A30D-ACCC-4E72-9C76-4437997F82BA}">
  <dimension ref="A1:H131"/>
  <sheetViews>
    <sheetView workbookViewId="0">
      <selection activeCell="D2" sqref="D2"/>
    </sheetView>
  </sheetViews>
  <sheetFormatPr defaultRowHeight="14.4"/>
  <cols>
    <col min="1" max="1" width="10.33203125" bestFit="1" customWidth="1"/>
  </cols>
  <sheetData>
    <row r="1" spans="1:8">
      <c r="A1" t="s">
        <v>658</v>
      </c>
      <c r="B1" t="s">
        <v>957</v>
      </c>
      <c r="C1" t="s">
        <v>958</v>
      </c>
      <c r="D1" t="s">
        <v>963</v>
      </c>
      <c r="E1" t="s">
        <v>959</v>
      </c>
      <c r="F1" t="s">
        <v>960</v>
      </c>
      <c r="G1" t="s">
        <v>961</v>
      </c>
      <c r="H1" t="s">
        <v>962</v>
      </c>
    </row>
    <row r="2" spans="1:8">
      <c r="A2" s="126">
        <v>1</v>
      </c>
      <c r="B2">
        <v>1278.040039</v>
      </c>
      <c r="C2">
        <v>27.719999000000001</v>
      </c>
      <c r="D2">
        <v>11.664999999999999</v>
      </c>
      <c r="E2">
        <v>2.0859999999999999</v>
      </c>
      <c r="F2">
        <v>17.751898000000001</v>
      </c>
      <c r="G2">
        <v>9.7842859999999998</v>
      </c>
      <c r="H2">
        <v>14.447597</v>
      </c>
    </row>
    <row r="3" spans="1:8">
      <c r="A3" s="126">
        <v>2</v>
      </c>
      <c r="B3">
        <v>1365.51001</v>
      </c>
      <c r="C3">
        <v>30.77</v>
      </c>
      <c r="D3">
        <v>12.413500000000001</v>
      </c>
      <c r="E3">
        <v>1.8280000000000001</v>
      </c>
      <c r="F3">
        <v>18.565318999999999</v>
      </c>
      <c r="G3">
        <v>8.1214289999999991</v>
      </c>
      <c r="H3">
        <v>15.765158</v>
      </c>
    </row>
    <row r="4" spans="1:8">
      <c r="A4" s="126">
        <v>3</v>
      </c>
      <c r="B4">
        <v>1375.3199460000001</v>
      </c>
      <c r="C4">
        <v>20.879999000000002</v>
      </c>
      <c r="D4">
        <v>12.715999999999999</v>
      </c>
      <c r="E4">
        <v>1.9013329999999999</v>
      </c>
      <c r="F4">
        <v>20.221359</v>
      </c>
      <c r="G4">
        <v>8.5314289999999993</v>
      </c>
      <c r="H4">
        <v>17.063293000000002</v>
      </c>
    </row>
    <row r="5" spans="1:8">
      <c r="A5" s="126">
        <v>4</v>
      </c>
      <c r="B5">
        <v>1404.9399410000001</v>
      </c>
      <c r="C5">
        <v>17.73</v>
      </c>
      <c r="D5">
        <v>11.644500000000001</v>
      </c>
      <c r="E5">
        <v>1.952</v>
      </c>
      <c r="F5">
        <v>20.364954000000001</v>
      </c>
      <c r="G5">
        <v>7.7771429999999997</v>
      </c>
      <c r="H5">
        <v>18.792062999999999</v>
      </c>
    </row>
    <row r="6" spans="1:8">
      <c r="A6" s="126">
        <v>5</v>
      </c>
      <c r="B6">
        <v>1444.48999</v>
      </c>
      <c r="C6">
        <v>21.99</v>
      </c>
      <c r="D6">
        <v>12.602499999999999</v>
      </c>
      <c r="E6">
        <v>1.8753329999999999</v>
      </c>
      <c r="F6">
        <v>18.173687000000001</v>
      </c>
      <c r="G6">
        <v>11.32</v>
      </c>
      <c r="H6">
        <v>16.943991</v>
      </c>
    </row>
    <row r="7" spans="1:8">
      <c r="A7" s="126">
        <v>6</v>
      </c>
      <c r="B7">
        <v>1427.589966</v>
      </c>
      <c r="C7">
        <v>21.209999</v>
      </c>
      <c r="D7">
        <v>12.5435</v>
      </c>
      <c r="E7">
        <v>2.254667</v>
      </c>
      <c r="F7">
        <v>17.867187999999999</v>
      </c>
      <c r="G7">
        <v>11.672857</v>
      </c>
      <c r="H7">
        <v>17.394053</v>
      </c>
    </row>
    <row r="8" spans="1:8">
      <c r="A8" s="126">
        <v>7</v>
      </c>
      <c r="B8">
        <v>1409.459961</v>
      </c>
      <c r="C8">
        <v>27.040001</v>
      </c>
      <c r="D8">
        <v>13.275</v>
      </c>
      <c r="E8">
        <v>2.258</v>
      </c>
      <c r="F8">
        <v>16.320072</v>
      </c>
      <c r="G8">
        <v>13.227143</v>
      </c>
      <c r="H8">
        <v>17.618462000000001</v>
      </c>
    </row>
    <row r="9" spans="1:8">
      <c r="A9" s="126">
        <v>8</v>
      </c>
      <c r="B9">
        <v>1462.420044</v>
      </c>
      <c r="C9">
        <v>28</v>
      </c>
      <c r="D9">
        <v>13.2135</v>
      </c>
      <c r="E9">
        <v>2.500667</v>
      </c>
      <c r="F9">
        <v>13.968524</v>
      </c>
      <c r="G9">
        <v>23.605715</v>
      </c>
      <c r="H9">
        <v>18.821701000000001</v>
      </c>
    </row>
    <row r="10" spans="1:8">
      <c r="A10" s="126">
        <v>9</v>
      </c>
      <c r="B10">
        <v>1513.170044</v>
      </c>
      <c r="C10">
        <v>29.73</v>
      </c>
      <c r="D10">
        <v>13.3245</v>
      </c>
      <c r="E10">
        <v>2.3220000000000001</v>
      </c>
      <c r="F10">
        <v>13.536424999999999</v>
      </c>
      <c r="G10">
        <v>26.868569999999998</v>
      </c>
      <c r="H10">
        <v>19.955202</v>
      </c>
    </row>
    <row r="11" spans="1:8">
      <c r="A11" s="126">
        <v>10</v>
      </c>
      <c r="B11">
        <v>1518.1999510000001</v>
      </c>
      <c r="C11">
        <v>27.780000999999999</v>
      </c>
      <c r="D11">
        <v>12.6905</v>
      </c>
      <c r="E11">
        <v>2.5259999999999998</v>
      </c>
      <c r="F11">
        <v>13.654180999999999</v>
      </c>
      <c r="G11">
        <v>27.040001</v>
      </c>
      <c r="H11">
        <v>19.780607</v>
      </c>
    </row>
    <row r="12" spans="1:8">
      <c r="A12" s="126">
        <v>11</v>
      </c>
      <c r="B12">
        <v>1562.170044</v>
      </c>
      <c r="C12">
        <v>25.530000999999999</v>
      </c>
      <c r="D12">
        <v>13.46</v>
      </c>
      <c r="E12">
        <v>3.5993330000000001</v>
      </c>
      <c r="F12">
        <v>13.657883</v>
      </c>
      <c r="G12">
        <v>30.867144</v>
      </c>
      <c r="H12">
        <v>20.537271</v>
      </c>
    </row>
    <row r="13" spans="1:8">
      <c r="A13" s="126">
        <v>12</v>
      </c>
      <c r="B13">
        <v>1582.6999510000001</v>
      </c>
      <c r="C13">
        <v>27.43</v>
      </c>
      <c r="D13">
        <v>13.884499999999999</v>
      </c>
      <c r="E13">
        <v>6.5173329999999998</v>
      </c>
      <c r="F13">
        <v>13.872261</v>
      </c>
      <c r="G13">
        <v>32.321429999999999</v>
      </c>
      <c r="H13">
        <v>21.699165000000001</v>
      </c>
    </row>
    <row r="14" spans="1:8">
      <c r="A14" s="126">
        <v>13</v>
      </c>
      <c r="B14">
        <v>1640.420044</v>
      </c>
      <c r="C14">
        <v>23.85</v>
      </c>
      <c r="D14">
        <v>15.061</v>
      </c>
      <c r="E14">
        <v>7.1573330000000004</v>
      </c>
      <c r="F14">
        <v>12.312227</v>
      </c>
      <c r="G14">
        <v>30.155714</v>
      </c>
      <c r="H14">
        <v>21.927060999999998</v>
      </c>
    </row>
    <row r="15" spans="1:8">
      <c r="A15" s="126">
        <v>14</v>
      </c>
      <c r="B15">
        <v>1614.959961</v>
      </c>
      <c r="C15">
        <v>24.809999000000001</v>
      </c>
      <c r="D15">
        <v>14.048999999999999</v>
      </c>
      <c r="E15">
        <v>8.952</v>
      </c>
      <c r="F15">
        <v>14.051024</v>
      </c>
      <c r="G15">
        <v>34.925713000000002</v>
      </c>
      <c r="H15">
        <v>22.110872000000001</v>
      </c>
    </row>
    <row r="16" spans="1:8">
      <c r="A16" s="126">
        <v>15</v>
      </c>
      <c r="B16">
        <v>1706.869995</v>
      </c>
      <c r="C16">
        <v>37.490001999999997</v>
      </c>
      <c r="D16">
        <v>15.632</v>
      </c>
      <c r="E16">
        <v>11.266667</v>
      </c>
      <c r="F16">
        <v>15.12814</v>
      </c>
      <c r="G16">
        <v>40.558571000000001</v>
      </c>
      <c r="H16">
        <v>21.093437000000002</v>
      </c>
    </row>
    <row r="17" spans="1:8">
      <c r="A17" s="126">
        <v>16</v>
      </c>
      <c r="B17">
        <v>1639.7700199999999</v>
      </c>
      <c r="C17">
        <v>41.869999</v>
      </c>
      <c r="D17">
        <v>18.201499999999999</v>
      </c>
      <c r="E17">
        <v>12.891332999999999</v>
      </c>
      <c r="F17">
        <v>14.900791999999999</v>
      </c>
      <c r="G17">
        <v>44.172854999999998</v>
      </c>
      <c r="H17">
        <v>21.815977</v>
      </c>
    </row>
    <row r="18" spans="1:8">
      <c r="A18" s="126">
        <v>17</v>
      </c>
      <c r="B18">
        <v>1695</v>
      </c>
      <c r="C18">
        <v>50.419998</v>
      </c>
      <c r="D18">
        <v>19.681000000000001</v>
      </c>
      <c r="E18">
        <v>10.662667000000001</v>
      </c>
      <c r="F18">
        <v>16.336952</v>
      </c>
      <c r="G18">
        <v>46.068568999999997</v>
      </c>
      <c r="H18">
        <v>25.668289000000001</v>
      </c>
    </row>
    <row r="19" spans="1:8">
      <c r="A19" s="126">
        <v>18</v>
      </c>
      <c r="B19">
        <v>1761.6400149999999</v>
      </c>
      <c r="C19">
        <v>49.75</v>
      </c>
      <c r="D19">
        <v>19.939501</v>
      </c>
      <c r="E19">
        <v>8.4853330000000007</v>
      </c>
      <c r="F19">
        <v>17.379937999999999</v>
      </c>
      <c r="G19">
        <v>52.257140999999997</v>
      </c>
      <c r="H19">
        <v>26.390830999999999</v>
      </c>
    </row>
    <row r="20" spans="1:8">
      <c r="A20" s="126">
        <v>19</v>
      </c>
      <c r="B20">
        <v>1800.900024</v>
      </c>
      <c r="C20">
        <v>47.060001</v>
      </c>
      <c r="D20">
        <v>17.9345</v>
      </c>
      <c r="E20">
        <v>10.028667</v>
      </c>
      <c r="F20">
        <v>17.637025999999999</v>
      </c>
      <c r="G20">
        <v>52.595714999999998</v>
      </c>
      <c r="H20">
        <v>27.913124</v>
      </c>
    </row>
    <row r="21" spans="1:8">
      <c r="A21" s="126">
        <v>20</v>
      </c>
      <c r="B21">
        <v>1831.9799800000001</v>
      </c>
      <c r="C21">
        <v>54.709999000000003</v>
      </c>
      <c r="D21">
        <v>18.105</v>
      </c>
      <c r="E21">
        <v>12.093999999999999</v>
      </c>
      <c r="F21">
        <v>15.737575</v>
      </c>
      <c r="G21">
        <v>58.475715999999998</v>
      </c>
      <c r="H21">
        <v>29.414000000000001</v>
      </c>
    </row>
    <row r="22" spans="1:8">
      <c r="A22" s="126">
        <v>21</v>
      </c>
      <c r="B22">
        <v>1741.8900149999999</v>
      </c>
      <c r="C22">
        <v>61.48</v>
      </c>
      <c r="D22">
        <v>16.818501000000001</v>
      </c>
      <c r="E22">
        <v>16.320667</v>
      </c>
      <c r="F22">
        <v>16.543631000000001</v>
      </c>
      <c r="G22">
        <v>63.661430000000003</v>
      </c>
      <c r="H22">
        <v>30.277761000000002</v>
      </c>
    </row>
    <row r="23" spans="1:8">
      <c r="A23" s="126">
        <v>22</v>
      </c>
      <c r="B23">
        <v>1845.7299800000001</v>
      </c>
      <c r="C23">
        <v>67.410004000000001</v>
      </c>
      <c r="D23">
        <v>15.2065</v>
      </c>
      <c r="E23">
        <v>13.896667000000001</v>
      </c>
      <c r="F23">
        <v>16.974727999999999</v>
      </c>
      <c r="G23">
        <v>50.290000999999997</v>
      </c>
      <c r="H23">
        <v>27.772251000000001</v>
      </c>
    </row>
    <row r="24" spans="1:8">
      <c r="A24" s="126">
        <v>23</v>
      </c>
      <c r="B24">
        <v>1885.5200199999999</v>
      </c>
      <c r="C24">
        <v>62.619999</v>
      </c>
      <c r="D24">
        <v>15.6275</v>
      </c>
      <c r="E24">
        <v>13.859332999999999</v>
      </c>
      <c r="F24">
        <v>18.661949</v>
      </c>
      <c r="G24">
        <v>46.005713999999998</v>
      </c>
      <c r="H24">
        <v>26.260899999999999</v>
      </c>
    </row>
    <row r="25" spans="1:8">
      <c r="A25" s="126">
        <v>24</v>
      </c>
      <c r="B25">
        <v>1883.6800539999999</v>
      </c>
      <c r="C25">
        <v>61.150002000000001</v>
      </c>
      <c r="D25">
        <v>16.239000000000001</v>
      </c>
      <c r="E25">
        <v>13.851333</v>
      </c>
      <c r="F25">
        <v>20.019010999999999</v>
      </c>
      <c r="G25">
        <v>59.689999</v>
      </c>
      <c r="H25">
        <v>27.917852</v>
      </c>
    </row>
    <row r="26" spans="1:8">
      <c r="A26" s="126">
        <v>25</v>
      </c>
      <c r="B26">
        <v>1924.969971</v>
      </c>
      <c r="C26">
        <v>63.080002</v>
      </c>
      <c r="D26">
        <v>15.6495</v>
      </c>
      <c r="E26">
        <v>16.004000000000001</v>
      </c>
      <c r="F26">
        <v>20.687674000000001</v>
      </c>
      <c r="G26">
        <v>62.942855999999999</v>
      </c>
      <c r="H26">
        <v>28.685245999999999</v>
      </c>
    </row>
    <row r="27" spans="1:8">
      <c r="A27" s="126">
        <v>26</v>
      </c>
      <c r="B27">
        <v>1973.3199460000001</v>
      </c>
      <c r="C27">
        <v>68.059997999999993</v>
      </c>
      <c r="D27">
        <v>16.952000000000002</v>
      </c>
      <c r="E27">
        <v>14.886666999999999</v>
      </c>
      <c r="F27">
        <v>21.282059</v>
      </c>
      <c r="G27">
        <v>60.388573000000001</v>
      </c>
      <c r="H27">
        <v>28.501747000000002</v>
      </c>
    </row>
    <row r="28" spans="1:8">
      <c r="A28" s="126">
        <v>27</v>
      </c>
      <c r="B28">
        <v>1925.150024</v>
      </c>
      <c r="C28">
        <v>72.360000999999997</v>
      </c>
      <c r="D28">
        <v>16.122</v>
      </c>
      <c r="E28">
        <v>17.98</v>
      </c>
      <c r="F28">
        <v>22.818110999999998</v>
      </c>
      <c r="G28">
        <v>68.234283000000005</v>
      </c>
      <c r="H28">
        <v>28.501747000000002</v>
      </c>
    </row>
    <row r="29" spans="1:8">
      <c r="A29" s="126">
        <v>28</v>
      </c>
      <c r="B29">
        <v>2002.280029</v>
      </c>
      <c r="C29">
        <v>76.680000000000007</v>
      </c>
      <c r="D29">
        <v>15.273</v>
      </c>
      <c r="E29">
        <v>16.178667000000001</v>
      </c>
      <c r="F29">
        <v>22.540087</v>
      </c>
      <c r="G29">
        <v>64.454284999999999</v>
      </c>
      <c r="H29">
        <v>28.788959999999999</v>
      </c>
    </row>
    <row r="30" spans="1:8">
      <c r="A30" s="126">
        <v>29</v>
      </c>
      <c r="B30">
        <v>1946.160034</v>
      </c>
      <c r="C30">
        <v>76.550003000000004</v>
      </c>
      <c r="D30">
        <v>16.931999000000001</v>
      </c>
      <c r="E30">
        <v>16.113333000000001</v>
      </c>
      <c r="F30">
        <v>24.162078999999999</v>
      </c>
      <c r="G30">
        <v>56.110000999999997</v>
      </c>
      <c r="H30">
        <v>27.877462000000001</v>
      </c>
    </row>
    <row r="31" spans="1:8">
      <c r="A31" s="126">
        <v>30</v>
      </c>
      <c r="B31">
        <v>2017.8100589999999</v>
      </c>
      <c r="C31">
        <v>73.879997000000003</v>
      </c>
      <c r="D31">
        <v>15.5175</v>
      </c>
      <c r="E31">
        <v>16.301331999999999</v>
      </c>
      <c r="F31">
        <v>26.607379999999999</v>
      </c>
      <c r="G31">
        <v>49.512855999999999</v>
      </c>
      <c r="H31">
        <v>27.017323999999999</v>
      </c>
    </row>
    <row r="32" spans="1:8">
      <c r="A32" s="126">
        <v>31</v>
      </c>
      <c r="B32">
        <v>2053.4399410000001</v>
      </c>
      <c r="C32">
        <v>75.099997999999999</v>
      </c>
      <c r="D32">
        <v>17.726500000000001</v>
      </c>
      <c r="E32">
        <v>14.827332999999999</v>
      </c>
      <c r="F32">
        <v>24.801624</v>
      </c>
      <c r="G32">
        <v>48.801430000000003</v>
      </c>
      <c r="H32">
        <v>26.247935999999999</v>
      </c>
    </row>
    <row r="33" spans="1:8">
      <c r="A33" s="126">
        <v>32</v>
      </c>
      <c r="B33">
        <v>2058.1999510000001</v>
      </c>
      <c r="C33">
        <v>78.449996999999996</v>
      </c>
      <c r="D33">
        <v>19.007999000000002</v>
      </c>
      <c r="E33">
        <v>13.573333</v>
      </c>
      <c r="F33">
        <v>26.325043000000001</v>
      </c>
      <c r="G33">
        <v>63.114285000000002</v>
      </c>
      <c r="H33">
        <v>26.652823999999999</v>
      </c>
    </row>
    <row r="34" spans="1:8">
      <c r="A34" s="126">
        <v>33</v>
      </c>
      <c r="B34">
        <v>2020.849976</v>
      </c>
      <c r="C34">
        <v>74.989998</v>
      </c>
      <c r="D34">
        <v>18.605</v>
      </c>
      <c r="E34">
        <v>13.555999999999999</v>
      </c>
      <c r="F34">
        <v>28.864075</v>
      </c>
      <c r="G34">
        <v>67.844284000000002</v>
      </c>
      <c r="H34">
        <v>27.843554999999999</v>
      </c>
    </row>
    <row r="35" spans="1:8">
      <c r="A35" s="126">
        <v>34</v>
      </c>
      <c r="B35">
        <v>2117.389893</v>
      </c>
      <c r="C35">
        <v>79.75</v>
      </c>
      <c r="D35">
        <v>21.089001</v>
      </c>
      <c r="E35">
        <v>12.584667</v>
      </c>
      <c r="F35">
        <v>28.068905000000001</v>
      </c>
      <c r="G35">
        <v>59.527141999999998</v>
      </c>
      <c r="H35">
        <v>27.32498</v>
      </c>
    </row>
    <row r="36" spans="1:8">
      <c r="A36" s="126">
        <v>35</v>
      </c>
      <c r="B36">
        <v>2059.6899410000001</v>
      </c>
      <c r="C36">
        <v>81.669998000000007</v>
      </c>
      <c r="D36">
        <v>21.461500000000001</v>
      </c>
      <c r="E36">
        <v>15.07</v>
      </c>
      <c r="F36">
        <v>28.231318999999999</v>
      </c>
      <c r="G36">
        <v>79.5</v>
      </c>
      <c r="H36">
        <v>26.867000999999998</v>
      </c>
    </row>
    <row r="37" spans="1:8">
      <c r="A37" s="126">
        <v>36</v>
      </c>
      <c r="B37">
        <v>2108.290039</v>
      </c>
      <c r="C37">
        <v>78.989998</v>
      </c>
      <c r="D37">
        <v>21.704499999999999</v>
      </c>
      <c r="E37">
        <v>16.719999000000001</v>
      </c>
      <c r="F37">
        <v>29.388552000000001</v>
      </c>
      <c r="G37">
        <v>89.151427999999996</v>
      </c>
      <c r="H37">
        <v>26.605498999999998</v>
      </c>
    </row>
    <row r="38" spans="1:8">
      <c r="A38" s="126">
        <v>37</v>
      </c>
      <c r="B38">
        <v>2111.7299800000001</v>
      </c>
      <c r="C38">
        <v>80.290001000000004</v>
      </c>
      <c r="D38">
        <v>26.807500999999998</v>
      </c>
      <c r="E38">
        <v>17.884001000000001</v>
      </c>
      <c r="F38">
        <v>28.412672000000001</v>
      </c>
      <c r="G38">
        <v>93.848572000000004</v>
      </c>
      <c r="H38">
        <v>26.025499</v>
      </c>
    </row>
    <row r="39" spans="1:8">
      <c r="A39" s="126">
        <v>38</v>
      </c>
      <c r="B39">
        <v>2077.419922</v>
      </c>
      <c r="C39">
        <v>86.910004000000001</v>
      </c>
      <c r="D39">
        <v>25.644501000000002</v>
      </c>
      <c r="E39">
        <v>17.743334000000001</v>
      </c>
      <c r="F39">
        <v>27.477136999999999</v>
      </c>
      <c r="G39">
        <v>114.30999799999999</v>
      </c>
      <c r="H39">
        <v>31.2805</v>
      </c>
    </row>
    <row r="40" spans="1:8">
      <c r="A40" s="126">
        <v>39</v>
      </c>
      <c r="B40">
        <v>2098.040039</v>
      </c>
      <c r="C40">
        <v>94.139999000000003</v>
      </c>
      <c r="D40">
        <v>25.5945</v>
      </c>
      <c r="E40">
        <v>16.603999999999999</v>
      </c>
      <c r="F40">
        <v>25.542636999999999</v>
      </c>
      <c r="G40">
        <v>115.029999</v>
      </c>
      <c r="H40">
        <v>30.912500000000001</v>
      </c>
    </row>
    <row r="41" spans="1:8">
      <c r="A41" s="126">
        <v>40</v>
      </c>
      <c r="B41">
        <v>1913.849976</v>
      </c>
      <c r="C41">
        <v>87.230002999999996</v>
      </c>
      <c r="D41">
        <v>31.295000000000002</v>
      </c>
      <c r="E41">
        <v>16.559999000000001</v>
      </c>
      <c r="F41">
        <v>25.098483999999999</v>
      </c>
      <c r="G41">
        <v>103.260002</v>
      </c>
      <c r="H41">
        <v>30.420999999999999</v>
      </c>
    </row>
    <row r="42" spans="1:8">
      <c r="A42" s="126">
        <v>41</v>
      </c>
      <c r="B42">
        <v>1923.8199460000001</v>
      </c>
      <c r="C42">
        <v>90.949996999999996</v>
      </c>
      <c r="D42">
        <v>33.240001999999997</v>
      </c>
      <c r="E42">
        <v>13.795332999999999</v>
      </c>
      <c r="F42">
        <v>27.191925000000001</v>
      </c>
      <c r="G42">
        <v>108.379997</v>
      </c>
      <c r="H42">
        <v>35.540500999999999</v>
      </c>
    </row>
    <row r="43" spans="1:8">
      <c r="A43" s="126">
        <v>42</v>
      </c>
      <c r="B43">
        <v>2104.0500489999999</v>
      </c>
      <c r="C43">
        <v>103.30999799999999</v>
      </c>
      <c r="D43">
        <v>33.794497999999997</v>
      </c>
      <c r="E43">
        <v>15.350667</v>
      </c>
      <c r="F43">
        <v>26.918865</v>
      </c>
      <c r="G43">
        <v>123.33000199999999</v>
      </c>
      <c r="H43">
        <v>37.130001</v>
      </c>
    </row>
    <row r="44" spans="1:8">
      <c r="A44" s="126">
        <v>43</v>
      </c>
      <c r="B44">
        <v>2102.6298830000001</v>
      </c>
      <c r="C44">
        <v>107.120003</v>
      </c>
      <c r="D44">
        <v>29.35</v>
      </c>
      <c r="E44">
        <v>16.000668000000001</v>
      </c>
      <c r="F44">
        <v>24.054171</v>
      </c>
      <c r="G44">
        <v>114.379997</v>
      </c>
      <c r="H44">
        <v>37.944000000000003</v>
      </c>
    </row>
    <row r="45" spans="1:8">
      <c r="A45" s="126">
        <v>44</v>
      </c>
      <c r="B45">
        <v>2012.660034</v>
      </c>
      <c r="C45">
        <v>102.220001</v>
      </c>
      <c r="D45">
        <v>27.625999</v>
      </c>
      <c r="E45">
        <v>12.746667</v>
      </c>
      <c r="F45">
        <v>22.244278000000001</v>
      </c>
      <c r="G45">
        <v>91.839995999999999</v>
      </c>
      <c r="H45">
        <v>37.147499000000003</v>
      </c>
    </row>
    <row r="46" spans="1:8">
      <c r="A46" s="126">
        <v>45</v>
      </c>
      <c r="B46">
        <v>1939.380005</v>
      </c>
      <c r="C46">
        <v>115.089996</v>
      </c>
      <c r="D46">
        <v>29.681999000000001</v>
      </c>
      <c r="E46">
        <v>12.795332999999999</v>
      </c>
      <c r="F46">
        <v>22.095738999999998</v>
      </c>
      <c r="G46">
        <v>93.410004000000001</v>
      </c>
      <c r="H46">
        <v>34.888500000000001</v>
      </c>
    </row>
    <row r="47" spans="1:8">
      <c r="A47" s="126">
        <v>46</v>
      </c>
      <c r="B47">
        <v>1978.349976</v>
      </c>
      <c r="C47">
        <v>109.82</v>
      </c>
      <c r="D47">
        <v>32.979500000000002</v>
      </c>
      <c r="E47">
        <v>15.318</v>
      </c>
      <c r="F47">
        <v>25.041712</v>
      </c>
      <c r="G47">
        <v>102.230003</v>
      </c>
      <c r="H47">
        <v>37.247501</v>
      </c>
    </row>
    <row r="48" spans="1:8">
      <c r="A48" s="126">
        <v>47</v>
      </c>
      <c r="B48">
        <v>2072.780029</v>
      </c>
      <c r="C48">
        <v>116.05999799999999</v>
      </c>
      <c r="D48">
        <v>36.139499999999998</v>
      </c>
      <c r="E48">
        <v>16.050667000000001</v>
      </c>
      <c r="F48">
        <v>21.537842000000001</v>
      </c>
      <c r="G48">
        <v>90.029999000000004</v>
      </c>
      <c r="H48">
        <v>34.650500999999998</v>
      </c>
    </row>
    <row r="49" spans="1:8">
      <c r="A49" s="126">
        <v>48</v>
      </c>
      <c r="B49">
        <v>2081.429932</v>
      </c>
      <c r="C49">
        <v>118.57</v>
      </c>
      <c r="D49">
        <v>35.780997999999997</v>
      </c>
      <c r="E49">
        <v>14.882</v>
      </c>
      <c r="F49">
        <v>22.943982999999999</v>
      </c>
      <c r="G49">
        <v>102.57</v>
      </c>
      <c r="H49">
        <v>36.785998999999997</v>
      </c>
    </row>
    <row r="50" spans="1:8">
      <c r="A50" s="126">
        <v>49</v>
      </c>
      <c r="B50">
        <v>2099.330078</v>
      </c>
      <c r="C50">
        <v>118.779999</v>
      </c>
      <c r="D50">
        <v>37.940497999999998</v>
      </c>
      <c r="E50">
        <v>14.151999999999999</v>
      </c>
      <c r="F50">
        <v>22.098934</v>
      </c>
      <c r="G50">
        <v>91.480002999999996</v>
      </c>
      <c r="H50">
        <v>34.604999999999997</v>
      </c>
    </row>
    <row r="51" spans="1:8">
      <c r="A51" s="126">
        <v>50</v>
      </c>
      <c r="B51">
        <v>2102.9499510000001</v>
      </c>
      <c r="C51">
        <v>114.19000200000001</v>
      </c>
      <c r="D51">
        <v>38.457999999999998</v>
      </c>
      <c r="E51">
        <v>15.652666999999999</v>
      </c>
      <c r="F51">
        <v>24.089226</v>
      </c>
      <c r="G51">
        <v>91.25</v>
      </c>
      <c r="H51">
        <v>38.439498999999998</v>
      </c>
    </row>
    <row r="52" spans="1:8">
      <c r="A52" s="126">
        <v>51</v>
      </c>
      <c r="B52">
        <v>2170.8400879999999</v>
      </c>
      <c r="C52">
        <v>124.30999799999999</v>
      </c>
      <c r="D52">
        <v>41.865501000000002</v>
      </c>
      <c r="E52">
        <v>14.134</v>
      </c>
      <c r="F52">
        <v>24.526119000000001</v>
      </c>
      <c r="G52">
        <v>97.449996999999996</v>
      </c>
      <c r="H52">
        <v>38.352500999999997</v>
      </c>
    </row>
    <row r="53" spans="1:8">
      <c r="A53" s="126">
        <v>52</v>
      </c>
      <c r="B53">
        <v>2170.860107</v>
      </c>
      <c r="C53">
        <v>126.16999800000001</v>
      </c>
      <c r="D53">
        <v>39.491000999999997</v>
      </c>
      <c r="E53">
        <v>13.602</v>
      </c>
      <c r="F53">
        <v>26.274248</v>
      </c>
      <c r="G53">
        <v>98.550003000000004</v>
      </c>
      <c r="H53">
        <v>38.864497999999998</v>
      </c>
    </row>
    <row r="54" spans="1:8">
      <c r="A54" s="126">
        <v>53</v>
      </c>
      <c r="B54">
        <v>2161.1999510000001</v>
      </c>
      <c r="C54">
        <v>128.770004</v>
      </c>
      <c r="D54">
        <v>37.528500000000001</v>
      </c>
      <c r="E54">
        <v>13.182</v>
      </c>
      <c r="F54">
        <v>26.388131999999999</v>
      </c>
      <c r="G54">
        <v>124.870003</v>
      </c>
      <c r="H54">
        <v>39.227001000000001</v>
      </c>
    </row>
    <row r="55" spans="1:8">
      <c r="A55" s="126">
        <v>54</v>
      </c>
      <c r="B55">
        <v>2111.719971</v>
      </c>
      <c r="C55">
        <v>129.5</v>
      </c>
      <c r="D55">
        <v>37.493499999999997</v>
      </c>
      <c r="E55">
        <v>12.626666999999999</v>
      </c>
      <c r="F55">
        <v>25.686245</v>
      </c>
      <c r="G55">
        <v>117</v>
      </c>
      <c r="H55">
        <v>37.902000000000001</v>
      </c>
    </row>
    <row r="56" spans="1:8">
      <c r="A56" s="126">
        <v>55</v>
      </c>
      <c r="B56">
        <v>2191.080078</v>
      </c>
      <c r="C56">
        <v>115.099998</v>
      </c>
      <c r="D56">
        <v>41.173999999999999</v>
      </c>
      <c r="E56">
        <v>14.246</v>
      </c>
      <c r="F56">
        <v>27.056234</v>
      </c>
      <c r="G56">
        <v>123.800003</v>
      </c>
      <c r="H56">
        <v>38.591000000000001</v>
      </c>
    </row>
    <row r="57" spans="1:8">
      <c r="A57" s="126">
        <v>56</v>
      </c>
      <c r="B57">
        <v>2257.830078</v>
      </c>
      <c r="C57">
        <v>116.860001</v>
      </c>
      <c r="D57">
        <v>42.251998999999998</v>
      </c>
      <c r="E57">
        <v>16.795334</v>
      </c>
      <c r="F57">
        <v>28.348071999999998</v>
      </c>
      <c r="G57">
        <v>140.71000699999999</v>
      </c>
      <c r="H57">
        <v>39.839500000000001</v>
      </c>
    </row>
    <row r="58" spans="1:8">
      <c r="A58" s="126">
        <v>57</v>
      </c>
      <c r="B58">
        <v>2279.5500489999999</v>
      </c>
      <c r="C58">
        <v>133.229996</v>
      </c>
      <c r="D58">
        <v>44.326999999999998</v>
      </c>
      <c r="E58">
        <v>16.666</v>
      </c>
      <c r="F58">
        <v>32.001666999999998</v>
      </c>
      <c r="G58">
        <v>142.13000500000001</v>
      </c>
      <c r="H58">
        <v>41.160499999999999</v>
      </c>
    </row>
    <row r="59" spans="1:8">
      <c r="A59" s="126">
        <v>58</v>
      </c>
      <c r="B59">
        <v>2395.959961</v>
      </c>
      <c r="C59">
        <v>137.41999799999999</v>
      </c>
      <c r="D59">
        <v>46.249499999999998</v>
      </c>
      <c r="E59">
        <v>18.553332999999999</v>
      </c>
      <c r="F59">
        <v>33.705325999999999</v>
      </c>
      <c r="G59">
        <v>147.80999800000001</v>
      </c>
      <c r="H59">
        <v>41.478000999999999</v>
      </c>
    </row>
    <row r="60" spans="1:8">
      <c r="A60" s="126">
        <v>59</v>
      </c>
      <c r="B60">
        <v>2358.8400879999999</v>
      </c>
      <c r="C60">
        <v>142.279999</v>
      </c>
      <c r="D60">
        <v>49.730998999999997</v>
      </c>
      <c r="E60">
        <v>20.937999999999999</v>
      </c>
      <c r="F60">
        <v>33.702972000000003</v>
      </c>
      <c r="G60">
        <v>152.199997</v>
      </c>
      <c r="H60">
        <v>45.298000000000002</v>
      </c>
    </row>
    <row r="61" spans="1:8">
      <c r="A61" s="126">
        <v>60</v>
      </c>
      <c r="B61">
        <v>2388.330078</v>
      </c>
      <c r="C61">
        <v>152.46000699999999</v>
      </c>
      <c r="D61">
        <v>48.400002000000001</v>
      </c>
      <c r="E61">
        <v>22.733999000000001</v>
      </c>
      <c r="F61">
        <v>35.840350999999998</v>
      </c>
      <c r="G61">
        <v>163.070007</v>
      </c>
      <c r="H61">
        <v>48.243000000000002</v>
      </c>
    </row>
    <row r="62" spans="1:8">
      <c r="A62" s="126">
        <v>61</v>
      </c>
      <c r="B62">
        <v>2430.0600589999999</v>
      </c>
      <c r="C62">
        <v>151.529999</v>
      </c>
      <c r="D62">
        <v>49.389000000000003</v>
      </c>
      <c r="E62">
        <v>24.107332</v>
      </c>
      <c r="F62">
        <v>33.929259999999999</v>
      </c>
      <c r="G62">
        <v>149.41000399999999</v>
      </c>
      <c r="H62">
        <v>45.436501</v>
      </c>
    </row>
    <row r="63" spans="1:8">
      <c r="A63" s="126">
        <v>62</v>
      </c>
      <c r="B63">
        <v>2429.01001</v>
      </c>
      <c r="C63">
        <v>148.429993</v>
      </c>
      <c r="D63">
        <v>49.029998999999997</v>
      </c>
      <c r="E63">
        <v>21.564667</v>
      </c>
      <c r="F63">
        <v>35.038868000000001</v>
      </c>
      <c r="G63">
        <v>181.66000399999999</v>
      </c>
      <c r="H63">
        <v>46.525002000000001</v>
      </c>
    </row>
    <row r="64" spans="1:8">
      <c r="A64" s="126">
        <v>63</v>
      </c>
      <c r="B64">
        <v>2476.3500979999999</v>
      </c>
      <c r="C64">
        <v>169.86000100000001</v>
      </c>
      <c r="D64">
        <v>48.067501</v>
      </c>
      <c r="E64">
        <v>23.726666999999999</v>
      </c>
      <c r="F64">
        <v>38.636291999999997</v>
      </c>
      <c r="G64">
        <v>174.71000699999999</v>
      </c>
      <c r="H64">
        <v>46.966498999999999</v>
      </c>
    </row>
    <row r="65" spans="1:8">
      <c r="A65" s="126">
        <v>64</v>
      </c>
      <c r="B65">
        <v>2476.5500489999999</v>
      </c>
      <c r="C65">
        <v>172.020004</v>
      </c>
      <c r="D65">
        <v>55.264000000000003</v>
      </c>
      <c r="E65">
        <v>22.74</v>
      </c>
      <c r="F65">
        <v>36.451275000000003</v>
      </c>
      <c r="G65">
        <v>181.35000600000001</v>
      </c>
      <c r="H65">
        <v>47.955502000000003</v>
      </c>
    </row>
    <row r="66" spans="1:8">
      <c r="A66" s="126">
        <v>65</v>
      </c>
      <c r="B66">
        <v>2529.1201169999999</v>
      </c>
      <c r="C66">
        <v>169.470001</v>
      </c>
      <c r="D66">
        <v>58.837502000000001</v>
      </c>
      <c r="E66">
        <v>22.101998999999999</v>
      </c>
      <c r="F66">
        <v>39.980029999999999</v>
      </c>
      <c r="G66">
        <v>196.429993</v>
      </c>
      <c r="H66">
        <v>50.832000999999998</v>
      </c>
    </row>
    <row r="67" spans="1:8">
      <c r="A67" s="126">
        <v>66</v>
      </c>
      <c r="B67">
        <v>2579.360107</v>
      </c>
      <c r="C67">
        <v>182.66000399999999</v>
      </c>
      <c r="D67">
        <v>58.473498999999997</v>
      </c>
      <c r="E67">
        <v>20.59</v>
      </c>
      <c r="F67">
        <v>40.644627</v>
      </c>
      <c r="G67">
        <v>187.58000200000001</v>
      </c>
      <c r="H67">
        <v>51.070498999999998</v>
      </c>
    </row>
    <row r="68" spans="1:8">
      <c r="A68" s="126">
        <v>67</v>
      </c>
      <c r="B68">
        <v>2642.219971</v>
      </c>
      <c r="C68">
        <v>175.10000600000001</v>
      </c>
      <c r="D68">
        <v>72.544501999999994</v>
      </c>
      <c r="E68">
        <v>20.756665999999999</v>
      </c>
      <c r="F68">
        <v>40.168861</v>
      </c>
      <c r="G68">
        <v>191.96000699999999</v>
      </c>
      <c r="H68">
        <v>52.32</v>
      </c>
    </row>
    <row r="69" spans="1:8">
      <c r="A69" s="126">
        <v>68</v>
      </c>
      <c r="B69">
        <v>2695.8100589999999</v>
      </c>
      <c r="C69">
        <v>181.41999799999999</v>
      </c>
      <c r="D69">
        <v>75.622497999999993</v>
      </c>
      <c r="E69">
        <v>23.620667000000001</v>
      </c>
      <c r="F69">
        <v>39.741604000000002</v>
      </c>
      <c r="G69">
        <v>270.29998799999998</v>
      </c>
      <c r="H69">
        <v>58.497002000000002</v>
      </c>
    </row>
    <row r="70" spans="1:8">
      <c r="A70" s="126">
        <v>69</v>
      </c>
      <c r="B70">
        <v>2821.9799800000001</v>
      </c>
      <c r="C70">
        <v>193.08999600000001</v>
      </c>
      <c r="D70">
        <v>72.366996999999998</v>
      </c>
      <c r="E70">
        <v>22.870667000000001</v>
      </c>
      <c r="F70">
        <v>42.279007</v>
      </c>
      <c r="G70">
        <v>291.38000499999998</v>
      </c>
      <c r="H70">
        <v>55.236499999999999</v>
      </c>
    </row>
    <row r="71" spans="1:8">
      <c r="A71" s="126">
        <v>70</v>
      </c>
      <c r="B71">
        <v>2677.669922</v>
      </c>
      <c r="C71">
        <v>175.94000199999999</v>
      </c>
      <c r="D71">
        <v>78.306503000000006</v>
      </c>
      <c r="E71">
        <v>17.742000999999998</v>
      </c>
      <c r="F71">
        <v>39.987045000000002</v>
      </c>
      <c r="G71">
        <v>295.35000600000001</v>
      </c>
      <c r="H71">
        <v>51.589500000000001</v>
      </c>
    </row>
    <row r="72" spans="1:8">
      <c r="A72" s="126">
        <v>71</v>
      </c>
      <c r="B72">
        <v>2581.8798830000001</v>
      </c>
      <c r="C72">
        <v>155.38999899999999</v>
      </c>
      <c r="D72">
        <v>81.481003000000001</v>
      </c>
      <c r="E72">
        <v>19.593332</v>
      </c>
      <c r="F72">
        <v>39.386456000000003</v>
      </c>
      <c r="G72">
        <v>312.459991</v>
      </c>
      <c r="H72">
        <v>50.866501</v>
      </c>
    </row>
    <row r="73" spans="1:8">
      <c r="A73" s="126">
        <v>72</v>
      </c>
      <c r="B73">
        <v>2654.8000489999999</v>
      </c>
      <c r="C73">
        <v>173.86000100000001</v>
      </c>
      <c r="D73">
        <v>84.989998</v>
      </c>
      <c r="E73">
        <v>18.981999999999999</v>
      </c>
      <c r="F73">
        <v>44.536777000000001</v>
      </c>
      <c r="G73">
        <v>351.60000600000001</v>
      </c>
      <c r="H73">
        <v>54.249499999999998</v>
      </c>
    </row>
    <row r="74" spans="1:8">
      <c r="A74" s="126">
        <v>73</v>
      </c>
      <c r="B74">
        <v>2734.6201169999999</v>
      </c>
      <c r="C74">
        <v>193.990005</v>
      </c>
      <c r="D74">
        <v>88.872001999999995</v>
      </c>
      <c r="E74">
        <v>22.863333000000001</v>
      </c>
      <c r="F74">
        <v>44.287436999999997</v>
      </c>
      <c r="G74">
        <v>391.42999300000002</v>
      </c>
      <c r="H74">
        <v>55.782501000000003</v>
      </c>
    </row>
    <row r="75" spans="1:8">
      <c r="A75" s="126">
        <v>74</v>
      </c>
      <c r="B75">
        <v>2726.709961</v>
      </c>
      <c r="C75">
        <v>197.36000100000001</v>
      </c>
      <c r="D75">
        <v>100.635498</v>
      </c>
      <c r="E75">
        <v>19.875999</v>
      </c>
      <c r="F75">
        <v>45.526749000000002</v>
      </c>
      <c r="G75">
        <v>337.45001200000002</v>
      </c>
      <c r="H75">
        <v>60.862999000000002</v>
      </c>
    </row>
    <row r="76" spans="1:8">
      <c r="A76" s="126">
        <v>75</v>
      </c>
      <c r="B76">
        <v>2813.360107</v>
      </c>
      <c r="C76">
        <v>171.64999399999999</v>
      </c>
      <c r="D76">
        <v>100.150002</v>
      </c>
      <c r="E76">
        <v>20.110665999999998</v>
      </c>
      <c r="F76">
        <v>54.460323000000002</v>
      </c>
      <c r="G76">
        <v>367.67999300000002</v>
      </c>
      <c r="H76">
        <v>60.909500000000001</v>
      </c>
    </row>
    <row r="77" spans="1:8">
      <c r="A77" s="126">
        <v>76</v>
      </c>
      <c r="B77">
        <v>2896.719971</v>
      </c>
      <c r="C77">
        <v>171.16000399999999</v>
      </c>
      <c r="D77">
        <v>79.900497000000001</v>
      </c>
      <c r="E77">
        <v>17.651333000000001</v>
      </c>
      <c r="F77">
        <v>54.197552000000002</v>
      </c>
      <c r="G77">
        <v>374.13000499999998</v>
      </c>
      <c r="H77">
        <v>59.673499999999997</v>
      </c>
    </row>
    <row r="78" spans="1:8">
      <c r="A78" s="126">
        <v>77</v>
      </c>
      <c r="B78">
        <v>2924.5900879999999</v>
      </c>
      <c r="C78" s="43">
        <v>162.44000199999999</v>
      </c>
      <c r="D78">
        <v>84.508499</v>
      </c>
      <c r="E78">
        <v>22.488001000000001</v>
      </c>
      <c r="F78">
        <v>52.545741999999997</v>
      </c>
      <c r="G78">
        <v>301.77999899999998</v>
      </c>
      <c r="H78">
        <v>53.838501000000001</v>
      </c>
    </row>
    <row r="79" spans="1:8">
      <c r="A79" s="126">
        <v>78</v>
      </c>
      <c r="B79">
        <v>2740.3701169999999</v>
      </c>
      <c r="C79" s="43">
        <v>151.75</v>
      </c>
      <c r="D79">
        <v>75.098502999999994</v>
      </c>
      <c r="E79">
        <v>23.365334000000001</v>
      </c>
      <c r="F79">
        <v>42.874977000000001</v>
      </c>
      <c r="G79">
        <v>286.13000499999998</v>
      </c>
      <c r="H79">
        <v>54.721499999999999</v>
      </c>
    </row>
    <row r="80" spans="1:8">
      <c r="A80" s="126">
        <v>79</v>
      </c>
      <c r="B80">
        <v>2790.3701169999999</v>
      </c>
      <c r="C80" s="43">
        <v>141.08999600000001</v>
      </c>
      <c r="D80">
        <v>85.936501000000007</v>
      </c>
      <c r="E80">
        <v>22.186665999999999</v>
      </c>
      <c r="F80">
        <v>38.003689000000001</v>
      </c>
      <c r="G80">
        <v>267.66000400000001</v>
      </c>
      <c r="H80">
        <v>51.780498999999999</v>
      </c>
    </row>
    <row r="81" spans="1:8">
      <c r="A81" s="126">
        <v>80</v>
      </c>
      <c r="B81">
        <v>2510.030029</v>
      </c>
      <c r="C81" s="43">
        <v>135.679993</v>
      </c>
      <c r="D81">
        <v>81.991501</v>
      </c>
      <c r="E81">
        <v>20.468</v>
      </c>
      <c r="F81">
        <v>40.099735000000003</v>
      </c>
      <c r="G81">
        <v>339.5</v>
      </c>
      <c r="H81">
        <v>55.818500999999998</v>
      </c>
    </row>
    <row r="82" spans="1:8">
      <c r="A82" s="126">
        <v>81</v>
      </c>
      <c r="B82">
        <v>2706.530029</v>
      </c>
      <c r="C82" s="43">
        <v>165.71000699999999</v>
      </c>
      <c r="D82">
        <v>89.037497999999999</v>
      </c>
      <c r="E82">
        <v>21.325333000000001</v>
      </c>
      <c r="F82">
        <v>41.716346999999999</v>
      </c>
      <c r="G82">
        <v>358.10000600000001</v>
      </c>
      <c r="H82">
        <v>55.995998</v>
      </c>
    </row>
    <row r="83" spans="1:8">
      <c r="A83" s="126">
        <v>82</v>
      </c>
      <c r="B83">
        <v>2803.6899410000001</v>
      </c>
      <c r="C83" s="43">
        <v>162.279999</v>
      </c>
      <c r="D83">
        <v>96.325996000000004</v>
      </c>
      <c r="E83">
        <v>18.657333000000001</v>
      </c>
      <c r="F83">
        <v>45.960186</v>
      </c>
      <c r="G83">
        <v>356.55999800000001</v>
      </c>
      <c r="H83">
        <v>58.665500999999999</v>
      </c>
    </row>
    <row r="84" spans="1:8">
      <c r="A84" s="126">
        <v>83</v>
      </c>
      <c r="B84">
        <v>2867.1899410000001</v>
      </c>
      <c r="C84" s="43">
        <v>168.699997</v>
      </c>
      <c r="D84">
        <v>88.753501999999997</v>
      </c>
      <c r="E84">
        <v>15.912667000000001</v>
      </c>
      <c r="F84">
        <v>48.553986000000002</v>
      </c>
      <c r="G84">
        <v>370.540009</v>
      </c>
      <c r="H84">
        <v>59.423999999999999</v>
      </c>
    </row>
    <row r="85" spans="1:8">
      <c r="A85" s="126">
        <v>84</v>
      </c>
      <c r="B85">
        <v>2923.7299800000001</v>
      </c>
      <c r="C85" s="43">
        <v>193.029999</v>
      </c>
      <c r="D85">
        <v>94.681503000000006</v>
      </c>
      <c r="E85">
        <v>12.343999999999999</v>
      </c>
      <c r="F85">
        <v>42.359825000000001</v>
      </c>
      <c r="G85">
        <v>343.27999899999998</v>
      </c>
      <c r="H85">
        <v>55.181499000000002</v>
      </c>
    </row>
    <row r="86" spans="1:8">
      <c r="A86" s="126">
        <v>85</v>
      </c>
      <c r="B86">
        <v>2744.4499510000001</v>
      </c>
      <c r="C86" s="43">
        <v>164.14999399999999</v>
      </c>
      <c r="D86">
        <v>93.338997000000006</v>
      </c>
      <c r="E86">
        <v>14.897333</v>
      </c>
      <c r="F86">
        <v>48.073017</v>
      </c>
      <c r="G86">
        <v>367.32000699999998</v>
      </c>
      <c r="H86">
        <v>54.045501999999999</v>
      </c>
    </row>
    <row r="87" spans="1:8">
      <c r="A87" s="126">
        <v>86</v>
      </c>
      <c r="B87">
        <v>2964.330078</v>
      </c>
      <c r="C87" s="43">
        <v>193</v>
      </c>
      <c r="D87">
        <v>88.814498999999998</v>
      </c>
      <c r="E87">
        <v>16.107332</v>
      </c>
      <c r="F87">
        <v>51.745525000000001</v>
      </c>
      <c r="G87">
        <v>322.98998999999998</v>
      </c>
      <c r="H87">
        <v>60.834000000000003</v>
      </c>
    </row>
    <row r="88" spans="1:8">
      <c r="A88" s="126">
        <v>87</v>
      </c>
      <c r="B88">
        <v>2953.5600589999999</v>
      </c>
      <c r="C88" s="43">
        <v>192.729996</v>
      </c>
      <c r="D88">
        <v>86.795501999999999</v>
      </c>
      <c r="E88">
        <v>15.040666999999999</v>
      </c>
      <c r="F88">
        <v>50.701103000000003</v>
      </c>
      <c r="G88">
        <v>293.75</v>
      </c>
      <c r="H88">
        <v>59.404998999999997</v>
      </c>
    </row>
    <row r="89" spans="1:8">
      <c r="A89" s="126">
        <v>88</v>
      </c>
      <c r="B89">
        <v>2906.2700199999999</v>
      </c>
      <c r="C89" s="43">
        <v>182.38999899999999</v>
      </c>
      <c r="D89">
        <v>88.832999999999998</v>
      </c>
      <c r="E89">
        <v>16.058001000000001</v>
      </c>
      <c r="F89">
        <v>54.607021000000003</v>
      </c>
      <c r="G89">
        <v>267.61999500000002</v>
      </c>
      <c r="H89">
        <v>60.950001</v>
      </c>
    </row>
    <row r="90" spans="1:8">
      <c r="A90" s="126">
        <v>89</v>
      </c>
      <c r="B90">
        <v>2940.25</v>
      </c>
      <c r="C90" s="43">
        <v>175.80999800000001</v>
      </c>
      <c r="D90">
        <v>90.040001000000004</v>
      </c>
      <c r="E90">
        <v>20.994667</v>
      </c>
      <c r="F90">
        <v>60.651176</v>
      </c>
      <c r="G90">
        <v>287.41000400000001</v>
      </c>
      <c r="H90">
        <v>63.005501000000002</v>
      </c>
    </row>
    <row r="91" spans="1:8">
      <c r="A91" s="126">
        <v>90</v>
      </c>
      <c r="B91">
        <v>3066.9099120000001</v>
      </c>
      <c r="C91" s="43">
        <v>193.61999499999999</v>
      </c>
      <c r="D91">
        <v>92.391998000000001</v>
      </c>
      <c r="E91">
        <v>21.995999999999999</v>
      </c>
      <c r="F91">
        <v>65.159285999999994</v>
      </c>
      <c r="G91">
        <v>314.66000400000001</v>
      </c>
      <c r="H91">
        <v>65.248001000000002</v>
      </c>
    </row>
    <row r="92" spans="1:8">
      <c r="A92" s="126">
        <v>91</v>
      </c>
      <c r="B92">
        <v>3113.8701169999999</v>
      </c>
      <c r="C92" s="43">
        <v>199.699997</v>
      </c>
      <c r="D92">
        <v>100.435997</v>
      </c>
      <c r="E92">
        <v>27.888666000000001</v>
      </c>
      <c r="F92">
        <v>71.810928000000004</v>
      </c>
      <c r="G92">
        <v>323.57000699999998</v>
      </c>
      <c r="H92">
        <v>66.850998000000004</v>
      </c>
    </row>
    <row r="93" spans="1:8">
      <c r="A93" s="126">
        <v>92</v>
      </c>
      <c r="B93">
        <v>3257.8500979999999</v>
      </c>
      <c r="C93" s="43">
        <v>209.779999</v>
      </c>
      <c r="D93">
        <v>94.1875</v>
      </c>
      <c r="E93">
        <v>43.371333999999997</v>
      </c>
      <c r="F93">
        <v>75.689437999999996</v>
      </c>
      <c r="G93">
        <v>345.08999599999999</v>
      </c>
      <c r="H93">
        <v>71.711501999999996</v>
      </c>
    </row>
    <row r="94" spans="1:8">
      <c r="A94" s="126">
        <v>93</v>
      </c>
      <c r="B94">
        <v>3248.919922</v>
      </c>
      <c r="C94" s="43">
        <v>204.19000199999999</v>
      </c>
      <c r="D94">
        <v>97.486000000000004</v>
      </c>
      <c r="E94">
        <v>44.532665000000001</v>
      </c>
      <c r="F94">
        <v>66.849074999999999</v>
      </c>
      <c r="G94">
        <v>369.02999899999998</v>
      </c>
      <c r="H94">
        <v>66.966498999999999</v>
      </c>
    </row>
    <row r="95" spans="1:8">
      <c r="A95" s="126">
        <v>94</v>
      </c>
      <c r="B95">
        <v>3090.2299800000001</v>
      </c>
      <c r="C95" s="43">
        <v>196.44000199999999</v>
      </c>
      <c r="D95">
        <v>123.699997</v>
      </c>
      <c r="E95">
        <v>34.933334000000002</v>
      </c>
      <c r="F95">
        <v>62.333190999999999</v>
      </c>
      <c r="G95">
        <v>375.5</v>
      </c>
      <c r="H95">
        <v>58.140498999999998</v>
      </c>
    </row>
    <row r="96" spans="1:8">
      <c r="A96" s="126">
        <v>95</v>
      </c>
      <c r="B96">
        <v>2470.5</v>
      </c>
      <c r="C96" s="43">
        <v>159.60000600000001</v>
      </c>
      <c r="D96">
        <v>122.1185</v>
      </c>
      <c r="E96">
        <v>52.125332</v>
      </c>
      <c r="F96">
        <v>72.018119999999996</v>
      </c>
      <c r="G96">
        <v>419.85000600000001</v>
      </c>
      <c r="H96">
        <v>67.432998999999995</v>
      </c>
    </row>
    <row r="97" spans="1:8">
      <c r="A97" s="126">
        <v>96</v>
      </c>
      <c r="B97">
        <v>2830.709961</v>
      </c>
      <c r="C97" s="43">
        <v>202.270004</v>
      </c>
      <c r="D97">
        <v>137.94099399999999</v>
      </c>
      <c r="E97">
        <v>55.666668000000001</v>
      </c>
      <c r="F97">
        <v>77.935485999999997</v>
      </c>
      <c r="G97">
        <v>419.73001099999999</v>
      </c>
      <c r="H97">
        <v>71.445999</v>
      </c>
    </row>
    <row r="98" spans="1:8">
      <c r="A98" s="126">
        <v>97</v>
      </c>
      <c r="B98">
        <v>3055.7299800000001</v>
      </c>
      <c r="C98" s="43">
        <v>231.91000399999999</v>
      </c>
      <c r="D98">
        <v>158.233994</v>
      </c>
      <c r="E98">
        <v>71.987335000000002</v>
      </c>
      <c r="F98">
        <v>89.664169000000001</v>
      </c>
      <c r="G98">
        <v>455.040009</v>
      </c>
      <c r="H98">
        <v>70.680496000000005</v>
      </c>
    </row>
    <row r="99" spans="1:8">
      <c r="A99" s="126">
        <v>98</v>
      </c>
      <c r="B99">
        <v>3115.860107</v>
      </c>
      <c r="C99" s="43">
        <v>237.550003</v>
      </c>
      <c r="D99">
        <v>172.54800399999999</v>
      </c>
      <c r="E99">
        <v>95.384003000000007</v>
      </c>
      <c r="F99">
        <v>104.470551</v>
      </c>
      <c r="G99">
        <v>488.88000499999998</v>
      </c>
      <c r="H99">
        <v>74.148003000000003</v>
      </c>
    </row>
    <row r="100" spans="1:8">
      <c r="A100" s="126">
        <v>99</v>
      </c>
      <c r="B100">
        <v>3294.610107</v>
      </c>
      <c r="C100" s="43">
        <v>251.96000699999999</v>
      </c>
      <c r="D100">
        <v>157.43649300000001</v>
      </c>
      <c r="E100">
        <v>166.106674</v>
      </c>
      <c r="F100">
        <v>126.866936</v>
      </c>
      <c r="G100">
        <v>529.55999799999995</v>
      </c>
      <c r="H100">
        <v>81.709000000000003</v>
      </c>
    </row>
    <row r="101" spans="1:8">
      <c r="A101" s="126">
        <v>100</v>
      </c>
      <c r="B101">
        <v>3526.6499020000001</v>
      </c>
      <c r="C101" s="43">
        <v>295.44000199999999</v>
      </c>
      <c r="D101">
        <v>151.80749499999999</v>
      </c>
      <c r="E101">
        <v>143.00332599999999</v>
      </c>
      <c r="F101">
        <v>114.06501799999999</v>
      </c>
      <c r="G101">
        <v>500.02999899999998</v>
      </c>
      <c r="H101">
        <v>73.480002999999996</v>
      </c>
    </row>
    <row r="102" spans="1:8">
      <c r="A102" s="126">
        <v>101</v>
      </c>
      <c r="B102">
        <v>3380.8000489999999</v>
      </c>
      <c r="C102" s="43">
        <v>266.63000499999998</v>
      </c>
      <c r="D102">
        <v>158.401993</v>
      </c>
      <c r="E102">
        <v>129.346664</v>
      </c>
      <c r="F102">
        <v>107.219742</v>
      </c>
      <c r="G102">
        <v>475.73998999999998</v>
      </c>
      <c r="H102">
        <v>81.050499000000002</v>
      </c>
    </row>
    <row r="103" spans="1:8">
      <c r="A103" s="126">
        <v>102</v>
      </c>
      <c r="B103">
        <v>3310.23999</v>
      </c>
      <c r="C103" s="43">
        <v>261.35998499999999</v>
      </c>
      <c r="D103">
        <v>162.846497</v>
      </c>
      <c r="E103">
        <v>189.199997</v>
      </c>
      <c r="F103">
        <v>117.256203</v>
      </c>
      <c r="G103">
        <v>490.70001200000002</v>
      </c>
      <c r="H103">
        <v>88.037002999999999</v>
      </c>
    </row>
    <row r="104" spans="1:8">
      <c r="A104" s="126">
        <v>103</v>
      </c>
      <c r="B104">
        <v>3662.4499510000001</v>
      </c>
      <c r="C104" s="43">
        <v>286.54998799999998</v>
      </c>
      <c r="D104">
        <v>160.30999800000001</v>
      </c>
      <c r="E104">
        <v>235.22332800000001</v>
      </c>
      <c r="F104">
        <v>130.91615300000001</v>
      </c>
      <c r="G104">
        <v>540.72997999999995</v>
      </c>
      <c r="H104">
        <v>87.594002000000003</v>
      </c>
    </row>
    <row r="105" spans="1:8">
      <c r="A105" s="126">
        <v>104</v>
      </c>
      <c r="B105" s="43">
        <v>3714.2</v>
      </c>
      <c r="C105">
        <v>3714.2</v>
      </c>
      <c r="D105">
        <v>154.6465</v>
      </c>
      <c r="E105">
        <v>264.51001000000002</v>
      </c>
      <c r="F105">
        <v>130.19593800000001</v>
      </c>
      <c r="G105">
        <v>532.39001499999995</v>
      </c>
      <c r="H105">
        <v>91.787002999999999</v>
      </c>
    </row>
    <row r="106" spans="1:8">
      <c r="A106" s="126">
        <v>105</v>
      </c>
      <c r="B106" s="43">
        <v>3811.1</v>
      </c>
      <c r="C106">
        <v>3811.1</v>
      </c>
      <c r="D106">
        <v>154.70399499999999</v>
      </c>
      <c r="E106">
        <v>225.16667200000001</v>
      </c>
      <c r="F106">
        <v>119.638947</v>
      </c>
      <c r="G106">
        <v>538.84997599999997</v>
      </c>
      <c r="H106">
        <v>101.843002</v>
      </c>
    </row>
    <row r="107" spans="1:8">
      <c r="A107" s="126">
        <v>106</v>
      </c>
      <c r="B107" s="43">
        <v>3972.9</v>
      </c>
      <c r="C107">
        <v>3972.9</v>
      </c>
      <c r="D107">
        <v>173.371002</v>
      </c>
      <c r="E107">
        <v>222.643326</v>
      </c>
      <c r="F107">
        <v>120.69715100000001</v>
      </c>
      <c r="G107">
        <v>521.65997300000004</v>
      </c>
      <c r="H107">
        <v>103.43150300000001</v>
      </c>
    </row>
    <row r="108" spans="1:8">
      <c r="A108" s="126">
        <v>107</v>
      </c>
      <c r="B108" s="43">
        <v>4181.2</v>
      </c>
      <c r="C108">
        <v>4181.2</v>
      </c>
      <c r="D108">
        <v>161.153503</v>
      </c>
      <c r="E108">
        <v>236.479996</v>
      </c>
      <c r="F108">
        <v>129.89640800000001</v>
      </c>
      <c r="G108">
        <v>513.46997099999999</v>
      </c>
      <c r="H108">
        <v>120.50599699999999</v>
      </c>
    </row>
    <row r="109" spans="1:8">
      <c r="A109" s="126">
        <v>108</v>
      </c>
      <c r="B109" s="43">
        <v>4204.1000000000004</v>
      </c>
      <c r="C109">
        <v>4204.1000000000004</v>
      </c>
      <c r="D109">
        <v>172.00799599999999</v>
      </c>
      <c r="E109">
        <v>208.40666200000001</v>
      </c>
      <c r="F109">
        <v>123.127876</v>
      </c>
      <c r="G109">
        <v>502.80999800000001</v>
      </c>
      <c r="H109">
        <v>120.578003</v>
      </c>
    </row>
    <row r="110" spans="1:8">
      <c r="A110" s="126">
        <v>109</v>
      </c>
      <c r="B110" s="43">
        <v>4297.5</v>
      </c>
      <c r="C110">
        <v>4297.5</v>
      </c>
      <c r="D110">
        <v>166.379501</v>
      </c>
      <c r="E110">
        <v>226.566666</v>
      </c>
      <c r="F110">
        <v>135.56085200000001</v>
      </c>
      <c r="G110">
        <v>528.21002199999998</v>
      </c>
      <c r="H110">
        <v>125.316002</v>
      </c>
    </row>
    <row r="111" spans="1:8">
      <c r="A111" s="126">
        <v>110</v>
      </c>
      <c r="B111" s="43">
        <v>4402.1000000000004</v>
      </c>
      <c r="C111">
        <v>4402.1000000000004</v>
      </c>
      <c r="D111">
        <v>173.53950499999999</v>
      </c>
      <c r="E111">
        <v>229.066666</v>
      </c>
      <c r="F111">
        <v>144.369934</v>
      </c>
      <c r="G111">
        <v>517.57000700000003</v>
      </c>
      <c r="H111">
        <v>135.22099299999999</v>
      </c>
    </row>
    <row r="112" spans="1:8">
      <c r="A112" s="126">
        <v>111</v>
      </c>
      <c r="B112" s="43">
        <v>4530.3</v>
      </c>
      <c r="C112">
        <v>4530.3</v>
      </c>
      <c r="D112">
        <v>164.25199900000001</v>
      </c>
      <c r="E112">
        <v>245.240005</v>
      </c>
      <c r="F112">
        <v>150.278976</v>
      </c>
      <c r="G112">
        <v>569.19000200000005</v>
      </c>
      <c r="H112">
        <v>145.462006</v>
      </c>
    </row>
    <row r="113" spans="1:8">
      <c r="A113" s="126">
        <v>112</v>
      </c>
      <c r="B113" s="43">
        <v>4316.2</v>
      </c>
      <c r="C113">
        <v>4316.2</v>
      </c>
      <c r="D113">
        <v>168.62150600000001</v>
      </c>
      <c r="E113">
        <v>258.49334700000003</v>
      </c>
      <c r="F113">
        <v>140.26431299999999</v>
      </c>
      <c r="G113">
        <v>610.34002699999996</v>
      </c>
      <c r="H113">
        <v>133.265503</v>
      </c>
    </row>
    <row r="114" spans="1:8">
      <c r="A114" s="126">
        <v>113</v>
      </c>
      <c r="B114" s="43">
        <v>4617.8</v>
      </c>
      <c r="C114">
        <v>4617.8</v>
      </c>
      <c r="D114">
        <v>175.3535</v>
      </c>
      <c r="E114">
        <v>371.33334400000001</v>
      </c>
      <c r="F114">
        <v>148.491837</v>
      </c>
      <c r="G114">
        <v>690.30999799999995</v>
      </c>
      <c r="H114">
        <v>148.27049299999999</v>
      </c>
    </row>
    <row r="115" spans="1:8">
      <c r="A115" s="126">
        <v>114</v>
      </c>
      <c r="B115" s="43">
        <v>4586.1000000000004</v>
      </c>
      <c r="C115">
        <v>4586.1000000000004</v>
      </c>
      <c r="D115">
        <v>166.716995</v>
      </c>
      <c r="E115">
        <v>381.58667000000003</v>
      </c>
      <c r="F115">
        <v>163.85649100000001</v>
      </c>
      <c r="G115">
        <v>641.90002400000003</v>
      </c>
      <c r="H115">
        <v>142.45199600000001</v>
      </c>
    </row>
    <row r="116" spans="1:8">
      <c r="A116" s="126">
        <v>115</v>
      </c>
      <c r="B116" s="43">
        <v>4777.8</v>
      </c>
      <c r="C116">
        <v>4777.8</v>
      </c>
      <c r="D116">
        <v>149.57350199999999</v>
      </c>
      <c r="E116">
        <v>352.26001000000002</v>
      </c>
      <c r="F116">
        <v>176.27624499999999</v>
      </c>
      <c r="G116">
        <v>602.44000200000005</v>
      </c>
      <c r="H116">
        <v>144.67950400000001</v>
      </c>
    </row>
    <row r="117" spans="1:8">
      <c r="A117" s="126">
        <v>116</v>
      </c>
      <c r="B117" s="43">
        <v>4502.3999999999996</v>
      </c>
      <c r="C117">
        <v>4502.3999999999996</v>
      </c>
      <c r="D117">
        <v>153.56300400000001</v>
      </c>
      <c r="E117">
        <v>312.23998999999998</v>
      </c>
      <c r="F117">
        <v>173.50654599999999</v>
      </c>
      <c r="G117">
        <v>427.14001500000001</v>
      </c>
      <c r="H117">
        <v>135.69850199999999</v>
      </c>
    </row>
    <row r="118" spans="1:8">
      <c r="A118" s="126">
        <v>117</v>
      </c>
      <c r="B118" s="43">
        <v>4381.5</v>
      </c>
      <c r="C118">
        <v>4381.5</v>
      </c>
      <c r="D118">
        <v>162.99749800000001</v>
      </c>
      <c r="E118">
        <v>290.14334100000002</v>
      </c>
      <c r="F118">
        <v>163.91693100000001</v>
      </c>
      <c r="G118">
        <v>394.51998900000001</v>
      </c>
      <c r="H118">
        <v>134.891006</v>
      </c>
    </row>
    <row r="119" spans="1:8">
      <c r="A119" s="126">
        <v>118</v>
      </c>
      <c r="B119" s="43">
        <v>4547.7</v>
      </c>
      <c r="C119">
        <v>4547.7</v>
      </c>
      <c r="D119">
        <v>124.281502</v>
      </c>
      <c r="E119">
        <v>359.20001200000002</v>
      </c>
      <c r="F119">
        <v>173.55864</v>
      </c>
      <c r="G119">
        <v>374.58999599999999</v>
      </c>
      <c r="H119">
        <v>139.649506</v>
      </c>
    </row>
    <row r="120" spans="1:8">
      <c r="A120" s="126">
        <v>119</v>
      </c>
      <c r="B120" s="43">
        <v>4141.8</v>
      </c>
      <c r="C120">
        <v>4141.8</v>
      </c>
      <c r="D120">
        <v>120.209503</v>
      </c>
      <c r="E120">
        <v>290.25332600000002</v>
      </c>
      <c r="F120">
        <v>156.700729</v>
      </c>
      <c r="G120">
        <v>190.36000100000001</v>
      </c>
      <c r="H120">
        <v>114.966499</v>
      </c>
    </row>
    <row r="121" spans="1:8">
      <c r="A121" s="126">
        <v>120</v>
      </c>
      <c r="B121" s="43">
        <v>4149.2</v>
      </c>
      <c r="C121">
        <v>4149.2</v>
      </c>
      <c r="D121">
        <v>106.209999</v>
      </c>
      <c r="E121">
        <v>252.75332599999999</v>
      </c>
      <c r="F121">
        <v>147.94378699999999</v>
      </c>
      <c r="G121">
        <v>197.44000199999999</v>
      </c>
      <c r="H121">
        <v>114.039001</v>
      </c>
    </row>
    <row r="122" spans="1:8">
      <c r="A122" s="126">
        <v>121</v>
      </c>
      <c r="B122" s="43">
        <v>3786.9</v>
      </c>
      <c r="C122">
        <v>3786.9</v>
      </c>
      <c r="D122">
        <v>134.949997</v>
      </c>
      <c r="E122">
        <v>224.47332800000001</v>
      </c>
      <c r="F122">
        <v>136.09643600000001</v>
      </c>
      <c r="G122">
        <v>174.86999499999999</v>
      </c>
      <c r="H122">
        <v>109.37249799999999</v>
      </c>
    </row>
    <row r="123" spans="1:8">
      <c r="A123" s="126">
        <v>122</v>
      </c>
      <c r="B123" s="43">
        <v>4115.2</v>
      </c>
      <c r="C123">
        <v>4115.2</v>
      </c>
      <c r="D123">
        <v>126.769997</v>
      </c>
      <c r="E123">
        <v>297.14999399999999</v>
      </c>
      <c r="F123">
        <v>161.76881399999999</v>
      </c>
      <c r="G123">
        <v>224.89999399999999</v>
      </c>
      <c r="H123">
        <v>116.639999</v>
      </c>
    </row>
    <row r="124" spans="1:8">
      <c r="A124" s="126">
        <v>123</v>
      </c>
      <c r="B124" s="43">
        <v>3934.4</v>
      </c>
      <c r="C124">
        <v>3934.4</v>
      </c>
      <c r="D124">
        <v>113</v>
      </c>
      <c r="E124">
        <v>275.60998499999999</v>
      </c>
      <c r="F124">
        <v>156.50296</v>
      </c>
      <c r="G124">
        <v>223.55999800000001</v>
      </c>
      <c r="H124">
        <v>109.150002</v>
      </c>
    </row>
    <row r="125" spans="1:8">
      <c r="A125" s="126">
        <v>124</v>
      </c>
      <c r="B125" s="43">
        <v>3592.9</v>
      </c>
      <c r="C125">
        <v>3592.9</v>
      </c>
      <c r="D125">
        <v>102.44000200000001</v>
      </c>
      <c r="E125">
        <v>265.25</v>
      </c>
      <c r="F125">
        <v>137.760773</v>
      </c>
      <c r="G125">
        <v>235.44000199999999</v>
      </c>
      <c r="H125">
        <v>96.150002000000001</v>
      </c>
    </row>
    <row r="126" spans="1:8">
      <c r="A126" s="126">
        <v>125</v>
      </c>
      <c r="B126" s="43">
        <v>3878.2</v>
      </c>
      <c r="C126">
        <v>3878.2</v>
      </c>
      <c r="D126">
        <v>96.540001000000004</v>
      </c>
      <c r="E126">
        <v>227.53999300000001</v>
      </c>
      <c r="F126">
        <v>152.852676</v>
      </c>
      <c r="G126">
        <v>291.88000499999998</v>
      </c>
      <c r="H126">
        <v>94.660004000000001</v>
      </c>
    </row>
    <row r="127" spans="1:8">
      <c r="A127" s="126">
        <v>126</v>
      </c>
      <c r="B127" s="43">
        <v>4085.4</v>
      </c>
      <c r="C127">
        <v>4085.4</v>
      </c>
      <c r="D127">
        <v>84</v>
      </c>
      <c r="E127">
        <v>194.699997</v>
      </c>
      <c r="F127">
        <v>147.55954</v>
      </c>
      <c r="G127">
        <v>305.52999899999998</v>
      </c>
      <c r="H127">
        <v>101.449997</v>
      </c>
    </row>
    <row r="128" spans="1:8">
      <c r="A128" s="126">
        <v>127</v>
      </c>
      <c r="B128" s="43">
        <v>3844.9</v>
      </c>
      <c r="C128">
        <v>3844.9</v>
      </c>
      <c r="D128">
        <v>103.129997</v>
      </c>
      <c r="E128">
        <v>123.18</v>
      </c>
      <c r="F128">
        <v>129.73191800000001</v>
      </c>
      <c r="G128">
        <v>294.88000499999998</v>
      </c>
      <c r="H128">
        <v>88.730002999999996</v>
      </c>
    </row>
    <row r="129" spans="1:8">
      <c r="A129" s="126">
        <v>128</v>
      </c>
      <c r="B129" s="43">
        <v>4067.3</v>
      </c>
      <c r="C129">
        <v>4067.3</v>
      </c>
      <c r="D129">
        <v>94.230002999999996</v>
      </c>
      <c r="E129">
        <v>173.220001</v>
      </c>
      <c r="F129">
        <v>144.07002299999999</v>
      </c>
      <c r="G129">
        <v>353.85998499999999</v>
      </c>
      <c r="H129">
        <v>99.870002999999997</v>
      </c>
    </row>
    <row r="130" spans="1:8">
      <c r="A130" s="126">
        <v>129</v>
      </c>
      <c r="B130" s="43">
        <v>3958.2</v>
      </c>
      <c r="C130">
        <v>3958.2</v>
      </c>
      <c r="D130">
        <v>100.040001</v>
      </c>
      <c r="E130">
        <v>205.71000699999999</v>
      </c>
      <c r="F130">
        <v>147.185272</v>
      </c>
      <c r="G130">
        <v>322.13000499999998</v>
      </c>
      <c r="H130">
        <v>90.300003000000004</v>
      </c>
    </row>
    <row r="131" spans="1:8">
      <c r="A131" s="126">
        <v>130</v>
      </c>
      <c r="B131" s="43">
        <v>3949.4</v>
      </c>
      <c r="C131">
        <v>3948.4</v>
      </c>
      <c r="D131">
        <v>100.040001</v>
      </c>
      <c r="E131">
        <v>184.13000500000001</v>
      </c>
      <c r="F131">
        <v>155.85000600000001</v>
      </c>
      <c r="G131">
        <v>310.05999800000001</v>
      </c>
      <c r="H131">
        <v>101.07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3BCD5-1469-47A4-9783-0553E448D359}">
  <dimension ref="A1:L2833"/>
  <sheetViews>
    <sheetView workbookViewId="0"/>
  </sheetViews>
  <sheetFormatPr defaultRowHeight="14.4"/>
  <cols>
    <col min="1" max="1" width="10.33203125" bestFit="1" customWidth="1"/>
  </cols>
  <sheetData>
    <row r="1" spans="1:9">
      <c r="A1" t="s">
        <v>658</v>
      </c>
      <c r="B1" t="s">
        <v>964</v>
      </c>
      <c r="C1" t="s">
        <v>965</v>
      </c>
      <c r="D1" t="s">
        <v>966</v>
      </c>
      <c r="E1" t="s">
        <v>967</v>
      </c>
      <c r="F1" t="s">
        <v>968</v>
      </c>
      <c r="G1" t="s">
        <v>969</v>
      </c>
      <c r="H1" t="s">
        <v>970</v>
      </c>
      <c r="I1" t="s">
        <v>661</v>
      </c>
    </row>
    <row r="2" spans="1:9">
      <c r="A2" s="126">
        <v>1</v>
      </c>
      <c r="B2">
        <v>1295.219971</v>
      </c>
      <c r="C2">
        <v>38.229999999999997</v>
      </c>
      <c r="D2">
        <v>10.692500000000001</v>
      </c>
      <c r="E2">
        <v>1.8373330000000001</v>
      </c>
      <c r="F2">
        <v>16.122004</v>
      </c>
      <c r="G2">
        <v>9.9942860000000007</v>
      </c>
      <c r="H2">
        <v>14.953949</v>
      </c>
      <c r="I2">
        <v>0</v>
      </c>
    </row>
    <row r="3" spans="1:9">
      <c r="A3" s="126">
        <v>2</v>
      </c>
      <c r="B3">
        <v>1315.98999</v>
      </c>
      <c r="C3">
        <v>34.029998999999997</v>
      </c>
      <c r="D3">
        <v>10.9055</v>
      </c>
      <c r="E3">
        <v>1.9179999999999999</v>
      </c>
      <c r="F3">
        <v>17.061271999999999</v>
      </c>
      <c r="G3">
        <v>10.248571</v>
      </c>
      <c r="H3">
        <v>15.295419000000001</v>
      </c>
      <c r="I3">
        <v>0</v>
      </c>
    </row>
    <row r="4" spans="1:9">
      <c r="A4" s="126">
        <v>3</v>
      </c>
      <c r="B4">
        <v>1316.630005</v>
      </c>
      <c r="C4">
        <v>31</v>
      </c>
      <c r="D4">
        <v>10.766500000000001</v>
      </c>
      <c r="E4">
        <v>2.0533329999999999</v>
      </c>
      <c r="F4">
        <v>16.930267000000001</v>
      </c>
      <c r="G4">
        <v>9.6728570000000005</v>
      </c>
      <c r="H4">
        <v>14.963912000000001</v>
      </c>
      <c r="I4">
        <v>0</v>
      </c>
    </row>
    <row r="5" spans="1:9">
      <c r="A5" s="126">
        <v>4</v>
      </c>
      <c r="B5">
        <v>1318.8599850000001</v>
      </c>
      <c r="C5">
        <v>32</v>
      </c>
      <c r="D5">
        <v>10.864000000000001</v>
      </c>
      <c r="E5">
        <v>2.0680000000000001</v>
      </c>
      <c r="F5">
        <v>17.343357000000001</v>
      </c>
      <c r="G5">
        <v>10.272857</v>
      </c>
      <c r="H5">
        <v>15.179603</v>
      </c>
      <c r="I5">
        <v>0</v>
      </c>
    </row>
    <row r="6" spans="1:9">
      <c r="A6" s="126">
        <v>5</v>
      </c>
      <c r="B6">
        <v>1320.6800539999999</v>
      </c>
      <c r="C6">
        <v>33.029998999999997</v>
      </c>
      <c r="D6">
        <v>10.762</v>
      </c>
      <c r="E6">
        <v>2.0186670000000002</v>
      </c>
      <c r="F6">
        <v>17.184076000000001</v>
      </c>
      <c r="G6">
        <v>10.038570999999999</v>
      </c>
      <c r="H6">
        <v>15.035145</v>
      </c>
      <c r="I6">
        <v>0</v>
      </c>
    </row>
    <row r="7" spans="1:9">
      <c r="A7" s="126">
        <v>6</v>
      </c>
      <c r="B7">
        <v>1317.8199460000001</v>
      </c>
      <c r="C7">
        <v>31.91</v>
      </c>
      <c r="D7">
        <v>10.644500000000001</v>
      </c>
      <c r="E7">
        <v>1.987333</v>
      </c>
      <c r="F7">
        <v>17.091974</v>
      </c>
      <c r="G7">
        <v>10.031428999999999</v>
      </c>
      <c r="H7">
        <v>14.733027</v>
      </c>
      <c r="I7">
        <v>0</v>
      </c>
    </row>
    <row r="8" spans="1:9">
      <c r="A8" s="126">
        <v>7</v>
      </c>
      <c r="B8">
        <v>1332.420044</v>
      </c>
      <c r="C8">
        <v>28.84</v>
      </c>
      <c r="D8">
        <v>10.737500000000001</v>
      </c>
      <c r="E8">
        <v>2.1126670000000001</v>
      </c>
      <c r="F8">
        <v>17.395336</v>
      </c>
      <c r="G8">
        <v>9.92</v>
      </c>
      <c r="H8">
        <v>14.803015</v>
      </c>
      <c r="I8">
        <v>0</v>
      </c>
    </row>
    <row r="9" spans="1:9">
      <c r="A9" s="126">
        <v>8</v>
      </c>
      <c r="B9">
        <v>1313.3199460000001</v>
      </c>
      <c r="C9">
        <v>28.190000999999999</v>
      </c>
      <c r="D9">
        <v>10.461499999999999</v>
      </c>
      <c r="E9">
        <v>2.0273330000000001</v>
      </c>
      <c r="F9">
        <v>17.605077999999999</v>
      </c>
      <c r="G9">
        <v>9.6199999999999992</v>
      </c>
      <c r="H9">
        <v>14.650835000000001</v>
      </c>
      <c r="I9">
        <v>0</v>
      </c>
    </row>
    <row r="10" spans="1:9">
      <c r="A10" s="126">
        <v>9</v>
      </c>
      <c r="B10">
        <v>1310.329956</v>
      </c>
      <c r="C10">
        <v>29.6</v>
      </c>
      <c r="D10">
        <v>10.6455</v>
      </c>
      <c r="E10">
        <v>1.9666669999999999</v>
      </c>
      <c r="F10">
        <v>17.561304</v>
      </c>
      <c r="G10">
        <v>9.0628569999999993</v>
      </c>
      <c r="H10">
        <v>14.467273</v>
      </c>
      <c r="I10">
        <v>0</v>
      </c>
    </row>
    <row r="11" spans="1:9">
      <c r="A11" s="126">
        <v>10</v>
      </c>
      <c r="B11">
        <v>1278.040039</v>
      </c>
      <c r="C11">
        <v>27.719999000000001</v>
      </c>
      <c r="D11">
        <v>10.411</v>
      </c>
      <c r="E11">
        <v>1.8766670000000001</v>
      </c>
      <c r="F11">
        <v>17.05246</v>
      </c>
      <c r="G11">
        <v>8.9928570000000008</v>
      </c>
      <c r="H11">
        <v>14.221195</v>
      </c>
      <c r="I11">
        <v>1</v>
      </c>
    </row>
    <row r="12" spans="1:9">
      <c r="A12" s="126">
        <v>11</v>
      </c>
      <c r="B12">
        <v>1278.1800539999999</v>
      </c>
      <c r="C12">
        <v>26.9</v>
      </c>
      <c r="D12">
        <v>10.7285</v>
      </c>
      <c r="E12">
        <v>1.8586670000000001</v>
      </c>
      <c r="F12">
        <v>17.152767000000001</v>
      </c>
      <c r="G12">
        <v>9.2857140000000005</v>
      </c>
      <c r="H12">
        <v>14.410735000000001</v>
      </c>
      <c r="I12">
        <v>0</v>
      </c>
    </row>
    <row r="13" spans="1:9">
      <c r="A13" s="126">
        <v>12</v>
      </c>
      <c r="B13">
        <v>1285.5</v>
      </c>
      <c r="C13">
        <v>25.870000999999998</v>
      </c>
      <c r="D13">
        <v>10.660500000000001</v>
      </c>
      <c r="E13">
        <v>1.8606670000000001</v>
      </c>
      <c r="F13">
        <v>17.108387</v>
      </c>
      <c r="G13">
        <v>9.2614289999999997</v>
      </c>
      <c r="H13">
        <v>14.206999</v>
      </c>
      <c r="I13">
        <v>0</v>
      </c>
    </row>
    <row r="14" spans="1:9">
      <c r="A14" s="126">
        <v>13</v>
      </c>
      <c r="B14">
        <v>1315.130005</v>
      </c>
      <c r="C14">
        <v>26.809999000000001</v>
      </c>
      <c r="D14">
        <v>10.882</v>
      </c>
      <c r="E14">
        <v>1.948</v>
      </c>
      <c r="F14">
        <v>17.370718</v>
      </c>
      <c r="G14">
        <v>9.411429</v>
      </c>
      <c r="H14">
        <v>14.460050000000001</v>
      </c>
      <c r="I14">
        <v>0</v>
      </c>
    </row>
    <row r="15" spans="1:9">
      <c r="A15" s="126">
        <v>14</v>
      </c>
      <c r="B15">
        <v>1314.98999</v>
      </c>
      <c r="C15">
        <v>26.309999000000001</v>
      </c>
      <c r="D15">
        <v>10.94</v>
      </c>
      <c r="E15">
        <v>1.9286669999999999</v>
      </c>
      <c r="F15">
        <v>17.378623999999999</v>
      </c>
      <c r="G15">
        <v>9.2342860000000009</v>
      </c>
      <c r="H15">
        <v>14.401769</v>
      </c>
      <c r="I15">
        <v>0</v>
      </c>
    </row>
    <row r="16" spans="1:9">
      <c r="A16" s="126">
        <v>15</v>
      </c>
      <c r="B16">
        <v>1325.660034</v>
      </c>
      <c r="C16">
        <v>27.1</v>
      </c>
      <c r="D16">
        <v>10.923999999999999</v>
      </c>
      <c r="E16">
        <v>2.0053329999999998</v>
      </c>
      <c r="F16">
        <v>17.640035999999998</v>
      </c>
      <c r="G16">
        <v>9.3771430000000002</v>
      </c>
      <c r="H16">
        <v>14.457060999999999</v>
      </c>
      <c r="I16">
        <v>0</v>
      </c>
    </row>
    <row r="17" spans="1:9">
      <c r="A17" s="126">
        <v>16</v>
      </c>
      <c r="B17">
        <v>1308.9300539999999</v>
      </c>
      <c r="C17">
        <v>27.01</v>
      </c>
      <c r="D17">
        <v>10.824999999999999</v>
      </c>
      <c r="E17">
        <v>1.941333</v>
      </c>
      <c r="F17">
        <v>17.361899999999999</v>
      </c>
      <c r="G17">
        <v>9</v>
      </c>
      <c r="H17">
        <v>14.159427000000001</v>
      </c>
      <c r="I17">
        <v>0</v>
      </c>
    </row>
    <row r="18" spans="1:9">
      <c r="A18" s="126">
        <v>17</v>
      </c>
      <c r="B18">
        <v>1324.1800539999999</v>
      </c>
      <c r="C18">
        <v>27.4</v>
      </c>
      <c r="D18">
        <v>10.821</v>
      </c>
      <c r="E18">
        <v>1.977333</v>
      </c>
      <c r="F18">
        <v>17.513586</v>
      </c>
      <c r="G18">
        <v>9.0028570000000006</v>
      </c>
      <c r="H18">
        <v>14.074744000000001</v>
      </c>
      <c r="I18">
        <v>0</v>
      </c>
    </row>
    <row r="19" spans="1:9">
      <c r="A19" s="126">
        <v>18</v>
      </c>
      <c r="B19">
        <v>1314.880005</v>
      </c>
      <c r="C19">
        <v>27.27</v>
      </c>
      <c r="D19">
        <v>10.736499999999999</v>
      </c>
      <c r="E19">
        <v>1.984667</v>
      </c>
      <c r="F19">
        <v>17.391998000000001</v>
      </c>
      <c r="G19">
        <v>8.975714</v>
      </c>
      <c r="H19">
        <v>13.974869</v>
      </c>
      <c r="I19">
        <v>0</v>
      </c>
    </row>
    <row r="20" spans="1:9">
      <c r="A20" s="126">
        <v>19</v>
      </c>
      <c r="B20">
        <v>1329.099976</v>
      </c>
      <c r="C20">
        <v>28.290001</v>
      </c>
      <c r="D20">
        <v>10.7225</v>
      </c>
      <c r="E20">
        <v>1.959333</v>
      </c>
      <c r="F20">
        <v>17.372845000000002</v>
      </c>
      <c r="G20">
        <v>8.9514289999999992</v>
      </c>
      <c r="H20">
        <v>13.924059</v>
      </c>
      <c r="I20">
        <v>0</v>
      </c>
    </row>
    <row r="21" spans="1:9">
      <c r="A21" s="126">
        <v>20</v>
      </c>
      <c r="B21">
        <v>1342.839966</v>
      </c>
      <c r="C21">
        <v>30.01</v>
      </c>
      <c r="D21">
        <v>10.9175</v>
      </c>
      <c r="E21">
        <v>1.994</v>
      </c>
      <c r="F21">
        <v>17.451875999999999</v>
      </c>
      <c r="G21">
        <v>9.3985710000000005</v>
      </c>
      <c r="H21">
        <v>14.060048999999999</v>
      </c>
      <c r="I21">
        <v>0</v>
      </c>
    </row>
    <row r="22" spans="1:9">
      <c r="A22" s="126">
        <v>21</v>
      </c>
      <c r="B22">
        <v>1344.780029</v>
      </c>
      <c r="C22">
        <v>31.41</v>
      </c>
      <c r="D22">
        <v>11.132999999999999</v>
      </c>
      <c r="E22">
        <v>2.1226669999999999</v>
      </c>
      <c r="F22">
        <v>17.806007000000001</v>
      </c>
      <c r="G22">
        <v>9.5328569999999999</v>
      </c>
      <c r="H22">
        <v>14.217957999999999</v>
      </c>
      <c r="I22">
        <v>0</v>
      </c>
    </row>
    <row r="23" spans="1:9">
      <c r="A23" s="126">
        <v>22</v>
      </c>
      <c r="B23">
        <v>1357.9799800000001</v>
      </c>
      <c r="C23">
        <v>31.91</v>
      </c>
      <c r="D23">
        <v>11.201499999999999</v>
      </c>
      <c r="E23">
        <v>2.1393330000000002</v>
      </c>
      <c r="F23">
        <v>17.855553</v>
      </c>
      <c r="G23">
        <v>9.975714</v>
      </c>
      <c r="H23">
        <v>14.483961000000001</v>
      </c>
      <c r="I23">
        <v>0</v>
      </c>
    </row>
    <row r="24" spans="1:9">
      <c r="A24" s="126">
        <v>23</v>
      </c>
      <c r="B24">
        <v>1355.6899410000001</v>
      </c>
      <c r="C24">
        <v>31.6</v>
      </c>
      <c r="D24">
        <v>11.151</v>
      </c>
      <c r="E24">
        <v>2.2519999999999998</v>
      </c>
      <c r="F24">
        <v>17.804789</v>
      </c>
      <c r="G24">
        <v>9.7371429999999997</v>
      </c>
      <c r="H24">
        <v>14.383836000000001</v>
      </c>
      <c r="I24">
        <v>0</v>
      </c>
    </row>
    <row r="25" spans="1:9">
      <c r="A25" s="126">
        <v>24</v>
      </c>
      <c r="B25">
        <v>1325.51001</v>
      </c>
      <c r="C25">
        <v>31.84</v>
      </c>
      <c r="D25">
        <v>11.028499999999999</v>
      </c>
      <c r="E25">
        <v>2.1459999999999999</v>
      </c>
      <c r="F25">
        <v>17.559481000000002</v>
      </c>
      <c r="G25">
        <v>9.4057139999999997</v>
      </c>
      <c r="H25">
        <v>14.077484</v>
      </c>
      <c r="I25">
        <v>0</v>
      </c>
    </row>
    <row r="26" spans="1:9">
      <c r="A26" s="126">
        <v>25</v>
      </c>
      <c r="B26">
        <v>1335.0200199999999</v>
      </c>
      <c r="C26">
        <v>33.049999</v>
      </c>
      <c r="D26">
        <v>11.108000000000001</v>
      </c>
      <c r="E26">
        <v>2.2526670000000002</v>
      </c>
      <c r="F26">
        <v>17.694140999999998</v>
      </c>
      <c r="G26">
        <v>9.694286</v>
      </c>
      <c r="H26">
        <v>14.233649</v>
      </c>
      <c r="I26">
        <v>0</v>
      </c>
    </row>
    <row r="27" spans="1:9">
      <c r="A27" s="126">
        <v>26</v>
      </c>
      <c r="B27">
        <v>1313.719971</v>
      </c>
      <c r="C27">
        <v>32.060001</v>
      </c>
      <c r="D27">
        <v>11.003500000000001</v>
      </c>
      <c r="E27">
        <v>2.2073330000000002</v>
      </c>
      <c r="F27">
        <v>17.349743</v>
      </c>
      <c r="G27">
        <v>9.5757139999999996</v>
      </c>
      <c r="H27">
        <v>13.965154999999999</v>
      </c>
      <c r="I27">
        <v>0</v>
      </c>
    </row>
    <row r="28" spans="1:9">
      <c r="A28" s="126">
        <v>27</v>
      </c>
      <c r="B28">
        <v>1319.98999</v>
      </c>
      <c r="C28">
        <v>33.099997999999999</v>
      </c>
      <c r="D28">
        <v>11.2805</v>
      </c>
      <c r="E28">
        <v>2.1073330000000001</v>
      </c>
      <c r="F28">
        <v>17.388044000000001</v>
      </c>
      <c r="G28">
        <v>9.5428569999999997</v>
      </c>
      <c r="H28">
        <v>14.064284000000001</v>
      </c>
      <c r="I28">
        <v>0</v>
      </c>
    </row>
    <row r="29" spans="1:9">
      <c r="A29" s="126">
        <v>28</v>
      </c>
      <c r="B29">
        <v>1331.849976</v>
      </c>
      <c r="C29">
        <v>32.229999999999997</v>
      </c>
      <c r="D29">
        <v>11.281000000000001</v>
      </c>
      <c r="E29">
        <v>2.1306669999999999</v>
      </c>
      <c r="F29">
        <v>17.463127</v>
      </c>
      <c r="G29">
        <v>9.4985710000000001</v>
      </c>
      <c r="H29">
        <v>14.179352</v>
      </c>
      <c r="I29">
        <v>0</v>
      </c>
    </row>
    <row r="30" spans="1:9">
      <c r="A30" s="126">
        <v>29</v>
      </c>
      <c r="B30">
        <v>1329.040039</v>
      </c>
      <c r="C30">
        <v>31.360001</v>
      </c>
      <c r="D30">
        <v>11.0655</v>
      </c>
      <c r="E30">
        <v>2.0939999999999999</v>
      </c>
      <c r="F30">
        <v>17.297460999999998</v>
      </c>
      <c r="G30">
        <v>9.6228569999999998</v>
      </c>
      <c r="H30">
        <v>14.055068</v>
      </c>
      <c r="I30">
        <v>0</v>
      </c>
    </row>
    <row r="31" spans="1:9">
      <c r="A31" s="126">
        <v>30</v>
      </c>
      <c r="B31">
        <v>1362.160034</v>
      </c>
      <c r="C31">
        <v>31.1</v>
      </c>
      <c r="D31">
        <v>11.4175</v>
      </c>
      <c r="E31">
        <v>2.0859999999999999</v>
      </c>
      <c r="F31">
        <v>17.751899999999999</v>
      </c>
      <c r="G31">
        <v>9.7842859999999998</v>
      </c>
      <c r="H31">
        <v>14.447597</v>
      </c>
      <c r="I31">
        <v>0</v>
      </c>
    </row>
    <row r="32" spans="1:9">
      <c r="A32" s="126">
        <v>31</v>
      </c>
      <c r="B32">
        <v>1365.51001</v>
      </c>
      <c r="C32">
        <v>30.77</v>
      </c>
      <c r="D32">
        <v>11.465999999999999</v>
      </c>
      <c r="E32">
        <v>2.0266670000000002</v>
      </c>
      <c r="F32">
        <v>18.010871999999999</v>
      </c>
      <c r="G32">
        <v>9.6928570000000001</v>
      </c>
      <c r="H32">
        <v>14.457560000000001</v>
      </c>
      <c r="I32">
        <v>1</v>
      </c>
    </row>
    <row r="33" spans="1:9">
      <c r="A33" s="126">
        <v>32</v>
      </c>
      <c r="B33">
        <v>1374.0200199999999</v>
      </c>
      <c r="C33">
        <v>31.200001</v>
      </c>
      <c r="D33">
        <v>11.4765</v>
      </c>
      <c r="E33">
        <v>2.044</v>
      </c>
      <c r="F33">
        <v>18.220313999999998</v>
      </c>
      <c r="G33">
        <v>10.291429000000001</v>
      </c>
      <c r="H33">
        <v>14.640872</v>
      </c>
      <c r="I33">
        <v>0</v>
      </c>
    </row>
    <row r="34" spans="1:9">
      <c r="A34" s="126">
        <v>33</v>
      </c>
      <c r="B34">
        <v>1367.579956</v>
      </c>
      <c r="C34">
        <v>31.469999000000001</v>
      </c>
      <c r="D34">
        <v>11.353</v>
      </c>
      <c r="E34">
        <v>2.0819999999999999</v>
      </c>
      <c r="F34">
        <v>18.540403000000001</v>
      </c>
      <c r="G34">
        <v>11.674286</v>
      </c>
      <c r="H34">
        <v>14.842366999999999</v>
      </c>
      <c r="I34">
        <v>0</v>
      </c>
    </row>
    <row r="35" spans="1:9">
      <c r="A35" s="126">
        <v>34</v>
      </c>
      <c r="B35">
        <v>1354.6800539999999</v>
      </c>
      <c r="C35">
        <v>31.73</v>
      </c>
      <c r="D35">
        <v>11.2525</v>
      </c>
      <c r="E35">
        <v>2.0659999999999998</v>
      </c>
      <c r="F35">
        <v>18.416986000000001</v>
      </c>
      <c r="G35">
        <v>11.698570999999999</v>
      </c>
      <c r="H35">
        <v>14.594795</v>
      </c>
      <c r="I35">
        <v>0</v>
      </c>
    </row>
    <row r="36" spans="1:9">
      <c r="A36" s="126">
        <v>35</v>
      </c>
      <c r="B36">
        <v>1352.459961</v>
      </c>
      <c r="C36">
        <v>32.169998</v>
      </c>
      <c r="D36">
        <v>11.2525</v>
      </c>
      <c r="E36">
        <v>2.0993330000000001</v>
      </c>
      <c r="F36">
        <v>18.660467000000001</v>
      </c>
      <c r="G36">
        <v>11.855714000000001</v>
      </c>
      <c r="H36">
        <v>14.595542</v>
      </c>
      <c r="I36">
        <v>0</v>
      </c>
    </row>
    <row r="37" spans="1:9">
      <c r="A37" s="126">
        <v>36</v>
      </c>
      <c r="B37">
        <v>1341.469971</v>
      </c>
      <c r="C37">
        <v>31.469999000000001</v>
      </c>
      <c r="D37">
        <v>10.975</v>
      </c>
      <c r="E37">
        <v>2.084667</v>
      </c>
      <c r="F37">
        <v>18.487812000000002</v>
      </c>
      <c r="G37">
        <v>11.461429000000001</v>
      </c>
      <c r="H37">
        <v>14.488194999999999</v>
      </c>
      <c r="I37">
        <v>0</v>
      </c>
    </row>
    <row r="38" spans="1:9">
      <c r="A38" s="126">
        <v>37</v>
      </c>
      <c r="B38">
        <v>1341.4499510000001</v>
      </c>
      <c r="C38">
        <v>30.969999000000001</v>
      </c>
      <c r="D38">
        <v>10.9185</v>
      </c>
      <c r="E38">
        <v>2.1006670000000001</v>
      </c>
      <c r="F38">
        <v>18.372910000000001</v>
      </c>
      <c r="G38">
        <v>11.662857000000001</v>
      </c>
      <c r="H38">
        <v>14.226426</v>
      </c>
      <c r="I38">
        <v>0</v>
      </c>
    </row>
    <row r="39" spans="1:9">
      <c r="A39" s="126">
        <v>38</v>
      </c>
      <c r="B39">
        <v>1334.76001</v>
      </c>
      <c r="C39">
        <v>30.809999000000001</v>
      </c>
      <c r="D39">
        <v>10.768000000000001</v>
      </c>
      <c r="E39">
        <v>2.1800000000000002</v>
      </c>
      <c r="F39">
        <v>18.204815</v>
      </c>
      <c r="G39">
        <v>12.138571000000001</v>
      </c>
      <c r="H39">
        <v>14.208742000000001</v>
      </c>
      <c r="I39">
        <v>0</v>
      </c>
    </row>
    <row r="40" spans="1:9">
      <c r="A40" s="126">
        <v>39</v>
      </c>
      <c r="B40">
        <v>1356.780029</v>
      </c>
      <c r="C40">
        <v>30.719999000000001</v>
      </c>
      <c r="D40">
        <v>10.919499999999999</v>
      </c>
      <c r="E40">
        <v>2.2833329999999998</v>
      </c>
      <c r="F40">
        <v>18.389326000000001</v>
      </c>
      <c r="G40">
        <v>12.128571000000001</v>
      </c>
      <c r="H40">
        <v>14.359178</v>
      </c>
      <c r="I40">
        <v>0</v>
      </c>
    </row>
    <row r="41" spans="1:9">
      <c r="A41" s="126">
        <v>40</v>
      </c>
      <c r="B41">
        <v>1353.6400149999999</v>
      </c>
      <c r="C41">
        <v>28.25</v>
      </c>
      <c r="D41">
        <v>10.8005</v>
      </c>
      <c r="E41">
        <v>2.3973330000000002</v>
      </c>
      <c r="F41">
        <v>18.448298000000001</v>
      </c>
      <c r="G41">
        <v>11.854286</v>
      </c>
      <c r="H41">
        <v>14.319328000000001</v>
      </c>
      <c r="I41">
        <v>0</v>
      </c>
    </row>
    <row r="42" spans="1:9">
      <c r="A42" s="126">
        <v>41</v>
      </c>
      <c r="B42">
        <v>1363.670044</v>
      </c>
      <c r="C42">
        <v>28.09</v>
      </c>
      <c r="D42">
        <v>10.846500000000001</v>
      </c>
      <c r="E42">
        <v>2.2233329999999998</v>
      </c>
      <c r="F42">
        <v>18.449204999999999</v>
      </c>
      <c r="G42">
        <v>11.682857</v>
      </c>
      <c r="H42">
        <v>14.364409</v>
      </c>
      <c r="I42">
        <v>0</v>
      </c>
    </row>
    <row r="43" spans="1:9">
      <c r="A43" s="126">
        <v>42</v>
      </c>
      <c r="B43">
        <v>1372.780029</v>
      </c>
      <c r="C43">
        <v>29.110001</v>
      </c>
      <c r="D43">
        <v>10.8735</v>
      </c>
      <c r="E43">
        <v>2.1433330000000002</v>
      </c>
      <c r="F43">
        <v>18.428536999999999</v>
      </c>
      <c r="G43">
        <v>11.61</v>
      </c>
      <c r="H43">
        <v>14.464782</v>
      </c>
      <c r="I43">
        <v>0</v>
      </c>
    </row>
    <row r="44" spans="1:9">
      <c r="A44" s="126">
        <v>43</v>
      </c>
      <c r="B44">
        <v>1376.51001</v>
      </c>
      <c r="C44">
        <v>29</v>
      </c>
      <c r="D44">
        <v>11.3085</v>
      </c>
      <c r="E44">
        <v>2.1513330000000002</v>
      </c>
      <c r="F44">
        <v>18.673535999999999</v>
      </c>
      <c r="G44">
        <v>11.874286</v>
      </c>
      <c r="H44">
        <v>14.771134</v>
      </c>
      <c r="I44">
        <v>0</v>
      </c>
    </row>
    <row r="45" spans="1:9">
      <c r="A45" s="126">
        <v>44</v>
      </c>
      <c r="B45">
        <v>1362.660034</v>
      </c>
      <c r="C45">
        <v>28.76</v>
      </c>
      <c r="D45">
        <v>11.4145</v>
      </c>
      <c r="E45">
        <v>2.1193330000000001</v>
      </c>
      <c r="F45">
        <v>18.368957999999999</v>
      </c>
      <c r="G45">
        <v>11.688571</v>
      </c>
      <c r="H45">
        <v>15.213476</v>
      </c>
      <c r="I45">
        <v>0</v>
      </c>
    </row>
    <row r="46" spans="1:9">
      <c r="A46" s="126">
        <v>45</v>
      </c>
      <c r="B46">
        <v>1350.5200199999999</v>
      </c>
      <c r="C46">
        <v>28.75</v>
      </c>
      <c r="D46">
        <v>11.3005</v>
      </c>
      <c r="E46">
        <v>2.044</v>
      </c>
      <c r="F46">
        <v>18.354666000000002</v>
      </c>
      <c r="G46">
        <v>11.42</v>
      </c>
      <c r="H46">
        <v>15.330287999999999</v>
      </c>
      <c r="I46">
        <v>0</v>
      </c>
    </row>
    <row r="47" spans="1:9">
      <c r="A47" s="126">
        <v>46</v>
      </c>
      <c r="B47">
        <v>1338.3100589999999</v>
      </c>
      <c r="C47">
        <v>28.450001</v>
      </c>
      <c r="D47">
        <v>11.151999999999999</v>
      </c>
      <c r="E47">
        <v>1.989333</v>
      </c>
      <c r="F47">
        <v>18.266217999999999</v>
      </c>
      <c r="G47">
        <v>11.484286000000001</v>
      </c>
      <c r="H47">
        <v>15.132529999999999</v>
      </c>
      <c r="I47">
        <v>0</v>
      </c>
    </row>
    <row r="48" spans="1:9">
      <c r="A48" s="126">
        <v>47</v>
      </c>
      <c r="B48">
        <v>1337.8900149999999</v>
      </c>
      <c r="C48">
        <v>29.34</v>
      </c>
      <c r="D48">
        <v>10.852499999999999</v>
      </c>
      <c r="E48">
        <v>1.93</v>
      </c>
      <c r="F48">
        <v>17.477412999999999</v>
      </c>
      <c r="G48">
        <v>8.6114289999999993</v>
      </c>
      <c r="H48">
        <v>15.142989999999999</v>
      </c>
      <c r="I48">
        <v>0</v>
      </c>
    </row>
    <row r="49" spans="1:9">
      <c r="A49" s="126">
        <v>48</v>
      </c>
      <c r="B49">
        <v>1360.0200199999999</v>
      </c>
      <c r="C49">
        <v>26.85</v>
      </c>
      <c r="D49">
        <v>11.000500000000001</v>
      </c>
      <c r="E49">
        <v>1.8753329999999999</v>
      </c>
      <c r="F49">
        <v>17.474672000000002</v>
      </c>
      <c r="G49">
        <v>8.1442859999999992</v>
      </c>
      <c r="H49">
        <v>15.276738999999999</v>
      </c>
      <c r="I49">
        <v>0</v>
      </c>
    </row>
    <row r="50" spans="1:9">
      <c r="A50" s="126">
        <v>49</v>
      </c>
      <c r="B50">
        <v>1385.969971</v>
      </c>
      <c r="C50">
        <v>23.709999</v>
      </c>
      <c r="D50">
        <v>11.866</v>
      </c>
      <c r="E50">
        <v>1.967333</v>
      </c>
      <c r="F50">
        <v>17.787163</v>
      </c>
      <c r="G50">
        <v>8.4171429999999994</v>
      </c>
      <c r="H50">
        <v>15.814723000000001</v>
      </c>
      <c r="I50">
        <v>0</v>
      </c>
    </row>
    <row r="51" spans="1:9">
      <c r="A51" s="126">
        <v>50</v>
      </c>
      <c r="B51">
        <v>1385.3000489999999</v>
      </c>
      <c r="C51">
        <v>23.15</v>
      </c>
      <c r="D51">
        <v>11.804500000000001</v>
      </c>
      <c r="E51">
        <v>1.8233330000000001</v>
      </c>
      <c r="F51">
        <v>18.087178999999999</v>
      </c>
      <c r="G51">
        <v>8.25</v>
      </c>
      <c r="H51">
        <v>15.748471</v>
      </c>
      <c r="I51">
        <v>0</v>
      </c>
    </row>
    <row r="52" spans="1:9">
      <c r="A52" s="126">
        <v>51</v>
      </c>
      <c r="B52">
        <v>1379.3199460000001</v>
      </c>
      <c r="C52">
        <v>21.709999</v>
      </c>
      <c r="D52">
        <v>11.664999999999999</v>
      </c>
      <c r="E52">
        <v>1.8280000000000001</v>
      </c>
      <c r="F52">
        <v>18.565322999999999</v>
      </c>
      <c r="G52">
        <v>8.1214289999999991</v>
      </c>
      <c r="H52">
        <v>15.765158</v>
      </c>
      <c r="I52">
        <v>0</v>
      </c>
    </row>
    <row r="53" spans="1:9">
      <c r="A53" s="126">
        <v>52</v>
      </c>
      <c r="B53">
        <v>1375.3199460000001</v>
      </c>
      <c r="C53">
        <v>20.879999000000002</v>
      </c>
      <c r="D53">
        <v>11.6045</v>
      </c>
      <c r="E53">
        <v>1.75</v>
      </c>
      <c r="F53">
        <v>18.445255</v>
      </c>
      <c r="G53">
        <v>7.7857139999999996</v>
      </c>
      <c r="H53">
        <v>15.757935</v>
      </c>
      <c r="I53">
        <v>1</v>
      </c>
    </row>
    <row r="54" spans="1:9">
      <c r="A54" s="126">
        <v>53</v>
      </c>
      <c r="B54">
        <v>1365</v>
      </c>
      <c r="C54">
        <v>20.040001</v>
      </c>
      <c r="D54">
        <v>11.5405</v>
      </c>
      <c r="E54">
        <v>1.74</v>
      </c>
      <c r="F54">
        <v>18.475038999999999</v>
      </c>
      <c r="G54">
        <v>7.6957139999999997</v>
      </c>
      <c r="H54">
        <v>15.660052</v>
      </c>
      <c r="I54">
        <v>0</v>
      </c>
    </row>
    <row r="55" spans="1:9">
      <c r="A55" s="126">
        <v>54</v>
      </c>
      <c r="B55">
        <v>1390.98999</v>
      </c>
      <c r="C55">
        <v>21.09</v>
      </c>
      <c r="D55">
        <v>11.7485</v>
      </c>
      <c r="E55">
        <v>1.8180000000000001</v>
      </c>
      <c r="F55">
        <v>18.715485000000001</v>
      </c>
      <c r="G55">
        <v>7.7014290000000001</v>
      </c>
      <c r="H55">
        <v>15.973378</v>
      </c>
      <c r="I55">
        <v>0</v>
      </c>
    </row>
    <row r="56" spans="1:9">
      <c r="A56" s="126">
        <v>55</v>
      </c>
      <c r="B56">
        <v>1394.2299800000001</v>
      </c>
      <c r="C56">
        <v>21.92</v>
      </c>
      <c r="D56">
        <v>11.6995</v>
      </c>
      <c r="E56">
        <v>1.8846670000000001</v>
      </c>
      <c r="F56">
        <v>18.923704000000001</v>
      </c>
      <c r="G56">
        <v>8.112857</v>
      </c>
      <c r="H56">
        <v>16.010489</v>
      </c>
      <c r="I56">
        <v>0</v>
      </c>
    </row>
    <row r="57" spans="1:9">
      <c r="A57" s="126">
        <v>56</v>
      </c>
      <c r="B57">
        <v>1401.349976</v>
      </c>
      <c r="C57">
        <v>20.719999000000001</v>
      </c>
      <c r="D57">
        <v>11.827999999999999</v>
      </c>
      <c r="E57">
        <v>2.016667</v>
      </c>
      <c r="F57">
        <v>18.873856</v>
      </c>
      <c r="G57">
        <v>8.2714289999999995</v>
      </c>
      <c r="H57">
        <v>15.953702</v>
      </c>
      <c r="I57">
        <v>0</v>
      </c>
    </row>
    <row r="58" spans="1:9">
      <c r="A58" s="126">
        <v>57</v>
      </c>
      <c r="B58">
        <v>1402.219971</v>
      </c>
      <c r="C58">
        <v>20.719999000000001</v>
      </c>
      <c r="D58">
        <v>11.718999999999999</v>
      </c>
      <c r="E58">
        <v>1.939333</v>
      </c>
      <c r="F58">
        <v>18.841927999999999</v>
      </c>
      <c r="G58">
        <v>8.2571429999999992</v>
      </c>
      <c r="H58">
        <v>15.995794</v>
      </c>
      <c r="I58">
        <v>0</v>
      </c>
    </row>
    <row r="59" spans="1:9">
      <c r="A59" s="126">
        <v>58</v>
      </c>
      <c r="B59">
        <v>1402.8000489999999</v>
      </c>
      <c r="C59">
        <v>21.01</v>
      </c>
      <c r="D59">
        <v>11.702999999999999</v>
      </c>
      <c r="E59">
        <v>1.9606669999999999</v>
      </c>
      <c r="F59">
        <v>18.949390000000001</v>
      </c>
      <c r="G59">
        <v>8.2728570000000001</v>
      </c>
      <c r="H59">
        <v>15.998783</v>
      </c>
      <c r="I59">
        <v>0</v>
      </c>
    </row>
    <row r="60" spans="1:9">
      <c r="A60" s="126">
        <v>59</v>
      </c>
      <c r="B60">
        <v>1405.869995</v>
      </c>
      <c r="C60">
        <v>21.809999000000001</v>
      </c>
      <c r="D60">
        <v>11.637499999999999</v>
      </c>
      <c r="E60">
        <v>1.996</v>
      </c>
      <c r="F60">
        <v>18.979005999999998</v>
      </c>
      <c r="G60">
        <v>8.5571429999999999</v>
      </c>
      <c r="H60">
        <v>15.990065</v>
      </c>
      <c r="I60">
        <v>0</v>
      </c>
    </row>
    <row r="61" spans="1:9">
      <c r="A61" s="126">
        <v>60</v>
      </c>
      <c r="B61">
        <v>1404.1099850000001</v>
      </c>
      <c r="C61">
        <v>21.6</v>
      </c>
      <c r="D61">
        <v>11.622</v>
      </c>
      <c r="E61">
        <v>2.0779999999999998</v>
      </c>
      <c r="F61">
        <v>19.232388</v>
      </c>
      <c r="G61">
        <v>8.5585710000000006</v>
      </c>
      <c r="H61">
        <v>16.438635000000001</v>
      </c>
      <c r="I61">
        <v>0</v>
      </c>
    </row>
    <row r="62" spans="1:9">
      <c r="A62" s="126">
        <v>61</v>
      </c>
      <c r="B62">
        <v>1403.9300539999999</v>
      </c>
      <c r="C62">
        <v>20.379999000000002</v>
      </c>
      <c r="D62">
        <v>11.6595</v>
      </c>
      <c r="E62">
        <v>1.961333</v>
      </c>
      <c r="F62">
        <v>19.283974000000001</v>
      </c>
      <c r="G62">
        <v>8.8228570000000008</v>
      </c>
      <c r="H62">
        <v>16.654076</v>
      </c>
      <c r="I62">
        <v>0</v>
      </c>
    </row>
    <row r="63" spans="1:9">
      <c r="A63" s="126">
        <v>62</v>
      </c>
      <c r="B63">
        <v>1405.530029</v>
      </c>
      <c r="C63">
        <v>21.200001</v>
      </c>
      <c r="D63">
        <v>11.871</v>
      </c>
      <c r="E63">
        <v>1.96</v>
      </c>
      <c r="F63">
        <v>19.257717</v>
      </c>
      <c r="G63">
        <v>9.0371430000000004</v>
      </c>
      <c r="H63">
        <v>16.626180999999999</v>
      </c>
      <c r="I63">
        <v>0</v>
      </c>
    </row>
    <row r="64" spans="1:9">
      <c r="A64" s="126">
        <v>63</v>
      </c>
      <c r="B64">
        <v>1415.51001</v>
      </c>
      <c r="C64">
        <v>19.870000999999998</v>
      </c>
      <c r="D64">
        <v>12.077500000000001</v>
      </c>
      <c r="E64">
        <v>2.02</v>
      </c>
      <c r="F64">
        <v>19.425934000000002</v>
      </c>
      <c r="G64">
        <v>9.1871430000000007</v>
      </c>
      <c r="H64">
        <v>16.758932000000001</v>
      </c>
      <c r="I64">
        <v>0</v>
      </c>
    </row>
    <row r="65" spans="1:9">
      <c r="A65" s="126">
        <v>64</v>
      </c>
      <c r="B65">
        <v>1418.160034</v>
      </c>
      <c r="C65">
        <v>19.049999</v>
      </c>
      <c r="D65">
        <v>12.0585</v>
      </c>
      <c r="E65">
        <v>2.000667</v>
      </c>
      <c r="F65">
        <v>19.785233999999999</v>
      </c>
      <c r="G65">
        <v>9.0985709999999997</v>
      </c>
      <c r="H65">
        <v>16.865286000000001</v>
      </c>
      <c r="I65">
        <v>0</v>
      </c>
    </row>
    <row r="66" spans="1:9">
      <c r="A66" s="126">
        <v>65</v>
      </c>
      <c r="B66">
        <v>1418.130005</v>
      </c>
      <c r="C66">
        <v>20.010000000000002</v>
      </c>
      <c r="D66">
        <v>12.0175</v>
      </c>
      <c r="E66">
        <v>1.967333</v>
      </c>
      <c r="F66">
        <v>20.305433000000001</v>
      </c>
      <c r="G66">
        <v>9.1771429999999992</v>
      </c>
      <c r="H66">
        <v>16.825434000000001</v>
      </c>
      <c r="I66">
        <v>0</v>
      </c>
    </row>
    <row r="67" spans="1:9">
      <c r="A67" s="126">
        <v>66</v>
      </c>
      <c r="B67">
        <v>1413.170044</v>
      </c>
      <c r="C67">
        <v>19.16</v>
      </c>
      <c r="D67">
        <v>11.9725</v>
      </c>
      <c r="E67">
        <v>1.9406669999999999</v>
      </c>
      <c r="F67">
        <v>20.027929</v>
      </c>
      <c r="G67">
        <v>9.3714289999999991</v>
      </c>
      <c r="H67">
        <v>16.675246999999999</v>
      </c>
      <c r="I67">
        <v>0</v>
      </c>
    </row>
    <row r="68" spans="1:9">
      <c r="A68" s="126">
        <v>67</v>
      </c>
      <c r="B68">
        <v>1413.48999</v>
      </c>
      <c r="C68">
        <v>19.440000999999999</v>
      </c>
      <c r="D68">
        <v>12.154999999999999</v>
      </c>
      <c r="E68">
        <v>1.996667</v>
      </c>
      <c r="F68">
        <v>20.418994999999999</v>
      </c>
      <c r="G68">
        <v>9.3428570000000004</v>
      </c>
      <c r="H68">
        <v>16.866282000000002</v>
      </c>
      <c r="I68">
        <v>0</v>
      </c>
    </row>
    <row r="69" spans="1:9">
      <c r="A69" s="126">
        <v>68</v>
      </c>
      <c r="B69">
        <v>1402.079956</v>
      </c>
      <c r="C69">
        <v>19.440000999999999</v>
      </c>
      <c r="D69">
        <v>12.06</v>
      </c>
      <c r="E69">
        <v>2.048667</v>
      </c>
      <c r="F69">
        <v>20.228497999999998</v>
      </c>
      <c r="G69">
        <v>9.15</v>
      </c>
      <c r="H69">
        <v>16.856816999999999</v>
      </c>
      <c r="I69">
        <v>0</v>
      </c>
    </row>
    <row r="70" spans="1:9">
      <c r="A70" s="126">
        <v>69</v>
      </c>
      <c r="B70">
        <v>1411.130005</v>
      </c>
      <c r="C70">
        <v>19.41</v>
      </c>
      <c r="D70">
        <v>12.287000000000001</v>
      </c>
      <c r="E70">
        <v>1.9666669999999999</v>
      </c>
      <c r="F70">
        <v>20.246513</v>
      </c>
      <c r="G70">
        <v>9.0228570000000001</v>
      </c>
      <c r="H70">
        <v>16.902394999999999</v>
      </c>
      <c r="I70">
        <v>0</v>
      </c>
    </row>
    <row r="71" spans="1:9">
      <c r="A71" s="126">
        <v>70</v>
      </c>
      <c r="B71">
        <v>1410.4399410000001</v>
      </c>
      <c r="C71">
        <v>19.149999999999999</v>
      </c>
      <c r="D71">
        <v>12.196</v>
      </c>
      <c r="E71">
        <v>1.8879999999999999</v>
      </c>
      <c r="F71">
        <v>20.626888000000001</v>
      </c>
      <c r="G71">
        <v>8.9128570000000007</v>
      </c>
      <c r="H71">
        <v>16.668023999999999</v>
      </c>
      <c r="I71">
        <v>0</v>
      </c>
    </row>
    <row r="72" spans="1:9">
      <c r="A72" s="126">
        <v>71</v>
      </c>
      <c r="B72">
        <v>1409.3000489999999</v>
      </c>
      <c r="C72">
        <v>19.34</v>
      </c>
      <c r="D72">
        <v>12.3055</v>
      </c>
      <c r="E72">
        <v>1.9126669999999999</v>
      </c>
      <c r="F72">
        <v>20.600019</v>
      </c>
      <c r="G72">
        <v>8.9928570000000008</v>
      </c>
      <c r="H72">
        <v>16.868024999999999</v>
      </c>
      <c r="I72">
        <v>0</v>
      </c>
    </row>
    <row r="73" spans="1:9">
      <c r="A73" s="126">
        <v>72</v>
      </c>
      <c r="B73">
        <v>1410.48999</v>
      </c>
      <c r="C73">
        <v>19.100000000000001</v>
      </c>
      <c r="D73">
        <v>12.356</v>
      </c>
      <c r="E73">
        <v>1.8939999999999999</v>
      </c>
      <c r="F73">
        <v>20.559415999999999</v>
      </c>
      <c r="G73">
        <v>9.0628569999999993</v>
      </c>
      <c r="H73">
        <v>17.136021</v>
      </c>
      <c r="I73">
        <v>0</v>
      </c>
    </row>
    <row r="74" spans="1:9">
      <c r="A74" s="126">
        <v>73</v>
      </c>
      <c r="B74">
        <v>1399.4799800000001</v>
      </c>
      <c r="C74">
        <v>19.09</v>
      </c>
      <c r="D74">
        <v>12.311</v>
      </c>
      <c r="E74">
        <v>1.8939999999999999</v>
      </c>
      <c r="F74">
        <v>20.266355999999998</v>
      </c>
      <c r="G74">
        <v>8.64</v>
      </c>
      <c r="H74">
        <v>16.978361</v>
      </c>
      <c r="I74">
        <v>0</v>
      </c>
    </row>
    <row r="75" spans="1:9">
      <c r="A75" s="126">
        <v>74</v>
      </c>
      <c r="B75">
        <v>1406.579956</v>
      </c>
      <c r="C75">
        <v>18.059999000000001</v>
      </c>
      <c r="D75">
        <v>12.413500000000001</v>
      </c>
      <c r="E75">
        <v>1.9013329999999999</v>
      </c>
      <c r="F75">
        <v>20.308176</v>
      </c>
      <c r="G75">
        <v>8.5314289999999993</v>
      </c>
      <c r="H75">
        <v>17.063293000000002</v>
      </c>
      <c r="I75">
        <v>0</v>
      </c>
    </row>
    <row r="76" spans="1:9">
      <c r="A76" s="126">
        <v>75</v>
      </c>
      <c r="B76">
        <v>1404.9399410000001</v>
      </c>
      <c r="C76">
        <v>17.73</v>
      </c>
      <c r="D76">
        <v>12.394</v>
      </c>
      <c r="E76">
        <v>1.8759999999999999</v>
      </c>
      <c r="F76">
        <v>20.605215000000001</v>
      </c>
      <c r="G76">
        <v>7.99</v>
      </c>
      <c r="H76">
        <v>16.962420999999999</v>
      </c>
      <c r="I76">
        <v>1</v>
      </c>
    </row>
    <row r="77" spans="1:9">
      <c r="A77" s="126">
        <v>76</v>
      </c>
      <c r="B77">
        <v>1403.4399410000001</v>
      </c>
      <c r="C77">
        <v>18.579999999999998</v>
      </c>
      <c r="D77">
        <v>12.311</v>
      </c>
      <c r="E77">
        <v>1.8626670000000001</v>
      </c>
      <c r="F77">
        <v>20.460512000000001</v>
      </c>
      <c r="G77">
        <v>7.8514290000000004</v>
      </c>
      <c r="H77">
        <v>16.954450999999999</v>
      </c>
      <c r="I77">
        <v>0</v>
      </c>
    </row>
    <row r="78" spans="1:9">
      <c r="A78" s="126">
        <v>77</v>
      </c>
      <c r="B78">
        <v>1432.119995</v>
      </c>
      <c r="C78">
        <v>18.959999</v>
      </c>
      <c r="D78">
        <v>12.569000000000001</v>
      </c>
      <c r="E78">
        <v>1.9033329999999999</v>
      </c>
      <c r="F78">
        <v>20.64489</v>
      </c>
      <c r="G78">
        <v>8.0928570000000004</v>
      </c>
      <c r="H78">
        <v>17.419706000000001</v>
      </c>
      <c r="I78">
        <v>0</v>
      </c>
    </row>
    <row r="79" spans="1:9">
      <c r="A79" s="126">
        <v>78</v>
      </c>
      <c r="B79">
        <v>1437.920044</v>
      </c>
      <c r="C79">
        <v>18.98</v>
      </c>
      <c r="D79">
        <v>12.957000000000001</v>
      </c>
      <c r="E79">
        <v>1.9566669999999999</v>
      </c>
      <c r="F79">
        <v>20.772192</v>
      </c>
      <c r="G79">
        <v>8.0942860000000003</v>
      </c>
      <c r="H79">
        <v>17.587827999999998</v>
      </c>
      <c r="I79">
        <v>0</v>
      </c>
    </row>
    <row r="80" spans="1:9">
      <c r="A80" s="126">
        <v>79</v>
      </c>
      <c r="B80">
        <v>1429.079956</v>
      </c>
      <c r="C80">
        <v>18.809999000000001</v>
      </c>
      <c r="D80">
        <v>12.8545</v>
      </c>
      <c r="E80">
        <v>1.824667</v>
      </c>
      <c r="F80">
        <v>20.231860999999999</v>
      </c>
      <c r="G80">
        <v>7.9885710000000003</v>
      </c>
      <c r="H80">
        <v>17.453828999999999</v>
      </c>
      <c r="I80">
        <v>0</v>
      </c>
    </row>
    <row r="81" spans="1:9">
      <c r="A81" s="126">
        <v>80</v>
      </c>
      <c r="B81">
        <v>1433.5600589999999</v>
      </c>
      <c r="C81">
        <v>19.43</v>
      </c>
      <c r="D81">
        <v>12.7835</v>
      </c>
      <c r="E81">
        <v>1.8533329999999999</v>
      </c>
      <c r="F81">
        <v>20.166218000000001</v>
      </c>
      <c r="G81">
        <v>8.1657139999999995</v>
      </c>
      <c r="H81">
        <v>17.240129</v>
      </c>
      <c r="I81">
        <v>0</v>
      </c>
    </row>
    <row r="82" spans="1:9">
      <c r="A82" s="126">
        <v>81</v>
      </c>
      <c r="B82">
        <v>1436.5600589999999</v>
      </c>
      <c r="C82">
        <v>20.93</v>
      </c>
      <c r="D82">
        <v>12.781499999999999</v>
      </c>
      <c r="E82">
        <v>1.8853329999999999</v>
      </c>
      <c r="F82">
        <v>20.447073</v>
      </c>
      <c r="G82">
        <v>8.1728570000000005</v>
      </c>
      <c r="H82">
        <v>17.207502000000002</v>
      </c>
      <c r="I82">
        <v>0</v>
      </c>
    </row>
    <row r="83" spans="1:9">
      <c r="A83" s="126">
        <v>82</v>
      </c>
      <c r="B83">
        <v>1459.98999</v>
      </c>
      <c r="C83">
        <v>20.709999</v>
      </c>
      <c r="D83">
        <v>13.012</v>
      </c>
      <c r="E83">
        <v>1.965333</v>
      </c>
      <c r="F83">
        <v>20.849733000000001</v>
      </c>
      <c r="G83">
        <v>8.2857140000000005</v>
      </c>
      <c r="H83">
        <v>17.585087000000001</v>
      </c>
      <c r="I83">
        <v>0</v>
      </c>
    </row>
    <row r="84" spans="1:9">
      <c r="A84" s="126">
        <v>83</v>
      </c>
      <c r="B84">
        <v>1465.7700199999999</v>
      </c>
      <c r="C84">
        <v>22</v>
      </c>
      <c r="D84">
        <v>13.063499999999999</v>
      </c>
      <c r="E84">
        <v>2.0259999999999998</v>
      </c>
      <c r="F84">
        <v>21.103119</v>
      </c>
      <c r="G84">
        <v>8.6457139999999999</v>
      </c>
      <c r="H84">
        <v>17.675747000000001</v>
      </c>
      <c r="I84">
        <v>0</v>
      </c>
    </row>
    <row r="85" spans="1:9">
      <c r="A85" s="126">
        <v>84</v>
      </c>
      <c r="B85">
        <v>1461.1899410000001</v>
      </c>
      <c r="C85">
        <v>21.52</v>
      </c>
      <c r="D85">
        <v>12.9</v>
      </c>
      <c r="E85">
        <v>2.169333</v>
      </c>
      <c r="F85">
        <v>21.362597999999998</v>
      </c>
      <c r="G85">
        <v>8.1457139999999999</v>
      </c>
      <c r="H85">
        <v>17.683219999999999</v>
      </c>
      <c r="I85">
        <v>0</v>
      </c>
    </row>
    <row r="86" spans="1:9">
      <c r="A86" s="126">
        <v>85</v>
      </c>
      <c r="B86">
        <v>1459.3199460000001</v>
      </c>
      <c r="C86">
        <v>21.870000999999998</v>
      </c>
      <c r="D86">
        <v>12.9375</v>
      </c>
      <c r="E86">
        <v>2.0893329999999999</v>
      </c>
      <c r="F86">
        <v>21.427627999999999</v>
      </c>
      <c r="G86">
        <v>8.0085709999999999</v>
      </c>
      <c r="H86">
        <v>17.889944</v>
      </c>
      <c r="I86">
        <v>0</v>
      </c>
    </row>
    <row r="87" spans="1:9">
      <c r="A87" s="126">
        <v>86</v>
      </c>
      <c r="B87">
        <v>1461.0500489999999</v>
      </c>
      <c r="C87">
        <v>23.290001</v>
      </c>
      <c r="D87">
        <v>13.084</v>
      </c>
      <c r="E87">
        <v>2.0699999999999998</v>
      </c>
      <c r="F87">
        <v>21.433426000000001</v>
      </c>
      <c r="G87">
        <v>8.1485710000000005</v>
      </c>
      <c r="H87">
        <v>18.119582999999999</v>
      </c>
      <c r="I87">
        <v>0</v>
      </c>
    </row>
    <row r="88" spans="1:9">
      <c r="A88" s="126">
        <v>87</v>
      </c>
      <c r="B88">
        <v>1460.26001</v>
      </c>
      <c r="C88">
        <v>22.59</v>
      </c>
      <c r="D88">
        <v>13.0405</v>
      </c>
      <c r="E88">
        <v>2.06</v>
      </c>
      <c r="F88">
        <v>21.329636000000001</v>
      </c>
      <c r="G88">
        <v>8.3914290000000005</v>
      </c>
      <c r="H88">
        <v>18.135024999999999</v>
      </c>
      <c r="I88">
        <v>0</v>
      </c>
    </row>
    <row r="89" spans="1:9">
      <c r="A89" s="126">
        <v>88</v>
      </c>
      <c r="B89">
        <v>1460.150024</v>
      </c>
      <c r="C89">
        <v>22.860001</v>
      </c>
      <c r="D89">
        <v>12.8735</v>
      </c>
      <c r="E89">
        <v>2.0013329999999998</v>
      </c>
      <c r="F89">
        <v>21.372066</v>
      </c>
      <c r="G89">
        <v>8.2557139999999993</v>
      </c>
      <c r="H89">
        <v>18.281227000000001</v>
      </c>
      <c r="I89">
        <v>0</v>
      </c>
    </row>
    <row r="90" spans="1:9">
      <c r="A90" s="126">
        <v>89</v>
      </c>
      <c r="B90">
        <v>1456.8900149999999</v>
      </c>
      <c r="C90">
        <v>20.790001</v>
      </c>
      <c r="D90">
        <v>12.74</v>
      </c>
      <c r="E90">
        <v>2.044</v>
      </c>
      <c r="F90">
        <v>21.088156000000001</v>
      </c>
      <c r="G90">
        <v>8.055714</v>
      </c>
      <c r="H90">
        <v>18.664541</v>
      </c>
      <c r="I90">
        <v>0</v>
      </c>
    </row>
    <row r="91" spans="1:9">
      <c r="A91" s="126">
        <v>90</v>
      </c>
      <c r="B91">
        <v>1441.589966</v>
      </c>
      <c r="C91">
        <v>20.280000999999999</v>
      </c>
      <c r="D91">
        <v>12.622999999999999</v>
      </c>
      <c r="E91">
        <v>1.8440000000000001</v>
      </c>
      <c r="F91">
        <v>20.561551999999999</v>
      </c>
      <c r="G91">
        <v>7.6857139999999999</v>
      </c>
      <c r="H91">
        <v>18.659061000000001</v>
      </c>
      <c r="I91">
        <v>0</v>
      </c>
    </row>
    <row r="92" spans="1:9">
      <c r="A92" s="126">
        <v>91</v>
      </c>
      <c r="B92">
        <v>1433.3199460000001</v>
      </c>
      <c r="C92">
        <v>20.620000999999998</v>
      </c>
      <c r="D92">
        <v>12.483499999999999</v>
      </c>
      <c r="E92">
        <v>1.8360000000000001</v>
      </c>
      <c r="F92">
        <v>20.306346999999999</v>
      </c>
      <c r="G92">
        <v>7.8757140000000003</v>
      </c>
      <c r="H92">
        <v>18.766158999999998</v>
      </c>
      <c r="I92">
        <v>0</v>
      </c>
    </row>
    <row r="93" spans="1:9">
      <c r="A93" s="126">
        <v>92</v>
      </c>
      <c r="B93">
        <v>1447.150024</v>
      </c>
      <c r="C93">
        <v>20.32</v>
      </c>
      <c r="D93">
        <v>12.829499999999999</v>
      </c>
      <c r="E93">
        <v>1.8993329999999999</v>
      </c>
      <c r="F93">
        <v>20.799054999999999</v>
      </c>
      <c r="G93">
        <v>7.9357139999999999</v>
      </c>
      <c r="H93">
        <v>18.841875000000002</v>
      </c>
      <c r="I93">
        <v>0</v>
      </c>
    </row>
    <row r="94" spans="1:9">
      <c r="A94" s="126">
        <v>93</v>
      </c>
      <c r="B94">
        <v>1440.670044</v>
      </c>
      <c r="C94">
        <v>21.66</v>
      </c>
      <c r="D94">
        <v>12.715999999999999</v>
      </c>
      <c r="E94">
        <v>1.952</v>
      </c>
      <c r="F94">
        <v>20.364955999999999</v>
      </c>
      <c r="G94">
        <v>7.7771429999999997</v>
      </c>
      <c r="H94">
        <v>18.792062999999999</v>
      </c>
      <c r="I94">
        <v>0</v>
      </c>
    </row>
    <row r="95" spans="1:9">
      <c r="A95" s="126">
        <v>94</v>
      </c>
      <c r="B95">
        <v>1444.48999</v>
      </c>
      <c r="C95">
        <v>21.99</v>
      </c>
      <c r="D95">
        <v>12.6005</v>
      </c>
      <c r="E95">
        <v>1.944</v>
      </c>
      <c r="F95">
        <v>20.129591000000001</v>
      </c>
      <c r="G95">
        <v>8.0071429999999992</v>
      </c>
      <c r="H95">
        <v>18.973382999999998</v>
      </c>
      <c r="I95">
        <v>1</v>
      </c>
    </row>
    <row r="96" spans="1:9">
      <c r="A96" s="126">
        <v>95</v>
      </c>
      <c r="B96">
        <v>1445.75</v>
      </c>
      <c r="C96">
        <v>22.27</v>
      </c>
      <c r="D96">
        <v>12.53</v>
      </c>
      <c r="E96">
        <v>1.986667</v>
      </c>
      <c r="F96">
        <v>20.188206000000001</v>
      </c>
      <c r="G96">
        <v>8.0657139999999998</v>
      </c>
      <c r="H96">
        <v>18.85408</v>
      </c>
      <c r="I96">
        <v>0</v>
      </c>
    </row>
    <row r="97" spans="1:9">
      <c r="A97" s="126">
        <v>96</v>
      </c>
      <c r="B97">
        <v>1450.98999</v>
      </c>
      <c r="C97">
        <v>21.83</v>
      </c>
      <c r="D97">
        <v>12.795999999999999</v>
      </c>
      <c r="E97">
        <v>1.953333</v>
      </c>
      <c r="F97">
        <v>20.497748999999999</v>
      </c>
      <c r="G97">
        <v>8.94</v>
      </c>
      <c r="H97">
        <v>18.991316000000001</v>
      </c>
      <c r="I97">
        <v>0</v>
      </c>
    </row>
    <row r="98" spans="1:9">
      <c r="A98" s="126">
        <v>97</v>
      </c>
      <c r="B98">
        <v>1461.400024</v>
      </c>
      <c r="C98">
        <v>21.950001</v>
      </c>
      <c r="D98">
        <v>13.0235</v>
      </c>
      <c r="E98">
        <v>1.96</v>
      </c>
      <c r="F98">
        <v>20.355799000000001</v>
      </c>
      <c r="G98">
        <v>9.524286</v>
      </c>
      <c r="H98">
        <v>19.129546999999999</v>
      </c>
      <c r="I98">
        <v>0</v>
      </c>
    </row>
    <row r="99" spans="1:9">
      <c r="A99" s="126">
        <v>98</v>
      </c>
      <c r="B99">
        <v>1460.9300539999999</v>
      </c>
      <c r="C99">
        <v>20.91</v>
      </c>
      <c r="D99">
        <v>12.9255</v>
      </c>
      <c r="E99">
        <v>1.9259999999999999</v>
      </c>
      <c r="F99">
        <v>19.922001000000002</v>
      </c>
      <c r="G99">
        <v>9.5085709999999999</v>
      </c>
      <c r="H99">
        <v>19.119585000000001</v>
      </c>
      <c r="I99">
        <v>0</v>
      </c>
    </row>
    <row r="100" spans="1:9">
      <c r="A100" s="126">
        <v>99</v>
      </c>
      <c r="B100">
        <v>1455.880005</v>
      </c>
      <c r="C100">
        <v>20.399999999999999</v>
      </c>
      <c r="D100">
        <v>12.952999999999999</v>
      </c>
      <c r="E100">
        <v>1.95</v>
      </c>
      <c r="F100">
        <v>19.481791000000001</v>
      </c>
      <c r="G100">
        <v>10.502857000000001</v>
      </c>
      <c r="H100">
        <v>18.875252</v>
      </c>
      <c r="I100">
        <v>0</v>
      </c>
    </row>
    <row r="101" spans="1:9">
      <c r="A101" s="126">
        <v>100</v>
      </c>
      <c r="B101">
        <v>1441.4799800000001</v>
      </c>
      <c r="C101">
        <v>20.23</v>
      </c>
      <c r="D101">
        <v>12.548</v>
      </c>
      <c r="E101">
        <v>1.8913329999999999</v>
      </c>
      <c r="F101">
        <v>19.410972999999998</v>
      </c>
      <c r="G101">
        <v>9.3614289999999993</v>
      </c>
      <c r="H101">
        <v>18.532785000000001</v>
      </c>
      <c r="I101">
        <v>0</v>
      </c>
    </row>
    <row r="102" spans="1:9">
      <c r="A102" s="126">
        <v>101</v>
      </c>
      <c r="B102">
        <v>1432.5600589999999</v>
      </c>
      <c r="C102">
        <v>19.639999</v>
      </c>
      <c r="D102">
        <v>12.249499999999999</v>
      </c>
      <c r="E102">
        <v>1.8933329999999999</v>
      </c>
      <c r="F102">
        <v>19.565439000000001</v>
      </c>
      <c r="G102">
        <v>9.3571430000000007</v>
      </c>
      <c r="H102">
        <v>18.544491000000001</v>
      </c>
      <c r="I102">
        <v>0</v>
      </c>
    </row>
    <row r="103" spans="1:9">
      <c r="A103" s="126">
        <v>102</v>
      </c>
      <c r="B103">
        <v>1432.839966</v>
      </c>
      <c r="C103">
        <v>19.75</v>
      </c>
      <c r="D103">
        <v>12.211</v>
      </c>
      <c r="E103">
        <v>1.8879999999999999</v>
      </c>
      <c r="F103">
        <v>19.174382999999999</v>
      </c>
      <c r="G103">
        <v>9.4257139999999993</v>
      </c>
      <c r="H103">
        <v>18.716844999999999</v>
      </c>
      <c r="I103">
        <v>0</v>
      </c>
    </row>
    <row r="104" spans="1:9">
      <c r="A104" s="126">
        <v>103</v>
      </c>
      <c r="B104">
        <v>1428.589966</v>
      </c>
      <c r="C104">
        <v>19.52</v>
      </c>
      <c r="D104">
        <v>12.118</v>
      </c>
      <c r="E104">
        <v>1.8426670000000001</v>
      </c>
      <c r="F104">
        <v>19.223531999999999</v>
      </c>
      <c r="G104">
        <v>9.19</v>
      </c>
      <c r="H104">
        <v>18.549223000000001</v>
      </c>
      <c r="I104">
        <v>0</v>
      </c>
    </row>
    <row r="105" spans="1:9">
      <c r="A105" s="126">
        <v>104</v>
      </c>
      <c r="B105">
        <v>1440.130005</v>
      </c>
      <c r="C105">
        <v>19.52</v>
      </c>
      <c r="D105">
        <v>12.209</v>
      </c>
      <c r="E105">
        <v>1.8220000000000001</v>
      </c>
      <c r="F105">
        <v>19.377699</v>
      </c>
      <c r="G105">
        <v>9.2514289999999999</v>
      </c>
      <c r="H105">
        <v>18.455324000000001</v>
      </c>
      <c r="I105">
        <v>0</v>
      </c>
    </row>
    <row r="106" spans="1:9">
      <c r="A106" s="126">
        <v>105</v>
      </c>
      <c r="B106">
        <v>1454.920044</v>
      </c>
      <c r="C106">
        <v>19.48</v>
      </c>
      <c r="D106">
        <v>12.196999999999999</v>
      </c>
      <c r="E106">
        <v>1.8706670000000001</v>
      </c>
      <c r="F106">
        <v>19.836517000000001</v>
      </c>
      <c r="G106">
        <v>9.4357140000000008</v>
      </c>
      <c r="H106">
        <v>18.547976999999999</v>
      </c>
      <c r="I106">
        <v>0</v>
      </c>
    </row>
    <row r="107" spans="1:9">
      <c r="A107" s="126">
        <v>106</v>
      </c>
      <c r="B107">
        <v>1460.910034</v>
      </c>
      <c r="C107">
        <v>19.879999000000002</v>
      </c>
      <c r="D107">
        <v>12.374499999999999</v>
      </c>
      <c r="E107">
        <v>1.921333</v>
      </c>
      <c r="F107">
        <v>19.678395999999999</v>
      </c>
      <c r="G107">
        <v>9.7885709999999992</v>
      </c>
      <c r="H107">
        <v>18.816718999999999</v>
      </c>
      <c r="I107">
        <v>0</v>
      </c>
    </row>
    <row r="108" spans="1:9">
      <c r="A108" s="126">
        <v>107</v>
      </c>
      <c r="B108">
        <v>1457.339966</v>
      </c>
      <c r="C108">
        <v>18.98</v>
      </c>
      <c r="D108">
        <v>12.2425</v>
      </c>
      <c r="E108">
        <v>1.8693329999999999</v>
      </c>
      <c r="F108">
        <v>19.312975000000002</v>
      </c>
      <c r="G108">
        <v>9.6228569999999998</v>
      </c>
      <c r="H108">
        <v>17.310117999999999</v>
      </c>
      <c r="I108">
        <v>0</v>
      </c>
    </row>
    <row r="109" spans="1:9">
      <c r="A109" s="126">
        <v>108</v>
      </c>
      <c r="B109">
        <v>1433.1899410000001</v>
      </c>
      <c r="C109">
        <v>19</v>
      </c>
      <c r="D109">
        <v>12</v>
      </c>
      <c r="E109">
        <v>1.8493329999999999</v>
      </c>
      <c r="F109">
        <v>18.616945000000001</v>
      </c>
      <c r="G109">
        <v>9.2828569999999999</v>
      </c>
      <c r="H109">
        <v>16.981100000000001</v>
      </c>
      <c r="I109">
        <v>0</v>
      </c>
    </row>
    <row r="110" spans="1:9">
      <c r="A110" s="126">
        <v>109</v>
      </c>
      <c r="B110">
        <v>1433.8199460000001</v>
      </c>
      <c r="C110">
        <v>19.32</v>
      </c>
      <c r="D110">
        <v>11.689</v>
      </c>
      <c r="E110">
        <v>1.8566670000000001</v>
      </c>
      <c r="F110">
        <v>19.355408000000001</v>
      </c>
      <c r="G110">
        <v>9.6971430000000005</v>
      </c>
      <c r="H110">
        <v>16.903393000000001</v>
      </c>
      <c r="I110">
        <v>0</v>
      </c>
    </row>
    <row r="111" spans="1:9">
      <c r="A111" s="126">
        <v>110</v>
      </c>
      <c r="B111">
        <v>1413.1099850000001</v>
      </c>
      <c r="C111">
        <v>19.5</v>
      </c>
      <c r="D111">
        <v>11.7155</v>
      </c>
      <c r="E111">
        <v>1.8926670000000001</v>
      </c>
      <c r="F111">
        <v>18.724399999999999</v>
      </c>
      <c r="G111">
        <v>9.7457139999999995</v>
      </c>
      <c r="H111">
        <v>16.945233999999999</v>
      </c>
      <c r="I111">
        <v>0</v>
      </c>
    </row>
    <row r="112" spans="1:9">
      <c r="A112" s="126">
        <v>111</v>
      </c>
      <c r="B112">
        <v>1408.75</v>
      </c>
      <c r="C112">
        <v>23.23</v>
      </c>
      <c r="D112">
        <v>11.4245</v>
      </c>
      <c r="E112">
        <v>1.8280000000000001</v>
      </c>
      <c r="F112">
        <v>18.830338999999999</v>
      </c>
      <c r="G112">
        <v>8.588571</v>
      </c>
      <c r="H112">
        <v>16.86927</v>
      </c>
      <c r="I112">
        <v>0</v>
      </c>
    </row>
    <row r="113" spans="1:9">
      <c r="A113" s="126">
        <v>112</v>
      </c>
      <c r="B113">
        <v>1412.969971</v>
      </c>
      <c r="C113">
        <v>22.559999000000001</v>
      </c>
      <c r="D113">
        <v>11.146000000000001</v>
      </c>
      <c r="E113">
        <v>1.834667</v>
      </c>
      <c r="F113">
        <v>18.607792</v>
      </c>
      <c r="G113">
        <v>8.7871430000000004</v>
      </c>
      <c r="H113">
        <v>16.880728000000001</v>
      </c>
      <c r="I113">
        <v>0</v>
      </c>
    </row>
    <row r="114" spans="1:9">
      <c r="A114" s="126">
        <v>113</v>
      </c>
      <c r="B114">
        <v>1411.9399410000001</v>
      </c>
      <c r="C114">
        <v>21.940000999999999</v>
      </c>
      <c r="D114">
        <v>11.912000000000001</v>
      </c>
      <c r="E114">
        <v>1.8253330000000001</v>
      </c>
      <c r="F114">
        <v>18.438666999999999</v>
      </c>
      <c r="G114">
        <v>9.94</v>
      </c>
      <c r="H114">
        <v>16.815722000000001</v>
      </c>
      <c r="I114">
        <v>0</v>
      </c>
    </row>
    <row r="115" spans="1:9">
      <c r="A115" s="126">
        <v>114</v>
      </c>
      <c r="B115">
        <v>1412.160034</v>
      </c>
      <c r="C115">
        <v>21.110001</v>
      </c>
      <c r="D115">
        <v>11.644500000000001</v>
      </c>
      <c r="E115">
        <v>1.8753329999999999</v>
      </c>
      <c r="F115">
        <v>18.173687000000001</v>
      </c>
      <c r="G115">
        <v>11.32</v>
      </c>
      <c r="H115">
        <v>16.943991</v>
      </c>
      <c r="I115">
        <v>0</v>
      </c>
    </row>
    <row r="116" spans="1:9">
      <c r="A116" s="126">
        <v>115</v>
      </c>
      <c r="B116">
        <v>1427.589966</v>
      </c>
      <c r="C116">
        <v>21.209999</v>
      </c>
      <c r="D116">
        <v>11.606999999999999</v>
      </c>
      <c r="E116">
        <v>1.95</v>
      </c>
      <c r="F116">
        <v>18.210934000000002</v>
      </c>
      <c r="G116">
        <v>11.098571</v>
      </c>
      <c r="H116">
        <v>17.125558999999999</v>
      </c>
      <c r="I116">
        <v>1</v>
      </c>
    </row>
    <row r="117" spans="1:9">
      <c r="A117" s="126">
        <v>116</v>
      </c>
      <c r="B117">
        <v>1414.1999510000001</v>
      </c>
      <c r="C117">
        <v>21.18</v>
      </c>
      <c r="D117">
        <v>11.621</v>
      </c>
      <c r="E117">
        <v>1.9279999999999999</v>
      </c>
      <c r="F117">
        <v>17.608312999999999</v>
      </c>
      <c r="G117">
        <v>10.985714</v>
      </c>
      <c r="H117">
        <v>17.133778</v>
      </c>
      <c r="I117">
        <v>0</v>
      </c>
    </row>
    <row r="118" spans="1:9">
      <c r="A118" s="126">
        <v>117</v>
      </c>
      <c r="B118">
        <v>1417.26001</v>
      </c>
      <c r="C118">
        <v>21.25</v>
      </c>
      <c r="D118">
        <v>11.7165</v>
      </c>
      <c r="E118">
        <v>2.1</v>
      </c>
      <c r="F118">
        <v>17.847041999999998</v>
      </c>
      <c r="G118">
        <v>11.177142999999999</v>
      </c>
      <c r="H118">
        <v>17.010241000000001</v>
      </c>
      <c r="I118">
        <v>0</v>
      </c>
    </row>
    <row r="119" spans="1:9">
      <c r="A119" s="126">
        <v>118</v>
      </c>
      <c r="B119">
        <v>1428.3900149999999</v>
      </c>
      <c r="C119">
        <v>21.17</v>
      </c>
      <c r="D119">
        <v>11.878</v>
      </c>
      <c r="E119">
        <v>2.076667</v>
      </c>
      <c r="F119">
        <v>17.793006999999999</v>
      </c>
      <c r="G119">
        <v>10.91</v>
      </c>
      <c r="H119">
        <v>16.979357</v>
      </c>
      <c r="I119">
        <v>0</v>
      </c>
    </row>
    <row r="120" spans="1:9">
      <c r="A120" s="126">
        <v>119</v>
      </c>
      <c r="B120">
        <v>1394.530029</v>
      </c>
      <c r="C120">
        <v>20.469999000000001</v>
      </c>
      <c r="D120">
        <v>11.603</v>
      </c>
      <c r="E120">
        <v>2.1026669999999998</v>
      </c>
      <c r="F120">
        <v>17.112202</v>
      </c>
      <c r="G120">
        <v>11.097143000000001</v>
      </c>
      <c r="H120">
        <v>16.615721000000001</v>
      </c>
      <c r="I120">
        <v>0</v>
      </c>
    </row>
    <row r="121" spans="1:9">
      <c r="A121" s="126">
        <v>120</v>
      </c>
      <c r="B121">
        <v>1377.51001</v>
      </c>
      <c r="C121">
        <v>19.989999999999998</v>
      </c>
      <c r="D121">
        <v>11.3675</v>
      </c>
      <c r="E121">
        <v>2.0873330000000001</v>
      </c>
      <c r="F121">
        <v>16.491194</v>
      </c>
      <c r="G121">
        <v>10.852857</v>
      </c>
      <c r="H121">
        <v>16.246355000000001</v>
      </c>
      <c r="I121">
        <v>0</v>
      </c>
    </row>
    <row r="122" spans="1:9">
      <c r="A122" s="126">
        <v>121</v>
      </c>
      <c r="B122">
        <v>1379.849976</v>
      </c>
      <c r="C122">
        <v>19.209999</v>
      </c>
      <c r="D122">
        <v>11.3155</v>
      </c>
      <c r="E122">
        <v>2.0213329999999998</v>
      </c>
      <c r="F122">
        <v>16.776705</v>
      </c>
      <c r="G122">
        <v>11.128571000000001</v>
      </c>
      <c r="H122">
        <v>16.513850999999999</v>
      </c>
      <c r="I122">
        <v>0</v>
      </c>
    </row>
    <row r="123" spans="1:9">
      <c r="A123" s="126">
        <v>122</v>
      </c>
      <c r="B123">
        <v>1380.030029</v>
      </c>
      <c r="C123">
        <v>20.07</v>
      </c>
      <c r="D123">
        <v>11.323499999999999</v>
      </c>
      <c r="E123">
        <v>2.0713330000000001</v>
      </c>
      <c r="F123">
        <v>16.646984</v>
      </c>
      <c r="G123">
        <v>11.17</v>
      </c>
      <c r="H123">
        <v>16.585335000000001</v>
      </c>
      <c r="I123">
        <v>0</v>
      </c>
    </row>
    <row r="124" spans="1:9">
      <c r="A124" s="126">
        <v>123</v>
      </c>
      <c r="B124">
        <v>1374.530029</v>
      </c>
      <c r="C124">
        <v>19.860001</v>
      </c>
      <c r="D124">
        <v>11.33</v>
      </c>
      <c r="E124">
        <v>2.1073330000000001</v>
      </c>
      <c r="F124">
        <v>16.649125999999999</v>
      </c>
      <c r="G124">
        <v>11.372857</v>
      </c>
      <c r="H124">
        <v>16.414724</v>
      </c>
      <c r="I124">
        <v>0</v>
      </c>
    </row>
    <row r="125" spans="1:9">
      <c r="A125" s="126">
        <v>124</v>
      </c>
      <c r="B125">
        <v>1355.48999</v>
      </c>
      <c r="C125">
        <v>22.360001</v>
      </c>
      <c r="D125">
        <v>11.147500000000001</v>
      </c>
      <c r="E125">
        <v>2.0920000000000001</v>
      </c>
      <c r="F125">
        <v>16.464507999999999</v>
      </c>
      <c r="G125">
        <v>11.397143</v>
      </c>
      <c r="H125">
        <v>16.252831</v>
      </c>
      <c r="I125">
        <v>0</v>
      </c>
    </row>
    <row r="126" spans="1:9">
      <c r="A126" s="126">
        <v>125</v>
      </c>
      <c r="B126">
        <v>1353.329956</v>
      </c>
      <c r="C126">
        <v>22.17</v>
      </c>
      <c r="D126">
        <v>11.03</v>
      </c>
      <c r="E126">
        <v>2.0546669999999998</v>
      </c>
      <c r="F126">
        <v>16.119206999999999</v>
      </c>
      <c r="G126">
        <v>11.64</v>
      </c>
      <c r="H126">
        <v>16.121075000000001</v>
      </c>
      <c r="I126">
        <v>0</v>
      </c>
    </row>
    <row r="127" spans="1:9">
      <c r="A127" s="126">
        <v>126</v>
      </c>
      <c r="B127">
        <v>1359.880005</v>
      </c>
      <c r="C127">
        <v>23.559999000000001</v>
      </c>
      <c r="D127">
        <v>11.2615</v>
      </c>
      <c r="E127">
        <v>2.1226669999999999</v>
      </c>
      <c r="F127">
        <v>16.182372999999998</v>
      </c>
      <c r="G127">
        <v>11.557143</v>
      </c>
      <c r="H127">
        <v>16.119081000000001</v>
      </c>
      <c r="I127">
        <v>0</v>
      </c>
    </row>
    <row r="128" spans="1:9">
      <c r="A128" s="126">
        <v>127</v>
      </c>
      <c r="B128">
        <v>1386.8900149999999</v>
      </c>
      <c r="C128">
        <v>22.92</v>
      </c>
      <c r="D128">
        <v>11.4855</v>
      </c>
      <c r="E128">
        <v>2.1946669999999999</v>
      </c>
      <c r="F128">
        <v>17.349257000000001</v>
      </c>
      <c r="G128">
        <v>11.622857</v>
      </c>
      <c r="H128">
        <v>16.642868</v>
      </c>
      <c r="I128">
        <v>0</v>
      </c>
    </row>
    <row r="129" spans="1:9">
      <c r="A129" s="126">
        <v>128</v>
      </c>
      <c r="B129">
        <v>1387.8100589999999</v>
      </c>
      <c r="C129">
        <v>23.1</v>
      </c>
      <c r="D129">
        <v>11.689</v>
      </c>
      <c r="E129">
        <v>2.2000000000000002</v>
      </c>
      <c r="F129">
        <v>17.201447999999999</v>
      </c>
      <c r="G129">
        <v>11.771428999999999</v>
      </c>
      <c r="H129">
        <v>16.686705</v>
      </c>
      <c r="I129">
        <v>0</v>
      </c>
    </row>
    <row r="130" spans="1:9">
      <c r="A130" s="126">
        <v>129</v>
      </c>
      <c r="B130">
        <v>1391.030029</v>
      </c>
      <c r="C130">
        <v>24.32</v>
      </c>
      <c r="D130">
        <v>11.9015</v>
      </c>
      <c r="E130">
        <v>2.1646670000000001</v>
      </c>
      <c r="F130">
        <v>17.225676</v>
      </c>
      <c r="G130">
        <v>11.857143000000001</v>
      </c>
      <c r="H130">
        <v>16.584586999999999</v>
      </c>
      <c r="I130">
        <v>0</v>
      </c>
    </row>
    <row r="131" spans="1:9">
      <c r="A131" s="126">
        <v>130</v>
      </c>
      <c r="B131">
        <v>1409.150024</v>
      </c>
      <c r="C131">
        <v>24</v>
      </c>
      <c r="D131">
        <v>11.994</v>
      </c>
      <c r="E131">
        <v>2.1419999999999999</v>
      </c>
      <c r="F131">
        <v>17.526206999999999</v>
      </c>
      <c r="G131">
        <v>11.85</v>
      </c>
      <c r="H131">
        <v>16.636890000000001</v>
      </c>
      <c r="I131">
        <v>0</v>
      </c>
    </row>
    <row r="132" spans="1:9">
      <c r="A132" s="126">
        <v>131</v>
      </c>
      <c r="B132">
        <v>1406.290039</v>
      </c>
      <c r="C132">
        <v>25.940000999999999</v>
      </c>
      <c r="D132">
        <v>12.180999999999999</v>
      </c>
      <c r="E132">
        <v>2.1513330000000002</v>
      </c>
      <c r="F132">
        <v>18.079138</v>
      </c>
      <c r="G132">
        <v>11.722856999999999</v>
      </c>
      <c r="H132">
        <v>16.467027999999999</v>
      </c>
      <c r="I132">
        <v>0</v>
      </c>
    </row>
    <row r="133" spans="1:9">
      <c r="A133" s="126">
        <v>132</v>
      </c>
      <c r="B133">
        <v>1398.9399410000001</v>
      </c>
      <c r="C133">
        <v>26.15</v>
      </c>
      <c r="D133">
        <v>12.17</v>
      </c>
      <c r="E133">
        <v>2.1433330000000002</v>
      </c>
      <c r="F133">
        <v>17.933464000000001</v>
      </c>
      <c r="G133">
        <v>11.868570999999999</v>
      </c>
      <c r="H133">
        <v>16.705134999999999</v>
      </c>
      <c r="I133">
        <v>0</v>
      </c>
    </row>
    <row r="134" spans="1:9">
      <c r="A134" s="126">
        <v>133</v>
      </c>
      <c r="B134">
        <v>1409.9300539999999</v>
      </c>
      <c r="C134">
        <v>26.360001</v>
      </c>
      <c r="D134">
        <v>12.355499999999999</v>
      </c>
      <c r="E134">
        <v>2.2153330000000002</v>
      </c>
      <c r="F134">
        <v>17.877033000000001</v>
      </c>
      <c r="G134">
        <v>11.747142999999999</v>
      </c>
      <c r="H134">
        <v>17.027925</v>
      </c>
      <c r="I134">
        <v>0</v>
      </c>
    </row>
    <row r="135" spans="1:9">
      <c r="A135" s="126">
        <v>134</v>
      </c>
      <c r="B135">
        <v>1415.9499510000001</v>
      </c>
      <c r="C135">
        <v>27.32</v>
      </c>
      <c r="D135">
        <v>12.563499999999999</v>
      </c>
      <c r="E135">
        <v>2.246</v>
      </c>
      <c r="F135">
        <v>18.073919</v>
      </c>
      <c r="G135">
        <v>11.625714</v>
      </c>
      <c r="H135">
        <v>17.232658000000001</v>
      </c>
      <c r="I135">
        <v>0</v>
      </c>
    </row>
    <row r="136" spans="1:9">
      <c r="A136" s="126">
        <v>135</v>
      </c>
      <c r="B136">
        <v>1416.1800539999999</v>
      </c>
      <c r="C136">
        <v>28</v>
      </c>
      <c r="D136">
        <v>12.602499999999999</v>
      </c>
      <c r="E136">
        <v>2.254667</v>
      </c>
      <c r="F136">
        <v>17.948792999999998</v>
      </c>
      <c r="G136">
        <v>11.672857</v>
      </c>
      <c r="H136">
        <v>17.394053</v>
      </c>
      <c r="I136">
        <v>0</v>
      </c>
    </row>
    <row r="137" spans="1:9">
      <c r="A137" s="126">
        <v>136</v>
      </c>
      <c r="B137">
        <v>1409.459961</v>
      </c>
      <c r="C137">
        <v>27.040001</v>
      </c>
      <c r="D137">
        <v>12.516500000000001</v>
      </c>
      <c r="E137">
        <v>2.3079999999999998</v>
      </c>
      <c r="F137">
        <v>17.976704000000002</v>
      </c>
      <c r="G137">
        <v>10.857143000000001</v>
      </c>
      <c r="H137">
        <v>17.316343</v>
      </c>
      <c r="I137">
        <v>1</v>
      </c>
    </row>
    <row r="138" spans="1:9">
      <c r="A138" s="126">
        <v>137</v>
      </c>
      <c r="B138">
        <v>1407.0500489999999</v>
      </c>
      <c r="C138">
        <v>27.459999</v>
      </c>
      <c r="D138">
        <v>12.624499999999999</v>
      </c>
      <c r="E138">
        <v>2.2599999999999998</v>
      </c>
      <c r="F138">
        <v>17.659600999999999</v>
      </c>
      <c r="G138">
        <v>12.378571000000001</v>
      </c>
      <c r="H138">
        <v>17.211238999999999</v>
      </c>
      <c r="I138">
        <v>0</v>
      </c>
    </row>
    <row r="139" spans="1:9">
      <c r="A139" s="126">
        <v>138</v>
      </c>
      <c r="B139">
        <v>1409.280029</v>
      </c>
      <c r="C139">
        <v>27.709999</v>
      </c>
      <c r="D139">
        <v>12.698</v>
      </c>
      <c r="E139">
        <v>2.2473329999999998</v>
      </c>
      <c r="F139">
        <v>16.52309</v>
      </c>
      <c r="G139">
        <v>11.91</v>
      </c>
      <c r="H139">
        <v>17.131288999999999</v>
      </c>
      <c r="I139">
        <v>0</v>
      </c>
    </row>
    <row r="140" spans="1:9">
      <c r="A140" s="126">
        <v>139</v>
      </c>
      <c r="B140">
        <v>1413.9399410000001</v>
      </c>
      <c r="C140">
        <v>26.969999000000001</v>
      </c>
      <c r="D140">
        <v>12.6685</v>
      </c>
      <c r="E140">
        <v>2.2599999999999998</v>
      </c>
      <c r="F140">
        <v>16.782221</v>
      </c>
      <c r="G140">
        <v>12.31</v>
      </c>
      <c r="H140">
        <v>17.213730000000002</v>
      </c>
      <c r="I140">
        <v>0</v>
      </c>
    </row>
    <row r="141" spans="1:9">
      <c r="A141" s="126">
        <v>140</v>
      </c>
      <c r="B141">
        <v>1418.0699460000001</v>
      </c>
      <c r="C141">
        <v>27.49</v>
      </c>
      <c r="D141">
        <v>12.663500000000001</v>
      </c>
      <c r="E141">
        <v>2.278</v>
      </c>
      <c r="F141">
        <v>16.353186000000001</v>
      </c>
      <c r="G141">
        <v>12.282857</v>
      </c>
      <c r="H141">
        <v>17.041374000000001</v>
      </c>
      <c r="I141">
        <v>0</v>
      </c>
    </row>
    <row r="142" spans="1:9">
      <c r="A142" s="126">
        <v>141</v>
      </c>
      <c r="B142">
        <v>1418.5500489999999</v>
      </c>
      <c r="C142">
        <v>27.84</v>
      </c>
      <c r="D142">
        <v>12.388500000000001</v>
      </c>
      <c r="E142">
        <v>2.3046669999999998</v>
      </c>
      <c r="F142">
        <v>16.248007000000001</v>
      </c>
      <c r="G142">
        <v>12.114286</v>
      </c>
      <c r="H142">
        <v>17.071511999999998</v>
      </c>
      <c r="I142">
        <v>0</v>
      </c>
    </row>
    <row r="143" spans="1:9">
      <c r="A143" s="126">
        <v>142</v>
      </c>
      <c r="B143">
        <v>1427.839966</v>
      </c>
      <c r="C143">
        <v>27.98</v>
      </c>
      <c r="D143">
        <v>12.5345</v>
      </c>
      <c r="E143">
        <v>2.3519999999999999</v>
      </c>
      <c r="F143">
        <v>16.602820999999999</v>
      </c>
      <c r="G143">
        <v>12.297143</v>
      </c>
      <c r="H143">
        <v>17.356940999999999</v>
      </c>
      <c r="I143">
        <v>0</v>
      </c>
    </row>
    <row r="144" spans="1:9">
      <c r="A144" s="126">
        <v>143</v>
      </c>
      <c r="B144">
        <v>1428.4799800000001</v>
      </c>
      <c r="C144">
        <v>27.58</v>
      </c>
      <c r="D144">
        <v>12.587999999999999</v>
      </c>
      <c r="E144">
        <v>2.3506670000000001</v>
      </c>
      <c r="F144">
        <v>16.529523999999999</v>
      </c>
      <c r="G144">
        <v>12.961429000000001</v>
      </c>
      <c r="H144">
        <v>17.373878000000001</v>
      </c>
      <c r="I144">
        <v>0</v>
      </c>
    </row>
    <row r="145" spans="1:9">
      <c r="A145" s="126">
        <v>144</v>
      </c>
      <c r="B145">
        <v>1419.4499510000001</v>
      </c>
      <c r="C145">
        <v>28.24</v>
      </c>
      <c r="D145">
        <v>12.5625</v>
      </c>
      <c r="E145">
        <v>2.2406670000000002</v>
      </c>
      <c r="F145">
        <v>16.244011</v>
      </c>
      <c r="G145">
        <v>13.222856999999999</v>
      </c>
      <c r="H145">
        <v>17.501899999999999</v>
      </c>
      <c r="I145">
        <v>0</v>
      </c>
    </row>
    <row r="146" spans="1:9">
      <c r="A146" s="126">
        <v>145</v>
      </c>
      <c r="B146">
        <v>1413.579956</v>
      </c>
      <c r="C146">
        <v>26.809999000000001</v>
      </c>
      <c r="D146">
        <v>12.4595</v>
      </c>
      <c r="E146">
        <v>2.254</v>
      </c>
      <c r="F146">
        <v>15.633744999999999</v>
      </c>
      <c r="G146">
        <v>13.328571</v>
      </c>
      <c r="H146">
        <v>17.483467000000001</v>
      </c>
      <c r="I146">
        <v>0</v>
      </c>
    </row>
    <row r="147" spans="1:9">
      <c r="A147" s="126">
        <v>146</v>
      </c>
      <c r="B147">
        <v>1430.3599850000001</v>
      </c>
      <c r="C147">
        <v>26.75</v>
      </c>
      <c r="D147">
        <v>12.693</v>
      </c>
      <c r="E147">
        <v>2.2933330000000001</v>
      </c>
      <c r="F147">
        <v>15.910971</v>
      </c>
      <c r="G147">
        <v>13.528570999999999</v>
      </c>
      <c r="H147">
        <v>17.952210999999998</v>
      </c>
      <c r="I147">
        <v>0</v>
      </c>
    </row>
    <row r="148" spans="1:9">
      <c r="A148" s="126">
        <v>147</v>
      </c>
      <c r="B148">
        <v>1446.790039</v>
      </c>
      <c r="C148">
        <v>27.709999</v>
      </c>
      <c r="D148">
        <v>13.02</v>
      </c>
      <c r="E148">
        <v>2.306</v>
      </c>
      <c r="F148">
        <v>16.373127</v>
      </c>
      <c r="G148">
        <v>13.662857000000001</v>
      </c>
      <c r="H148">
        <v>17.959434999999999</v>
      </c>
      <c r="I148">
        <v>0</v>
      </c>
    </row>
    <row r="149" spans="1:9">
      <c r="A149" s="126">
        <v>148</v>
      </c>
      <c r="B149">
        <v>1435.8100589999999</v>
      </c>
      <c r="C149">
        <v>27.41</v>
      </c>
      <c r="D149">
        <v>12.8995</v>
      </c>
      <c r="E149">
        <v>2.3073329999999999</v>
      </c>
      <c r="F149">
        <v>16.140357999999999</v>
      </c>
      <c r="G149">
        <v>13.425713999999999</v>
      </c>
      <c r="H149">
        <v>17.935521999999999</v>
      </c>
      <c r="I149">
        <v>0</v>
      </c>
    </row>
    <row r="150" spans="1:9">
      <c r="A150" s="126">
        <v>149</v>
      </c>
      <c r="B150">
        <v>1443.6899410000001</v>
      </c>
      <c r="C150">
        <v>27.360001</v>
      </c>
      <c r="D150">
        <v>13.074999999999999</v>
      </c>
      <c r="E150">
        <v>2.2953329999999998</v>
      </c>
      <c r="F150">
        <v>15.999904000000001</v>
      </c>
      <c r="G150">
        <v>13.357143000000001</v>
      </c>
      <c r="H150">
        <v>17.991564</v>
      </c>
      <c r="I150">
        <v>0</v>
      </c>
    </row>
    <row r="151" spans="1:9">
      <c r="A151" s="126">
        <v>150</v>
      </c>
      <c r="B151">
        <v>1430.150024</v>
      </c>
      <c r="C151">
        <v>26.26</v>
      </c>
      <c r="D151">
        <v>12.846</v>
      </c>
      <c r="E151">
        <v>2.266667</v>
      </c>
      <c r="F151">
        <v>15.926302</v>
      </c>
      <c r="G151">
        <v>13.048571000000001</v>
      </c>
      <c r="H151">
        <v>17.82394</v>
      </c>
      <c r="I151">
        <v>0</v>
      </c>
    </row>
    <row r="152" spans="1:9">
      <c r="A152" s="126">
        <v>151</v>
      </c>
      <c r="B152">
        <v>1426.660034</v>
      </c>
      <c r="C152">
        <v>26.93</v>
      </c>
      <c r="D152">
        <v>12.930999999999999</v>
      </c>
      <c r="E152">
        <v>2.2853330000000001</v>
      </c>
      <c r="F152">
        <v>15.952071</v>
      </c>
      <c r="G152">
        <v>12.89</v>
      </c>
      <c r="H152">
        <v>17.671264999999998</v>
      </c>
      <c r="I152">
        <v>0</v>
      </c>
    </row>
    <row r="153" spans="1:9">
      <c r="A153" s="126">
        <v>152</v>
      </c>
      <c r="B153">
        <v>1419.829956</v>
      </c>
      <c r="C153">
        <v>26.51</v>
      </c>
      <c r="D153">
        <v>12.4315</v>
      </c>
      <c r="E153">
        <v>2.2393329999999998</v>
      </c>
      <c r="F153">
        <v>15.732186</v>
      </c>
      <c r="G153">
        <v>12.95</v>
      </c>
      <c r="H153">
        <v>17.655573</v>
      </c>
      <c r="I153">
        <v>0</v>
      </c>
    </row>
    <row r="154" spans="1:9">
      <c r="A154" s="126">
        <v>153</v>
      </c>
      <c r="B154">
        <v>1418.099976</v>
      </c>
      <c r="C154">
        <v>26.049999</v>
      </c>
      <c r="D154">
        <v>12.4155</v>
      </c>
      <c r="E154">
        <v>2.246</v>
      </c>
      <c r="F154">
        <v>15.795358</v>
      </c>
      <c r="G154">
        <v>12.928571</v>
      </c>
      <c r="H154">
        <v>17.591311999999999</v>
      </c>
      <c r="I154">
        <v>0</v>
      </c>
    </row>
    <row r="155" spans="1:9">
      <c r="A155" s="126">
        <v>154</v>
      </c>
      <c r="B155">
        <v>1402.4300539999999</v>
      </c>
      <c r="C155">
        <v>25.91</v>
      </c>
      <c r="D155">
        <v>12.259</v>
      </c>
      <c r="E155">
        <v>2.2146669999999999</v>
      </c>
      <c r="F155">
        <v>15.627604</v>
      </c>
      <c r="G155">
        <v>12.761429</v>
      </c>
      <c r="H155">
        <v>17.434899999999999</v>
      </c>
      <c r="I155">
        <v>0</v>
      </c>
    </row>
    <row r="156" spans="1:9">
      <c r="A156" s="126">
        <v>155</v>
      </c>
      <c r="B156">
        <v>1426.1899410000001</v>
      </c>
      <c r="C156">
        <v>26.620000999999998</v>
      </c>
      <c r="D156">
        <v>12.5435</v>
      </c>
      <c r="E156">
        <v>2.258</v>
      </c>
      <c r="F156">
        <v>16.320070000000001</v>
      </c>
      <c r="G156">
        <v>13.227143</v>
      </c>
      <c r="H156">
        <v>17.618462000000001</v>
      </c>
      <c r="I156">
        <v>0</v>
      </c>
    </row>
    <row r="157" spans="1:9">
      <c r="A157" s="126">
        <v>156</v>
      </c>
      <c r="B157">
        <v>1462.420044</v>
      </c>
      <c r="C157">
        <v>28</v>
      </c>
      <c r="D157">
        <v>12.865500000000001</v>
      </c>
      <c r="E157">
        <v>2.3573330000000001</v>
      </c>
      <c r="F157">
        <v>16.837118</v>
      </c>
      <c r="G157">
        <v>13.144285999999999</v>
      </c>
      <c r="H157">
        <v>18.013729000000001</v>
      </c>
      <c r="I157">
        <v>1</v>
      </c>
    </row>
    <row r="158" spans="1:9">
      <c r="A158" s="126">
        <v>157</v>
      </c>
      <c r="B158">
        <v>1459.369995</v>
      </c>
      <c r="C158">
        <v>27.77</v>
      </c>
      <c r="D158">
        <v>12.923999999999999</v>
      </c>
      <c r="E158">
        <v>2.3180000000000001</v>
      </c>
      <c r="F158">
        <v>16.624593999999998</v>
      </c>
      <c r="G158">
        <v>13.798571000000001</v>
      </c>
      <c r="H158">
        <v>18.024190999999998</v>
      </c>
      <c r="I158">
        <v>0</v>
      </c>
    </row>
    <row r="159" spans="1:9">
      <c r="A159" s="126">
        <v>158</v>
      </c>
      <c r="B159">
        <v>1466.469971</v>
      </c>
      <c r="C159">
        <v>28.76</v>
      </c>
      <c r="D159">
        <v>12.9575</v>
      </c>
      <c r="E159">
        <v>2.2933330000000001</v>
      </c>
      <c r="F159">
        <v>16.161529999999999</v>
      </c>
      <c r="G159">
        <v>13.711429000000001</v>
      </c>
      <c r="H159">
        <v>18.380355999999999</v>
      </c>
      <c r="I159">
        <v>0</v>
      </c>
    </row>
    <row r="160" spans="1:9">
      <c r="A160" s="126">
        <v>159</v>
      </c>
      <c r="B160">
        <v>1461.8900149999999</v>
      </c>
      <c r="C160">
        <v>29.42</v>
      </c>
      <c r="D160">
        <v>13.423</v>
      </c>
      <c r="E160">
        <v>2.2893330000000001</v>
      </c>
      <c r="F160">
        <v>16.066452000000002</v>
      </c>
      <c r="G160">
        <v>14.171429</v>
      </c>
      <c r="H160">
        <v>18.300158</v>
      </c>
      <c r="I160">
        <v>0</v>
      </c>
    </row>
    <row r="161" spans="1:9">
      <c r="A161" s="126">
        <v>160</v>
      </c>
      <c r="B161">
        <v>1457.150024</v>
      </c>
      <c r="C161">
        <v>29.059999000000001</v>
      </c>
      <c r="D161">
        <v>13.319000000000001</v>
      </c>
      <c r="E161">
        <v>2.245333</v>
      </c>
      <c r="F161">
        <v>16.109694999999999</v>
      </c>
      <c r="G161">
        <v>13.88</v>
      </c>
      <c r="H161">
        <v>18.264042</v>
      </c>
      <c r="I161">
        <v>0</v>
      </c>
    </row>
    <row r="162" spans="1:9">
      <c r="A162" s="126">
        <v>161</v>
      </c>
      <c r="B162">
        <v>1461.0200199999999</v>
      </c>
      <c r="C162">
        <v>30.59</v>
      </c>
      <c r="D162">
        <v>13.317500000000001</v>
      </c>
      <c r="E162">
        <v>2.242667</v>
      </c>
      <c r="F162">
        <v>15.857913</v>
      </c>
      <c r="G162">
        <v>13.701428999999999</v>
      </c>
      <c r="H162">
        <v>18.384091999999999</v>
      </c>
      <c r="I162">
        <v>0</v>
      </c>
    </row>
    <row r="163" spans="1:9">
      <c r="A163" s="126">
        <v>162</v>
      </c>
      <c r="B163">
        <v>1472.119995</v>
      </c>
      <c r="C163">
        <v>31.299999</v>
      </c>
      <c r="D163">
        <v>13.266999999999999</v>
      </c>
      <c r="E163">
        <v>2.2353329999999998</v>
      </c>
      <c r="F163">
        <v>16.054493000000001</v>
      </c>
      <c r="G163">
        <v>14</v>
      </c>
      <c r="H163">
        <v>18.467777000000002</v>
      </c>
      <c r="I163">
        <v>0</v>
      </c>
    </row>
    <row r="164" spans="1:9">
      <c r="A164" s="126">
        <v>163</v>
      </c>
      <c r="B164">
        <v>1472.0500489999999</v>
      </c>
      <c r="C164">
        <v>31.719999000000001</v>
      </c>
      <c r="D164">
        <v>13.397</v>
      </c>
      <c r="E164">
        <v>2.194</v>
      </c>
      <c r="F164">
        <v>15.956053000000001</v>
      </c>
      <c r="G164">
        <v>14.47</v>
      </c>
      <c r="H164">
        <v>18.430668000000001</v>
      </c>
      <c r="I164">
        <v>0</v>
      </c>
    </row>
    <row r="165" spans="1:9">
      <c r="A165" s="126">
        <v>164</v>
      </c>
      <c r="B165">
        <v>1470.6800539999999</v>
      </c>
      <c r="C165">
        <v>30.950001</v>
      </c>
      <c r="D165">
        <v>13.6365</v>
      </c>
      <c r="E165">
        <v>2.217333</v>
      </c>
      <c r="F165">
        <v>15.387178</v>
      </c>
      <c r="G165">
        <v>14.778570999999999</v>
      </c>
      <c r="H165">
        <v>18.013729000000001</v>
      </c>
      <c r="I165">
        <v>0</v>
      </c>
    </row>
    <row r="166" spans="1:9">
      <c r="A166" s="126">
        <v>165</v>
      </c>
      <c r="B166">
        <v>1472.339966</v>
      </c>
      <c r="C166">
        <v>30.1</v>
      </c>
      <c r="D166">
        <v>13.595000000000001</v>
      </c>
      <c r="E166">
        <v>2.2599999999999998</v>
      </c>
      <c r="F166">
        <v>14.901719999999999</v>
      </c>
      <c r="G166">
        <v>14.527143000000001</v>
      </c>
      <c r="H166">
        <v>18.055572999999999</v>
      </c>
      <c r="I166">
        <v>0</v>
      </c>
    </row>
    <row r="167" spans="1:9">
      <c r="A167" s="126">
        <v>166</v>
      </c>
      <c r="B167">
        <v>1472.630005</v>
      </c>
      <c r="C167">
        <v>29.85</v>
      </c>
      <c r="D167">
        <v>13.4465</v>
      </c>
      <c r="E167">
        <v>2.273333</v>
      </c>
      <c r="F167">
        <v>15.520273</v>
      </c>
      <c r="G167">
        <v>13.925713999999999</v>
      </c>
      <c r="H167">
        <v>17.812982999999999</v>
      </c>
      <c r="I167">
        <v>0</v>
      </c>
    </row>
    <row r="168" spans="1:9">
      <c r="A168" s="126">
        <v>167</v>
      </c>
      <c r="B168">
        <v>1480.9399410000001</v>
      </c>
      <c r="C168">
        <v>30.139999</v>
      </c>
      <c r="D168">
        <v>13.523999999999999</v>
      </c>
      <c r="E168">
        <v>2.2919999999999998</v>
      </c>
      <c r="F168">
        <v>15.415699</v>
      </c>
      <c r="G168">
        <v>13.957143</v>
      </c>
      <c r="H168">
        <v>17.716595000000002</v>
      </c>
      <c r="I168">
        <v>0</v>
      </c>
    </row>
    <row r="169" spans="1:9">
      <c r="A169" s="126">
        <v>168</v>
      </c>
      <c r="B169">
        <v>1485.9799800000001</v>
      </c>
      <c r="C169">
        <v>29.66</v>
      </c>
      <c r="D169">
        <v>13.606</v>
      </c>
      <c r="E169">
        <v>2.3013330000000001</v>
      </c>
      <c r="F169">
        <v>15.333515</v>
      </c>
      <c r="G169">
        <v>14.167142999999999</v>
      </c>
      <c r="H169">
        <v>17.546980000000001</v>
      </c>
      <c r="I169">
        <v>0</v>
      </c>
    </row>
    <row r="170" spans="1:9">
      <c r="A170" s="126">
        <v>169</v>
      </c>
      <c r="B170">
        <v>1492.5600589999999</v>
      </c>
      <c r="C170">
        <v>30.73</v>
      </c>
      <c r="D170">
        <v>13.509499999999999</v>
      </c>
      <c r="E170">
        <v>2.3460000000000001</v>
      </c>
      <c r="F170">
        <v>15.479798000000001</v>
      </c>
      <c r="G170">
        <v>13.972856999999999</v>
      </c>
      <c r="H170">
        <v>17.506132000000001</v>
      </c>
      <c r="I170">
        <v>0</v>
      </c>
    </row>
    <row r="171" spans="1:9">
      <c r="A171" s="126">
        <v>170</v>
      </c>
      <c r="B171">
        <v>1494.8100589999999</v>
      </c>
      <c r="C171">
        <v>30.82</v>
      </c>
      <c r="D171">
        <v>13.4055</v>
      </c>
      <c r="E171">
        <v>2.4</v>
      </c>
      <c r="F171">
        <v>15.763159999999999</v>
      </c>
      <c r="G171">
        <v>14.751429</v>
      </c>
      <c r="H171">
        <v>18.468274999999998</v>
      </c>
      <c r="I171">
        <v>0</v>
      </c>
    </row>
    <row r="172" spans="1:9">
      <c r="A172" s="126">
        <v>171</v>
      </c>
      <c r="B172">
        <v>1494.8199460000001</v>
      </c>
      <c r="C172">
        <v>31.08</v>
      </c>
      <c r="D172">
        <v>13.673</v>
      </c>
      <c r="E172">
        <v>2.4660000000000002</v>
      </c>
      <c r="F172">
        <v>13.815495</v>
      </c>
      <c r="G172">
        <v>20.98</v>
      </c>
      <c r="H172">
        <v>18.784839999999999</v>
      </c>
      <c r="I172">
        <v>0</v>
      </c>
    </row>
    <row r="173" spans="1:9">
      <c r="A173" s="126">
        <v>172</v>
      </c>
      <c r="B173">
        <v>1502.959961</v>
      </c>
      <c r="C173">
        <v>31.540001</v>
      </c>
      <c r="D173">
        <v>14.1995</v>
      </c>
      <c r="E173">
        <v>2.4653330000000002</v>
      </c>
      <c r="F173">
        <v>13.489813</v>
      </c>
      <c r="G173">
        <v>24.222857000000001</v>
      </c>
      <c r="H173">
        <v>18.771391000000001</v>
      </c>
      <c r="I173">
        <v>0</v>
      </c>
    </row>
    <row r="174" spans="1:9">
      <c r="A174" s="126">
        <v>173</v>
      </c>
      <c r="B174">
        <v>1500.1800539999999</v>
      </c>
      <c r="C174">
        <v>32.470001000000003</v>
      </c>
      <c r="D174">
        <v>13.802</v>
      </c>
      <c r="E174">
        <v>2.5353330000000001</v>
      </c>
      <c r="F174">
        <v>13.79495</v>
      </c>
      <c r="G174">
        <v>23.158570999999998</v>
      </c>
      <c r="H174">
        <v>18.698166000000001</v>
      </c>
      <c r="I174">
        <v>0</v>
      </c>
    </row>
    <row r="175" spans="1:9">
      <c r="A175" s="126">
        <v>174</v>
      </c>
      <c r="B175">
        <v>1507.839966</v>
      </c>
      <c r="C175">
        <v>30.790001</v>
      </c>
      <c r="D175">
        <v>13.0175</v>
      </c>
      <c r="E175">
        <v>2.5299999999999998</v>
      </c>
      <c r="F175">
        <v>14.053775999999999</v>
      </c>
      <c r="G175">
        <v>24.16</v>
      </c>
      <c r="H175">
        <v>18.771639</v>
      </c>
      <c r="I175">
        <v>0</v>
      </c>
    </row>
    <row r="176" spans="1:9">
      <c r="A176" s="126">
        <v>175</v>
      </c>
      <c r="B176">
        <v>1501.959961</v>
      </c>
      <c r="C176">
        <v>31.24</v>
      </c>
      <c r="D176">
        <v>13.638</v>
      </c>
      <c r="E176">
        <v>2.5013329999999998</v>
      </c>
      <c r="F176">
        <v>14.009618</v>
      </c>
      <c r="G176">
        <v>23.957144</v>
      </c>
      <c r="H176">
        <v>18.775375</v>
      </c>
      <c r="I176">
        <v>0</v>
      </c>
    </row>
    <row r="177" spans="1:9">
      <c r="A177" s="126">
        <v>176</v>
      </c>
      <c r="B177">
        <v>1498.1099850000001</v>
      </c>
      <c r="C177">
        <v>30.98</v>
      </c>
      <c r="D177">
        <v>13.275</v>
      </c>
      <c r="E177">
        <v>2.500667</v>
      </c>
      <c r="F177">
        <v>13.968524</v>
      </c>
      <c r="G177">
        <v>23.605715</v>
      </c>
      <c r="H177">
        <v>18.821701000000001</v>
      </c>
      <c r="I177">
        <v>0</v>
      </c>
    </row>
    <row r="178" spans="1:9">
      <c r="A178" s="126">
        <v>177</v>
      </c>
      <c r="B178">
        <v>1513.170044</v>
      </c>
      <c r="C178">
        <v>29.73</v>
      </c>
      <c r="D178">
        <v>13.25</v>
      </c>
      <c r="E178">
        <v>2.5533329999999999</v>
      </c>
      <c r="F178">
        <v>13.911175999999999</v>
      </c>
      <c r="G178">
        <v>23.542856</v>
      </c>
      <c r="H178">
        <v>19.317592999999999</v>
      </c>
      <c r="I178">
        <v>1</v>
      </c>
    </row>
    <row r="179" spans="1:9">
      <c r="A179" s="126">
        <v>178</v>
      </c>
      <c r="B179">
        <v>1495.709961</v>
      </c>
      <c r="C179">
        <v>28.110001</v>
      </c>
      <c r="D179">
        <v>12.999000000000001</v>
      </c>
      <c r="E179">
        <v>2.516</v>
      </c>
      <c r="F179">
        <v>13.564634</v>
      </c>
      <c r="G179">
        <v>24.962855999999999</v>
      </c>
      <c r="H179">
        <v>18.904640000000001</v>
      </c>
      <c r="I179">
        <v>0</v>
      </c>
    </row>
    <row r="180" spans="1:9">
      <c r="A180" s="126">
        <v>179</v>
      </c>
      <c r="B180">
        <v>1511.290039</v>
      </c>
      <c r="C180">
        <v>28.639999</v>
      </c>
      <c r="D180">
        <v>13.3445</v>
      </c>
      <c r="E180">
        <v>2.5419999999999998</v>
      </c>
      <c r="F180">
        <v>14.040592</v>
      </c>
      <c r="G180">
        <v>24.912856999999999</v>
      </c>
      <c r="H180">
        <v>19.072013999999999</v>
      </c>
      <c r="I180">
        <v>0</v>
      </c>
    </row>
    <row r="181" spans="1:9">
      <c r="A181" s="126">
        <v>180</v>
      </c>
      <c r="B181">
        <v>1512.119995</v>
      </c>
      <c r="C181">
        <v>29.049999</v>
      </c>
      <c r="D181">
        <v>13.111000000000001</v>
      </c>
      <c r="E181">
        <v>2.6113330000000001</v>
      </c>
      <c r="F181">
        <v>14.02556</v>
      </c>
      <c r="G181">
        <v>26.344286</v>
      </c>
      <c r="H181">
        <v>19.18235</v>
      </c>
      <c r="I181">
        <v>0</v>
      </c>
    </row>
    <row r="182" spans="1:9">
      <c r="A182" s="126">
        <v>181</v>
      </c>
      <c r="B182">
        <v>1509.3900149999999</v>
      </c>
      <c r="C182">
        <v>28.65</v>
      </c>
      <c r="D182">
        <v>13.0115</v>
      </c>
      <c r="E182">
        <v>2.6320000000000001</v>
      </c>
      <c r="F182">
        <v>14.442598</v>
      </c>
      <c r="G182">
        <v>25.994285999999999</v>
      </c>
      <c r="H182">
        <v>19.276496999999999</v>
      </c>
      <c r="I182">
        <v>0</v>
      </c>
    </row>
    <row r="183" spans="1:9">
      <c r="A183" s="126">
        <v>182</v>
      </c>
      <c r="B183">
        <v>1517.9300539999999</v>
      </c>
      <c r="C183">
        <v>28.549999</v>
      </c>
      <c r="D183">
        <v>13.0975</v>
      </c>
      <c r="E183">
        <v>2.6160000000000001</v>
      </c>
      <c r="F183">
        <v>14.651118</v>
      </c>
      <c r="G183">
        <v>25.852858000000001</v>
      </c>
      <c r="H183">
        <v>19.560929999999999</v>
      </c>
      <c r="I183">
        <v>0</v>
      </c>
    </row>
    <row r="184" spans="1:9">
      <c r="A184" s="126">
        <v>183</v>
      </c>
      <c r="B184">
        <v>1517.01001</v>
      </c>
      <c r="C184">
        <v>28.26</v>
      </c>
      <c r="D184">
        <v>12.8605</v>
      </c>
      <c r="E184">
        <v>2.5613329999999999</v>
      </c>
      <c r="F184">
        <v>14.803800000000001</v>
      </c>
      <c r="G184">
        <v>25.412856999999999</v>
      </c>
      <c r="H184">
        <v>19.487455000000001</v>
      </c>
      <c r="I184">
        <v>0</v>
      </c>
    </row>
    <row r="185" spans="1:9">
      <c r="A185" s="126">
        <v>184</v>
      </c>
      <c r="B185">
        <v>1519.4300539999999</v>
      </c>
      <c r="C185">
        <v>27.370000999999998</v>
      </c>
      <c r="D185">
        <v>12.935</v>
      </c>
      <c r="E185">
        <v>2.5259999999999998</v>
      </c>
      <c r="F185">
        <v>14.432729</v>
      </c>
      <c r="G185">
        <v>25.421429</v>
      </c>
      <c r="H185">
        <v>19.444616</v>
      </c>
      <c r="I185">
        <v>0</v>
      </c>
    </row>
    <row r="186" spans="1:9">
      <c r="A186" s="126">
        <v>185</v>
      </c>
      <c r="B186">
        <v>1520.329956</v>
      </c>
      <c r="C186">
        <v>27.91</v>
      </c>
      <c r="D186">
        <v>13.4735</v>
      </c>
      <c r="E186">
        <v>2.5633330000000001</v>
      </c>
      <c r="F186">
        <v>14.405274</v>
      </c>
      <c r="G186">
        <v>26.610001</v>
      </c>
      <c r="H186">
        <v>19.498415000000001</v>
      </c>
      <c r="I186">
        <v>0</v>
      </c>
    </row>
    <row r="187" spans="1:9">
      <c r="A187" s="126">
        <v>186</v>
      </c>
      <c r="B187">
        <v>1521.380005</v>
      </c>
      <c r="C187">
        <v>28.5</v>
      </c>
      <c r="D187">
        <v>13.462</v>
      </c>
      <c r="E187">
        <v>2.5513330000000001</v>
      </c>
      <c r="F187">
        <v>14.392322999999999</v>
      </c>
      <c r="G187">
        <v>26.771429000000001</v>
      </c>
      <c r="H187">
        <v>19.621952</v>
      </c>
      <c r="I187">
        <v>0</v>
      </c>
    </row>
    <row r="188" spans="1:9">
      <c r="A188" s="126">
        <v>187</v>
      </c>
      <c r="B188">
        <v>1519.790039</v>
      </c>
      <c r="C188">
        <v>28.32</v>
      </c>
      <c r="D188">
        <v>13.2545</v>
      </c>
      <c r="E188">
        <v>2.4693329999999998</v>
      </c>
      <c r="F188">
        <v>14.193984</v>
      </c>
      <c r="G188">
        <v>27.072856999999999</v>
      </c>
      <c r="H188">
        <v>19.748228000000001</v>
      </c>
      <c r="I188">
        <v>0</v>
      </c>
    </row>
    <row r="189" spans="1:9">
      <c r="A189" s="126">
        <v>188</v>
      </c>
      <c r="B189">
        <v>1530.9399410000001</v>
      </c>
      <c r="C189">
        <v>28.93</v>
      </c>
      <c r="D189">
        <v>13.487500000000001</v>
      </c>
      <c r="E189">
        <v>2.6186669999999999</v>
      </c>
      <c r="F189">
        <v>14.188734999999999</v>
      </c>
      <c r="G189">
        <v>28.064285000000002</v>
      </c>
      <c r="H189">
        <v>20.095925999999999</v>
      </c>
      <c r="I189">
        <v>0</v>
      </c>
    </row>
    <row r="190" spans="1:9">
      <c r="A190" s="126">
        <v>189</v>
      </c>
      <c r="B190">
        <v>1511.9499510000001</v>
      </c>
      <c r="C190">
        <v>28.459999</v>
      </c>
      <c r="D190">
        <v>13.320499999999999</v>
      </c>
      <c r="E190">
        <v>2.5693329999999999</v>
      </c>
      <c r="F190">
        <v>13.84512</v>
      </c>
      <c r="G190">
        <v>26.731428000000001</v>
      </c>
      <c r="H190">
        <v>19.737518000000001</v>
      </c>
      <c r="I190">
        <v>0</v>
      </c>
    </row>
    <row r="191" spans="1:9">
      <c r="A191" s="126">
        <v>190</v>
      </c>
      <c r="B191">
        <v>1502.420044</v>
      </c>
      <c r="C191">
        <v>27.280000999999999</v>
      </c>
      <c r="D191">
        <v>13.297000000000001</v>
      </c>
      <c r="E191">
        <v>2.3439999999999999</v>
      </c>
      <c r="F191">
        <v>13.759059000000001</v>
      </c>
      <c r="G191">
        <v>26.735714000000002</v>
      </c>
      <c r="H191">
        <v>19.813981999999999</v>
      </c>
      <c r="I191">
        <v>0</v>
      </c>
    </row>
    <row r="192" spans="1:9">
      <c r="A192" s="126">
        <v>191</v>
      </c>
      <c r="B192">
        <v>1515.599976</v>
      </c>
      <c r="C192">
        <v>27.129999000000002</v>
      </c>
      <c r="D192">
        <v>13.271000000000001</v>
      </c>
      <c r="E192">
        <v>2.4073329999999999</v>
      </c>
      <c r="F192">
        <v>13.905573</v>
      </c>
      <c r="G192">
        <v>25.694286000000002</v>
      </c>
      <c r="H192">
        <v>19.918092999999999</v>
      </c>
      <c r="I192">
        <v>0</v>
      </c>
    </row>
    <row r="193" spans="1:9">
      <c r="A193" s="126">
        <v>192</v>
      </c>
      <c r="B193">
        <v>1487.849976</v>
      </c>
      <c r="C193">
        <v>27.27</v>
      </c>
      <c r="D193">
        <v>12.993499999999999</v>
      </c>
      <c r="E193">
        <v>2.2919999999999998</v>
      </c>
      <c r="F193">
        <v>13.658500999999999</v>
      </c>
      <c r="G193">
        <v>25.617144</v>
      </c>
      <c r="H193">
        <v>19.695426999999999</v>
      </c>
      <c r="I193">
        <v>0</v>
      </c>
    </row>
    <row r="194" spans="1:9">
      <c r="A194" s="126">
        <v>193</v>
      </c>
      <c r="B194">
        <v>1496.9399410000001</v>
      </c>
      <c r="C194">
        <v>27.389999</v>
      </c>
      <c r="D194">
        <v>12.968</v>
      </c>
      <c r="E194">
        <v>2.2953329999999998</v>
      </c>
      <c r="F194">
        <v>13.848818</v>
      </c>
      <c r="G194">
        <v>26.298570999999999</v>
      </c>
      <c r="H194">
        <v>19.679485</v>
      </c>
      <c r="I194">
        <v>0</v>
      </c>
    </row>
    <row r="195" spans="1:9">
      <c r="A195" s="126">
        <v>194</v>
      </c>
      <c r="B195">
        <v>1515.98999</v>
      </c>
      <c r="C195">
        <v>26.870000999999998</v>
      </c>
      <c r="D195">
        <v>13.1625</v>
      </c>
      <c r="E195">
        <v>2.34</v>
      </c>
      <c r="F195">
        <v>13.713099</v>
      </c>
      <c r="G195">
        <v>26.331429</v>
      </c>
      <c r="H195">
        <v>19.919836</v>
      </c>
      <c r="I195">
        <v>0</v>
      </c>
    </row>
    <row r="196" spans="1:9">
      <c r="A196" s="126">
        <v>195</v>
      </c>
      <c r="B196">
        <v>1514.6800539999999</v>
      </c>
      <c r="C196">
        <v>27.25</v>
      </c>
      <c r="D196">
        <v>13.2135</v>
      </c>
      <c r="E196">
        <v>2.3220000000000001</v>
      </c>
      <c r="F196">
        <v>13.615315000000001</v>
      </c>
      <c r="G196">
        <v>26.868569999999998</v>
      </c>
      <c r="H196">
        <v>19.955202</v>
      </c>
      <c r="I196">
        <v>0</v>
      </c>
    </row>
    <row r="197" spans="1:9">
      <c r="A197" s="126">
        <v>196</v>
      </c>
      <c r="B197">
        <v>1518.1999510000001</v>
      </c>
      <c r="C197">
        <v>27.780000999999999</v>
      </c>
      <c r="D197">
        <v>13.287000000000001</v>
      </c>
      <c r="E197">
        <v>2.31</v>
      </c>
      <c r="F197">
        <v>13.278172</v>
      </c>
      <c r="G197">
        <v>27.052855999999998</v>
      </c>
      <c r="H197">
        <v>20.079487</v>
      </c>
      <c r="I197">
        <v>1</v>
      </c>
    </row>
    <row r="198" spans="1:9">
      <c r="A198" s="126">
        <v>197</v>
      </c>
      <c r="B198">
        <v>1525.1999510000001</v>
      </c>
      <c r="C198">
        <v>27.719999000000001</v>
      </c>
      <c r="D198">
        <v>13.6555</v>
      </c>
      <c r="E198">
        <v>2.3719999999999999</v>
      </c>
      <c r="F198">
        <v>12.956758000000001</v>
      </c>
      <c r="G198">
        <v>25.887142000000001</v>
      </c>
      <c r="H198">
        <v>20.460808</v>
      </c>
      <c r="I198">
        <v>0</v>
      </c>
    </row>
    <row r="199" spans="1:9">
      <c r="A199" s="126">
        <v>198</v>
      </c>
      <c r="B199">
        <v>1539.790039</v>
      </c>
      <c r="C199">
        <v>27.52</v>
      </c>
      <c r="D199">
        <v>13.779500000000001</v>
      </c>
      <c r="E199">
        <v>2.443333</v>
      </c>
      <c r="F199">
        <v>13.298840999999999</v>
      </c>
      <c r="G199">
        <v>25.96143</v>
      </c>
      <c r="H199">
        <v>20.886710999999998</v>
      </c>
      <c r="I199">
        <v>0</v>
      </c>
    </row>
    <row r="200" spans="1:9">
      <c r="A200" s="126">
        <v>199</v>
      </c>
      <c r="B200">
        <v>1541.459961</v>
      </c>
      <c r="C200">
        <v>27.450001</v>
      </c>
      <c r="D200">
        <v>13.689500000000001</v>
      </c>
      <c r="E200">
        <v>2.512667</v>
      </c>
      <c r="F200">
        <v>13.129804</v>
      </c>
      <c r="G200">
        <v>26.134287</v>
      </c>
      <c r="H200">
        <v>20.706886000000001</v>
      </c>
      <c r="I200">
        <v>0</v>
      </c>
    </row>
    <row r="201" spans="1:9">
      <c r="A201" s="126">
        <v>200</v>
      </c>
      <c r="B201">
        <v>1544.26001</v>
      </c>
      <c r="C201">
        <v>28.58</v>
      </c>
      <c r="D201">
        <v>13.694000000000001</v>
      </c>
      <c r="E201">
        <v>2.548667</v>
      </c>
      <c r="F201">
        <v>13.281566</v>
      </c>
      <c r="G201">
        <v>25.937142999999999</v>
      </c>
      <c r="H201">
        <v>20.737272000000001</v>
      </c>
      <c r="I201">
        <v>0</v>
      </c>
    </row>
    <row r="202" spans="1:9">
      <c r="A202" s="126">
        <v>201</v>
      </c>
      <c r="B202">
        <v>1551.1800539999999</v>
      </c>
      <c r="C202">
        <v>27.959999</v>
      </c>
      <c r="D202">
        <v>13.7095</v>
      </c>
      <c r="E202">
        <v>2.564667</v>
      </c>
      <c r="F202">
        <v>13.31673</v>
      </c>
      <c r="G202">
        <v>26.385714</v>
      </c>
      <c r="H202">
        <v>20.710373000000001</v>
      </c>
      <c r="I202">
        <v>0</v>
      </c>
    </row>
    <row r="203" spans="1:9">
      <c r="A203" s="126">
        <v>202</v>
      </c>
      <c r="B203">
        <v>1556.219971</v>
      </c>
      <c r="C203">
        <v>28.139999</v>
      </c>
      <c r="D203">
        <v>13.561999999999999</v>
      </c>
      <c r="E203">
        <v>2.6066669999999998</v>
      </c>
      <c r="F203">
        <v>13.506432999999999</v>
      </c>
      <c r="G203">
        <v>25.778569999999998</v>
      </c>
      <c r="H203">
        <v>20.792563999999999</v>
      </c>
      <c r="I203">
        <v>0</v>
      </c>
    </row>
    <row r="204" spans="1:9">
      <c r="A204" s="126">
        <v>203</v>
      </c>
      <c r="B204">
        <v>1552.4799800000001</v>
      </c>
      <c r="C204">
        <v>27.83</v>
      </c>
      <c r="D204">
        <v>13.7065</v>
      </c>
      <c r="E204">
        <v>2.6080000000000001</v>
      </c>
      <c r="F204">
        <v>13.215247</v>
      </c>
      <c r="G204">
        <v>26.015715</v>
      </c>
      <c r="H204">
        <v>20.612988000000001</v>
      </c>
      <c r="I204">
        <v>0</v>
      </c>
    </row>
    <row r="205" spans="1:9">
      <c r="A205" s="126">
        <v>204</v>
      </c>
      <c r="B205">
        <v>1554.5200199999999</v>
      </c>
      <c r="C205">
        <v>27.08</v>
      </c>
      <c r="D205">
        <v>13.755000000000001</v>
      </c>
      <c r="E205">
        <v>2.5986669999999998</v>
      </c>
      <c r="F205">
        <v>13.212776</v>
      </c>
      <c r="G205">
        <v>27.48</v>
      </c>
      <c r="H205">
        <v>20.555702</v>
      </c>
      <c r="I205">
        <v>0</v>
      </c>
    </row>
    <row r="206" spans="1:9">
      <c r="A206" s="126">
        <v>205</v>
      </c>
      <c r="B206">
        <v>1563.2299800000001</v>
      </c>
      <c r="C206">
        <v>27.040001</v>
      </c>
      <c r="D206">
        <v>13.287000000000001</v>
      </c>
      <c r="E206">
        <v>2.4566669999999999</v>
      </c>
      <c r="F206">
        <v>13.340790999999999</v>
      </c>
      <c r="G206">
        <v>26.91</v>
      </c>
      <c r="H206">
        <v>20.461803</v>
      </c>
      <c r="I206">
        <v>0</v>
      </c>
    </row>
    <row r="207" spans="1:9">
      <c r="A207" s="126">
        <v>206</v>
      </c>
      <c r="B207">
        <v>1560.6999510000001</v>
      </c>
      <c r="C207">
        <v>26.65</v>
      </c>
      <c r="D207">
        <v>13.090999999999999</v>
      </c>
      <c r="E207">
        <v>2.3526669999999998</v>
      </c>
      <c r="F207">
        <v>13.685028000000001</v>
      </c>
      <c r="G207">
        <v>26.407143000000001</v>
      </c>
      <c r="H207">
        <v>20.281480999999999</v>
      </c>
      <c r="I207">
        <v>0</v>
      </c>
    </row>
    <row r="208" spans="1:9">
      <c r="A208" s="126">
        <v>207</v>
      </c>
      <c r="B208">
        <v>1552.099976</v>
      </c>
      <c r="C208">
        <v>26.49</v>
      </c>
      <c r="D208">
        <v>12.894500000000001</v>
      </c>
      <c r="E208">
        <v>2.3433329999999999</v>
      </c>
      <c r="F208">
        <v>14.057029</v>
      </c>
      <c r="G208">
        <v>26.512857</v>
      </c>
      <c r="H208">
        <v>20.119337000000002</v>
      </c>
      <c r="I208">
        <v>0</v>
      </c>
    </row>
    <row r="209" spans="1:9">
      <c r="A209" s="126">
        <v>208</v>
      </c>
      <c r="B209">
        <v>1548.339966</v>
      </c>
      <c r="C209">
        <v>26.549999</v>
      </c>
      <c r="D209">
        <v>12.820499999999999</v>
      </c>
      <c r="E209">
        <v>2.3386670000000001</v>
      </c>
      <c r="F209">
        <v>14.019088</v>
      </c>
      <c r="G209">
        <v>25.91</v>
      </c>
      <c r="H209">
        <v>20.207257999999999</v>
      </c>
      <c r="I209">
        <v>0</v>
      </c>
    </row>
    <row r="210" spans="1:9">
      <c r="A210" s="126">
        <v>209</v>
      </c>
      <c r="B210">
        <v>1558.709961</v>
      </c>
      <c r="C210">
        <v>25.860001</v>
      </c>
      <c r="D210">
        <v>12.864000000000001</v>
      </c>
      <c r="E210">
        <v>2.3966669999999999</v>
      </c>
      <c r="F210">
        <v>13.944750000000001</v>
      </c>
      <c r="G210">
        <v>26.15</v>
      </c>
      <c r="H210">
        <v>20.291692999999999</v>
      </c>
      <c r="I210">
        <v>0</v>
      </c>
    </row>
    <row r="211" spans="1:9">
      <c r="A211" s="126">
        <v>210</v>
      </c>
      <c r="B211">
        <v>1545.8000489999999</v>
      </c>
      <c r="C211">
        <v>25.74</v>
      </c>
      <c r="D211">
        <v>12.669499999999999</v>
      </c>
      <c r="E211">
        <v>2.4006669999999999</v>
      </c>
      <c r="F211">
        <v>13.964801</v>
      </c>
      <c r="G211">
        <v>25.998570999999998</v>
      </c>
      <c r="H211">
        <v>20.205765</v>
      </c>
      <c r="I211">
        <v>0</v>
      </c>
    </row>
    <row r="212" spans="1:9">
      <c r="A212" s="126">
        <v>211</v>
      </c>
      <c r="B212">
        <v>1556.8900149999999</v>
      </c>
      <c r="C212">
        <v>25.73</v>
      </c>
      <c r="D212">
        <v>12.887499999999999</v>
      </c>
      <c r="E212">
        <v>2.4413330000000002</v>
      </c>
      <c r="F212">
        <v>14.247965000000001</v>
      </c>
      <c r="G212">
        <v>25.9</v>
      </c>
      <c r="H212">
        <v>20.182102</v>
      </c>
      <c r="I212">
        <v>0</v>
      </c>
    </row>
    <row r="213" spans="1:9">
      <c r="A213" s="126">
        <v>212</v>
      </c>
      <c r="B213">
        <v>1551.6899410000001</v>
      </c>
      <c r="C213">
        <v>25.129999000000002</v>
      </c>
      <c r="D213">
        <v>12.801</v>
      </c>
      <c r="E213">
        <v>2.5019999999999998</v>
      </c>
      <c r="F213">
        <v>14.299476</v>
      </c>
      <c r="G213">
        <v>25.827143</v>
      </c>
      <c r="H213">
        <v>20.165414999999999</v>
      </c>
      <c r="I213">
        <v>0</v>
      </c>
    </row>
    <row r="214" spans="1:9">
      <c r="A214" s="126">
        <v>213</v>
      </c>
      <c r="B214">
        <v>1563.7700199999999</v>
      </c>
      <c r="C214">
        <v>25.209999</v>
      </c>
      <c r="D214">
        <v>13.015499999999999</v>
      </c>
      <c r="E214">
        <v>2.524</v>
      </c>
      <c r="F214">
        <v>14.224209</v>
      </c>
      <c r="G214">
        <v>27.23</v>
      </c>
      <c r="H214">
        <v>20.234655</v>
      </c>
      <c r="I214">
        <v>0</v>
      </c>
    </row>
    <row r="215" spans="1:9">
      <c r="A215" s="126">
        <v>214</v>
      </c>
      <c r="B215">
        <v>1562.849976</v>
      </c>
      <c r="C215">
        <v>26.09</v>
      </c>
      <c r="D215">
        <v>13.265000000000001</v>
      </c>
      <c r="E215">
        <v>2.544</v>
      </c>
      <c r="F215">
        <v>13.944750000000001</v>
      </c>
      <c r="G215">
        <v>27.177143000000001</v>
      </c>
      <c r="H215">
        <v>19.991568000000001</v>
      </c>
      <c r="I215">
        <v>0</v>
      </c>
    </row>
    <row r="216" spans="1:9">
      <c r="A216" s="126">
        <v>215</v>
      </c>
      <c r="B216">
        <v>1569.1899410000001</v>
      </c>
      <c r="C216">
        <v>25.58</v>
      </c>
      <c r="D216">
        <v>13.3245</v>
      </c>
      <c r="E216">
        <v>2.5259999999999998</v>
      </c>
      <c r="F216">
        <v>13.654182</v>
      </c>
      <c r="G216">
        <v>27.040001</v>
      </c>
      <c r="H216">
        <v>19.780607</v>
      </c>
      <c r="I216">
        <v>0</v>
      </c>
    </row>
    <row r="217" spans="1:9">
      <c r="A217" s="126">
        <v>216</v>
      </c>
      <c r="B217">
        <v>1562.170044</v>
      </c>
      <c r="C217">
        <v>25.530000999999999</v>
      </c>
      <c r="D217">
        <v>13.080500000000001</v>
      </c>
      <c r="E217">
        <v>2.9286669999999999</v>
      </c>
      <c r="F217">
        <v>13.23005</v>
      </c>
      <c r="G217">
        <v>26.061427999999999</v>
      </c>
      <c r="H217">
        <v>19.954954000000001</v>
      </c>
      <c r="I217">
        <v>1</v>
      </c>
    </row>
    <row r="218" spans="1:9">
      <c r="A218" s="126">
        <v>217</v>
      </c>
      <c r="B218">
        <v>1570.25</v>
      </c>
      <c r="C218">
        <v>25.42</v>
      </c>
      <c r="D218">
        <v>13.166</v>
      </c>
      <c r="E218">
        <v>2.956</v>
      </c>
      <c r="F218">
        <v>13.257197</v>
      </c>
      <c r="G218">
        <v>25.241427999999999</v>
      </c>
      <c r="H218">
        <v>20.250097</v>
      </c>
      <c r="I218">
        <v>0</v>
      </c>
    </row>
    <row r="219" spans="1:9">
      <c r="A219" s="126">
        <v>218</v>
      </c>
      <c r="B219">
        <v>1553.6899410000001</v>
      </c>
      <c r="C219">
        <v>26.25</v>
      </c>
      <c r="D219">
        <v>12.951499999999999</v>
      </c>
      <c r="E219">
        <v>2.74</v>
      </c>
      <c r="F219">
        <v>13.325056</v>
      </c>
      <c r="G219">
        <v>24.248570999999998</v>
      </c>
      <c r="H219">
        <v>20.079737000000002</v>
      </c>
      <c r="I219">
        <v>0</v>
      </c>
    </row>
    <row r="220" spans="1:9">
      <c r="A220" s="126">
        <v>219</v>
      </c>
      <c r="B220">
        <v>1559.9799800000001</v>
      </c>
      <c r="C220">
        <v>27.07</v>
      </c>
      <c r="D220">
        <v>12.954000000000001</v>
      </c>
      <c r="E220">
        <v>2.8006669999999998</v>
      </c>
      <c r="F220">
        <v>13.193346999999999</v>
      </c>
      <c r="G220">
        <v>23.812857000000001</v>
      </c>
      <c r="H220">
        <v>19.802524999999999</v>
      </c>
      <c r="I220">
        <v>0</v>
      </c>
    </row>
    <row r="221" spans="1:9">
      <c r="A221" s="126">
        <v>220</v>
      </c>
      <c r="B221">
        <v>1553.280029</v>
      </c>
      <c r="C221">
        <v>27.389999</v>
      </c>
      <c r="D221">
        <v>12.773999999999999</v>
      </c>
      <c r="E221">
        <v>2.758</v>
      </c>
      <c r="F221">
        <v>13.053926000000001</v>
      </c>
      <c r="G221">
        <v>23.522857999999999</v>
      </c>
      <c r="H221">
        <v>19.503146999999998</v>
      </c>
      <c r="I221">
        <v>0</v>
      </c>
    </row>
    <row r="222" spans="1:9">
      <c r="A222" s="126">
        <v>221</v>
      </c>
      <c r="B222">
        <v>1563.0699460000001</v>
      </c>
      <c r="C222">
        <v>26.85</v>
      </c>
      <c r="D222">
        <v>12.9475</v>
      </c>
      <c r="E222">
        <v>2.7886669999999998</v>
      </c>
      <c r="F222">
        <v>13.146768</v>
      </c>
      <c r="G222">
        <v>23.294287000000001</v>
      </c>
      <c r="H222">
        <v>19.298912000000001</v>
      </c>
      <c r="I222">
        <v>0</v>
      </c>
    </row>
    <row r="223" spans="1:9">
      <c r="A223" s="126">
        <v>222</v>
      </c>
      <c r="B223">
        <v>1568.6099850000001</v>
      </c>
      <c r="C223">
        <v>26.59</v>
      </c>
      <c r="D223">
        <v>13.057</v>
      </c>
      <c r="E223">
        <v>2.7</v>
      </c>
      <c r="F223">
        <v>13.170522999999999</v>
      </c>
      <c r="G223">
        <v>24.194286000000002</v>
      </c>
      <c r="H223">
        <v>19.368652000000001</v>
      </c>
      <c r="I223">
        <v>0</v>
      </c>
    </row>
    <row r="224" spans="1:9">
      <c r="A224" s="126">
        <v>223</v>
      </c>
      <c r="B224">
        <v>1587.7299800000001</v>
      </c>
      <c r="C224">
        <v>27.57</v>
      </c>
      <c r="D224">
        <v>13.2385</v>
      </c>
      <c r="E224">
        <v>2.790667</v>
      </c>
      <c r="F224">
        <v>13.439187</v>
      </c>
      <c r="G224">
        <v>23.724284999999998</v>
      </c>
      <c r="H224">
        <v>19.680733</v>
      </c>
      <c r="I224">
        <v>0</v>
      </c>
    </row>
    <row r="225" spans="1:9">
      <c r="A225" s="126">
        <v>224</v>
      </c>
      <c r="B225">
        <v>1593.369995</v>
      </c>
      <c r="C225">
        <v>28.02</v>
      </c>
      <c r="D225">
        <v>13.4925</v>
      </c>
      <c r="E225">
        <v>2.9060000000000001</v>
      </c>
      <c r="F225">
        <v>13.397238</v>
      </c>
      <c r="G225">
        <v>24.715713999999998</v>
      </c>
      <c r="H225">
        <v>19.685963000000001</v>
      </c>
      <c r="I225">
        <v>0</v>
      </c>
    </row>
    <row r="226" spans="1:9">
      <c r="A226" s="126">
        <v>225</v>
      </c>
      <c r="B226">
        <v>1588.849976</v>
      </c>
      <c r="C226">
        <v>27.4</v>
      </c>
      <c r="D226">
        <v>13.6435</v>
      </c>
      <c r="E226">
        <v>2.9166669999999999</v>
      </c>
      <c r="F226">
        <v>13.257508</v>
      </c>
      <c r="G226">
        <v>24.742857000000001</v>
      </c>
      <c r="H226">
        <v>19.677493999999999</v>
      </c>
      <c r="I226">
        <v>0</v>
      </c>
    </row>
    <row r="227" spans="1:9">
      <c r="A227" s="126">
        <v>226</v>
      </c>
      <c r="B227">
        <v>1552.3599850000001</v>
      </c>
      <c r="C227">
        <v>26.52</v>
      </c>
      <c r="D227">
        <v>13.385999999999999</v>
      </c>
      <c r="E227">
        <v>2.8866670000000001</v>
      </c>
      <c r="F227">
        <v>12.950592</v>
      </c>
      <c r="G227">
        <v>25.214286999999999</v>
      </c>
      <c r="H227">
        <v>19.475252000000001</v>
      </c>
      <c r="I227">
        <v>0</v>
      </c>
    </row>
    <row r="228" spans="1:9">
      <c r="A228" s="126">
        <v>227</v>
      </c>
      <c r="B228">
        <v>1574.5699460000001</v>
      </c>
      <c r="C228">
        <v>26.92</v>
      </c>
      <c r="D228">
        <v>13.617000000000001</v>
      </c>
      <c r="E228">
        <v>3.0393330000000001</v>
      </c>
      <c r="F228">
        <v>13.147693</v>
      </c>
      <c r="G228">
        <v>25.121428999999999</v>
      </c>
      <c r="H228">
        <v>19.760183000000001</v>
      </c>
      <c r="I228">
        <v>0</v>
      </c>
    </row>
    <row r="229" spans="1:9">
      <c r="A229" s="126">
        <v>228</v>
      </c>
      <c r="B229">
        <v>1552.01001</v>
      </c>
      <c r="C229">
        <v>26.629999000000002</v>
      </c>
      <c r="D229">
        <v>13.37</v>
      </c>
      <c r="E229">
        <v>3.03</v>
      </c>
      <c r="F229">
        <v>12.424670000000001</v>
      </c>
      <c r="G229">
        <v>24.194286000000002</v>
      </c>
      <c r="H229">
        <v>19.490943999999999</v>
      </c>
      <c r="I229">
        <v>0</v>
      </c>
    </row>
    <row r="230" spans="1:9">
      <c r="A230" s="126">
        <v>229</v>
      </c>
      <c r="B230">
        <v>1541.6099850000001</v>
      </c>
      <c r="C230">
        <v>25.690000999999999</v>
      </c>
      <c r="D230">
        <v>12.971</v>
      </c>
      <c r="E230">
        <v>3.1313330000000001</v>
      </c>
      <c r="F230">
        <v>12.093078999999999</v>
      </c>
      <c r="G230">
        <v>23.402857000000001</v>
      </c>
      <c r="H230">
        <v>19.076248</v>
      </c>
      <c r="I230">
        <v>0</v>
      </c>
    </row>
    <row r="231" spans="1:9">
      <c r="A231" s="126">
        <v>230</v>
      </c>
      <c r="B231">
        <v>1555.25</v>
      </c>
      <c r="C231">
        <v>25.73</v>
      </c>
      <c r="D231">
        <v>13.016</v>
      </c>
      <c r="E231">
        <v>3.1886670000000001</v>
      </c>
      <c r="F231">
        <v>12.046195000000001</v>
      </c>
      <c r="G231">
        <v>23.338571999999999</v>
      </c>
      <c r="H231">
        <v>19.922077000000002</v>
      </c>
      <c r="I231">
        <v>0</v>
      </c>
    </row>
    <row r="232" spans="1:9">
      <c r="A232" s="126">
        <v>231</v>
      </c>
      <c r="B232">
        <v>1562.5</v>
      </c>
      <c r="C232">
        <v>25.969999000000001</v>
      </c>
      <c r="D232">
        <v>13.1775</v>
      </c>
      <c r="E232">
        <v>3.3460000000000001</v>
      </c>
      <c r="F232">
        <v>12.297276999999999</v>
      </c>
      <c r="G232">
        <v>24.91</v>
      </c>
      <c r="H232">
        <v>19.928055000000001</v>
      </c>
      <c r="I232">
        <v>0</v>
      </c>
    </row>
    <row r="233" spans="1:9">
      <c r="A233" s="126">
        <v>232</v>
      </c>
      <c r="B233">
        <v>1578.780029</v>
      </c>
      <c r="C233">
        <v>25.98</v>
      </c>
      <c r="D233">
        <v>13.445</v>
      </c>
      <c r="E233">
        <v>3.4006669999999999</v>
      </c>
      <c r="F233">
        <v>12.527388999999999</v>
      </c>
      <c r="G233">
        <v>30.998570999999998</v>
      </c>
      <c r="H233">
        <v>20.122077999999998</v>
      </c>
      <c r="I233">
        <v>0</v>
      </c>
    </row>
    <row r="234" spans="1:9">
      <c r="A234" s="126">
        <v>233</v>
      </c>
      <c r="B234">
        <v>1578.790039</v>
      </c>
      <c r="C234">
        <v>26.110001</v>
      </c>
      <c r="D234">
        <v>13.439</v>
      </c>
      <c r="E234">
        <v>3.3620000000000001</v>
      </c>
      <c r="F234">
        <v>12.506719</v>
      </c>
      <c r="G234">
        <v>30.959999</v>
      </c>
      <c r="H234">
        <v>20.260308999999999</v>
      </c>
      <c r="I234">
        <v>0</v>
      </c>
    </row>
    <row r="235" spans="1:9">
      <c r="A235" s="126">
        <v>234</v>
      </c>
      <c r="B235">
        <v>1585.160034</v>
      </c>
      <c r="C235">
        <v>26.139999</v>
      </c>
      <c r="D235">
        <v>13.734999999999999</v>
      </c>
      <c r="E235">
        <v>3.4666670000000002</v>
      </c>
      <c r="F235">
        <v>12.59679</v>
      </c>
      <c r="G235">
        <v>30.535713000000001</v>
      </c>
      <c r="H235">
        <v>20.151964</v>
      </c>
      <c r="I235">
        <v>0</v>
      </c>
    </row>
    <row r="236" spans="1:9">
      <c r="A236" s="126">
        <v>235</v>
      </c>
      <c r="B236">
        <v>1582.23999</v>
      </c>
      <c r="C236">
        <v>26.85</v>
      </c>
      <c r="D236">
        <v>12.740500000000001</v>
      </c>
      <c r="E236">
        <v>3.4133330000000002</v>
      </c>
      <c r="F236">
        <v>12.868849000000001</v>
      </c>
      <c r="G236">
        <v>30.792856</v>
      </c>
      <c r="H236">
        <v>19.960681999999998</v>
      </c>
      <c r="I236">
        <v>0</v>
      </c>
    </row>
    <row r="237" spans="1:9">
      <c r="A237" s="126">
        <v>236</v>
      </c>
      <c r="B237">
        <v>1593.6099850000001</v>
      </c>
      <c r="C237">
        <v>26.98</v>
      </c>
      <c r="D237">
        <v>12.487</v>
      </c>
      <c r="E237">
        <v>3.6626669999999999</v>
      </c>
      <c r="F237">
        <v>13.267379</v>
      </c>
      <c r="G237">
        <v>30.715713999999998</v>
      </c>
      <c r="H237">
        <v>20.400036</v>
      </c>
      <c r="I237">
        <v>0</v>
      </c>
    </row>
    <row r="238" spans="1:9">
      <c r="A238" s="126">
        <v>237</v>
      </c>
      <c r="B238">
        <v>1597.5699460000001</v>
      </c>
      <c r="C238">
        <v>27.77</v>
      </c>
      <c r="D238">
        <v>12.6905</v>
      </c>
      <c r="E238">
        <v>3.5993330000000001</v>
      </c>
      <c r="F238">
        <v>13.657883999999999</v>
      </c>
      <c r="G238">
        <v>30.867144</v>
      </c>
      <c r="H238">
        <v>20.537271</v>
      </c>
      <c r="I238">
        <v>0</v>
      </c>
    </row>
    <row r="239" spans="1:9">
      <c r="A239" s="126">
        <v>238</v>
      </c>
      <c r="B239">
        <v>1582.6999510000001</v>
      </c>
      <c r="C239">
        <v>27.43</v>
      </c>
      <c r="D239">
        <v>12.4115</v>
      </c>
      <c r="E239">
        <v>3.552</v>
      </c>
      <c r="F239">
        <v>13.550231</v>
      </c>
      <c r="G239">
        <v>30.415714000000001</v>
      </c>
      <c r="H239">
        <v>20.434158</v>
      </c>
      <c r="I239">
        <v>1</v>
      </c>
    </row>
    <row r="240" spans="1:9">
      <c r="A240" s="126">
        <v>239</v>
      </c>
      <c r="B240">
        <v>1597.589966</v>
      </c>
      <c r="C240">
        <v>28.969999000000001</v>
      </c>
      <c r="D240">
        <v>12.6275</v>
      </c>
      <c r="E240">
        <v>3.6073330000000001</v>
      </c>
      <c r="F240">
        <v>13.7424</v>
      </c>
      <c r="G240">
        <v>30.64143</v>
      </c>
      <c r="H240">
        <v>20.662801999999999</v>
      </c>
      <c r="I240">
        <v>0</v>
      </c>
    </row>
    <row r="241" spans="1:9">
      <c r="A241" s="126">
        <v>240</v>
      </c>
      <c r="B241">
        <v>1614.420044</v>
      </c>
      <c r="C241">
        <v>28.309999000000001</v>
      </c>
      <c r="D241">
        <v>12.9025</v>
      </c>
      <c r="E241">
        <v>3.6366670000000001</v>
      </c>
      <c r="F241">
        <v>13.879973</v>
      </c>
      <c r="G241">
        <v>30.492857000000001</v>
      </c>
      <c r="H241">
        <v>21.064046999999999</v>
      </c>
      <c r="I241">
        <v>0</v>
      </c>
    </row>
    <row r="242" spans="1:9">
      <c r="A242" s="126">
        <v>241</v>
      </c>
      <c r="B242">
        <v>1617.5</v>
      </c>
      <c r="C242">
        <v>27.57</v>
      </c>
      <c r="D242">
        <v>12.786</v>
      </c>
      <c r="E242">
        <v>3.9666670000000002</v>
      </c>
      <c r="F242">
        <v>14.210951</v>
      </c>
      <c r="G242">
        <v>30.098572000000001</v>
      </c>
      <c r="H242">
        <v>21.458318999999999</v>
      </c>
      <c r="I242">
        <v>0</v>
      </c>
    </row>
    <row r="243" spans="1:9">
      <c r="A243" s="126">
        <v>242</v>
      </c>
      <c r="B243">
        <v>1625.959961</v>
      </c>
      <c r="C243">
        <v>26.889999</v>
      </c>
      <c r="D243">
        <v>12.8865</v>
      </c>
      <c r="E243">
        <v>3.7006670000000002</v>
      </c>
      <c r="F243">
        <v>14.147715</v>
      </c>
      <c r="G243">
        <v>29.464286999999999</v>
      </c>
      <c r="H243">
        <v>21.350721</v>
      </c>
      <c r="I243">
        <v>0</v>
      </c>
    </row>
    <row r="244" spans="1:9">
      <c r="A244" s="126">
        <v>243</v>
      </c>
      <c r="B244">
        <v>1632.6899410000001</v>
      </c>
      <c r="C244">
        <v>27.120000999999998</v>
      </c>
      <c r="D244">
        <v>12.933999999999999</v>
      </c>
      <c r="E244">
        <v>3.7193329999999998</v>
      </c>
      <c r="F244">
        <v>14.307498000000001</v>
      </c>
      <c r="G244">
        <v>29.80143</v>
      </c>
      <c r="H244">
        <v>21.759191999999999</v>
      </c>
      <c r="I244">
        <v>0</v>
      </c>
    </row>
    <row r="245" spans="1:9">
      <c r="A245" s="126">
        <v>244</v>
      </c>
      <c r="B245">
        <v>1626.670044</v>
      </c>
      <c r="C245">
        <v>27.040001</v>
      </c>
      <c r="D245">
        <v>13.007999999999999</v>
      </c>
      <c r="E245">
        <v>4.6266670000000003</v>
      </c>
      <c r="F245">
        <v>14.182672</v>
      </c>
      <c r="G245">
        <v>30.915714000000001</v>
      </c>
      <c r="H245">
        <v>21.705642999999998</v>
      </c>
      <c r="I245">
        <v>0</v>
      </c>
    </row>
    <row r="246" spans="1:9">
      <c r="A246" s="126">
        <v>245</v>
      </c>
      <c r="B246">
        <v>1633.6999510000001</v>
      </c>
      <c r="C246">
        <v>26.68</v>
      </c>
      <c r="D246">
        <v>13.1815</v>
      </c>
      <c r="E246">
        <v>5.1173330000000004</v>
      </c>
      <c r="F246">
        <v>14.064686999999999</v>
      </c>
      <c r="G246">
        <v>31.098572000000001</v>
      </c>
      <c r="H246">
        <v>21.923573999999999</v>
      </c>
      <c r="I246">
        <v>0</v>
      </c>
    </row>
    <row r="247" spans="1:9">
      <c r="A247" s="126">
        <v>246</v>
      </c>
      <c r="B247">
        <v>1633.7700199999999</v>
      </c>
      <c r="C247">
        <v>26.82</v>
      </c>
      <c r="D247">
        <v>13.2255</v>
      </c>
      <c r="E247">
        <v>5.8533330000000001</v>
      </c>
      <c r="F247">
        <v>14.119638999999999</v>
      </c>
      <c r="G247">
        <v>32.768569999999997</v>
      </c>
      <c r="H247">
        <v>21.856327</v>
      </c>
      <c r="I247">
        <v>0</v>
      </c>
    </row>
    <row r="248" spans="1:9">
      <c r="A248" s="126">
        <v>247</v>
      </c>
      <c r="B248">
        <v>1650.339966</v>
      </c>
      <c r="C248">
        <v>27.07</v>
      </c>
      <c r="D248">
        <v>13.416499999999999</v>
      </c>
      <c r="E248">
        <v>5.5493329999999998</v>
      </c>
      <c r="F248">
        <v>13.781821000000001</v>
      </c>
      <c r="G248">
        <v>33.424286000000002</v>
      </c>
      <c r="H248">
        <v>22.094684999999998</v>
      </c>
      <c r="I248">
        <v>0</v>
      </c>
    </row>
    <row r="249" spans="1:9">
      <c r="A249" s="126">
        <v>248</v>
      </c>
      <c r="B249">
        <v>1658.780029</v>
      </c>
      <c r="C249">
        <v>26.6</v>
      </c>
      <c r="D249">
        <v>13.327999999999999</v>
      </c>
      <c r="E249">
        <v>5.6559999999999997</v>
      </c>
      <c r="F249">
        <v>13.315757</v>
      </c>
      <c r="G249">
        <v>34.771427000000003</v>
      </c>
      <c r="H249">
        <v>22.811747</v>
      </c>
      <c r="I249">
        <v>0</v>
      </c>
    </row>
    <row r="250" spans="1:9">
      <c r="A250" s="126">
        <v>249</v>
      </c>
      <c r="B250">
        <v>1650.469971</v>
      </c>
      <c r="C250">
        <v>26.129999000000002</v>
      </c>
      <c r="D250">
        <v>13.206</v>
      </c>
      <c r="E250">
        <v>6.15</v>
      </c>
      <c r="F250">
        <v>13.493675</v>
      </c>
      <c r="G250">
        <v>33.861426999999999</v>
      </c>
      <c r="H250">
        <v>22.512367000000001</v>
      </c>
      <c r="I250">
        <v>0</v>
      </c>
    </row>
    <row r="251" spans="1:9">
      <c r="A251" s="126">
        <v>250</v>
      </c>
      <c r="B251">
        <v>1667.469971</v>
      </c>
      <c r="C251">
        <v>26.25</v>
      </c>
      <c r="D251">
        <v>13.494999999999999</v>
      </c>
      <c r="E251">
        <v>6.1</v>
      </c>
      <c r="F251">
        <v>13.45269</v>
      </c>
      <c r="G251">
        <v>34.142856999999999</v>
      </c>
      <c r="H251">
        <v>22.644622999999999</v>
      </c>
      <c r="I251">
        <v>0</v>
      </c>
    </row>
    <row r="252" spans="1:9">
      <c r="A252" s="126">
        <v>251</v>
      </c>
      <c r="B252">
        <v>1666.290039</v>
      </c>
      <c r="C252">
        <v>25.76</v>
      </c>
      <c r="D252">
        <v>13.381500000000001</v>
      </c>
      <c r="E252">
        <v>5.9960000000000004</v>
      </c>
      <c r="F252">
        <v>13.752945</v>
      </c>
      <c r="G252">
        <v>34.221428000000003</v>
      </c>
      <c r="H252">
        <v>22.628433000000001</v>
      </c>
      <c r="I252">
        <v>0</v>
      </c>
    </row>
    <row r="253" spans="1:9">
      <c r="A253" s="126">
        <v>252</v>
      </c>
      <c r="B253">
        <v>1669.160034</v>
      </c>
      <c r="C253">
        <v>25.66</v>
      </c>
      <c r="D253">
        <v>13.443</v>
      </c>
      <c r="E253">
        <v>5.8393329999999999</v>
      </c>
      <c r="F253">
        <v>13.651412000000001</v>
      </c>
      <c r="G253">
        <v>33.869999</v>
      </c>
      <c r="H253">
        <v>22.589579000000001</v>
      </c>
      <c r="I253">
        <v>0</v>
      </c>
    </row>
    <row r="254" spans="1:9">
      <c r="A254" s="126">
        <v>253</v>
      </c>
      <c r="B254">
        <v>1655.349976</v>
      </c>
      <c r="C254">
        <v>25.16</v>
      </c>
      <c r="D254">
        <v>13.148</v>
      </c>
      <c r="E254">
        <v>5.8159999999999998</v>
      </c>
      <c r="F254">
        <v>13.703885</v>
      </c>
      <c r="G254">
        <v>32.651428000000003</v>
      </c>
      <c r="H254">
        <v>22.152467999999999</v>
      </c>
      <c r="I254">
        <v>0</v>
      </c>
    </row>
    <row r="255" spans="1:9">
      <c r="A255" s="126">
        <v>254</v>
      </c>
      <c r="B255">
        <v>1650.51001</v>
      </c>
      <c r="C255">
        <v>25.059999000000001</v>
      </c>
      <c r="D255">
        <v>13.09</v>
      </c>
      <c r="E255">
        <v>6.1820000000000004</v>
      </c>
      <c r="F255">
        <v>13.728415</v>
      </c>
      <c r="G255">
        <v>32.311427999999999</v>
      </c>
      <c r="H255">
        <v>21.987335000000002</v>
      </c>
      <c r="I255">
        <v>0</v>
      </c>
    </row>
    <row r="256" spans="1:9">
      <c r="A256" s="126">
        <v>255</v>
      </c>
      <c r="B256">
        <v>1649.599976</v>
      </c>
      <c r="C256">
        <v>24.309999000000001</v>
      </c>
      <c r="D256">
        <v>13.087</v>
      </c>
      <c r="E256">
        <v>6.4720000000000004</v>
      </c>
      <c r="F256">
        <v>13.821875</v>
      </c>
      <c r="G256">
        <v>32.677143000000001</v>
      </c>
      <c r="H256">
        <v>21.751470999999999</v>
      </c>
      <c r="I256">
        <v>0</v>
      </c>
    </row>
    <row r="257" spans="1:9">
      <c r="A257" s="126">
        <v>256</v>
      </c>
      <c r="B257">
        <v>1660.0600589999999</v>
      </c>
      <c r="C257">
        <v>24.1</v>
      </c>
      <c r="D257">
        <v>13.3645</v>
      </c>
      <c r="E257">
        <v>7.3553329999999999</v>
      </c>
      <c r="F257">
        <v>13.706676</v>
      </c>
      <c r="G257">
        <v>30.598572000000001</v>
      </c>
      <c r="H257">
        <v>21.949477999999999</v>
      </c>
      <c r="I257">
        <v>0</v>
      </c>
    </row>
    <row r="258" spans="1:9">
      <c r="A258" s="126">
        <v>257</v>
      </c>
      <c r="B258">
        <v>1648.3599850000001</v>
      </c>
      <c r="C258">
        <v>23.32</v>
      </c>
      <c r="D258">
        <v>13.2765</v>
      </c>
      <c r="E258">
        <v>6.975333</v>
      </c>
      <c r="F258">
        <v>13.815663000000001</v>
      </c>
      <c r="G258">
        <v>30.762857</v>
      </c>
      <c r="H258">
        <v>21.626688000000001</v>
      </c>
      <c r="I258">
        <v>0</v>
      </c>
    </row>
    <row r="259" spans="1:9">
      <c r="A259" s="126">
        <v>258</v>
      </c>
      <c r="B259">
        <v>1654.410034</v>
      </c>
      <c r="C259">
        <v>24.549999</v>
      </c>
      <c r="D259">
        <v>13.3415</v>
      </c>
      <c r="E259">
        <v>6.9966670000000004</v>
      </c>
      <c r="F259">
        <v>14.021523</v>
      </c>
      <c r="G259">
        <v>31.808571000000001</v>
      </c>
      <c r="H259">
        <v>21.687709999999999</v>
      </c>
      <c r="I259">
        <v>0</v>
      </c>
    </row>
    <row r="260" spans="1:9">
      <c r="A260" s="126">
        <v>259</v>
      </c>
      <c r="B260">
        <v>1630.73999</v>
      </c>
      <c r="C260">
        <v>24.35</v>
      </c>
      <c r="D260">
        <v>13.46</v>
      </c>
      <c r="E260">
        <v>6.5173329999999998</v>
      </c>
      <c r="F260">
        <v>13.964086</v>
      </c>
      <c r="G260">
        <v>32.321429999999999</v>
      </c>
      <c r="H260">
        <v>21.699165000000001</v>
      </c>
      <c r="I260">
        <v>0</v>
      </c>
    </row>
    <row r="261" spans="1:9">
      <c r="A261" s="126">
        <v>260</v>
      </c>
      <c r="B261">
        <v>1640.420044</v>
      </c>
      <c r="C261">
        <v>23.85</v>
      </c>
      <c r="D261">
        <v>13.343999999999999</v>
      </c>
      <c r="E261">
        <v>6.1726669999999997</v>
      </c>
      <c r="F261">
        <v>13.994823999999999</v>
      </c>
      <c r="G261">
        <v>31.709999</v>
      </c>
      <c r="H261">
        <v>21.609750999999999</v>
      </c>
      <c r="I261">
        <v>1</v>
      </c>
    </row>
    <row r="262" spans="1:9">
      <c r="A262" s="126">
        <v>261</v>
      </c>
      <c r="B262">
        <v>1631.380005</v>
      </c>
      <c r="C262">
        <v>23.52</v>
      </c>
      <c r="D262">
        <v>13.285</v>
      </c>
      <c r="E262">
        <v>6.322667</v>
      </c>
      <c r="F262">
        <v>13.951041</v>
      </c>
      <c r="G262">
        <v>32.187140999999997</v>
      </c>
      <c r="H262">
        <v>21.397299</v>
      </c>
      <c r="I262">
        <v>0</v>
      </c>
    </row>
    <row r="263" spans="1:9">
      <c r="A263" s="126">
        <v>262</v>
      </c>
      <c r="B263">
        <v>1608.900024</v>
      </c>
      <c r="C263">
        <v>22.9</v>
      </c>
      <c r="D263">
        <v>13.358499999999999</v>
      </c>
      <c r="E263">
        <v>6.3579999999999997</v>
      </c>
      <c r="F263">
        <v>13.820634</v>
      </c>
      <c r="G263">
        <v>31.922857</v>
      </c>
      <c r="H263">
        <v>21.412243</v>
      </c>
      <c r="I263">
        <v>0</v>
      </c>
    </row>
    <row r="264" spans="1:9">
      <c r="A264" s="126">
        <v>263</v>
      </c>
      <c r="B264">
        <v>1622.5600589999999</v>
      </c>
      <c r="C264">
        <v>22.969999000000001</v>
      </c>
      <c r="D264">
        <v>13.391500000000001</v>
      </c>
      <c r="E264">
        <v>6.49</v>
      </c>
      <c r="F264">
        <v>13.61415</v>
      </c>
      <c r="G264">
        <v>31.105715</v>
      </c>
      <c r="H264">
        <v>21.53528</v>
      </c>
      <c r="I264">
        <v>0</v>
      </c>
    </row>
    <row r="265" spans="1:9">
      <c r="A265" s="126">
        <v>264</v>
      </c>
      <c r="B265">
        <v>1643.380005</v>
      </c>
      <c r="C265">
        <v>23.290001</v>
      </c>
      <c r="D265">
        <v>13.843500000000001</v>
      </c>
      <c r="E265">
        <v>6.8026669999999996</v>
      </c>
      <c r="F265">
        <v>13.718166999999999</v>
      </c>
      <c r="G265">
        <v>31.459999</v>
      </c>
      <c r="H265">
        <v>21.911121000000001</v>
      </c>
      <c r="I265">
        <v>0</v>
      </c>
    </row>
    <row r="266" spans="1:9">
      <c r="A266" s="126">
        <v>265</v>
      </c>
      <c r="B266">
        <v>1642.8100589999999</v>
      </c>
      <c r="C266">
        <v>24.33</v>
      </c>
      <c r="D266">
        <v>14.0535</v>
      </c>
      <c r="E266">
        <v>6.67</v>
      </c>
      <c r="F266">
        <v>13.627501000000001</v>
      </c>
      <c r="G266">
        <v>31.561427999999999</v>
      </c>
      <c r="H266">
        <v>22.172391999999999</v>
      </c>
      <c r="I266">
        <v>0</v>
      </c>
    </row>
    <row r="267" spans="1:9">
      <c r="A267" s="126">
        <v>266</v>
      </c>
      <c r="B267">
        <v>1626.130005</v>
      </c>
      <c r="C267">
        <v>24.030000999999999</v>
      </c>
      <c r="D267">
        <v>13.739000000000001</v>
      </c>
      <c r="E267">
        <v>6.298</v>
      </c>
      <c r="F267">
        <v>13.587446</v>
      </c>
      <c r="G267">
        <v>30.637142000000001</v>
      </c>
      <c r="H267">
        <v>21.913115000000001</v>
      </c>
      <c r="I267">
        <v>0</v>
      </c>
    </row>
    <row r="268" spans="1:9">
      <c r="A268" s="126">
        <v>267</v>
      </c>
      <c r="B268">
        <v>1612.5200199999999</v>
      </c>
      <c r="C268">
        <v>23.77</v>
      </c>
      <c r="D268">
        <v>13.583500000000001</v>
      </c>
      <c r="E268">
        <v>6.515333</v>
      </c>
      <c r="F268">
        <v>13.419464</v>
      </c>
      <c r="G268">
        <v>29.662856999999999</v>
      </c>
      <c r="H268">
        <v>21.718095999999999</v>
      </c>
      <c r="I268">
        <v>0</v>
      </c>
    </row>
    <row r="269" spans="1:9">
      <c r="A269" s="126">
        <v>268</v>
      </c>
      <c r="B269">
        <v>1636.3599850000001</v>
      </c>
      <c r="C269">
        <v>23.73</v>
      </c>
      <c r="D269">
        <v>13.7895</v>
      </c>
      <c r="E269">
        <v>6.5453330000000003</v>
      </c>
      <c r="F269">
        <v>13.536528000000001</v>
      </c>
      <c r="G269">
        <v>30.77</v>
      </c>
      <c r="H269">
        <v>21.843126000000002</v>
      </c>
      <c r="I269">
        <v>0</v>
      </c>
    </row>
    <row r="270" spans="1:9">
      <c r="A270" s="126">
        <v>269</v>
      </c>
      <c r="B270">
        <v>1626.7299800000001</v>
      </c>
      <c r="C270">
        <v>23.629999000000002</v>
      </c>
      <c r="D270">
        <v>13.6995</v>
      </c>
      <c r="E270">
        <v>6.6866669999999999</v>
      </c>
      <c r="F270">
        <v>13.353020000000001</v>
      </c>
      <c r="G270">
        <v>30.57</v>
      </c>
      <c r="H270">
        <v>21.794309999999999</v>
      </c>
      <c r="I270">
        <v>0</v>
      </c>
    </row>
    <row r="271" spans="1:9">
      <c r="A271" s="126">
        <v>270</v>
      </c>
      <c r="B271">
        <v>1639.040039</v>
      </c>
      <c r="C271">
        <v>24.02</v>
      </c>
      <c r="D271">
        <v>13.903</v>
      </c>
      <c r="E271">
        <v>6.8133330000000001</v>
      </c>
      <c r="F271">
        <v>13.413568</v>
      </c>
      <c r="G271">
        <v>32.747143000000001</v>
      </c>
      <c r="H271">
        <v>22.073512999999998</v>
      </c>
      <c r="I271">
        <v>0</v>
      </c>
    </row>
    <row r="272" spans="1:9">
      <c r="A272" s="126">
        <v>271</v>
      </c>
      <c r="B272">
        <v>1651.8100589999999</v>
      </c>
      <c r="C272">
        <v>24.209999</v>
      </c>
      <c r="D272">
        <v>14.087999999999999</v>
      </c>
      <c r="E272">
        <v>6.8926670000000003</v>
      </c>
      <c r="F272">
        <v>13.406428</v>
      </c>
      <c r="G272">
        <v>32.689999</v>
      </c>
      <c r="H272">
        <v>22.431421</v>
      </c>
      <c r="I272">
        <v>0</v>
      </c>
    </row>
    <row r="273" spans="1:9">
      <c r="A273" s="126">
        <v>272</v>
      </c>
      <c r="B273">
        <v>1628.9300539999999</v>
      </c>
      <c r="C273">
        <v>24.309999000000001</v>
      </c>
      <c r="D273">
        <v>13.907999999999999</v>
      </c>
      <c r="E273">
        <v>6.9786669999999997</v>
      </c>
      <c r="F273">
        <v>13.134121</v>
      </c>
      <c r="G273">
        <v>33.187140999999997</v>
      </c>
      <c r="H273">
        <v>22.432917</v>
      </c>
      <c r="I273">
        <v>0</v>
      </c>
    </row>
    <row r="274" spans="1:9">
      <c r="A274" s="126">
        <v>273</v>
      </c>
      <c r="B274">
        <v>1588.1899410000001</v>
      </c>
      <c r="C274">
        <v>23.9</v>
      </c>
      <c r="D274">
        <v>13.672000000000001</v>
      </c>
      <c r="E274">
        <v>6.71</v>
      </c>
      <c r="F274">
        <v>12.94285</v>
      </c>
      <c r="G274">
        <v>31.931429000000001</v>
      </c>
      <c r="H274">
        <v>22.035903999999999</v>
      </c>
      <c r="I274">
        <v>0</v>
      </c>
    </row>
    <row r="275" spans="1:9">
      <c r="A275" s="126">
        <v>274</v>
      </c>
      <c r="B275">
        <v>1592.4300539999999</v>
      </c>
      <c r="C275">
        <v>24.530000999999999</v>
      </c>
      <c r="D275">
        <v>13.667999999999999</v>
      </c>
      <c r="E275">
        <v>6.6366670000000001</v>
      </c>
      <c r="F275">
        <v>12.839143999999999</v>
      </c>
      <c r="G275">
        <v>30.985714000000002</v>
      </c>
      <c r="H275">
        <v>21.941009999999999</v>
      </c>
      <c r="I275">
        <v>0</v>
      </c>
    </row>
    <row r="276" spans="1:9">
      <c r="A276" s="126">
        <v>275</v>
      </c>
      <c r="B276">
        <v>1573.089966</v>
      </c>
      <c r="C276">
        <v>23.940000999999999</v>
      </c>
      <c r="D276">
        <v>13.5305</v>
      </c>
      <c r="E276">
        <v>6.766</v>
      </c>
      <c r="F276">
        <v>12.498837</v>
      </c>
      <c r="G276">
        <v>30.799999</v>
      </c>
      <c r="H276">
        <v>21.663549</v>
      </c>
      <c r="I276">
        <v>0</v>
      </c>
    </row>
    <row r="277" spans="1:9">
      <c r="A277" s="126">
        <v>276</v>
      </c>
      <c r="B277">
        <v>1588.030029</v>
      </c>
      <c r="C277">
        <v>24.25</v>
      </c>
      <c r="D277">
        <v>13.6045</v>
      </c>
      <c r="E277">
        <v>6.8266669999999996</v>
      </c>
      <c r="F277">
        <v>12.501631</v>
      </c>
      <c r="G277">
        <v>30.414286000000001</v>
      </c>
      <c r="H277">
        <v>21.574134999999998</v>
      </c>
      <c r="I277">
        <v>0</v>
      </c>
    </row>
    <row r="278" spans="1:9">
      <c r="A278" s="126">
        <v>277</v>
      </c>
      <c r="B278">
        <v>1603.26001</v>
      </c>
      <c r="C278">
        <v>24.16</v>
      </c>
      <c r="D278">
        <v>13.878500000000001</v>
      </c>
      <c r="E278">
        <v>7.048</v>
      </c>
      <c r="F278">
        <v>12.360042999999999</v>
      </c>
      <c r="G278">
        <v>30.299999</v>
      </c>
      <c r="H278">
        <v>21.759689000000002</v>
      </c>
      <c r="I278">
        <v>0</v>
      </c>
    </row>
    <row r="279" spans="1:9">
      <c r="A279" s="126">
        <v>278</v>
      </c>
      <c r="B279">
        <v>1613.1999510000001</v>
      </c>
      <c r="C279">
        <v>24.66</v>
      </c>
      <c r="D279">
        <v>13.8775</v>
      </c>
      <c r="E279">
        <v>7.2833329999999998</v>
      </c>
      <c r="F279">
        <v>12.226841</v>
      </c>
      <c r="G279">
        <v>30.709999</v>
      </c>
      <c r="H279">
        <v>21.84487</v>
      </c>
      <c r="I279">
        <v>0</v>
      </c>
    </row>
    <row r="280" spans="1:9">
      <c r="A280" s="126">
        <v>279</v>
      </c>
      <c r="B280">
        <v>1606.280029</v>
      </c>
      <c r="C280">
        <v>24.879999000000002</v>
      </c>
      <c r="D280">
        <v>13.884499999999999</v>
      </c>
      <c r="E280">
        <v>7.1573330000000004</v>
      </c>
      <c r="F280">
        <v>12.312227</v>
      </c>
      <c r="G280">
        <v>30.155714</v>
      </c>
      <c r="H280">
        <v>21.927060999999998</v>
      </c>
      <c r="I280">
        <v>0</v>
      </c>
    </row>
    <row r="281" spans="1:9">
      <c r="A281" s="126">
        <v>280</v>
      </c>
      <c r="B281">
        <v>1614.959961</v>
      </c>
      <c r="C281">
        <v>24.809999000000001</v>
      </c>
      <c r="D281">
        <v>14.105</v>
      </c>
      <c r="E281">
        <v>7.8120000000000003</v>
      </c>
      <c r="F281">
        <v>12.706253</v>
      </c>
      <c r="G281">
        <v>32.040000999999997</v>
      </c>
      <c r="H281">
        <v>22.114111000000001</v>
      </c>
      <c r="I281">
        <v>1</v>
      </c>
    </row>
    <row r="282" spans="1:9">
      <c r="A282" s="126">
        <v>281</v>
      </c>
      <c r="B282">
        <v>1614.079956</v>
      </c>
      <c r="C282">
        <v>24.41</v>
      </c>
      <c r="D282">
        <v>14.186500000000001</v>
      </c>
      <c r="E282">
        <v>7.8546670000000001</v>
      </c>
      <c r="F282">
        <v>12.994084000000001</v>
      </c>
      <c r="G282">
        <v>31.637142000000001</v>
      </c>
      <c r="H282">
        <v>21.975382</v>
      </c>
      <c r="I282">
        <v>0</v>
      </c>
    </row>
    <row r="283" spans="1:9">
      <c r="A283" s="126">
        <v>282</v>
      </c>
      <c r="B283">
        <v>1615.410034</v>
      </c>
      <c r="C283">
        <v>24.52</v>
      </c>
      <c r="D283">
        <v>14.201499999999999</v>
      </c>
      <c r="E283">
        <v>7.6826670000000004</v>
      </c>
      <c r="F283">
        <v>13.065809</v>
      </c>
      <c r="G283">
        <v>31.558571000000001</v>
      </c>
      <c r="H283">
        <v>22.077995000000001</v>
      </c>
      <c r="I283">
        <v>0</v>
      </c>
    </row>
    <row r="284" spans="1:9">
      <c r="A284" s="126">
        <v>283</v>
      </c>
      <c r="B284">
        <v>1631.8900149999999</v>
      </c>
      <c r="C284">
        <v>24.370000999999998</v>
      </c>
      <c r="D284">
        <v>14.294</v>
      </c>
      <c r="E284">
        <v>8.0060000000000002</v>
      </c>
      <c r="F284">
        <v>12.960858999999999</v>
      </c>
      <c r="G284">
        <v>32.157142999999998</v>
      </c>
      <c r="H284">
        <v>22.253837999999998</v>
      </c>
      <c r="I284">
        <v>0</v>
      </c>
    </row>
    <row r="285" spans="1:9">
      <c r="A285" s="126">
        <v>284</v>
      </c>
      <c r="B285">
        <v>1640.459961</v>
      </c>
      <c r="C285">
        <v>24.709999</v>
      </c>
      <c r="D285">
        <v>14.529500000000001</v>
      </c>
      <c r="E285">
        <v>8.1073330000000006</v>
      </c>
      <c r="F285">
        <v>12.887271</v>
      </c>
      <c r="G285">
        <v>33.299999</v>
      </c>
      <c r="H285">
        <v>22.542753000000001</v>
      </c>
      <c r="I285">
        <v>0</v>
      </c>
    </row>
    <row r="286" spans="1:9">
      <c r="A286" s="126">
        <v>285</v>
      </c>
      <c r="B286">
        <v>1652.3199460000001</v>
      </c>
      <c r="C286">
        <v>25.48</v>
      </c>
      <c r="D286">
        <v>14.576499999999999</v>
      </c>
      <c r="E286">
        <v>8.23</v>
      </c>
      <c r="F286">
        <v>13.113936000000001</v>
      </c>
      <c r="G286">
        <v>35.340000000000003</v>
      </c>
      <c r="H286">
        <v>22.546489999999999</v>
      </c>
      <c r="I286">
        <v>0</v>
      </c>
    </row>
    <row r="287" spans="1:9">
      <c r="A287" s="126">
        <v>286</v>
      </c>
      <c r="B287">
        <v>1652.619995</v>
      </c>
      <c r="C287">
        <v>25.799999</v>
      </c>
      <c r="D287">
        <v>14.6165</v>
      </c>
      <c r="E287">
        <v>8.1513329999999993</v>
      </c>
      <c r="F287">
        <v>13.063634</v>
      </c>
      <c r="G287">
        <v>34.831429</v>
      </c>
      <c r="H287">
        <v>22.565169999999998</v>
      </c>
      <c r="I287">
        <v>0</v>
      </c>
    </row>
    <row r="288" spans="1:9">
      <c r="A288" s="126">
        <v>287</v>
      </c>
      <c r="B288">
        <v>1675.0200199999999</v>
      </c>
      <c r="C288">
        <v>25.809999000000001</v>
      </c>
      <c r="D288">
        <v>14.983000000000001</v>
      </c>
      <c r="E288">
        <v>8.3740000000000006</v>
      </c>
      <c r="F288">
        <v>13.267325</v>
      </c>
      <c r="G288">
        <v>34.881428</v>
      </c>
      <c r="H288">
        <v>22.920089999999998</v>
      </c>
      <c r="I288">
        <v>0</v>
      </c>
    </row>
    <row r="289" spans="1:9">
      <c r="A289" s="126">
        <v>288</v>
      </c>
      <c r="B289">
        <v>1680.1899410000001</v>
      </c>
      <c r="C289">
        <v>25.91</v>
      </c>
      <c r="D289">
        <v>15.3775</v>
      </c>
      <c r="E289">
        <v>8.66</v>
      </c>
      <c r="F289">
        <v>13.243104000000001</v>
      </c>
      <c r="G289">
        <v>36.751430999999997</v>
      </c>
      <c r="H289">
        <v>22.988831999999999</v>
      </c>
      <c r="I289">
        <v>0</v>
      </c>
    </row>
    <row r="290" spans="1:9">
      <c r="A290" s="126">
        <v>289</v>
      </c>
      <c r="B290">
        <v>1682.5</v>
      </c>
      <c r="C290">
        <v>26.280000999999999</v>
      </c>
      <c r="D290">
        <v>15.3285</v>
      </c>
      <c r="E290">
        <v>8.484</v>
      </c>
      <c r="F290">
        <v>13.271977</v>
      </c>
      <c r="G290">
        <v>36.854286000000002</v>
      </c>
      <c r="H290">
        <v>23.030923999999999</v>
      </c>
      <c r="I290">
        <v>0</v>
      </c>
    </row>
    <row r="291" spans="1:9">
      <c r="A291" s="126">
        <v>290</v>
      </c>
      <c r="B291">
        <v>1676.26001</v>
      </c>
      <c r="C291">
        <v>26.32</v>
      </c>
      <c r="D291">
        <v>15.343500000000001</v>
      </c>
      <c r="E291">
        <v>7.27</v>
      </c>
      <c r="F291">
        <v>13.35768</v>
      </c>
      <c r="G291">
        <v>37.21143</v>
      </c>
      <c r="H291">
        <v>22.904399999999999</v>
      </c>
      <c r="I291">
        <v>0</v>
      </c>
    </row>
    <row r="292" spans="1:9">
      <c r="A292" s="126">
        <v>291</v>
      </c>
      <c r="B292">
        <v>1680.910034</v>
      </c>
      <c r="C292">
        <v>26.65</v>
      </c>
      <c r="D292">
        <v>15.4345</v>
      </c>
      <c r="E292">
        <v>8.016667</v>
      </c>
      <c r="F292">
        <v>13.361094</v>
      </c>
      <c r="G292">
        <v>38.274284000000002</v>
      </c>
      <c r="H292">
        <v>22.877998000000002</v>
      </c>
      <c r="I292">
        <v>0</v>
      </c>
    </row>
    <row r="293" spans="1:9">
      <c r="A293" s="126">
        <v>292</v>
      </c>
      <c r="B293">
        <v>1689.369995</v>
      </c>
      <c r="C293">
        <v>26.18</v>
      </c>
      <c r="D293">
        <v>15.205500000000001</v>
      </c>
      <c r="E293">
        <v>7.935333</v>
      </c>
      <c r="F293">
        <v>13.406117999999999</v>
      </c>
      <c r="G293">
        <v>38.058571000000001</v>
      </c>
      <c r="H293">
        <v>22.681982000000001</v>
      </c>
      <c r="I293">
        <v>0</v>
      </c>
    </row>
    <row r="294" spans="1:9">
      <c r="A294" s="126">
        <v>293</v>
      </c>
      <c r="B294">
        <v>1692.089966</v>
      </c>
      <c r="C294">
        <v>25.879999000000002</v>
      </c>
      <c r="D294">
        <v>15.2615</v>
      </c>
      <c r="E294">
        <v>7.9786669999999997</v>
      </c>
      <c r="F294">
        <v>13.194666</v>
      </c>
      <c r="G294">
        <v>37.797142000000001</v>
      </c>
      <c r="H294">
        <v>22.331296999999999</v>
      </c>
      <c r="I294">
        <v>0</v>
      </c>
    </row>
    <row r="295" spans="1:9">
      <c r="A295" s="126">
        <v>294</v>
      </c>
      <c r="B295">
        <v>1695.530029</v>
      </c>
      <c r="C295">
        <v>26.049999</v>
      </c>
      <c r="D295">
        <v>15.173999999999999</v>
      </c>
      <c r="E295">
        <v>8.1620000000000008</v>
      </c>
      <c r="F295">
        <v>13.236893999999999</v>
      </c>
      <c r="G295">
        <v>37.422854999999998</v>
      </c>
      <c r="H295">
        <v>22.682480000000002</v>
      </c>
      <c r="I295">
        <v>0</v>
      </c>
    </row>
    <row r="296" spans="1:9">
      <c r="A296" s="126">
        <v>295</v>
      </c>
      <c r="B296">
        <v>1692.3900149999999</v>
      </c>
      <c r="C296">
        <v>26.129999000000002</v>
      </c>
      <c r="D296">
        <v>15.053000000000001</v>
      </c>
      <c r="E296">
        <v>8.1826670000000004</v>
      </c>
      <c r="F296">
        <v>13.009607000000001</v>
      </c>
      <c r="G296">
        <v>35.751430999999997</v>
      </c>
      <c r="H296">
        <v>22.510625999999998</v>
      </c>
      <c r="I296">
        <v>0</v>
      </c>
    </row>
    <row r="297" spans="1:9">
      <c r="A297" s="126">
        <v>296</v>
      </c>
      <c r="B297">
        <v>1685.9399410000001</v>
      </c>
      <c r="C297">
        <v>26.51</v>
      </c>
      <c r="D297">
        <v>14.946999999999999</v>
      </c>
      <c r="E297">
        <v>8.1133330000000008</v>
      </c>
      <c r="F297">
        <v>13.677799</v>
      </c>
      <c r="G297">
        <v>34.471428000000003</v>
      </c>
      <c r="H297">
        <v>22.488209000000001</v>
      </c>
      <c r="I297">
        <v>0</v>
      </c>
    </row>
    <row r="298" spans="1:9">
      <c r="A298" s="126">
        <v>297</v>
      </c>
      <c r="B298">
        <v>1690.25</v>
      </c>
      <c r="C298">
        <v>34.360000999999997</v>
      </c>
      <c r="D298">
        <v>15.17</v>
      </c>
      <c r="E298">
        <v>8.2713330000000003</v>
      </c>
      <c r="F298">
        <v>13.615392</v>
      </c>
      <c r="G298">
        <v>35.248569000000003</v>
      </c>
      <c r="H298">
        <v>22.109629000000002</v>
      </c>
      <c r="I298">
        <v>0</v>
      </c>
    </row>
    <row r="299" spans="1:9">
      <c r="A299" s="126">
        <v>298</v>
      </c>
      <c r="B299">
        <v>1691.650024</v>
      </c>
      <c r="C299">
        <v>34.009998000000003</v>
      </c>
      <c r="D299">
        <v>15.6005</v>
      </c>
      <c r="E299">
        <v>8.6259999999999994</v>
      </c>
      <c r="F299">
        <v>13.69271</v>
      </c>
      <c r="G299">
        <v>35.187140999999997</v>
      </c>
      <c r="H299">
        <v>22.051098</v>
      </c>
      <c r="I299">
        <v>0</v>
      </c>
    </row>
    <row r="300" spans="1:9">
      <c r="A300" s="126">
        <v>299</v>
      </c>
      <c r="B300">
        <v>1685.329956</v>
      </c>
      <c r="C300">
        <v>35.43</v>
      </c>
      <c r="D300">
        <v>15.305</v>
      </c>
      <c r="E300">
        <v>8.9746670000000002</v>
      </c>
      <c r="F300">
        <v>13.90385</v>
      </c>
      <c r="G300">
        <v>34.994286000000002</v>
      </c>
      <c r="H300">
        <v>21.974384000000001</v>
      </c>
      <c r="I300">
        <v>0</v>
      </c>
    </row>
    <row r="301" spans="1:9">
      <c r="A301" s="126">
        <v>300</v>
      </c>
      <c r="B301">
        <v>1685.959961</v>
      </c>
      <c r="C301">
        <v>37.630001</v>
      </c>
      <c r="D301">
        <v>15.1205</v>
      </c>
      <c r="E301">
        <v>8.782667</v>
      </c>
      <c r="F301">
        <v>14.075552999999999</v>
      </c>
      <c r="G301">
        <v>34.822856999999999</v>
      </c>
      <c r="H301">
        <v>22.189827000000001</v>
      </c>
      <c r="I301">
        <v>0</v>
      </c>
    </row>
    <row r="302" spans="1:9">
      <c r="A302" s="126">
        <v>301</v>
      </c>
      <c r="B302">
        <v>1685.7299800000001</v>
      </c>
      <c r="C302">
        <v>36.799999</v>
      </c>
      <c r="D302">
        <v>15.061</v>
      </c>
      <c r="E302">
        <v>8.952</v>
      </c>
      <c r="F302">
        <v>14.051023000000001</v>
      </c>
      <c r="G302">
        <v>34.925713000000002</v>
      </c>
      <c r="H302">
        <v>22.110872000000001</v>
      </c>
      <c r="I302">
        <v>0</v>
      </c>
    </row>
    <row r="303" spans="1:9">
      <c r="A303" s="126">
        <v>302</v>
      </c>
      <c r="B303">
        <v>1706.869995</v>
      </c>
      <c r="C303">
        <v>37.490001999999997</v>
      </c>
      <c r="D303">
        <v>15.278499999999999</v>
      </c>
      <c r="E303">
        <v>9.0366669999999996</v>
      </c>
      <c r="F303">
        <v>14.179881</v>
      </c>
      <c r="G303">
        <v>35.588569999999997</v>
      </c>
      <c r="H303">
        <v>22.521086</v>
      </c>
      <c r="I303">
        <v>1</v>
      </c>
    </row>
    <row r="304" spans="1:9">
      <c r="A304" s="126">
        <v>303</v>
      </c>
      <c r="B304">
        <v>1709.670044</v>
      </c>
      <c r="C304">
        <v>38.049999</v>
      </c>
      <c r="D304">
        <v>15.2105</v>
      </c>
      <c r="E304">
        <v>9.1999999999999993</v>
      </c>
      <c r="F304">
        <v>14.361834999999999</v>
      </c>
      <c r="G304">
        <v>35.168571</v>
      </c>
      <c r="H304">
        <v>22.579616999999999</v>
      </c>
      <c r="I304">
        <v>0</v>
      </c>
    </row>
    <row r="305" spans="1:9">
      <c r="A305" s="126">
        <v>304</v>
      </c>
      <c r="B305">
        <v>1707.1400149999999</v>
      </c>
      <c r="C305">
        <v>39.189999</v>
      </c>
      <c r="D305">
        <v>15.0495</v>
      </c>
      <c r="E305">
        <v>9.6453330000000008</v>
      </c>
      <c r="F305">
        <v>14.576385</v>
      </c>
      <c r="G305">
        <v>36.262855999999999</v>
      </c>
      <c r="H305">
        <v>22.540512</v>
      </c>
      <c r="I305">
        <v>0</v>
      </c>
    </row>
    <row r="306" spans="1:9">
      <c r="A306" s="126">
        <v>305</v>
      </c>
      <c r="B306">
        <v>1697.369995</v>
      </c>
      <c r="C306">
        <v>38.549999</v>
      </c>
      <c r="D306">
        <v>15.0375</v>
      </c>
      <c r="E306">
        <v>9.4766670000000008</v>
      </c>
      <c r="F306">
        <v>14.445978999999999</v>
      </c>
      <c r="G306">
        <v>36.557144000000001</v>
      </c>
      <c r="H306">
        <v>22.330549000000001</v>
      </c>
      <c r="I306">
        <v>0</v>
      </c>
    </row>
    <row r="307" spans="1:9">
      <c r="A307" s="126">
        <v>306</v>
      </c>
      <c r="B307">
        <v>1690.910034</v>
      </c>
      <c r="C307">
        <v>38.869999</v>
      </c>
      <c r="D307">
        <v>14.845499999999999</v>
      </c>
      <c r="E307">
        <v>8.9486670000000004</v>
      </c>
      <c r="F307">
        <v>14.437593</v>
      </c>
      <c r="G307">
        <v>35.601429000000003</v>
      </c>
      <c r="H307">
        <v>22.183102000000002</v>
      </c>
      <c r="I307">
        <v>0</v>
      </c>
    </row>
    <row r="308" spans="1:9">
      <c r="A308" s="126">
        <v>307</v>
      </c>
      <c r="B308">
        <v>1697.4799800000001</v>
      </c>
      <c r="C308">
        <v>38.540000999999997</v>
      </c>
      <c r="D308">
        <v>14.787000000000001</v>
      </c>
      <c r="E308">
        <v>10.231999999999999</v>
      </c>
      <c r="F308">
        <v>14.40884</v>
      </c>
      <c r="G308">
        <v>35.771427000000003</v>
      </c>
      <c r="H308">
        <v>22.233166000000001</v>
      </c>
      <c r="I308">
        <v>0</v>
      </c>
    </row>
    <row r="309" spans="1:9">
      <c r="A309" s="126">
        <v>308</v>
      </c>
      <c r="B309">
        <v>1691.420044</v>
      </c>
      <c r="C309">
        <v>38.5</v>
      </c>
      <c r="D309">
        <v>14.863</v>
      </c>
      <c r="E309">
        <v>10.199999999999999</v>
      </c>
      <c r="F309">
        <v>14.203804999999999</v>
      </c>
      <c r="G309">
        <v>36.107143000000001</v>
      </c>
      <c r="H309">
        <v>22.177126000000001</v>
      </c>
      <c r="I309">
        <v>0</v>
      </c>
    </row>
    <row r="310" spans="1:9">
      <c r="A310" s="126">
        <v>309</v>
      </c>
      <c r="B310">
        <v>1689.469971</v>
      </c>
      <c r="C310">
        <v>38.220001000000003</v>
      </c>
      <c r="D310">
        <v>14.8345</v>
      </c>
      <c r="E310">
        <v>9.8253330000000005</v>
      </c>
      <c r="F310">
        <v>14.607307</v>
      </c>
      <c r="G310">
        <v>36.657142999999998</v>
      </c>
      <c r="H310">
        <v>22.055081999999999</v>
      </c>
      <c r="I310">
        <v>0</v>
      </c>
    </row>
    <row r="311" spans="1:9">
      <c r="A311" s="126">
        <v>310</v>
      </c>
      <c r="B311">
        <v>1694.160034</v>
      </c>
      <c r="C311">
        <v>37.020000000000003</v>
      </c>
      <c r="D311">
        <v>14.698499999999999</v>
      </c>
      <c r="E311">
        <v>9.6953329999999998</v>
      </c>
      <c r="F311">
        <v>15.301479</v>
      </c>
      <c r="G311">
        <v>37.027141999999998</v>
      </c>
      <c r="H311">
        <v>21.948979999999999</v>
      </c>
      <c r="I311">
        <v>0</v>
      </c>
    </row>
    <row r="312" spans="1:9">
      <c r="A312" s="126">
        <v>311</v>
      </c>
      <c r="B312">
        <v>1685.3900149999999</v>
      </c>
      <c r="C312">
        <v>36.650002000000001</v>
      </c>
      <c r="D312">
        <v>14.567</v>
      </c>
      <c r="E312">
        <v>9.2906669999999991</v>
      </c>
      <c r="F312">
        <v>15.580593</v>
      </c>
      <c r="G312">
        <v>37.401428000000003</v>
      </c>
      <c r="H312">
        <v>21.664047</v>
      </c>
      <c r="I312">
        <v>0</v>
      </c>
    </row>
    <row r="313" spans="1:9">
      <c r="A313" s="126">
        <v>312</v>
      </c>
      <c r="B313">
        <v>1661.3199460000001</v>
      </c>
      <c r="C313">
        <v>36.560001</v>
      </c>
      <c r="D313">
        <v>14.323499999999999</v>
      </c>
      <c r="E313">
        <v>9.3113329999999994</v>
      </c>
      <c r="F313">
        <v>15.562150000000001</v>
      </c>
      <c r="G313">
        <v>36.201427000000002</v>
      </c>
      <c r="H313">
        <v>21.411245000000001</v>
      </c>
      <c r="I313">
        <v>0</v>
      </c>
    </row>
    <row r="314" spans="1:9">
      <c r="A314" s="126">
        <v>313</v>
      </c>
      <c r="B314">
        <v>1655.829956</v>
      </c>
      <c r="C314">
        <v>37.080002</v>
      </c>
      <c r="D314">
        <v>14.241</v>
      </c>
      <c r="E314">
        <v>9.4666669999999993</v>
      </c>
      <c r="F314">
        <v>15.700296</v>
      </c>
      <c r="G314">
        <v>36.981430000000003</v>
      </c>
      <c r="H314">
        <v>21.342752000000001</v>
      </c>
      <c r="I314">
        <v>0</v>
      </c>
    </row>
    <row r="315" spans="1:9">
      <c r="A315" s="126">
        <v>314</v>
      </c>
      <c r="B315">
        <v>1646.0600589999999</v>
      </c>
      <c r="C315">
        <v>37.810001</v>
      </c>
      <c r="D315">
        <v>14.278499999999999</v>
      </c>
      <c r="E315">
        <v>9.66</v>
      </c>
      <c r="F315">
        <v>15.869382</v>
      </c>
      <c r="G315">
        <v>37.111426999999999</v>
      </c>
      <c r="H315">
        <v>21.560435999999999</v>
      </c>
      <c r="I315">
        <v>0</v>
      </c>
    </row>
    <row r="316" spans="1:9">
      <c r="A316" s="126">
        <v>315</v>
      </c>
      <c r="B316">
        <v>1652.349976</v>
      </c>
      <c r="C316">
        <v>38.409999999999997</v>
      </c>
      <c r="D316">
        <v>14.3545</v>
      </c>
      <c r="E316">
        <v>9.9719999999999995</v>
      </c>
      <c r="F316">
        <v>15.660916</v>
      </c>
      <c r="G316">
        <v>39.041428000000003</v>
      </c>
      <c r="H316">
        <v>21.554708000000002</v>
      </c>
      <c r="I316">
        <v>0</v>
      </c>
    </row>
    <row r="317" spans="1:9">
      <c r="A317" s="126">
        <v>316</v>
      </c>
      <c r="B317">
        <v>1642.8000489999999</v>
      </c>
      <c r="C317">
        <v>38.32</v>
      </c>
      <c r="D317">
        <v>14.2285</v>
      </c>
      <c r="E317">
        <v>9.8573330000000006</v>
      </c>
      <c r="F317">
        <v>15.701231</v>
      </c>
      <c r="G317">
        <v>38.624287000000002</v>
      </c>
      <c r="H317">
        <v>21.652094000000002</v>
      </c>
      <c r="I317">
        <v>0</v>
      </c>
    </row>
    <row r="318" spans="1:9">
      <c r="A318" s="126">
        <v>317</v>
      </c>
      <c r="B318">
        <v>1656.959961</v>
      </c>
      <c r="C318">
        <v>38.549999</v>
      </c>
      <c r="D318">
        <v>14.486499999999999</v>
      </c>
      <c r="E318">
        <v>10.473333</v>
      </c>
      <c r="F318">
        <v>15.719987</v>
      </c>
      <c r="G318">
        <v>38.535713000000001</v>
      </c>
      <c r="H318">
        <v>21.761185000000001</v>
      </c>
      <c r="I318">
        <v>0</v>
      </c>
    </row>
    <row r="319" spans="1:9">
      <c r="A319" s="126">
        <v>318</v>
      </c>
      <c r="B319">
        <v>1663.5</v>
      </c>
      <c r="C319">
        <v>40.549999</v>
      </c>
      <c r="D319">
        <v>14.500500000000001</v>
      </c>
      <c r="E319">
        <v>10.789332999999999</v>
      </c>
      <c r="F319">
        <v>15.659352</v>
      </c>
      <c r="G319">
        <v>39.765712999999998</v>
      </c>
      <c r="H319">
        <v>21.674009000000002</v>
      </c>
      <c r="I319">
        <v>0</v>
      </c>
    </row>
    <row r="320" spans="1:9">
      <c r="A320" s="126">
        <v>319</v>
      </c>
      <c r="B320">
        <v>1656.780029</v>
      </c>
      <c r="C320">
        <v>41.34</v>
      </c>
      <c r="D320">
        <v>14.310499999999999</v>
      </c>
      <c r="E320">
        <v>10.948</v>
      </c>
      <c r="F320">
        <v>15.720295</v>
      </c>
      <c r="G320">
        <v>40.388573000000001</v>
      </c>
      <c r="H320">
        <v>21.578866999999999</v>
      </c>
      <c r="I320">
        <v>0</v>
      </c>
    </row>
    <row r="321" spans="1:9">
      <c r="A321" s="126">
        <v>320</v>
      </c>
      <c r="B321">
        <v>1630.4799800000001</v>
      </c>
      <c r="C321">
        <v>39.639999000000003</v>
      </c>
      <c r="D321">
        <v>14.0465</v>
      </c>
      <c r="E321">
        <v>11.134</v>
      </c>
      <c r="F321">
        <v>15.270849</v>
      </c>
      <c r="G321">
        <v>39.434283999999998</v>
      </c>
      <c r="H321">
        <v>21.174382999999999</v>
      </c>
      <c r="I321">
        <v>0</v>
      </c>
    </row>
    <row r="322" spans="1:9">
      <c r="A322" s="126">
        <v>321</v>
      </c>
      <c r="B322">
        <v>1634.959961</v>
      </c>
      <c r="C322">
        <v>40.549999</v>
      </c>
      <c r="D322">
        <v>14.079000000000001</v>
      </c>
      <c r="E322">
        <v>11.096667</v>
      </c>
      <c r="F322">
        <v>15.343047</v>
      </c>
      <c r="G322">
        <v>40.479999999999997</v>
      </c>
      <c r="H322">
        <v>21.134533000000001</v>
      </c>
      <c r="I322">
        <v>0</v>
      </c>
    </row>
    <row r="323" spans="1:9">
      <c r="A323" s="126">
        <v>322</v>
      </c>
      <c r="B323">
        <v>1638.170044</v>
      </c>
      <c r="C323">
        <v>41.279998999999997</v>
      </c>
      <c r="D323">
        <v>14.199</v>
      </c>
      <c r="E323">
        <v>11.070667</v>
      </c>
      <c r="F323">
        <v>15.368053</v>
      </c>
      <c r="G323">
        <v>41.121428999999999</v>
      </c>
      <c r="H323">
        <v>21.305889000000001</v>
      </c>
      <c r="I323">
        <v>0</v>
      </c>
    </row>
    <row r="324" spans="1:9">
      <c r="A324" s="126">
        <v>323</v>
      </c>
      <c r="B324">
        <v>1632.969971</v>
      </c>
      <c r="C324">
        <v>41.290000999999997</v>
      </c>
      <c r="D324">
        <v>14.048999999999999</v>
      </c>
      <c r="E324">
        <v>11.266667</v>
      </c>
      <c r="F324">
        <v>15.228033999999999</v>
      </c>
      <c r="G324">
        <v>40.558571000000001</v>
      </c>
      <c r="H324">
        <v>21.093437000000002</v>
      </c>
      <c r="I324">
        <v>0</v>
      </c>
    </row>
    <row r="325" spans="1:9">
      <c r="A325" s="126">
        <v>324</v>
      </c>
      <c r="B325">
        <v>1639.7700199999999</v>
      </c>
      <c r="C325">
        <v>41.869999</v>
      </c>
      <c r="D325">
        <v>14.44</v>
      </c>
      <c r="E325">
        <v>11.262667</v>
      </c>
      <c r="F325">
        <v>15.270543</v>
      </c>
      <c r="G325">
        <v>41.285713000000001</v>
      </c>
      <c r="H325">
        <v>21.429178</v>
      </c>
      <c r="I325">
        <v>1</v>
      </c>
    </row>
    <row r="326" spans="1:9">
      <c r="A326" s="126">
        <v>325</v>
      </c>
      <c r="B326">
        <v>1653.079956</v>
      </c>
      <c r="C326">
        <v>41.779998999999997</v>
      </c>
      <c r="D326">
        <v>14.682</v>
      </c>
      <c r="E326">
        <v>11.374667000000001</v>
      </c>
      <c r="F326">
        <v>15.586522</v>
      </c>
      <c r="G326">
        <v>41.775714999999998</v>
      </c>
      <c r="H326">
        <v>21.709377</v>
      </c>
      <c r="I326">
        <v>0</v>
      </c>
    </row>
    <row r="327" spans="1:9">
      <c r="A327" s="126">
        <v>326</v>
      </c>
      <c r="B327">
        <v>1655.079956</v>
      </c>
      <c r="C327">
        <v>42.66</v>
      </c>
      <c r="D327">
        <v>14.705</v>
      </c>
      <c r="E327">
        <v>11.328666999999999</v>
      </c>
      <c r="F327">
        <v>15.479632000000001</v>
      </c>
      <c r="G327">
        <v>42.158569</v>
      </c>
      <c r="H327">
        <v>21.906887000000001</v>
      </c>
      <c r="I327">
        <v>0</v>
      </c>
    </row>
    <row r="328" spans="1:9">
      <c r="A328" s="126">
        <v>327</v>
      </c>
      <c r="B328">
        <v>1655.170044</v>
      </c>
      <c r="C328">
        <v>43.950001</v>
      </c>
      <c r="D328">
        <v>14.792999999999999</v>
      </c>
      <c r="E328">
        <v>11.131333</v>
      </c>
      <c r="F328">
        <v>15.571837</v>
      </c>
      <c r="G328">
        <v>41.648570999999997</v>
      </c>
      <c r="H328">
        <v>21.907387</v>
      </c>
      <c r="I328">
        <v>0</v>
      </c>
    </row>
    <row r="329" spans="1:9">
      <c r="A329" s="126">
        <v>328</v>
      </c>
      <c r="B329">
        <v>1671.709961</v>
      </c>
      <c r="C329">
        <v>44.040000999999997</v>
      </c>
      <c r="D329">
        <v>14.9855</v>
      </c>
      <c r="E329">
        <v>10.713333</v>
      </c>
      <c r="F329">
        <v>15.820311</v>
      </c>
      <c r="G329">
        <v>42.021427000000003</v>
      </c>
      <c r="H329">
        <v>22.118345000000001</v>
      </c>
      <c r="I329">
        <v>0</v>
      </c>
    </row>
    <row r="330" spans="1:9">
      <c r="A330" s="126">
        <v>329</v>
      </c>
      <c r="B330">
        <v>1683.98999</v>
      </c>
      <c r="C330">
        <v>43.599997999999999</v>
      </c>
      <c r="D330">
        <v>15.018000000000001</v>
      </c>
      <c r="E330">
        <v>11.091333000000001</v>
      </c>
      <c r="F330">
        <v>15.459944</v>
      </c>
      <c r="G330">
        <v>44.722858000000002</v>
      </c>
      <c r="H330">
        <v>22.133787000000002</v>
      </c>
      <c r="I330">
        <v>0</v>
      </c>
    </row>
    <row r="331" spans="1:9">
      <c r="A331" s="126">
        <v>330</v>
      </c>
      <c r="B331">
        <v>1689.130005</v>
      </c>
      <c r="C331">
        <v>45.040000999999997</v>
      </c>
      <c r="D331">
        <v>14.981999999999999</v>
      </c>
      <c r="E331">
        <v>10.901332999999999</v>
      </c>
      <c r="F331">
        <v>14.618254</v>
      </c>
      <c r="G331">
        <v>44.042858000000003</v>
      </c>
      <c r="H331">
        <v>22.321085</v>
      </c>
      <c r="I331">
        <v>0</v>
      </c>
    </row>
    <row r="332" spans="1:9">
      <c r="A332" s="126">
        <v>331</v>
      </c>
      <c r="B332">
        <v>1683.420044</v>
      </c>
      <c r="C332">
        <v>44.75</v>
      </c>
      <c r="D332">
        <v>14.943</v>
      </c>
      <c r="E332">
        <v>10.995333</v>
      </c>
      <c r="F332">
        <v>14.773901</v>
      </c>
      <c r="G332">
        <v>43.058571000000001</v>
      </c>
      <c r="H332">
        <v>22.243127999999999</v>
      </c>
      <c r="I332">
        <v>0</v>
      </c>
    </row>
    <row r="333" spans="1:9">
      <c r="A333" s="126">
        <v>332</v>
      </c>
      <c r="B333">
        <v>1687.98999</v>
      </c>
      <c r="C333">
        <v>44.310001</v>
      </c>
      <c r="D333">
        <v>14.896000000000001</v>
      </c>
      <c r="E333">
        <v>11.036</v>
      </c>
      <c r="F333">
        <v>14.530422</v>
      </c>
      <c r="G333">
        <v>43.664287999999999</v>
      </c>
      <c r="H333">
        <v>22.143749</v>
      </c>
      <c r="I333">
        <v>0</v>
      </c>
    </row>
    <row r="334" spans="1:9">
      <c r="A334" s="126">
        <v>333</v>
      </c>
      <c r="B334">
        <v>1697.599976</v>
      </c>
      <c r="C334">
        <v>42.509998000000003</v>
      </c>
      <c r="D334">
        <v>14.803000000000001</v>
      </c>
      <c r="E334">
        <v>11.105333</v>
      </c>
      <c r="F334">
        <v>14.068476</v>
      </c>
      <c r="G334">
        <v>43.165714000000001</v>
      </c>
      <c r="H334">
        <v>22.111122000000002</v>
      </c>
      <c r="I334">
        <v>0</v>
      </c>
    </row>
    <row r="335" spans="1:9">
      <c r="A335" s="126">
        <v>334</v>
      </c>
      <c r="B335">
        <v>1704.76001</v>
      </c>
      <c r="C335">
        <v>45.07</v>
      </c>
      <c r="D335">
        <v>15.208500000000001</v>
      </c>
      <c r="E335">
        <v>11.082000000000001</v>
      </c>
      <c r="F335">
        <v>14.231</v>
      </c>
      <c r="G335">
        <v>42.792858000000003</v>
      </c>
      <c r="H335">
        <v>22.070025999999999</v>
      </c>
      <c r="I335">
        <v>0</v>
      </c>
    </row>
    <row r="336" spans="1:9">
      <c r="A336" s="126">
        <v>335</v>
      </c>
      <c r="B336">
        <v>1725.5200199999999</v>
      </c>
      <c r="C336">
        <v>45.23</v>
      </c>
      <c r="D336">
        <v>15.6015</v>
      </c>
      <c r="E336">
        <v>11.081333000000001</v>
      </c>
      <c r="F336">
        <v>14.523548999999999</v>
      </c>
      <c r="G336">
        <v>43.845714999999998</v>
      </c>
      <c r="H336">
        <v>22.498669</v>
      </c>
      <c r="I336">
        <v>0</v>
      </c>
    </row>
    <row r="337" spans="1:9">
      <c r="A337" s="126">
        <v>336</v>
      </c>
      <c r="B337">
        <v>1722.339966</v>
      </c>
      <c r="C337">
        <v>45.98</v>
      </c>
      <c r="D337">
        <v>15.603</v>
      </c>
      <c r="E337">
        <v>11.861333</v>
      </c>
      <c r="F337">
        <v>14.761709</v>
      </c>
      <c r="G337">
        <v>43.642856999999999</v>
      </c>
      <c r="H337">
        <v>22.375879000000001</v>
      </c>
      <c r="I337">
        <v>0</v>
      </c>
    </row>
    <row r="338" spans="1:9">
      <c r="A338" s="126">
        <v>337</v>
      </c>
      <c r="B338">
        <v>1709.910034</v>
      </c>
      <c r="C338">
        <v>47.490001999999997</v>
      </c>
      <c r="D338">
        <v>15.817</v>
      </c>
      <c r="E338">
        <v>12.226000000000001</v>
      </c>
      <c r="F338">
        <v>14.608869</v>
      </c>
      <c r="G338">
        <v>44.832855000000002</v>
      </c>
      <c r="H338">
        <v>22.493438999999999</v>
      </c>
      <c r="I338">
        <v>0</v>
      </c>
    </row>
    <row r="339" spans="1:9">
      <c r="A339" s="126">
        <v>338</v>
      </c>
      <c r="B339">
        <v>1701.839966</v>
      </c>
      <c r="C339">
        <v>47.189999</v>
      </c>
      <c r="D339">
        <v>15.5745</v>
      </c>
      <c r="E339">
        <v>12.074</v>
      </c>
      <c r="F339">
        <v>15.334923</v>
      </c>
      <c r="G339">
        <v>43.148570999999997</v>
      </c>
      <c r="H339">
        <v>22.079740999999999</v>
      </c>
      <c r="I339">
        <v>0</v>
      </c>
    </row>
    <row r="340" spans="1:9">
      <c r="A340" s="126">
        <v>339</v>
      </c>
      <c r="B340">
        <v>1697.420044</v>
      </c>
      <c r="C340">
        <v>48.450001</v>
      </c>
      <c r="D340">
        <v>15.7065</v>
      </c>
      <c r="E340">
        <v>12.155333000000001</v>
      </c>
      <c r="F340">
        <v>15.286790999999999</v>
      </c>
      <c r="G340">
        <v>43.784286000000002</v>
      </c>
      <c r="H340">
        <v>22.088207000000001</v>
      </c>
      <c r="I340">
        <v>0</v>
      </c>
    </row>
    <row r="341" spans="1:9">
      <c r="A341" s="126">
        <v>340</v>
      </c>
      <c r="B341">
        <v>1692.7700199999999</v>
      </c>
      <c r="C341">
        <v>49.459999000000003</v>
      </c>
      <c r="D341">
        <v>15.6325</v>
      </c>
      <c r="E341">
        <v>12.349333</v>
      </c>
      <c r="F341">
        <v>15.050188</v>
      </c>
      <c r="G341">
        <v>43.877144000000001</v>
      </c>
      <c r="H341">
        <v>21.848853999999999</v>
      </c>
      <c r="I341">
        <v>0</v>
      </c>
    </row>
    <row r="342" spans="1:9">
      <c r="A342" s="126">
        <v>341</v>
      </c>
      <c r="B342">
        <v>1698.670044</v>
      </c>
      <c r="C342">
        <v>50.389999000000003</v>
      </c>
      <c r="D342">
        <v>15.906000000000001</v>
      </c>
      <c r="E342">
        <v>12.576000000000001</v>
      </c>
      <c r="F342">
        <v>15.196777000000001</v>
      </c>
      <c r="G342">
        <v>44.787143999999998</v>
      </c>
      <c r="H342">
        <v>21.872267000000001</v>
      </c>
      <c r="I342">
        <v>0</v>
      </c>
    </row>
    <row r="343" spans="1:9">
      <c r="A343" s="126">
        <v>342</v>
      </c>
      <c r="B343">
        <v>1691.75</v>
      </c>
      <c r="C343">
        <v>51.240001999999997</v>
      </c>
      <c r="D343">
        <v>15.8005</v>
      </c>
      <c r="E343">
        <v>12.726667000000001</v>
      </c>
      <c r="F343">
        <v>15.088319</v>
      </c>
      <c r="G343">
        <v>44.628571000000001</v>
      </c>
      <c r="H343">
        <v>21.827933999999999</v>
      </c>
      <c r="I343">
        <v>0</v>
      </c>
    </row>
    <row r="344" spans="1:9">
      <c r="A344" s="126">
        <v>343</v>
      </c>
      <c r="B344">
        <v>1681.5500489999999</v>
      </c>
      <c r="C344">
        <v>50.23</v>
      </c>
      <c r="D344">
        <v>15.632</v>
      </c>
      <c r="E344">
        <v>12.891332999999999</v>
      </c>
      <c r="F344">
        <v>14.900795</v>
      </c>
      <c r="G344">
        <v>44.172854999999998</v>
      </c>
      <c r="H344">
        <v>21.815977</v>
      </c>
      <c r="I344">
        <v>0</v>
      </c>
    </row>
    <row r="345" spans="1:9">
      <c r="A345" s="126">
        <v>344</v>
      </c>
      <c r="B345">
        <v>1695</v>
      </c>
      <c r="C345">
        <v>50.419998</v>
      </c>
      <c r="D345">
        <v>16.047501</v>
      </c>
      <c r="E345">
        <v>12.866667</v>
      </c>
      <c r="F345">
        <v>15.251163999999999</v>
      </c>
      <c r="G345">
        <v>46.374287000000002</v>
      </c>
      <c r="H345">
        <v>22.092193999999999</v>
      </c>
      <c r="I345">
        <v>1</v>
      </c>
    </row>
    <row r="346" spans="1:9">
      <c r="A346" s="126">
        <v>345</v>
      </c>
      <c r="B346">
        <v>1693.869995</v>
      </c>
      <c r="C346">
        <v>50.279998999999997</v>
      </c>
      <c r="D346">
        <v>16.025499</v>
      </c>
      <c r="E346">
        <v>12.063333</v>
      </c>
      <c r="F346">
        <v>15.301174</v>
      </c>
      <c r="G346">
        <v>47.247143000000001</v>
      </c>
      <c r="H346">
        <v>22.116852000000002</v>
      </c>
      <c r="I346">
        <v>0</v>
      </c>
    </row>
    <row r="347" spans="1:9">
      <c r="A347" s="126">
        <v>346</v>
      </c>
      <c r="B347">
        <v>1678.660034</v>
      </c>
      <c r="C347">
        <v>49.18</v>
      </c>
      <c r="D347">
        <v>15.738</v>
      </c>
      <c r="E347">
        <v>11.554</v>
      </c>
      <c r="F347">
        <v>15.10895</v>
      </c>
      <c r="G347">
        <v>45.959999000000003</v>
      </c>
      <c r="H347">
        <v>21.820461000000002</v>
      </c>
      <c r="I347">
        <v>0</v>
      </c>
    </row>
    <row r="348" spans="1:9">
      <c r="A348" s="126">
        <v>347</v>
      </c>
      <c r="B348">
        <v>1690.5</v>
      </c>
      <c r="C348">
        <v>51.040000999999997</v>
      </c>
      <c r="D348">
        <v>15.952</v>
      </c>
      <c r="E348">
        <v>12.065333000000001</v>
      </c>
      <c r="F348">
        <v>15.097079000000001</v>
      </c>
      <c r="G348">
        <v>46.751430999999997</v>
      </c>
      <c r="H348">
        <v>21.727309999999999</v>
      </c>
      <c r="I348">
        <v>0</v>
      </c>
    </row>
    <row r="349" spans="1:9">
      <c r="A349" s="126">
        <v>348</v>
      </c>
      <c r="B349">
        <v>1676.119995</v>
      </c>
      <c r="C349">
        <v>50.52</v>
      </c>
      <c r="D349">
        <v>15.5015</v>
      </c>
      <c r="E349">
        <v>12.204667000000001</v>
      </c>
      <c r="F349">
        <v>15.244597000000001</v>
      </c>
      <c r="G349">
        <v>45.451427000000002</v>
      </c>
      <c r="H349">
        <v>21.562677000000001</v>
      </c>
      <c r="I349">
        <v>0</v>
      </c>
    </row>
    <row r="350" spans="1:9">
      <c r="A350" s="126">
        <v>349</v>
      </c>
      <c r="B350">
        <v>1655.4499510000001</v>
      </c>
      <c r="C350">
        <v>47.139999000000003</v>
      </c>
      <c r="D350">
        <v>15.1615</v>
      </c>
      <c r="E350">
        <v>11.648667</v>
      </c>
      <c r="F350">
        <v>15.031751999999999</v>
      </c>
      <c r="G350">
        <v>43.188572000000001</v>
      </c>
      <c r="H350">
        <v>21.262053999999999</v>
      </c>
      <c r="I350">
        <v>0</v>
      </c>
    </row>
    <row r="351" spans="1:9">
      <c r="A351" s="126">
        <v>350</v>
      </c>
      <c r="B351">
        <v>1656.400024</v>
      </c>
      <c r="C351">
        <v>46.77</v>
      </c>
      <c r="D351">
        <v>14.9115</v>
      </c>
      <c r="E351">
        <v>11.252000000000001</v>
      </c>
      <c r="F351">
        <v>15.208342</v>
      </c>
      <c r="G351">
        <v>41.204284999999999</v>
      </c>
      <c r="H351">
        <v>21.316600999999999</v>
      </c>
      <c r="I351">
        <v>0</v>
      </c>
    </row>
    <row r="352" spans="1:9">
      <c r="A352" s="126">
        <v>351</v>
      </c>
      <c r="B352">
        <v>1692.5600589999999</v>
      </c>
      <c r="C352">
        <v>49.049999</v>
      </c>
      <c r="D352">
        <v>15.2585</v>
      </c>
      <c r="E352">
        <v>11.528667</v>
      </c>
      <c r="F352">
        <v>15.303665000000001</v>
      </c>
      <c r="G352">
        <v>43.427143000000001</v>
      </c>
      <c r="H352">
        <v>21.624945</v>
      </c>
      <c r="I352">
        <v>0</v>
      </c>
    </row>
    <row r="353" spans="1:9">
      <c r="A353" s="126">
        <v>352</v>
      </c>
      <c r="B353">
        <v>1703.1999510000001</v>
      </c>
      <c r="C353">
        <v>49.110000999999997</v>
      </c>
      <c r="D353">
        <v>15.544499999999999</v>
      </c>
      <c r="E353">
        <v>11.913333</v>
      </c>
      <c r="F353">
        <v>15.402753000000001</v>
      </c>
      <c r="G353">
        <v>42.978572999999997</v>
      </c>
      <c r="H353">
        <v>21.718343999999998</v>
      </c>
      <c r="I353">
        <v>0</v>
      </c>
    </row>
    <row r="354" spans="1:9">
      <c r="A354" s="126">
        <v>353</v>
      </c>
      <c r="B354">
        <v>1710.1400149999999</v>
      </c>
      <c r="C354">
        <v>49.509998000000003</v>
      </c>
      <c r="D354">
        <v>15.535</v>
      </c>
      <c r="E354">
        <v>11.981332999999999</v>
      </c>
      <c r="F354">
        <v>15.5037</v>
      </c>
      <c r="G354">
        <v>46.337142999999998</v>
      </c>
      <c r="H354">
        <v>21.820958999999998</v>
      </c>
      <c r="I354">
        <v>0</v>
      </c>
    </row>
    <row r="355" spans="1:9">
      <c r="A355" s="126">
        <v>354</v>
      </c>
      <c r="B355">
        <v>1698.0600589999999</v>
      </c>
      <c r="C355">
        <v>49.5</v>
      </c>
      <c r="D355">
        <v>15.32</v>
      </c>
      <c r="E355">
        <v>12.262667</v>
      </c>
      <c r="F355">
        <v>15.586214</v>
      </c>
      <c r="G355">
        <v>45.955714999999998</v>
      </c>
      <c r="H355">
        <v>21.967908999999999</v>
      </c>
      <c r="I355">
        <v>0</v>
      </c>
    </row>
    <row r="356" spans="1:9">
      <c r="A356" s="126">
        <v>355</v>
      </c>
      <c r="B356">
        <v>1721.540039</v>
      </c>
      <c r="C356">
        <v>51.139999000000003</v>
      </c>
      <c r="D356">
        <v>15.5245</v>
      </c>
      <c r="E356">
        <v>12.237333</v>
      </c>
      <c r="F356">
        <v>15.662163</v>
      </c>
      <c r="G356">
        <v>46.125712999999998</v>
      </c>
      <c r="H356">
        <v>22.366913</v>
      </c>
      <c r="I356">
        <v>0</v>
      </c>
    </row>
    <row r="357" spans="1:9">
      <c r="A357" s="126">
        <v>356</v>
      </c>
      <c r="B357">
        <v>1733.150024</v>
      </c>
      <c r="C357">
        <v>52.209999000000003</v>
      </c>
      <c r="D357">
        <v>15.538500000000001</v>
      </c>
      <c r="E357">
        <v>12.186667</v>
      </c>
      <c r="F357">
        <v>15.768117999999999</v>
      </c>
      <c r="G357">
        <v>47.157142999999998</v>
      </c>
      <c r="H357">
        <v>22.136776000000001</v>
      </c>
      <c r="I357">
        <v>0</v>
      </c>
    </row>
    <row r="358" spans="1:9">
      <c r="A358" s="126">
        <v>357</v>
      </c>
      <c r="B358">
        <v>1744.5</v>
      </c>
      <c r="C358">
        <v>54.220001000000003</v>
      </c>
      <c r="D358">
        <v>16.446501000000001</v>
      </c>
      <c r="E358">
        <v>12.226667000000001</v>
      </c>
      <c r="F358">
        <v>15.905332</v>
      </c>
      <c r="G358">
        <v>47.642856999999999</v>
      </c>
      <c r="H358">
        <v>25.190828</v>
      </c>
      <c r="I358">
        <v>0</v>
      </c>
    </row>
    <row r="359" spans="1:9">
      <c r="A359" s="126">
        <v>358</v>
      </c>
      <c r="B359">
        <v>1744.660034</v>
      </c>
      <c r="C359">
        <v>53.849997999999999</v>
      </c>
      <c r="D359">
        <v>16.322001</v>
      </c>
      <c r="E359">
        <v>11.506667</v>
      </c>
      <c r="F359">
        <v>16.295076000000002</v>
      </c>
      <c r="G359">
        <v>50.712856000000002</v>
      </c>
      <c r="H359">
        <v>24.988835999999999</v>
      </c>
      <c r="I359">
        <v>0</v>
      </c>
    </row>
    <row r="360" spans="1:9">
      <c r="A360" s="126">
        <v>359</v>
      </c>
      <c r="B360">
        <v>1754.670044</v>
      </c>
      <c r="C360">
        <v>52.68</v>
      </c>
      <c r="D360">
        <v>16.627001</v>
      </c>
      <c r="E360">
        <v>11.436</v>
      </c>
      <c r="F360">
        <v>16.248501000000001</v>
      </c>
      <c r="G360">
        <v>46.074286999999998</v>
      </c>
      <c r="H360">
        <v>25.08099</v>
      </c>
      <c r="I360">
        <v>0</v>
      </c>
    </row>
    <row r="361" spans="1:9">
      <c r="A361" s="126">
        <v>360</v>
      </c>
      <c r="B361">
        <v>1746.380005</v>
      </c>
      <c r="C361">
        <v>51.900002000000001</v>
      </c>
      <c r="D361">
        <v>16.337999</v>
      </c>
      <c r="E361">
        <v>10.966666999999999</v>
      </c>
      <c r="F361">
        <v>16.407592999999999</v>
      </c>
      <c r="G361">
        <v>47.177143000000001</v>
      </c>
      <c r="H361">
        <v>25.688960999999999</v>
      </c>
      <c r="I361">
        <v>0</v>
      </c>
    </row>
    <row r="362" spans="1:9">
      <c r="A362" s="126">
        <v>361</v>
      </c>
      <c r="B362">
        <v>1752.0699460000001</v>
      </c>
      <c r="C362">
        <v>52.450001</v>
      </c>
      <c r="D362">
        <v>16.610499999999998</v>
      </c>
      <c r="E362">
        <v>11.543333000000001</v>
      </c>
      <c r="F362">
        <v>16.624818999999999</v>
      </c>
      <c r="G362">
        <v>47.317141999999997</v>
      </c>
      <c r="H362">
        <v>25.543009000000001</v>
      </c>
      <c r="I362">
        <v>0</v>
      </c>
    </row>
    <row r="363" spans="1:9">
      <c r="A363" s="126">
        <v>362</v>
      </c>
      <c r="B363">
        <v>1759.7700199999999</v>
      </c>
      <c r="C363">
        <v>51.950001</v>
      </c>
      <c r="D363">
        <v>18.169499999999999</v>
      </c>
      <c r="E363">
        <v>11.310667</v>
      </c>
      <c r="F363">
        <v>16.438848</v>
      </c>
      <c r="G363">
        <v>46.861426999999999</v>
      </c>
      <c r="H363">
        <v>25.285225000000001</v>
      </c>
      <c r="I363">
        <v>0</v>
      </c>
    </row>
    <row r="364" spans="1:9">
      <c r="A364" s="126">
        <v>363</v>
      </c>
      <c r="B364">
        <v>1762.1099850000001</v>
      </c>
      <c r="C364">
        <v>50.23</v>
      </c>
      <c r="D364">
        <v>17.908000999999999</v>
      </c>
      <c r="E364">
        <v>10.857333000000001</v>
      </c>
      <c r="F364">
        <v>16.561373</v>
      </c>
      <c r="G364">
        <v>44.857143000000001</v>
      </c>
      <c r="H364">
        <v>25.280242999999999</v>
      </c>
      <c r="I364">
        <v>0</v>
      </c>
    </row>
    <row r="365" spans="1:9">
      <c r="A365" s="126">
        <v>364</v>
      </c>
      <c r="B365">
        <v>1771.9499510000001</v>
      </c>
      <c r="C365">
        <v>49.400002000000001</v>
      </c>
      <c r="D365">
        <v>18.135000000000002</v>
      </c>
      <c r="E365">
        <v>10.964667</v>
      </c>
      <c r="F365">
        <v>16.148803999999998</v>
      </c>
      <c r="G365">
        <v>46.757140999999997</v>
      </c>
      <c r="H365">
        <v>25.809260999999999</v>
      </c>
      <c r="I365">
        <v>0</v>
      </c>
    </row>
    <row r="366" spans="1:9">
      <c r="A366" s="126">
        <v>365</v>
      </c>
      <c r="B366">
        <v>1763.3100589999999</v>
      </c>
      <c r="C366">
        <v>49.009998000000003</v>
      </c>
      <c r="D366">
        <v>18.054001</v>
      </c>
      <c r="E366">
        <v>10.614667000000001</v>
      </c>
      <c r="F366">
        <v>16.405718</v>
      </c>
      <c r="G366">
        <v>45.448569999999997</v>
      </c>
      <c r="H366">
        <v>25.664304999999999</v>
      </c>
      <c r="I366">
        <v>0</v>
      </c>
    </row>
    <row r="367" spans="1:9">
      <c r="A367" s="126">
        <v>366</v>
      </c>
      <c r="B367">
        <v>1756.540039</v>
      </c>
      <c r="C367">
        <v>50.209999000000003</v>
      </c>
      <c r="D367">
        <v>18.201499999999999</v>
      </c>
      <c r="E367">
        <v>10.662667000000001</v>
      </c>
      <c r="F367">
        <v>16.336956000000001</v>
      </c>
      <c r="G367">
        <v>46.068568999999997</v>
      </c>
      <c r="H367">
        <v>25.668289000000001</v>
      </c>
      <c r="I367">
        <v>0</v>
      </c>
    </row>
    <row r="368" spans="1:9">
      <c r="A368" s="126">
        <v>367</v>
      </c>
      <c r="B368">
        <v>1761.6400149999999</v>
      </c>
      <c r="C368">
        <v>49.75</v>
      </c>
      <c r="D368">
        <v>17.950001</v>
      </c>
      <c r="E368">
        <v>10.811332999999999</v>
      </c>
      <c r="F368">
        <v>16.253506000000002</v>
      </c>
      <c r="G368">
        <v>47.03857</v>
      </c>
      <c r="H368">
        <v>25.580117999999999</v>
      </c>
      <c r="I368">
        <v>1</v>
      </c>
    </row>
    <row r="369" spans="1:9">
      <c r="A369" s="126">
        <v>368</v>
      </c>
      <c r="B369">
        <v>1767.9300539999999</v>
      </c>
      <c r="C369">
        <v>48.220001000000003</v>
      </c>
      <c r="D369">
        <v>17.937000000000001</v>
      </c>
      <c r="E369">
        <v>11.68</v>
      </c>
      <c r="F369">
        <v>16.463539000000001</v>
      </c>
      <c r="G369">
        <v>48.228572999999997</v>
      </c>
      <c r="H369">
        <v>25.556954999999999</v>
      </c>
      <c r="I369">
        <v>0</v>
      </c>
    </row>
    <row r="370" spans="1:9">
      <c r="A370" s="126">
        <v>369</v>
      </c>
      <c r="B370">
        <v>1762.969971</v>
      </c>
      <c r="C370">
        <v>50.110000999999997</v>
      </c>
      <c r="D370">
        <v>17.944500000000001</v>
      </c>
      <c r="E370">
        <v>11.787333</v>
      </c>
      <c r="F370">
        <v>16.422909000000001</v>
      </c>
      <c r="G370">
        <v>48.785713000000001</v>
      </c>
      <c r="H370">
        <v>25.442634999999999</v>
      </c>
      <c r="I370">
        <v>0</v>
      </c>
    </row>
    <row r="371" spans="1:9">
      <c r="A371" s="126">
        <v>370</v>
      </c>
      <c r="B371">
        <v>1770.48999</v>
      </c>
      <c r="C371">
        <v>49.119999</v>
      </c>
      <c r="D371">
        <v>17.809000000000001</v>
      </c>
      <c r="E371">
        <v>10.077332999999999</v>
      </c>
      <c r="F371">
        <v>16.376387000000001</v>
      </c>
      <c r="G371">
        <v>47.947144000000002</v>
      </c>
      <c r="H371">
        <v>25.473269999999999</v>
      </c>
      <c r="I371">
        <v>0</v>
      </c>
    </row>
    <row r="372" spans="1:9">
      <c r="A372" s="126">
        <v>371</v>
      </c>
      <c r="B372">
        <v>1747.150024</v>
      </c>
      <c r="C372">
        <v>47.560001</v>
      </c>
      <c r="D372">
        <v>17.177999</v>
      </c>
      <c r="E372">
        <v>9.3179999999999996</v>
      </c>
      <c r="F372">
        <v>16.111367999999999</v>
      </c>
      <c r="G372">
        <v>46.694285999999998</v>
      </c>
      <c r="H372">
        <v>25.104652000000002</v>
      </c>
      <c r="I372">
        <v>0</v>
      </c>
    </row>
    <row r="373" spans="1:9">
      <c r="A373" s="126">
        <v>372</v>
      </c>
      <c r="B373">
        <v>1770.6099850000001</v>
      </c>
      <c r="C373">
        <v>47.529998999999997</v>
      </c>
      <c r="D373">
        <v>17.515498999999998</v>
      </c>
      <c r="E373">
        <v>9.1966669999999997</v>
      </c>
      <c r="F373">
        <v>16.365067</v>
      </c>
      <c r="G373">
        <v>47.842857000000002</v>
      </c>
      <c r="H373">
        <v>25.305897000000002</v>
      </c>
      <c r="I373">
        <v>0</v>
      </c>
    </row>
    <row r="374" spans="1:9">
      <c r="A374" s="126">
        <v>373</v>
      </c>
      <c r="B374">
        <v>1771.8900149999999</v>
      </c>
      <c r="C374">
        <v>46.200001</v>
      </c>
      <c r="D374">
        <v>17.719000000000001</v>
      </c>
      <c r="E374">
        <v>9.6466670000000008</v>
      </c>
      <c r="F374">
        <v>16.317592999999999</v>
      </c>
      <c r="G374">
        <v>48.272857999999999</v>
      </c>
      <c r="H374">
        <v>25.170404000000001</v>
      </c>
      <c r="I374">
        <v>0</v>
      </c>
    </row>
    <row r="375" spans="1:9">
      <c r="A375" s="126">
        <v>374</v>
      </c>
      <c r="B375">
        <v>1767.6899410000001</v>
      </c>
      <c r="C375">
        <v>46.610000999999997</v>
      </c>
      <c r="D375">
        <v>17.476500000000001</v>
      </c>
      <c r="E375">
        <v>9.1866669999999999</v>
      </c>
      <c r="F375">
        <v>16.347774999999999</v>
      </c>
      <c r="G375">
        <v>47.675713000000002</v>
      </c>
      <c r="H375">
        <v>25.200044999999999</v>
      </c>
      <c r="I375">
        <v>0</v>
      </c>
    </row>
    <row r="376" spans="1:9">
      <c r="A376" s="126">
        <v>375</v>
      </c>
      <c r="B376">
        <v>1782</v>
      </c>
      <c r="C376">
        <v>48.709999000000003</v>
      </c>
      <c r="D376">
        <v>17.811001000000001</v>
      </c>
      <c r="E376">
        <v>9.2466670000000004</v>
      </c>
      <c r="F376">
        <v>16.367273000000001</v>
      </c>
      <c r="G376">
        <v>47.897143999999997</v>
      </c>
      <c r="H376">
        <v>25.715363</v>
      </c>
      <c r="I376">
        <v>0</v>
      </c>
    </row>
    <row r="377" spans="1:9">
      <c r="A377" s="126">
        <v>376</v>
      </c>
      <c r="B377">
        <v>1790.619995</v>
      </c>
      <c r="C377">
        <v>48.990001999999997</v>
      </c>
      <c r="D377">
        <v>18.370000999999998</v>
      </c>
      <c r="E377">
        <v>9.1733329999999995</v>
      </c>
      <c r="F377">
        <v>16.603992000000002</v>
      </c>
      <c r="G377">
        <v>48.938572000000001</v>
      </c>
      <c r="H377">
        <v>25.784105</v>
      </c>
      <c r="I377">
        <v>0</v>
      </c>
    </row>
    <row r="378" spans="1:9">
      <c r="A378" s="126">
        <v>377</v>
      </c>
      <c r="B378">
        <v>1798.1800539999999</v>
      </c>
      <c r="C378">
        <v>49.009998000000003</v>
      </c>
      <c r="D378">
        <v>18.458500000000001</v>
      </c>
      <c r="E378">
        <v>9.0299999999999994</v>
      </c>
      <c r="F378">
        <v>16.504335000000001</v>
      </c>
      <c r="G378">
        <v>49.965713999999998</v>
      </c>
      <c r="H378">
        <v>25.742512000000001</v>
      </c>
      <c r="I378">
        <v>0</v>
      </c>
    </row>
    <row r="379" spans="1:9">
      <c r="A379" s="126">
        <v>378</v>
      </c>
      <c r="B379">
        <v>1791.530029</v>
      </c>
      <c r="C379">
        <v>45.830002</v>
      </c>
      <c r="D379">
        <v>18.309000000000001</v>
      </c>
      <c r="E379">
        <v>8.1053329999999999</v>
      </c>
      <c r="F379">
        <v>16.304392</v>
      </c>
      <c r="G379">
        <v>48.824286999999998</v>
      </c>
      <c r="H379">
        <v>25.692447999999999</v>
      </c>
      <c r="I379">
        <v>0</v>
      </c>
    </row>
    <row r="380" spans="1:9">
      <c r="A380" s="126">
        <v>379</v>
      </c>
      <c r="B380">
        <v>1787.869995</v>
      </c>
      <c r="C380">
        <v>46.360000999999997</v>
      </c>
      <c r="D380">
        <v>18.247</v>
      </c>
      <c r="E380">
        <v>8.4060000000000006</v>
      </c>
      <c r="F380">
        <v>16.333314999999999</v>
      </c>
      <c r="G380">
        <v>48.184283999999998</v>
      </c>
      <c r="H380">
        <v>25.534289999999999</v>
      </c>
      <c r="I380">
        <v>0</v>
      </c>
    </row>
    <row r="381" spans="1:9">
      <c r="A381" s="126">
        <v>380</v>
      </c>
      <c r="B381">
        <v>1781.369995</v>
      </c>
      <c r="C381">
        <v>46.43</v>
      </c>
      <c r="D381">
        <v>18.128499999999999</v>
      </c>
      <c r="E381">
        <v>8.0739999999999998</v>
      </c>
      <c r="F381">
        <v>16.190268</v>
      </c>
      <c r="G381">
        <v>48.502856999999999</v>
      </c>
      <c r="H381">
        <v>25.462311</v>
      </c>
      <c r="I381">
        <v>0</v>
      </c>
    </row>
    <row r="382" spans="1:9">
      <c r="A382" s="126">
        <v>381</v>
      </c>
      <c r="B382">
        <v>1795.849976</v>
      </c>
      <c r="C382">
        <v>46.700001</v>
      </c>
      <c r="D382">
        <v>18.445999</v>
      </c>
      <c r="E382">
        <v>8.14</v>
      </c>
      <c r="F382">
        <v>16.383300999999999</v>
      </c>
      <c r="G382">
        <v>49.785713000000001</v>
      </c>
      <c r="H382">
        <v>25.755213000000001</v>
      </c>
      <c r="I382">
        <v>0</v>
      </c>
    </row>
    <row r="383" spans="1:9">
      <c r="A383" s="126">
        <v>382</v>
      </c>
      <c r="B383">
        <v>1804.76001</v>
      </c>
      <c r="C383">
        <v>46.23</v>
      </c>
      <c r="D383">
        <v>18.615499</v>
      </c>
      <c r="E383">
        <v>8.0920000000000005</v>
      </c>
      <c r="F383">
        <v>16.341169000000001</v>
      </c>
      <c r="G383">
        <v>49.692855999999999</v>
      </c>
      <c r="H383">
        <v>25.700915999999999</v>
      </c>
      <c r="I383">
        <v>0</v>
      </c>
    </row>
    <row r="384" spans="1:9">
      <c r="A384" s="126">
        <v>383</v>
      </c>
      <c r="B384">
        <v>1802.4799800000001</v>
      </c>
      <c r="C384">
        <v>44.82</v>
      </c>
      <c r="D384">
        <v>18.832001000000002</v>
      </c>
      <c r="E384">
        <v>8.0559999999999992</v>
      </c>
      <c r="F384">
        <v>16.465043999999999</v>
      </c>
      <c r="G384">
        <v>50.034286000000002</v>
      </c>
      <c r="H384">
        <v>26.050605999999998</v>
      </c>
      <c r="I384">
        <v>0</v>
      </c>
    </row>
    <row r="385" spans="1:9">
      <c r="A385" s="126">
        <v>384</v>
      </c>
      <c r="B385">
        <v>1802.75</v>
      </c>
      <c r="C385">
        <v>45.889999000000003</v>
      </c>
      <c r="D385">
        <v>19.068501000000001</v>
      </c>
      <c r="E385">
        <v>8.0333330000000007</v>
      </c>
      <c r="F385">
        <v>16.768723000000001</v>
      </c>
      <c r="G385">
        <v>50.742859000000003</v>
      </c>
      <c r="H385">
        <v>26.361440999999999</v>
      </c>
      <c r="I385">
        <v>0</v>
      </c>
    </row>
    <row r="386" spans="1:9">
      <c r="A386" s="126">
        <v>385</v>
      </c>
      <c r="B386">
        <v>1807.2299800000001</v>
      </c>
      <c r="C386">
        <v>46.490001999999997</v>
      </c>
      <c r="D386">
        <v>19.335501000000001</v>
      </c>
      <c r="E386">
        <v>8.4626669999999997</v>
      </c>
      <c r="F386">
        <v>17.163575999999999</v>
      </c>
      <c r="G386">
        <v>51.784286000000002</v>
      </c>
      <c r="H386">
        <v>26.478501999999999</v>
      </c>
      <c r="I386">
        <v>0</v>
      </c>
    </row>
    <row r="387" spans="1:9">
      <c r="A387" s="126">
        <v>386</v>
      </c>
      <c r="B387">
        <v>1805.8100589999999</v>
      </c>
      <c r="C387">
        <v>47.009998000000003</v>
      </c>
      <c r="D387">
        <v>19.681000000000001</v>
      </c>
      <c r="E387">
        <v>8.4853330000000007</v>
      </c>
      <c r="F387">
        <v>17.481407000000001</v>
      </c>
      <c r="G387">
        <v>52.257140999999997</v>
      </c>
      <c r="H387">
        <v>26.390830999999999</v>
      </c>
      <c r="I387">
        <v>0</v>
      </c>
    </row>
    <row r="388" spans="1:9">
      <c r="A388" s="126">
        <v>387</v>
      </c>
      <c r="B388">
        <v>1800.900024</v>
      </c>
      <c r="C388">
        <v>47.060001</v>
      </c>
      <c r="D388">
        <v>19.614999999999998</v>
      </c>
      <c r="E388">
        <v>8.2780000000000005</v>
      </c>
      <c r="F388">
        <v>17.329253999999999</v>
      </c>
      <c r="G388">
        <v>51.988571</v>
      </c>
      <c r="H388">
        <v>26.263556999999999</v>
      </c>
      <c r="I388">
        <v>1</v>
      </c>
    </row>
    <row r="389" spans="1:9">
      <c r="A389" s="126">
        <v>388</v>
      </c>
      <c r="B389">
        <v>1795.150024</v>
      </c>
      <c r="C389">
        <v>46.73</v>
      </c>
      <c r="D389">
        <v>19.233000000000001</v>
      </c>
      <c r="E389">
        <v>9.6466670000000008</v>
      </c>
      <c r="F389">
        <v>17.803640000000001</v>
      </c>
      <c r="G389">
        <v>51.848571999999997</v>
      </c>
      <c r="H389">
        <v>26.233170999999999</v>
      </c>
      <c r="I389">
        <v>0</v>
      </c>
    </row>
    <row r="390" spans="1:9">
      <c r="A390" s="126">
        <v>389</v>
      </c>
      <c r="B390">
        <v>1792.8100589999999</v>
      </c>
      <c r="C390">
        <v>48.619999</v>
      </c>
      <c r="D390">
        <v>19.297999999999998</v>
      </c>
      <c r="E390">
        <v>9.2633329999999994</v>
      </c>
      <c r="F390">
        <v>17.762146000000001</v>
      </c>
      <c r="G390">
        <v>50.895713999999998</v>
      </c>
      <c r="H390">
        <v>26.355713000000002</v>
      </c>
      <c r="I390">
        <v>0</v>
      </c>
    </row>
    <row r="391" spans="1:9">
      <c r="A391" s="126">
        <v>390</v>
      </c>
      <c r="B391">
        <v>1785.030029</v>
      </c>
      <c r="C391">
        <v>48.34</v>
      </c>
      <c r="D391">
        <v>19.224501</v>
      </c>
      <c r="E391">
        <v>9.3653329999999997</v>
      </c>
      <c r="F391">
        <v>17.853317000000001</v>
      </c>
      <c r="G391">
        <v>51.151428000000003</v>
      </c>
      <c r="H391">
        <v>26.334790999999999</v>
      </c>
      <c r="I391">
        <v>0</v>
      </c>
    </row>
    <row r="392" spans="1:9">
      <c r="A392" s="126">
        <v>391</v>
      </c>
      <c r="B392">
        <v>1805.089966</v>
      </c>
      <c r="C392">
        <v>47.939999</v>
      </c>
      <c r="D392">
        <v>19.3475</v>
      </c>
      <c r="E392">
        <v>9.1573329999999995</v>
      </c>
      <c r="F392">
        <v>17.605585000000001</v>
      </c>
      <c r="G392">
        <v>50.634284999999998</v>
      </c>
      <c r="H392">
        <v>26.646871999999998</v>
      </c>
      <c r="I392">
        <v>0</v>
      </c>
    </row>
    <row r="393" spans="1:9">
      <c r="A393" s="126">
        <v>392</v>
      </c>
      <c r="B393">
        <v>1808.369995</v>
      </c>
      <c r="C393">
        <v>48.84</v>
      </c>
      <c r="D393">
        <v>19.244499000000001</v>
      </c>
      <c r="E393">
        <v>9.44</v>
      </c>
      <c r="F393">
        <v>17.807099999999998</v>
      </c>
      <c r="G393">
        <v>50.810001</v>
      </c>
      <c r="H393">
        <v>26.852848000000002</v>
      </c>
      <c r="I393">
        <v>0</v>
      </c>
    </row>
    <row r="394" spans="1:9">
      <c r="A394" s="126">
        <v>393</v>
      </c>
      <c r="B394">
        <v>1802.619995</v>
      </c>
      <c r="C394">
        <v>50.25</v>
      </c>
      <c r="D394">
        <v>19.388999999999999</v>
      </c>
      <c r="E394">
        <v>9.4793330000000005</v>
      </c>
      <c r="F394">
        <v>17.779432</v>
      </c>
      <c r="G394">
        <v>51.871428999999999</v>
      </c>
      <c r="H394">
        <v>27.015239999999999</v>
      </c>
      <c r="I394">
        <v>0</v>
      </c>
    </row>
    <row r="395" spans="1:9">
      <c r="A395" s="126">
        <v>394</v>
      </c>
      <c r="B395">
        <v>1782.219971</v>
      </c>
      <c r="C395">
        <v>49.380001</v>
      </c>
      <c r="D395">
        <v>19.109501000000002</v>
      </c>
      <c r="E395">
        <v>9.31</v>
      </c>
      <c r="F395">
        <v>17.647708999999999</v>
      </c>
      <c r="G395">
        <v>51.997143000000001</v>
      </c>
      <c r="H395">
        <v>26.831678</v>
      </c>
      <c r="I395">
        <v>0</v>
      </c>
    </row>
    <row r="396" spans="1:9">
      <c r="A396" s="126">
        <v>395</v>
      </c>
      <c r="B396">
        <v>1775.5</v>
      </c>
      <c r="C396">
        <v>51.830002</v>
      </c>
      <c r="D396">
        <v>19.0625</v>
      </c>
      <c r="E396">
        <v>9.8313330000000008</v>
      </c>
      <c r="F396">
        <v>17.621932999999999</v>
      </c>
      <c r="G396">
        <v>53.332855000000002</v>
      </c>
      <c r="H396">
        <v>26.649113</v>
      </c>
      <c r="I396">
        <v>0</v>
      </c>
    </row>
    <row r="397" spans="1:9">
      <c r="A397" s="126">
        <v>396</v>
      </c>
      <c r="B397">
        <v>1775.3199460000001</v>
      </c>
      <c r="C397">
        <v>53.32</v>
      </c>
      <c r="D397">
        <v>19.212</v>
      </c>
      <c r="E397">
        <v>9.8433329999999994</v>
      </c>
      <c r="F397">
        <v>17.429852</v>
      </c>
      <c r="G397">
        <v>52.709999000000003</v>
      </c>
      <c r="H397">
        <v>26.420718999999998</v>
      </c>
      <c r="I397">
        <v>0</v>
      </c>
    </row>
    <row r="398" spans="1:9">
      <c r="A398" s="126">
        <v>397</v>
      </c>
      <c r="B398">
        <v>1786.540039</v>
      </c>
      <c r="C398">
        <v>53.810001</v>
      </c>
      <c r="D398">
        <v>19.448499999999999</v>
      </c>
      <c r="E398">
        <v>9.8626670000000001</v>
      </c>
      <c r="F398">
        <v>17.52636</v>
      </c>
      <c r="G398">
        <v>52.330002</v>
      </c>
      <c r="H398">
        <v>26.724330999999999</v>
      </c>
      <c r="I398">
        <v>0</v>
      </c>
    </row>
    <row r="399" spans="1:9">
      <c r="A399" s="126">
        <v>398</v>
      </c>
      <c r="B399">
        <v>1781</v>
      </c>
      <c r="C399">
        <v>54.860000999999997</v>
      </c>
      <c r="D399">
        <v>19.3825</v>
      </c>
      <c r="E399">
        <v>10.164</v>
      </c>
      <c r="F399">
        <v>17.447458000000001</v>
      </c>
      <c r="G399">
        <v>53.552855999999998</v>
      </c>
      <c r="H399">
        <v>26.646622000000001</v>
      </c>
      <c r="I399">
        <v>0</v>
      </c>
    </row>
    <row r="400" spans="1:9">
      <c r="A400" s="126">
        <v>399</v>
      </c>
      <c r="B400">
        <v>1810.650024</v>
      </c>
      <c r="C400">
        <v>55.57</v>
      </c>
      <c r="D400">
        <v>19.797999999999998</v>
      </c>
      <c r="E400">
        <v>9.8653329999999997</v>
      </c>
      <c r="F400">
        <v>17.314791</v>
      </c>
      <c r="G400">
        <v>53.748569000000003</v>
      </c>
      <c r="H400">
        <v>27.017482999999999</v>
      </c>
      <c r="I400">
        <v>0</v>
      </c>
    </row>
    <row r="401" spans="1:9">
      <c r="A401" s="126">
        <v>400</v>
      </c>
      <c r="B401">
        <v>1809.599976</v>
      </c>
      <c r="C401">
        <v>55.049999</v>
      </c>
      <c r="D401">
        <v>19.759501</v>
      </c>
      <c r="E401">
        <v>9.3813329999999997</v>
      </c>
      <c r="F401">
        <v>17.116416999999998</v>
      </c>
      <c r="G401">
        <v>53.82</v>
      </c>
      <c r="H401">
        <v>27.054093999999999</v>
      </c>
      <c r="I401">
        <v>0</v>
      </c>
    </row>
    <row r="402" spans="1:9">
      <c r="A402" s="126">
        <v>401</v>
      </c>
      <c r="B402">
        <v>1818.3199460000001</v>
      </c>
      <c r="C402">
        <v>55.119999</v>
      </c>
      <c r="D402">
        <v>20.110001</v>
      </c>
      <c r="E402">
        <v>9.5493330000000007</v>
      </c>
      <c r="F402">
        <v>17.259765999999999</v>
      </c>
      <c r="G402">
        <v>53.667144999999998</v>
      </c>
      <c r="H402">
        <v>27.412749999999999</v>
      </c>
      <c r="I402">
        <v>0</v>
      </c>
    </row>
    <row r="403" spans="1:9">
      <c r="A403" s="126">
        <v>402</v>
      </c>
      <c r="B403">
        <v>1827.98999</v>
      </c>
      <c r="C403">
        <v>57.77</v>
      </c>
      <c r="D403">
        <v>20.146000000000001</v>
      </c>
      <c r="E403">
        <v>9.57</v>
      </c>
      <c r="F403">
        <v>17.922160999999999</v>
      </c>
      <c r="G403">
        <v>54.368572</v>
      </c>
      <c r="H403">
        <v>27.773396999999999</v>
      </c>
      <c r="I403">
        <v>0</v>
      </c>
    </row>
    <row r="404" spans="1:9">
      <c r="A404" s="126">
        <v>403</v>
      </c>
      <c r="B404">
        <v>1833.3199460000001</v>
      </c>
      <c r="C404">
        <v>57.959999000000003</v>
      </c>
      <c r="D404">
        <v>19.959999</v>
      </c>
      <c r="E404">
        <v>10.093999999999999</v>
      </c>
      <c r="F404">
        <v>17.846079</v>
      </c>
      <c r="G404">
        <v>54.055714000000002</v>
      </c>
      <c r="H404">
        <v>27.692204</v>
      </c>
      <c r="I404">
        <v>0</v>
      </c>
    </row>
    <row r="405" spans="1:9">
      <c r="A405" s="126">
        <v>404</v>
      </c>
      <c r="B405">
        <v>1842.0200199999999</v>
      </c>
      <c r="C405">
        <v>57.73</v>
      </c>
      <c r="D405">
        <v>20.2195</v>
      </c>
      <c r="E405">
        <v>10.366667</v>
      </c>
      <c r="F405">
        <v>17.727561999999999</v>
      </c>
      <c r="G405">
        <v>53.847141000000001</v>
      </c>
      <c r="H405">
        <v>27.832177999999999</v>
      </c>
      <c r="I405">
        <v>0</v>
      </c>
    </row>
    <row r="406" spans="1:9">
      <c r="A406" s="126">
        <v>405</v>
      </c>
      <c r="B406">
        <v>1841.400024</v>
      </c>
      <c r="C406">
        <v>55.439999</v>
      </c>
      <c r="D406">
        <v>19.903998999999999</v>
      </c>
      <c r="E406">
        <v>10.074667</v>
      </c>
      <c r="F406">
        <v>17.607780000000002</v>
      </c>
      <c r="G406">
        <v>52.5</v>
      </c>
      <c r="H406">
        <v>27.855591</v>
      </c>
      <c r="I406">
        <v>0</v>
      </c>
    </row>
    <row r="407" spans="1:9">
      <c r="A407" s="126">
        <v>406</v>
      </c>
      <c r="B407">
        <v>1841.0699460000001</v>
      </c>
      <c r="C407">
        <v>53.709999000000003</v>
      </c>
      <c r="D407">
        <v>19.668500999999999</v>
      </c>
      <c r="E407">
        <v>10.162667000000001</v>
      </c>
      <c r="F407">
        <v>17.432677999999999</v>
      </c>
      <c r="G407">
        <v>52.427143000000001</v>
      </c>
      <c r="H407">
        <v>27.632925</v>
      </c>
      <c r="I407">
        <v>0</v>
      </c>
    </row>
    <row r="408" spans="1:9">
      <c r="A408" s="126">
        <v>407</v>
      </c>
      <c r="B408">
        <v>1848.3599850000001</v>
      </c>
      <c r="C408">
        <v>54.650002000000001</v>
      </c>
      <c r="D408">
        <v>19.939501</v>
      </c>
      <c r="E408">
        <v>10.028667</v>
      </c>
      <c r="F408">
        <v>17.637025999999999</v>
      </c>
      <c r="G408">
        <v>52.595714999999998</v>
      </c>
      <c r="H408">
        <v>27.913124</v>
      </c>
      <c r="I408">
        <v>0</v>
      </c>
    </row>
    <row r="409" spans="1:9">
      <c r="A409" s="126">
        <v>408</v>
      </c>
      <c r="B409">
        <v>1831.9799800000001</v>
      </c>
      <c r="C409">
        <v>54.709999000000003</v>
      </c>
      <c r="D409">
        <v>19.898499999999999</v>
      </c>
      <c r="E409">
        <v>10.006667</v>
      </c>
      <c r="F409">
        <v>17.388981000000001</v>
      </c>
      <c r="G409">
        <v>51.831429</v>
      </c>
      <c r="H409">
        <v>27.724083</v>
      </c>
      <c r="I409">
        <v>1</v>
      </c>
    </row>
    <row r="410" spans="1:9">
      <c r="A410" s="126">
        <v>409</v>
      </c>
      <c r="B410">
        <v>1831.369995</v>
      </c>
      <c r="C410">
        <v>54.560001</v>
      </c>
      <c r="D410">
        <v>19.822001</v>
      </c>
      <c r="E410">
        <v>9.9706670000000006</v>
      </c>
      <c r="F410">
        <v>17.007010000000001</v>
      </c>
      <c r="G410">
        <v>51.871428999999999</v>
      </c>
      <c r="H410">
        <v>27.521840999999998</v>
      </c>
      <c r="I410">
        <v>0</v>
      </c>
    </row>
    <row r="411" spans="1:9">
      <c r="A411" s="126">
        <v>410</v>
      </c>
      <c r="B411">
        <v>1826.7700199999999</v>
      </c>
      <c r="C411">
        <v>57.200001</v>
      </c>
      <c r="D411">
        <v>19.681498999999999</v>
      </c>
      <c r="E411">
        <v>9.8000000000000007</v>
      </c>
      <c r="F411">
        <v>17.099755999999999</v>
      </c>
      <c r="G411">
        <v>51.367142000000001</v>
      </c>
      <c r="H411">
        <v>27.828690999999999</v>
      </c>
      <c r="I411">
        <v>0</v>
      </c>
    </row>
    <row r="412" spans="1:9">
      <c r="A412" s="126">
        <v>411</v>
      </c>
      <c r="B412">
        <v>1837.880005</v>
      </c>
      <c r="C412">
        <v>57.919998</v>
      </c>
      <c r="D412">
        <v>19.901501</v>
      </c>
      <c r="E412">
        <v>9.9573330000000002</v>
      </c>
      <c r="F412">
        <v>16.977464999999999</v>
      </c>
      <c r="G412">
        <v>48.5</v>
      </c>
      <c r="H412">
        <v>28.365179000000001</v>
      </c>
      <c r="I412">
        <v>0</v>
      </c>
    </row>
    <row r="413" spans="1:9">
      <c r="A413" s="126">
        <v>412</v>
      </c>
      <c r="B413">
        <v>1837.48999</v>
      </c>
      <c r="C413">
        <v>58.23</v>
      </c>
      <c r="D413">
        <v>20.096001000000001</v>
      </c>
      <c r="E413">
        <v>10.085333</v>
      </c>
      <c r="F413">
        <v>17.084982</v>
      </c>
      <c r="G413">
        <v>48.712856000000002</v>
      </c>
      <c r="H413">
        <v>28.424209999999999</v>
      </c>
      <c r="I413">
        <v>0</v>
      </c>
    </row>
    <row r="414" spans="1:9">
      <c r="A414" s="126">
        <v>413</v>
      </c>
      <c r="B414">
        <v>1838.130005</v>
      </c>
      <c r="C414">
        <v>57.220001000000003</v>
      </c>
      <c r="D414">
        <v>20.050501000000001</v>
      </c>
      <c r="E414">
        <v>9.8353330000000003</v>
      </c>
      <c r="F414">
        <v>16.866803999999998</v>
      </c>
      <c r="G414">
        <v>48.150002000000001</v>
      </c>
      <c r="H414">
        <v>28.150483999999999</v>
      </c>
      <c r="I414">
        <v>0</v>
      </c>
    </row>
    <row r="415" spans="1:9">
      <c r="A415" s="126">
        <v>414</v>
      </c>
      <c r="B415">
        <v>1842.369995</v>
      </c>
      <c r="C415">
        <v>57.939999</v>
      </c>
      <c r="D415">
        <v>19.882999000000002</v>
      </c>
      <c r="E415">
        <v>9.7146670000000004</v>
      </c>
      <c r="F415">
        <v>16.754259000000001</v>
      </c>
      <c r="G415">
        <v>47.448569999999997</v>
      </c>
      <c r="H415">
        <v>28.148990999999999</v>
      </c>
      <c r="I415">
        <v>0</v>
      </c>
    </row>
    <row r="416" spans="1:9">
      <c r="A416" s="126">
        <v>415</v>
      </c>
      <c r="B416">
        <v>1819.1999510000001</v>
      </c>
      <c r="C416">
        <v>55.91</v>
      </c>
      <c r="D416">
        <v>19.548999999999999</v>
      </c>
      <c r="E416">
        <v>9.2893329999999992</v>
      </c>
      <c r="F416">
        <v>16.84197</v>
      </c>
      <c r="G416">
        <v>48.115715000000002</v>
      </c>
      <c r="H416">
        <v>27.969664000000002</v>
      </c>
      <c r="I416">
        <v>0</v>
      </c>
    </row>
    <row r="417" spans="1:9">
      <c r="A417" s="126">
        <v>416</v>
      </c>
      <c r="B417">
        <v>1838.880005</v>
      </c>
      <c r="C417">
        <v>57.740001999999997</v>
      </c>
      <c r="D417">
        <v>19.877001</v>
      </c>
      <c r="E417">
        <v>10.751333000000001</v>
      </c>
      <c r="F417">
        <v>17.177097</v>
      </c>
      <c r="G417">
        <v>48.279998999999997</v>
      </c>
      <c r="H417">
        <v>28.627694999999999</v>
      </c>
      <c r="I417">
        <v>0</v>
      </c>
    </row>
    <row r="418" spans="1:9">
      <c r="A418" s="126">
        <v>417</v>
      </c>
      <c r="B418">
        <v>1848.380005</v>
      </c>
      <c r="C418">
        <v>57.599997999999999</v>
      </c>
      <c r="D418">
        <v>19.793500999999999</v>
      </c>
      <c r="E418">
        <v>10.942</v>
      </c>
      <c r="F418">
        <v>17.521958999999999</v>
      </c>
      <c r="G418">
        <v>47.197144000000002</v>
      </c>
      <c r="H418">
        <v>28.608269</v>
      </c>
      <c r="I418">
        <v>0</v>
      </c>
    </row>
    <row r="419" spans="1:9">
      <c r="A419" s="126">
        <v>418</v>
      </c>
      <c r="B419">
        <v>1845.8900149999999</v>
      </c>
      <c r="C419">
        <v>57.189999</v>
      </c>
      <c r="D419">
        <v>19.790001</v>
      </c>
      <c r="E419">
        <v>11.398</v>
      </c>
      <c r="F419">
        <v>17.424191</v>
      </c>
      <c r="G419">
        <v>47.382857999999999</v>
      </c>
      <c r="H419">
        <v>28.797560000000001</v>
      </c>
      <c r="I419">
        <v>0</v>
      </c>
    </row>
    <row r="420" spans="1:9">
      <c r="A420" s="126">
        <v>419</v>
      </c>
      <c r="B420">
        <v>1838.6999510000001</v>
      </c>
      <c r="C420">
        <v>56.299999</v>
      </c>
      <c r="D420">
        <v>19.980498999999998</v>
      </c>
      <c r="E420">
        <v>11.334</v>
      </c>
      <c r="F420">
        <v>16.997275999999999</v>
      </c>
      <c r="G420">
        <v>47.148570999999997</v>
      </c>
      <c r="H420">
        <v>28.655842</v>
      </c>
      <c r="I420">
        <v>0</v>
      </c>
    </row>
    <row r="421" spans="1:9">
      <c r="A421" s="126">
        <v>420</v>
      </c>
      <c r="B421">
        <v>1843.8000489999999</v>
      </c>
      <c r="C421">
        <v>58.509998000000003</v>
      </c>
      <c r="D421">
        <v>20.352501</v>
      </c>
      <c r="E421">
        <v>11.778667</v>
      </c>
      <c r="F421">
        <v>17.261341000000002</v>
      </c>
      <c r="G421">
        <v>46.958571999999997</v>
      </c>
      <c r="H421">
        <v>28.983861999999998</v>
      </c>
      <c r="I421">
        <v>0</v>
      </c>
    </row>
    <row r="422" spans="1:9">
      <c r="A422" s="126">
        <v>421</v>
      </c>
      <c r="B422">
        <v>1844.8599850000001</v>
      </c>
      <c r="C422">
        <v>57.509998000000003</v>
      </c>
      <c r="D422">
        <v>20.226998999999999</v>
      </c>
      <c r="E422">
        <v>11.904</v>
      </c>
      <c r="F422">
        <v>17.338047</v>
      </c>
      <c r="G422">
        <v>47.675713000000002</v>
      </c>
      <c r="H422">
        <v>29.016739000000001</v>
      </c>
      <c r="I422">
        <v>0</v>
      </c>
    </row>
    <row r="423" spans="1:9">
      <c r="A423" s="126">
        <v>422</v>
      </c>
      <c r="B423">
        <v>1828.459961</v>
      </c>
      <c r="C423">
        <v>56.630001</v>
      </c>
      <c r="D423">
        <v>19.993500000000001</v>
      </c>
      <c r="E423">
        <v>12.1</v>
      </c>
      <c r="F423">
        <v>17.484867000000001</v>
      </c>
      <c r="G423">
        <v>55.531429000000003</v>
      </c>
      <c r="H423">
        <v>28.894196999999998</v>
      </c>
      <c r="I423">
        <v>0</v>
      </c>
    </row>
    <row r="424" spans="1:9">
      <c r="A424" s="126">
        <v>423</v>
      </c>
      <c r="B424">
        <v>1790.290039</v>
      </c>
      <c r="C424">
        <v>54.450001</v>
      </c>
      <c r="D424">
        <v>19.379999000000002</v>
      </c>
      <c r="E424">
        <v>11.64</v>
      </c>
      <c r="F424">
        <v>17.167036</v>
      </c>
      <c r="G424">
        <v>55.154285000000002</v>
      </c>
      <c r="H424">
        <v>27.990832999999999</v>
      </c>
      <c r="I424">
        <v>0</v>
      </c>
    </row>
    <row r="425" spans="1:9">
      <c r="A425" s="126">
        <v>424</v>
      </c>
      <c r="B425">
        <v>1781.5600589999999</v>
      </c>
      <c r="C425">
        <v>53.549999</v>
      </c>
      <c r="D425">
        <v>19.313998999999999</v>
      </c>
      <c r="E425">
        <v>11.308</v>
      </c>
      <c r="F425">
        <v>17.306301000000001</v>
      </c>
      <c r="G425">
        <v>54.46143</v>
      </c>
      <c r="H425">
        <v>27.427942000000002</v>
      </c>
      <c r="I425">
        <v>0</v>
      </c>
    </row>
    <row r="426" spans="1:9">
      <c r="A426" s="126">
        <v>425</v>
      </c>
      <c r="B426">
        <v>1792.5</v>
      </c>
      <c r="C426">
        <v>55.139999000000003</v>
      </c>
      <c r="D426">
        <v>19.721499999999999</v>
      </c>
      <c r="E426">
        <v>11.891999999999999</v>
      </c>
      <c r="F426">
        <v>15.923054</v>
      </c>
      <c r="G426">
        <v>58.110000999999997</v>
      </c>
      <c r="H426">
        <v>27.970409</v>
      </c>
      <c r="I426">
        <v>0</v>
      </c>
    </row>
    <row r="427" spans="1:9">
      <c r="A427" s="126">
        <v>426</v>
      </c>
      <c r="B427">
        <v>1774.1999510000001</v>
      </c>
      <c r="C427">
        <v>53.529998999999997</v>
      </c>
      <c r="D427">
        <v>19.209999</v>
      </c>
      <c r="E427">
        <v>11.682</v>
      </c>
      <c r="F427">
        <v>15.742286999999999</v>
      </c>
      <c r="G427">
        <v>57.202857999999999</v>
      </c>
      <c r="H427">
        <v>27.569662000000001</v>
      </c>
      <c r="I427">
        <v>0</v>
      </c>
    </row>
    <row r="428" spans="1:9">
      <c r="A428" s="126">
        <v>427</v>
      </c>
      <c r="B428">
        <v>1794.1899410000001</v>
      </c>
      <c r="C428">
        <v>61.080002</v>
      </c>
      <c r="D428">
        <v>20.150499</v>
      </c>
      <c r="E428">
        <v>12.189333</v>
      </c>
      <c r="F428">
        <v>15.711790000000001</v>
      </c>
      <c r="G428">
        <v>57.810001</v>
      </c>
      <c r="H428">
        <v>28.278752999999998</v>
      </c>
      <c r="I428">
        <v>0</v>
      </c>
    </row>
    <row r="429" spans="1:9">
      <c r="A429" s="126">
        <v>428</v>
      </c>
      <c r="B429">
        <v>1782.589966</v>
      </c>
      <c r="C429">
        <v>62.57</v>
      </c>
      <c r="D429">
        <v>17.9345</v>
      </c>
      <c r="E429">
        <v>12.093999999999999</v>
      </c>
      <c r="F429">
        <v>15.737576000000001</v>
      </c>
      <c r="G429">
        <v>58.475715999999998</v>
      </c>
      <c r="H429">
        <v>29.414000000000001</v>
      </c>
      <c r="I429">
        <v>0</v>
      </c>
    </row>
    <row r="430" spans="1:9">
      <c r="A430" s="126">
        <v>429</v>
      </c>
      <c r="B430">
        <v>1741.8900149999999</v>
      </c>
      <c r="C430">
        <v>61.48</v>
      </c>
      <c r="D430">
        <v>17.307500999999998</v>
      </c>
      <c r="E430">
        <v>11.807333</v>
      </c>
      <c r="F430">
        <v>15.76681</v>
      </c>
      <c r="G430">
        <v>57.768569999999997</v>
      </c>
      <c r="H430">
        <v>28.229937</v>
      </c>
      <c r="I430">
        <v>1</v>
      </c>
    </row>
    <row r="431" spans="1:9">
      <c r="A431" s="126">
        <v>430</v>
      </c>
      <c r="B431">
        <v>1755.1999510000001</v>
      </c>
      <c r="C431">
        <v>62.75</v>
      </c>
      <c r="D431">
        <v>17.397499</v>
      </c>
      <c r="E431">
        <v>11.915333</v>
      </c>
      <c r="F431">
        <v>15.995041000000001</v>
      </c>
      <c r="G431">
        <v>57.987144000000001</v>
      </c>
      <c r="H431">
        <v>28.347746000000001</v>
      </c>
      <c r="I431">
        <v>0</v>
      </c>
    </row>
    <row r="432" spans="1:9">
      <c r="A432" s="126">
        <v>431</v>
      </c>
      <c r="B432">
        <v>1751.6400149999999</v>
      </c>
      <c r="C432">
        <v>62.189999</v>
      </c>
      <c r="D432">
        <v>17.322500000000002</v>
      </c>
      <c r="E432">
        <v>11.628</v>
      </c>
      <c r="F432">
        <v>16.114504</v>
      </c>
      <c r="G432">
        <v>57.774284000000002</v>
      </c>
      <c r="H432">
        <v>28.473274</v>
      </c>
      <c r="I432">
        <v>0</v>
      </c>
    </row>
    <row r="433" spans="1:9">
      <c r="A433" s="126">
        <v>432</v>
      </c>
      <c r="B433">
        <v>1773.4300539999999</v>
      </c>
      <c r="C433">
        <v>62.16</v>
      </c>
      <c r="D433">
        <v>17.729500000000002</v>
      </c>
      <c r="E433">
        <v>11.891999999999999</v>
      </c>
      <c r="F433">
        <v>16.208437</v>
      </c>
      <c r="G433">
        <v>58.272857999999999</v>
      </c>
      <c r="H433">
        <v>28.890711</v>
      </c>
      <c r="I433">
        <v>0</v>
      </c>
    </row>
    <row r="434" spans="1:9">
      <c r="A434" s="126">
        <v>433</v>
      </c>
      <c r="B434">
        <v>1797.0200199999999</v>
      </c>
      <c r="C434">
        <v>64.319999999999993</v>
      </c>
      <c r="D434">
        <v>18.054001</v>
      </c>
      <c r="E434">
        <v>12.435333</v>
      </c>
      <c r="F434">
        <v>16.435192000000001</v>
      </c>
      <c r="G434">
        <v>61.425713000000002</v>
      </c>
      <c r="H434">
        <v>29.326077999999999</v>
      </c>
      <c r="I434">
        <v>0</v>
      </c>
    </row>
    <row r="435" spans="1:9">
      <c r="A435" s="126">
        <v>434</v>
      </c>
      <c r="B435">
        <v>1799.839966</v>
      </c>
      <c r="C435">
        <v>63.549999</v>
      </c>
      <c r="D435">
        <v>18.043500999999999</v>
      </c>
      <c r="E435">
        <v>13.103999999999999</v>
      </c>
      <c r="F435">
        <v>16.72963</v>
      </c>
      <c r="G435">
        <v>61.491427999999999</v>
      </c>
      <c r="H435">
        <v>29.213750999999998</v>
      </c>
      <c r="I435">
        <v>0</v>
      </c>
    </row>
    <row r="436" spans="1:9">
      <c r="A436" s="126">
        <v>435</v>
      </c>
      <c r="B436">
        <v>1819.75</v>
      </c>
      <c r="C436">
        <v>64.849997999999999</v>
      </c>
      <c r="D436">
        <v>18.089500000000001</v>
      </c>
      <c r="E436">
        <v>13.108000000000001</v>
      </c>
      <c r="F436">
        <v>16.950051999999999</v>
      </c>
      <c r="G436">
        <v>61.998569000000003</v>
      </c>
      <c r="H436">
        <v>29.643388999999999</v>
      </c>
      <c r="I436">
        <v>0</v>
      </c>
    </row>
    <row r="437" spans="1:9">
      <c r="A437" s="126">
        <v>436</v>
      </c>
      <c r="B437">
        <v>1819.26001</v>
      </c>
      <c r="C437">
        <v>64.449996999999996</v>
      </c>
      <c r="D437">
        <v>17.462499999999999</v>
      </c>
      <c r="E437">
        <v>13.021333</v>
      </c>
      <c r="F437">
        <v>16.948789999999999</v>
      </c>
      <c r="G437">
        <v>61.275714999999998</v>
      </c>
      <c r="H437">
        <v>29.556464999999999</v>
      </c>
      <c r="I437">
        <v>0</v>
      </c>
    </row>
    <row r="438" spans="1:9">
      <c r="A438" s="126">
        <v>437</v>
      </c>
      <c r="B438">
        <v>1829.829956</v>
      </c>
      <c r="C438">
        <v>67.330001999999993</v>
      </c>
      <c r="D438">
        <v>17.860001</v>
      </c>
      <c r="E438">
        <v>13.308667</v>
      </c>
      <c r="F438">
        <v>17.217924</v>
      </c>
      <c r="G438">
        <v>62.364285000000002</v>
      </c>
      <c r="H438">
        <v>29.885483000000001</v>
      </c>
      <c r="I438">
        <v>0</v>
      </c>
    </row>
    <row r="439" spans="1:9">
      <c r="A439" s="126">
        <v>438</v>
      </c>
      <c r="B439">
        <v>1838.630005</v>
      </c>
      <c r="C439">
        <v>67.089995999999999</v>
      </c>
      <c r="D439">
        <v>17.8675</v>
      </c>
      <c r="E439">
        <v>13.215332999999999</v>
      </c>
      <c r="F439">
        <v>17.20401</v>
      </c>
      <c r="G439">
        <v>62.215713999999998</v>
      </c>
      <c r="H439">
        <v>29.957709999999999</v>
      </c>
      <c r="I439">
        <v>0</v>
      </c>
    </row>
    <row r="440" spans="1:9">
      <c r="A440" s="126">
        <v>439</v>
      </c>
      <c r="B440">
        <v>1840.76001</v>
      </c>
      <c r="C440">
        <v>67.300003000000004</v>
      </c>
      <c r="D440">
        <v>17.682500999999998</v>
      </c>
      <c r="E440">
        <v>13.58</v>
      </c>
      <c r="F440">
        <v>17.267267</v>
      </c>
      <c r="G440">
        <v>62.407142999999998</v>
      </c>
      <c r="H440">
        <v>30.158957000000001</v>
      </c>
      <c r="I440">
        <v>0</v>
      </c>
    </row>
    <row r="441" spans="1:9">
      <c r="A441" s="126">
        <v>440</v>
      </c>
      <c r="B441">
        <v>1828.75</v>
      </c>
      <c r="C441">
        <v>68.059997999999993</v>
      </c>
      <c r="D441">
        <v>17.368998999999999</v>
      </c>
      <c r="E441">
        <v>12.909333</v>
      </c>
      <c r="F441">
        <v>16.994654000000001</v>
      </c>
      <c r="G441">
        <v>61.175713000000002</v>
      </c>
      <c r="H441">
        <v>29.946255000000001</v>
      </c>
      <c r="I441">
        <v>0</v>
      </c>
    </row>
    <row r="442" spans="1:9">
      <c r="A442" s="126">
        <v>441</v>
      </c>
      <c r="B442">
        <v>1839.780029</v>
      </c>
      <c r="C442">
        <v>69.629997000000003</v>
      </c>
      <c r="D442">
        <v>17.489999999999998</v>
      </c>
      <c r="E442">
        <v>13.997999999999999</v>
      </c>
      <c r="F442">
        <v>16.797934999999999</v>
      </c>
      <c r="G442">
        <v>62.135714999999998</v>
      </c>
      <c r="H442">
        <v>29.990338999999999</v>
      </c>
      <c r="I442">
        <v>0</v>
      </c>
    </row>
    <row r="443" spans="1:9">
      <c r="A443" s="126">
        <v>442</v>
      </c>
      <c r="B443">
        <v>1836.25</v>
      </c>
      <c r="C443">
        <v>68.589995999999999</v>
      </c>
      <c r="D443">
        <v>17.337999</v>
      </c>
      <c r="E443">
        <v>13.973333</v>
      </c>
      <c r="F443">
        <v>16.611345</v>
      </c>
      <c r="G443">
        <v>61.747143000000001</v>
      </c>
      <c r="H443">
        <v>29.982368000000001</v>
      </c>
      <c r="I443">
        <v>0</v>
      </c>
    </row>
    <row r="444" spans="1:9">
      <c r="A444" s="126">
        <v>443</v>
      </c>
      <c r="B444">
        <v>1847.6099850000001</v>
      </c>
      <c r="C444">
        <v>70.779999000000004</v>
      </c>
      <c r="D444">
        <v>17.589001</v>
      </c>
      <c r="E444">
        <v>14.51</v>
      </c>
      <c r="F444">
        <v>16.684086000000001</v>
      </c>
      <c r="G444">
        <v>63.857143000000001</v>
      </c>
      <c r="H444">
        <v>30.199553999999999</v>
      </c>
      <c r="I444">
        <v>0</v>
      </c>
    </row>
    <row r="445" spans="1:9">
      <c r="A445" s="126">
        <v>444</v>
      </c>
      <c r="B445">
        <v>1845.119995</v>
      </c>
      <c r="C445">
        <v>69.849997999999999</v>
      </c>
      <c r="D445">
        <v>17.916</v>
      </c>
      <c r="E445">
        <v>16.533332999999999</v>
      </c>
      <c r="F445">
        <v>16.510467999999999</v>
      </c>
      <c r="G445">
        <v>64.718575000000001</v>
      </c>
      <c r="H445">
        <v>30.386105000000001</v>
      </c>
      <c r="I445">
        <v>0</v>
      </c>
    </row>
    <row r="446" spans="1:9">
      <c r="A446" s="126">
        <v>445</v>
      </c>
      <c r="B446">
        <v>1845.160034</v>
      </c>
      <c r="C446">
        <v>69.260002</v>
      </c>
      <c r="D446">
        <v>17.989999999999998</v>
      </c>
      <c r="E446">
        <v>16.866667</v>
      </c>
      <c r="F446">
        <v>16.361511</v>
      </c>
      <c r="G446">
        <v>64.112853999999999</v>
      </c>
      <c r="H446">
        <v>30.390340999999999</v>
      </c>
      <c r="I446">
        <v>0</v>
      </c>
    </row>
    <row r="447" spans="1:9">
      <c r="A447" s="126">
        <v>446</v>
      </c>
      <c r="B447">
        <v>1854.290039</v>
      </c>
      <c r="C447">
        <v>68.940002000000007</v>
      </c>
      <c r="D447">
        <v>18.006499999999999</v>
      </c>
      <c r="E447">
        <v>16.835999999999999</v>
      </c>
      <c r="F447">
        <v>16.68788</v>
      </c>
      <c r="G447">
        <v>64.604286000000002</v>
      </c>
      <c r="H447">
        <v>30.366427999999999</v>
      </c>
      <c r="I447">
        <v>0</v>
      </c>
    </row>
    <row r="448" spans="1:9">
      <c r="A448" s="126">
        <v>447</v>
      </c>
      <c r="B448">
        <v>1859.4499510000001</v>
      </c>
      <c r="C448">
        <v>68.459998999999996</v>
      </c>
      <c r="D448">
        <v>18.105</v>
      </c>
      <c r="E448">
        <v>16.320667</v>
      </c>
      <c r="F448">
        <v>16.642655999999999</v>
      </c>
      <c r="G448">
        <v>63.661430000000003</v>
      </c>
      <c r="H448">
        <v>30.277761000000002</v>
      </c>
      <c r="I448">
        <v>0</v>
      </c>
    </row>
    <row r="449" spans="1:9">
      <c r="A449" s="126">
        <v>448</v>
      </c>
      <c r="B449">
        <v>1845.7299800000001</v>
      </c>
      <c r="C449">
        <v>67.410004000000001</v>
      </c>
      <c r="D449">
        <v>17.989000000000001</v>
      </c>
      <c r="E449">
        <v>16.704000000000001</v>
      </c>
      <c r="F449">
        <v>16.690729000000001</v>
      </c>
      <c r="G449">
        <v>63.655712000000001</v>
      </c>
      <c r="H449">
        <v>29.954971</v>
      </c>
      <c r="I449">
        <v>1</v>
      </c>
    </row>
    <row r="450" spans="1:9">
      <c r="A450" s="126">
        <v>449</v>
      </c>
      <c r="B450">
        <v>1873.910034</v>
      </c>
      <c r="C450">
        <v>68.800003000000004</v>
      </c>
      <c r="D450">
        <v>18.195</v>
      </c>
      <c r="E450">
        <v>16.989332000000001</v>
      </c>
      <c r="F450">
        <v>16.800778999999999</v>
      </c>
      <c r="G450">
        <v>64.997146999999998</v>
      </c>
      <c r="H450">
        <v>30.259331</v>
      </c>
      <c r="I450">
        <v>0</v>
      </c>
    </row>
    <row r="451" spans="1:9">
      <c r="A451" s="126">
        <v>450</v>
      </c>
      <c r="B451">
        <v>1873.8100589999999</v>
      </c>
      <c r="C451">
        <v>71.569999999999993</v>
      </c>
      <c r="D451">
        <v>18.618500000000001</v>
      </c>
      <c r="E451">
        <v>16.844000000000001</v>
      </c>
      <c r="F451">
        <v>16.836210000000001</v>
      </c>
      <c r="G451">
        <v>64.785713000000001</v>
      </c>
      <c r="H451">
        <v>30.342768</v>
      </c>
      <c r="I451">
        <v>0</v>
      </c>
    </row>
    <row r="452" spans="1:9">
      <c r="A452" s="126">
        <v>451</v>
      </c>
      <c r="B452">
        <v>1877.030029</v>
      </c>
      <c r="C452">
        <v>70.839995999999999</v>
      </c>
      <c r="D452">
        <v>18.608000000000001</v>
      </c>
      <c r="E452">
        <v>16.862666999999998</v>
      </c>
      <c r="F452">
        <v>16.785288000000001</v>
      </c>
      <c r="G452">
        <v>64.358574000000004</v>
      </c>
      <c r="H452">
        <v>30.376391999999999</v>
      </c>
      <c r="I452">
        <v>0</v>
      </c>
    </row>
    <row r="453" spans="1:9">
      <c r="A453" s="126">
        <v>452</v>
      </c>
      <c r="B453">
        <v>1878.040039</v>
      </c>
      <c r="C453">
        <v>69.800003000000004</v>
      </c>
      <c r="D453">
        <v>18.603000999999999</v>
      </c>
      <c r="E453">
        <v>16.414000000000001</v>
      </c>
      <c r="F453">
        <v>16.775486000000001</v>
      </c>
      <c r="G453">
        <v>64.052856000000006</v>
      </c>
      <c r="H453">
        <v>30.256342</v>
      </c>
      <c r="I453">
        <v>0</v>
      </c>
    </row>
    <row r="454" spans="1:9">
      <c r="A454" s="126">
        <v>453</v>
      </c>
      <c r="B454">
        <v>1877.170044</v>
      </c>
      <c r="C454">
        <v>72.029999000000004</v>
      </c>
      <c r="D454">
        <v>18.526501</v>
      </c>
      <c r="E454">
        <v>15.922667000000001</v>
      </c>
      <c r="F454">
        <v>16.790665000000001</v>
      </c>
      <c r="G454">
        <v>62.849997999999999</v>
      </c>
      <c r="H454">
        <v>30.176141999999999</v>
      </c>
      <c r="I454">
        <v>0</v>
      </c>
    </row>
    <row r="455" spans="1:9">
      <c r="A455" s="126">
        <v>454</v>
      </c>
      <c r="B455">
        <v>1867.630005</v>
      </c>
      <c r="C455">
        <v>70.099997999999999</v>
      </c>
      <c r="D455">
        <v>18.440999999999999</v>
      </c>
      <c r="E455">
        <v>15.627333</v>
      </c>
      <c r="F455">
        <v>16.954172</v>
      </c>
      <c r="G455">
        <v>62.497143000000001</v>
      </c>
      <c r="H455">
        <v>29.887723999999999</v>
      </c>
      <c r="I455">
        <v>0</v>
      </c>
    </row>
    <row r="456" spans="1:9">
      <c r="A456" s="126">
        <v>455</v>
      </c>
      <c r="B456">
        <v>1868.1999510000001</v>
      </c>
      <c r="C456">
        <v>70.879997000000003</v>
      </c>
      <c r="D456">
        <v>18.532</v>
      </c>
      <c r="E456">
        <v>16.099333000000001</v>
      </c>
      <c r="F456">
        <v>16.970614999999999</v>
      </c>
      <c r="G456">
        <v>62.368572</v>
      </c>
      <c r="H456">
        <v>30.069792</v>
      </c>
      <c r="I456">
        <v>0</v>
      </c>
    </row>
    <row r="457" spans="1:9">
      <c r="A457" s="126">
        <v>456</v>
      </c>
      <c r="B457">
        <v>1846.339966</v>
      </c>
      <c r="C457">
        <v>68.830001999999993</v>
      </c>
      <c r="D457">
        <v>18.575500000000002</v>
      </c>
      <c r="E457">
        <v>15.852667</v>
      </c>
      <c r="F457">
        <v>16.782129000000001</v>
      </c>
      <c r="G457">
        <v>61.437140999999997</v>
      </c>
      <c r="H457">
        <v>29.615494000000002</v>
      </c>
      <c r="I457">
        <v>0</v>
      </c>
    </row>
    <row r="458" spans="1:9">
      <c r="A458" s="126">
        <v>457</v>
      </c>
      <c r="B458">
        <v>1841.130005</v>
      </c>
      <c r="C458">
        <v>67.720000999999996</v>
      </c>
      <c r="D458">
        <v>18.687000000000001</v>
      </c>
      <c r="E458">
        <v>15.398</v>
      </c>
      <c r="F458">
        <v>16.593641000000002</v>
      </c>
      <c r="G458">
        <v>60.64143</v>
      </c>
      <c r="H458">
        <v>29.210512000000001</v>
      </c>
      <c r="I458">
        <v>0</v>
      </c>
    </row>
    <row r="459" spans="1:9">
      <c r="A459" s="126">
        <v>458</v>
      </c>
      <c r="B459">
        <v>1858.829956</v>
      </c>
      <c r="C459">
        <v>68.739998</v>
      </c>
      <c r="D459">
        <v>18.752001</v>
      </c>
      <c r="E459">
        <v>15.598667000000001</v>
      </c>
      <c r="F459">
        <v>16.658473999999998</v>
      </c>
      <c r="G459">
        <v>60.388573000000001</v>
      </c>
      <c r="H459">
        <v>29.691210000000002</v>
      </c>
      <c r="I459">
        <v>0</v>
      </c>
    </row>
    <row r="460" spans="1:9">
      <c r="A460" s="126">
        <v>459</v>
      </c>
      <c r="B460">
        <v>1872.25</v>
      </c>
      <c r="C460">
        <v>69.190002000000007</v>
      </c>
      <c r="D460">
        <v>18.938499</v>
      </c>
      <c r="E460">
        <v>16.002666000000001</v>
      </c>
      <c r="F460">
        <v>16.805847</v>
      </c>
      <c r="G460">
        <v>60.035713000000001</v>
      </c>
      <c r="H460">
        <v>30.168420999999999</v>
      </c>
      <c r="I460">
        <v>0</v>
      </c>
    </row>
    <row r="461" spans="1:9">
      <c r="A461" s="126">
        <v>460</v>
      </c>
      <c r="B461">
        <v>1860.7700199999999</v>
      </c>
      <c r="C461">
        <v>68.239998</v>
      </c>
      <c r="D461">
        <v>18.661501000000001</v>
      </c>
      <c r="E461">
        <v>15.722667</v>
      </c>
      <c r="F461">
        <v>16.80142</v>
      </c>
      <c r="G461">
        <v>60.012855999999999</v>
      </c>
      <c r="H461">
        <v>29.869292999999999</v>
      </c>
      <c r="I461">
        <v>0</v>
      </c>
    </row>
    <row r="462" spans="1:9">
      <c r="A462" s="126">
        <v>461</v>
      </c>
      <c r="B462">
        <v>1872.01001</v>
      </c>
      <c r="C462">
        <v>66.970000999999996</v>
      </c>
      <c r="D462">
        <v>18.448499999999999</v>
      </c>
      <c r="E462">
        <v>15.660667</v>
      </c>
      <c r="F462">
        <v>16.720455000000001</v>
      </c>
      <c r="G462">
        <v>60.610000999999997</v>
      </c>
      <c r="H462">
        <v>29.817238</v>
      </c>
      <c r="I462">
        <v>0</v>
      </c>
    </row>
    <row r="463" spans="1:9">
      <c r="A463" s="126">
        <v>462</v>
      </c>
      <c r="B463">
        <v>1866.5200199999999</v>
      </c>
      <c r="C463">
        <v>67.239998</v>
      </c>
      <c r="D463">
        <v>18.030999999999999</v>
      </c>
      <c r="E463">
        <v>15.259333</v>
      </c>
      <c r="F463">
        <v>16.852331</v>
      </c>
      <c r="G463">
        <v>57.998569000000003</v>
      </c>
      <c r="H463">
        <v>29.465554999999998</v>
      </c>
      <c r="I463">
        <v>0</v>
      </c>
    </row>
    <row r="464" spans="1:9">
      <c r="A464" s="126">
        <v>463</v>
      </c>
      <c r="B464">
        <v>1857.4399410000001</v>
      </c>
      <c r="C464">
        <v>64.099997999999999</v>
      </c>
      <c r="D464">
        <v>17.592500999999999</v>
      </c>
      <c r="E464">
        <v>14.678000000000001</v>
      </c>
      <c r="F464">
        <v>17.052209999999999</v>
      </c>
      <c r="G464">
        <v>54.128571000000001</v>
      </c>
      <c r="H464">
        <v>28.840150999999999</v>
      </c>
      <c r="I464">
        <v>0</v>
      </c>
    </row>
    <row r="465" spans="1:9">
      <c r="A465" s="126">
        <v>464</v>
      </c>
      <c r="B465">
        <v>1865.619995</v>
      </c>
      <c r="C465">
        <v>64.889999000000003</v>
      </c>
      <c r="D465">
        <v>17.735499999999998</v>
      </c>
      <c r="E465">
        <v>14.696</v>
      </c>
      <c r="F465">
        <v>17.235634000000001</v>
      </c>
      <c r="G465">
        <v>52.977142000000001</v>
      </c>
      <c r="H465">
        <v>28.859825000000001</v>
      </c>
      <c r="I465">
        <v>0</v>
      </c>
    </row>
    <row r="466" spans="1:9">
      <c r="A466" s="126">
        <v>465</v>
      </c>
      <c r="B466">
        <v>1852.5600589999999</v>
      </c>
      <c r="C466">
        <v>60.389999000000003</v>
      </c>
      <c r="D466">
        <v>17.170500000000001</v>
      </c>
      <c r="E466">
        <v>14.197333</v>
      </c>
      <c r="F466">
        <v>17.070865999999999</v>
      </c>
      <c r="G466">
        <v>53.182858000000003</v>
      </c>
      <c r="H466">
        <v>28.193574999999999</v>
      </c>
      <c r="I466">
        <v>0</v>
      </c>
    </row>
    <row r="467" spans="1:9">
      <c r="A467" s="126">
        <v>466</v>
      </c>
      <c r="B467">
        <v>1849.040039</v>
      </c>
      <c r="C467">
        <v>60.970001000000003</v>
      </c>
      <c r="D467">
        <v>16.923500000000001</v>
      </c>
      <c r="E467">
        <v>13.821332999999999</v>
      </c>
      <c r="F467">
        <v>16.997492000000001</v>
      </c>
      <c r="G467">
        <v>52.025714999999998</v>
      </c>
      <c r="H467">
        <v>27.846546</v>
      </c>
      <c r="I467">
        <v>0</v>
      </c>
    </row>
    <row r="468" spans="1:9">
      <c r="A468" s="126">
        <v>467</v>
      </c>
      <c r="B468">
        <v>1857.619995</v>
      </c>
      <c r="C468">
        <v>60.009998000000003</v>
      </c>
      <c r="D468">
        <v>16.914498999999999</v>
      </c>
      <c r="E468">
        <v>14.157999999999999</v>
      </c>
      <c r="F468">
        <v>16.978521000000001</v>
      </c>
      <c r="G468">
        <v>51.267142999999997</v>
      </c>
      <c r="H468">
        <v>27.922837999999999</v>
      </c>
      <c r="I468">
        <v>0</v>
      </c>
    </row>
    <row r="469" spans="1:9">
      <c r="A469" s="126">
        <v>468</v>
      </c>
      <c r="B469">
        <v>1872.339966</v>
      </c>
      <c r="C469">
        <v>60.240001999999997</v>
      </c>
      <c r="D469">
        <v>16.818501000000001</v>
      </c>
      <c r="E469">
        <v>13.896667000000001</v>
      </c>
      <c r="F469">
        <v>16.974733000000001</v>
      </c>
      <c r="G469">
        <v>50.290000999999997</v>
      </c>
      <c r="H469">
        <v>27.772251000000001</v>
      </c>
      <c r="I469">
        <v>0</v>
      </c>
    </row>
    <row r="470" spans="1:9">
      <c r="A470" s="126">
        <v>469</v>
      </c>
      <c r="B470">
        <v>1885.5200199999999</v>
      </c>
      <c r="C470">
        <v>62.619999</v>
      </c>
      <c r="D470">
        <v>17.1495</v>
      </c>
      <c r="E470">
        <v>14.464667</v>
      </c>
      <c r="F470">
        <v>17.130009000000001</v>
      </c>
      <c r="G470">
        <v>52.098571999999997</v>
      </c>
      <c r="H470">
        <v>28.280355</v>
      </c>
      <c r="I470">
        <v>1</v>
      </c>
    </row>
    <row r="471" spans="1:9">
      <c r="A471" s="126">
        <v>470</v>
      </c>
      <c r="B471">
        <v>1890.900024</v>
      </c>
      <c r="C471">
        <v>62.720001000000003</v>
      </c>
      <c r="D471">
        <v>17.097999999999999</v>
      </c>
      <c r="E471">
        <v>15.352667</v>
      </c>
      <c r="F471">
        <v>17.158472</v>
      </c>
      <c r="G471">
        <v>51.84</v>
      </c>
      <c r="H471">
        <v>28.272379000000001</v>
      </c>
      <c r="I471">
        <v>0</v>
      </c>
    </row>
    <row r="472" spans="1:9">
      <c r="A472" s="126">
        <v>471</v>
      </c>
      <c r="B472">
        <v>1888.7700199999999</v>
      </c>
      <c r="C472">
        <v>59.490001999999997</v>
      </c>
      <c r="D472">
        <v>16.681000000000001</v>
      </c>
      <c r="E472">
        <v>15.026667</v>
      </c>
      <c r="F472">
        <v>17.039556999999999</v>
      </c>
      <c r="G472">
        <v>50.669998</v>
      </c>
      <c r="H472">
        <v>28.409002000000001</v>
      </c>
      <c r="I472">
        <v>0</v>
      </c>
    </row>
    <row r="473" spans="1:9">
      <c r="A473" s="126">
        <v>472</v>
      </c>
      <c r="B473">
        <v>1865.089966</v>
      </c>
      <c r="C473">
        <v>56.75</v>
      </c>
      <c r="D473">
        <v>16.149999999999999</v>
      </c>
      <c r="E473">
        <v>14.148667</v>
      </c>
      <c r="F473">
        <v>16.819130000000001</v>
      </c>
      <c r="G473">
        <v>48.187140999999997</v>
      </c>
      <c r="H473">
        <v>27.082644999999999</v>
      </c>
      <c r="I473">
        <v>0</v>
      </c>
    </row>
    <row r="474" spans="1:9">
      <c r="A474" s="126">
        <v>473</v>
      </c>
      <c r="B474">
        <v>1845.040039</v>
      </c>
      <c r="C474">
        <v>56.950001</v>
      </c>
      <c r="D474">
        <v>15.888</v>
      </c>
      <c r="E474">
        <v>13.834667</v>
      </c>
      <c r="F474">
        <v>16.555057999999999</v>
      </c>
      <c r="G474">
        <v>48.285713000000001</v>
      </c>
      <c r="H474">
        <v>26.833828</v>
      </c>
      <c r="I474">
        <v>0</v>
      </c>
    </row>
    <row r="475" spans="1:9">
      <c r="A475" s="126">
        <v>474</v>
      </c>
      <c r="B475">
        <v>1851.959961</v>
      </c>
      <c r="C475">
        <v>58.189999</v>
      </c>
      <c r="D475">
        <v>16.3535</v>
      </c>
      <c r="E475">
        <v>14.364000000000001</v>
      </c>
      <c r="F475">
        <v>16.554103999999999</v>
      </c>
      <c r="G475">
        <v>49.841431</v>
      </c>
      <c r="H475">
        <v>27.669035000000001</v>
      </c>
      <c r="I475">
        <v>0</v>
      </c>
    </row>
    <row r="476" spans="1:9">
      <c r="A476" s="126">
        <v>475</v>
      </c>
      <c r="B476">
        <v>1872.1800539999999</v>
      </c>
      <c r="C476">
        <v>62.41</v>
      </c>
      <c r="D476">
        <v>16.590499999999999</v>
      </c>
      <c r="E476">
        <v>14.462</v>
      </c>
      <c r="F476">
        <v>16.77169</v>
      </c>
      <c r="G476">
        <v>50.432858000000003</v>
      </c>
      <c r="H476">
        <v>28.129770000000001</v>
      </c>
      <c r="I476">
        <v>0</v>
      </c>
    </row>
    <row r="477" spans="1:9">
      <c r="A477" s="126">
        <v>476</v>
      </c>
      <c r="B477">
        <v>1833.079956</v>
      </c>
      <c r="C477">
        <v>59.16</v>
      </c>
      <c r="D477">
        <v>15.855499999999999</v>
      </c>
      <c r="E477">
        <v>13.612667</v>
      </c>
      <c r="F477">
        <v>16.555364999999998</v>
      </c>
      <c r="G477">
        <v>47.818568999999997</v>
      </c>
      <c r="H477">
        <v>26.973444000000001</v>
      </c>
      <c r="I477">
        <v>0</v>
      </c>
    </row>
    <row r="478" spans="1:9">
      <c r="A478" s="126">
        <v>477</v>
      </c>
      <c r="B478">
        <v>1815.6899410000001</v>
      </c>
      <c r="C478">
        <v>58.529998999999997</v>
      </c>
      <c r="D478">
        <v>15.586499999999999</v>
      </c>
      <c r="E478">
        <v>13.585333</v>
      </c>
      <c r="F478">
        <v>16.432981000000002</v>
      </c>
      <c r="G478">
        <v>46.672854999999998</v>
      </c>
      <c r="H478">
        <v>26.457360999999999</v>
      </c>
      <c r="I478">
        <v>0</v>
      </c>
    </row>
    <row r="479" spans="1:9">
      <c r="A479" s="126">
        <v>478</v>
      </c>
      <c r="B479">
        <v>1830.6099850000001</v>
      </c>
      <c r="C479">
        <v>58.889999000000003</v>
      </c>
      <c r="D479">
        <v>15.795500000000001</v>
      </c>
      <c r="E479">
        <v>13.206</v>
      </c>
      <c r="F479">
        <v>16.498443999999999</v>
      </c>
      <c r="G479">
        <v>47.368572</v>
      </c>
      <c r="H479">
        <v>26.553099</v>
      </c>
      <c r="I479">
        <v>0</v>
      </c>
    </row>
    <row r="480" spans="1:9">
      <c r="A480" s="126">
        <v>479</v>
      </c>
      <c r="B480">
        <v>1842.9799800000001</v>
      </c>
      <c r="C480">
        <v>59.09</v>
      </c>
      <c r="D480">
        <v>15.804</v>
      </c>
      <c r="E480">
        <v>12.927333000000001</v>
      </c>
      <c r="F480">
        <v>16.380796</v>
      </c>
      <c r="G480">
        <v>46.610000999999997</v>
      </c>
      <c r="H480">
        <v>26.748562</v>
      </c>
      <c r="I480">
        <v>0</v>
      </c>
    </row>
    <row r="481" spans="1:9">
      <c r="A481" s="126">
        <v>480</v>
      </c>
      <c r="B481">
        <v>1862.3100589999999</v>
      </c>
      <c r="C481">
        <v>59.720001000000003</v>
      </c>
      <c r="D481">
        <v>16.184000000000001</v>
      </c>
      <c r="E481">
        <v>13.273999999999999</v>
      </c>
      <c r="F481">
        <v>16.414007000000002</v>
      </c>
      <c r="G481">
        <v>47.344287999999999</v>
      </c>
      <c r="H481">
        <v>27.750810999999999</v>
      </c>
      <c r="I481">
        <v>0</v>
      </c>
    </row>
    <row r="482" spans="1:9">
      <c r="A482" s="126">
        <v>481</v>
      </c>
      <c r="B482">
        <v>1864.849976</v>
      </c>
      <c r="C482">
        <v>58.939999</v>
      </c>
      <c r="D482">
        <v>16.245501000000001</v>
      </c>
      <c r="E482">
        <v>13.208</v>
      </c>
      <c r="F482">
        <v>16.601541999999998</v>
      </c>
      <c r="G482">
        <v>49.39143</v>
      </c>
      <c r="H482">
        <v>26.731607</v>
      </c>
      <c r="I482">
        <v>0</v>
      </c>
    </row>
    <row r="483" spans="1:9">
      <c r="A483" s="126">
        <v>482</v>
      </c>
      <c r="B483">
        <v>1871.8900149999999</v>
      </c>
      <c r="C483">
        <v>61.240001999999997</v>
      </c>
      <c r="D483">
        <v>16.543500999999999</v>
      </c>
      <c r="E483">
        <v>13.625332999999999</v>
      </c>
      <c r="F483">
        <v>16.798573999999999</v>
      </c>
      <c r="G483">
        <v>49.784286000000002</v>
      </c>
      <c r="H483">
        <v>26.358630999999999</v>
      </c>
      <c r="I483">
        <v>0</v>
      </c>
    </row>
    <row r="484" spans="1:9">
      <c r="A484" s="126">
        <v>483</v>
      </c>
      <c r="B484">
        <v>1879.5500489999999</v>
      </c>
      <c r="C484">
        <v>63.029998999999997</v>
      </c>
      <c r="D484">
        <v>16.466000000000001</v>
      </c>
      <c r="E484">
        <v>14.576000000000001</v>
      </c>
      <c r="F484">
        <v>16.815339999999999</v>
      </c>
      <c r="G484">
        <v>53.271427000000003</v>
      </c>
      <c r="H484">
        <v>26.667286000000001</v>
      </c>
      <c r="I484">
        <v>0</v>
      </c>
    </row>
    <row r="485" spans="1:9">
      <c r="A485" s="126">
        <v>484</v>
      </c>
      <c r="B485">
        <v>1875.3900149999999</v>
      </c>
      <c r="C485">
        <v>61.360000999999997</v>
      </c>
      <c r="D485">
        <v>16.228999999999999</v>
      </c>
      <c r="E485">
        <v>13.866</v>
      </c>
      <c r="F485">
        <v>16.595537</v>
      </c>
      <c r="G485">
        <v>50.5</v>
      </c>
      <c r="H485">
        <v>26.274861999999999</v>
      </c>
      <c r="I485">
        <v>0</v>
      </c>
    </row>
    <row r="486" spans="1:9">
      <c r="A486" s="126">
        <v>485</v>
      </c>
      <c r="B486">
        <v>1878.6099850000001</v>
      </c>
      <c r="C486">
        <v>60.869999</v>
      </c>
      <c r="D486">
        <v>16.857500000000002</v>
      </c>
      <c r="E486">
        <v>13.857333000000001</v>
      </c>
      <c r="F486">
        <v>17.956061999999999</v>
      </c>
      <c r="G486">
        <v>49.152858999999999</v>
      </c>
      <c r="H486">
        <v>26.186105999999999</v>
      </c>
      <c r="I486">
        <v>0</v>
      </c>
    </row>
    <row r="487" spans="1:9">
      <c r="A487" s="126">
        <v>486</v>
      </c>
      <c r="B487">
        <v>1863.400024</v>
      </c>
      <c r="C487">
        <v>57.709999000000003</v>
      </c>
      <c r="D487">
        <v>15.1915</v>
      </c>
      <c r="E487">
        <v>13.323333</v>
      </c>
      <c r="F487">
        <v>18.087952000000001</v>
      </c>
      <c r="G487">
        <v>46.011429</v>
      </c>
      <c r="H487">
        <v>25.738334999999999</v>
      </c>
      <c r="I487">
        <v>0</v>
      </c>
    </row>
    <row r="488" spans="1:9">
      <c r="A488" s="126">
        <v>487</v>
      </c>
      <c r="B488">
        <v>1869.4300539999999</v>
      </c>
      <c r="C488">
        <v>56.139999000000003</v>
      </c>
      <c r="D488">
        <v>14.829000000000001</v>
      </c>
      <c r="E488">
        <v>13.234</v>
      </c>
      <c r="F488">
        <v>18.788451999999999</v>
      </c>
      <c r="G488">
        <v>44.887141999999997</v>
      </c>
      <c r="H488">
        <v>25.786702999999999</v>
      </c>
      <c r="I488">
        <v>0</v>
      </c>
    </row>
    <row r="489" spans="1:9">
      <c r="A489" s="126">
        <v>488</v>
      </c>
      <c r="B489">
        <v>1878.329956</v>
      </c>
      <c r="C489">
        <v>58.150002000000001</v>
      </c>
      <c r="D489">
        <v>15.019</v>
      </c>
      <c r="E489">
        <v>13.794667</v>
      </c>
      <c r="F489">
        <v>18.732787999999999</v>
      </c>
      <c r="G489">
        <v>45.695712999999998</v>
      </c>
      <c r="H489">
        <v>26.312757000000001</v>
      </c>
      <c r="I489">
        <v>0</v>
      </c>
    </row>
    <row r="490" spans="1:9">
      <c r="A490" s="126">
        <v>489</v>
      </c>
      <c r="B490">
        <v>1883.9499510000001</v>
      </c>
      <c r="C490">
        <v>59.779998999999997</v>
      </c>
      <c r="D490">
        <v>15.2065</v>
      </c>
      <c r="E490">
        <v>13.859332999999999</v>
      </c>
      <c r="F490">
        <v>18.661954999999999</v>
      </c>
      <c r="G490">
        <v>46.005713999999998</v>
      </c>
      <c r="H490">
        <v>26.260899999999999</v>
      </c>
      <c r="I490">
        <v>0</v>
      </c>
    </row>
    <row r="491" spans="1:9">
      <c r="A491" s="126">
        <v>490</v>
      </c>
      <c r="B491">
        <v>1883.6800539999999</v>
      </c>
      <c r="C491">
        <v>61.150002000000001</v>
      </c>
      <c r="D491">
        <v>15.394500000000001</v>
      </c>
      <c r="E491">
        <v>13.848667000000001</v>
      </c>
      <c r="F491">
        <v>18.705916999999999</v>
      </c>
      <c r="G491">
        <v>48.074286999999998</v>
      </c>
      <c r="H491">
        <v>26.494758999999998</v>
      </c>
      <c r="I491">
        <v>1</v>
      </c>
    </row>
    <row r="492" spans="1:9">
      <c r="A492" s="126">
        <v>491</v>
      </c>
      <c r="B492">
        <v>1881.1400149999999</v>
      </c>
      <c r="C492">
        <v>60.459999000000003</v>
      </c>
      <c r="D492">
        <v>15.400499999999999</v>
      </c>
      <c r="E492">
        <v>14.060667</v>
      </c>
      <c r="F492">
        <v>18.740701999999999</v>
      </c>
      <c r="G492">
        <v>48.664287999999999</v>
      </c>
      <c r="H492">
        <v>26.324225999999999</v>
      </c>
      <c r="I492">
        <v>0</v>
      </c>
    </row>
    <row r="493" spans="1:9">
      <c r="A493" s="126">
        <v>492</v>
      </c>
      <c r="B493">
        <v>1884.660034</v>
      </c>
      <c r="C493">
        <v>61.220001000000003</v>
      </c>
      <c r="D493">
        <v>15.5025</v>
      </c>
      <c r="E493">
        <v>14.440666999999999</v>
      </c>
      <c r="F493">
        <v>19.005725999999999</v>
      </c>
      <c r="G493">
        <v>49.197144000000002</v>
      </c>
      <c r="H493">
        <v>26.318242999999999</v>
      </c>
      <c r="I493">
        <v>0</v>
      </c>
    </row>
    <row r="494" spans="1:9">
      <c r="A494" s="126">
        <v>493</v>
      </c>
      <c r="B494">
        <v>1867.719971</v>
      </c>
      <c r="C494">
        <v>58.529998999999997</v>
      </c>
      <c r="D494">
        <v>14.869</v>
      </c>
      <c r="E494">
        <v>13.818667</v>
      </c>
      <c r="F494">
        <v>18.798577999999999</v>
      </c>
      <c r="G494">
        <v>46.598571999999997</v>
      </c>
      <c r="H494">
        <v>25.686478000000001</v>
      </c>
      <c r="I494">
        <v>0</v>
      </c>
    </row>
    <row r="495" spans="1:9">
      <c r="A495" s="126">
        <v>494</v>
      </c>
      <c r="B495">
        <v>1878.209961</v>
      </c>
      <c r="C495">
        <v>57.389999000000003</v>
      </c>
      <c r="D495">
        <v>14.6355</v>
      </c>
      <c r="E495">
        <v>13.423333</v>
      </c>
      <c r="F495">
        <v>18.732787999999999</v>
      </c>
      <c r="G495">
        <v>45.791428000000003</v>
      </c>
      <c r="H495">
        <v>25.428186</v>
      </c>
      <c r="I495">
        <v>0</v>
      </c>
    </row>
    <row r="496" spans="1:9">
      <c r="A496" s="126">
        <v>495</v>
      </c>
      <c r="B496">
        <v>1875.630005</v>
      </c>
      <c r="C496">
        <v>56.759998000000003</v>
      </c>
      <c r="D496">
        <v>14.416</v>
      </c>
      <c r="E496">
        <v>11.906000000000001</v>
      </c>
      <c r="F496">
        <v>18.699400000000001</v>
      </c>
      <c r="G496">
        <v>45.951427000000002</v>
      </c>
      <c r="H496">
        <v>25.480045</v>
      </c>
      <c r="I496">
        <v>0</v>
      </c>
    </row>
    <row r="497" spans="1:9">
      <c r="A497" s="126">
        <v>496</v>
      </c>
      <c r="B497">
        <v>1878.4799800000001</v>
      </c>
      <c r="C497">
        <v>57.240001999999997</v>
      </c>
      <c r="D497">
        <v>14.612</v>
      </c>
      <c r="E497">
        <v>12.150667</v>
      </c>
      <c r="F497">
        <v>18.621480999999999</v>
      </c>
      <c r="G497">
        <v>46.935715000000002</v>
      </c>
      <c r="H497">
        <v>25.865486000000001</v>
      </c>
      <c r="I497">
        <v>0</v>
      </c>
    </row>
    <row r="498" spans="1:9">
      <c r="A498" s="126">
        <v>497</v>
      </c>
      <c r="B498">
        <v>1896.650024</v>
      </c>
      <c r="C498">
        <v>59.830002</v>
      </c>
      <c r="D498">
        <v>15.143000000000001</v>
      </c>
      <c r="E498">
        <v>12.311332999999999</v>
      </c>
      <c r="F498">
        <v>18.853318999999999</v>
      </c>
      <c r="G498">
        <v>49.349997999999999</v>
      </c>
      <c r="H498">
        <v>26.423454</v>
      </c>
      <c r="I498">
        <v>0</v>
      </c>
    </row>
    <row r="499" spans="1:9">
      <c r="A499" s="126">
        <v>498</v>
      </c>
      <c r="B499">
        <v>1897.4499510000001</v>
      </c>
      <c r="C499">
        <v>59.830002</v>
      </c>
      <c r="D499">
        <v>15.231999999999999</v>
      </c>
      <c r="E499">
        <v>12.677333000000001</v>
      </c>
      <c r="F499">
        <v>18.882892999999999</v>
      </c>
      <c r="G499">
        <v>49.591431</v>
      </c>
      <c r="H499">
        <v>26.581520000000001</v>
      </c>
      <c r="I499">
        <v>0</v>
      </c>
    </row>
    <row r="500" spans="1:9">
      <c r="A500" s="126">
        <v>499</v>
      </c>
      <c r="B500">
        <v>1888.530029</v>
      </c>
      <c r="C500">
        <v>59.23</v>
      </c>
      <c r="D500">
        <v>14.881</v>
      </c>
      <c r="E500">
        <v>12.708</v>
      </c>
      <c r="F500">
        <v>18.886393000000002</v>
      </c>
      <c r="G500">
        <v>50.268569999999997</v>
      </c>
      <c r="H500">
        <v>26.260403</v>
      </c>
      <c r="I500">
        <v>0</v>
      </c>
    </row>
    <row r="501" spans="1:9">
      <c r="A501" s="126">
        <v>500</v>
      </c>
      <c r="B501">
        <v>1870.849976</v>
      </c>
      <c r="C501">
        <v>57.919998</v>
      </c>
      <c r="D501">
        <v>14.759499999999999</v>
      </c>
      <c r="E501">
        <v>12.572666999999999</v>
      </c>
      <c r="F501">
        <v>18.7258</v>
      </c>
      <c r="G501">
        <v>49.169998</v>
      </c>
      <c r="H501">
        <v>25.927814000000001</v>
      </c>
      <c r="I501">
        <v>0</v>
      </c>
    </row>
    <row r="502" spans="1:9">
      <c r="A502" s="126">
        <v>501</v>
      </c>
      <c r="B502">
        <v>1877.8599850000001</v>
      </c>
      <c r="C502">
        <v>58.02</v>
      </c>
      <c r="D502">
        <v>14.885</v>
      </c>
      <c r="E502">
        <v>12.770667</v>
      </c>
      <c r="F502">
        <v>19.002154999999998</v>
      </c>
      <c r="G502">
        <v>49.982857000000003</v>
      </c>
      <c r="H502">
        <v>25.960225999999999</v>
      </c>
      <c r="I502">
        <v>0</v>
      </c>
    </row>
    <row r="503" spans="1:9">
      <c r="A503" s="126">
        <v>502</v>
      </c>
      <c r="B503">
        <v>1885.079956</v>
      </c>
      <c r="C503">
        <v>59.209999000000003</v>
      </c>
      <c r="D503">
        <v>14.837999999999999</v>
      </c>
      <c r="E503">
        <v>13.072666999999999</v>
      </c>
      <c r="F503">
        <v>19.227319999999999</v>
      </c>
      <c r="G503">
        <v>52.071429999999999</v>
      </c>
      <c r="H503">
        <v>26.3706</v>
      </c>
      <c r="I503">
        <v>0</v>
      </c>
    </row>
    <row r="504" spans="1:9">
      <c r="A504" s="126">
        <v>503</v>
      </c>
      <c r="B504">
        <v>1872.829956</v>
      </c>
      <c r="C504">
        <v>58.560001</v>
      </c>
      <c r="D504">
        <v>15.0595</v>
      </c>
      <c r="E504">
        <v>13.02</v>
      </c>
      <c r="F504">
        <v>19.231128999999999</v>
      </c>
      <c r="G504">
        <v>53.095714999999998</v>
      </c>
      <c r="H504">
        <v>26.415976000000001</v>
      </c>
      <c r="I504">
        <v>0</v>
      </c>
    </row>
    <row r="505" spans="1:9">
      <c r="A505" s="126">
        <v>504</v>
      </c>
      <c r="B505">
        <v>1888.030029</v>
      </c>
      <c r="C505">
        <v>60.490001999999997</v>
      </c>
      <c r="D505">
        <v>15.250500000000001</v>
      </c>
      <c r="E505">
        <v>13.296666999999999</v>
      </c>
      <c r="F505">
        <v>19.282021</v>
      </c>
      <c r="G505">
        <v>55.799999</v>
      </c>
      <c r="H505">
        <v>26.87322</v>
      </c>
      <c r="I505">
        <v>0</v>
      </c>
    </row>
    <row r="506" spans="1:9">
      <c r="A506" s="126">
        <v>505</v>
      </c>
      <c r="B506">
        <v>1892.48999</v>
      </c>
      <c r="C506">
        <v>60.52</v>
      </c>
      <c r="D506">
        <v>15.2455</v>
      </c>
      <c r="E506">
        <v>13.658666999999999</v>
      </c>
      <c r="F506">
        <v>19.312553000000001</v>
      </c>
      <c r="G506">
        <v>55.971428000000003</v>
      </c>
      <c r="H506">
        <v>27.178383</v>
      </c>
      <c r="I506">
        <v>0</v>
      </c>
    </row>
    <row r="507" spans="1:9">
      <c r="A507" s="126">
        <v>506</v>
      </c>
      <c r="B507">
        <v>1900.530029</v>
      </c>
      <c r="C507">
        <v>61.349997999999999</v>
      </c>
      <c r="D507">
        <v>15.612</v>
      </c>
      <c r="E507">
        <v>13.82</v>
      </c>
      <c r="F507">
        <v>19.530705999999999</v>
      </c>
      <c r="G507">
        <v>57.478572999999997</v>
      </c>
      <c r="H507">
        <v>27.559335999999998</v>
      </c>
      <c r="I507">
        <v>0</v>
      </c>
    </row>
    <row r="508" spans="1:9">
      <c r="A508" s="126">
        <v>507</v>
      </c>
      <c r="B508">
        <v>1911.910034</v>
      </c>
      <c r="C508">
        <v>63.48</v>
      </c>
      <c r="D508">
        <v>15.541</v>
      </c>
      <c r="E508">
        <v>14.103999999999999</v>
      </c>
      <c r="F508">
        <v>19.896439000000001</v>
      </c>
      <c r="G508">
        <v>56.972858000000002</v>
      </c>
      <c r="H508">
        <v>28.220022</v>
      </c>
      <c r="I508">
        <v>0</v>
      </c>
    </row>
    <row r="509" spans="1:9">
      <c r="A509" s="126">
        <v>508</v>
      </c>
      <c r="B509">
        <v>1909.780029</v>
      </c>
      <c r="C509">
        <v>63.509998000000003</v>
      </c>
      <c r="D509">
        <v>15.507999999999999</v>
      </c>
      <c r="E509">
        <v>14.016</v>
      </c>
      <c r="F509">
        <v>19.844912999999998</v>
      </c>
      <c r="G509">
        <v>57.32</v>
      </c>
      <c r="H509">
        <v>28.007107000000001</v>
      </c>
      <c r="I509">
        <v>0</v>
      </c>
    </row>
    <row r="510" spans="1:9">
      <c r="A510" s="126">
        <v>509</v>
      </c>
      <c r="B510">
        <v>1920.030029</v>
      </c>
      <c r="C510">
        <v>63.830002</v>
      </c>
      <c r="D510">
        <v>15.689</v>
      </c>
      <c r="E510">
        <v>14.016</v>
      </c>
      <c r="F510">
        <v>20.206506999999998</v>
      </c>
      <c r="G510">
        <v>59.314284999999998</v>
      </c>
      <c r="H510">
        <v>27.927326000000001</v>
      </c>
      <c r="I510">
        <v>0</v>
      </c>
    </row>
    <row r="511" spans="1:9">
      <c r="A511" s="126">
        <v>510</v>
      </c>
      <c r="B511">
        <v>1923.5699460000001</v>
      </c>
      <c r="C511">
        <v>63.299999</v>
      </c>
      <c r="D511">
        <v>15.6275</v>
      </c>
      <c r="E511">
        <v>13.851333</v>
      </c>
      <c r="F511">
        <v>20.130821000000001</v>
      </c>
      <c r="G511">
        <v>59.689999</v>
      </c>
      <c r="H511">
        <v>27.917852</v>
      </c>
      <c r="I511">
        <v>0</v>
      </c>
    </row>
    <row r="512" spans="1:9">
      <c r="A512" s="126">
        <v>511</v>
      </c>
      <c r="B512">
        <v>1924.969971</v>
      </c>
      <c r="C512">
        <v>63.080002</v>
      </c>
      <c r="D512">
        <v>15.442</v>
      </c>
      <c r="E512">
        <v>13.646667000000001</v>
      </c>
      <c r="F512">
        <v>19.992477000000001</v>
      </c>
      <c r="G512">
        <v>60.294285000000002</v>
      </c>
      <c r="H512">
        <v>27.620667000000001</v>
      </c>
      <c r="I512">
        <v>1</v>
      </c>
    </row>
    <row r="513" spans="1:9">
      <c r="A513" s="126">
        <v>512</v>
      </c>
      <c r="B513">
        <v>1924.23999</v>
      </c>
      <c r="C513">
        <v>62.869999</v>
      </c>
      <c r="D513">
        <v>15.359500000000001</v>
      </c>
      <c r="E513">
        <v>13.662667000000001</v>
      </c>
      <c r="F513">
        <v>20.275207999999999</v>
      </c>
      <c r="G513">
        <v>59.652858999999999</v>
      </c>
      <c r="H513">
        <v>27.172398000000001</v>
      </c>
      <c r="I513">
        <v>0</v>
      </c>
    </row>
    <row r="514" spans="1:9">
      <c r="A514" s="126">
        <v>513</v>
      </c>
      <c r="B514">
        <v>1927.880005</v>
      </c>
      <c r="C514">
        <v>63.34</v>
      </c>
      <c r="D514">
        <v>15.339</v>
      </c>
      <c r="E514">
        <v>13.599333</v>
      </c>
      <c r="F514">
        <v>20.506723000000001</v>
      </c>
      <c r="G514">
        <v>60.458571999999997</v>
      </c>
      <c r="H514">
        <v>27.158438</v>
      </c>
      <c r="I514">
        <v>0</v>
      </c>
    </row>
    <row r="515" spans="1:9">
      <c r="A515" s="126">
        <v>514</v>
      </c>
      <c r="B515">
        <v>1940.459961</v>
      </c>
      <c r="C515">
        <v>63.189999</v>
      </c>
      <c r="D515">
        <v>16.178498999999999</v>
      </c>
      <c r="E515">
        <v>13.793333000000001</v>
      </c>
      <c r="F515">
        <v>20.587183</v>
      </c>
      <c r="G515">
        <v>61.192855999999999</v>
      </c>
      <c r="H515">
        <v>27.619171000000001</v>
      </c>
      <c r="I515">
        <v>0</v>
      </c>
    </row>
    <row r="516" spans="1:9">
      <c r="A516" s="126">
        <v>515</v>
      </c>
      <c r="B516">
        <v>1949.4399410000001</v>
      </c>
      <c r="C516">
        <v>62.5</v>
      </c>
      <c r="D516">
        <v>16.483499999999999</v>
      </c>
      <c r="E516">
        <v>13.878</v>
      </c>
      <c r="F516">
        <v>20.530573</v>
      </c>
      <c r="G516">
        <v>61.447144000000002</v>
      </c>
      <c r="H516">
        <v>27.740338999999999</v>
      </c>
      <c r="I516">
        <v>0</v>
      </c>
    </row>
    <row r="517" spans="1:9">
      <c r="A517" s="126">
        <v>516</v>
      </c>
      <c r="B517">
        <v>1951.2700199999999</v>
      </c>
      <c r="C517">
        <v>62.880001</v>
      </c>
      <c r="D517">
        <v>16.375</v>
      </c>
      <c r="E517">
        <v>13.687333000000001</v>
      </c>
      <c r="F517">
        <v>20.859095</v>
      </c>
      <c r="G517">
        <v>60.441428999999999</v>
      </c>
      <c r="H517">
        <v>28.029045</v>
      </c>
      <c r="I517">
        <v>0</v>
      </c>
    </row>
    <row r="518" spans="1:9">
      <c r="A518" s="126">
        <v>517</v>
      </c>
      <c r="B518">
        <v>1950.790039</v>
      </c>
      <c r="C518">
        <v>65.769997000000004</v>
      </c>
      <c r="D518">
        <v>16.620501000000001</v>
      </c>
      <c r="E518">
        <v>13.486667000000001</v>
      </c>
      <c r="F518">
        <v>20.981527</v>
      </c>
      <c r="G518">
        <v>61.184283999999998</v>
      </c>
      <c r="H518">
        <v>27.950762000000001</v>
      </c>
      <c r="I518">
        <v>0</v>
      </c>
    </row>
    <row r="519" spans="1:9">
      <c r="A519" s="126">
        <v>518</v>
      </c>
      <c r="B519">
        <v>1943.8900149999999</v>
      </c>
      <c r="C519">
        <v>65.779999000000004</v>
      </c>
      <c r="D519">
        <v>16.760000000000002</v>
      </c>
      <c r="E519">
        <v>13.631333</v>
      </c>
      <c r="F519">
        <v>20.894704999999998</v>
      </c>
      <c r="G519">
        <v>61.428570000000001</v>
      </c>
      <c r="H519">
        <v>27.865496</v>
      </c>
      <c r="I519">
        <v>0</v>
      </c>
    </row>
    <row r="520" spans="1:9">
      <c r="A520" s="126">
        <v>519</v>
      </c>
      <c r="B520">
        <v>1930.1099850000001</v>
      </c>
      <c r="C520">
        <v>64.290001000000004</v>
      </c>
      <c r="D520">
        <v>16.295500000000001</v>
      </c>
      <c r="E520">
        <v>13.568</v>
      </c>
      <c r="F520">
        <v>20.545207999999999</v>
      </c>
      <c r="G520">
        <v>60.349997999999999</v>
      </c>
      <c r="H520">
        <v>27.492021999999999</v>
      </c>
      <c r="I520">
        <v>0</v>
      </c>
    </row>
    <row r="521" spans="1:9">
      <c r="A521" s="126">
        <v>520</v>
      </c>
      <c r="B521">
        <v>1936.160034</v>
      </c>
      <c r="C521">
        <v>64.5</v>
      </c>
      <c r="D521">
        <v>16.313499</v>
      </c>
      <c r="E521">
        <v>13.761333</v>
      </c>
      <c r="F521">
        <v>20.320356</v>
      </c>
      <c r="G521">
        <v>61.101429000000003</v>
      </c>
      <c r="H521">
        <v>27.512464999999999</v>
      </c>
      <c r="I521">
        <v>0</v>
      </c>
    </row>
    <row r="522" spans="1:9">
      <c r="A522" s="126">
        <v>521</v>
      </c>
      <c r="B522">
        <v>1937.780029</v>
      </c>
      <c r="C522">
        <v>64.190002000000007</v>
      </c>
      <c r="D522">
        <v>16.381001000000001</v>
      </c>
      <c r="E522">
        <v>14.974</v>
      </c>
      <c r="F522">
        <v>20.525167</v>
      </c>
      <c r="G522">
        <v>61.465713999999998</v>
      </c>
      <c r="H522">
        <v>27.139488</v>
      </c>
      <c r="I522">
        <v>0</v>
      </c>
    </row>
    <row r="523" spans="1:9">
      <c r="A523" s="126">
        <v>522</v>
      </c>
      <c r="B523">
        <v>1941.98999</v>
      </c>
      <c r="C523">
        <v>64.400002000000001</v>
      </c>
      <c r="D523">
        <v>16.280999999999999</v>
      </c>
      <c r="E523">
        <v>15.444667000000001</v>
      </c>
      <c r="F523">
        <v>20.498455</v>
      </c>
      <c r="G523">
        <v>63.378571000000001</v>
      </c>
      <c r="H523">
        <v>27.076162</v>
      </c>
      <c r="I523">
        <v>0</v>
      </c>
    </row>
    <row r="524" spans="1:9">
      <c r="A524" s="126">
        <v>523</v>
      </c>
      <c r="B524">
        <v>1956.9799800000001</v>
      </c>
      <c r="C524">
        <v>65.599997999999999</v>
      </c>
      <c r="D524">
        <v>16.719000000000001</v>
      </c>
      <c r="E524">
        <v>15.141332999999999</v>
      </c>
      <c r="F524">
        <v>20.520710000000001</v>
      </c>
      <c r="G524">
        <v>64.097144999999998</v>
      </c>
      <c r="H524">
        <v>27.592745000000001</v>
      </c>
      <c r="I524">
        <v>0</v>
      </c>
    </row>
    <row r="525" spans="1:9">
      <c r="A525" s="126">
        <v>524</v>
      </c>
      <c r="B525">
        <v>1959.4799800000001</v>
      </c>
      <c r="C525">
        <v>64.339995999999999</v>
      </c>
      <c r="D525">
        <v>16.350000000000001</v>
      </c>
      <c r="E525">
        <v>15.186</v>
      </c>
      <c r="F525">
        <v>20.449482</v>
      </c>
      <c r="G525">
        <v>63.055714000000002</v>
      </c>
      <c r="H525">
        <v>27.669035000000001</v>
      </c>
      <c r="I525">
        <v>0</v>
      </c>
    </row>
    <row r="526" spans="1:9">
      <c r="A526" s="126">
        <v>525</v>
      </c>
      <c r="B526">
        <v>1962.869995</v>
      </c>
      <c r="C526">
        <v>64.5</v>
      </c>
      <c r="D526">
        <v>16.209999</v>
      </c>
      <c r="E526">
        <v>15.305999999999999</v>
      </c>
      <c r="F526">
        <v>20.237988999999999</v>
      </c>
      <c r="G526">
        <v>62.882857999999999</v>
      </c>
      <c r="H526">
        <v>27.741834999999998</v>
      </c>
      <c r="I526">
        <v>0</v>
      </c>
    </row>
    <row r="527" spans="1:9">
      <c r="A527" s="126">
        <v>526</v>
      </c>
      <c r="B527">
        <v>1962.6099850000001</v>
      </c>
      <c r="C527">
        <v>65.370002999999997</v>
      </c>
      <c r="D527">
        <v>16.361999999999998</v>
      </c>
      <c r="E527">
        <v>15.814667</v>
      </c>
      <c r="F527">
        <v>20.220181</v>
      </c>
      <c r="G527">
        <v>62.78857</v>
      </c>
      <c r="H527">
        <v>28.170158000000001</v>
      </c>
      <c r="I527">
        <v>0</v>
      </c>
    </row>
    <row r="528" spans="1:9">
      <c r="A528" s="126">
        <v>527</v>
      </c>
      <c r="B528">
        <v>1949.9799800000001</v>
      </c>
      <c r="C528">
        <v>65.720000999999996</v>
      </c>
      <c r="D528">
        <v>16.207999999999998</v>
      </c>
      <c r="E528">
        <v>15.5</v>
      </c>
      <c r="F528">
        <v>20.097742</v>
      </c>
      <c r="G528">
        <v>62.337142999999998</v>
      </c>
      <c r="H528">
        <v>28.153704000000001</v>
      </c>
      <c r="I528">
        <v>0</v>
      </c>
    </row>
    <row r="529" spans="1:9">
      <c r="A529" s="126">
        <v>528</v>
      </c>
      <c r="B529">
        <v>1959.530029</v>
      </c>
      <c r="C529">
        <v>67.440002000000007</v>
      </c>
      <c r="D529">
        <v>16.372</v>
      </c>
      <c r="E529">
        <v>15.792667</v>
      </c>
      <c r="F529">
        <v>20.115556999999999</v>
      </c>
      <c r="G529">
        <v>63.458571999999997</v>
      </c>
      <c r="H529">
        <v>28.853283000000001</v>
      </c>
      <c r="I529">
        <v>0</v>
      </c>
    </row>
    <row r="530" spans="1:9">
      <c r="A530" s="126">
        <v>529</v>
      </c>
      <c r="B530">
        <v>1957.219971</v>
      </c>
      <c r="C530">
        <v>67.129997000000003</v>
      </c>
      <c r="D530">
        <v>16.284500000000001</v>
      </c>
      <c r="E530">
        <v>15.706666999999999</v>
      </c>
      <c r="F530">
        <v>20.235765000000001</v>
      </c>
      <c r="G530">
        <v>62.801430000000003</v>
      </c>
      <c r="H530">
        <v>28.721146000000001</v>
      </c>
      <c r="I530">
        <v>0</v>
      </c>
    </row>
    <row r="531" spans="1:9">
      <c r="A531" s="126">
        <v>530</v>
      </c>
      <c r="B531">
        <v>1960.959961</v>
      </c>
      <c r="C531">
        <v>67.599997999999999</v>
      </c>
      <c r="D531">
        <v>16.2285</v>
      </c>
      <c r="E531">
        <v>15.937333000000001</v>
      </c>
      <c r="F531">
        <v>20.476194</v>
      </c>
      <c r="G531">
        <v>63.154285000000002</v>
      </c>
      <c r="H531">
        <v>28.782976000000001</v>
      </c>
      <c r="I531">
        <v>0</v>
      </c>
    </row>
    <row r="532" spans="1:9">
      <c r="A532" s="126">
        <v>531</v>
      </c>
      <c r="B532">
        <v>1960.2299800000001</v>
      </c>
      <c r="C532">
        <v>67.290001000000004</v>
      </c>
      <c r="D532">
        <v>16.239000000000001</v>
      </c>
      <c r="E532">
        <v>16.004000000000001</v>
      </c>
      <c r="F532">
        <v>20.687677000000001</v>
      </c>
      <c r="G532">
        <v>62.942855999999999</v>
      </c>
      <c r="H532">
        <v>28.685245999999999</v>
      </c>
      <c r="I532">
        <v>0</v>
      </c>
    </row>
    <row r="533" spans="1:9">
      <c r="A533" s="126">
        <v>532</v>
      </c>
      <c r="B533">
        <v>1973.3199460000001</v>
      </c>
      <c r="C533">
        <v>68.059997999999993</v>
      </c>
      <c r="D533">
        <v>16.619499000000001</v>
      </c>
      <c r="E533">
        <v>15.981332999999999</v>
      </c>
      <c r="F533">
        <v>20.819026999999998</v>
      </c>
      <c r="G533">
        <v>67.585716000000005</v>
      </c>
      <c r="H533">
        <v>29.053733999999999</v>
      </c>
      <c r="I533">
        <v>1</v>
      </c>
    </row>
    <row r="534" spans="1:9">
      <c r="A534" s="126">
        <v>533</v>
      </c>
      <c r="B534">
        <v>1974.619995</v>
      </c>
      <c r="C534">
        <v>66.449996999999996</v>
      </c>
      <c r="D534">
        <v>16.642499999999998</v>
      </c>
      <c r="E534">
        <v>15.295332999999999</v>
      </c>
      <c r="F534">
        <v>20.810117999999999</v>
      </c>
      <c r="G534">
        <v>66.677138999999997</v>
      </c>
      <c r="H534">
        <v>29.037029</v>
      </c>
      <c r="I534">
        <v>0</v>
      </c>
    </row>
    <row r="535" spans="1:9">
      <c r="A535" s="126">
        <v>534</v>
      </c>
      <c r="B535">
        <v>1985.4399410000001</v>
      </c>
      <c r="C535">
        <v>66.290001000000004</v>
      </c>
      <c r="D535">
        <v>16.874500000000001</v>
      </c>
      <c r="E535">
        <v>15.283333000000001</v>
      </c>
      <c r="F535">
        <v>20.932552000000001</v>
      </c>
      <c r="G535">
        <v>67.478568999999993</v>
      </c>
      <c r="H535">
        <v>29.15645</v>
      </c>
      <c r="I535">
        <v>0</v>
      </c>
    </row>
    <row r="536" spans="1:9">
      <c r="A536" s="126">
        <v>535</v>
      </c>
      <c r="B536">
        <v>1977.650024</v>
      </c>
      <c r="C536">
        <v>65.290001000000004</v>
      </c>
      <c r="D536">
        <v>16.677499999999998</v>
      </c>
      <c r="E536">
        <v>14.843999999999999</v>
      </c>
      <c r="F536">
        <v>21.364431</v>
      </c>
      <c r="G536">
        <v>65.802856000000006</v>
      </c>
      <c r="H536">
        <v>29.032789000000001</v>
      </c>
      <c r="I536">
        <v>0</v>
      </c>
    </row>
    <row r="537" spans="1:9">
      <c r="A537" s="126">
        <v>536</v>
      </c>
      <c r="B537">
        <v>1963.709961</v>
      </c>
      <c r="C537">
        <v>62.759998000000003</v>
      </c>
      <c r="D537">
        <v>16.1905</v>
      </c>
      <c r="E537">
        <v>14.604666999999999</v>
      </c>
      <c r="F537">
        <v>21.226406000000001</v>
      </c>
      <c r="G537">
        <v>63.578570999999997</v>
      </c>
      <c r="H537">
        <v>28.476317999999999</v>
      </c>
      <c r="I537">
        <v>0</v>
      </c>
    </row>
    <row r="538" spans="1:9">
      <c r="A538" s="126">
        <v>537</v>
      </c>
      <c r="B538">
        <v>1972.829956</v>
      </c>
      <c r="C538">
        <v>64.970000999999996</v>
      </c>
      <c r="D538">
        <v>16.498501000000001</v>
      </c>
      <c r="E538">
        <v>14.870666999999999</v>
      </c>
      <c r="F538">
        <v>21.235303999999999</v>
      </c>
      <c r="G538">
        <v>63.285713000000001</v>
      </c>
      <c r="H538">
        <v>28.725135999999999</v>
      </c>
      <c r="I538">
        <v>0</v>
      </c>
    </row>
    <row r="539" spans="1:9">
      <c r="A539" s="126">
        <v>538</v>
      </c>
      <c r="B539">
        <v>1964.6800539999999</v>
      </c>
      <c r="C539">
        <v>64.870002999999997</v>
      </c>
      <c r="D539">
        <v>16.396000000000001</v>
      </c>
      <c r="E539">
        <v>14.630667000000001</v>
      </c>
      <c r="F539">
        <v>21.157398000000001</v>
      </c>
      <c r="G539">
        <v>62.650002000000001</v>
      </c>
      <c r="H539">
        <v>28.476815999999999</v>
      </c>
      <c r="I539">
        <v>0</v>
      </c>
    </row>
    <row r="540" spans="1:9">
      <c r="A540" s="126">
        <v>539</v>
      </c>
      <c r="B540">
        <v>1967.5699460000001</v>
      </c>
      <c r="C540">
        <v>66.339995999999999</v>
      </c>
      <c r="D540">
        <v>17.309999000000001</v>
      </c>
      <c r="E540">
        <v>14.542</v>
      </c>
      <c r="F540">
        <v>21.197465999999999</v>
      </c>
      <c r="G540">
        <v>62.851429000000003</v>
      </c>
      <c r="H540">
        <v>28.879711</v>
      </c>
      <c r="I540">
        <v>0</v>
      </c>
    </row>
    <row r="541" spans="1:9">
      <c r="A541" s="126">
        <v>540</v>
      </c>
      <c r="B541">
        <v>1977.099976</v>
      </c>
      <c r="C541">
        <v>67.900002000000001</v>
      </c>
      <c r="D541">
        <v>17.766000999999999</v>
      </c>
      <c r="E541">
        <v>15.113333000000001</v>
      </c>
      <c r="F541">
        <v>21.471283</v>
      </c>
      <c r="G541">
        <v>64.654289000000006</v>
      </c>
      <c r="H541">
        <v>29.163430999999999</v>
      </c>
      <c r="I541">
        <v>0</v>
      </c>
    </row>
    <row r="542" spans="1:9">
      <c r="A542" s="126">
        <v>541</v>
      </c>
      <c r="B542">
        <v>1973.280029</v>
      </c>
      <c r="C542">
        <v>67.169998000000007</v>
      </c>
      <c r="D542">
        <v>17.722000000000001</v>
      </c>
      <c r="E542">
        <v>14.638667</v>
      </c>
      <c r="F542">
        <v>21.219728</v>
      </c>
      <c r="G542">
        <v>64.155715999999998</v>
      </c>
      <c r="H542">
        <v>29.158943000000001</v>
      </c>
      <c r="I542">
        <v>0</v>
      </c>
    </row>
    <row r="543" spans="1:9">
      <c r="A543" s="126">
        <v>542</v>
      </c>
      <c r="B543">
        <v>1981.5699460000001</v>
      </c>
      <c r="C543">
        <v>67.660004000000001</v>
      </c>
      <c r="D543">
        <v>17.795000000000002</v>
      </c>
      <c r="E543">
        <v>14.477333</v>
      </c>
      <c r="F543">
        <v>21.099522</v>
      </c>
      <c r="G543">
        <v>63.491427999999999</v>
      </c>
      <c r="H543">
        <v>29.053234</v>
      </c>
      <c r="I543">
        <v>0</v>
      </c>
    </row>
    <row r="544" spans="1:9">
      <c r="A544" s="126">
        <v>543</v>
      </c>
      <c r="B544">
        <v>1958.119995</v>
      </c>
      <c r="C544">
        <v>66.410004000000001</v>
      </c>
      <c r="D544">
        <v>17.622499000000001</v>
      </c>
      <c r="E544">
        <v>14.36</v>
      </c>
      <c r="F544">
        <v>20.723296999999999</v>
      </c>
      <c r="G544">
        <v>62.765712999999998</v>
      </c>
      <c r="H544">
        <v>28.607958</v>
      </c>
      <c r="I544">
        <v>0</v>
      </c>
    </row>
    <row r="545" spans="1:9">
      <c r="A545" s="126">
        <v>544</v>
      </c>
      <c r="B545">
        <v>1978.219971</v>
      </c>
      <c r="C545">
        <v>68.419998000000007</v>
      </c>
      <c r="D545">
        <v>17.933001000000001</v>
      </c>
      <c r="E545">
        <v>14.667999999999999</v>
      </c>
      <c r="F545">
        <v>21.021601</v>
      </c>
      <c r="G545">
        <v>63.452857999999999</v>
      </c>
      <c r="H545">
        <v>29.672535</v>
      </c>
      <c r="I545">
        <v>0</v>
      </c>
    </row>
    <row r="546" spans="1:9">
      <c r="A546" s="126">
        <v>545</v>
      </c>
      <c r="B546">
        <v>1973.630005</v>
      </c>
      <c r="C546">
        <v>69.400002000000001</v>
      </c>
      <c r="D546">
        <v>17.988001000000001</v>
      </c>
      <c r="E546">
        <v>14.702667</v>
      </c>
      <c r="F546">
        <v>20.912517999999999</v>
      </c>
      <c r="G546">
        <v>64.564284999999998</v>
      </c>
      <c r="H546">
        <v>29.392800999999999</v>
      </c>
      <c r="I546">
        <v>0</v>
      </c>
    </row>
    <row r="547" spans="1:9">
      <c r="A547" s="126">
        <v>546</v>
      </c>
      <c r="B547">
        <v>1983.530029</v>
      </c>
      <c r="C547">
        <v>69.269997000000004</v>
      </c>
      <c r="D547">
        <v>18.042000000000002</v>
      </c>
      <c r="E547">
        <v>14.638667</v>
      </c>
      <c r="F547">
        <v>21.086161000000001</v>
      </c>
      <c r="G547">
        <v>61.584285999999999</v>
      </c>
      <c r="H547">
        <v>29.655581000000002</v>
      </c>
      <c r="I547">
        <v>0</v>
      </c>
    </row>
    <row r="548" spans="1:9">
      <c r="A548" s="126">
        <v>547</v>
      </c>
      <c r="B548">
        <v>1987.01001</v>
      </c>
      <c r="C548">
        <v>71.290001000000004</v>
      </c>
      <c r="D548">
        <v>17.907</v>
      </c>
      <c r="E548">
        <v>14.832667000000001</v>
      </c>
      <c r="F548">
        <v>21.636021</v>
      </c>
      <c r="G548">
        <v>61.128571000000001</v>
      </c>
      <c r="H548">
        <v>29.717410999999998</v>
      </c>
      <c r="I548">
        <v>0</v>
      </c>
    </row>
    <row r="549" spans="1:9">
      <c r="A549" s="126">
        <v>548</v>
      </c>
      <c r="B549">
        <v>1987.9799800000001</v>
      </c>
      <c r="C549">
        <v>74.980002999999996</v>
      </c>
      <c r="D549">
        <v>17.930499999999999</v>
      </c>
      <c r="E549">
        <v>14.902666999999999</v>
      </c>
      <c r="F549">
        <v>21.600394999999999</v>
      </c>
      <c r="G549">
        <v>60.768569999999997</v>
      </c>
      <c r="H549">
        <v>29.586271</v>
      </c>
      <c r="I549">
        <v>0</v>
      </c>
    </row>
    <row r="550" spans="1:9">
      <c r="A550" s="126">
        <v>549</v>
      </c>
      <c r="B550">
        <v>1978.339966</v>
      </c>
      <c r="C550">
        <v>75.190002000000007</v>
      </c>
      <c r="D550">
        <v>16.200500000000002</v>
      </c>
      <c r="E550">
        <v>14.904667</v>
      </c>
      <c r="F550">
        <v>21.74287</v>
      </c>
      <c r="G550">
        <v>60.265712999999998</v>
      </c>
      <c r="H550">
        <v>29.370363000000001</v>
      </c>
      <c r="I550">
        <v>0</v>
      </c>
    </row>
    <row r="551" spans="1:9">
      <c r="A551" s="126">
        <v>550</v>
      </c>
      <c r="B551">
        <v>1978.910034</v>
      </c>
      <c r="C551">
        <v>74.919998000000007</v>
      </c>
      <c r="D551">
        <v>16.020499999999998</v>
      </c>
      <c r="E551">
        <v>14.988</v>
      </c>
      <c r="F551">
        <v>22.043403999999999</v>
      </c>
      <c r="G551">
        <v>60.665714000000001</v>
      </c>
      <c r="H551">
        <v>29.449145999999999</v>
      </c>
      <c r="I551">
        <v>0</v>
      </c>
    </row>
    <row r="552" spans="1:9">
      <c r="A552" s="126">
        <v>551</v>
      </c>
      <c r="B552">
        <v>1969.9499510000001</v>
      </c>
      <c r="C552">
        <v>73.709998999999996</v>
      </c>
      <c r="D552">
        <v>16</v>
      </c>
      <c r="E552">
        <v>15.000667</v>
      </c>
      <c r="F552">
        <v>21.900929999999999</v>
      </c>
      <c r="G552">
        <v>60.611426999999999</v>
      </c>
      <c r="H552">
        <v>29.200330999999998</v>
      </c>
      <c r="I552">
        <v>0</v>
      </c>
    </row>
    <row r="553" spans="1:9">
      <c r="A553" s="126">
        <v>552</v>
      </c>
      <c r="B553">
        <v>1970.0699460000001</v>
      </c>
      <c r="C553">
        <v>74.680000000000007</v>
      </c>
      <c r="D553">
        <v>16.125499999999999</v>
      </c>
      <c r="E553">
        <v>15.261333</v>
      </c>
      <c r="F553">
        <v>21.849733000000001</v>
      </c>
      <c r="G553">
        <v>62.051430000000003</v>
      </c>
      <c r="H553">
        <v>29.290583000000002</v>
      </c>
      <c r="I553">
        <v>0</v>
      </c>
    </row>
    <row r="554" spans="1:9">
      <c r="A554" s="126">
        <v>553</v>
      </c>
      <c r="B554">
        <v>1930.670044</v>
      </c>
      <c r="C554">
        <v>72.650002000000001</v>
      </c>
      <c r="D554">
        <v>15.6495</v>
      </c>
      <c r="E554">
        <v>14.886666999999999</v>
      </c>
      <c r="F554">
        <v>21.282059</v>
      </c>
      <c r="G554">
        <v>60.388573000000001</v>
      </c>
      <c r="H554">
        <v>28.501747000000002</v>
      </c>
      <c r="I554">
        <v>0</v>
      </c>
    </row>
    <row r="555" spans="1:9">
      <c r="A555" s="126">
        <v>554</v>
      </c>
      <c r="B555">
        <v>1925.150024</v>
      </c>
      <c r="C555">
        <v>72.360000999999997</v>
      </c>
      <c r="D555">
        <v>15.353</v>
      </c>
      <c r="E555">
        <v>15.551333</v>
      </c>
      <c r="F555">
        <v>21.400044999999999</v>
      </c>
      <c r="G555">
        <v>60.771427000000003</v>
      </c>
      <c r="H555">
        <v>28.226006000000002</v>
      </c>
      <c r="I555">
        <v>1</v>
      </c>
    </row>
    <row r="556" spans="1:9">
      <c r="A556" s="126">
        <v>555</v>
      </c>
      <c r="B556">
        <v>1938.98999</v>
      </c>
      <c r="C556">
        <v>73.510002</v>
      </c>
      <c r="D556">
        <v>15.682499999999999</v>
      </c>
      <c r="E556">
        <v>15.901332999999999</v>
      </c>
      <c r="F556">
        <v>21.279831000000001</v>
      </c>
      <c r="G556">
        <v>60.385714999999998</v>
      </c>
      <c r="H556">
        <v>28.579037</v>
      </c>
      <c r="I556">
        <v>0</v>
      </c>
    </row>
    <row r="557" spans="1:9">
      <c r="A557" s="126">
        <v>556</v>
      </c>
      <c r="B557">
        <v>1920.209961</v>
      </c>
      <c r="C557">
        <v>72.690002000000007</v>
      </c>
      <c r="D557">
        <v>15.616</v>
      </c>
      <c r="E557">
        <v>15.899333</v>
      </c>
      <c r="F557">
        <v>21.175201000000001</v>
      </c>
      <c r="G557">
        <v>60.407142999999998</v>
      </c>
      <c r="H557">
        <v>28.176141999999999</v>
      </c>
      <c r="I557">
        <v>0</v>
      </c>
    </row>
    <row r="558" spans="1:9">
      <c r="A558" s="126">
        <v>557</v>
      </c>
      <c r="B558">
        <v>1920.23999</v>
      </c>
      <c r="C558">
        <v>72.470000999999996</v>
      </c>
      <c r="D558">
        <v>15.6945</v>
      </c>
      <c r="E558">
        <v>16.595333</v>
      </c>
      <c r="F558">
        <v>21.139583999999999</v>
      </c>
      <c r="G558">
        <v>61.471428000000003</v>
      </c>
      <c r="H558">
        <v>28.241163</v>
      </c>
      <c r="I558">
        <v>0</v>
      </c>
    </row>
    <row r="559" spans="1:9">
      <c r="A559" s="126">
        <v>558</v>
      </c>
      <c r="B559">
        <v>1909.5699460000001</v>
      </c>
      <c r="C559">
        <v>73.169998000000007</v>
      </c>
      <c r="D559">
        <v>15.5725</v>
      </c>
      <c r="E559">
        <v>16.826000000000001</v>
      </c>
      <c r="F559">
        <v>21.137346000000001</v>
      </c>
      <c r="G559">
        <v>64.238570999999993</v>
      </c>
      <c r="H559">
        <v>28.090876000000002</v>
      </c>
      <c r="I559">
        <v>0</v>
      </c>
    </row>
    <row r="560" spans="1:9">
      <c r="A560" s="126">
        <v>559</v>
      </c>
      <c r="B560">
        <v>1931.589966</v>
      </c>
      <c r="C560">
        <v>73.059997999999993</v>
      </c>
      <c r="D560">
        <v>15.84</v>
      </c>
      <c r="E560">
        <v>16.542000000000002</v>
      </c>
      <c r="F560">
        <v>21.195512999999998</v>
      </c>
      <c r="G560">
        <v>63.692855999999999</v>
      </c>
      <c r="H560">
        <v>28.360636</v>
      </c>
      <c r="I560">
        <v>0</v>
      </c>
    </row>
    <row r="561" spans="1:9">
      <c r="A561" s="126">
        <v>560</v>
      </c>
      <c r="B561">
        <v>1936.920044</v>
      </c>
      <c r="C561">
        <v>73.440002000000007</v>
      </c>
      <c r="D561">
        <v>15.916499999999999</v>
      </c>
      <c r="E561">
        <v>17.288</v>
      </c>
      <c r="F561">
        <v>21.475168</v>
      </c>
      <c r="G561">
        <v>64.505713999999998</v>
      </c>
      <c r="H561">
        <v>28.316257</v>
      </c>
      <c r="I561">
        <v>0</v>
      </c>
    </row>
    <row r="562" spans="1:9">
      <c r="A562" s="126">
        <v>561</v>
      </c>
      <c r="B562">
        <v>1933.75</v>
      </c>
      <c r="C562">
        <v>72.830001999999993</v>
      </c>
      <c r="D562">
        <v>15.965999999999999</v>
      </c>
      <c r="E562">
        <v>17.330666999999998</v>
      </c>
      <c r="F562">
        <v>21.470697000000001</v>
      </c>
      <c r="G562">
        <v>63.772857999999999</v>
      </c>
      <c r="H562">
        <v>28.059463999999998</v>
      </c>
      <c r="I562">
        <v>0</v>
      </c>
    </row>
    <row r="563" spans="1:9">
      <c r="A563" s="126">
        <v>562</v>
      </c>
      <c r="B563">
        <v>1946.719971</v>
      </c>
      <c r="C563">
        <v>73.769997000000004</v>
      </c>
      <c r="D563">
        <v>16.313998999999999</v>
      </c>
      <c r="E563">
        <v>17.353999999999999</v>
      </c>
      <c r="F563">
        <v>21.754819999999999</v>
      </c>
      <c r="G563">
        <v>64.504288000000003</v>
      </c>
      <c r="H563">
        <v>28.660312999999999</v>
      </c>
      <c r="I563">
        <v>0</v>
      </c>
    </row>
    <row r="564" spans="1:9">
      <c r="A564" s="126">
        <v>563</v>
      </c>
      <c r="B564">
        <v>1955.1800539999999</v>
      </c>
      <c r="C564">
        <v>74.300003000000004</v>
      </c>
      <c r="D564">
        <v>16.660499999999999</v>
      </c>
      <c r="E564">
        <v>17.425332999999998</v>
      </c>
      <c r="F564">
        <v>21.812988000000001</v>
      </c>
      <c r="G564">
        <v>64.410004000000001</v>
      </c>
      <c r="H564">
        <v>28.653831</v>
      </c>
      <c r="I564">
        <v>0</v>
      </c>
    </row>
    <row r="565" spans="1:9">
      <c r="A565" s="126">
        <v>564</v>
      </c>
      <c r="B565">
        <v>1955.0600589999999</v>
      </c>
      <c r="C565">
        <v>73.629997000000003</v>
      </c>
      <c r="D565">
        <v>16.681498999999999</v>
      </c>
      <c r="E565">
        <v>17.467333</v>
      </c>
      <c r="F565">
        <v>21.920383000000001</v>
      </c>
      <c r="G565">
        <v>65.584289999999996</v>
      </c>
      <c r="H565">
        <v>28.595490999999999</v>
      </c>
      <c r="I565">
        <v>0</v>
      </c>
    </row>
    <row r="566" spans="1:9">
      <c r="A566" s="126">
        <v>565</v>
      </c>
      <c r="B566">
        <v>1971.73999</v>
      </c>
      <c r="C566">
        <v>74.589995999999999</v>
      </c>
      <c r="D566">
        <v>16.726500000000001</v>
      </c>
      <c r="E566">
        <v>17.329332000000001</v>
      </c>
      <c r="F566">
        <v>22.184372</v>
      </c>
      <c r="G566">
        <v>66.571426000000002</v>
      </c>
      <c r="H566">
        <v>29.028303000000001</v>
      </c>
      <c r="I566">
        <v>0</v>
      </c>
    </row>
    <row r="567" spans="1:9">
      <c r="A567" s="126">
        <v>566</v>
      </c>
      <c r="B567">
        <v>1981.599976</v>
      </c>
      <c r="C567">
        <v>75.290001000000004</v>
      </c>
      <c r="D567">
        <v>16.756499999999999</v>
      </c>
      <c r="E567">
        <v>17.117332000000001</v>
      </c>
      <c r="F567">
        <v>22.490870999999999</v>
      </c>
      <c r="G567">
        <v>66.878570999999994</v>
      </c>
      <c r="H567">
        <v>29.262658999999999</v>
      </c>
      <c r="I567">
        <v>0</v>
      </c>
    </row>
    <row r="568" spans="1:9">
      <c r="A568" s="126">
        <v>567</v>
      </c>
      <c r="B568">
        <v>1986.51001</v>
      </c>
      <c r="C568">
        <v>74.809997999999993</v>
      </c>
      <c r="D568">
        <v>16.789000000000001</v>
      </c>
      <c r="E568">
        <v>17.047332999999998</v>
      </c>
      <c r="F568">
        <v>22.499825000000001</v>
      </c>
      <c r="G568">
        <v>67.455710999999994</v>
      </c>
      <c r="H568">
        <v>29.144483999999999</v>
      </c>
      <c r="I568">
        <v>0</v>
      </c>
    </row>
    <row r="569" spans="1:9">
      <c r="A569" s="126">
        <v>568</v>
      </c>
      <c r="B569">
        <v>1992.369995</v>
      </c>
      <c r="C569">
        <v>74.569999999999993</v>
      </c>
      <c r="D569">
        <v>16.645499999999998</v>
      </c>
      <c r="E569">
        <v>16.955998999999998</v>
      </c>
      <c r="F569">
        <v>22.502061999999999</v>
      </c>
      <c r="G569">
        <v>67.435715000000002</v>
      </c>
      <c r="H569">
        <v>29.088636000000001</v>
      </c>
      <c r="I569">
        <v>0</v>
      </c>
    </row>
    <row r="570" spans="1:9">
      <c r="A570" s="126">
        <v>569</v>
      </c>
      <c r="B570">
        <v>1988.400024</v>
      </c>
      <c r="C570">
        <v>74.569999999999993</v>
      </c>
      <c r="D570">
        <v>16.579499999999999</v>
      </c>
      <c r="E570">
        <v>17.118668</v>
      </c>
      <c r="F570">
        <v>22.667619999999999</v>
      </c>
      <c r="G570">
        <v>68.455710999999994</v>
      </c>
      <c r="H570">
        <v>29.048248000000001</v>
      </c>
      <c r="I570">
        <v>0</v>
      </c>
    </row>
    <row r="571" spans="1:9">
      <c r="A571" s="126">
        <v>570</v>
      </c>
      <c r="B571">
        <v>1997.920044</v>
      </c>
      <c r="C571">
        <v>75.019997000000004</v>
      </c>
      <c r="D571">
        <v>16.701000000000001</v>
      </c>
      <c r="E571">
        <v>17.503332</v>
      </c>
      <c r="F571">
        <v>22.716830999999999</v>
      </c>
      <c r="G571">
        <v>68.704284999999999</v>
      </c>
      <c r="H571">
        <v>28.930571</v>
      </c>
      <c r="I571">
        <v>0</v>
      </c>
    </row>
    <row r="572" spans="1:9">
      <c r="A572" s="126">
        <v>571</v>
      </c>
      <c r="B572">
        <v>2000.0200199999999</v>
      </c>
      <c r="C572">
        <v>75.959998999999996</v>
      </c>
      <c r="D572">
        <v>17.091498999999999</v>
      </c>
      <c r="E572">
        <v>17.449332999999999</v>
      </c>
      <c r="F572">
        <v>22.571417</v>
      </c>
      <c r="G572">
        <v>68.480002999999996</v>
      </c>
      <c r="H572">
        <v>28.813890000000001</v>
      </c>
      <c r="I572">
        <v>0</v>
      </c>
    </row>
    <row r="573" spans="1:9">
      <c r="A573" s="126">
        <v>572</v>
      </c>
      <c r="B573">
        <v>2000.119995</v>
      </c>
      <c r="C573">
        <v>74.629997000000003</v>
      </c>
      <c r="D573">
        <v>17.158999999999999</v>
      </c>
      <c r="E573">
        <v>17.549999</v>
      </c>
      <c r="F573">
        <v>22.848832999999999</v>
      </c>
      <c r="G573">
        <v>67.814284999999998</v>
      </c>
      <c r="H573">
        <v>28.471830000000001</v>
      </c>
      <c r="I573">
        <v>0</v>
      </c>
    </row>
    <row r="574" spans="1:9">
      <c r="A574" s="126">
        <v>573</v>
      </c>
      <c r="B574">
        <v>1996.73999</v>
      </c>
      <c r="C574">
        <v>73.860000999999997</v>
      </c>
      <c r="D574">
        <v>17.000999</v>
      </c>
      <c r="E574">
        <v>17.590668000000001</v>
      </c>
      <c r="F574">
        <v>22.875675000000001</v>
      </c>
      <c r="G574">
        <v>67.887146000000001</v>
      </c>
      <c r="H574">
        <v>28.382076000000001</v>
      </c>
      <c r="I574">
        <v>0</v>
      </c>
    </row>
    <row r="575" spans="1:9">
      <c r="A575" s="126">
        <v>574</v>
      </c>
      <c r="B575">
        <v>2003.369995</v>
      </c>
      <c r="C575">
        <v>74.819999999999993</v>
      </c>
      <c r="D575">
        <v>16.952000000000002</v>
      </c>
      <c r="E575">
        <v>17.98</v>
      </c>
      <c r="F575">
        <v>22.931609999999999</v>
      </c>
      <c r="G575">
        <v>68.234283000000005</v>
      </c>
      <c r="H575">
        <v>28.501747000000002</v>
      </c>
      <c r="I575">
        <v>0</v>
      </c>
    </row>
    <row r="576" spans="1:9">
      <c r="A576" s="126">
        <v>575</v>
      </c>
      <c r="B576">
        <v>2002.280029</v>
      </c>
      <c r="C576">
        <v>76.680000000000007</v>
      </c>
      <c r="D576">
        <v>17.118998999999999</v>
      </c>
      <c r="E576">
        <v>18.941334000000001</v>
      </c>
      <c r="F576">
        <v>23.110586000000001</v>
      </c>
      <c r="G576">
        <v>68.085716000000005</v>
      </c>
      <c r="H576">
        <v>28.787464</v>
      </c>
      <c r="I576">
        <v>1</v>
      </c>
    </row>
    <row r="577" spans="1:9">
      <c r="A577" s="126">
        <v>576</v>
      </c>
      <c r="B577">
        <v>2000.719971</v>
      </c>
      <c r="C577">
        <v>75.830001999999993</v>
      </c>
      <c r="D577">
        <v>16.950001</v>
      </c>
      <c r="E577">
        <v>18.745999999999999</v>
      </c>
      <c r="F577">
        <v>22.135157</v>
      </c>
      <c r="G577">
        <v>68.198570000000004</v>
      </c>
      <c r="H577">
        <v>28.817881</v>
      </c>
      <c r="I577">
        <v>0</v>
      </c>
    </row>
    <row r="578" spans="1:9">
      <c r="A578" s="126">
        <v>577</v>
      </c>
      <c r="B578">
        <v>1997.650024</v>
      </c>
      <c r="C578">
        <v>75.949996999999996</v>
      </c>
      <c r="D578">
        <v>17.297501</v>
      </c>
      <c r="E578">
        <v>19.069331999999999</v>
      </c>
      <c r="F578">
        <v>21.951699999999999</v>
      </c>
      <c r="G578">
        <v>67.524283999999994</v>
      </c>
      <c r="H578">
        <v>29.019327000000001</v>
      </c>
      <c r="I578">
        <v>0</v>
      </c>
    </row>
    <row r="579" spans="1:9">
      <c r="A579" s="126">
        <v>578</v>
      </c>
      <c r="B579">
        <v>2007.709961</v>
      </c>
      <c r="C579">
        <v>77.260002</v>
      </c>
      <c r="D579">
        <v>17.318999999999999</v>
      </c>
      <c r="E579">
        <v>18.492666</v>
      </c>
      <c r="F579">
        <v>22.141864999999999</v>
      </c>
      <c r="G579">
        <v>67.954284999999999</v>
      </c>
      <c r="H579">
        <v>29.223766000000001</v>
      </c>
      <c r="I579">
        <v>0</v>
      </c>
    </row>
    <row r="580" spans="1:9">
      <c r="A580" s="126">
        <v>579</v>
      </c>
      <c r="B580">
        <v>2001.540039</v>
      </c>
      <c r="C580">
        <v>77.889999000000003</v>
      </c>
      <c r="D580">
        <v>17.117000999999998</v>
      </c>
      <c r="E580">
        <v>18.807333</v>
      </c>
      <c r="F580">
        <v>22.005389999999998</v>
      </c>
      <c r="G580">
        <v>68.475716000000006</v>
      </c>
      <c r="H580">
        <v>29.405268</v>
      </c>
      <c r="I580">
        <v>0</v>
      </c>
    </row>
    <row r="581" spans="1:9">
      <c r="A581" s="126">
        <v>580</v>
      </c>
      <c r="B581">
        <v>1988.4399410000001</v>
      </c>
      <c r="C581">
        <v>76.669998000000007</v>
      </c>
      <c r="D581">
        <v>16.487499</v>
      </c>
      <c r="E581">
        <v>18.565332000000001</v>
      </c>
      <c r="F581">
        <v>21.922615</v>
      </c>
      <c r="G581">
        <v>68.430000000000007</v>
      </c>
      <c r="H581">
        <v>28.970960999999999</v>
      </c>
      <c r="I581">
        <v>0</v>
      </c>
    </row>
    <row r="582" spans="1:9">
      <c r="A582" s="126">
        <v>581</v>
      </c>
      <c r="B582">
        <v>1995.6899410000001</v>
      </c>
      <c r="C582">
        <v>77.430000000000007</v>
      </c>
      <c r="D582">
        <v>16.566500000000001</v>
      </c>
      <c r="E582">
        <v>18.739999999999998</v>
      </c>
      <c r="F582">
        <v>22.596029000000001</v>
      </c>
      <c r="G582">
        <v>69.198570000000004</v>
      </c>
      <c r="H582">
        <v>29.075174000000001</v>
      </c>
      <c r="I582">
        <v>0</v>
      </c>
    </row>
    <row r="583" spans="1:9">
      <c r="A583" s="126">
        <v>582</v>
      </c>
      <c r="B583">
        <v>1997.4499510000001</v>
      </c>
      <c r="C583">
        <v>77.919998000000007</v>
      </c>
      <c r="D583">
        <v>16.525998999999999</v>
      </c>
      <c r="E583">
        <v>18.687332000000001</v>
      </c>
      <c r="F583">
        <v>22.692221</v>
      </c>
      <c r="G583">
        <v>68.794289000000006</v>
      </c>
      <c r="H583">
        <v>28.987912999999999</v>
      </c>
      <c r="I583">
        <v>0</v>
      </c>
    </row>
    <row r="584" spans="1:9">
      <c r="A584" s="126">
        <v>583</v>
      </c>
      <c r="B584">
        <v>1985.540039</v>
      </c>
      <c r="C584">
        <v>77.480002999999996</v>
      </c>
      <c r="D584">
        <v>16.5595</v>
      </c>
      <c r="E584">
        <v>18.613333000000001</v>
      </c>
      <c r="F584">
        <v>22.743680999999999</v>
      </c>
      <c r="G584">
        <v>68.078568000000004</v>
      </c>
      <c r="H584">
        <v>28.702197999999999</v>
      </c>
      <c r="I584">
        <v>0</v>
      </c>
    </row>
    <row r="585" spans="1:9">
      <c r="A585" s="126">
        <v>584</v>
      </c>
      <c r="B585">
        <v>1984.130005</v>
      </c>
      <c r="C585">
        <v>74.580001999999993</v>
      </c>
      <c r="D585">
        <v>16.194500000000001</v>
      </c>
      <c r="E585">
        <v>16.923999999999999</v>
      </c>
      <c r="F585">
        <v>22.736971</v>
      </c>
      <c r="G585">
        <v>65.392859999999999</v>
      </c>
      <c r="H585">
        <v>28.576543999999998</v>
      </c>
      <c r="I585">
        <v>0</v>
      </c>
    </row>
    <row r="586" spans="1:9">
      <c r="A586" s="126">
        <v>585</v>
      </c>
      <c r="B586">
        <v>1998.9799800000001</v>
      </c>
      <c r="C586">
        <v>76.080001999999993</v>
      </c>
      <c r="D586">
        <v>16.388000000000002</v>
      </c>
      <c r="E586">
        <v>17.382667999999999</v>
      </c>
      <c r="F586">
        <v>22.564713999999999</v>
      </c>
      <c r="G586">
        <v>65.272857999999999</v>
      </c>
      <c r="H586">
        <v>28.918104</v>
      </c>
      <c r="I586">
        <v>0</v>
      </c>
    </row>
    <row r="587" spans="1:9">
      <c r="A587" s="126">
        <v>586</v>
      </c>
      <c r="B587">
        <v>2001.5699460000001</v>
      </c>
      <c r="C587">
        <v>76.430000000000007</v>
      </c>
      <c r="D587">
        <v>16.200001</v>
      </c>
      <c r="E587">
        <v>17.425332999999998</v>
      </c>
      <c r="F587">
        <v>22.725784000000001</v>
      </c>
      <c r="G587">
        <v>64.932854000000006</v>
      </c>
      <c r="H587">
        <v>29.158445</v>
      </c>
      <c r="I587">
        <v>0</v>
      </c>
    </row>
    <row r="588" spans="1:9">
      <c r="A588" s="126">
        <v>587</v>
      </c>
      <c r="B588">
        <v>2011.3599850000001</v>
      </c>
      <c r="C588">
        <v>77</v>
      </c>
      <c r="D588">
        <v>16.25</v>
      </c>
      <c r="E588">
        <v>17.587999</v>
      </c>
      <c r="F588">
        <v>22.772762</v>
      </c>
      <c r="G588">
        <v>65.572861000000003</v>
      </c>
      <c r="H588">
        <v>29.382829999999998</v>
      </c>
      <c r="I588">
        <v>0</v>
      </c>
    </row>
    <row r="589" spans="1:9">
      <c r="A589" s="126">
        <v>588</v>
      </c>
      <c r="B589">
        <v>2010.400024</v>
      </c>
      <c r="C589">
        <v>77.910004000000001</v>
      </c>
      <c r="D589">
        <v>16.565999999999999</v>
      </c>
      <c r="E589">
        <v>17.288</v>
      </c>
      <c r="F589">
        <v>22.587071999999999</v>
      </c>
      <c r="G589">
        <v>65.360000999999997</v>
      </c>
      <c r="H589">
        <v>29.722397000000001</v>
      </c>
      <c r="I589">
        <v>0</v>
      </c>
    </row>
    <row r="590" spans="1:9">
      <c r="A590" s="126">
        <v>589</v>
      </c>
      <c r="B590">
        <v>1994.290039</v>
      </c>
      <c r="C590">
        <v>76.800003000000004</v>
      </c>
      <c r="D590">
        <v>16.225000000000001</v>
      </c>
      <c r="E590">
        <v>16.668666999999999</v>
      </c>
      <c r="F590">
        <v>22.609451</v>
      </c>
      <c r="G590">
        <v>63.254288000000003</v>
      </c>
      <c r="H590">
        <v>29.28809</v>
      </c>
      <c r="I590">
        <v>0</v>
      </c>
    </row>
    <row r="591" spans="1:9">
      <c r="A591" s="126">
        <v>590</v>
      </c>
      <c r="B591">
        <v>1982.7700199999999</v>
      </c>
      <c r="C591">
        <v>78.290001000000004</v>
      </c>
      <c r="D591">
        <v>16.181498999999999</v>
      </c>
      <c r="E591">
        <v>16.693999999999999</v>
      </c>
      <c r="F591">
        <v>22.962931000000001</v>
      </c>
      <c r="G591">
        <v>63.414287999999999</v>
      </c>
      <c r="H591">
        <v>28.976944</v>
      </c>
      <c r="I591">
        <v>0</v>
      </c>
    </row>
    <row r="592" spans="1:9">
      <c r="A592" s="126">
        <v>591</v>
      </c>
      <c r="B592">
        <v>1998.3000489999999</v>
      </c>
      <c r="C592">
        <v>78.540001000000004</v>
      </c>
      <c r="D592">
        <v>16.410499999999999</v>
      </c>
      <c r="E592">
        <v>16.809334</v>
      </c>
      <c r="F592">
        <v>22.763812999999999</v>
      </c>
      <c r="G592">
        <v>64.365714999999994</v>
      </c>
      <c r="H592">
        <v>29.319004</v>
      </c>
      <c r="I592">
        <v>0</v>
      </c>
    </row>
    <row r="593" spans="1:9">
      <c r="A593" s="126">
        <v>592</v>
      </c>
      <c r="B593">
        <v>1965.98999</v>
      </c>
      <c r="C593">
        <v>77.220000999999996</v>
      </c>
      <c r="D593">
        <v>16.096499999999999</v>
      </c>
      <c r="E593">
        <v>16.463332999999999</v>
      </c>
      <c r="F593">
        <v>21.895772999999998</v>
      </c>
      <c r="G593">
        <v>63.355713000000002</v>
      </c>
      <c r="H593">
        <v>28.674274</v>
      </c>
      <c r="I593">
        <v>0</v>
      </c>
    </row>
    <row r="594" spans="1:9">
      <c r="A594" s="126">
        <v>593</v>
      </c>
      <c r="B594">
        <v>1982.849976</v>
      </c>
      <c r="C594">
        <v>78.790001000000004</v>
      </c>
      <c r="D594">
        <v>16.160499999999999</v>
      </c>
      <c r="E594">
        <v>16.440000999999999</v>
      </c>
      <c r="F594">
        <v>22.540091</v>
      </c>
      <c r="G594">
        <v>64.107140000000001</v>
      </c>
      <c r="H594">
        <v>28.775995000000002</v>
      </c>
      <c r="I594">
        <v>0</v>
      </c>
    </row>
    <row r="595" spans="1:9">
      <c r="A595" s="126">
        <v>594</v>
      </c>
      <c r="B595">
        <v>1977.8000489999999</v>
      </c>
      <c r="C595">
        <v>79</v>
      </c>
      <c r="D595">
        <v>16.091000000000001</v>
      </c>
      <c r="E595">
        <v>16.350667999999999</v>
      </c>
      <c r="F595">
        <v>22.396906000000001</v>
      </c>
      <c r="G595">
        <v>64.222854999999996</v>
      </c>
      <c r="H595">
        <v>28.739097999999998</v>
      </c>
      <c r="I595">
        <v>0</v>
      </c>
    </row>
    <row r="596" spans="1:9">
      <c r="A596" s="126">
        <v>595</v>
      </c>
      <c r="B596">
        <v>1972.290039</v>
      </c>
      <c r="C596">
        <v>79.040001000000004</v>
      </c>
      <c r="D596">
        <v>16.122</v>
      </c>
      <c r="E596">
        <v>16.178667000000001</v>
      </c>
      <c r="F596">
        <v>22.540091</v>
      </c>
      <c r="G596">
        <v>64.454284999999999</v>
      </c>
      <c r="H596">
        <v>28.788959999999999</v>
      </c>
      <c r="I596">
        <v>0</v>
      </c>
    </row>
    <row r="597" spans="1:9">
      <c r="A597" s="126">
        <v>596</v>
      </c>
      <c r="B597">
        <v>1946.160034</v>
      </c>
      <c r="C597">
        <v>76.550003000000004</v>
      </c>
      <c r="D597">
        <v>15.872999999999999</v>
      </c>
      <c r="E597">
        <v>16.016000999999999</v>
      </c>
      <c r="F597">
        <v>22.188845000000001</v>
      </c>
      <c r="G597">
        <v>62.685715000000002</v>
      </c>
      <c r="H597">
        <v>28.335705000000001</v>
      </c>
      <c r="I597">
        <v>1</v>
      </c>
    </row>
    <row r="598" spans="1:9">
      <c r="A598" s="126">
        <v>597</v>
      </c>
      <c r="B598">
        <v>1946.170044</v>
      </c>
      <c r="C598">
        <v>77.080001999999993</v>
      </c>
      <c r="D598">
        <v>15.920500000000001</v>
      </c>
      <c r="E598">
        <v>16.761333</v>
      </c>
      <c r="F598">
        <v>22.349927999999998</v>
      </c>
      <c r="G598">
        <v>64.282859999999999</v>
      </c>
      <c r="H598">
        <v>28.425957</v>
      </c>
      <c r="I598">
        <v>0</v>
      </c>
    </row>
    <row r="599" spans="1:9">
      <c r="A599" s="126">
        <v>598</v>
      </c>
      <c r="B599">
        <v>1967.900024</v>
      </c>
      <c r="C599">
        <v>77.440002000000007</v>
      </c>
      <c r="D599">
        <v>16.136998999999999</v>
      </c>
      <c r="E599">
        <v>17.013999999999999</v>
      </c>
      <c r="F599">
        <v>22.287282999999999</v>
      </c>
      <c r="G599">
        <v>65.648567</v>
      </c>
      <c r="H599">
        <v>28.685245999999999</v>
      </c>
      <c r="I599">
        <v>0</v>
      </c>
    </row>
    <row r="600" spans="1:9">
      <c r="A600" s="126">
        <v>599</v>
      </c>
      <c r="B600">
        <v>1964.8199460000001</v>
      </c>
      <c r="C600">
        <v>77.559997999999993</v>
      </c>
      <c r="D600">
        <v>16.110001</v>
      </c>
      <c r="E600">
        <v>17.374666000000001</v>
      </c>
      <c r="F600">
        <v>22.287282999999999</v>
      </c>
      <c r="G600">
        <v>66.211426000000003</v>
      </c>
      <c r="H600">
        <v>28.788461999999999</v>
      </c>
      <c r="I600">
        <v>0</v>
      </c>
    </row>
    <row r="601" spans="1:9">
      <c r="A601" s="126">
        <v>600</v>
      </c>
      <c r="B601">
        <v>1935.099976</v>
      </c>
      <c r="C601">
        <v>76.290001000000004</v>
      </c>
      <c r="D601">
        <v>15.849</v>
      </c>
      <c r="E601">
        <v>17.304666999999998</v>
      </c>
      <c r="F601">
        <v>22.092649000000002</v>
      </c>
      <c r="G601">
        <v>65.178573999999998</v>
      </c>
      <c r="H601">
        <v>28.109822999999999</v>
      </c>
      <c r="I601">
        <v>0</v>
      </c>
    </row>
    <row r="602" spans="1:9">
      <c r="A602" s="126">
        <v>601</v>
      </c>
      <c r="B602">
        <v>1968.8900149999999</v>
      </c>
      <c r="C602">
        <v>77.519997000000004</v>
      </c>
      <c r="D602">
        <v>16.135000000000002</v>
      </c>
      <c r="E602">
        <v>17.285333999999999</v>
      </c>
      <c r="F602">
        <v>22.551272999999998</v>
      </c>
      <c r="G602">
        <v>66.694282999999999</v>
      </c>
      <c r="H602">
        <v>28.546624999999999</v>
      </c>
      <c r="I602">
        <v>0</v>
      </c>
    </row>
    <row r="603" spans="1:9">
      <c r="A603" s="126">
        <v>602</v>
      </c>
      <c r="B603">
        <v>1928.209961</v>
      </c>
      <c r="C603">
        <v>75.910004000000001</v>
      </c>
      <c r="D603">
        <v>15.7685</v>
      </c>
      <c r="E603">
        <v>17.134001000000001</v>
      </c>
      <c r="F603">
        <v>22.600501999999999</v>
      </c>
      <c r="G603">
        <v>65.945717000000002</v>
      </c>
      <c r="H603">
        <v>27.967216000000001</v>
      </c>
      <c r="I603">
        <v>0</v>
      </c>
    </row>
    <row r="604" spans="1:9">
      <c r="A604" s="126">
        <v>603</v>
      </c>
      <c r="B604">
        <v>1906.130005</v>
      </c>
      <c r="C604">
        <v>72.910004000000001</v>
      </c>
      <c r="D604">
        <v>15.5695</v>
      </c>
      <c r="E604">
        <v>15.794</v>
      </c>
      <c r="F604">
        <v>22.535613999999999</v>
      </c>
      <c r="G604">
        <v>64.582854999999995</v>
      </c>
      <c r="H604">
        <v>27.14996</v>
      </c>
      <c r="I604">
        <v>0</v>
      </c>
    </row>
    <row r="605" spans="1:9">
      <c r="A605" s="126">
        <v>604</v>
      </c>
      <c r="B605">
        <v>1874.73999</v>
      </c>
      <c r="C605">
        <v>72.989998</v>
      </c>
      <c r="D605">
        <v>15.3225</v>
      </c>
      <c r="E605">
        <v>14.972667</v>
      </c>
      <c r="F605">
        <v>22.329799999999999</v>
      </c>
      <c r="G605">
        <v>62.654285000000002</v>
      </c>
      <c r="H605">
        <v>26.587503000000002</v>
      </c>
      <c r="I605">
        <v>0</v>
      </c>
    </row>
    <row r="606" spans="1:9">
      <c r="A606" s="126">
        <v>605</v>
      </c>
      <c r="B606">
        <v>1877.6999510000001</v>
      </c>
      <c r="C606">
        <v>73.589995999999999</v>
      </c>
      <c r="D606">
        <v>15.4155</v>
      </c>
      <c r="E606">
        <v>15.137333</v>
      </c>
      <c r="F606">
        <v>22.092649000000002</v>
      </c>
      <c r="G606">
        <v>64.160004000000001</v>
      </c>
      <c r="H606">
        <v>26.823357000000001</v>
      </c>
      <c r="I606">
        <v>0</v>
      </c>
    </row>
    <row r="607" spans="1:9">
      <c r="A607" s="126">
        <v>606</v>
      </c>
      <c r="B607">
        <v>1862.48999</v>
      </c>
      <c r="C607">
        <v>73.209998999999996</v>
      </c>
      <c r="D607">
        <v>15.298500000000001</v>
      </c>
      <c r="E607">
        <v>15.313333</v>
      </c>
      <c r="F607">
        <v>21.821936000000001</v>
      </c>
      <c r="G607">
        <v>64.084289999999996</v>
      </c>
      <c r="H607">
        <v>26.428940000000001</v>
      </c>
      <c r="I607">
        <v>0</v>
      </c>
    </row>
    <row r="608" spans="1:9">
      <c r="A608" s="126">
        <v>607</v>
      </c>
      <c r="B608">
        <v>1862.76001</v>
      </c>
      <c r="C608">
        <v>72.629997000000003</v>
      </c>
      <c r="D608">
        <v>15.143000000000001</v>
      </c>
      <c r="E608">
        <v>15.09</v>
      </c>
      <c r="F608">
        <v>21.535571999999998</v>
      </c>
      <c r="G608">
        <v>51.671429000000003</v>
      </c>
      <c r="H608">
        <v>26.153694000000002</v>
      </c>
      <c r="I608">
        <v>0</v>
      </c>
    </row>
    <row r="609" spans="1:9">
      <c r="A609" s="126">
        <v>608</v>
      </c>
      <c r="B609">
        <v>1886.76001</v>
      </c>
      <c r="C609">
        <v>75.949996999999996</v>
      </c>
      <c r="D609">
        <v>15.182</v>
      </c>
      <c r="E609">
        <v>15.165333</v>
      </c>
      <c r="F609">
        <v>21.851025</v>
      </c>
      <c r="G609">
        <v>51.012855999999999</v>
      </c>
      <c r="H609">
        <v>25.488522</v>
      </c>
      <c r="I609">
        <v>0</v>
      </c>
    </row>
    <row r="610" spans="1:9">
      <c r="A610" s="126">
        <v>609</v>
      </c>
      <c r="B610">
        <v>1904.01001</v>
      </c>
      <c r="C610">
        <v>76.949996999999996</v>
      </c>
      <c r="D610">
        <v>15.310499999999999</v>
      </c>
      <c r="E610">
        <v>15.364667000000001</v>
      </c>
      <c r="F610">
        <v>22.318607</v>
      </c>
      <c r="G610">
        <v>51.317141999999997</v>
      </c>
      <c r="H610">
        <v>25.970697000000001</v>
      </c>
      <c r="I610">
        <v>0</v>
      </c>
    </row>
    <row r="611" spans="1:9">
      <c r="A611" s="126">
        <v>610</v>
      </c>
      <c r="B611">
        <v>1941.280029</v>
      </c>
      <c r="C611">
        <v>78.690002000000007</v>
      </c>
      <c r="D611">
        <v>15.766500000000001</v>
      </c>
      <c r="E611">
        <v>15.689333</v>
      </c>
      <c r="F611">
        <v>22.924896</v>
      </c>
      <c r="G611">
        <v>52.284286000000002</v>
      </c>
      <c r="H611">
        <v>26.254916999999999</v>
      </c>
      <c r="I611">
        <v>0</v>
      </c>
    </row>
    <row r="612" spans="1:9">
      <c r="A612" s="126">
        <v>611</v>
      </c>
      <c r="B612">
        <v>1927.1099850000001</v>
      </c>
      <c r="C612">
        <v>78.370002999999997</v>
      </c>
      <c r="D612">
        <v>15.6485</v>
      </c>
      <c r="E612">
        <v>15.406667000000001</v>
      </c>
      <c r="F612">
        <v>23.041235</v>
      </c>
      <c r="G612">
        <v>53.521427000000003</v>
      </c>
      <c r="H612">
        <v>26.562571999999999</v>
      </c>
      <c r="I612">
        <v>0</v>
      </c>
    </row>
    <row r="613" spans="1:9">
      <c r="A613" s="126">
        <v>612</v>
      </c>
      <c r="B613">
        <v>1950.8199460000001</v>
      </c>
      <c r="C613">
        <v>80.040001000000004</v>
      </c>
      <c r="D613">
        <v>15.659000000000001</v>
      </c>
      <c r="E613">
        <v>15.686</v>
      </c>
      <c r="F613">
        <v>23.452878999999999</v>
      </c>
      <c r="G613">
        <v>54.720001000000003</v>
      </c>
      <c r="H613">
        <v>27.124531000000001</v>
      </c>
      <c r="I613">
        <v>0</v>
      </c>
    </row>
    <row r="614" spans="1:9">
      <c r="A614" s="126">
        <v>613</v>
      </c>
      <c r="B614">
        <v>1964.579956</v>
      </c>
      <c r="C614">
        <v>80.669998000000007</v>
      </c>
      <c r="D614">
        <v>14.353</v>
      </c>
      <c r="E614">
        <v>15.682667</v>
      </c>
      <c r="F614">
        <v>23.540136</v>
      </c>
      <c r="G614">
        <v>55.002856999999999</v>
      </c>
      <c r="H614">
        <v>26.915106000000002</v>
      </c>
      <c r="I614">
        <v>0</v>
      </c>
    </row>
    <row r="615" spans="1:9">
      <c r="A615" s="126">
        <v>614</v>
      </c>
      <c r="B615">
        <v>1961.630005</v>
      </c>
      <c r="C615">
        <v>80.279999000000004</v>
      </c>
      <c r="D615">
        <v>14.4985</v>
      </c>
      <c r="E615">
        <v>14.778</v>
      </c>
      <c r="F615">
        <v>23.515523999999999</v>
      </c>
      <c r="G615">
        <v>54.200001</v>
      </c>
      <c r="H615">
        <v>26.964469999999999</v>
      </c>
      <c r="I615">
        <v>0</v>
      </c>
    </row>
    <row r="616" spans="1:9">
      <c r="A616" s="126">
        <v>615</v>
      </c>
      <c r="B616">
        <v>1985.0500489999999</v>
      </c>
      <c r="C616">
        <v>80.769997000000004</v>
      </c>
      <c r="D616">
        <v>14.779500000000001</v>
      </c>
      <c r="E616">
        <v>16.184667999999999</v>
      </c>
      <c r="F616">
        <v>23.880184</v>
      </c>
      <c r="G616">
        <v>55.174286000000002</v>
      </c>
      <c r="H616">
        <v>27.369855999999999</v>
      </c>
      <c r="I616">
        <v>0</v>
      </c>
    </row>
    <row r="617" spans="1:9">
      <c r="A617" s="126">
        <v>616</v>
      </c>
      <c r="B617">
        <v>1982.3000489999999</v>
      </c>
      <c r="C617">
        <v>75.860000999999997</v>
      </c>
      <c r="D617">
        <v>14.706</v>
      </c>
      <c r="E617">
        <v>15.873333000000001</v>
      </c>
      <c r="F617">
        <v>24.014424999999999</v>
      </c>
      <c r="G617">
        <v>54.014285999999998</v>
      </c>
      <c r="H617">
        <v>27.391296000000001</v>
      </c>
      <c r="I617">
        <v>0</v>
      </c>
    </row>
    <row r="618" spans="1:9">
      <c r="A618" s="126">
        <v>617</v>
      </c>
      <c r="B618">
        <v>1994.650024</v>
      </c>
      <c r="C618">
        <v>74.110000999999997</v>
      </c>
      <c r="D618">
        <v>14.9535</v>
      </c>
      <c r="E618">
        <v>15.910667</v>
      </c>
      <c r="F618">
        <v>23.933886000000001</v>
      </c>
      <c r="G618">
        <v>54.144286999999998</v>
      </c>
      <c r="H618">
        <v>27.440162999999998</v>
      </c>
      <c r="I618">
        <v>0</v>
      </c>
    </row>
    <row r="619" spans="1:9">
      <c r="A619" s="126">
        <v>618</v>
      </c>
      <c r="B619">
        <v>2018.0500489999999</v>
      </c>
      <c r="C619">
        <v>74.989998</v>
      </c>
      <c r="D619">
        <v>15.273</v>
      </c>
      <c r="E619">
        <v>16.113333000000001</v>
      </c>
      <c r="F619">
        <v>24.162085000000001</v>
      </c>
      <c r="G619">
        <v>56.110000999999997</v>
      </c>
      <c r="H619">
        <v>27.877462000000001</v>
      </c>
      <c r="I619">
        <v>0</v>
      </c>
    </row>
    <row r="620" spans="1:9">
      <c r="A620" s="126">
        <v>619</v>
      </c>
      <c r="B620">
        <v>2017.8100589999999</v>
      </c>
      <c r="C620">
        <v>73.879997000000003</v>
      </c>
      <c r="D620">
        <v>15.286</v>
      </c>
      <c r="E620">
        <v>16.172667000000001</v>
      </c>
      <c r="F620">
        <v>24.475296</v>
      </c>
      <c r="G620">
        <v>55.487144000000001</v>
      </c>
      <c r="H620">
        <v>27.684992000000001</v>
      </c>
      <c r="I620">
        <v>1</v>
      </c>
    </row>
    <row r="621" spans="1:9">
      <c r="A621" s="126">
        <v>620</v>
      </c>
      <c r="B621">
        <v>2012.099976</v>
      </c>
      <c r="C621">
        <v>75.760002</v>
      </c>
      <c r="D621">
        <v>15.140499999999999</v>
      </c>
      <c r="E621">
        <v>15.928667000000001</v>
      </c>
      <c r="F621">
        <v>24.296317999999999</v>
      </c>
      <c r="G621">
        <v>54.682858000000003</v>
      </c>
      <c r="H621">
        <v>27.629642</v>
      </c>
      <c r="I621">
        <v>0</v>
      </c>
    </row>
    <row r="622" spans="1:9">
      <c r="A622" s="126">
        <v>621</v>
      </c>
      <c r="B622">
        <v>2023.5699460000001</v>
      </c>
      <c r="C622">
        <v>74.830001999999993</v>
      </c>
      <c r="D622">
        <v>14.826000000000001</v>
      </c>
      <c r="E622">
        <v>15.398</v>
      </c>
      <c r="F622">
        <v>24.354488</v>
      </c>
      <c r="G622">
        <v>54.34</v>
      </c>
      <c r="H622">
        <v>27.221264000000001</v>
      </c>
      <c r="I622">
        <v>0</v>
      </c>
    </row>
    <row r="623" spans="1:9">
      <c r="A623" s="126">
        <v>622</v>
      </c>
      <c r="B623">
        <v>2031.209961</v>
      </c>
      <c r="C623">
        <v>75.260002</v>
      </c>
      <c r="D623">
        <v>14.832000000000001</v>
      </c>
      <c r="E623">
        <v>16.081333000000001</v>
      </c>
      <c r="F623">
        <v>24.424140999999999</v>
      </c>
      <c r="G623">
        <v>54.757140999999997</v>
      </c>
      <c r="H623">
        <v>27.027795999999999</v>
      </c>
      <c r="I623">
        <v>0</v>
      </c>
    </row>
    <row r="624" spans="1:9">
      <c r="A624" s="126">
        <v>623</v>
      </c>
      <c r="B624">
        <v>2031.920044</v>
      </c>
      <c r="C624">
        <v>75.599997999999999</v>
      </c>
      <c r="D624">
        <v>14.993</v>
      </c>
      <c r="E624">
        <v>16.013331999999998</v>
      </c>
      <c r="F624">
        <v>24.493791999999999</v>
      </c>
      <c r="G624">
        <v>54.880001</v>
      </c>
      <c r="H624">
        <v>26.976437000000001</v>
      </c>
      <c r="I624">
        <v>0</v>
      </c>
    </row>
    <row r="625" spans="1:9">
      <c r="A625" s="126">
        <v>624</v>
      </c>
      <c r="B625">
        <v>2038.26001</v>
      </c>
      <c r="C625">
        <v>75</v>
      </c>
      <c r="D625">
        <v>15.2555</v>
      </c>
      <c r="E625">
        <v>16.128668000000001</v>
      </c>
      <c r="F625">
        <v>24.45335</v>
      </c>
      <c r="G625">
        <v>55.324286999999998</v>
      </c>
      <c r="H625">
        <v>27.299548999999999</v>
      </c>
      <c r="I625">
        <v>0</v>
      </c>
    </row>
    <row r="626" spans="1:9">
      <c r="A626" s="126">
        <v>625</v>
      </c>
      <c r="B626">
        <v>2039.6800539999999</v>
      </c>
      <c r="C626">
        <v>74.610000999999997</v>
      </c>
      <c r="D626">
        <v>15.6005</v>
      </c>
      <c r="E626">
        <v>16.738667</v>
      </c>
      <c r="F626">
        <v>24.648838000000001</v>
      </c>
      <c r="G626">
        <v>54.650002000000001</v>
      </c>
      <c r="H626">
        <v>27.439164999999999</v>
      </c>
      <c r="I626">
        <v>0</v>
      </c>
    </row>
    <row r="627" spans="1:9">
      <c r="A627" s="126">
        <v>626</v>
      </c>
      <c r="B627">
        <v>2038.25</v>
      </c>
      <c r="C627">
        <v>74.720000999999996</v>
      </c>
      <c r="D627">
        <v>15.5755</v>
      </c>
      <c r="E627">
        <v>16.606667000000002</v>
      </c>
      <c r="F627">
        <v>24.997107</v>
      </c>
      <c r="G627">
        <v>54.837142999999998</v>
      </c>
      <c r="H627">
        <v>27.290572999999998</v>
      </c>
      <c r="I627">
        <v>0</v>
      </c>
    </row>
    <row r="628" spans="1:9">
      <c r="A628" s="126">
        <v>627</v>
      </c>
      <c r="B628">
        <v>2039.329956</v>
      </c>
      <c r="C628">
        <v>74.25</v>
      </c>
      <c r="D628">
        <v>15.824</v>
      </c>
      <c r="E628">
        <v>16.780000999999999</v>
      </c>
      <c r="F628">
        <v>25.349875999999998</v>
      </c>
      <c r="G628">
        <v>54.201427000000002</v>
      </c>
      <c r="H628">
        <v>27.194337999999998</v>
      </c>
      <c r="I628">
        <v>0</v>
      </c>
    </row>
    <row r="629" spans="1:9">
      <c r="A629" s="126">
        <v>628</v>
      </c>
      <c r="B629">
        <v>2039.8199460000001</v>
      </c>
      <c r="C629">
        <v>74.879997000000003</v>
      </c>
      <c r="D629">
        <v>16.391000999999999</v>
      </c>
      <c r="E629">
        <v>17.245332999999999</v>
      </c>
      <c r="F629">
        <v>25.655457999999999</v>
      </c>
      <c r="G629">
        <v>55.148570999999997</v>
      </c>
      <c r="H629">
        <v>27.145472000000002</v>
      </c>
      <c r="I629">
        <v>0</v>
      </c>
    </row>
    <row r="630" spans="1:9">
      <c r="A630" s="126">
        <v>629</v>
      </c>
      <c r="B630">
        <v>2041.3199460000001</v>
      </c>
      <c r="C630">
        <v>74.239998</v>
      </c>
      <c r="D630">
        <v>16.1525</v>
      </c>
      <c r="E630">
        <v>16.931999000000001</v>
      </c>
      <c r="F630">
        <v>25.612762</v>
      </c>
      <c r="G630">
        <v>54.448569999999997</v>
      </c>
      <c r="H630">
        <v>26.752051999999999</v>
      </c>
      <c r="I630">
        <v>0</v>
      </c>
    </row>
    <row r="631" spans="1:9">
      <c r="A631" s="126">
        <v>630</v>
      </c>
      <c r="B631">
        <v>2051.8000489999999</v>
      </c>
      <c r="C631">
        <v>74.339995999999999</v>
      </c>
      <c r="D631">
        <v>16.246500000000001</v>
      </c>
      <c r="E631">
        <v>17.18</v>
      </c>
      <c r="F631">
        <v>25.945309000000002</v>
      </c>
      <c r="G631">
        <v>54.432858000000003</v>
      </c>
      <c r="H631">
        <v>26.678255</v>
      </c>
      <c r="I631">
        <v>0</v>
      </c>
    </row>
    <row r="632" spans="1:9">
      <c r="A632" s="126">
        <v>631</v>
      </c>
      <c r="B632">
        <v>2048.719971</v>
      </c>
      <c r="C632">
        <v>73.330001999999993</v>
      </c>
      <c r="D632">
        <v>16.327000000000002</v>
      </c>
      <c r="E632">
        <v>16.516000999999999</v>
      </c>
      <c r="F632">
        <v>25.765554000000002</v>
      </c>
      <c r="G632">
        <v>51.871428999999999</v>
      </c>
      <c r="H632">
        <v>26.775988000000002</v>
      </c>
      <c r="I632">
        <v>0</v>
      </c>
    </row>
    <row r="633" spans="1:9">
      <c r="A633" s="126">
        <v>632</v>
      </c>
      <c r="B633">
        <v>2052.75</v>
      </c>
      <c r="C633">
        <v>73.599997999999999</v>
      </c>
      <c r="D633">
        <v>16.527000000000001</v>
      </c>
      <c r="E633">
        <v>16.580666999999998</v>
      </c>
      <c r="F633">
        <v>26.134053999999999</v>
      </c>
      <c r="G633">
        <v>52.591431</v>
      </c>
      <c r="H633">
        <v>26.668282000000001</v>
      </c>
      <c r="I633">
        <v>0</v>
      </c>
    </row>
    <row r="634" spans="1:9">
      <c r="A634" s="126">
        <v>633</v>
      </c>
      <c r="B634">
        <v>2063.5</v>
      </c>
      <c r="C634">
        <v>73.75</v>
      </c>
      <c r="D634">
        <v>16.631499999999999</v>
      </c>
      <c r="E634">
        <v>16.185333</v>
      </c>
      <c r="F634">
        <v>26.170002</v>
      </c>
      <c r="G634">
        <v>51.468570999999997</v>
      </c>
      <c r="H634">
        <v>26.801416</v>
      </c>
      <c r="I634">
        <v>0</v>
      </c>
    </row>
    <row r="635" spans="1:9">
      <c r="A635" s="126">
        <v>634</v>
      </c>
      <c r="B635">
        <v>2069.4099120000001</v>
      </c>
      <c r="C635">
        <v>74.010002</v>
      </c>
      <c r="D635">
        <v>16.782</v>
      </c>
      <c r="E635">
        <v>16.448</v>
      </c>
      <c r="F635">
        <v>26.655339999999999</v>
      </c>
      <c r="G635">
        <v>50.924286000000002</v>
      </c>
      <c r="H635">
        <v>26.889672999999998</v>
      </c>
      <c r="I635">
        <v>0</v>
      </c>
    </row>
    <row r="636" spans="1:9">
      <c r="A636" s="126">
        <v>635</v>
      </c>
      <c r="B636">
        <v>2067.030029</v>
      </c>
      <c r="C636">
        <v>75.629997000000003</v>
      </c>
      <c r="D636">
        <v>16.752001</v>
      </c>
      <c r="E636">
        <v>16.539332999999999</v>
      </c>
      <c r="F636">
        <v>26.423908000000001</v>
      </c>
      <c r="G636">
        <v>49.855713000000002</v>
      </c>
      <c r="H636">
        <v>26.979927</v>
      </c>
      <c r="I636">
        <v>0</v>
      </c>
    </row>
    <row r="637" spans="1:9">
      <c r="A637" s="126">
        <v>636</v>
      </c>
      <c r="B637">
        <v>2072.830078</v>
      </c>
      <c r="C637">
        <v>77.620002999999997</v>
      </c>
      <c r="D637">
        <v>16.678498999999999</v>
      </c>
      <c r="E637">
        <v>16.562667999999999</v>
      </c>
      <c r="F637">
        <v>26.738482000000001</v>
      </c>
      <c r="G637">
        <v>50.165714000000001</v>
      </c>
      <c r="H637">
        <v>26.944524999999999</v>
      </c>
      <c r="I637">
        <v>0</v>
      </c>
    </row>
    <row r="638" spans="1:9">
      <c r="A638" s="126">
        <v>637</v>
      </c>
      <c r="B638">
        <v>2067.5600589999999</v>
      </c>
      <c r="C638">
        <v>77.699996999999996</v>
      </c>
      <c r="D638">
        <v>16.931999000000001</v>
      </c>
      <c r="E638">
        <v>16.301331999999999</v>
      </c>
      <c r="F638">
        <v>26.722752</v>
      </c>
      <c r="G638">
        <v>49.512855999999999</v>
      </c>
      <c r="H638">
        <v>27.017323999999999</v>
      </c>
      <c r="I638">
        <v>0</v>
      </c>
    </row>
    <row r="639" spans="1:9">
      <c r="A639" s="126">
        <v>638</v>
      </c>
      <c r="B639">
        <v>2053.4399410000001</v>
      </c>
      <c r="C639">
        <v>75.099997999999999</v>
      </c>
      <c r="D639">
        <v>16.299999</v>
      </c>
      <c r="E639">
        <v>15.442667</v>
      </c>
      <c r="F639">
        <v>25.855440000000002</v>
      </c>
      <c r="G639">
        <v>48.830002</v>
      </c>
      <c r="H639">
        <v>26.616921999999999</v>
      </c>
      <c r="I639">
        <v>1</v>
      </c>
    </row>
    <row r="640" spans="1:9">
      <c r="A640" s="126">
        <v>639</v>
      </c>
      <c r="B640">
        <v>2066.5500489999999</v>
      </c>
      <c r="C640">
        <v>75.459998999999996</v>
      </c>
      <c r="D640">
        <v>16.3155</v>
      </c>
      <c r="E640">
        <v>15.428667000000001</v>
      </c>
      <c r="F640">
        <v>25.756568999999999</v>
      </c>
      <c r="G640">
        <v>50.330002</v>
      </c>
      <c r="H640">
        <v>26.614429000000001</v>
      </c>
      <c r="I640">
        <v>0</v>
      </c>
    </row>
    <row r="641" spans="1:9">
      <c r="A641" s="126">
        <v>640</v>
      </c>
      <c r="B641">
        <v>2074.330078</v>
      </c>
      <c r="C641">
        <v>74.879997000000003</v>
      </c>
      <c r="D641">
        <v>15.824999999999999</v>
      </c>
      <c r="E641">
        <v>15.286667</v>
      </c>
      <c r="F641">
        <v>26.048672</v>
      </c>
      <c r="G641">
        <v>50.731430000000003</v>
      </c>
      <c r="H641">
        <v>26.493262999999999</v>
      </c>
      <c r="I641">
        <v>0</v>
      </c>
    </row>
    <row r="642" spans="1:9">
      <c r="A642" s="126">
        <v>641</v>
      </c>
      <c r="B642">
        <v>2071.919922</v>
      </c>
      <c r="C642">
        <v>75.239998</v>
      </c>
      <c r="D642">
        <v>15.846500000000001</v>
      </c>
      <c r="E642">
        <v>15.218667</v>
      </c>
      <c r="F642">
        <v>25.949809999999999</v>
      </c>
      <c r="G642">
        <v>50.085712000000001</v>
      </c>
      <c r="H642">
        <v>26.791943</v>
      </c>
      <c r="I642">
        <v>0</v>
      </c>
    </row>
    <row r="643" spans="1:9">
      <c r="A643" s="126">
        <v>642</v>
      </c>
      <c r="B643">
        <v>2075.3701169999999</v>
      </c>
      <c r="C643">
        <v>76.360000999999997</v>
      </c>
      <c r="D643">
        <v>15.631500000000001</v>
      </c>
      <c r="E643">
        <v>14.914</v>
      </c>
      <c r="F643">
        <v>25.839704999999999</v>
      </c>
      <c r="G643">
        <v>50.131428</v>
      </c>
      <c r="H643">
        <v>26.191092000000001</v>
      </c>
      <c r="I643">
        <v>0</v>
      </c>
    </row>
    <row r="644" spans="1:9">
      <c r="A644" s="126">
        <v>643</v>
      </c>
      <c r="B644">
        <v>2060.3100589999999</v>
      </c>
      <c r="C644">
        <v>76.519997000000004</v>
      </c>
      <c r="D644">
        <v>15.332000000000001</v>
      </c>
      <c r="E644">
        <v>14.290666999999999</v>
      </c>
      <c r="F644">
        <v>25.255503000000001</v>
      </c>
      <c r="G644">
        <v>48.497143000000001</v>
      </c>
      <c r="H644">
        <v>26.276857</v>
      </c>
      <c r="I644">
        <v>0</v>
      </c>
    </row>
    <row r="645" spans="1:9">
      <c r="A645" s="126">
        <v>644</v>
      </c>
      <c r="B645">
        <v>2059.820068</v>
      </c>
      <c r="C645">
        <v>76.839995999999999</v>
      </c>
      <c r="D645">
        <v>15.625</v>
      </c>
      <c r="E645">
        <v>14.459333000000001</v>
      </c>
      <c r="F645">
        <v>25.641981000000001</v>
      </c>
      <c r="G645">
        <v>49.111426999999999</v>
      </c>
      <c r="H645">
        <v>26.595482000000001</v>
      </c>
      <c r="I645">
        <v>0</v>
      </c>
    </row>
    <row r="646" spans="1:9">
      <c r="A646" s="126">
        <v>645</v>
      </c>
      <c r="B646">
        <v>2026.1400149999999</v>
      </c>
      <c r="C646">
        <v>76.180000000000007</v>
      </c>
      <c r="D646">
        <v>15.292</v>
      </c>
      <c r="E646">
        <v>13.989333</v>
      </c>
      <c r="F646">
        <v>25.154389999999999</v>
      </c>
      <c r="G646">
        <v>47.759998000000003</v>
      </c>
      <c r="H646">
        <v>26.230983999999999</v>
      </c>
      <c r="I646">
        <v>0</v>
      </c>
    </row>
    <row r="647" spans="1:9">
      <c r="A647" s="126">
        <v>646</v>
      </c>
      <c r="B647">
        <v>2035.329956</v>
      </c>
      <c r="C647">
        <v>77.730002999999996</v>
      </c>
      <c r="D647">
        <v>15.368</v>
      </c>
      <c r="E647">
        <v>13.925333</v>
      </c>
      <c r="F647">
        <v>25.080241999999998</v>
      </c>
      <c r="G647">
        <v>47.804287000000002</v>
      </c>
      <c r="H647">
        <v>26.344671000000002</v>
      </c>
      <c r="I647">
        <v>0</v>
      </c>
    </row>
    <row r="648" spans="1:9">
      <c r="A648" s="126">
        <v>647</v>
      </c>
      <c r="B648">
        <v>2002.329956</v>
      </c>
      <c r="C648">
        <v>77.830001999999993</v>
      </c>
      <c r="D648">
        <v>15.366</v>
      </c>
      <c r="E648">
        <v>13.8</v>
      </c>
      <c r="F648">
        <v>24.655574999999999</v>
      </c>
      <c r="G648">
        <v>47.782856000000002</v>
      </c>
      <c r="H648">
        <v>25.861996000000001</v>
      </c>
      <c r="I648">
        <v>0</v>
      </c>
    </row>
    <row r="649" spans="1:9">
      <c r="A649" s="126">
        <v>648</v>
      </c>
      <c r="B649">
        <v>1989.630005</v>
      </c>
      <c r="C649">
        <v>76.989998</v>
      </c>
      <c r="D649">
        <v>15.3035</v>
      </c>
      <c r="E649">
        <v>13.602667</v>
      </c>
      <c r="F649">
        <v>24.318535000000001</v>
      </c>
      <c r="G649">
        <v>46.720001000000003</v>
      </c>
      <c r="H649">
        <v>25.619661000000001</v>
      </c>
      <c r="I649">
        <v>0</v>
      </c>
    </row>
    <row r="650" spans="1:9">
      <c r="A650" s="126">
        <v>649</v>
      </c>
      <c r="B650">
        <v>1972.73999</v>
      </c>
      <c r="C650">
        <v>74.690002000000007</v>
      </c>
      <c r="D650">
        <v>14.753</v>
      </c>
      <c r="E650">
        <v>13.187333000000001</v>
      </c>
      <c r="F650">
        <v>23.985989</v>
      </c>
      <c r="G650">
        <v>45.205714999999998</v>
      </c>
      <c r="H650">
        <v>24.701681000000001</v>
      </c>
      <c r="I650">
        <v>0</v>
      </c>
    </row>
    <row r="651" spans="1:9">
      <c r="A651" s="126">
        <v>650</v>
      </c>
      <c r="B651">
        <v>2012.8900149999999</v>
      </c>
      <c r="C651">
        <v>76.110000999999997</v>
      </c>
      <c r="D651">
        <v>14.944000000000001</v>
      </c>
      <c r="E651">
        <v>13.721333</v>
      </c>
      <c r="F651">
        <v>24.583667999999999</v>
      </c>
      <c r="G651">
        <v>47.664287999999999</v>
      </c>
      <c r="H651">
        <v>25.175381000000002</v>
      </c>
      <c r="I651">
        <v>0</v>
      </c>
    </row>
    <row r="652" spans="1:9">
      <c r="A652" s="126">
        <v>651</v>
      </c>
      <c r="B652">
        <v>2061.2299800000001</v>
      </c>
      <c r="C652">
        <v>78.400002000000001</v>
      </c>
      <c r="D652">
        <v>14.8865</v>
      </c>
      <c r="E652">
        <v>14.550667000000001</v>
      </c>
      <c r="F652">
        <v>25.311674</v>
      </c>
      <c r="G652">
        <v>47.774284000000002</v>
      </c>
      <c r="H652">
        <v>25.485030999999999</v>
      </c>
      <c r="I652">
        <v>0</v>
      </c>
    </row>
    <row r="653" spans="1:9">
      <c r="A653" s="126">
        <v>652</v>
      </c>
      <c r="B653">
        <v>2070.6499020000001</v>
      </c>
      <c r="C653">
        <v>79.879997000000003</v>
      </c>
      <c r="D653">
        <v>14.994999999999999</v>
      </c>
      <c r="E653">
        <v>14.619332999999999</v>
      </c>
      <c r="F653">
        <v>25.116192000000002</v>
      </c>
      <c r="G653">
        <v>48.588569999999997</v>
      </c>
      <c r="H653">
        <v>25.746813</v>
      </c>
      <c r="I653">
        <v>0</v>
      </c>
    </row>
    <row r="654" spans="1:9">
      <c r="A654" s="126">
        <v>653</v>
      </c>
      <c r="B654">
        <v>2078.540039</v>
      </c>
      <c r="C654">
        <v>81.449996999999996</v>
      </c>
      <c r="D654">
        <v>15.327</v>
      </c>
      <c r="E654">
        <v>14.84</v>
      </c>
      <c r="F654">
        <v>25.376833000000001</v>
      </c>
      <c r="G654">
        <v>48.097141000000001</v>
      </c>
      <c r="H654">
        <v>26.171645999999999</v>
      </c>
      <c r="I654">
        <v>0</v>
      </c>
    </row>
    <row r="655" spans="1:9">
      <c r="A655" s="126">
        <v>654</v>
      </c>
      <c r="B655">
        <v>2082.169922</v>
      </c>
      <c r="C655">
        <v>80.610000999999997</v>
      </c>
      <c r="D655">
        <v>15.314500000000001</v>
      </c>
      <c r="E655">
        <v>14.731332999999999</v>
      </c>
      <c r="F655">
        <v>25.286959</v>
      </c>
      <c r="G655">
        <v>48.061427999999999</v>
      </c>
      <c r="H655">
        <v>26.456862999999998</v>
      </c>
      <c r="I655">
        <v>0</v>
      </c>
    </row>
    <row r="656" spans="1:9">
      <c r="A656" s="126">
        <v>655</v>
      </c>
      <c r="B656">
        <v>2081.8798830000001</v>
      </c>
      <c r="C656">
        <v>80.769997000000004</v>
      </c>
      <c r="D656">
        <v>15.1515</v>
      </c>
      <c r="E656">
        <v>14.817333</v>
      </c>
      <c r="F656">
        <v>25.167871000000002</v>
      </c>
      <c r="G656">
        <v>48.871428999999999</v>
      </c>
      <c r="H656">
        <v>26.366112000000001</v>
      </c>
      <c r="I656">
        <v>0</v>
      </c>
    </row>
    <row r="657" spans="1:9">
      <c r="A657" s="126">
        <v>656</v>
      </c>
      <c r="B657">
        <v>2088.7700199999999</v>
      </c>
      <c r="C657">
        <v>80.779999000000004</v>
      </c>
      <c r="D657">
        <v>15.454499999999999</v>
      </c>
      <c r="E657">
        <v>15.188000000000001</v>
      </c>
      <c r="F657">
        <v>25.612762</v>
      </c>
      <c r="G657">
        <v>48.578570999999997</v>
      </c>
      <c r="H657">
        <v>26.628391000000001</v>
      </c>
      <c r="I657">
        <v>0</v>
      </c>
    </row>
    <row r="658" spans="1:9">
      <c r="A658" s="126">
        <v>657</v>
      </c>
      <c r="B658">
        <v>2090.570068</v>
      </c>
      <c r="C658">
        <v>80.019997000000004</v>
      </c>
      <c r="D658">
        <v>15.602</v>
      </c>
      <c r="E658">
        <v>15.047333</v>
      </c>
      <c r="F658">
        <v>25.594791000000001</v>
      </c>
      <c r="G658">
        <v>48.847141000000001</v>
      </c>
      <c r="H658">
        <v>26.443897</v>
      </c>
      <c r="I658">
        <v>0</v>
      </c>
    </row>
    <row r="659" spans="1:9">
      <c r="A659" s="126">
        <v>658</v>
      </c>
      <c r="B659">
        <v>2080.3500979999999</v>
      </c>
      <c r="C659">
        <v>79.220000999999996</v>
      </c>
      <c r="D659">
        <v>15.515000000000001</v>
      </c>
      <c r="E659">
        <v>14.815333000000001</v>
      </c>
      <c r="F659">
        <v>25.282473</v>
      </c>
      <c r="G659">
        <v>49.032856000000002</v>
      </c>
      <c r="H659">
        <v>26.448384999999998</v>
      </c>
      <c r="I659">
        <v>0</v>
      </c>
    </row>
    <row r="660" spans="1:9">
      <c r="A660" s="126">
        <v>659</v>
      </c>
      <c r="B660">
        <v>2058.8999020000001</v>
      </c>
      <c r="C660">
        <v>78.019997000000004</v>
      </c>
      <c r="D660">
        <v>15.5175</v>
      </c>
      <c r="E660">
        <v>14.827332999999999</v>
      </c>
      <c r="F660">
        <v>24.80162</v>
      </c>
      <c r="G660">
        <v>48.801430000000003</v>
      </c>
      <c r="H660">
        <v>26.247935999999999</v>
      </c>
      <c r="I660">
        <v>0</v>
      </c>
    </row>
    <row r="661" spans="1:9">
      <c r="A661" s="126">
        <v>660</v>
      </c>
      <c r="B661">
        <v>2058.1999510000001</v>
      </c>
      <c r="C661">
        <v>78.449996999999996</v>
      </c>
      <c r="D661">
        <v>15.426</v>
      </c>
      <c r="E661">
        <v>14.620666999999999</v>
      </c>
      <c r="F661">
        <v>24.565695000000002</v>
      </c>
      <c r="G661">
        <v>49.848571999999997</v>
      </c>
      <c r="H661">
        <v>26.168652999999999</v>
      </c>
      <c r="I661">
        <v>1</v>
      </c>
    </row>
    <row r="662" spans="1:9">
      <c r="A662" s="126">
        <v>661</v>
      </c>
      <c r="B662">
        <v>2020.579956</v>
      </c>
      <c r="C662">
        <v>77.190002000000007</v>
      </c>
      <c r="D662">
        <v>15.109500000000001</v>
      </c>
      <c r="E662">
        <v>14.006</v>
      </c>
      <c r="F662">
        <v>23.873642</v>
      </c>
      <c r="G662">
        <v>47.311427999999999</v>
      </c>
      <c r="H662">
        <v>25.623152000000001</v>
      </c>
      <c r="I662">
        <v>0</v>
      </c>
    </row>
    <row r="663" spans="1:9">
      <c r="A663" s="126">
        <v>662</v>
      </c>
      <c r="B663">
        <v>2002.6099850000001</v>
      </c>
      <c r="C663">
        <v>76.150002000000001</v>
      </c>
      <c r="D663">
        <v>14.7645</v>
      </c>
      <c r="E663">
        <v>14.085333</v>
      </c>
      <c r="F663">
        <v>23.875885</v>
      </c>
      <c r="G663">
        <v>46.501430999999997</v>
      </c>
      <c r="H663">
        <v>25.029281999999998</v>
      </c>
      <c r="I663">
        <v>0</v>
      </c>
    </row>
    <row r="664" spans="1:9">
      <c r="A664" s="126">
        <v>663</v>
      </c>
      <c r="B664">
        <v>2025.900024</v>
      </c>
      <c r="C664">
        <v>76.150002000000001</v>
      </c>
      <c r="D664">
        <v>14.920999999999999</v>
      </c>
      <c r="E664">
        <v>14.063333</v>
      </c>
      <c r="F664">
        <v>24.21068</v>
      </c>
      <c r="G664">
        <v>46.742859000000003</v>
      </c>
      <c r="H664">
        <v>24.986401000000001</v>
      </c>
      <c r="I664">
        <v>0</v>
      </c>
    </row>
    <row r="665" spans="1:9">
      <c r="A665" s="126">
        <v>664</v>
      </c>
      <c r="B665">
        <v>2062.139893</v>
      </c>
      <c r="C665">
        <v>78.180000000000007</v>
      </c>
      <c r="D665">
        <v>15.023</v>
      </c>
      <c r="E665">
        <v>14.041333</v>
      </c>
      <c r="F665">
        <v>25.140909000000001</v>
      </c>
      <c r="G665">
        <v>47.779998999999997</v>
      </c>
      <c r="H665">
        <v>25.065183999999999</v>
      </c>
      <c r="I665">
        <v>0</v>
      </c>
    </row>
    <row r="666" spans="1:9">
      <c r="A666" s="126">
        <v>665</v>
      </c>
      <c r="B666">
        <v>2044.8100589999999</v>
      </c>
      <c r="C666">
        <v>77.739998</v>
      </c>
      <c r="D666">
        <v>14.846500000000001</v>
      </c>
      <c r="E666">
        <v>13.777333</v>
      </c>
      <c r="F666">
        <v>25.167871000000002</v>
      </c>
      <c r="G666">
        <v>47.041428000000003</v>
      </c>
      <c r="H666">
        <v>24.740576000000001</v>
      </c>
      <c r="I666">
        <v>0</v>
      </c>
    </row>
    <row r="667" spans="1:9">
      <c r="A667" s="126">
        <v>666</v>
      </c>
      <c r="B667">
        <v>2028.26001</v>
      </c>
      <c r="C667">
        <v>76.720000999999996</v>
      </c>
      <c r="D667">
        <v>14.570499999999999</v>
      </c>
      <c r="E667">
        <v>13.480667</v>
      </c>
      <c r="F667">
        <v>24.547720000000002</v>
      </c>
      <c r="G667">
        <v>45.547142000000001</v>
      </c>
      <c r="H667">
        <v>24.56007</v>
      </c>
      <c r="I667">
        <v>0</v>
      </c>
    </row>
    <row r="668" spans="1:9">
      <c r="A668" s="126">
        <v>667</v>
      </c>
      <c r="B668">
        <v>2023.030029</v>
      </c>
      <c r="C668">
        <v>76.449996999999996</v>
      </c>
      <c r="D668">
        <v>14.737</v>
      </c>
      <c r="E668">
        <v>13.616667</v>
      </c>
      <c r="F668">
        <v>24.765671000000001</v>
      </c>
      <c r="G668">
        <v>46.255713999999998</v>
      </c>
      <c r="H668">
        <v>24.741074000000001</v>
      </c>
      <c r="I668">
        <v>0</v>
      </c>
    </row>
    <row r="669" spans="1:9">
      <c r="A669" s="126">
        <v>668</v>
      </c>
      <c r="B669">
        <v>2011.2700199999999</v>
      </c>
      <c r="C669">
        <v>76.279999000000004</v>
      </c>
      <c r="D669">
        <v>14.663500000000001</v>
      </c>
      <c r="E669">
        <v>12.846</v>
      </c>
      <c r="F669">
        <v>24.671309999999998</v>
      </c>
      <c r="G669">
        <v>46.32</v>
      </c>
      <c r="H669">
        <v>24.974931999999999</v>
      </c>
      <c r="I669">
        <v>0</v>
      </c>
    </row>
    <row r="670" spans="1:9">
      <c r="A670" s="126">
        <v>669</v>
      </c>
      <c r="B670">
        <v>1992.670044</v>
      </c>
      <c r="C670">
        <v>74.050003000000004</v>
      </c>
      <c r="D670">
        <v>14.3475</v>
      </c>
      <c r="E670">
        <v>12.791333</v>
      </c>
      <c r="F670">
        <v>24.001716999999999</v>
      </c>
      <c r="G670">
        <v>46.251430999999997</v>
      </c>
      <c r="H670">
        <v>25.020804999999999</v>
      </c>
      <c r="I670">
        <v>0</v>
      </c>
    </row>
    <row r="671" spans="1:9">
      <c r="A671" s="126">
        <v>670</v>
      </c>
      <c r="B671">
        <v>2019.420044</v>
      </c>
      <c r="C671">
        <v>75.180000000000007</v>
      </c>
      <c r="D671">
        <v>14.537000000000001</v>
      </c>
      <c r="E671">
        <v>12.871333</v>
      </c>
      <c r="F671">
        <v>23.81522</v>
      </c>
      <c r="G671">
        <v>48.191428999999999</v>
      </c>
      <c r="H671">
        <v>25.334444000000001</v>
      </c>
      <c r="I671">
        <v>0</v>
      </c>
    </row>
    <row r="672" spans="1:9">
      <c r="A672" s="126">
        <v>671</v>
      </c>
      <c r="B672">
        <v>2022.5500489999999</v>
      </c>
      <c r="C672">
        <v>76.239998</v>
      </c>
      <c r="D672">
        <v>14.472</v>
      </c>
      <c r="E672">
        <v>12.795332999999999</v>
      </c>
      <c r="F672">
        <v>24.428637999999999</v>
      </c>
      <c r="G672">
        <v>49.828570999999997</v>
      </c>
      <c r="H672">
        <v>25.275606</v>
      </c>
      <c r="I672">
        <v>0</v>
      </c>
    </row>
    <row r="673" spans="1:9">
      <c r="A673" s="126">
        <v>672</v>
      </c>
      <c r="B673">
        <v>2032.119995</v>
      </c>
      <c r="C673">
        <v>76.739998</v>
      </c>
      <c r="D673">
        <v>14.862500000000001</v>
      </c>
      <c r="E673">
        <v>13.104666999999999</v>
      </c>
      <c r="F673">
        <v>24.615131000000002</v>
      </c>
      <c r="G673">
        <v>58.468570999999997</v>
      </c>
      <c r="H673">
        <v>25.831081000000001</v>
      </c>
      <c r="I673">
        <v>0</v>
      </c>
    </row>
    <row r="674" spans="1:9">
      <c r="A674" s="126">
        <v>673</v>
      </c>
      <c r="B674">
        <v>2063.1499020000001</v>
      </c>
      <c r="C674">
        <v>77.650002000000001</v>
      </c>
      <c r="D674">
        <v>15.516</v>
      </c>
      <c r="E674">
        <v>13.441333</v>
      </c>
      <c r="F674">
        <v>25.255503000000001</v>
      </c>
      <c r="G674">
        <v>61.205714999999998</v>
      </c>
      <c r="H674">
        <v>26.646341</v>
      </c>
      <c r="I674">
        <v>0</v>
      </c>
    </row>
    <row r="675" spans="1:9">
      <c r="A675" s="126">
        <v>674</v>
      </c>
      <c r="B675">
        <v>2051.820068</v>
      </c>
      <c r="C675">
        <v>77.830001999999993</v>
      </c>
      <c r="D675">
        <v>15.6195</v>
      </c>
      <c r="E675">
        <v>13.419333</v>
      </c>
      <c r="F675">
        <v>25.385828</v>
      </c>
      <c r="G675">
        <v>62.494286000000002</v>
      </c>
      <c r="H675">
        <v>26.923580000000001</v>
      </c>
      <c r="I675">
        <v>0</v>
      </c>
    </row>
    <row r="676" spans="1:9">
      <c r="A676" s="126">
        <v>675</v>
      </c>
      <c r="B676">
        <v>2057.0900879999999</v>
      </c>
      <c r="C676">
        <v>77.5</v>
      </c>
      <c r="D676">
        <v>15.483000000000001</v>
      </c>
      <c r="E676">
        <v>13.77</v>
      </c>
      <c r="F676">
        <v>25.412785</v>
      </c>
      <c r="G676">
        <v>63.794285000000002</v>
      </c>
      <c r="H676">
        <v>26.687228999999999</v>
      </c>
      <c r="I676">
        <v>0</v>
      </c>
    </row>
    <row r="677" spans="1:9">
      <c r="A677" s="126">
        <v>676</v>
      </c>
      <c r="B677">
        <v>2029.5500489999999</v>
      </c>
      <c r="C677">
        <v>75.779999000000004</v>
      </c>
      <c r="D677">
        <v>15.3375</v>
      </c>
      <c r="E677">
        <v>13.731999999999999</v>
      </c>
      <c r="F677">
        <v>24.523002999999999</v>
      </c>
      <c r="G677">
        <v>64.881432000000004</v>
      </c>
      <c r="H677">
        <v>25.860499999999998</v>
      </c>
      <c r="I677">
        <v>0</v>
      </c>
    </row>
    <row r="678" spans="1:9">
      <c r="A678" s="126">
        <v>677</v>
      </c>
      <c r="B678">
        <v>2002.160034</v>
      </c>
      <c r="C678">
        <v>76.239998</v>
      </c>
      <c r="D678">
        <v>15.195499999999999</v>
      </c>
      <c r="E678">
        <v>13.291333</v>
      </c>
      <c r="F678">
        <v>25.909361000000001</v>
      </c>
      <c r="G678">
        <v>63.208571999999997</v>
      </c>
      <c r="H678">
        <v>25.430181999999999</v>
      </c>
      <c r="I678">
        <v>0</v>
      </c>
    </row>
    <row r="679" spans="1:9">
      <c r="A679" s="126">
        <v>678</v>
      </c>
      <c r="B679">
        <v>2021.25</v>
      </c>
      <c r="C679">
        <v>78</v>
      </c>
      <c r="D679">
        <v>15.589</v>
      </c>
      <c r="E679">
        <v>13.68</v>
      </c>
      <c r="F679">
        <v>26.716013</v>
      </c>
      <c r="G679">
        <v>63.400002000000001</v>
      </c>
      <c r="H679">
        <v>25.463090999999999</v>
      </c>
      <c r="I679">
        <v>0</v>
      </c>
    </row>
    <row r="680" spans="1:9">
      <c r="A680" s="126">
        <v>679</v>
      </c>
      <c r="B680">
        <v>1994.98999</v>
      </c>
      <c r="C680">
        <v>75.910004000000001</v>
      </c>
      <c r="D680">
        <v>17.726500000000001</v>
      </c>
      <c r="E680">
        <v>13.573333</v>
      </c>
      <c r="F680">
        <v>26.325044999999999</v>
      </c>
      <c r="G680">
        <v>63.114285000000002</v>
      </c>
      <c r="H680">
        <v>26.652823999999999</v>
      </c>
      <c r="I680">
        <v>0</v>
      </c>
    </row>
    <row r="681" spans="1:9">
      <c r="A681" s="126">
        <v>680</v>
      </c>
      <c r="B681">
        <v>2020.849976</v>
      </c>
      <c r="C681">
        <v>74.989998</v>
      </c>
      <c r="D681">
        <v>18.223499</v>
      </c>
      <c r="E681">
        <v>14.062666999999999</v>
      </c>
      <c r="F681">
        <v>26.655339999999999</v>
      </c>
      <c r="G681">
        <v>63.009998000000003</v>
      </c>
      <c r="H681">
        <v>26.351652000000001</v>
      </c>
      <c r="I681">
        <v>1</v>
      </c>
    </row>
    <row r="682" spans="1:9">
      <c r="A682" s="126">
        <v>681</v>
      </c>
      <c r="B682">
        <v>2050.030029</v>
      </c>
      <c r="C682">
        <v>75.400002000000001</v>
      </c>
      <c r="D682">
        <v>18.177499999999998</v>
      </c>
      <c r="E682">
        <v>14.557333</v>
      </c>
      <c r="F682">
        <v>26.659839999999999</v>
      </c>
      <c r="G682">
        <v>65.274283999999994</v>
      </c>
      <c r="H682">
        <v>26.389547</v>
      </c>
      <c r="I682">
        <v>0</v>
      </c>
    </row>
    <row r="683" spans="1:9">
      <c r="A683" s="126">
        <v>682</v>
      </c>
      <c r="B683">
        <v>2041.51001</v>
      </c>
      <c r="C683">
        <v>75.629997000000003</v>
      </c>
      <c r="D683">
        <v>18.237499</v>
      </c>
      <c r="E683">
        <v>14.57</v>
      </c>
      <c r="F683">
        <v>26.864305000000002</v>
      </c>
      <c r="G683">
        <v>64.101433</v>
      </c>
      <c r="H683">
        <v>26.066434999999998</v>
      </c>
      <c r="I683">
        <v>0</v>
      </c>
    </row>
    <row r="684" spans="1:9">
      <c r="A684" s="126">
        <v>683</v>
      </c>
      <c r="B684">
        <v>2062.5200199999999</v>
      </c>
      <c r="C684">
        <v>75.610000999999997</v>
      </c>
      <c r="D684">
        <v>18.694500000000001</v>
      </c>
      <c r="E684">
        <v>14.732666999999999</v>
      </c>
      <c r="F684">
        <v>27.056051</v>
      </c>
      <c r="G684">
        <v>64.129997000000003</v>
      </c>
      <c r="H684">
        <v>26.306774000000001</v>
      </c>
      <c r="I684">
        <v>0</v>
      </c>
    </row>
    <row r="685" spans="1:9">
      <c r="A685" s="126">
        <v>684</v>
      </c>
      <c r="B685">
        <v>2055.469971</v>
      </c>
      <c r="C685">
        <v>74.470000999999996</v>
      </c>
      <c r="D685">
        <v>18.714001</v>
      </c>
      <c r="E685">
        <v>14.490667</v>
      </c>
      <c r="F685">
        <v>26.828213000000002</v>
      </c>
      <c r="G685">
        <v>63.48</v>
      </c>
      <c r="H685">
        <v>26.477305999999999</v>
      </c>
      <c r="I685">
        <v>0</v>
      </c>
    </row>
    <row r="686" spans="1:9">
      <c r="A686" s="126">
        <v>685</v>
      </c>
      <c r="B686">
        <v>2046.73999</v>
      </c>
      <c r="C686">
        <v>74.440002000000007</v>
      </c>
      <c r="D686">
        <v>18.527999999999999</v>
      </c>
      <c r="E686">
        <v>14.498666999999999</v>
      </c>
      <c r="F686">
        <v>27.006422000000001</v>
      </c>
      <c r="G686">
        <v>63.295715000000001</v>
      </c>
      <c r="H686">
        <v>26.319241000000002</v>
      </c>
      <c r="I686">
        <v>0</v>
      </c>
    </row>
    <row r="687" spans="1:9">
      <c r="A687" s="126">
        <v>686</v>
      </c>
      <c r="B687">
        <v>2068.5900879999999</v>
      </c>
      <c r="C687">
        <v>75.190002000000007</v>
      </c>
      <c r="D687">
        <v>18.649999999999999</v>
      </c>
      <c r="E687">
        <v>14.419333</v>
      </c>
      <c r="F687">
        <v>27.525251000000001</v>
      </c>
      <c r="G687">
        <v>64.849997999999999</v>
      </c>
      <c r="H687">
        <v>26.773492999999998</v>
      </c>
      <c r="I687">
        <v>0</v>
      </c>
    </row>
    <row r="688" spans="1:9">
      <c r="A688" s="126">
        <v>687</v>
      </c>
      <c r="B688">
        <v>2068.530029</v>
      </c>
      <c r="C688">
        <v>76.510002</v>
      </c>
      <c r="D688">
        <v>18.757000000000001</v>
      </c>
      <c r="E688">
        <v>14.186667</v>
      </c>
      <c r="F688">
        <v>28.17042</v>
      </c>
      <c r="G688">
        <v>64.984283000000005</v>
      </c>
      <c r="H688">
        <v>26.725125999999999</v>
      </c>
      <c r="I688">
        <v>0</v>
      </c>
    </row>
    <row r="689" spans="1:9">
      <c r="A689" s="126">
        <v>688</v>
      </c>
      <c r="B689">
        <v>2088.4799800000001</v>
      </c>
      <c r="C689">
        <v>76.230002999999996</v>
      </c>
      <c r="D689">
        <v>18.858499999999999</v>
      </c>
      <c r="E689">
        <v>13.525333</v>
      </c>
      <c r="F689">
        <v>28.526833</v>
      </c>
      <c r="G689">
        <v>65.247146999999998</v>
      </c>
      <c r="H689">
        <v>27.072171999999998</v>
      </c>
      <c r="I689">
        <v>0</v>
      </c>
    </row>
    <row r="690" spans="1:9">
      <c r="A690" s="126">
        <v>689</v>
      </c>
      <c r="B690">
        <v>2096.98999</v>
      </c>
      <c r="C690">
        <v>75.739998</v>
      </c>
      <c r="D690">
        <v>19.091498999999999</v>
      </c>
      <c r="E690">
        <v>13.584667</v>
      </c>
      <c r="F690">
        <v>28.666691</v>
      </c>
      <c r="G690">
        <v>66.585716000000005</v>
      </c>
      <c r="H690">
        <v>27.375340999999999</v>
      </c>
      <c r="I690">
        <v>0</v>
      </c>
    </row>
    <row r="691" spans="1:9">
      <c r="A691" s="126">
        <v>690</v>
      </c>
      <c r="B691">
        <v>2100.3400879999999</v>
      </c>
      <c r="C691">
        <v>75.599997999999999</v>
      </c>
      <c r="D691">
        <v>18.7715</v>
      </c>
      <c r="E691">
        <v>13.623333000000001</v>
      </c>
      <c r="F691">
        <v>28.83588</v>
      </c>
      <c r="G691">
        <v>67.137146000000001</v>
      </c>
      <c r="H691">
        <v>27.067685999999998</v>
      </c>
      <c r="I691">
        <v>0</v>
      </c>
    </row>
    <row r="692" spans="1:9">
      <c r="A692" s="126">
        <v>691</v>
      </c>
      <c r="B692">
        <v>2099.679932</v>
      </c>
      <c r="C692">
        <v>76.709998999999996</v>
      </c>
      <c r="D692">
        <v>18.668500999999999</v>
      </c>
      <c r="E692">
        <v>13.630667000000001</v>
      </c>
      <c r="F692">
        <v>29.036642000000001</v>
      </c>
      <c r="G692">
        <v>67.865714999999994</v>
      </c>
      <c r="H692">
        <v>26.911116</v>
      </c>
      <c r="I692">
        <v>0</v>
      </c>
    </row>
    <row r="693" spans="1:9">
      <c r="A693" s="126">
        <v>692</v>
      </c>
      <c r="B693">
        <v>2097.4499510000001</v>
      </c>
      <c r="C693">
        <v>79.419998000000007</v>
      </c>
      <c r="D693">
        <v>18.950001</v>
      </c>
      <c r="E693">
        <v>14.114000000000001</v>
      </c>
      <c r="F693">
        <v>28.975733000000002</v>
      </c>
      <c r="G693">
        <v>67.800003000000004</v>
      </c>
      <c r="H693">
        <v>27.069181</v>
      </c>
      <c r="I693">
        <v>0</v>
      </c>
    </row>
    <row r="694" spans="1:9">
      <c r="A694" s="126">
        <v>693</v>
      </c>
      <c r="B694">
        <v>2110.3000489999999</v>
      </c>
      <c r="C694">
        <v>79.900002000000001</v>
      </c>
      <c r="D694">
        <v>19.183001000000001</v>
      </c>
      <c r="E694">
        <v>14.474</v>
      </c>
      <c r="F694">
        <v>29.212595</v>
      </c>
      <c r="G694">
        <v>68.314284999999998</v>
      </c>
      <c r="H694">
        <v>26.873718</v>
      </c>
      <c r="I694">
        <v>0</v>
      </c>
    </row>
    <row r="695" spans="1:9">
      <c r="A695" s="126">
        <v>694</v>
      </c>
      <c r="B695">
        <v>2109.6599120000001</v>
      </c>
      <c r="C695">
        <v>78.839995999999999</v>
      </c>
      <c r="D695">
        <v>19.007000000000001</v>
      </c>
      <c r="E695">
        <v>13.822666999999999</v>
      </c>
      <c r="F695">
        <v>30.002124999999999</v>
      </c>
      <c r="G695">
        <v>67.405715999999998</v>
      </c>
      <c r="H695">
        <v>26.522682</v>
      </c>
      <c r="I695">
        <v>0</v>
      </c>
    </row>
    <row r="696" spans="1:9">
      <c r="A696" s="126">
        <v>695</v>
      </c>
      <c r="B696">
        <v>2115.4799800000001</v>
      </c>
      <c r="C696">
        <v>78.449996999999996</v>
      </c>
      <c r="D696">
        <v>18.929500999999998</v>
      </c>
      <c r="E696">
        <v>13.607333000000001</v>
      </c>
      <c r="F696">
        <v>29.814892</v>
      </c>
      <c r="G696">
        <v>67.839995999999999</v>
      </c>
      <c r="H696">
        <v>26.731110000000001</v>
      </c>
      <c r="I696">
        <v>0</v>
      </c>
    </row>
    <row r="697" spans="1:9">
      <c r="A697" s="126">
        <v>696</v>
      </c>
      <c r="B697">
        <v>2113.860107</v>
      </c>
      <c r="C697">
        <v>79.559997999999993</v>
      </c>
      <c r="D697">
        <v>19.268498999999998</v>
      </c>
      <c r="E697">
        <v>13.584</v>
      </c>
      <c r="F697">
        <v>29.052430999999999</v>
      </c>
      <c r="G697">
        <v>68.332854999999995</v>
      </c>
      <c r="H697">
        <v>27.119045</v>
      </c>
      <c r="I697">
        <v>0</v>
      </c>
    </row>
    <row r="698" spans="1:9">
      <c r="A698" s="126">
        <v>697</v>
      </c>
      <c r="B698">
        <v>2110.73999</v>
      </c>
      <c r="C698">
        <v>80.410004000000001</v>
      </c>
      <c r="D698">
        <v>19.239999999999998</v>
      </c>
      <c r="E698">
        <v>13.812666999999999</v>
      </c>
      <c r="F698">
        <v>29.420127999999998</v>
      </c>
      <c r="G698">
        <v>69.004288000000003</v>
      </c>
      <c r="H698">
        <v>27.697953999999999</v>
      </c>
      <c r="I698">
        <v>0</v>
      </c>
    </row>
    <row r="699" spans="1:9">
      <c r="A699" s="126">
        <v>698</v>
      </c>
      <c r="B699">
        <v>2104.5</v>
      </c>
      <c r="C699">
        <v>78.970000999999996</v>
      </c>
      <c r="D699">
        <v>19.007999000000002</v>
      </c>
      <c r="E699">
        <v>13.555999999999999</v>
      </c>
      <c r="F699">
        <v>28.977990999999999</v>
      </c>
      <c r="G699">
        <v>67.844284000000002</v>
      </c>
      <c r="H699">
        <v>27.843554999999999</v>
      </c>
      <c r="I699">
        <v>0</v>
      </c>
    </row>
    <row r="700" spans="1:9">
      <c r="A700" s="126">
        <v>699</v>
      </c>
      <c r="B700">
        <v>2117.389893</v>
      </c>
      <c r="C700">
        <v>79.75</v>
      </c>
      <c r="D700">
        <v>19.283000999999999</v>
      </c>
      <c r="E700">
        <v>13.155333000000001</v>
      </c>
      <c r="F700">
        <v>29.12011</v>
      </c>
      <c r="G700">
        <v>68.607140000000001</v>
      </c>
      <c r="H700">
        <v>28.488785</v>
      </c>
      <c r="I700">
        <v>1</v>
      </c>
    </row>
    <row r="701" spans="1:9">
      <c r="A701" s="126">
        <v>700</v>
      </c>
      <c r="B701">
        <v>2107.780029</v>
      </c>
      <c r="C701">
        <v>79.599997999999999</v>
      </c>
      <c r="D701">
        <v>19.230498999999998</v>
      </c>
      <c r="E701">
        <v>13.304</v>
      </c>
      <c r="F701">
        <v>29.181009</v>
      </c>
      <c r="G701">
        <v>67.815712000000005</v>
      </c>
      <c r="H701">
        <v>28.603470000000002</v>
      </c>
      <c r="I701">
        <v>0</v>
      </c>
    </row>
    <row r="702" spans="1:9">
      <c r="A702" s="126">
        <v>701</v>
      </c>
      <c r="B702">
        <v>2098.530029</v>
      </c>
      <c r="C702">
        <v>80.900002000000001</v>
      </c>
      <c r="D702">
        <v>19.135999999999999</v>
      </c>
      <c r="E702">
        <v>13.496</v>
      </c>
      <c r="F702">
        <v>28.996037999999999</v>
      </c>
      <c r="G702">
        <v>67.110000999999997</v>
      </c>
      <c r="H702">
        <v>28.590005999999999</v>
      </c>
      <c r="I702">
        <v>0</v>
      </c>
    </row>
    <row r="703" spans="1:9">
      <c r="A703" s="126">
        <v>702</v>
      </c>
      <c r="B703">
        <v>2101.040039</v>
      </c>
      <c r="C703">
        <v>81.209998999999996</v>
      </c>
      <c r="D703">
        <v>19.391500000000001</v>
      </c>
      <c r="E703">
        <v>13.375332999999999</v>
      </c>
      <c r="F703">
        <v>28.515550999999999</v>
      </c>
      <c r="G703">
        <v>66.807143999999994</v>
      </c>
      <c r="H703">
        <v>28.687738</v>
      </c>
      <c r="I703">
        <v>0</v>
      </c>
    </row>
    <row r="704" spans="1:9">
      <c r="A704" s="126">
        <v>703</v>
      </c>
      <c r="B704">
        <v>2071.26001</v>
      </c>
      <c r="C704">
        <v>80.010002</v>
      </c>
      <c r="D704">
        <v>19.004498999999999</v>
      </c>
      <c r="E704">
        <v>12.925333</v>
      </c>
      <c r="F704">
        <v>28.558411</v>
      </c>
      <c r="G704">
        <v>64.874283000000005</v>
      </c>
      <c r="H704">
        <v>28.306533999999999</v>
      </c>
      <c r="I704">
        <v>0</v>
      </c>
    </row>
    <row r="705" spans="1:9">
      <c r="A705" s="126">
        <v>704</v>
      </c>
      <c r="B705">
        <v>2079.429932</v>
      </c>
      <c r="C705">
        <v>79.440002000000007</v>
      </c>
      <c r="D705">
        <v>18.927999</v>
      </c>
      <c r="E705">
        <v>12.725332999999999</v>
      </c>
      <c r="F705">
        <v>28.680233000000001</v>
      </c>
      <c r="G705">
        <v>63.661430000000003</v>
      </c>
      <c r="H705">
        <v>28.364626000000001</v>
      </c>
      <c r="I705">
        <v>0</v>
      </c>
    </row>
    <row r="706" spans="1:9">
      <c r="A706" s="126">
        <v>705</v>
      </c>
      <c r="B706">
        <v>2044.160034</v>
      </c>
      <c r="C706">
        <v>77.550003000000004</v>
      </c>
      <c r="D706">
        <v>18.4755</v>
      </c>
      <c r="E706">
        <v>12.688000000000001</v>
      </c>
      <c r="F706">
        <v>28.086950000000002</v>
      </c>
      <c r="G706">
        <v>62.151428000000003</v>
      </c>
      <c r="H706">
        <v>27.674520000000001</v>
      </c>
      <c r="I706">
        <v>0</v>
      </c>
    </row>
    <row r="707" spans="1:9">
      <c r="A707" s="126">
        <v>706</v>
      </c>
      <c r="B707">
        <v>2040.23999</v>
      </c>
      <c r="C707">
        <v>77.569999999999993</v>
      </c>
      <c r="D707">
        <v>18.318501000000001</v>
      </c>
      <c r="E707">
        <v>12.916</v>
      </c>
      <c r="F707">
        <v>27.574881000000001</v>
      </c>
      <c r="G707">
        <v>62.884284999999998</v>
      </c>
      <c r="H707">
        <v>27.483543000000001</v>
      </c>
      <c r="I707">
        <v>0</v>
      </c>
    </row>
    <row r="708" spans="1:9">
      <c r="A708" s="126">
        <v>707</v>
      </c>
      <c r="B708">
        <v>2065.9499510000001</v>
      </c>
      <c r="C708">
        <v>78.930000000000007</v>
      </c>
      <c r="D708">
        <v>18.712</v>
      </c>
      <c r="E708">
        <v>12.738</v>
      </c>
      <c r="F708">
        <v>28.073412000000001</v>
      </c>
      <c r="G708">
        <v>64.045715000000001</v>
      </c>
      <c r="H708">
        <v>27.699451</v>
      </c>
      <c r="I708">
        <v>0</v>
      </c>
    </row>
    <row r="709" spans="1:9">
      <c r="A709" s="126">
        <v>708</v>
      </c>
      <c r="B709">
        <v>2053.3999020000001</v>
      </c>
      <c r="C709">
        <v>78.050003000000004</v>
      </c>
      <c r="D709">
        <v>18.528998999999999</v>
      </c>
      <c r="E709">
        <v>12.578666999999999</v>
      </c>
      <c r="F709">
        <v>27.879415999999999</v>
      </c>
      <c r="G709">
        <v>62.628571000000001</v>
      </c>
      <c r="H709">
        <v>27.291073000000001</v>
      </c>
      <c r="I709">
        <v>0</v>
      </c>
    </row>
    <row r="710" spans="1:9">
      <c r="A710" s="126">
        <v>709</v>
      </c>
      <c r="B710">
        <v>2081.1899410000001</v>
      </c>
      <c r="C710">
        <v>78.069999999999993</v>
      </c>
      <c r="D710">
        <v>18.6675</v>
      </c>
      <c r="E710">
        <v>13.046666999999999</v>
      </c>
      <c r="F710">
        <v>28.186207</v>
      </c>
      <c r="G710">
        <v>60.281429000000003</v>
      </c>
      <c r="H710">
        <v>27.649588000000001</v>
      </c>
      <c r="I710">
        <v>0</v>
      </c>
    </row>
    <row r="711" spans="1:9">
      <c r="A711" s="126">
        <v>710</v>
      </c>
      <c r="B711">
        <v>2074.280029</v>
      </c>
      <c r="C711">
        <v>79.360000999999997</v>
      </c>
      <c r="D711">
        <v>18.596001000000001</v>
      </c>
      <c r="E711">
        <v>12.981999999999999</v>
      </c>
      <c r="F711">
        <v>28.657665000000001</v>
      </c>
      <c r="G711">
        <v>59.78857</v>
      </c>
      <c r="H711">
        <v>27.466591000000001</v>
      </c>
      <c r="I711">
        <v>0</v>
      </c>
    </row>
    <row r="712" spans="1:9">
      <c r="A712" s="126">
        <v>711</v>
      </c>
      <c r="B712">
        <v>2099.5</v>
      </c>
      <c r="C712">
        <v>80.910004000000001</v>
      </c>
      <c r="D712">
        <v>18.757000000000001</v>
      </c>
      <c r="E712">
        <v>13.380667000000001</v>
      </c>
      <c r="F712">
        <v>28.980246000000001</v>
      </c>
      <c r="G712">
        <v>60.445712999999998</v>
      </c>
      <c r="H712">
        <v>27.898405</v>
      </c>
      <c r="I712">
        <v>0</v>
      </c>
    </row>
    <row r="713" spans="1:9">
      <c r="A713" s="126">
        <v>712</v>
      </c>
      <c r="B713">
        <v>2089.2700199999999</v>
      </c>
      <c r="C713">
        <v>82.75</v>
      </c>
      <c r="D713">
        <v>18.662001</v>
      </c>
      <c r="E713">
        <v>13.043333000000001</v>
      </c>
      <c r="F713">
        <v>28.76144</v>
      </c>
      <c r="G713">
        <v>60.744286000000002</v>
      </c>
      <c r="H713">
        <v>27.823111999999998</v>
      </c>
      <c r="I713">
        <v>0</v>
      </c>
    </row>
    <row r="714" spans="1:9">
      <c r="A714" s="126">
        <v>713</v>
      </c>
      <c r="B714">
        <v>2108.1000979999999</v>
      </c>
      <c r="C714">
        <v>83.800003000000004</v>
      </c>
      <c r="D714">
        <v>18.924499999999998</v>
      </c>
      <c r="E714">
        <v>13.205333</v>
      </c>
      <c r="F714">
        <v>28.400507000000001</v>
      </c>
      <c r="G714">
        <v>61.185715000000002</v>
      </c>
      <c r="H714">
        <v>27.941286000000002</v>
      </c>
      <c r="I714">
        <v>0</v>
      </c>
    </row>
    <row r="715" spans="1:9">
      <c r="A715" s="126">
        <v>714</v>
      </c>
      <c r="B715">
        <v>2104.419922</v>
      </c>
      <c r="C715">
        <v>84.43</v>
      </c>
      <c r="D715">
        <v>18.755500999999999</v>
      </c>
      <c r="E715">
        <v>13.308667</v>
      </c>
      <c r="F715">
        <v>28.696017999999999</v>
      </c>
      <c r="G715">
        <v>60.714286999999999</v>
      </c>
      <c r="H715">
        <v>27.863997999999999</v>
      </c>
      <c r="I715">
        <v>0</v>
      </c>
    </row>
    <row r="716" spans="1:9">
      <c r="A716" s="126">
        <v>715</v>
      </c>
      <c r="B716">
        <v>2091.5</v>
      </c>
      <c r="C716">
        <v>85.309997999999993</v>
      </c>
      <c r="D716">
        <v>18.704499999999999</v>
      </c>
      <c r="E716">
        <v>13.448</v>
      </c>
      <c r="F716">
        <v>28.578717999999999</v>
      </c>
      <c r="G716">
        <v>62.611426999999999</v>
      </c>
      <c r="H716">
        <v>28.431439999999998</v>
      </c>
      <c r="I716">
        <v>0</v>
      </c>
    </row>
    <row r="717" spans="1:9">
      <c r="A717" s="126">
        <v>716</v>
      </c>
      <c r="B717">
        <v>2061.0500489999999</v>
      </c>
      <c r="C717">
        <v>82.919998000000007</v>
      </c>
      <c r="D717">
        <v>18.547999999999998</v>
      </c>
      <c r="E717">
        <v>12.953333000000001</v>
      </c>
      <c r="F717">
        <v>27.832046999999999</v>
      </c>
      <c r="G717">
        <v>60.25</v>
      </c>
      <c r="H717">
        <v>27.862753000000001</v>
      </c>
      <c r="I717">
        <v>0</v>
      </c>
    </row>
    <row r="718" spans="1:9">
      <c r="A718" s="126">
        <v>717</v>
      </c>
      <c r="B718">
        <v>2056.1499020000001</v>
      </c>
      <c r="C718">
        <v>83.010002</v>
      </c>
      <c r="D718">
        <v>18.3675</v>
      </c>
      <c r="E718">
        <v>12.694000000000001</v>
      </c>
      <c r="F718">
        <v>28.026040999999999</v>
      </c>
      <c r="G718">
        <v>59.751430999999997</v>
      </c>
      <c r="H718">
        <v>27.682499</v>
      </c>
      <c r="I718">
        <v>0</v>
      </c>
    </row>
    <row r="719" spans="1:9">
      <c r="A719" s="126">
        <v>718</v>
      </c>
      <c r="B719">
        <v>2061.0200199999999</v>
      </c>
      <c r="C719">
        <v>83.300003000000004</v>
      </c>
      <c r="D719">
        <v>18.527999999999999</v>
      </c>
      <c r="E719">
        <v>12.333333</v>
      </c>
      <c r="F719">
        <v>27.802724999999999</v>
      </c>
      <c r="G719">
        <v>59.252856999999999</v>
      </c>
      <c r="H719">
        <v>27.341932</v>
      </c>
      <c r="I719">
        <v>0</v>
      </c>
    </row>
    <row r="720" spans="1:9">
      <c r="A720" s="126">
        <v>719</v>
      </c>
      <c r="B720">
        <v>2086.23999</v>
      </c>
      <c r="C720">
        <v>83.199996999999996</v>
      </c>
      <c r="D720">
        <v>18.729500000000002</v>
      </c>
      <c r="E720">
        <v>12.704667000000001</v>
      </c>
      <c r="F720">
        <v>28.506526999999998</v>
      </c>
      <c r="G720">
        <v>60.367142000000001</v>
      </c>
      <c r="H720">
        <v>27.525928</v>
      </c>
      <c r="I720">
        <v>0</v>
      </c>
    </row>
    <row r="721" spans="1:9">
      <c r="A721" s="126">
        <v>720</v>
      </c>
      <c r="B721">
        <v>2067.889893</v>
      </c>
      <c r="C721">
        <v>82.220000999999996</v>
      </c>
      <c r="D721">
        <v>18.605</v>
      </c>
      <c r="E721">
        <v>12.584667</v>
      </c>
      <c r="F721">
        <v>28.068906999999999</v>
      </c>
      <c r="G721">
        <v>59.527141999999998</v>
      </c>
      <c r="H721">
        <v>27.32498</v>
      </c>
      <c r="I721">
        <v>0</v>
      </c>
    </row>
    <row r="722" spans="1:9">
      <c r="A722" s="126">
        <v>721</v>
      </c>
      <c r="B722">
        <v>2059.6899410000001</v>
      </c>
      <c r="C722">
        <v>81.669998000000007</v>
      </c>
      <c r="D722">
        <v>18.513000000000002</v>
      </c>
      <c r="E722">
        <v>12.506</v>
      </c>
      <c r="F722">
        <v>28.028300999999999</v>
      </c>
      <c r="G722">
        <v>59.017142999999997</v>
      </c>
      <c r="H722">
        <v>27.053723999999999</v>
      </c>
      <c r="I722">
        <v>1</v>
      </c>
    </row>
    <row r="723" spans="1:9">
      <c r="A723" s="126">
        <v>722</v>
      </c>
      <c r="B723">
        <v>2066.959961</v>
      </c>
      <c r="C723">
        <v>81.559997999999993</v>
      </c>
      <c r="D723">
        <v>18.612499</v>
      </c>
      <c r="E723">
        <v>12.733333</v>
      </c>
      <c r="F723">
        <v>28.269673999999998</v>
      </c>
      <c r="G723">
        <v>59.154285000000002</v>
      </c>
      <c r="H723">
        <v>26.703185999999999</v>
      </c>
      <c r="I723">
        <v>0</v>
      </c>
    </row>
    <row r="724" spans="1:9">
      <c r="A724" s="126">
        <v>723</v>
      </c>
      <c r="B724">
        <v>2080.6201169999999</v>
      </c>
      <c r="C724">
        <v>82.440002000000007</v>
      </c>
      <c r="D724">
        <v>18.851998999999999</v>
      </c>
      <c r="E724">
        <v>13.54</v>
      </c>
      <c r="F724">
        <v>28.727602000000001</v>
      </c>
      <c r="G724">
        <v>60.330002</v>
      </c>
      <c r="H724">
        <v>26.764766999999999</v>
      </c>
      <c r="I724">
        <v>0</v>
      </c>
    </row>
    <row r="725" spans="1:9">
      <c r="A725" s="126">
        <v>724</v>
      </c>
      <c r="B725">
        <v>2076.330078</v>
      </c>
      <c r="C725">
        <v>82.32</v>
      </c>
      <c r="D725">
        <v>18.720500999999999</v>
      </c>
      <c r="E725">
        <v>13.55</v>
      </c>
      <c r="F725">
        <v>28.425322999999999</v>
      </c>
      <c r="G725">
        <v>60.494286000000002</v>
      </c>
      <c r="H725">
        <v>26.777481000000002</v>
      </c>
      <c r="I725">
        <v>0</v>
      </c>
    </row>
    <row r="726" spans="1:9">
      <c r="A726" s="126">
        <v>725</v>
      </c>
      <c r="B726">
        <v>2081.8999020000001</v>
      </c>
      <c r="C726">
        <v>82.279999000000004</v>
      </c>
      <c r="D726">
        <v>19.059999000000001</v>
      </c>
      <c r="E726">
        <v>13.844666999999999</v>
      </c>
      <c r="F726">
        <v>28.332832</v>
      </c>
      <c r="G726">
        <v>63.049999</v>
      </c>
      <c r="H726">
        <v>27.006353000000001</v>
      </c>
      <c r="I726">
        <v>0</v>
      </c>
    </row>
    <row r="727" spans="1:9">
      <c r="A727" s="126">
        <v>726</v>
      </c>
      <c r="B727">
        <v>2091.179932</v>
      </c>
      <c r="C727">
        <v>82.169998000000007</v>
      </c>
      <c r="D727">
        <v>19.177</v>
      </c>
      <c r="E727">
        <v>14.006</v>
      </c>
      <c r="F727">
        <v>28.549385000000001</v>
      </c>
      <c r="G727">
        <v>62.785713000000001</v>
      </c>
      <c r="H727">
        <v>26.964967999999999</v>
      </c>
      <c r="I727">
        <v>0</v>
      </c>
    </row>
    <row r="728" spans="1:9">
      <c r="A728" s="126">
        <v>727</v>
      </c>
      <c r="B728">
        <v>2102.0600589999999</v>
      </c>
      <c r="C728">
        <v>82.040001000000004</v>
      </c>
      <c r="D728">
        <v>19.1325</v>
      </c>
      <c r="E728">
        <v>14.06</v>
      </c>
      <c r="F728">
        <v>28.671202000000001</v>
      </c>
      <c r="G728">
        <v>64.938568000000004</v>
      </c>
      <c r="H728">
        <v>26.926573000000001</v>
      </c>
      <c r="I728">
        <v>0</v>
      </c>
    </row>
    <row r="729" spans="1:9">
      <c r="A729" s="126">
        <v>728</v>
      </c>
      <c r="B729">
        <v>2092.429932</v>
      </c>
      <c r="C729">
        <v>83.010002</v>
      </c>
      <c r="D729">
        <v>19.117999999999999</v>
      </c>
      <c r="E729">
        <v>13.985333000000001</v>
      </c>
      <c r="F729">
        <v>28.614811</v>
      </c>
      <c r="G729">
        <v>67.811431999999996</v>
      </c>
      <c r="H729">
        <v>26.884687</v>
      </c>
      <c r="I729">
        <v>0</v>
      </c>
    </row>
    <row r="730" spans="1:9">
      <c r="A730" s="126">
        <v>729</v>
      </c>
      <c r="B730">
        <v>2095.8400879999999</v>
      </c>
      <c r="C730">
        <v>83.519997000000004</v>
      </c>
      <c r="D730">
        <v>19.255500999999999</v>
      </c>
      <c r="E730">
        <v>13.830667</v>
      </c>
      <c r="F730">
        <v>28.490739999999999</v>
      </c>
      <c r="G730">
        <v>68.387146000000001</v>
      </c>
      <c r="H730">
        <v>26.44689</v>
      </c>
      <c r="I730">
        <v>0</v>
      </c>
    </row>
    <row r="731" spans="1:9">
      <c r="A731" s="126">
        <v>730</v>
      </c>
      <c r="B731">
        <v>2106.6298830000001</v>
      </c>
      <c r="C731">
        <v>82.709998999999996</v>
      </c>
      <c r="D731">
        <v>19.172501</v>
      </c>
      <c r="E731">
        <v>13.855333</v>
      </c>
      <c r="F731">
        <v>28.599011999999998</v>
      </c>
      <c r="G731">
        <v>67.922859000000003</v>
      </c>
      <c r="H731">
        <v>26.553595999999999</v>
      </c>
      <c r="I731">
        <v>0</v>
      </c>
    </row>
    <row r="732" spans="1:9">
      <c r="A732" s="126">
        <v>731</v>
      </c>
      <c r="B732">
        <v>2104.98999</v>
      </c>
      <c r="C732">
        <v>82.309997999999993</v>
      </c>
      <c r="D732">
        <v>19.302</v>
      </c>
      <c r="E732">
        <v>13.78</v>
      </c>
      <c r="F732">
        <v>28.461416</v>
      </c>
      <c r="G732">
        <v>80.292854000000005</v>
      </c>
      <c r="H732">
        <v>26.616921999999999</v>
      </c>
      <c r="I732">
        <v>0</v>
      </c>
    </row>
    <row r="733" spans="1:9">
      <c r="A733" s="126">
        <v>732</v>
      </c>
      <c r="B733">
        <v>2081.179932</v>
      </c>
      <c r="C733">
        <v>80.779999000000004</v>
      </c>
      <c r="D733">
        <v>18.777999999999999</v>
      </c>
      <c r="E733">
        <v>13.786</v>
      </c>
      <c r="F733">
        <v>28.141089999999998</v>
      </c>
      <c r="G733">
        <v>81.650002000000001</v>
      </c>
      <c r="H733">
        <v>26.130758</v>
      </c>
      <c r="I733">
        <v>0</v>
      </c>
    </row>
    <row r="734" spans="1:9">
      <c r="A734" s="126">
        <v>733</v>
      </c>
      <c r="B734">
        <v>2100.3999020000001</v>
      </c>
      <c r="C734">
        <v>83.089995999999999</v>
      </c>
      <c r="D734">
        <v>19.4755</v>
      </c>
      <c r="E734">
        <v>13.684666999999999</v>
      </c>
      <c r="F734">
        <v>28.783991</v>
      </c>
      <c r="G734">
        <v>81.055717000000001</v>
      </c>
      <c r="H734">
        <v>26.695706999999999</v>
      </c>
      <c r="I734">
        <v>0</v>
      </c>
    </row>
    <row r="735" spans="1:9">
      <c r="A735" s="126">
        <v>734</v>
      </c>
      <c r="B735">
        <v>2097.290039</v>
      </c>
      <c r="C735">
        <v>83.620002999999997</v>
      </c>
      <c r="D735">
        <v>19.559000000000001</v>
      </c>
      <c r="E735">
        <v>13.960667000000001</v>
      </c>
      <c r="F735">
        <v>28.628347000000002</v>
      </c>
      <c r="G735">
        <v>80.062859000000003</v>
      </c>
      <c r="H735">
        <v>26.625401</v>
      </c>
      <c r="I735">
        <v>0</v>
      </c>
    </row>
    <row r="736" spans="1:9">
      <c r="A736" s="126">
        <v>735</v>
      </c>
      <c r="B736">
        <v>2107.959961</v>
      </c>
      <c r="C736">
        <v>84.629997000000003</v>
      </c>
      <c r="D736">
        <v>19.489999999999998</v>
      </c>
      <c r="E736">
        <v>14.629333000000001</v>
      </c>
      <c r="F736">
        <v>29.014081999999998</v>
      </c>
      <c r="G736">
        <v>79.668571</v>
      </c>
      <c r="H736">
        <v>26.894411000000002</v>
      </c>
      <c r="I736">
        <v>0</v>
      </c>
    </row>
    <row r="737" spans="1:9">
      <c r="A737" s="126">
        <v>736</v>
      </c>
      <c r="B737">
        <v>2112.929932</v>
      </c>
      <c r="C737">
        <v>82.410004000000001</v>
      </c>
      <c r="D737">
        <v>19.499500000000001</v>
      </c>
      <c r="E737">
        <v>14.573333</v>
      </c>
      <c r="F737">
        <v>29.250944</v>
      </c>
      <c r="G737">
        <v>79.865714999999994</v>
      </c>
      <c r="H737">
        <v>27.275116000000001</v>
      </c>
      <c r="I737">
        <v>0</v>
      </c>
    </row>
    <row r="738" spans="1:9">
      <c r="A738" s="126">
        <v>737</v>
      </c>
      <c r="B738">
        <v>2117.6899410000001</v>
      </c>
      <c r="C738">
        <v>81.529999000000004</v>
      </c>
      <c r="D738">
        <v>22.254999000000002</v>
      </c>
      <c r="E738">
        <v>14.561999999999999</v>
      </c>
      <c r="F738">
        <v>29.388548</v>
      </c>
      <c r="G738">
        <v>79.771431000000007</v>
      </c>
      <c r="H738">
        <v>28.175643999999998</v>
      </c>
      <c r="I738">
        <v>0</v>
      </c>
    </row>
    <row r="739" spans="1:9">
      <c r="A739" s="126">
        <v>738</v>
      </c>
      <c r="B739">
        <v>2108.919922</v>
      </c>
      <c r="C739">
        <v>81.910004000000001</v>
      </c>
      <c r="D739">
        <v>21.927999</v>
      </c>
      <c r="E739">
        <v>15.436667</v>
      </c>
      <c r="F739">
        <v>29.923162000000001</v>
      </c>
      <c r="G739">
        <v>80.868567999999996</v>
      </c>
      <c r="H739">
        <v>27.768498999999998</v>
      </c>
      <c r="I739">
        <v>0</v>
      </c>
    </row>
    <row r="740" spans="1:9">
      <c r="A740" s="126">
        <v>739</v>
      </c>
      <c r="B740">
        <v>2114.76001</v>
      </c>
      <c r="C740">
        <v>80.680000000000007</v>
      </c>
      <c r="D740">
        <v>21.465499999999999</v>
      </c>
      <c r="E740">
        <v>15.365333</v>
      </c>
      <c r="F740">
        <v>29.451713999999999</v>
      </c>
      <c r="G740">
        <v>80.437140999999997</v>
      </c>
      <c r="H740">
        <v>27.684000000000001</v>
      </c>
      <c r="I740">
        <v>0</v>
      </c>
    </row>
    <row r="741" spans="1:9">
      <c r="A741" s="126">
        <v>740</v>
      </c>
      <c r="B741">
        <v>2106.8500979999999</v>
      </c>
      <c r="C741">
        <v>80.470000999999996</v>
      </c>
      <c r="D741">
        <v>21.468499999999999</v>
      </c>
      <c r="E741">
        <v>15.496667</v>
      </c>
      <c r="F741">
        <v>29.018597</v>
      </c>
      <c r="G741">
        <v>80.407143000000005</v>
      </c>
      <c r="H741">
        <v>27.454000000000001</v>
      </c>
      <c r="I741">
        <v>0</v>
      </c>
    </row>
    <row r="742" spans="1:9">
      <c r="A742" s="126">
        <v>741</v>
      </c>
      <c r="B742">
        <v>2085.51001</v>
      </c>
      <c r="C742">
        <v>78.769997000000004</v>
      </c>
      <c r="D742">
        <v>21.089001</v>
      </c>
      <c r="E742">
        <v>15.07</v>
      </c>
      <c r="F742">
        <v>28.231323</v>
      </c>
      <c r="G742">
        <v>79.5</v>
      </c>
      <c r="H742">
        <v>26.867000999999998</v>
      </c>
      <c r="I742">
        <v>0</v>
      </c>
    </row>
    <row r="743" spans="1:9">
      <c r="A743" s="126">
        <v>742</v>
      </c>
      <c r="B743">
        <v>2108.290039</v>
      </c>
      <c r="C743">
        <v>78.989998</v>
      </c>
      <c r="D743">
        <v>21.143498999999998</v>
      </c>
      <c r="E743">
        <v>15.068667</v>
      </c>
      <c r="F743">
        <v>29.088522000000001</v>
      </c>
      <c r="G743">
        <v>79.575714000000005</v>
      </c>
      <c r="H743">
        <v>26.895</v>
      </c>
      <c r="I743">
        <v>1</v>
      </c>
    </row>
    <row r="744" spans="1:9">
      <c r="A744" s="126">
        <v>743</v>
      </c>
      <c r="B744">
        <v>2114.48999</v>
      </c>
      <c r="C744">
        <v>78.809997999999993</v>
      </c>
      <c r="D744">
        <v>21.152000000000001</v>
      </c>
      <c r="E744">
        <v>15.367333</v>
      </c>
      <c r="F744">
        <v>29.032131</v>
      </c>
      <c r="G744">
        <v>79.271431000000007</v>
      </c>
      <c r="H744">
        <v>27.039000000000001</v>
      </c>
      <c r="I744">
        <v>0</v>
      </c>
    </row>
    <row r="745" spans="1:9">
      <c r="A745" s="126">
        <v>744</v>
      </c>
      <c r="B745">
        <v>2089.459961</v>
      </c>
      <c r="C745">
        <v>77.559997999999993</v>
      </c>
      <c r="D745">
        <v>21.0595</v>
      </c>
      <c r="E745">
        <v>15.53</v>
      </c>
      <c r="F745">
        <v>28.377950999999999</v>
      </c>
      <c r="G745">
        <v>80.792854000000005</v>
      </c>
      <c r="H745">
        <v>26.540001</v>
      </c>
      <c r="I745">
        <v>0</v>
      </c>
    </row>
    <row r="746" spans="1:9">
      <c r="A746" s="126">
        <v>745</v>
      </c>
      <c r="B746">
        <v>2080.1499020000001</v>
      </c>
      <c r="C746">
        <v>78.099997999999999</v>
      </c>
      <c r="D746">
        <v>20.954999999999998</v>
      </c>
      <c r="E746">
        <v>15.362</v>
      </c>
      <c r="F746">
        <v>28.199738</v>
      </c>
      <c r="G746">
        <v>80.077140999999997</v>
      </c>
      <c r="H746">
        <v>26.210999999999999</v>
      </c>
      <c r="I746">
        <v>0</v>
      </c>
    </row>
    <row r="747" spans="1:9">
      <c r="A747" s="126">
        <v>746</v>
      </c>
      <c r="B747">
        <v>2088</v>
      </c>
      <c r="C747">
        <v>78.430000000000007</v>
      </c>
      <c r="D747">
        <v>21.344000000000001</v>
      </c>
      <c r="E747">
        <v>15.786667</v>
      </c>
      <c r="F747">
        <v>28.374165999999999</v>
      </c>
      <c r="G747">
        <v>80.748572999999993</v>
      </c>
      <c r="H747">
        <v>26.535</v>
      </c>
      <c r="I747">
        <v>0</v>
      </c>
    </row>
    <row r="748" spans="1:9">
      <c r="A748" s="126">
        <v>747</v>
      </c>
      <c r="B748">
        <v>2116.1000979999999</v>
      </c>
      <c r="C748">
        <v>78.510002</v>
      </c>
      <c r="D748">
        <v>21.6845</v>
      </c>
      <c r="E748">
        <v>15.773999999999999</v>
      </c>
      <c r="F748">
        <v>28.908757999999999</v>
      </c>
      <c r="G748">
        <v>82.085716000000005</v>
      </c>
      <c r="H748">
        <v>26.910999</v>
      </c>
      <c r="I748">
        <v>0</v>
      </c>
    </row>
    <row r="749" spans="1:9">
      <c r="A749" s="126">
        <v>748</v>
      </c>
      <c r="B749">
        <v>2105.330078</v>
      </c>
      <c r="C749">
        <v>78.010002</v>
      </c>
      <c r="D749">
        <v>21.642499999999998</v>
      </c>
      <c r="E749">
        <v>15.965999999999999</v>
      </c>
      <c r="F749">
        <v>28.614274999999999</v>
      </c>
      <c r="G749">
        <v>84.278571999999997</v>
      </c>
      <c r="H749">
        <v>26.785</v>
      </c>
      <c r="I749">
        <v>0</v>
      </c>
    </row>
    <row r="750" spans="1:9">
      <c r="A750" s="126">
        <v>749</v>
      </c>
      <c r="B750">
        <v>2099.1201169999999</v>
      </c>
      <c r="C750">
        <v>77.459998999999996</v>
      </c>
      <c r="D750">
        <v>21.551000999999999</v>
      </c>
      <c r="E750">
        <v>16.315999999999999</v>
      </c>
      <c r="F750">
        <v>28.512340999999999</v>
      </c>
      <c r="G750">
        <v>83.377144000000001</v>
      </c>
      <c r="H750">
        <v>26.452000000000002</v>
      </c>
      <c r="I750">
        <v>0</v>
      </c>
    </row>
    <row r="751" spans="1:9">
      <c r="A751" s="126">
        <v>750</v>
      </c>
      <c r="B751">
        <v>2098.4799800000001</v>
      </c>
      <c r="C751">
        <v>78.440002000000007</v>
      </c>
      <c r="D751">
        <v>21.343499999999999</v>
      </c>
      <c r="E751">
        <v>16.212</v>
      </c>
      <c r="F751">
        <v>28.544056000000001</v>
      </c>
      <c r="G751">
        <v>82.872855999999999</v>
      </c>
      <c r="H751">
        <v>26.481000999999999</v>
      </c>
      <c r="I751">
        <v>0</v>
      </c>
    </row>
    <row r="752" spans="1:9">
      <c r="A752" s="126">
        <v>751</v>
      </c>
      <c r="B752">
        <v>2121.1000979999999</v>
      </c>
      <c r="C752">
        <v>81.370002999999997</v>
      </c>
      <c r="D752">
        <v>21.614000000000001</v>
      </c>
      <c r="E752">
        <v>16.273333000000001</v>
      </c>
      <c r="F752">
        <v>29.210025999999999</v>
      </c>
      <c r="G752">
        <v>83.835716000000005</v>
      </c>
      <c r="H752">
        <v>26.92</v>
      </c>
      <c r="I752">
        <v>0</v>
      </c>
    </row>
    <row r="753" spans="1:9">
      <c r="A753" s="126">
        <v>752</v>
      </c>
      <c r="B753">
        <v>2122.7299800000001</v>
      </c>
      <c r="C753">
        <v>80.419998000000007</v>
      </c>
      <c r="D753">
        <v>21.299999</v>
      </c>
      <c r="E753">
        <v>16.589333</v>
      </c>
      <c r="F753">
        <v>29.169250000000002</v>
      </c>
      <c r="G753">
        <v>87.607140000000001</v>
      </c>
      <c r="H753">
        <v>26.692499000000002</v>
      </c>
      <c r="I753">
        <v>0</v>
      </c>
    </row>
    <row r="754" spans="1:9">
      <c r="A754" s="126">
        <v>753</v>
      </c>
      <c r="B754">
        <v>2129.1999510000001</v>
      </c>
      <c r="C754">
        <v>80.879997000000003</v>
      </c>
      <c r="D754">
        <v>21.261998999999999</v>
      </c>
      <c r="E754">
        <v>16.583331999999999</v>
      </c>
      <c r="F754">
        <v>29.490915000000001</v>
      </c>
      <c r="G754">
        <v>88.267143000000004</v>
      </c>
      <c r="H754">
        <v>26.614999999999998</v>
      </c>
      <c r="I754">
        <v>0</v>
      </c>
    </row>
    <row r="755" spans="1:9">
      <c r="A755" s="126">
        <v>754</v>
      </c>
      <c r="B755">
        <v>2127.830078</v>
      </c>
      <c r="C755">
        <v>80.629997000000003</v>
      </c>
      <c r="D755">
        <v>21.085501000000001</v>
      </c>
      <c r="E755">
        <v>16.475999999999999</v>
      </c>
      <c r="F755">
        <v>29.463736999999998</v>
      </c>
      <c r="G755">
        <v>88.068573000000001</v>
      </c>
      <c r="H755">
        <v>26.867999999999999</v>
      </c>
      <c r="I755">
        <v>0</v>
      </c>
    </row>
    <row r="756" spans="1:9">
      <c r="A756" s="126">
        <v>755</v>
      </c>
      <c r="B756">
        <v>2125.8500979999999</v>
      </c>
      <c r="C756">
        <v>80.550003000000004</v>
      </c>
      <c r="D756">
        <v>21.193000999999999</v>
      </c>
      <c r="E756">
        <v>16.290001</v>
      </c>
      <c r="F756">
        <v>29.461473000000002</v>
      </c>
      <c r="G756">
        <v>88.790001000000004</v>
      </c>
      <c r="H756">
        <v>26.963498999999999</v>
      </c>
      <c r="I756">
        <v>0</v>
      </c>
    </row>
    <row r="757" spans="1:9">
      <c r="A757" s="126">
        <v>756</v>
      </c>
      <c r="B757">
        <v>2130.820068</v>
      </c>
      <c r="C757">
        <v>80.480002999999996</v>
      </c>
      <c r="D757">
        <v>21.581499000000001</v>
      </c>
      <c r="E757">
        <v>16.374666000000001</v>
      </c>
      <c r="F757">
        <v>29.762740999999998</v>
      </c>
      <c r="G757">
        <v>89.002853000000002</v>
      </c>
      <c r="H757">
        <v>27.125499999999999</v>
      </c>
      <c r="I757">
        <v>0</v>
      </c>
    </row>
    <row r="758" spans="1:9">
      <c r="A758" s="126">
        <v>757</v>
      </c>
      <c r="B758">
        <v>2126.0600589999999</v>
      </c>
      <c r="C758">
        <v>80.540001000000004</v>
      </c>
      <c r="D758">
        <v>21.381499999999999</v>
      </c>
      <c r="E758">
        <v>16.515332999999998</v>
      </c>
      <c r="F758">
        <v>30.023239</v>
      </c>
      <c r="G758">
        <v>88.838570000000004</v>
      </c>
      <c r="H758">
        <v>27.005500999999999</v>
      </c>
      <c r="I758">
        <v>0</v>
      </c>
    </row>
    <row r="759" spans="1:9">
      <c r="A759" s="126">
        <v>758</v>
      </c>
      <c r="B759">
        <v>2104.1999510000001</v>
      </c>
      <c r="C759">
        <v>79.330001999999993</v>
      </c>
      <c r="D759">
        <v>21.273499999999999</v>
      </c>
      <c r="E759">
        <v>16.497333999999999</v>
      </c>
      <c r="F759">
        <v>29.361799000000001</v>
      </c>
      <c r="G759">
        <v>87.992858999999996</v>
      </c>
      <c r="H759">
        <v>26.615998999999999</v>
      </c>
      <c r="I759">
        <v>0</v>
      </c>
    </row>
    <row r="760" spans="1:9">
      <c r="A760" s="126">
        <v>759</v>
      </c>
      <c r="B760">
        <v>2123.4799800000001</v>
      </c>
      <c r="C760">
        <v>80.550003000000004</v>
      </c>
      <c r="D760">
        <v>21.570999</v>
      </c>
      <c r="E760">
        <v>16.495332999999999</v>
      </c>
      <c r="F760">
        <v>29.909984999999999</v>
      </c>
      <c r="G760">
        <v>89.857140000000001</v>
      </c>
      <c r="H760">
        <v>26.9895</v>
      </c>
      <c r="I760">
        <v>0</v>
      </c>
    </row>
    <row r="761" spans="1:9">
      <c r="A761" s="126">
        <v>760</v>
      </c>
      <c r="B761">
        <v>2120.790039</v>
      </c>
      <c r="C761">
        <v>80.150002000000001</v>
      </c>
      <c r="D761">
        <v>21.328500999999999</v>
      </c>
      <c r="E761">
        <v>16.763331999999998</v>
      </c>
      <c r="F761">
        <v>29.851088000000001</v>
      </c>
      <c r="G761">
        <v>89.507141000000004</v>
      </c>
      <c r="H761">
        <v>26.989000000000001</v>
      </c>
      <c r="I761">
        <v>0</v>
      </c>
    </row>
    <row r="762" spans="1:9">
      <c r="A762" s="126">
        <v>761</v>
      </c>
      <c r="B762">
        <v>2107.389893</v>
      </c>
      <c r="C762">
        <v>79.190002000000007</v>
      </c>
      <c r="D762">
        <v>21.461500000000001</v>
      </c>
      <c r="E762">
        <v>16.719999000000001</v>
      </c>
      <c r="F762">
        <v>29.511301</v>
      </c>
      <c r="G762">
        <v>89.151427999999996</v>
      </c>
      <c r="H762">
        <v>26.605498999999998</v>
      </c>
      <c r="I762">
        <v>0</v>
      </c>
    </row>
    <row r="763" spans="1:9">
      <c r="A763" s="126">
        <v>762</v>
      </c>
      <c r="B763">
        <v>2111.7299800000001</v>
      </c>
      <c r="C763">
        <v>80.290001000000004</v>
      </c>
      <c r="D763">
        <v>21.545999999999999</v>
      </c>
      <c r="E763">
        <v>16.629999000000002</v>
      </c>
      <c r="F763">
        <v>29.570195999999999</v>
      </c>
      <c r="G763">
        <v>89.002853000000002</v>
      </c>
      <c r="H763">
        <v>26.699498999999999</v>
      </c>
      <c r="I763">
        <v>1</v>
      </c>
    </row>
    <row r="764" spans="1:9">
      <c r="A764" s="126">
        <v>763</v>
      </c>
      <c r="B764">
        <v>2109.6000979999999</v>
      </c>
      <c r="C764">
        <v>80.440002000000007</v>
      </c>
      <c r="D764">
        <v>21.549499999999998</v>
      </c>
      <c r="E764">
        <v>16.556667000000001</v>
      </c>
      <c r="F764">
        <v>29.438821999999998</v>
      </c>
      <c r="G764">
        <v>89.129997000000003</v>
      </c>
      <c r="H764">
        <v>26.959</v>
      </c>
      <c r="I764">
        <v>0</v>
      </c>
    </row>
    <row r="765" spans="1:9">
      <c r="A765" s="126">
        <v>764</v>
      </c>
      <c r="B765">
        <v>2114.070068</v>
      </c>
      <c r="C765">
        <v>82.440002000000007</v>
      </c>
      <c r="D765">
        <v>21.829499999999999</v>
      </c>
      <c r="E765">
        <v>16.599333000000001</v>
      </c>
      <c r="F765">
        <v>29.475055999999999</v>
      </c>
      <c r="G765">
        <v>88.808571000000001</v>
      </c>
      <c r="H765">
        <v>27.015498999999998</v>
      </c>
      <c r="I765">
        <v>0</v>
      </c>
    </row>
    <row r="766" spans="1:9">
      <c r="A766" s="126">
        <v>765</v>
      </c>
      <c r="B766">
        <v>2095.8400879999999</v>
      </c>
      <c r="C766">
        <v>82.050003000000004</v>
      </c>
      <c r="D766">
        <v>21.539000000000001</v>
      </c>
      <c r="E766">
        <v>16.394666999999998</v>
      </c>
      <c r="F766">
        <v>29.302907999999999</v>
      </c>
      <c r="G766">
        <v>89.348572000000004</v>
      </c>
      <c r="H766">
        <v>26.834999</v>
      </c>
      <c r="I766">
        <v>0</v>
      </c>
    </row>
    <row r="767" spans="1:9">
      <c r="A767" s="126">
        <v>766</v>
      </c>
      <c r="B767">
        <v>2092.830078</v>
      </c>
      <c r="C767">
        <v>82.139999000000003</v>
      </c>
      <c r="D767">
        <v>21.3475</v>
      </c>
      <c r="E767">
        <v>16.609332999999999</v>
      </c>
      <c r="F767">
        <v>29.142073</v>
      </c>
      <c r="G767">
        <v>90.459998999999996</v>
      </c>
      <c r="H767">
        <v>26.666499999999999</v>
      </c>
      <c r="I767">
        <v>0</v>
      </c>
    </row>
    <row r="768" spans="1:9">
      <c r="A768" s="126">
        <v>767</v>
      </c>
      <c r="B768">
        <v>2079.280029</v>
      </c>
      <c r="C768">
        <v>80.669998000000007</v>
      </c>
      <c r="D768">
        <v>21.174999</v>
      </c>
      <c r="E768">
        <v>17.085999999999999</v>
      </c>
      <c r="F768">
        <v>28.949532000000001</v>
      </c>
      <c r="G768">
        <v>89.604286000000002</v>
      </c>
      <c r="H768">
        <v>26.341498999999999</v>
      </c>
      <c r="I768">
        <v>0</v>
      </c>
    </row>
    <row r="769" spans="1:9">
      <c r="A769" s="126">
        <v>768</v>
      </c>
      <c r="B769">
        <v>2080.1499020000001</v>
      </c>
      <c r="C769">
        <v>80.669998000000007</v>
      </c>
      <c r="D769">
        <v>21.274000000000001</v>
      </c>
      <c r="E769">
        <v>17.066668</v>
      </c>
      <c r="F769">
        <v>28.863453</v>
      </c>
      <c r="G769">
        <v>92.449996999999996</v>
      </c>
      <c r="H769">
        <v>26.334499000000001</v>
      </c>
      <c r="I769">
        <v>0</v>
      </c>
    </row>
    <row r="770" spans="1:9">
      <c r="A770" s="126">
        <v>769</v>
      </c>
      <c r="B770">
        <v>2105.1999510000001</v>
      </c>
      <c r="C770">
        <v>82.160004000000001</v>
      </c>
      <c r="D770">
        <v>21.538499999999999</v>
      </c>
      <c r="E770">
        <v>16.713332999999999</v>
      </c>
      <c r="F770">
        <v>29.194171999999998</v>
      </c>
      <c r="G770">
        <v>95.871429000000006</v>
      </c>
      <c r="H770">
        <v>26.834499000000001</v>
      </c>
      <c r="I770">
        <v>0</v>
      </c>
    </row>
    <row r="771" spans="1:9">
      <c r="A771" s="126">
        <v>770</v>
      </c>
      <c r="B771">
        <v>2108.860107</v>
      </c>
      <c r="C771">
        <v>81.830001999999993</v>
      </c>
      <c r="D771">
        <v>21.648499999999999</v>
      </c>
      <c r="E771">
        <v>16.760667999999999</v>
      </c>
      <c r="F771">
        <v>29.128482999999999</v>
      </c>
      <c r="G771">
        <v>95.094284000000002</v>
      </c>
      <c r="H771">
        <v>26.730498999999998</v>
      </c>
      <c r="I771">
        <v>0</v>
      </c>
    </row>
    <row r="772" spans="1:9">
      <c r="A772" s="126">
        <v>771</v>
      </c>
      <c r="B772">
        <v>2094.110107</v>
      </c>
      <c r="C772">
        <v>81.529999000000004</v>
      </c>
      <c r="D772">
        <v>21.495999999999999</v>
      </c>
      <c r="E772">
        <v>16.712667</v>
      </c>
      <c r="F772">
        <v>28.806822</v>
      </c>
      <c r="G772">
        <v>94.418571</v>
      </c>
      <c r="H772">
        <v>26.616501</v>
      </c>
      <c r="I772">
        <v>0</v>
      </c>
    </row>
    <row r="773" spans="1:9">
      <c r="A773" s="126">
        <v>772</v>
      </c>
      <c r="B773">
        <v>2084.429932</v>
      </c>
      <c r="C773">
        <v>80.709998999999996</v>
      </c>
      <c r="D773">
        <v>21.183499999999999</v>
      </c>
      <c r="E773">
        <v>16.691998999999999</v>
      </c>
      <c r="F773">
        <v>28.750191000000001</v>
      </c>
      <c r="G773">
        <v>93.431426999999999</v>
      </c>
      <c r="H773">
        <v>26.360001</v>
      </c>
      <c r="I773">
        <v>0</v>
      </c>
    </row>
    <row r="774" spans="1:9">
      <c r="A774" s="126">
        <v>773</v>
      </c>
      <c r="B774">
        <v>2096.290039</v>
      </c>
      <c r="C774">
        <v>81.059997999999993</v>
      </c>
      <c r="D774">
        <v>21.363001000000001</v>
      </c>
      <c r="E774">
        <v>16.874666000000001</v>
      </c>
      <c r="F774">
        <v>28.904223999999999</v>
      </c>
      <c r="G774">
        <v>95.272857999999999</v>
      </c>
      <c r="H774">
        <v>26.407499000000001</v>
      </c>
      <c r="I774">
        <v>0</v>
      </c>
    </row>
    <row r="775" spans="1:9">
      <c r="A775" s="126">
        <v>774</v>
      </c>
      <c r="B775">
        <v>2100.4399410000001</v>
      </c>
      <c r="C775">
        <v>81.790001000000004</v>
      </c>
      <c r="D775">
        <v>21.390498999999998</v>
      </c>
      <c r="E775">
        <v>17.360665999999998</v>
      </c>
      <c r="F775">
        <v>28.836264</v>
      </c>
      <c r="G775">
        <v>94.271431000000007</v>
      </c>
      <c r="H775">
        <v>26.462999</v>
      </c>
      <c r="I775">
        <v>0</v>
      </c>
    </row>
    <row r="776" spans="1:9">
      <c r="A776" s="126">
        <v>775</v>
      </c>
      <c r="B776">
        <v>2121.23999</v>
      </c>
      <c r="C776">
        <v>82.910004000000001</v>
      </c>
      <c r="D776">
        <v>21.9695</v>
      </c>
      <c r="E776">
        <v>17.459333000000001</v>
      </c>
      <c r="F776">
        <v>28.967651</v>
      </c>
      <c r="G776">
        <v>94.742858999999996</v>
      </c>
      <c r="H776">
        <v>26.836500000000001</v>
      </c>
      <c r="I776">
        <v>0</v>
      </c>
    </row>
    <row r="777" spans="1:9">
      <c r="A777" s="126">
        <v>776</v>
      </c>
      <c r="B777">
        <v>2109.98999</v>
      </c>
      <c r="C777">
        <v>82.510002</v>
      </c>
      <c r="D777">
        <v>21.745999999999999</v>
      </c>
      <c r="E777">
        <v>17.500668000000001</v>
      </c>
      <c r="F777">
        <v>28.677706000000001</v>
      </c>
      <c r="G777">
        <v>93.871429000000006</v>
      </c>
      <c r="H777">
        <v>26.834499000000001</v>
      </c>
      <c r="I777">
        <v>0</v>
      </c>
    </row>
    <row r="778" spans="1:9">
      <c r="A778" s="126">
        <v>777</v>
      </c>
      <c r="B778">
        <v>2122.8500979999999</v>
      </c>
      <c r="C778">
        <v>84.739998</v>
      </c>
      <c r="D778">
        <v>21.814501</v>
      </c>
      <c r="E778">
        <v>17.319331999999999</v>
      </c>
      <c r="F778">
        <v>28.906492</v>
      </c>
      <c r="G778">
        <v>96.414283999999995</v>
      </c>
      <c r="H778">
        <v>26.909500000000001</v>
      </c>
      <c r="I778">
        <v>0</v>
      </c>
    </row>
    <row r="779" spans="1:9">
      <c r="A779" s="126">
        <v>778</v>
      </c>
      <c r="B779">
        <v>2124.1999510000001</v>
      </c>
      <c r="C779">
        <v>87.879997000000003</v>
      </c>
      <c r="D779">
        <v>22.299499999999998</v>
      </c>
      <c r="E779">
        <v>17.844667000000001</v>
      </c>
      <c r="F779">
        <v>28.775106000000001</v>
      </c>
      <c r="G779">
        <v>97.312859000000003</v>
      </c>
      <c r="H779">
        <v>27.024000000000001</v>
      </c>
      <c r="I779">
        <v>0</v>
      </c>
    </row>
    <row r="780" spans="1:9">
      <c r="A780" s="126">
        <v>779</v>
      </c>
      <c r="B780">
        <v>2108.580078</v>
      </c>
      <c r="C780">
        <v>88.860000999999997</v>
      </c>
      <c r="D780">
        <v>22.042000000000002</v>
      </c>
      <c r="E780">
        <v>17.677999</v>
      </c>
      <c r="F780">
        <v>29.019753999999999</v>
      </c>
      <c r="G780">
        <v>96.944282999999999</v>
      </c>
      <c r="H780">
        <v>26.891999999999999</v>
      </c>
      <c r="I780">
        <v>0</v>
      </c>
    </row>
    <row r="781" spans="1:9">
      <c r="A781" s="126">
        <v>780</v>
      </c>
      <c r="B781">
        <v>2102.3100589999999</v>
      </c>
      <c r="C781">
        <v>87.980002999999996</v>
      </c>
      <c r="D781">
        <v>22.004999000000002</v>
      </c>
      <c r="E781">
        <v>17.919333000000002</v>
      </c>
      <c r="F781">
        <v>28.881575000000002</v>
      </c>
      <c r="G781">
        <v>94.891425999999996</v>
      </c>
      <c r="H781">
        <v>26.761499000000001</v>
      </c>
      <c r="I781">
        <v>0</v>
      </c>
    </row>
    <row r="782" spans="1:9">
      <c r="A782" s="126">
        <v>781</v>
      </c>
      <c r="B782">
        <v>2101.48999</v>
      </c>
      <c r="C782">
        <v>88.010002</v>
      </c>
      <c r="D782">
        <v>21.905000999999999</v>
      </c>
      <c r="E782">
        <v>17.806000000000001</v>
      </c>
      <c r="F782">
        <v>28.711679</v>
      </c>
      <c r="G782">
        <v>93.088570000000004</v>
      </c>
      <c r="H782">
        <v>26.584499000000001</v>
      </c>
      <c r="I782">
        <v>0</v>
      </c>
    </row>
    <row r="783" spans="1:9">
      <c r="A783" s="126">
        <v>782</v>
      </c>
      <c r="B783">
        <v>2057.639893</v>
      </c>
      <c r="C783">
        <v>85.800003000000004</v>
      </c>
      <c r="D783">
        <v>21.492999999999999</v>
      </c>
      <c r="E783">
        <v>17.468</v>
      </c>
      <c r="F783">
        <v>28.208803</v>
      </c>
      <c r="G783">
        <v>92.231430000000003</v>
      </c>
      <c r="H783">
        <v>26.076000000000001</v>
      </c>
      <c r="I783">
        <v>0</v>
      </c>
    </row>
    <row r="784" spans="1:9">
      <c r="A784" s="126">
        <v>783</v>
      </c>
      <c r="B784">
        <v>2063.110107</v>
      </c>
      <c r="C784">
        <v>85.769997000000004</v>
      </c>
      <c r="D784">
        <v>21.704499999999999</v>
      </c>
      <c r="E784">
        <v>17.884001000000001</v>
      </c>
      <c r="F784">
        <v>28.412669999999999</v>
      </c>
      <c r="G784">
        <v>93.848572000000004</v>
      </c>
      <c r="H784">
        <v>26.025499</v>
      </c>
      <c r="I784">
        <v>0</v>
      </c>
    </row>
    <row r="785" spans="1:9">
      <c r="A785" s="126">
        <v>784</v>
      </c>
      <c r="B785">
        <v>2077.419922</v>
      </c>
      <c r="C785">
        <v>86.910004000000001</v>
      </c>
      <c r="D785">
        <v>21.869499000000001</v>
      </c>
      <c r="E785">
        <v>17.943332999999999</v>
      </c>
      <c r="F785">
        <v>28.677706000000001</v>
      </c>
      <c r="G785">
        <v>93.635711999999998</v>
      </c>
      <c r="H785">
        <v>26.091999000000001</v>
      </c>
      <c r="I785">
        <v>1</v>
      </c>
    </row>
    <row r="786" spans="1:9">
      <c r="A786" s="126">
        <v>785</v>
      </c>
      <c r="B786">
        <v>2076.780029</v>
      </c>
      <c r="C786">
        <v>87.290001000000004</v>
      </c>
      <c r="D786">
        <v>21.8855</v>
      </c>
      <c r="E786">
        <v>18.667998999999998</v>
      </c>
      <c r="F786">
        <v>28.641459000000001</v>
      </c>
      <c r="G786">
        <v>94.044289000000006</v>
      </c>
      <c r="H786">
        <v>26.17</v>
      </c>
      <c r="I786">
        <v>0</v>
      </c>
    </row>
    <row r="787" spans="1:9">
      <c r="A787" s="126">
        <v>786</v>
      </c>
      <c r="B787">
        <v>2068.76001</v>
      </c>
      <c r="C787">
        <v>87.550003000000004</v>
      </c>
      <c r="D787">
        <v>21.802</v>
      </c>
      <c r="E787">
        <v>18.648001000000001</v>
      </c>
      <c r="F787">
        <v>28.541793999999999</v>
      </c>
      <c r="G787">
        <v>94.571426000000002</v>
      </c>
      <c r="H787">
        <v>26.143000000000001</v>
      </c>
      <c r="I787">
        <v>0</v>
      </c>
    </row>
    <row r="788" spans="1:9">
      <c r="A788" s="126">
        <v>787</v>
      </c>
      <c r="B788">
        <v>2081.3400879999999</v>
      </c>
      <c r="C788">
        <v>87.220000999999996</v>
      </c>
      <c r="D788">
        <v>21.835999999999999</v>
      </c>
      <c r="E788">
        <v>17.858667000000001</v>
      </c>
      <c r="F788">
        <v>28.471567</v>
      </c>
      <c r="G788">
        <v>94.091431</v>
      </c>
      <c r="H788">
        <v>26.250999</v>
      </c>
      <c r="I788">
        <v>0</v>
      </c>
    </row>
    <row r="789" spans="1:9">
      <c r="A789" s="126">
        <v>788</v>
      </c>
      <c r="B789">
        <v>2046.6800539999999</v>
      </c>
      <c r="C789">
        <v>85.650002000000001</v>
      </c>
      <c r="D789">
        <v>21.485001</v>
      </c>
      <c r="E789">
        <v>16.997333999999999</v>
      </c>
      <c r="F789">
        <v>27.764818000000002</v>
      </c>
      <c r="G789">
        <v>93.507141000000004</v>
      </c>
      <c r="H789">
        <v>25.841498999999999</v>
      </c>
      <c r="I789">
        <v>0</v>
      </c>
    </row>
    <row r="790" spans="1:9">
      <c r="A790" s="126">
        <v>789</v>
      </c>
      <c r="B790">
        <v>2051.3100589999999</v>
      </c>
      <c r="C790">
        <v>85.879997000000003</v>
      </c>
      <c r="D790">
        <v>21.7195</v>
      </c>
      <c r="E790">
        <v>17.194668</v>
      </c>
      <c r="F790">
        <v>27.198509000000001</v>
      </c>
      <c r="G790">
        <v>95.727142000000001</v>
      </c>
      <c r="H790">
        <v>26.033999999999999</v>
      </c>
      <c r="I790">
        <v>0</v>
      </c>
    </row>
    <row r="791" spans="1:9">
      <c r="A791" s="126">
        <v>790</v>
      </c>
      <c r="B791">
        <v>2076.6201169999999</v>
      </c>
      <c r="C791">
        <v>87.949996999999996</v>
      </c>
      <c r="D791">
        <v>22.175501000000001</v>
      </c>
      <c r="E791">
        <v>17.276667</v>
      </c>
      <c r="F791">
        <v>27.925647999999999</v>
      </c>
      <c r="G791">
        <v>97.228568999999993</v>
      </c>
      <c r="H791">
        <v>26.506499999999999</v>
      </c>
      <c r="I791">
        <v>0</v>
      </c>
    </row>
    <row r="792" spans="1:9">
      <c r="A792" s="126">
        <v>791</v>
      </c>
      <c r="B792">
        <v>2099.6000979999999</v>
      </c>
      <c r="C792">
        <v>90.099997999999999</v>
      </c>
      <c r="D792">
        <v>22.778500000000001</v>
      </c>
      <c r="E792">
        <v>17.477333000000002</v>
      </c>
      <c r="F792">
        <v>28.464774999999999</v>
      </c>
      <c r="G792">
        <v>101.087143</v>
      </c>
      <c r="H792">
        <v>27.327499</v>
      </c>
      <c r="I792">
        <v>0</v>
      </c>
    </row>
    <row r="793" spans="1:9">
      <c r="A793" s="126">
        <v>792</v>
      </c>
      <c r="B793">
        <v>2108.9499510000001</v>
      </c>
      <c r="C793">
        <v>89.68</v>
      </c>
      <c r="D793">
        <v>23.278500000000001</v>
      </c>
      <c r="E793">
        <v>17.709999</v>
      </c>
      <c r="F793">
        <v>28.453441999999999</v>
      </c>
      <c r="G793">
        <v>100.37142900000001</v>
      </c>
      <c r="H793">
        <v>28.055</v>
      </c>
      <c r="I793">
        <v>0</v>
      </c>
    </row>
    <row r="794" spans="1:9">
      <c r="A794" s="126">
        <v>793</v>
      </c>
      <c r="B794">
        <v>2107.3999020000001</v>
      </c>
      <c r="C794">
        <v>89.760002</v>
      </c>
      <c r="D794">
        <v>23.0595</v>
      </c>
      <c r="E794">
        <v>17.542667000000002</v>
      </c>
      <c r="F794">
        <v>28.727537000000002</v>
      </c>
      <c r="G794">
        <v>98.129997000000003</v>
      </c>
      <c r="H794">
        <v>28.010999999999999</v>
      </c>
      <c r="I794">
        <v>0</v>
      </c>
    </row>
    <row r="795" spans="1:9">
      <c r="A795" s="126">
        <v>794</v>
      </c>
      <c r="B795">
        <v>2124.290039</v>
      </c>
      <c r="C795">
        <v>90.849997999999999</v>
      </c>
      <c r="D795">
        <v>23.774000000000001</v>
      </c>
      <c r="E795">
        <v>17.778666999999999</v>
      </c>
      <c r="F795">
        <v>29.110354999999998</v>
      </c>
      <c r="G795">
        <v>115.80999799999999</v>
      </c>
      <c r="H795">
        <v>28.9925</v>
      </c>
      <c r="I795">
        <v>0</v>
      </c>
    </row>
    <row r="796" spans="1:9">
      <c r="A796" s="126">
        <v>795</v>
      </c>
      <c r="B796">
        <v>2126.639893</v>
      </c>
      <c r="C796">
        <v>94.970000999999996</v>
      </c>
      <c r="D796">
        <v>24.150499</v>
      </c>
      <c r="E796">
        <v>18.310666999999999</v>
      </c>
      <c r="F796">
        <v>29.361799000000001</v>
      </c>
      <c r="G796">
        <v>114.769997</v>
      </c>
      <c r="H796">
        <v>33.646500000000003</v>
      </c>
      <c r="I796">
        <v>0</v>
      </c>
    </row>
    <row r="797" spans="1:9">
      <c r="A797" s="126">
        <v>796</v>
      </c>
      <c r="B797">
        <v>2128.280029</v>
      </c>
      <c r="C797">
        <v>97.910004000000001</v>
      </c>
      <c r="D797">
        <v>24.405000999999999</v>
      </c>
      <c r="E797">
        <v>18.817333000000001</v>
      </c>
      <c r="F797">
        <v>29.916788</v>
      </c>
      <c r="G797">
        <v>110.550003</v>
      </c>
      <c r="H797">
        <v>33.151001000000001</v>
      </c>
      <c r="I797">
        <v>0</v>
      </c>
    </row>
    <row r="798" spans="1:9">
      <c r="A798" s="126">
        <v>797</v>
      </c>
      <c r="B798">
        <v>2119.209961</v>
      </c>
      <c r="C798">
        <v>98.389999000000003</v>
      </c>
      <c r="D798">
        <v>24.4</v>
      </c>
      <c r="E798">
        <v>17.784666000000001</v>
      </c>
      <c r="F798">
        <v>29.617761999999999</v>
      </c>
      <c r="G798">
        <v>112.510002</v>
      </c>
      <c r="H798">
        <v>33.115001999999997</v>
      </c>
      <c r="I798">
        <v>0</v>
      </c>
    </row>
    <row r="799" spans="1:9">
      <c r="A799" s="126">
        <v>798</v>
      </c>
      <c r="B799">
        <v>2114.1499020000001</v>
      </c>
      <c r="C799">
        <v>97.040001000000004</v>
      </c>
      <c r="D799">
        <v>24.413499999999999</v>
      </c>
      <c r="E799">
        <v>17.858000000000001</v>
      </c>
      <c r="F799">
        <v>28.365107999999999</v>
      </c>
      <c r="G799">
        <v>111.5</v>
      </c>
      <c r="H799">
        <v>33.104999999999997</v>
      </c>
      <c r="I799">
        <v>0</v>
      </c>
    </row>
    <row r="800" spans="1:9">
      <c r="A800" s="126">
        <v>799</v>
      </c>
      <c r="B800">
        <v>2102.1499020000001</v>
      </c>
      <c r="C800">
        <v>95.440002000000007</v>
      </c>
      <c r="D800">
        <v>24.108999000000001</v>
      </c>
      <c r="E800">
        <v>17.813334000000001</v>
      </c>
      <c r="F800">
        <v>28.351519</v>
      </c>
      <c r="G800">
        <v>110.099998</v>
      </c>
      <c r="H800">
        <v>32.214001000000003</v>
      </c>
      <c r="I800">
        <v>0</v>
      </c>
    </row>
    <row r="801" spans="1:9">
      <c r="A801" s="126">
        <v>800</v>
      </c>
      <c r="B801">
        <v>2079.6499020000001</v>
      </c>
      <c r="C801">
        <v>96.949996999999996</v>
      </c>
      <c r="D801">
        <v>26.471001000000001</v>
      </c>
      <c r="E801">
        <v>17.693999999999999</v>
      </c>
      <c r="F801">
        <v>28.202006999999998</v>
      </c>
      <c r="G801">
        <v>109.339996</v>
      </c>
      <c r="H801">
        <v>31.177999</v>
      </c>
      <c r="I801">
        <v>0</v>
      </c>
    </row>
    <row r="802" spans="1:9">
      <c r="A802" s="126">
        <v>801</v>
      </c>
      <c r="B802">
        <v>2067.639893</v>
      </c>
      <c r="C802">
        <v>94.169998000000007</v>
      </c>
      <c r="D802">
        <v>26.570499000000002</v>
      </c>
      <c r="E802">
        <v>16.867332000000001</v>
      </c>
      <c r="F802">
        <v>27.810123000000001</v>
      </c>
      <c r="G802">
        <v>106.43</v>
      </c>
      <c r="H802">
        <v>31.363001000000001</v>
      </c>
      <c r="I802">
        <v>0</v>
      </c>
    </row>
    <row r="803" spans="1:9">
      <c r="A803" s="126">
        <v>802</v>
      </c>
      <c r="B803">
        <v>2093.25</v>
      </c>
      <c r="C803">
        <v>95.290001000000004</v>
      </c>
      <c r="D803">
        <v>26.301500000000001</v>
      </c>
      <c r="E803">
        <v>17.654667</v>
      </c>
      <c r="F803">
        <v>27.948298999999999</v>
      </c>
      <c r="G803">
        <v>106.900002</v>
      </c>
      <c r="H803">
        <v>31.4</v>
      </c>
      <c r="I803">
        <v>0</v>
      </c>
    </row>
    <row r="804" spans="1:9">
      <c r="A804" s="126">
        <v>803</v>
      </c>
      <c r="B804">
        <v>2108.570068</v>
      </c>
      <c r="C804">
        <v>96.989998</v>
      </c>
      <c r="D804">
        <v>26.450001</v>
      </c>
      <c r="E804">
        <v>17.587999</v>
      </c>
      <c r="F804">
        <v>27.859960999999998</v>
      </c>
      <c r="G804">
        <v>107.08000199999999</v>
      </c>
      <c r="H804">
        <v>31.596499999999999</v>
      </c>
      <c r="I804">
        <v>0</v>
      </c>
    </row>
    <row r="805" spans="1:9">
      <c r="A805" s="126">
        <v>804</v>
      </c>
      <c r="B805">
        <v>2108.6298830000001</v>
      </c>
      <c r="C805">
        <v>95.209998999999996</v>
      </c>
      <c r="D805">
        <v>26.837999</v>
      </c>
      <c r="E805">
        <v>17.785999</v>
      </c>
      <c r="F805">
        <v>27.719511000000001</v>
      </c>
      <c r="G805">
        <v>111.55999799999999</v>
      </c>
      <c r="H805">
        <v>31.629498999999999</v>
      </c>
      <c r="I805">
        <v>0</v>
      </c>
    </row>
    <row r="806" spans="1:9">
      <c r="A806" s="126">
        <v>805</v>
      </c>
      <c r="B806">
        <v>2103.8400879999999</v>
      </c>
      <c r="C806">
        <v>94.010002</v>
      </c>
      <c r="D806">
        <v>26.807500999999998</v>
      </c>
      <c r="E806">
        <v>17.743334000000001</v>
      </c>
      <c r="F806">
        <v>27.477139999999999</v>
      </c>
      <c r="G806">
        <v>114.30999799999999</v>
      </c>
      <c r="H806">
        <v>31.2805</v>
      </c>
      <c r="I806">
        <v>0</v>
      </c>
    </row>
    <row r="807" spans="1:9">
      <c r="A807" s="126">
        <v>806</v>
      </c>
      <c r="B807">
        <v>2098.040039</v>
      </c>
      <c r="C807">
        <v>94.139999000000003</v>
      </c>
      <c r="D807">
        <v>26.751498999999999</v>
      </c>
      <c r="E807">
        <v>17.332666</v>
      </c>
      <c r="F807">
        <v>26.829284999999999</v>
      </c>
      <c r="G807">
        <v>112.55999799999999</v>
      </c>
      <c r="H807">
        <v>31.560499</v>
      </c>
      <c r="I807">
        <v>1</v>
      </c>
    </row>
    <row r="808" spans="1:9">
      <c r="A808" s="126">
        <v>807</v>
      </c>
      <c r="B808">
        <v>2093.320068</v>
      </c>
      <c r="C808">
        <v>94.059997999999993</v>
      </c>
      <c r="D808">
        <v>26.594999000000001</v>
      </c>
      <c r="E808">
        <v>17.752001</v>
      </c>
      <c r="F808">
        <v>25.968498</v>
      </c>
      <c r="G808">
        <v>121.150002</v>
      </c>
      <c r="H808">
        <v>31.462499999999999</v>
      </c>
      <c r="I808">
        <v>0</v>
      </c>
    </row>
    <row r="809" spans="1:9">
      <c r="A809" s="126">
        <v>808</v>
      </c>
      <c r="B809">
        <v>2099.8400879999999</v>
      </c>
      <c r="C809">
        <v>96.440002000000007</v>
      </c>
      <c r="D809">
        <v>26.8505</v>
      </c>
      <c r="E809">
        <v>18.008666999999999</v>
      </c>
      <c r="F809">
        <v>26.140657000000001</v>
      </c>
      <c r="G809">
        <v>123.709999</v>
      </c>
      <c r="H809">
        <v>32.188999000000003</v>
      </c>
      <c r="I809">
        <v>0</v>
      </c>
    </row>
    <row r="810" spans="1:9">
      <c r="A810" s="126">
        <v>809</v>
      </c>
      <c r="B810">
        <v>2083.5600589999999</v>
      </c>
      <c r="C810">
        <v>95.120002999999997</v>
      </c>
      <c r="D810">
        <v>26.472999999999999</v>
      </c>
      <c r="E810">
        <v>16.408667000000001</v>
      </c>
      <c r="F810">
        <v>26.19754</v>
      </c>
      <c r="G810">
        <v>126.449997</v>
      </c>
      <c r="H810">
        <v>32.133999000000003</v>
      </c>
      <c r="I810">
        <v>0</v>
      </c>
    </row>
    <row r="811" spans="1:9">
      <c r="A811" s="126">
        <v>810</v>
      </c>
      <c r="B811">
        <v>2077.570068</v>
      </c>
      <c r="C811">
        <v>94.300003000000004</v>
      </c>
      <c r="D811">
        <v>26.131001000000001</v>
      </c>
      <c r="E811">
        <v>16.167334</v>
      </c>
      <c r="F811">
        <v>26.286287000000002</v>
      </c>
      <c r="G811">
        <v>123.519997</v>
      </c>
      <c r="H811">
        <v>31.764999</v>
      </c>
      <c r="I811">
        <v>0</v>
      </c>
    </row>
    <row r="812" spans="1:9">
      <c r="A812" s="126">
        <v>811</v>
      </c>
      <c r="B812">
        <v>2104.179932</v>
      </c>
      <c r="C812">
        <v>94.150002000000001</v>
      </c>
      <c r="D812">
        <v>26.200001</v>
      </c>
      <c r="E812">
        <v>16.076000000000001</v>
      </c>
      <c r="F812">
        <v>27.241982</v>
      </c>
      <c r="G812">
        <v>123.029999</v>
      </c>
      <c r="H812">
        <v>31.686501</v>
      </c>
      <c r="I812">
        <v>0</v>
      </c>
    </row>
    <row r="813" spans="1:9">
      <c r="A813" s="126">
        <v>812</v>
      </c>
      <c r="B813">
        <v>2084.070068</v>
      </c>
      <c r="C813">
        <v>93.620002999999997</v>
      </c>
      <c r="D813">
        <v>26.372999</v>
      </c>
      <c r="E813">
        <v>15.824667</v>
      </c>
      <c r="F813">
        <v>25.824366000000001</v>
      </c>
      <c r="G813">
        <v>122.739998</v>
      </c>
      <c r="H813">
        <v>33.039000999999999</v>
      </c>
      <c r="I813">
        <v>0</v>
      </c>
    </row>
    <row r="814" spans="1:9">
      <c r="A814" s="126">
        <v>813</v>
      </c>
      <c r="B814">
        <v>2086.0500489999999</v>
      </c>
      <c r="C814">
        <v>94.190002000000007</v>
      </c>
      <c r="D814">
        <v>26.295500000000001</v>
      </c>
      <c r="E814">
        <v>15.878</v>
      </c>
      <c r="F814">
        <v>26.222572</v>
      </c>
      <c r="G814">
        <v>120.510002</v>
      </c>
      <c r="H814">
        <v>32.978000999999999</v>
      </c>
      <c r="I814">
        <v>0</v>
      </c>
    </row>
    <row r="815" spans="1:9">
      <c r="A815" s="126">
        <v>814</v>
      </c>
      <c r="B815">
        <v>2083.389893</v>
      </c>
      <c r="C815">
        <v>93.43</v>
      </c>
      <c r="D815">
        <v>26.483000000000001</v>
      </c>
      <c r="E815">
        <v>16.167334</v>
      </c>
      <c r="F815">
        <v>26.202089000000001</v>
      </c>
      <c r="G815">
        <v>123.730003</v>
      </c>
      <c r="H815">
        <v>32.822498000000003</v>
      </c>
      <c r="I815">
        <v>0</v>
      </c>
    </row>
    <row r="816" spans="1:9">
      <c r="A816" s="126">
        <v>815</v>
      </c>
      <c r="B816">
        <v>2091.540039</v>
      </c>
      <c r="C816">
        <v>94.419998000000007</v>
      </c>
      <c r="D816">
        <v>26.576000000000001</v>
      </c>
      <c r="E816">
        <v>16.209999</v>
      </c>
      <c r="F816">
        <v>26.386406000000001</v>
      </c>
      <c r="G816">
        <v>123.389999</v>
      </c>
      <c r="H816">
        <v>32.855998999999997</v>
      </c>
      <c r="I816">
        <v>0</v>
      </c>
    </row>
    <row r="817" spans="1:9">
      <c r="A817" s="126">
        <v>816</v>
      </c>
      <c r="B817">
        <v>2102.4399410000001</v>
      </c>
      <c r="C817">
        <v>93.93</v>
      </c>
      <c r="D817">
        <v>26.760999999999999</v>
      </c>
      <c r="E817">
        <v>16.999331999999999</v>
      </c>
      <c r="F817">
        <v>26.659465999999998</v>
      </c>
      <c r="G817">
        <v>125.360001</v>
      </c>
      <c r="H817">
        <v>33.043498999999997</v>
      </c>
      <c r="I817">
        <v>0</v>
      </c>
    </row>
    <row r="818" spans="1:9">
      <c r="A818" s="126">
        <v>817</v>
      </c>
      <c r="B818">
        <v>2096.919922</v>
      </c>
      <c r="C818">
        <v>95.169998000000007</v>
      </c>
      <c r="D818">
        <v>26.750999</v>
      </c>
      <c r="E818">
        <v>17.381332</v>
      </c>
      <c r="F818">
        <v>26.509278999999999</v>
      </c>
      <c r="G818">
        <v>124.050003</v>
      </c>
      <c r="H818">
        <v>32.806499000000002</v>
      </c>
      <c r="I818">
        <v>0</v>
      </c>
    </row>
    <row r="819" spans="1:9">
      <c r="A819" s="126">
        <v>818</v>
      </c>
      <c r="B819">
        <v>2079.610107</v>
      </c>
      <c r="C819">
        <v>95.309997999999993</v>
      </c>
      <c r="D819">
        <v>26.646000000000001</v>
      </c>
      <c r="E819">
        <v>17.016666000000001</v>
      </c>
      <c r="F819">
        <v>26.170237</v>
      </c>
      <c r="G819">
        <v>122.05999799999999</v>
      </c>
      <c r="H819">
        <v>33.044998</v>
      </c>
      <c r="I819">
        <v>0</v>
      </c>
    </row>
    <row r="820" spans="1:9">
      <c r="A820" s="126">
        <v>819</v>
      </c>
      <c r="B820">
        <v>2035.7299800000001</v>
      </c>
      <c r="C820">
        <v>90.559997999999993</v>
      </c>
      <c r="D820">
        <v>25.789000000000001</v>
      </c>
      <c r="E820">
        <v>16.145332</v>
      </c>
      <c r="F820">
        <v>25.633219</v>
      </c>
      <c r="G820">
        <v>112.489998</v>
      </c>
      <c r="H820">
        <v>32.341498999999999</v>
      </c>
      <c r="I820">
        <v>0</v>
      </c>
    </row>
    <row r="821" spans="1:9">
      <c r="A821" s="126">
        <v>820</v>
      </c>
      <c r="B821">
        <v>1970.8900149999999</v>
      </c>
      <c r="C821">
        <v>86.059997999999993</v>
      </c>
      <c r="D821">
        <v>24.723499</v>
      </c>
      <c r="E821">
        <v>15.384667</v>
      </c>
      <c r="F821">
        <v>24.06542</v>
      </c>
      <c r="G821">
        <v>103.959999</v>
      </c>
      <c r="H821">
        <v>30.624001</v>
      </c>
      <c r="I821">
        <v>0</v>
      </c>
    </row>
    <row r="822" spans="1:9">
      <c r="A822" s="126">
        <v>821</v>
      </c>
      <c r="B822">
        <v>1893.209961</v>
      </c>
      <c r="C822">
        <v>82.089995999999999</v>
      </c>
      <c r="D822">
        <v>23.168500999999999</v>
      </c>
      <c r="E822">
        <v>14.591333000000001</v>
      </c>
      <c r="F822">
        <v>23.464699</v>
      </c>
      <c r="G822">
        <v>96.879997000000003</v>
      </c>
      <c r="H822">
        <v>29.480498999999998</v>
      </c>
      <c r="I822">
        <v>0</v>
      </c>
    </row>
    <row r="823" spans="1:9">
      <c r="A823" s="126">
        <v>822</v>
      </c>
      <c r="B823">
        <v>1867.6099850000001</v>
      </c>
      <c r="C823">
        <v>83</v>
      </c>
      <c r="D823">
        <v>23.318501000000001</v>
      </c>
      <c r="E823">
        <v>14.668666999999999</v>
      </c>
      <c r="F823">
        <v>23.605778000000001</v>
      </c>
      <c r="G823">
        <v>101.519997</v>
      </c>
      <c r="H823">
        <v>29.103000999999999</v>
      </c>
      <c r="I823">
        <v>0</v>
      </c>
    </row>
    <row r="824" spans="1:9">
      <c r="A824" s="126">
        <v>823</v>
      </c>
      <c r="B824">
        <v>1940.51001</v>
      </c>
      <c r="C824">
        <v>87.190002000000007</v>
      </c>
      <c r="D824">
        <v>25.038499999999999</v>
      </c>
      <c r="E824">
        <v>14.989333</v>
      </c>
      <c r="F824">
        <v>24.959686000000001</v>
      </c>
      <c r="G824">
        <v>110.129997</v>
      </c>
      <c r="H824">
        <v>31.431000000000001</v>
      </c>
      <c r="I824">
        <v>0</v>
      </c>
    </row>
    <row r="825" spans="1:9">
      <c r="A825" s="126">
        <v>824</v>
      </c>
      <c r="B825">
        <v>1987.660034</v>
      </c>
      <c r="C825">
        <v>89.730002999999996</v>
      </c>
      <c r="D825">
        <v>25.918500999999999</v>
      </c>
      <c r="E825">
        <v>16.199332999999999</v>
      </c>
      <c r="F825">
        <v>25.694662000000001</v>
      </c>
      <c r="G825">
        <v>117.660004</v>
      </c>
      <c r="H825">
        <v>31.880500999999999</v>
      </c>
      <c r="I825">
        <v>0</v>
      </c>
    </row>
    <row r="826" spans="1:9">
      <c r="A826" s="126">
        <v>825</v>
      </c>
      <c r="B826">
        <v>1988.869995</v>
      </c>
      <c r="C826">
        <v>91.010002</v>
      </c>
      <c r="D826">
        <v>25.900499</v>
      </c>
      <c r="E826">
        <v>16.565332000000001</v>
      </c>
      <c r="F826">
        <v>25.778856000000001</v>
      </c>
      <c r="G826">
        <v>117.629997</v>
      </c>
      <c r="H826">
        <v>31.518999000000001</v>
      </c>
      <c r="I826">
        <v>0</v>
      </c>
    </row>
    <row r="827" spans="1:9">
      <c r="A827" s="126">
        <v>826</v>
      </c>
      <c r="B827">
        <v>1972.1800539999999</v>
      </c>
      <c r="C827">
        <v>89.43</v>
      </c>
      <c r="D827">
        <v>25.644501000000002</v>
      </c>
      <c r="E827">
        <v>16.603999999999999</v>
      </c>
      <c r="F827">
        <v>25.658251</v>
      </c>
      <c r="G827">
        <v>115.029999</v>
      </c>
      <c r="H827">
        <v>30.912500000000001</v>
      </c>
      <c r="I827">
        <v>0</v>
      </c>
    </row>
    <row r="828" spans="1:9">
      <c r="A828" s="126">
        <v>827</v>
      </c>
      <c r="B828">
        <v>1913.849976</v>
      </c>
      <c r="C828">
        <v>87.230002999999996</v>
      </c>
      <c r="D828">
        <v>24.827000000000002</v>
      </c>
      <c r="E828">
        <v>15.908666999999999</v>
      </c>
      <c r="F828">
        <v>24.511415</v>
      </c>
      <c r="G828">
        <v>105.790001</v>
      </c>
      <c r="H828">
        <v>29.889500000000002</v>
      </c>
      <c r="I828">
        <v>1</v>
      </c>
    </row>
    <row r="829" spans="1:9">
      <c r="A829" s="126">
        <v>828</v>
      </c>
      <c r="B829">
        <v>1948.8599850000001</v>
      </c>
      <c r="C829">
        <v>89.889999000000003</v>
      </c>
      <c r="D829">
        <v>25.5275</v>
      </c>
      <c r="E829">
        <v>16.512667</v>
      </c>
      <c r="F829">
        <v>25.562684999999998</v>
      </c>
      <c r="G829">
        <v>105.44000200000001</v>
      </c>
      <c r="H829">
        <v>30.716999000000001</v>
      </c>
      <c r="I829">
        <v>0</v>
      </c>
    </row>
    <row r="830" spans="1:9">
      <c r="A830" s="126">
        <v>829</v>
      </c>
      <c r="B830">
        <v>1951.130005</v>
      </c>
      <c r="C830">
        <v>88.150002000000001</v>
      </c>
      <c r="D830">
        <v>25.236000000000001</v>
      </c>
      <c r="E830">
        <v>16.371331999999999</v>
      </c>
      <c r="F830">
        <v>25.114414</v>
      </c>
      <c r="G830">
        <v>101.05999799999999</v>
      </c>
      <c r="H830">
        <v>30.3125</v>
      </c>
      <c r="I830">
        <v>0</v>
      </c>
    </row>
    <row r="831" spans="1:9">
      <c r="A831" s="126">
        <v>830</v>
      </c>
      <c r="B831">
        <v>1921.219971</v>
      </c>
      <c r="C831">
        <v>88.260002</v>
      </c>
      <c r="D831">
        <v>24.950001</v>
      </c>
      <c r="E831">
        <v>16.128668000000001</v>
      </c>
      <c r="F831">
        <v>24.864113</v>
      </c>
      <c r="G831">
        <v>98.790001000000004</v>
      </c>
      <c r="H831">
        <v>30.035</v>
      </c>
      <c r="I831">
        <v>0</v>
      </c>
    </row>
    <row r="832" spans="1:9">
      <c r="A832" s="126">
        <v>831</v>
      </c>
      <c r="B832">
        <v>1969.410034</v>
      </c>
      <c r="C832">
        <v>89.529999000000004</v>
      </c>
      <c r="D832">
        <v>25.877001</v>
      </c>
      <c r="E832">
        <v>16.544665999999999</v>
      </c>
      <c r="F832">
        <v>25.555855000000001</v>
      </c>
      <c r="G832">
        <v>94.949996999999996</v>
      </c>
      <c r="H832">
        <v>30.733000000000001</v>
      </c>
      <c r="I832">
        <v>0</v>
      </c>
    </row>
    <row r="833" spans="1:9">
      <c r="A833" s="126">
        <v>832</v>
      </c>
      <c r="B833">
        <v>1942.040039</v>
      </c>
      <c r="C833">
        <v>90.440002000000007</v>
      </c>
      <c r="D833">
        <v>25.8445</v>
      </c>
      <c r="E833">
        <v>16.594000000000001</v>
      </c>
      <c r="F833">
        <v>25.064360000000001</v>
      </c>
      <c r="G833">
        <v>99.18</v>
      </c>
      <c r="H833">
        <v>30.635999999999999</v>
      </c>
      <c r="I833">
        <v>0</v>
      </c>
    </row>
    <row r="834" spans="1:9">
      <c r="A834" s="126">
        <v>833</v>
      </c>
      <c r="B834">
        <v>1952.290039</v>
      </c>
      <c r="C834">
        <v>91.980002999999996</v>
      </c>
      <c r="D834">
        <v>26.111999999999998</v>
      </c>
      <c r="E834">
        <v>16.565332000000001</v>
      </c>
      <c r="F834">
        <v>25.615019</v>
      </c>
      <c r="G834">
        <v>99.480002999999996</v>
      </c>
      <c r="H834">
        <v>31.067499000000002</v>
      </c>
      <c r="I834">
        <v>0</v>
      </c>
    </row>
    <row r="835" spans="1:9">
      <c r="A835" s="126">
        <v>834</v>
      </c>
      <c r="B835">
        <v>1961.0500489999999</v>
      </c>
      <c r="C835">
        <v>92.050003000000004</v>
      </c>
      <c r="D835">
        <v>26.472000000000001</v>
      </c>
      <c r="E835">
        <v>16.682666999999999</v>
      </c>
      <c r="F835">
        <v>25.988194</v>
      </c>
      <c r="G835">
        <v>97.510002</v>
      </c>
      <c r="H835">
        <v>31.288499999999999</v>
      </c>
      <c r="I835">
        <v>0</v>
      </c>
    </row>
    <row r="836" spans="1:9">
      <c r="A836" s="126">
        <v>835</v>
      </c>
      <c r="B836">
        <v>1953.030029</v>
      </c>
      <c r="C836">
        <v>92.309997999999993</v>
      </c>
      <c r="D836">
        <v>26.068999999999999</v>
      </c>
      <c r="E836">
        <v>16.879332999999999</v>
      </c>
      <c r="F836">
        <v>26.238496999999999</v>
      </c>
      <c r="G836">
        <v>95.690002000000007</v>
      </c>
      <c r="H836">
        <v>31.162001</v>
      </c>
      <c r="I836">
        <v>0</v>
      </c>
    </row>
    <row r="837" spans="1:9">
      <c r="A837" s="126">
        <v>836</v>
      </c>
      <c r="B837">
        <v>1978.089966</v>
      </c>
      <c r="C837">
        <v>92.900002000000001</v>
      </c>
      <c r="D837">
        <v>26.118500000000001</v>
      </c>
      <c r="E837">
        <v>16.904667</v>
      </c>
      <c r="F837">
        <v>26.459223000000001</v>
      </c>
      <c r="G837">
        <v>99.160004000000001</v>
      </c>
      <c r="H837">
        <v>31.757000000000001</v>
      </c>
      <c r="I837">
        <v>0</v>
      </c>
    </row>
    <row r="838" spans="1:9">
      <c r="A838" s="126">
        <v>837</v>
      </c>
      <c r="B838">
        <v>1995.3100589999999</v>
      </c>
      <c r="C838">
        <v>93.449996999999996</v>
      </c>
      <c r="D838">
        <v>26.369499000000001</v>
      </c>
      <c r="E838">
        <v>17.483333999999999</v>
      </c>
      <c r="F838">
        <v>26.488807999999999</v>
      </c>
      <c r="G838">
        <v>104.08000199999999</v>
      </c>
      <c r="H838">
        <v>31.798999999999999</v>
      </c>
      <c r="I838">
        <v>0</v>
      </c>
    </row>
    <row r="839" spans="1:9">
      <c r="A839" s="126">
        <v>838</v>
      </c>
      <c r="B839">
        <v>1990.1999510000001</v>
      </c>
      <c r="C839">
        <v>94.339995999999999</v>
      </c>
      <c r="D839">
        <v>26.943501000000001</v>
      </c>
      <c r="E839">
        <v>17.471333000000001</v>
      </c>
      <c r="F839">
        <v>25.922212999999999</v>
      </c>
      <c r="G839">
        <v>104.209999</v>
      </c>
      <c r="H839">
        <v>32.145000000000003</v>
      </c>
      <c r="I839">
        <v>0</v>
      </c>
    </row>
    <row r="840" spans="1:9">
      <c r="A840" s="126">
        <v>839</v>
      </c>
      <c r="B840">
        <v>1958.030029</v>
      </c>
      <c r="C840">
        <v>94.400002000000001</v>
      </c>
      <c r="D840">
        <v>27.013000000000002</v>
      </c>
      <c r="E840">
        <v>17.374666000000001</v>
      </c>
      <c r="F840">
        <v>25.815263999999999</v>
      </c>
      <c r="G840">
        <v>102.620003</v>
      </c>
      <c r="H840">
        <v>31.462499999999999</v>
      </c>
      <c r="I840">
        <v>0</v>
      </c>
    </row>
    <row r="841" spans="1:9">
      <c r="A841" s="126">
        <v>840</v>
      </c>
      <c r="B841">
        <v>1966.969971</v>
      </c>
      <c r="C841">
        <v>95.550003000000004</v>
      </c>
      <c r="D841">
        <v>27.419499999999999</v>
      </c>
      <c r="E841">
        <v>17.613333000000001</v>
      </c>
      <c r="F841">
        <v>26.215744000000001</v>
      </c>
      <c r="G841">
        <v>100.300003</v>
      </c>
      <c r="H841">
        <v>31.771999000000001</v>
      </c>
      <c r="I841">
        <v>0</v>
      </c>
    </row>
    <row r="842" spans="1:9">
      <c r="A842" s="126">
        <v>841</v>
      </c>
      <c r="B842">
        <v>1942.73999</v>
      </c>
      <c r="C842">
        <v>92.959998999999996</v>
      </c>
      <c r="D842">
        <v>26.92</v>
      </c>
      <c r="E842">
        <v>17.396000000000001</v>
      </c>
      <c r="F842">
        <v>25.803885000000001</v>
      </c>
      <c r="G842">
        <v>98.470000999999996</v>
      </c>
      <c r="H842">
        <v>31.134501</v>
      </c>
      <c r="I842">
        <v>0</v>
      </c>
    </row>
    <row r="843" spans="1:9">
      <c r="A843" s="126">
        <v>842</v>
      </c>
      <c r="B843">
        <v>1938.76001</v>
      </c>
      <c r="C843">
        <v>93.970000999999996</v>
      </c>
      <c r="D843">
        <v>26.803498999999999</v>
      </c>
      <c r="E843">
        <v>17.403998999999999</v>
      </c>
      <c r="F843">
        <v>26.013227000000001</v>
      </c>
      <c r="G843">
        <v>98.07</v>
      </c>
      <c r="H843">
        <v>31.117999999999999</v>
      </c>
      <c r="I843">
        <v>0</v>
      </c>
    </row>
    <row r="844" spans="1:9">
      <c r="A844" s="126">
        <v>843</v>
      </c>
      <c r="B844">
        <v>1932.23999</v>
      </c>
      <c r="C844">
        <v>94.410004000000001</v>
      </c>
      <c r="D844">
        <v>26.6875</v>
      </c>
      <c r="E844">
        <v>17.541332000000001</v>
      </c>
      <c r="F844">
        <v>26.167967000000001</v>
      </c>
      <c r="G844">
        <v>103.760002</v>
      </c>
      <c r="H844">
        <v>31.290001</v>
      </c>
      <c r="I844">
        <v>0</v>
      </c>
    </row>
    <row r="845" spans="1:9">
      <c r="A845" s="126">
        <v>844</v>
      </c>
      <c r="B845">
        <v>1931.339966</v>
      </c>
      <c r="C845">
        <v>92.769997000000004</v>
      </c>
      <c r="D845">
        <v>26.212499999999999</v>
      </c>
      <c r="E845">
        <v>17.127333</v>
      </c>
      <c r="F845">
        <v>26.101963000000001</v>
      </c>
      <c r="G845">
        <v>102.239998</v>
      </c>
      <c r="H845">
        <v>30.598499</v>
      </c>
      <c r="I845">
        <v>0</v>
      </c>
    </row>
    <row r="846" spans="1:9">
      <c r="A846" s="126">
        <v>845</v>
      </c>
      <c r="B846">
        <v>1881.7700199999999</v>
      </c>
      <c r="C846">
        <v>89.209998999999996</v>
      </c>
      <c r="D846">
        <v>25.202998999999998</v>
      </c>
      <c r="E846">
        <v>16.562000000000001</v>
      </c>
      <c r="F846">
        <v>25.585436000000001</v>
      </c>
      <c r="G846">
        <v>99.470000999999996</v>
      </c>
      <c r="H846">
        <v>29.744499000000001</v>
      </c>
      <c r="I846">
        <v>0</v>
      </c>
    </row>
    <row r="847" spans="1:9">
      <c r="A847" s="126">
        <v>846</v>
      </c>
      <c r="B847">
        <v>1884.089966</v>
      </c>
      <c r="C847">
        <v>86.669998000000007</v>
      </c>
      <c r="D847">
        <v>24.803498999999999</v>
      </c>
      <c r="E847">
        <v>16.443332999999999</v>
      </c>
      <c r="F847">
        <v>24.816326</v>
      </c>
      <c r="G847">
        <v>98.349997999999999</v>
      </c>
      <c r="H847">
        <v>29.748501000000001</v>
      </c>
      <c r="I847">
        <v>0</v>
      </c>
    </row>
    <row r="848" spans="1:9">
      <c r="A848" s="126">
        <v>847</v>
      </c>
      <c r="B848">
        <v>1920.030029</v>
      </c>
      <c r="C848">
        <v>89.900002000000001</v>
      </c>
      <c r="D848">
        <v>25.5945</v>
      </c>
      <c r="E848">
        <v>16.559999000000001</v>
      </c>
      <c r="F848">
        <v>25.098493999999999</v>
      </c>
      <c r="G848">
        <v>103.260002</v>
      </c>
      <c r="H848">
        <v>30.420999999999999</v>
      </c>
      <c r="I848">
        <v>0</v>
      </c>
    </row>
    <row r="849" spans="1:9">
      <c r="A849" s="126">
        <v>848</v>
      </c>
      <c r="B849">
        <v>1923.8199460000001</v>
      </c>
      <c r="C849">
        <v>90.949996999999996</v>
      </c>
      <c r="D849">
        <v>26.035999</v>
      </c>
      <c r="E849">
        <v>15.992000000000001</v>
      </c>
      <c r="F849">
        <v>24.934652</v>
      </c>
      <c r="G849">
        <v>105.980003</v>
      </c>
      <c r="H849">
        <v>30.564501</v>
      </c>
      <c r="I849">
        <v>1</v>
      </c>
    </row>
    <row r="850" spans="1:9">
      <c r="A850" s="126">
        <v>849</v>
      </c>
      <c r="B850">
        <v>1951.3599850000001</v>
      </c>
      <c r="C850">
        <v>92.07</v>
      </c>
      <c r="D850">
        <v>26.627001</v>
      </c>
      <c r="E850">
        <v>16.504667000000001</v>
      </c>
      <c r="F850">
        <v>25.116692</v>
      </c>
      <c r="G850">
        <v>106.110001</v>
      </c>
      <c r="H850">
        <v>31.345500999999999</v>
      </c>
      <c r="I850">
        <v>0</v>
      </c>
    </row>
    <row r="851" spans="1:9">
      <c r="A851" s="126">
        <v>850</v>
      </c>
      <c r="B851">
        <v>1987.0500489999999</v>
      </c>
      <c r="C851">
        <v>94.010002</v>
      </c>
      <c r="D851">
        <v>27.184000000000001</v>
      </c>
      <c r="E851">
        <v>16.41</v>
      </c>
      <c r="F851">
        <v>25.207706000000002</v>
      </c>
      <c r="G851">
        <v>111.25</v>
      </c>
      <c r="H851">
        <v>32.073501999999998</v>
      </c>
      <c r="I851">
        <v>0</v>
      </c>
    </row>
    <row r="852" spans="1:9">
      <c r="A852" s="126">
        <v>851</v>
      </c>
      <c r="B852">
        <v>1979.920044</v>
      </c>
      <c r="C852">
        <v>92.800003000000004</v>
      </c>
      <c r="D852">
        <v>26.874001</v>
      </c>
      <c r="E852">
        <v>16.097334</v>
      </c>
      <c r="F852">
        <v>25.328308</v>
      </c>
      <c r="G852">
        <v>108.33000199999999</v>
      </c>
      <c r="H852">
        <v>32.271999000000001</v>
      </c>
      <c r="I852">
        <v>0</v>
      </c>
    </row>
    <row r="853" spans="1:9">
      <c r="A853" s="126">
        <v>852</v>
      </c>
      <c r="B853">
        <v>1995.829956</v>
      </c>
      <c r="C853">
        <v>92.400002000000001</v>
      </c>
      <c r="D853">
        <v>27.097000000000001</v>
      </c>
      <c r="E853">
        <v>15.464</v>
      </c>
      <c r="F853">
        <v>25.207706000000002</v>
      </c>
      <c r="G853">
        <v>108.099998</v>
      </c>
      <c r="H853">
        <v>32.118000000000002</v>
      </c>
      <c r="I853">
        <v>0</v>
      </c>
    </row>
    <row r="854" spans="1:9">
      <c r="A854" s="126">
        <v>853</v>
      </c>
      <c r="B854">
        <v>2013.4300539999999</v>
      </c>
      <c r="C854">
        <v>92.470000999999996</v>
      </c>
      <c r="D854">
        <v>26.658000999999999</v>
      </c>
      <c r="E854">
        <v>15.114667000000001</v>
      </c>
      <c r="F854">
        <v>24.916447000000002</v>
      </c>
      <c r="G854">
        <v>114.93</v>
      </c>
      <c r="H854">
        <v>31.957999999999998</v>
      </c>
      <c r="I854">
        <v>0</v>
      </c>
    </row>
    <row r="855" spans="1:9">
      <c r="A855" s="126">
        <v>854</v>
      </c>
      <c r="B855">
        <v>2014.8900149999999</v>
      </c>
      <c r="C855">
        <v>93.239998</v>
      </c>
      <c r="D855">
        <v>26.99</v>
      </c>
      <c r="E855">
        <v>14.712667</v>
      </c>
      <c r="F855">
        <v>25.512625</v>
      </c>
      <c r="G855">
        <v>113.33000199999999</v>
      </c>
      <c r="H855">
        <v>32.180500000000002</v>
      </c>
      <c r="I855">
        <v>0</v>
      </c>
    </row>
    <row r="856" spans="1:9">
      <c r="A856" s="126">
        <v>855</v>
      </c>
      <c r="B856">
        <v>2017.459961</v>
      </c>
      <c r="C856">
        <v>94.260002</v>
      </c>
      <c r="D856">
        <v>27.509501</v>
      </c>
      <c r="E856">
        <v>14.372</v>
      </c>
      <c r="F856">
        <v>25.394297000000002</v>
      </c>
      <c r="G856">
        <v>113.449997</v>
      </c>
      <c r="H856">
        <v>32.333500000000001</v>
      </c>
      <c r="I856">
        <v>0</v>
      </c>
    </row>
    <row r="857" spans="1:9">
      <c r="A857" s="126">
        <v>856</v>
      </c>
      <c r="B857">
        <v>2003.6899410000001</v>
      </c>
      <c r="C857">
        <v>94.120002999999997</v>
      </c>
      <c r="D857">
        <v>27.445</v>
      </c>
      <c r="E857">
        <v>14.616667</v>
      </c>
      <c r="F857">
        <v>25.437533999999999</v>
      </c>
      <c r="G857">
        <v>109.730003</v>
      </c>
      <c r="H857">
        <v>32.615001999999997</v>
      </c>
      <c r="I857">
        <v>0</v>
      </c>
    </row>
    <row r="858" spans="1:9">
      <c r="A858" s="126">
        <v>857</v>
      </c>
      <c r="B858">
        <v>1994.23999</v>
      </c>
      <c r="C858">
        <v>94.07</v>
      </c>
      <c r="D858">
        <v>27.241501</v>
      </c>
      <c r="E858">
        <v>14.458667</v>
      </c>
      <c r="F858">
        <v>25.078011</v>
      </c>
      <c r="G858">
        <v>110.230003</v>
      </c>
      <c r="H858">
        <v>32.557999000000002</v>
      </c>
      <c r="I858">
        <v>0</v>
      </c>
    </row>
    <row r="859" spans="1:9">
      <c r="A859" s="126">
        <v>858</v>
      </c>
      <c r="B859">
        <v>2023.8599850000001</v>
      </c>
      <c r="C859">
        <v>95.959998999999996</v>
      </c>
      <c r="D859">
        <v>28.122</v>
      </c>
      <c r="E859">
        <v>14.754</v>
      </c>
      <c r="F859">
        <v>25.453457</v>
      </c>
      <c r="G859">
        <v>101.089996</v>
      </c>
      <c r="H859">
        <v>33.087001999999998</v>
      </c>
      <c r="I859">
        <v>0</v>
      </c>
    </row>
    <row r="860" spans="1:9">
      <c r="A860" s="126">
        <v>859</v>
      </c>
      <c r="B860">
        <v>2033.1099850000001</v>
      </c>
      <c r="C860">
        <v>97.540001000000004</v>
      </c>
      <c r="D860">
        <v>28.538</v>
      </c>
      <c r="E860">
        <v>15.134</v>
      </c>
      <c r="F860">
        <v>25.266874000000001</v>
      </c>
      <c r="G860">
        <v>98.989998</v>
      </c>
      <c r="H860">
        <v>33.110000999999997</v>
      </c>
      <c r="I860">
        <v>0</v>
      </c>
    </row>
    <row r="861" spans="1:9">
      <c r="A861" s="126">
        <v>860</v>
      </c>
      <c r="B861">
        <v>2033.660034</v>
      </c>
      <c r="C861">
        <v>98.470000999999996</v>
      </c>
      <c r="D861">
        <v>28.657499000000001</v>
      </c>
      <c r="E861">
        <v>15.206666999999999</v>
      </c>
      <c r="F861">
        <v>25.423876</v>
      </c>
      <c r="G861">
        <v>101.69000200000001</v>
      </c>
      <c r="H861">
        <v>33.305</v>
      </c>
      <c r="I861">
        <v>0</v>
      </c>
    </row>
    <row r="862" spans="1:9">
      <c r="A862" s="126">
        <v>861</v>
      </c>
      <c r="B862">
        <v>2030.7700199999999</v>
      </c>
      <c r="C862">
        <v>97</v>
      </c>
      <c r="D862">
        <v>28.044001000000002</v>
      </c>
      <c r="E862">
        <v>14.202</v>
      </c>
      <c r="F862">
        <v>25.888072999999999</v>
      </c>
      <c r="G862">
        <v>98.989998</v>
      </c>
      <c r="H862">
        <v>32.514000000000003</v>
      </c>
      <c r="I862">
        <v>0</v>
      </c>
    </row>
    <row r="863" spans="1:9">
      <c r="A863" s="126">
        <v>862</v>
      </c>
      <c r="B863">
        <v>2018.9399410000001</v>
      </c>
      <c r="C863">
        <v>97.110000999999997</v>
      </c>
      <c r="D863">
        <v>27.788499999999999</v>
      </c>
      <c r="E863">
        <v>14.006</v>
      </c>
      <c r="F863">
        <v>25.885801000000001</v>
      </c>
      <c r="G863">
        <v>97.959998999999996</v>
      </c>
      <c r="H863">
        <v>32.130501000000002</v>
      </c>
      <c r="I863">
        <v>0</v>
      </c>
    </row>
    <row r="864" spans="1:9">
      <c r="A864" s="126">
        <v>863</v>
      </c>
      <c r="B864">
        <v>2052.51001</v>
      </c>
      <c r="C864">
        <v>99.669998000000007</v>
      </c>
      <c r="D864">
        <v>28.195499000000002</v>
      </c>
      <c r="E864">
        <v>14.114667000000001</v>
      </c>
      <c r="F864">
        <v>26.281735999999999</v>
      </c>
      <c r="G864">
        <v>97.32</v>
      </c>
      <c r="H864">
        <v>32.589500000000001</v>
      </c>
      <c r="I864">
        <v>0</v>
      </c>
    </row>
    <row r="865" spans="1:9">
      <c r="A865" s="126">
        <v>864</v>
      </c>
      <c r="B865">
        <v>2075.1499020000001</v>
      </c>
      <c r="C865">
        <v>102.19000200000001</v>
      </c>
      <c r="D865">
        <v>29.951499999999999</v>
      </c>
      <c r="E865">
        <v>13.939333</v>
      </c>
      <c r="F865">
        <v>27.096354999999999</v>
      </c>
      <c r="G865">
        <v>100.040001</v>
      </c>
      <c r="H865">
        <v>35.099997999999999</v>
      </c>
      <c r="I865">
        <v>0</v>
      </c>
    </row>
    <row r="866" spans="1:9">
      <c r="A866" s="126">
        <v>865</v>
      </c>
      <c r="B866">
        <v>2071.179932</v>
      </c>
      <c r="C866">
        <v>103.769997</v>
      </c>
      <c r="D866">
        <v>30.430499999999999</v>
      </c>
      <c r="E866">
        <v>14.350667</v>
      </c>
      <c r="F866">
        <v>26.231676</v>
      </c>
      <c r="G866">
        <v>103.040001</v>
      </c>
      <c r="H866">
        <v>35.639000000000003</v>
      </c>
      <c r="I866">
        <v>0</v>
      </c>
    </row>
    <row r="867" spans="1:9">
      <c r="A867" s="126">
        <v>866</v>
      </c>
      <c r="B867">
        <v>2065.889893</v>
      </c>
      <c r="C867">
        <v>103.699997</v>
      </c>
      <c r="D867">
        <v>30.550501000000001</v>
      </c>
      <c r="E867">
        <v>14.023332999999999</v>
      </c>
      <c r="F867">
        <v>26.065560999999999</v>
      </c>
      <c r="G867">
        <v>103.07</v>
      </c>
      <c r="H867">
        <v>35.424500000000002</v>
      </c>
      <c r="I867">
        <v>0</v>
      </c>
    </row>
    <row r="868" spans="1:9">
      <c r="A868" s="126">
        <v>867</v>
      </c>
      <c r="B868">
        <v>2090.3500979999999</v>
      </c>
      <c r="C868">
        <v>104.199997</v>
      </c>
      <c r="D868">
        <v>30.855</v>
      </c>
      <c r="E868">
        <v>14.197333</v>
      </c>
      <c r="F868">
        <v>27.139585</v>
      </c>
      <c r="G868">
        <v>105.800003</v>
      </c>
      <c r="H868">
        <v>35.647499000000003</v>
      </c>
      <c r="I868">
        <v>0</v>
      </c>
    </row>
    <row r="869" spans="1:9">
      <c r="A869" s="126">
        <v>868</v>
      </c>
      <c r="B869">
        <v>2089.4099120000001</v>
      </c>
      <c r="C869">
        <v>104.879997</v>
      </c>
      <c r="D869">
        <v>31.327499</v>
      </c>
      <c r="E869">
        <v>14.108667000000001</v>
      </c>
      <c r="F869">
        <v>27.426297999999999</v>
      </c>
      <c r="G869">
        <v>105.120003</v>
      </c>
      <c r="H869">
        <v>35.846001000000001</v>
      </c>
      <c r="I869">
        <v>0</v>
      </c>
    </row>
    <row r="870" spans="1:9">
      <c r="A870" s="126">
        <v>869</v>
      </c>
      <c r="B870">
        <v>2079.360107</v>
      </c>
      <c r="C870">
        <v>101.970001</v>
      </c>
      <c r="D870">
        <v>31.295000000000002</v>
      </c>
      <c r="E870">
        <v>13.795332999999999</v>
      </c>
      <c r="F870">
        <v>27.191931</v>
      </c>
      <c r="G870">
        <v>108.379997</v>
      </c>
      <c r="H870">
        <v>35.540500999999999</v>
      </c>
      <c r="I870">
        <v>0</v>
      </c>
    </row>
    <row r="871" spans="1:9">
      <c r="A871" s="126">
        <v>870</v>
      </c>
      <c r="B871">
        <v>2104.0500489999999</v>
      </c>
      <c r="C871">
        <v>103.30999799999999</v>
      </c>
      <c r="D871">
        <v>31.4175</v>
      </c>
      <c r="E871">
        <v>14.252667000000001</v>
      </c>
      <c r="F871">
        <v>27.574209</v>
      </c>
      <c r="G871">
        <v>107.639999</v>
      </c>
      <c r="H871">
        <v>36.055500000000002</v>
      </c>
      <c r="I871">
        <v>1</v>
      </c>
    </row>
    <row r="872" spans="1:9">
      <c r="A872" s="126">
        <v>871</v>
      </c>
      <c r="B872">
        <v>2109.790039</v>
      </c>
      <c r="C872">
        <v>102.58000199999999</v>
      </c>
      <c r="D872">
        <v>31.265498999999998</v>
      </c>
      <c r="E872">
        <v>13.89</v>
      </c>
      <c r="F872">
        <v>27.890495000000001</v>
      </c>
      <c r="G872">
        <v>109.739998</v>
      </c>
      <c r="H872">
        <v>36.108001999999999</v>
      </c>
      <c r="I872">
        <v>0</v>
      </c>
    </row>
    <row r="873" spans="1:9">
      <c r="A873" s="126">
        <v>872</v>
      </c>
      <c r="B873">
        <v>2102.3100589999999</v>
      </c>
      <c r="C873">
        <v>103.94000200000001</v>
      </c>
      <c r="D873">
        <v>32.047500999999997</v>
      </c>
      <c r="E873">
        <v>15.442</v>
      </c>
      <c r="F873">
        <v>27.760794000000001</v>
      </c>
      <c r="G873">
        <v>114.050003</v>
      </c>
      <c r="H873">
        <v>36.405498999999999</v>
      </c>
      <c r="I873">
        <v>0</v>
      </c>
    </row>
    <row r="874" spans="1:9">
      <c r="A874" s="126">
        <v>873</v>
      </c>
      <c r="B874">
        <v>2099.929932</v>
      </c>
      <c r="C874">
        <v>108.760002</v>
      </c>
      <c r="D874">
        <v>32.782501000000003</v>
      </c>
      <c r="E874">
        <v>15.451333</v>
      </c>
      <c r="F874">
        <v>27.632822000000001</v>
      </c>
      <c r="G874">
        <v>113.5</v>
      </c>
      <c r="H874">
        <v>36.5625</v>
      </c>
      <c r="I874">
        <v>0</v>
      </c>
    </row>
    <row r="875" spans="1:9">
      <c r="A875" s="126">
        <v>874</v>
      </c>
      <c r="B875">
        <v>2099.1999510000001</v>
      </c>
      <c r="C875">
        <v>107.099998</v>
      </c>
      <c r="D875">
        <v>32.968497999999997</v>
      </c>
      <c r="E875">
        <v>15.490667</v>
      </c>
      <c r="F875">
        <v>27.664814</v>
      </c>
      <c r="G875">
        <v>114.05999799999999</v>
      </c>
      <c r="H875">
        <v>36.688000000000002</v>
      </c>
      <c r="I875">
        <v>0</v>
      </c>
    </row>
    <row r="876" spans="1:9">
      <c r="A876" s="126">
        <v>875</v>
      </c>
      <c r="B876">
        <v>2078.580078</v>
      </c>
      <c r="C876">
        <v>106.489998</v>
      </c>
      <c r="D876">
        <v>32.774501999999998</v>
      </c>
      <c r="E876">
        <v>15.022</v>
      </c>
      <c r="F876">
        <v>27.552834000000001</v>
      </c>
      <c r="G876">
        <v>109.860001</v>
      </c>
      <c r="H876">
        <v>36.244498999999998</v>
      </c>
      <c r="I876">
        <v>0</v>
      </c>
    </row>
    <row r="877" spans="1:9">
      <c r="A877" s="126">
        <v>876</v>
      </c>
      <c r="B877">
        <v>2081.719971</v>
      </c>
      <c r="C877">
        <v>107.910004</v>
      </c>
      <c r="D877">
        <v>32.984000999999999</v>
      </c>
      <c r="E877">
        <v>14.433332999999999</v>
      </c>
      <c r="F877">
        <v>26.684456000000001</v>
      </c>
      <c r="G877">
        <v>112.699997</v>
      </c>
      <c r="H877">
        <v>36.415999999999997</v>
      </c>
      <c r="I877">
        <v>0</v>
      </c>
    </row>
    <row r="878" spans="1:9">
      <c r="A878" s="126">
        <v>877</v>
      </c>
      <c r="B878">
        <v>2075</v>
      </c>
      <c r="C878">
        <v>109.010002</v>
      </c>
      <c r="D878">
        <v>33.662497999999999</v>
      </c>
      <c r="E878">
        <v>14.605333</v>
      </c>
      <c r="F878">
        <v>26.533633999999999</v>
      </c>
      <c r="G878">
        <v>112.860001</v>
      </c>
      <c r="H878">
        <v>36.770000000000003</v>
      </c>
      <c r="I878">
        <v>0</v>
      </c>
    </row>
    <row r="879" spans="1:9">
      <c r="A879" s="126">
        <v>878</v>
      </c>
      <c r="B879">
        <v>2045.969971</v>
      </c>
      <c r="C879">
        <v>108.019997</v>
      </c>
      <c r="D879">
        <v>33.279998999999997</v>
      </c>
      <c r="E879">
        <v>14.196</v>
      </c>
      <c r="F879">
        <v>26.444514999999999</v>
      </c>
      <c r="G879">
        <v>108.91999800000001</v>
      </c>
      <c r="H879">
        <v>36.561501</v>
      </c>
      <c r="I879">
        <v>0</v>
      </c>
    </row>
    <row r="880" spans="1:9">
      <c r="A880" s="126">
        <v>879</v>
      </c>
      <c r="B880">
        <v>2023.040039</v>
      </c>
      <c r="C880">
        <v>103.949997</v>
      </c>
      <c r="D880">
        <v>32.1175</v>
      </c>
      <c r="E880">
        <v>13.812666999999999</v>
      </c>
      <c r="F880">
        <v>25.672108000000001</v>
      </c>
      <c r="G880">
        <v>103.650002</v>
      </c>
      <c r="H880">
        <v>35.849997999999999</v>
      </c>
      <c r="I880">
        <v>0</v>
      </c>
    </row>
    <row r="881" spans="1:9">
      <c r="A881" s="126">
        <v>880</v>
      </c>
      <c r="B881">
        <v>2053.1899410000001</v>
      </c>
      <c r="C881">
        <v>104.040001</v>
      </c>
      <c r="D881">
        <v>32.390498999999998</v>
      </c>
      <c r="E881">
        <v>14.287333</v>
      </c>
      <c r="F881">
        <v>26.092590000000001</v>
      </c>
      <c r="G881">
        <v>111.349998</v>
      </c>
      <c r="H881">
        <v>36.448002000000002</v>
      </c>
      <c r="I881">
        <v>0</v>
      </c>
    </row>
    <row r="882" spans="1:9">
      <c r="A882" s="126">
        <v>881</v>
      </c>
      <c r="B882">
        <v>2050.4399410000001</v>
      </c>
      <c r="C882">
        <v>105.129997</v>
      </c>
      <c r="D882">
        <v>32.165000999999997</v>
      </c>
      <c r="E882">
        <v>14.266667</v>
      </c>
      <c r="F882">
        <v>25.980606000000002</v>
      </c>
      <c r="G882">
        <v>117.099998</v>
      </c>
      <c r="H882">
        <v>36.264999000000003</v>
      </c>
      <c r="I882">
        <v>0</v>
      </c>
    </row>
    <row r="883" spans="1:9">
      <c r="A883" s="126">
        <v>882</v>
      </c>
      <c r="B883">
        <v>2083.580078</v>
      </c>
      <c r="C883">
        <v>107.769997</v>
      </c>
      <c r="D883">
        <v>33.176997999999998</v>
      </c>
      <c r="E883">
        <v>14.738</v>
      </c>
      <c r="F883">
        <v>26.803291000000002</v>
      </c>
      <c r="G883">
        <v>120.629997</v>
      </c>
      <c r="H883">
        <v>37</v>
      </c>
      <c r="I883">
        <v>0</v>
      </c>
    </row>
    <row r="884" spans="1:9">
      <c r="A884" s="126">
        <v>883</v>
      </c>
      <c r="B884">
        <v>2081.23999</v>
      </c>
      <c r="C884">
        <v>106.260002</v>
      </c>
      <c r="D884">
        <v>33.063499</v>
      </c>
      <c r="E884">
        <v>14.786667</v>
      </c>
      <c r="F884">
        <v>27.143787</v>
      </c>
      <c r="G884">
        <v>120.220001</v>
      </c>
      <c r="H884">
        <v>36.920501999999999</v>
      </c>
      <c r="I884">
        <v>0</v>
      </c>
    </row>
    <row r="885" spans="1:9">
      <c r="A885" s="126">
        <v>884</v>
      </c>
      <c r="B885">
        <v>2089.169922</v>
      </c>
      <c r="C885">
        <v>107.32</v>
      </c>
      <c r="D885">
        <v>33.422500999999997</v>
      </c>
      <c r="E885">
        <v>14.667332999999999</v>
      </c>
      <c r="F885">
        <v>27.262616999999999</v>
      </c>
      <c r="G885">
        <v>123.839996</v>
      </c>
      <c r="H885">
        <v>37.830002</v>
      </c>
      <c r="I885">
        <v>0</v>
      </c>
    </row>
    <row r="886" spans="1:9">
      <c r="A886" s="126">
        <v>885</v>
      </c>
      <c r="B886">
        <v>2086.5900879999999</v>
      </c>
      <c r="C886">
        <v>106.949997</v>
      </c>
      <c r="D886">
        <v>33.949500999999998</v>
      </c>
      <c r="E886">
        <v>14.516667</v>
      </c>
      <c r="F886">
        <v>26.908404999999998</v>
      </c>
      <c r="G886">
        <v>125.029999</v>
      </c>
      <c r="H886">
        <v>37.798999999999999</v>
      </c>
      <c r="I886">
        <v>0</v>
      </c>
    </row>
    <row r="887" spans="1:9">
      <c r="A887" s="126">
        <v>886</v>
      </c>
      <c r="B887">
        <v>2089.139893</v>
      </c>
      <c r="C887">
        <v>105.739998</v>
      </c>
      <c r="D887">
        <v>33.557499</v>
      </c>
      <c r="E887">
        <v>14.55</v>
      </c>
      <c r="F887">
        <v>27.166633999999998</v>
      </c>
      <c r="G887">
        <v>123.30999799999999</v>
      </c>
      <c r="H887">
        <v>37.414000999999999</v>
      </c>
      <c r="I887">
        <v>0</v>
      </c>
    </row>
    <row r="888" spans="1:9">
      <c r="A888" s="126">
        <v>887</v>
      </c>
      <c r="B888">
        <v>2088.8701169999999</v>
      </c>
      <c r="C888">
        <v>105.410004</v>
      </c>
      <c r="D888">
        <v>33.766998000000001</v>
      </c>
      <c r="E888">
        <v>15.309333000000001</v>
      </c>
      <c r="F888">
        <v>26.972390999999998</v>
      </c>
      <c r="G888">
        <v>124.160004</v>
      </c>
      <c r="H888">
        <v>37.407501000000003</v>
      </c>
      <c r="I888">
        <v>0</v>
      </c>
    </row>
    <row r="889" spans="1:9">
      <c r="A889" s="126">
        <v>888</v>
      </c>
      <c r="B889">
        <v>2090.110107</v>
      </c>
      <c r="C889">
        <v>105.449997</v>
      </c>
      <c r="D889">
        <v>33.662998000000002</v>
      </c>
      <c r="E889">
        <v>15.440666999999999</v>
      </c>
      <c r="F889">
        <v>26.922118999999999</v>
      </c>
      <c r="G889">
        <v>125.44000200000001</v>
      </c>
      <c r="H889">
        <v>37.512999999999998</v>
      </c>
      <c r="I889">
        <v>0</v>
      </c>
    </row>
    <row r="890" spans="1:9">
      <c r="A890" s="126">
        <v>889</v>
      </c>
      <c r="B890">
        <v>2080.4099120000001</v>
      </c>
      <c r="C890">
        <v>104.239998</v>
      </c>
      <c r="D890">
        <v>33.240001999999997</v>
      </c>
      <c r="E890">
        <v>15.350667</v>
      </c>
      <c r="F890">
        <v>27.034092000000001</v>
      </c>
      <c r="G890">
        <v>123.33000199999999</v>
      </c>
      <c r="H890">
        <v>37.130001</v>
      </c>
      <c r="I890">
        <v>0</v>
      </c>
    </row>
    <row r="891" spans="1:9">
      <c r="A891" s="126">
        <v>890</v>
      </c>
      <c r="B891">
        <v>2102.6298830000001</v>
      </c>
      <c r="C891">
        <v>107.120003</v>
      </c>
      <c r="D891">
        <v>33.952998999999998</v>
      </c>
      <c r="E891">
        <v>15.812666999999999</v>
      </c>
      <c r="F891">
        <v>26.814716000000001</v>
      </c>
      <c r="G891">
        <v>125.370003</v>
      </c>
      <c r="H891">
        <v>38.352001000000001</v>
      </c>
      <c r="I891">
        <v>1</v>
      </c>
    </row>
    <row r="892" spans="1:9">
      <c r="A892" s="126">
        <v>891</v>
      </c>
      <c r="B892">
        <v>2079.51001</v>
      </c>
      <c r="C892">
        <v>106.07</v>
      </c>
      <c r="D892">
        <v>33.800499000000002</v>
      </c>
      <c r="E892">
        <v>15.465999999999999</v>
      </c>
      <c r="F892">
        <v>26.572481</v>
      </c>
      <c r="G892">
        <v>128.929993</v>
      </c>
      <c r="H892">
        <v>38.118999000000002</v>
      </c>
      <c r="I892">
        <v>0</v>
      </c>
    </row>
    <row r="893" spans="1:9">
      <c r="A893" s="126">
        <v>892</v>
      </c>
      <c r="B893">
        <v>2049.6201169999999</v>
      </c>
      <c r="C893">
        <v>104.379997</v>
      </c>
      <c r="D893">
        <v>33.3125</v>
      </c>
      <c r="E893">
        <v>15.513999999999999</v>
      </c>
      <c r="F893">
        <v>26.325673999999999</v>
      </c>
      <c r="G893">
        <v>126.80999799999999</v>
      </c>
      <c r="H893">
        <v>37.626998999999998</v>
      </c>
      <c r="I893">
        <v>0</v>
      </c>
    </row>
    <row r="894" spans="1:9">
      <c r="A894" s="126">
        <v>893</v>
      </c>
      <c r="B894">
        <v>2091.6899410000001</v>
      </c>
      <c r="C894">
        <v>106.18</v>
      </c>
      <c r="D894">
        <v>33.631999999999998</v>
      </c>
      <c r="E894">
        <v>15.358667000000001</v>
      </c>
      <c r="F894">
        <v>27.200914000000001</v>
      </c>
      <c r="G894">
        <v>130.929993</v>
      </c>
      <c r="H894">
        <v>38.340499999999999</v>
      </c>
      <c r="I894">
        <v>0</v>
      </c>
    </row>
    <row r="895" spans="1:9">
      <c r="A895" s="126">
        <v>894</v>
      </c>
      <c r="B895">
        <v>2077.070068</v>
      </c>
      <c r="C895">
        <v>105.610001</v>
      </c>
      <c r="D895">
        <v>33.491501</v>
      </c>
      <c r="E895">
        <v>15.408666999999999</v>
      </c>
      <c r="F895">
        <v>27.029522</v>
      </c>
      <c r="G895">
        <v>125.360001</v>
      </c>
      <c r="H895">
        <v>38.162497999999999</v>
      </c>
      <c r="I895">
        <v>0</v>
      </c>
    </row>
    <row r="896" spans="1:9">
      <c r="A896" s="126">
        <v>895</v>
      </c>
      <c r="B896">
        <v>2063.5900879999999</v>
      </c>
      <c r="C896">
        <v>106.489998</v>
      </c>
      <c r="D896">
        <v>33.866501</v>
      </c>
      <c r="E896">
        <v>15.114667000000001</v>
      </c>
      <c r="F896">
        <v>27.018094999999999</v>
      </c>
      <c r="G896">
        <v>126.980003</v>
      </c>
      <c r="H896">
        <v>38.118499999999997</v>
      </c>
      <c r="I896">
        <v>0</v>
      </c>
    </row>
    <row r="897" spans="1:9">
      <c r="A897" s="126">
        <v>896</v>
      </c>
      <c r="B897">
        <v>2047.619995</v>
      </c>
      <c r="C897">
        <v>104.599998</v>
      </c>
      <c r="D897">
        <v>33.239497999999998</v>
      </c>
      <c r="E897">
        <v>14.968</v>
      </c>
      <c r="F897">
        <v>26.421658999999998</v>
      </c>
      <c r="G897">
        <v>124.199997</v>
      </c>
      <c r="H897">
        <v>37.580502000000003</v>
      </c>
      <c r="I897">
        <v>0</v>
      </c>
    </row>
    <row r="898" spans="1:9">
      <c r="A898" s="126">
        <v>897</v>
      </c>
      <c r="B898">
        <v>2052.2299800000001</v>
      </c>
      <c r="C898">
        <v>105.41999800000001</v>
      </c>
      <c r="D898">
        <v>33.116000999999997</v>
      </c>
      <c r="E898">
        <v>15.138</v>
      </c>
      <c r="F898">
        <v>26.547343999999999</v>
      </c>
      <c r="G898">
        <v>122.910004</v>
      </c>
      <c r="H898">
        <v>37.472999999999999</v>
      </c>
      <c r="I898">
        <v>0</v>
      </c>
    </row>
    <row r="899" spans="1:9">
      <c r="A899" s="126">
        <v>898</v>
      </c>
      <c r="B899">
        <v>2012.369995</v>
      </c>
      <c r="C899">
        <v>102.120003</v>
      </c>
      <c r="D899">
        <v>32.0075</v>
      </c>
      <c r="E899">
        <v>14.468</v>
      </c>
      <c r="F899">
        <v>25.864061</v>
      </c>
      <c r="G899">
        <v>118.910004</v>
      </c>
      <c r="H899">
        <v>36.943500999999998</v>
      </c>
      <c r="I899">
        <v>0</v>
      </c>
    </row>
    <row r="900" spans="1:9">
      <c r="A900" s="126">
        <v>899</v>
      </c>
      <c r="B900">
        <v>2021.9399410000001</v>
      </c>
      <c r="C900">
        <v>104.660004</v>
      </c>
      <c r="D900">
        <v>32.895499999999998</v>
      </c>
      <c r="E900">
        <v>14.571999999999999</v>
      </c>
      <c r="F900">
        <v>25.704101999999999</v>
      </c>
      <c r="G900">
        <v>120.66999800000001</v>
      </c>
      <c r="H900">
        <v>37.388500000000001</v>
      </c>
      <c r="I900">
        <v>0</v>
      </c>
    </row>
    <row r="901" spans="1:9">
      <c r="A901" s="126">
        <v>900</v>
      </c>
      <c r="B901">
        <v>2043.410034</v>
      </c>
      <c r="C901">
        <v>104.550003</v>
      </c>
      <c r="D901">
        <v>32.931998999999998</v>
      </c>
      <c r="E901">
        <v>14.739333</v>
      </c>
      <c r="F901">
        <v>25.249338000000002</v>
      </c>
      <c r="G901">
        <v>118.599998</v>
      </c>
      <c r="H901">
        <v>37.169998</v>
      </c>
      <c r="I901">
        <v>0</v>
      </c>
    </row>
    <row r="902" spans="1:9">
      <c r="A902" s="126">
        <v>901</v>
      </c>
      <c r="B902">
        <v>2073.070068</v>
      </c>
      <c r="C902">
        <v>106.790001</v>
      </c>
      <c r="D902">
        <v>33.788502000000001</v>
      </c>
      <c r="E902">
        <v>15.634</v>
      </c>
      <c r="F902">
        <v>25.443584000000001</v>
      </c>
      <c r="G902">
        <v>122.639999</v>
      </c>
      <c r="H902">
        <v>37.904499000000001</v>
      </c>
      <c r="I902">
        <v>0</v>
      </c>
    </row>
    <row r="903" spans="1:9">
      <c r="A903" s="126">
        <v>902</v>
      </c>
      <c r="B903">
        <v>2041.8900149999999</v>
      </c>
      <c r="C903">
        <v>106.220001</v>
      </c>
      <c r="D903">
        <v>33.532501000000003</v>
      </c>
      <c r="E903">
        <v>15.559333000000001</v>
      </c>
      <c r="F903">
        <v>24.904271999999999</v>
      </c>
      <c r="G903">
        <v>122.510002</v>
      </c>
      <c r="H903">
        <v>37.471499999999999</v>
      </c>
      <c r="I903">
        <v>0</v>
      </c>
    </row>
    <row r="904" spans="1:9">
      <c r="A904" s="126">
        <v>903</v>
      </c>
      <c r="B904">
        <v>2005.5500489999999</v>
      </c>
      <c r="C904">
        <v>104.040001</v>
      </c>
      <c r="D904">
        <v>33.207000999999998</v>
      </c>
      <c r="E904">
        <v>15.364000000000001</v>
      </c>
      <c r="F904">
        <v>24.230131</v>
      </c>
      <c r="G904">
        <v>118.019997</v>
      </c>
      <c r="H904">
        <v>36.965499999999999</v>
      </c>
      <c r="I904">
        <v>0</v>
      </c>
    </row>
    <row r="905" spans="1:9">
      <c r="A905" s="126">
        <v>904</v>
      </c>
      <c r="B905">
        <v>2021.150024</v>
      </c>
      <c r="C905">
        <v>104.769997</v>
      </c>
      <c r="D905">
        <v>33.225498000000002</v>
      </c>
      <c r="E905">
        <v>15.504</v>
      </c>
      <c r="F905">
        <v>24.527214000000001</v>
      </c>
      <c r="G905">
        <v>116.629997</v>
      </c>
      <c r="H905">
        <v>37.388500000000001</v>
      </c>
      <c r="I905">
        <v>0</v>
      </c>
    </row>
    <row r="906" spans="1:9">
      <c r="A906" s="126">
        <v>905</v>
      </c>
      <c r="B906">
        <v>2038.969971</v>
      </c>
      <c r="C906">
        <v>105.510002</v>
      </c>
      <c r="D906">
        <v>33.157501000000003</v>
      </c>
      <c r="E906">
        <v>15.33</v>
      </c>
      <c r="F906">
        <v>24.504358</v>
      </c>
      <c r="G906">
        <v>116.239998</v>
      </c>
      <c r="H906">
        <v>37.5</v>
      </c>
      <c r="I906">
        <v>0</v>
      </c>
    </row>
    <row r="907" spans="1:9">
      <c r="A907" s="126">
        <v>906</v>
      </c>
      <c r="B907">
        <v>2064.290039</v>
      </c>
      <c r="C907">
        <v>104.629997</v>
      </c>
      <c r="D907">
        <v>33.185001</v>
      </c>
      <c r="E907">
        <v>15.313333</v>
      </c>
      <c r="F907">
        <v>24.819717000000001</v>
      </c>
      <c r="G907">
        <v>118.160004</v>
      </c>
      <c r="H907">
        <v>37.515498999999998</v>
      </c>
      <c r="I907">
        <v>0</v>
      </c>
    </row>
    <row r="908" spans="1:9">
      <c r="A908" s="126">
        <v>907</v>
      </c>
      <c r="B908">
        <v>2060.98999</v>
      </c>
      <c r="C908">
        <v>105.019997</v>
      </c>
      <c r="D908">
        <v>33.139499999999998</v>
      </c>
      <c r="E908">
        <v>15.371333</v>
      </c>
      <c r="F908">
        <v>24.687177999999999</v>
      </c>
      <c r="G908">
        <v>117.33000199999999</v>
      </c>
      <c r="H908">
        <v>37.419998</v>
      </c>
      <c r="I908">
        <v>0</v>
      </c>
    </row>
    <row r="909" spans="1:9">
      <c r="A909" s="126">
        <v>908</v>
      </c>
      <c r="B909">
        <v>2056.5</v>
      </c>
      <c r="C909">
        <v>105.93</v>
      </c>
      <c r="D909">
        <v>33.759998000000003</v>
      </c>
      <c r="E909">
        <v>15.263332999999999</v>
      </c>
      <c r="F909">
        <v>24.41066</v>
      </c>
      <c r="G909">
        <v>117.110001</v>
      </c>
      <c r="H909">
        <v>38.125500000000002</v>
      </c>
      <c r="I909">
        <v>0</v>
      </c>
    </row>
    <row r="910" spans="1:9">
      <c r="A910" s="126">
        <v>909</v>
      </c>
      <c r="B910">
        <v>2078.360107</v>
      </c>
      <c r="C910">
        <v>107.260002</v>
      </c>
      <c r="D910">
        <v>34.698501999999998</v>
      </c>
      <c r="E910">
        <v>15.812666999999999</v>
      </c>
      <c r="F910">
        <v>24.849430000000002</v>
      </c>
      <c r="G910">
        <v>119.120003</v>
      </c>
      <c r="H910">
        <v>38.830002</v>
      </c>
      <c r="I910">
        <v>0</v>
      </c>
    </row>
    <row r="911" spans="1:9">
      <c r="A911" s="126">
        <v>910</v>
      </c>
      <c r="B911">
        <v>2063.360107</v>
      </c>
      <c r="C911">
        <v>106.220001</v>
      </c>
      <c r="D911">
        <v>34.453499000000001</v>
      </c>
      <c r="E911">
        <v>15.872667</v>
      </c>
      <c r="F911">
        <v>24.524930999999999</v>
      </c>
      <c r="G911">
        <v>116.709999</v>
      </c>
      <c r="H911">
        <v>38.549999</v>
      </c>
      <c r="I911">
        <v>0</v>
      </c>
    </row>
    <row r="912" spans="1:9">
      <c r="A912" s="126">
        <v>911</v>
      </c>
      <c r="B912">
        <v>2043.9399410000001</v>
      </c>
      <c r="C912">
        <v>104.660004</v>
      </c>
      <c r="D912">
        <v>33.794497999999997</v>
      </c>
      <c r="E912">
        <v>16.000668000000001</v>
      </c>
      <c r="F912">
        <v>24.054174</v>
      </c>
      <c r="G912">
        <v>114.379997</v>
      </c>
      <c r="H912">
        <v>37.944000000000003</v>
      </c>
      <c r="I912">
        <v>0</v>
      </c>
    </row>
    <row r="913" spans="1:9">
      <c r="A913" s="126">
        <v>912</v>
      </c>
      <c r="B913">
        <v>2012.660034</v>
      </c>
      <c r="C913">
        <v>102.220001</v>
      </c>
      <c r="D913">
        <v>31.849501</v>
      </c>
      <c r="E913">
        <v>14.894</v>
      </c>
      <c r="F913">
        <v>24.074738</v>
      </c>
      <c r="G913">
        <v>109.959999</v>
      </c>
      <c r="H913">
        <v>37.091999000000001</v>
      </c>
      <c r="I913">
        <v>1</v>
      </c>
    </row>
    <row r="914" spans="1:9">
      <c r="A914" s="126">
        <v>913</v>
      </c>
      <c r="B914">
        <v>2016.709961</v>
      </c>
      <c r="C914">
        <v>102.730003</v>
      </c>
      <c r="D914">
        <v>31.689501</v>
      </c>
      <c r="E914">
        <v>14.895333000000001</v>
      </c>
      <c r="F914">
        <v>23.471444999999999</v>
      </c>
      <c r="G914">
        <v>107.660004</v>
      </c>
      <c r="H914">
        <v>37.129002</v>
      </c>
      <c r="I914">
        <v>0</v>
      </c>
    </row>
    <row r="915" spans="1:9">
      <c r="A915" s="126">
        <v>914</v>
      </c>
      <c r="B915">
        <v>1990.26001</v>
      </c>
      <c r="C915">
        <v>102.970001</v>
      </c>
      <c r="D915">
        <v>31.6325</v>
      </c>
      <c r="E915">
        <v>14.602667</v>
      </c>
      <c r="F915">
        <v>23.012121</v>
      </c>
      <c r="G915">
        <v>117.68</v>
      </c>
      <c r="H915">
        <v>37.180999999999997</v>
      </c>
      <c r="I915">
        <v>0</v>
      </c>
    </row>
    <row r="916" spans="1:9">
      <c r="A916" s="126">
        <v>915</v>
      </c>
      <c r="B916">
        <v>1943.089966</v>
      </c>
      <c r="C916">
        <v>97.919998000000007</v>
      </c>
      <c r="D916">
        <v>30.396999000000001</v>
      </c>
      <c r="E916">
        <v>14.376666999999999</v>
      </c>
      <c r="F916">
        <v>22.040901000000002</v>
      </c>
      <c r="G916">
        <v>114.55999799999999</v>
      </c>
      <c r="H916">
        <v>36.319499999999998</v>
      </c>
      <c r="I916">
        <v>0</v>
      </c>
    </row>
    <row r="917" spans="1:9">
      <c r="A917" s="126">
        <v>916</v>
      </c>
      <c r="B917">
        <v>1922.030029</v>
      </c>
      <c r="C917">
        <v>97.330001999999993</v>
      </c>
      <c r="D917">
        <v>30.352501</v>
      </c>
      <c r="E917">
        <v>14.066667000000001</v>
      </c>
      <c r="F917">
        <v>22.157444000000002</v>
      </c>
      <c r="G917">
        <v>111.389999</v>
      </c>
      <c r="H917">
        <v>35.723498999999997</v>
      </c>
      <c r="I917">
        <v>0</v>
      </c>
    </row>
    <row r="918" spans="1:9">
      <c r="A918" s="126">
        <v>917</v>
      </c>
      <c r="B918">
        <v>1923.670044</v>
      </c>
      <c r="C918">
        <v>97.510002</v>
      </c>
      <c r="D918">
        <v>30.886998999999999</v>
      </c>
      <c r="E918">
        <v>13.856667</v>
      </c>
      <c r="F918">
        <v>22.516220000000001</v>
      </c>
      <c r="G918">
        <v>114.970001</v>
      </c>
      <c r="H918">
        <v>35.801498000000002</v>
      </c>
      <c r="I918">
        <v>0</v>
      </c>
    </row>
    <row r="919" spans="1:9">
      <c r="A919" s="126">
        <v>918</v>
      </c>
      <c r="B919">
        <v>1938.6800539999999</v>
      </c>
      <c r="C919">
        <v>99.370002999999997</v>
      </c>
      <c r="D919">
        <v>30.894501000000002</v>
      </c>
      <c r="E919">
        <v>13.997999999999999</v>
      </c>
      <c r="F919">
        <v>22.843014</v>
      </c>
      <c r="G919">
        <v>116.58000199999999</v>
      </c>
      <c r="H919">
        <v>36.303500999999997</v>
      </c>
      <c r="I919">
        <v>0</v>
      </c>
    </row>
    <row r="920" spans="1:9">
      <c r="A920" s="126">
        <v>919</v>
      </c>
      <c r="B920">
        <v>1890.280029</v>
      </c>
      <c r="C920">
        <v>95.440002000000007</v>
      </c>
      <c r="D920">
        <v>29.090499999999999</v>
      </c>
      <c r="E920">
        <v>13.353999999999999</v>
      </c>
      <c r="F920">
        <v>22.255711000000002</v>
      </c>
      <c r="G920">
        <v>106.55999799999999</v>
      </c>
      <c r="H920">
        <v>35.027999999999999</v>
      </c>
      <c r="I920">
        <v>0</v>
      </c>
    </row>
    <row r="921" spans="1:9">
      <c r="A921" s="126">
        <v>920</v>
      </c>
      <c r="B921">
        <v>1921.839966</v>
      </c>
      <c r="C921">
        <v>98.370002999999997</v>
      </c>
      <c r="D921">
        <v>29.65</v>
      </c>
      <c r="E921">
        <v>13.745333</v>
      </c>
      <c r="F921">
        <v>22.742463999999998</v>
      </c>
      <c r="G921">
        <v>107.05999799999999</v>
      </c>
      <c r="H921">
        <v>35.735999999999997</v>
      </c>
      <c r="I921">
        <v>0</v>
      </c>
    </row>
    <row r="922" spans="1:9">
      <c r="A922" s="126">
        <v>921</v>
      </c>
      <c r="B922">
        <v>1880.329956</v>
      </c>
      <c r="C922">
        <v>94.970000999999996</v>
      </c>
      <c r="D922">
        <v>28.509001000000001</v>
      </c>
      <c r="E922">
        <v>13.666</v>
      </c>
      <c r="F922">
        <v>22.196294999999999</v>
      </c>
      <c r="G922">
        <v>104.040001</v>
      </c>
      <c r="H922">
        <v>34.722499999999997</v>
      </c>
      <c r="I922">
        <v>0</v>
      </c>
    </row>
    <row r="923" spans="1:9">
      <c r="A923" s="126">
        <v>922</v>
      </c>
      <c r="B923">
        <v>1881.329956</v>
      </c>
      <c r="C923">
        <v>95.260002</v>
      </c>
      <c r="D923">
        <v>28.724001000000001</v>
      </c>
      <c r="E923">
        <v>13.648</v>
      </c>
      <c r="F923">
        <v>22.088889999999999</v>
      </c>
      <c r="G923">
        <v>107.889999</v>
      </c>
      <c r="H923">
        <v>35.089500000000001</v>
      </c>
      <c r="I923">
        <v>0</v>
      </c>
    </row>
    <row r="924" spans="1:9">
      <c r="A924" s="126">
        <v>923</v>
      </c>
      <c r="B924">
        <v>1859.329956</v>
      </c>
      <c r="C924">
        <v>94.349997999999999</v>
      </c>
      <c r="D924">
        <v>28.588498999999999</v>
      </c>
      <c r="E924">
        <v>13.246667</v>
      </c>
      <c r="F924">
        <v>22.118590999999999</v>
      </c>
      <c r="G924">
        <v>107.739998</v>
      </c>
      <c r="H924">
        <v>34.922500999999997</v>
      </c>
      <c r="I924">
        <v>0</v>
      </c>
    </row>
    <row r="925" spans="1:9">
      <c r="A925" s="126">
        <v>924</v>
      </c>
      <c r="B925">
        <v>1868.98999</v>
      </c>
      <c r="C925">
        <v>94.160004000000001</v>
      </c>
      <c r="D925">
        <v>28.750999</v>
      </c>
      <c r="E925">
        <v>13.331333000000001</v>
      </c>
      <c r="F925">
        <v>22.006622</v>
      </c>
      <c r="G925">
        <v>102.349998</v>
      </c>
      <c r="H925">
        <v>35.329498000000001</v>
      </c>
      <c r="I925">
        <v>0</v>
      </c>
    </row>
    <row r="926" spans="1:9">
      <c r="A926" s="126">
        <v>925</v>
      </c>
      <c r="B926">
        <v>1906.900024</v>
      </c>
      <c r="C926">
        <v>97.940002000000007</v>
      </c>
      <c r="D926">
        <v>29.818999999999999</v>
      </c>
      <c r="E926">
        <v>13.503333</v>
      </c>
      <c r="F926">
        <v>23.176653000000002</v>
      </c>
      <c r="G926">
        <v>100.720001</v>
      </c>
      <c r="H926">
        <v>36.262501</v>
      </c>
      <c r="I926">
        <v>0</v>
      </c>
    </row>
    <row r="927" spans="1:9">
      <c r="A927" s="126">
        <v>926</v>
      </c>
      <c r="B927">
        <v>1877.079956</v>
      </c>
      <c r="C927">
        <v>97.010002</v>
      </c>
      <c r="D927">
        <v>29.826499999999999</v>
      </c>
      <c r="E927">
        <v>13.092000000000001</v>
      </c>
      <c r="F927">
        <v>22.72418</v>
      </c>
      <c r="G927">
        <v>99.120002999999997</v>
      </c>
      <c r="H927">
        <v>35.583500000000001</v>
      </c>
      <c r="I927">
        <v>0</v>
      </c>
    </row>
    <row r="928" spans="1:9">
      <c r="A928" s="126">
        <v>927</v>
      </c>
      <c r="B928">
        <v>1903.630005</v>
      </c>
      <c r="C928">
        <v>97.339995999999999</v>
      </c>
      <c r="D928">
        <v>30.0625</v>
      </c>
      <c r="E928">
        <v>12.904</v>
      </c>
      <c r="F928">
        <v>22.849865000000001</v>
      </c>
      <c r="G928">
        <v>97.830001999999993</v>
      </c>
      <c r="H928">
        <v>35.652000000000001</v>
      </c>
      <c r="I928">
        <v>0</v>
      </c>
    </row>
    <row r="929" spans="1:9">
      <c r="A929" s="126">
        <v>928</v>
      </c>
      <c r="B929">
        <v>1882.9499510000001</v>
      </c>
      <c r="C929">
        <v>94.449996999999996</v>
      </c>
      <c r="D929">
        <v>29.1675</v>
      </c>
      <c r="E929">
        <v>12.538</v>
      </c>
      <c r="F929">
        <v>21.348476000000002</v>
      </c>
      <c r="G929">
        <v>91.150002000000001</v>
      </c>
      <c r="H929">
        <v>34.999499999999998</v>
      </c>
      <c r="I929">
        <v>0</v>
      </c>
    </row>
    <row r="930" spans="1:9">
      <c r="A930" s="126">
        <v>929</v>
      </c>
      <c r="B930">
        <v>1893.3599850000001</v>
      </c>
      <c r="C930">
        <v>109.110001</v>
      </c>
      <c r="D930">
        <v>31.767499999999998</v>
      </c>
      <c r="E930">
        <v>12.646667000000001</v>
      </c>
      <c r="F930">
        <v>21.501591000000001</v>
      </c>
      <c r="G930">
        <v>94.410004000000001</v>
      </c>
      <c r="H930">
        <v>36.548000000000002</v>
      </c>
      <c r="I930">
        <v>0</v>
      </c>
    </row>
    <row r="931" spans="1:9">
      <c r="A931" s="126">
        <v>930</v>
      </c>
      <c r="B931">
        <v>1940.23999</v>
      </c>
      <c r="C931">
        <v>112.209999</v>
      </c>
      <c r="D931">
        <v>29.35</v>
      </c>
      <c r="E931">
        <v>12.746667</v>
      </c>
      <c r="F931">
        <v>22.24428</v>
      </c>
      <c r="G931">
        <v>91.839995999999999</v>
      </c>
      <c r="H931">
        <v>37.147499000000003</v>
      </c>
      <c r="I931">
        <v>0</v>
      </c>
    </row>
    <row r="932" spans="1:9">
      <c r="A932" s="126">
        <v>931</v>
      </c>
      <c r="B932">
        <v>1939.380005</v>
      </c>
      <c r="C932">
        <v>115.089996</v>
      </c>
      <c r="D932">
        <v>28.740499</v>
      </c>
      <c r="E932">
        <v>13.129333000000001</v>
      </c>
      <c r="F932">
        <v>22.036327</v>
      </c>
      <c r="G932">
        <v>94.089995999999999</v>
      </c>
      <c r="H932">
        <v>37.599997999999999</v>
      </c>
      <c r="I932">
        <v>1</v>
      </c>
    </row>
    <row r="933" spans="1:9">
      <c r="A933" s="126">
        <v>932</v>
      </c>
      <c r="B933">
        <v>1903.030029</v>
      </c>
      <c r="C933">
        <v>114.610001</v>
      </c>
      <c r="D933">
        <v>27.605</v>
      </c>
      <c r="E933">
        <v>12.185333</v>
      </c>
      <c r="F933">
        <v>21.590710000000001</v>
      </c>
      <c r="G933">
        <v>91.489998</v>
      </c>
      <c r="H933">
        <v>38.232498</v>
      </c>
      <c r="I933">
        <v>0</v>
      </c>
    </row>
    <row r="934" spans="1:9">
      <c r="A934" s="126">
        <v>933</v>
      </c>
      <c r="B934">
        <v>1912.530029</v>
      </c>
      <c r="C934">
        <v>112.69000200000001</v>
      </c>
      <c r="D934">
        <v>26.553498999999999</v>
      </c>
      <c r="E934">
        <v>11.565333000000001</v>
      </c>
      <c r="F934">
        <v>22.018044</v>
      </c>
      <c r="G934">
        <v>90.739998</v>
      </c>
      <c r="H934">
        <v>36.347499999999997</v>
      </c>
      <c r="I934">
        <v>0</v>
      </c>
    </row>
    <row r="935" spans="1:9">
      <c r="A935" s="126">
        <v>934</v>
      </c>
      <c r="B935">
        <v>1915.4499510000001</v>
      </c>
      <c r="C935">
        <v>110.489998</v>
      </c>
      <c r="D935">
        <v>26.812999999999999</v>
      </c>
      <c r="E935">
        <v>11.688667000000001</v>
      </c>
      <c r="F935">
        <v>22.194959999999998</v>
      </c>
      <c r="G935">
        <v>89.709998999999996</v>
      </c>
      <c r="H935">
        <v>35.400500999999998</v>
      </c>
      <c r="I935">
        <v>0</v>
      </c>
    </row>
    <row r="936" spans="1:9">
      <c r="A936" s="126">
        <v>935</v>
      </c>
      <c r="B936">
        <v>1880.0500489999999</v>
      </c>
      <c r="C936">
        <v>104.07</v>
      </c>
      <c r="D936">
        <v>25.106501000000002</v>
      </c>
      <c r="E936">
        <v>10.84</v>
      </c>
      <c r="F936">
        <v>21.602177000000001</v>
      </c>
      <c r="G936">
        <v>82.790001000000004</v>
      </c>
      <c r="H936">
        <v>34.178500999999997</v>
      </c>
      <c r="I936">
        <v>0</v>
      </c>
    </row>
    <row r="937" spans="1:9">
      <c r="A937" s="126">
        <v>936</v>
      </c>
      <c r="B937">
        <v>1853.4399410000001</v>
      </c>
      <c r="C937">
        <v>99.75</v>
      </c>
      <c r="D937">
        <v>24.405000999999999</v>
      </c>
      <c r="E937">
        <v>9.8659999999999997</v>
      </c>
      <c r="F937">
        <v>21.829643000000001</v>
      </c>
      <c r="G937">
        <v>83.32</v>
      </c>
      <c r="H937">
        <v>34.137000999999998</v>
      </c>
      <c r="I937">
        <v>0</v>
      </c>
    </row>
    <row r="938" spans="1:9">
      <c r="A938" s="126">
        <v>937</v>
      </c>
      <c r="B938">
        <v>1852.209961</v>
      </c>
      <c r="C938">
        <v>99.540001000000004</v>
      </c>
      <c r="D938">
        <v>24.1035</v>
      </c>
      <c r="E938">
        <v>9.8833330000000004</v>
      </c>
      <c r="F938">
        <v>21.825044999999999</v>
      </c>
      <c r="G938">
        <v>86.129997000000003</v>
      </c>
      <c r="H938">
        <v>33.905498999999999</v>
      </c>
      <c r="I938">
        <v>0</v>
      </c>
    </row>
    <row r="939" spans="1:9">
      <c r="A939" s="126">
        <v>938</v>
      </c>
      <c r="B939">
        <v>1851.8599850000001</v>
      </c>
      <c r="C939">
        <v>101</v>
      </c>
      <c r="D939">
        <v>24.524000000000001</v>
      </c>
      <c r="E939">
        <v>9.5779999999999994</v>
      </c>
      <c r="F939">
        <v>21.659617999999998</v>
      </c>
      <c r="G939">
        <v>88.449996999999996</v>
      </c>
      <c r="H939">
        <v>34.206001000000001</v>
      </c>
      <c r="I939">
        <v>0</v>
      </c>
    </row>
    <row r="940" spans="1:9">
      <c r="A940" s="126">
        <v>939</v>
      </c>
      <c r="B940">
        <v>1829.079956</v>
      </c>
      <c r="C940">
        <v>101.910004</v>
      </c>
      <c r="D940">
        <v>25.190999999999999</v>
      </c>
      <c r="E940">
        <v>10.031333</v>
      </c>
      <c r="F940">
        <v>21.528656000000002</v>
      </c>
      <c r="G940">
        <v>86.349997999999999</v>
      </c>
      <c r="H940">
        <v>34.155498999999999</v>
      </c>
      <c r="I940">
        <v>0</v>
      </c>
    </row>
    <row r="941" spans="1:9">
      <c r="A941" s="126">
        <v>940</v>
      </c>
      <c r="B941">
        <v>1864.780029</v>
      </c>
      <c r="C941">
        <v>102.010002</v>
      </c>
      <c r="D941">
        <v>25.353999999999999</v>
      </c>
      <c r="E941">
        <v>10.069333</v>
      </c>
      <c r="F941">
        <v>21.595285000000001</v>
      </c>
      <c r="G941">
        <v>87.400002000000001</v>
      </c>
      <c r="H941">
        <v>34.119999</v>
      </c>
      <c r="I941">
        <v>0</v>
      </c>
    </row>
    <row r="942" spans="1:9">
      <c r="A942" s="126">
        <v>941</v>
      </c>
      <c r="B942">
        <v>1895.579956</v>
      </c>
      <c r="C942">
        <v>101.610001</v>
      </c>
      <c r="D942">
        <v>26.055</v>
      </c>
      <c r="E942">
        <v>10.344666999999999</v>
      </c>
      <c r="F942">
        <v>22.204149000000001</v>
      </c>
      <c r="G942">
        <v>89.050003000000004</v>
      </c>
      <c r="H942">
        <v>34.549999</v>
      </c>
      <c r="I942">
        <v>0</v>
      </c>
    </row>
    <row r="943" spans="1:9">
      <c r="A943" s="126">
        <v>942</v>
      </c>
      <c r="B943">
        <v>1926.8199460000001</v>
      </c>
      <c r="C943">
        <v>105.199997</v>
      </c>
      <c r="D943">
        <v>26.704999999999998</v>
      </c>
      <c r="E943">
        <v>11.245333</v>
      </c>
      <c r="F943">
        <v>22.544207</v>
      </c>
      <c r="G943">
        <v>94.760002</v>
      </c>
      <c r="H943">
        <v>35.419998</v>
      </c>
      <c r="I943">
        <v>0</v>
      </c>
    </row>
    <row r="944" spans="1:9">
      <c r="A944" s="126">
        <v>943</v>
      </c>
      <c r="B944">
        <v>1917.829956</v>
      </c>
      <c r="C944">
        <v>103.470001</v>
      </c>
      <c r="D944">
        <v>26.25</v>
      </c>
      <c r="E944">
        <v>11.118</v>
      </c>
      <c r="F944">
        <v>22.116844</v>
      </c>
      <c r="G944">
        <v>90.489998</v>
      </c>
      <c r="H944">
        <v>34.8675</v>
      </c>
      <c r="I944">
        <v>0</v>
      </c>
    </row>
    <row r="945" spans="1:9">
      <c r="A945" s="126">
        <v>944</v>
      </c>
      <c r="B945">
        <v>1917.780029</v>
      </c>
      <c r="C945">
        <v>104.57</v>
      </c>
      <c r="D945">
        <v>26.745000999999998</v>
      </c>
      <c r="E945">
        <v>11.105333</v>
      </c>
      <c r="F945">
        <v>22.066298</v>
      </c>
      <c r="G945">
        <v>89.230002999999996</v>
      </c>
      <c r="H945">
        <v>35.045501999999999</v>
      </c>
      <c r="I945">
        <v>0</v>
      </c>
    </row>
    <row r="946" spans="1:9">
      <c r="A946" s="126">
        <v>945</v>
      </c>
      <c r="B946">
        <v>1945.5</v>
      </c>
      <c r="C946">
        <v>107.160004</v>
      </c>
      <c r="D946">
        <v>27.975000000000001</v>
      </c>
      <c r="E946">
        <v>11.849333</v>
      </c>
      <c r="F946">
        <v>22.259288999999999</v>
      </c>
      <c r="G946">
        <v>91.93</v>
      </c>
      <c r="H946">
        <v>35.323002000000002</v>
      </c>
      <c r="I946">
        <v>0</v>
      </c>
    </row>
    <row r="947" spans="1:9">
      <c r="A947" s="126">
        <v>946</v>
      </c>
      <c r="B947">
        <v>1921.2700199999999</v>
      </c>
      <c r="C947">
        <v>105.459999</v>
      </c>
      <c r="D947">
        <v>27.646999000000001</v>
      </c>
      <c r="E947">
        <v>11.814</v>
      </c>
      <c r="F947">
        <v>21.756117</v>
      </c>
      <c r="G947">
        <v>89.120002999999997</v>
      </c>
      <c r="H947">
        <v>34.792499999999997</v>
      </c>
      <c r="I947">
        <v>0</v>
      </c>
    </row>
    <row r="948" spans="1:9">
      <c r="A948" s="126">
        <v>947</v>
      </c>
      <c r="B948">
        <v>1929.8000489999999</v>
      </c>
      <c r="C948">
        <v>106.879997</v>
      </c>
      <c r="D948">
        <v>27.702000000000002</v>
      </c>
      <c r="E948">
        <v>11.933332999999999</v>
      </c>
      <c r="F948">
        <v>22.080086000000001</v>
      </c>
      <c r="G948">
        <v>91.610000999999997</v>
      </c>
      <c r="H948">
        <v>34.978000999999999</v>
      </c>
      <c r="I948">
        <v>0</v>
      </c>
    </row>
    <row r="949" spans="1:9">
      <c r="A949" s="126">
        <v>948</v>
      </c>
      <c r="B949">
        <v>1951.6999510000001</v>
      </c>
      <c r="C949">
        <v>108.07</v>
      </c>
      <c r="D949">
        <v>27.7575</v>
      </c>
      <c r="E949">
        <v>12.495333</v>
      </c>
      <c r="F949">
        <v>22.231719999999999</v>
      </c>
      <c r="G949">
        <v>94.529999000000004</v>
      </c>
      <c r="H949">
        <v>35.287497999999999</v>
      </c>
      <c r="I949">
        <v>0</v>
      </c>
    </row>
    <row r="950" spans="1:9">
      <c r="A950" s="126">
        <v>949</v>
      </c>
      <c r="B950">
        <v>1948.0500489999999</v>
      </c>
      <c r="C950">
        <v>107.91999800000001</v>
      </c>
      <c r="D950">
        <v>27.761499000000001</v>
      </c>
      <c r="E950">
        <v>12.689333</v>
      </c>
      <c r="F950">
        <v>22.266188</v>
      </c>
      <c r="G950">
        <v>94.790001000000004</v>
      </c>
      <c r="H950">
        <v>35.253501999999997</v>
      </c>
      <c r="I950">
        <v>0</v>
      </c>
    </row>
    <row r="951" spans="1:9">
      <c r="A951" s="126">
        <v>950</v>
      </c>
      <c r="B951">
        <v>1932.2299800000001</v>
      </c>
      <c r="C951">
        <v>106.91999800000001</v>
      </c>
      <c r="D951">
        <v>27.625999</v>
      </c>
      <c r="E951">
        <v>12.795332999999999</v>
      </c>
      <c r="F951">
        <v>22.215638999999999</v>
      </c>
      <c r="G951">
        <v>93.410004000000001</v>
      </c>
      <c r="H951">
        <v>34.888500000000001</v>
      </c>
      <c r="I951">
        <v>0</v>
      </c>
    </row>
    <row r="952" spans="1:9">
      <c r="A952" s="126">
        <v>951</v>
      </c>
      <c r="B952">
        <v>1978.349976</v>
      </c>
      <c r="C952">
        <v>109.82</v>
      </c>
      <c r="D952">
        <v>28.952000000000002</v>
      </c>
      <c r="E952">
        <v>12.423333</v>
      </c>
      <c r="F952">
        <v>23.097923000000002</v>
      </c>
      <c r="G952">
        <v>98.300003000000004</v>
      </c>
      <c r="H952">
        <v>35.940497999999998</v>
      </c>
      <c r="I952">
        <v>1</v>
      </c>
    </row>
    <row r="953" spans="1:9">
      <c r="A953" s="126">
        <v>952</v>
      </c>
      <c r="B953">
        <v>1986.4499510000001</v>
      </c>
      <c r="C953">
        <v>109.949997</v>
      </c>
      <c r="D953">
        <v>29.0105</v>
      </c>
      <c r="E953">
        <v>12.555999999999999</v>
      </c>
      <c r="F953">
        <v>23.148474</v>
      </c>
      <c r="G953">
        <v>97.610000999999997</v>
      </c>
      <c r="H953">
        <v>35.942501</v>
      </c>
      <c r="I953">
        <v>0</v>
      </c>
    </row>
    <row r="954" spans="1:9">
      <c r="A954" s="126">
        <v>953</v>
      </c>
      <c r="B954">
        <v>1993.400024</v>
      </c>
      <c r="C954">
        <v>109.58000199999999</v>
      </c>
      <c r="D954">
        <v>28.874500000000001</v>
      </c>
      <c r="E954">
        <v>13.049333000000001</v>
      </c>
      <c r="F954">
        <v>23.320795</v>
      </c>
      <c r="G954">
        <v>97.93</v>
      </c>
      <c r="H954">
        <v>35.620998</v>
      </c>
      <c r="I954">
        <v>0</v>
      </c>
    </row>
    <row r="955" spans="1:9">
      <c r="A955" s="126">
        <v>954</v>
      </c>
      <c r="B955">
        <v>1999.98999</v>
      </c>
      <c r="C955">
        <v>108.389999</v>
      </c>
      <c r="D955">
        <v>28.757000000000001</v>
      </c>
      <c r="E955">
        <v>13.402666999999999</v>
      </c>
      <c r="F955">
        <v>23.667736000000001</v>
      </c>
      <c r="G955">
        <v>101.58000199999999</v>
      </c>
      <c r="H955">
        <v>35.544497999999997</v>
      </c>
      <c r="I955">
        <v>0</v>
      </c>
    </row>
    <row r="956" spans="1:9">
      <c r="A956" s="126">
        <v>955</v>
      </c>
      <c r="B956">
        <v>2001.76001</v>
      </c>
      <c r="C956">
        <v>105.730003</v>
      </c>
      <c r="D956">
        <v>28.139999</v>
      </c>
      <c r="E956">
        <v>13.686</v>
      </c>
      <c r="F956">
        <v>23.405805999999998</v>
      </c>
      <c r="G956">
        <v>95.489998</v>
      </c>
      <c r="H956">
        <v>34.757998999999998</v>
      </c>
      <c r="I956">
        <v>0</v>
      </c>
    </row>
    <row r="957" spans="1:9">
      <c r="A957" s="126">
        <v>956</v>
      </c>
      <c r="B957">
        <v>1979.26001</v>
      </c>
      <c r="C957">
        <v>105.93</v>
      </c>
      <c r="D957">
        <v>28.013000000000002</v>
      </c>
      <c r="E957">
        <v>13.506667</v>
      </c>
      <c r="F957">
        <v>23.212799</v>
      </c>
      <c r="G957">
        <v>96.230002999999996</v>
      </c>
      <c r="H957">
        <v>34.698501999999998</v>
      </c>
      <c r="I957">
        <v>0</v>
      </c>
    </row>
    <row r="958" spans="1:9">
      <c r="A958" s="126">
        <v>957</v>
      </c>
      <c r="B958">
        <v>1989.26001</v>
      </c>
      <c r="C958">
        <v>107.510002</v>
      </c>
      <c r="D958">
        <v>27.973499</v>
      </c>
      <c r="E958">
        <v>13.914667</v>
      </c>
      <c r="F958">
        <v>23.233478999999999</v>
      </c>
      <c r="G958">
        <v>98</v>
      </c>
      <c r="H958">
        <v>35.262000999999998</v>
      </c>
      <c r="I958">
        <v>0</v>
      </c>
    </row>
    <row r="959" spans="1:9">
      <c r="A959" s="126">
        <v>958</v>
      </c>
      <c r="B959">
        <v>1989.5699460000001</v>
      </c>
      <c r="C959">
        <v>107.32</v>
      </c>
      <c r="D959">
        <v>27.946501000000001</v>
      </c>
      <c r="E959">
        <v>13.678667000000001</v>
      </c>
      <c r="F959">
        <v>23.244973999999999</v>
      </c>
      <c r="G959">
        <v>97.360000999999997</v>
      </c>
      <c r="H959">
        <v>35.640999000000001</v>
      </c>
      <c r="I959">
        <v>0</v>
      </c>
    </row>
    <row r="960" spans="1:9">
      <c r="A960" s="126">
        <v>959</v>
      </c>
      <c r="B960">
        <v>2022.1899410000001</v>
      </c>
      <c r="C960">
        <v>109.410004</v>
      </c>
      <c r="D960">
        <v>28.480498999999998</v>
      </c>
      <c r="E960">
        <v>13.833333</v>
      </c>
      <c r="F960">
        <v>23.495411000000001</v>
      </c>
      <c r="G960">
        <v>97.660004000000001</v>
      </c>
      <c r="H960">
        <v>36.341000000000001</v>
      </c>
      <c r="I960">
        <v>0</v>
      </c>
    </row>
    <row r="961" spans="1:9">
      <c r="A961" s="126">
        <v>960</v>
      </c>
      <c r="B961">
        <v>2019.6400149999999</v>
      </c>
      <c r="C961">
        <v>109.889999</v>
      </c>
      <c r="D961">
        <v>28.668500999999999</v>
      </c>
      <c r="E961">
        <v>14.343332999999999</v>
      </c>
      <c r="F961">
        <v>23.555150999999999</v>
      </c>
      <c r="G961">
        <v>98.129997000000003</v>
      </c>
      <c r="H961">
        <v>36.524501999999998</v>
      </c>
      <c r="I961">
        <v>0</v>
      </c>
    </row>
    <row r="962" spans="1:9">
      <c r="A962" s="126">
        <v>961</v>
      </c>
      <c r="B962">
        <v>2015.9300539999999</v>
      </c>
      <c r="C962">
        <v>110.66999800000001</v>
      </c>
      <c r="D962">
        <v>28.850999999999999</v>
      </c>
      <c r="E962">
        <v>14.555999999999999</v>
      </c>
      <c r="F962">
        <v>24.028461</v>
      </c>
      <c r="G962">
        <v>97.860000999999997</v>
      </c>
      <c r="H962">
        <v>36.416499999999999</v>
      </c>
      <c r="I962">
        <v>0</v>
      </c>
    </row>
    <row r="963" spans="1:9">
      <c r="A963" s="126">
        <v>962</v>
      </c>
      <c r="B963">
        <v>2027.219971</v>
      </c>
      <c r="C963">
        <v>112.18</v>
      </c>
      <c r="D963">
        <v>28.713498999999999</v>
      </c>
      <c r="E963">
        <v>14.795332999999999</v>
      </c>
      <c r="F963">
        <v>24.347832</v>
      </c>
      <c r="G963">
        <v>99.349997999999999</v>
      </c>
      <c r="H963">
        <v>36.804501000000002</v>
      </c>
      <c r="I963">
        <v>0</v>
      </c>
    </row>
    <row r="964" spans="1:9">
      <c r="A964" s="126">
        <v>963</v>
      </c>
      <c r="B964">
        <v>2040.589966</v>
      </c>
      <c r="C964">
        <v>111.019997</v>
      </c>
      <c r="D964">
        <v>27.972000000000001</v>
      </c>
      <c r="E964">
        <v>15.092000000000001</v>
      </c>
      <c r="F964">
        <v>24.308769000000002</v>
      </c>
      <c r="G964">
        <v>99.720000999999996</v>
      </c>
      <c r="H964">
        <v>36.889000000000003</v>
      </c>
      <c r="I964">
        <v>0</v>
      </c>
    </row>
    <row r="965" spans="1:9">
      <c r="A965" s="126">
        <v>964</v>
      </c>
      <c r="B965">
        <v>2049.580078</v>
      </c>
      <c r="C965">
        <v>111.449997</v>
      </c>
      <c r="D965">
        <v>27.603999999999999</v>
      </c>
      <c r="E965">
        <v>15.516</v>
      </c>
      <c r="F965">
        <v>24.33634</v>
      </c>
      <c r="G965">
        <v>101.120003</v>
      </c>
      <c r="H965">
        <v>36.880001</v>
      </c>
      <c r="I965">
        <v>0</v>
      </c>
    </row>
    <row r="966" spans="1:9">
      <c r="A966" s="126">
        <v>965</v>
      </c>
      <c r="B966">
        <v>2051.6000979999999</v>
      </c>
      <c r="C966">
        <v>111.849998</v>
      </c>
      <c r="D966">
        <v>27.698999000000001</v>
      </c>
      <c r="E966">
        <v>15.888</v>
      </c>
      <c r="F966">
        <v>24.334043999999999</v>
      </c>
      <c r="G966">
        <v>101.05999799999999</v>
      </c>
      <c r="H966">
        <v>37.104500000000002</v>
      </c>
      <c r="I966">
        <v>0</v>
      </c>
    </row>
    <row r="967" spans="1:9">
      <c r="A967" s="126">
        <v>966</v>
      </c>
      <c r="B967">
        <v>2049.8000489999999</v>
      </c>
      <c r="C967">
        <v>112.25</v>
      </c>
      <c r="D967">
        <v>28.024000000000001</v>
      </c>
      <c r="E967">
        <v>15.616</v>
      </c>
      <c r="F967">
        <v>24.520147000000001</v>
      </c>
      <c r="G967">
        <v>99.839995999999999</v>
      </c>
      <c r="H967">
        <v>37.037497999999999</v>
      </c>
      <c r="I967">
        <v>0</v>
      </c>
    </row>
    <row r="968" spans="1:9">
      <c r="A968" s="126">
        <v>967</v>
      </c>
      <c r="B968">
        <v>2036.709961</v>
      </c>
      <c r="C968">
        <v>112.540001</v>
      </c>
      <c r="D968">
        <v>28.481501000000002</v>
      </c>
      <c r="E968">
        <v>14.838666999999999</v>
      </c>
      <c r="F968">
        <v>24.384589999999999</v>
      </c>
      <c r="G968">
        <v>99.589995999999999</v>
      </c>
      <c r="H968">
        <v>36.902999999999999</v>
      </c>
      <c r="I968">
        <v>0</v>
      </c>
    </row>
    <row r="969" spans="1:9">
      <c r="A969" s="126">
        <v>968</v>
      </c>
      <c r="B969">
        <v>2035.9399410000001</v>
      </c>
      <c r="C969">
        <v>113.050003</v>
      </c>
      <c r="D969">
        <v>29.147499</v>
      </c>
      <c r="E969">
        <v>15.183332999999999</v>
      </c>
      <c r="F969">
        <v>24.2789</v>
      </c>
      <c r="G969">
        <v>98.360000999999997</v>
      </c>
      <c r="H969">
        <v>36.764999000000003</v>
      </c>
      <c r="I969">
        <v>0</v>
      </c>
    </row>
    <row r="970" spans="1:9">
      <c r="A970" s="126">
        <v>969</v>
      </c>
      <c r="B970">
        <v>2037.0500489999999</v>
      </c>
      <c r="C970">
        <v>113.69000200000001</v>
      </c>
      <c r="D970">
        <v>28.993500000000001</v>
      </c>
      <c r="E970">
        <v>15.350667</v>
      </c>
      <c r="F970">
        <v>24.168613000000001</v>
      </c>
      <c r="G970">
        <v>101.209999</v>
      </c>
      <c r="H970">
        <v>36.676498000000002</v>
      </c>
      <c r="I970">
        <v>0</v>
      </c>
    </row>
    <row r="971" spans="1:9">
      <c r="A971" s="126">
        <v>970</v>
      </c>
      <c r="B971">
        <v>2055.01001</v>
      </c>
      <c r="C971">
        <v>116.139999</v>
      </c>
      <c r="D971">
        <v>29.693000999999999</v>
      </c>
      <c r="E971">
        <v>15.342000000000001</v>
      </c>
      <c r="F971">
        <v>24.740721000000001</v>
      </c>
      <c r="G971">
        <v>104.129997</v>
      </c>
      <c r="H971">
        <v>37.238498999999997</v>
      </c>
      <c r="I971">
        <v>0</v>
      </c>
    </row>
    <row r="972" spans="1:9">
      <c r="A972" s="126">
        <v>971</v>
      </c>
      <c r="B972">
        <v>2063.9499510000001</v>
      </c>
      <c r="C972">
        <v>114.699997</v>
      </c>
      <c r="D972">
        <v>29.9345</v>
      </c>
      <c r="E972">
        <v>15.125999999999999</v>
      </c>
      <c r="F972">
        <v>25.172668000000002</v>
      </c>
      <c r="G972">
        <v>102.19000200000001</v>
      </c>
      <c r="H972">
        <v>37.526501000000003</v>
      </c>
      <c r="I972">
        <v>0</v>
      </c>
    </row>
    <row r="973" spans="1:9">
      <c r="A973" s="126">
        <v>972</v>
      </c>
      <c r="B973">
        <v>2059.73999</v>
      </c>
      <c r="C973">
        <v>114.099998</v>
      </c>
      <c r="D973">
        <v>29.681999000000001</v>
      </c>
      <c r="E973">
        <v>15.318</v>
      </c>
      <c r="F973">
        <v>25.041703999999999</v>
      </c>
      <c r="G973">
        <v>102.230003</v>
      </c>
      <c r="H973">
        <v>37.247501</v>
      </c>
      <c r="I973">
        <v>0</v>
      </c>
    </row>
    <row r="974" spans="1:9">
      <c r="A974" s="126">
        <v>973</v>
      </c>
      <c r="B974">
        <v>2072.780029</v>
      </c>
      <c r="C974">
        <v>116.05999799999999</v>
      </c>
      <c r="D974">
        <v>29.924999</v>
      </c>
      <c r="E974">
        <v>15.839333</v>
      </c>
      <c r="F974">
        <v>25.271469</v>
      </c>
      <c r="G974">
        <v>105.699997</v>
      </c>
      <c r="H974">
        <v>37.495499000000002</v>
      </c>
      <c r="I974">
        <v>1</v>
      </c>
    </row>
    <row r="975" spans="1:9">
      <c r="A975" s="126">
        <v>974</v>
      </c>
      <c r="B975">
        <v>2066.1298830000001</v>
      </c>
      <c r="C975">
        <v>112.550003</v>
      </c>
      <c r="D975">
        <v>29.659500000000001</v>
      </c>
      <c r="E975">
        <v>16.466000000000001</v>
      </c>
      <c r="F975">
        <v>25.531099000000001</v>
      </c>
      <c r="G975">
        <v>104.349998</v>
      </c>
      <c r="H975">
        <v>37.264499999999998</v>
      </c>
      <c r="I975">
        <v>0</v>
      </c>
    </row>
    <row r="976" spans="1:9">
      <c r="A976" s="126">
        <v>975</v>
      </c>
      <c r="B976">
        <v>2045.170044</v>
      </c>
      <c r="C976">
        <v>112.220001</v>
      </c>
      <c r="D976">
        <v>29.306999000000001</v>
      </c>
      <c r="E976">
        <v>17.031334000000001</v>
      </c>
      <c r="F976">
        <v>25.230111999999998</v>
      </c>
      <c r="G976">
        <v>104.94000200000001</v>
      </c>
      <c r="H976">
        <v>36.889999000000003</v>
      </c>
      <c r="I976">
        <v>0</v>
      </c>
    </row>
    <row r="977" spans="1:9">
      <c r="A977" s="126">
        <v>976</v>
      </c>
      <c r="B977">
        <v>2066.6599120000001</v>
      </c>
      <c r="C977">
        <v>113.709999</v>
      </c>
      <c r="D977">
        <v>30.103999999999999</v>
      </c>
      <c r="E977">
        <v>17.694668</v>
      </c>
      <c r="F977">
        <v>25.494343000000001</v>
      </c>
      <c r="G977">
        <v>104.83000199999999</v>
      </c>
      <c r="H977">
        <v>37.284500000000001</v>
      </c>
      <c r="I977">
        <v>0</v>
      </c>
    </row>
    <row r="978" spans="1:9">
      <c r="A978" s="126">
        <v>977</v>
      </c>
      <c r="B978">
        <v>2041.910034</v>
      </c>
      <c r="C978">
        <v>113.639999</v>
      </c>
      <c r="D978">
        <v>29.571501000000001</v>
      </c>
      <c r="E978">
        <v>17.146667000000001</v>
      </c>
      <c r="F978">
        <v>24.938321999999999</v>
      </c>
      <c r="G978">
        <v>104.449997</v>
      </c>
      <c r="H978">
        <v>37.014000000000003</v>
      </c>
      <c r="I978">
        <v>0</v>
      </c>
    </row>
    <row r="979" spans="1:9">
      <c r="A979" s="126">
        <v>978</v>
      </c>
      <c r="B979">
        <v>2047.599976</v>
      </c>
      <c r="C979">
        <v>110.629997</v>
      </c>
      <c r="D979">
        <v>29.73</v>
      </c>
      <c r="E979">
        <v>16.671333000000001</v>
      </c>
      <c r="F979">
        <v>24.965886999999999</v>
      </c>
      <c r="G979">
        <v>103.80999799999999</v>
      </c>
      <c r="H979">
        <v>36.957500000000003</v>
      </c>
      <c r="I979">
        <v>0</v>
      </c>
    </row>
    <row r="980" spans="1:9">
      <c r="A980" s="126">
        <v>979</v>
      </c>
      <c r="B980">
        <v>2041.98999</v>
      </c>
      <c r="C980">
        <v>108.989998</v>
      </c>
      <c r="D980">
        <v>29.796499000000001</v>
      </c>
      <c r="E980">
        <v>16.661332999999999</v>
      </c>
      <c r="F980">
        <v>25.048608999999999</v>
      </c>
      <c r="G980">
        <v>102.68</v>
      </c>
      <c r="H980">
        <v>36.805</v>
      </c>
      <c r="I980">
        <v>0</v>
      </c>
    </row>
    <row r="981" spans="1:9">
      <c r="A981" s="126">
        <v>980</v>
      </c>
      <c r="B981">
        <v>2061.719971</v>
      </c>
      <c r="C981">
        <v>110.610001</v>
      </c>
      <c r="D981">
        <v>30.158501000000001</v>
      </c>
      <c r="E981">
        <v>16.521334</v>
      </c>
      <c r="F981">
        <v>25.374866000000001</v>
      </c>
      <c r="G981">
        <v>106.980003</v>
      </c>
      <c r="H981">
        <v>37.154499000000001</v>
      </c>
      <c r="I981">
        <v>0</v>
      </c>
    </row>
    <row r="982" spans="1:9">
      <c r="A982" s="126">
        <v>981</v>
      </c>
      <c r="B982">
        <v>2082.419922</v>
      </c>
      <c r="C982">
        <v>110.510002</v>
      </c>
      <c r="D982">
        <v>30.740998999999999</v>
      </c>
      <c r="E982">
        <v>16.968665999999999</v>
      </c>
      <c r="F982">
        <v>25.742481000000002</v>
      </c>
      <c r="G982">
        <v>109.650002</v>
      </c>
      <c r="H982">
        <v>37.585999000000001</v>
      </c>
      <c r="I982">
        <v>0</v>
      </c>
    </row>
    <row r="983" spans="1:9">
      <c r="A983" s="126">
        <v>982</v>
      </c>
      <c r="B983">
        <v>2082.780029</v>
      </c>
      <c r="C983">
        <v>110.839996</v>
      </c>
      <c r="D983">
        <v>31.037500000000001</v>
      </c>
      <c r="E983">
        <v>16.790666999999999</v>
      </c>
      <c r="F983">
        <v>25.756267999999999</v>
      </c>
      <c r="G983">
        <v>110.41999800000001</v>
      </c>
      <c r="H983">
        <v>37.659999999999997</v>
      </c>
      <c r="I983">
        <v>0</v>
      </c>
    </row>
    <row r="984" spans="1:9">
      <c r="A984" s="126">
        <v>983</v>
      </c>
      <c r="B984">
        <v>2080.7299800000001</v>
      </c>
      <c r="C984">
        <v>109.639999</v>
      </c>
      <c r="D984">
        <v>31.294499999999999</v>
      </c>
      <c r="E984">
        <v>16.967333</v>
      </c>
      <c r="F984">
        <v>25.239304000000001</v>
      </c>
      <c r="G984">
        <v>111.510002</v>
      </c>
      <c r="H984">
        <v>37.950001</v>
      </c>
      <c r="I984">
        <v>0</v>
      </c>
    </row>
    <row r="985" spans="1:9">
      <c r="A985" s="126">
        <v>984</v>
      </c>
      <c r="B985">
        <v>2094.3400879999999</v>
      </c>
      <c r="C985">
        <v>110.449997</v>
      </c>
      <c r="D985">
        <v>31.767499999999998</v>
      </c>
      <c r="E985">
        <v>16.925332999999998</v>
      </c>
      <c r="F985">
        <v>24.694765</v>
      </c>
      <c r="G985">
        <v>108.400002</v>
      </c>
      <c r="H985">
        <v>38.330502000000003</v>
      </c>
      <c r="I985">
        <v>0</v>
      </c>
    </row>
    <row r="986" spans="1:9">
      <c r="A986" s="126">
        <v>985</v>
      </c>
      <c r="B986">
        <v>2100.8000489999999</v>
      </c>
      <c r="C986">
        <v>112.290001</v>
      </c>
      <c r="D986">
        <v>31.395</v>
      </c>
      <c r="E986">
        <v>16.491333000000001</v>
      </c>
      <c r="F986">
        <v>24.563803</v>
      </c>
      <c r="G986">
        <v>94.339995999999999</v>
      </c>
      <c r="H986">
        <v>37.696499000000003</v>
      </c>
      <c r="I986">
        <v>0</v>
      </c>
    </row>
    <row r="987" spans="1:9">
      <c r="A987" s="126">
        <v>986</v>
      </c>
      <c r="B987">
        <v>2102.3999020000001</v>
      </c>
      <c r="C987">
        <v>112.41999800000001</v>
      </c>
      <c r="D987">
        <v>31.6495</v>
      </c>
      <c r="E987">
        <v>16.664667000000001</v>
      </c>
      <c r="F987">
        <v>24.614349000000001</v>
      </c>
      <c r="G987">
        <v>96.769997000000004</v>
      </c>
      <c r="H987">
        <v>37.633499</v>
      </c>
      <c r="I987">
        <v>0</v>
      </c>
    </row>
    <row r="988" spans="1:9">
      <c r="A988" s="126">
        <v>987</v>
      </c>
      <c r="B988">
        <v>2091.4799800000001</v>
      </c>
      <c r="C988">
        <v>113.44000200000001</v>
      </c>
      <c r="D988">
        <v>31.549999</v>
      </c>
      <c r="E988">
        <v>16.552668000000001</v>
      </c>
      <c r="F988">
        <v>24.347832</v>
      </c>
      <c r="G988">
        <v>94.980002999999996</v>
      </c>
      <c r="H988">
        <v>37.957000999999998</v>
      </c>
      <c r="I988">
        <v>0</v>
      </c>
    </row>
    <row r="989" spans="1:9">
      <c r="A989" s="126">
        <v>988</v>
      </c>
      <c r="B989">
        <v>2091.580078</v>
      </c>
      <c r="C989">
        <v>110.55999799999999</v>
      </c>
      <c r="D989">
        <v>31.024999999999999</v>
      </c>
      <c r="E989">
        <v>16.916668000000001</v>
      </c>
      <c r="F989">
        <v>24.281199000000001</v>
      </c>
      <c r="G989">
        <v>95.900002000000001</v>
      </c>
      <c r="H989">
        <v>35.938499</v>
      </c>
      <c r="I989">
        <v>0</v>
      </c>
    </row>
    <row r="990" spans="1:9">
      <c r="A990" s="126">
        <v>989</v>
      </c>
      <c r="B990">
        <v>2087.790039</v>
      </c>
      <c r="C990">
        <v>110.099998</v>
      </c>
      <c r="D990">
        <v>31.309999000000001</v>
      </c>
      <c r="E990">
        <v>16.788</v>
      </c>
      <c r="F990">
        <v>24.143336999999999</v>
      </c>
      <c r="G990">
        <v>93.559997999999993</v>
      </c>
      <c r="H990">
        <v>36.157501000000003</v>
      </c>
      <c r="I990">
        <v>0</v>
      </c>
    </row>
    <row r="991" spans="1:9">
      <c r="A991" s="126">
        <v>990</v>
      </c>
      <c r="B991">
        <v>2091.6999510000001</v>
      </c>
      <c r="C991">
        <v>108.760002</v>
      </c>
      <c r="D991">
        <v>30.844000000000001</v>
      </c>
      <c r="E991">
        <v>16.916</v>
      </c>
      <c r="F991">
        <v>23.975615000000001</v>
      </c>
      <c r="G991">
        <v>92.43</v>
      </c>
      <c r="H991">
        <v>35.407001000000001</v>
      </c>
      <c r="I991">
        <v>0</v>
      </c>
    </row>
    <row r="992" spans="1:9">
      <c r="A992" s="126">
        <v>991</v>
      </c>
      <c r="B992">
        <v>2095.1499020000001</v>
      </c>
      <c r="C992">
        <v>108.889999</v>
      </c>
      <c r="D992">
        <v>30.328500999999999</v>
      </c>
      <c r="E992">
        <v>16.764668</v>
      </c>
      <c r="F992">
        <v>22.475269000000001</v>
      </c>
      <c r="G992">
        <v>91.040001000000004</v>
      </c>
      <c r="H992">
        <v>35.292000000000002</v>
      </c>
      <c r="I992">
        <v>0</v>
      </c>
    </row>
    <row r="993" spans="1:9">
      <c r="A993" s="126">
        <v>992</v>
      </c>
      <c r="B993">
        <v>2075.8100589999999</v>
      </c>
      <c r="C993">
        <v>116.730003</v>
      </c>
      <c r="D993">
        <v>30.1</v>
      </c>
      <c r="E993">
        <v>16.513999999999999</v>
      </c>
      <c r="F993">
        <v>21.788284000000001</v>
      </c>
      <c r="G993">
        <v>90.279999000000004</v>
      </c>
      <c r="H993">
        <v>34.550998999999997</v>
      </c>
      <c r="I993">
        <v>0</v>
      </c>
    </row>
    <row r="994" spans="1:9">
      <c r="A994" s="126">
        <v>993</v>
      </c>
      <c r="B994">
        <v>2065.3000489999999</v>
      </c>
      <c r="C994">
        <v>117.58000199999999</v>
      </c>
      <c r="D994">
        <v>32.979500000000002</v>
      </c>
      <c r="E994">
        <v>16.050667000000001</v>
      </c>
      <c r="F994">
        <v>21.537848</v>
      </c>
      <c r="G994">
        <v>90.029999000000004</v>
      </c>
      <c r="H994">
        <v>34.650500999999998</v>
      </c>
      <c r="I994">
        <v>0</v>
      </c>
    </row>
    <row r="995" spans="1:9">
      <c r="A995" s="126">
        <v>994</v>
      </c>
      <c r="B995">
        <v>2081.429932</v>
      </c>
      <c r="C995">
        <v>118.57</v>
      </c>
      <c r="D995">
        <v>34.192501</v>
      </c>
      <c r="E995">
        <v>16.120000999999998</v>
      </c>
      <c r="F995">
        <v>21.514863999999999</v>
      </c>
      <c r="G995">
        <v>93.110000999999997</v>
      </c>
      <c r="H995">
        <v>34.910499999999999</v>
      </c>
      <c r="I995">
        <v>1</v>
      </c>
    </row>
    <row r="996" spans="1:9">
      <c r="A996" s="126">
        <v>995</v>
      </c>
      <c r="B996">
        <v>2063.3701169999999</v>
      </c>
      <c r="C996">
        <v>117.43</v>
      </c>
      <c r="D996">
        <v>33.566001999999997</v>
      </c>
      <c r="E996">
        <v>15.488</v>
      </c>
      <c r="F996">
        <v>21.868696</v>
      </c>
      <c r="G996">
        <v>91.540001000000004</v>
      </c>
      <c r="H996">
        <v>34.618000000000002</v>
      </c>
      <c r="I996">
        <v>0</v>
      </c>
    </row>
    <row r="997" spans="1:9">
      <c r="A997" s="126">
        <v>996</v>
      </c>
      <c r="B997">
        <v>2051.1201169999999</v>
      </c>
      <c r="C997">
        <v>118.05999799999999</v>
      </c>
      <c r="D997">
        <v>33.544998</v>
      </c>
      <c r="E997">
        <v>14.837332999999999</v>
      </c>
      <c r="F997">
        <v>21.641238999999999</v>
      </c>
      <c r="G997">
        <v>90.790001000000004</v>
      </c>
      <c r="H997">
        <v>34.784999999999997</v>
      </c>
      <c r="I997">
        <v>0</v>
      </c>
    </row>
    <row r="998" spans="1:9">
      <c r="A998" s="126">
        <v>997</v>
      </c>
      <c r="B998">
        <v>2050.6298830000001</v>
      </c>
      <c r="C998">
        <v>117.80999799999999</v>
      </c>
      <c r="D998">
        <v>32.954498000000001</v>
      </c>
      <c r="E998">
        <v>14.102</v>
      </c>
      <c r="F998">
        <v>21.553395999999999</v>
      </c>
      <c r="G998">
        <v>89.370002999999997</v>
      </c>
      <c r="H998">
        <v>35.071499000000003</v>
      </c>
      <c r="I998">
        <v>0</v>
      </c>
    </row>
    <row r="999" spans="1:9">
      <c r="A999" s="126">
        <v>998</v>
      </c>
      <c r="B999">
        <v>2057.139893</v>
      </c>
      <c r="C999">
        <v>119.489998</v>
      </c>
      <c r="D999">
        <v>33.697498000000003</v>
      </c>
      <c r="E999">
        <v>14.328666999999999</v>
      </c>
      <c r="F999">
        <v>21.433192999999999</v>
      </c>
      <c r="G999">
        <v>90.839995999999999</v>
      </c>
      <c r="H999">
        <v>35.555999999999997</v>
      </c>
      <c r="I999">
        <v>0</v>
      </c>
    </row>
    <row r="1000" spans="1:9">
      <c r="A1000" s="126">
        <v>999</v>
      </c>
      <c r="B1000">
        <v>2058.6899410000001</v>
      </c>
      <c r="C1000">
        <v>119.239998</v>
      </c>
      <c r="D1000">
        <v>33.987499</v>
      </c>
      <c r="E1000">
        <v>13.928000000000001</v>
      </c>
      <c r="F1000">
        <v>21.449376999999998</v>
      </c>
      <c r="G1000">
        <v>90.540001000000004</v>
      </c>
      <c r="H1000">
        <v>35.645000000000003</v>
      </c>
      <c r="I1000">
        <v>0</v>
      </c>
    </row>
    <row r="1001" spans="1:9">
      <c r="A1001" s="126">
        <v>1000</v>
      </c>
      <c r="B1001">
        <v>2084.389893</v>
      </c>
      <c r="C1001">
        <v>120.5</v>
      </c>
      <c r="D1001">
        <v>35.153500000000001</v>
      </c>
      <c r="E1001">
        <v>13.912667000000001</v>
      </c>
      <c r="F1001">
        <v>21.595001</v>
      </c>
      <c r="G1001">
        <v>92.889999000000003</v>
      </c>
      <c r="H1001">
        <v>36.158999999999999</v>
      </c>
      <c r="I1001">
        <v>0</v>
      </c>
    </row>
    <row r="1002" spans="1:9">
      <c r="A1002" s="126">
        <v>1001</v>
      </c>
      <c r="B1002">
        <v>2064.459961</v>
      </c>
      <c r="C1002">
        <v>119.519997</v>
      </c>
      <c r="D1002">
        <v>35.661498999999999</v>
      </c>
      <c r="E1002">
        <v>13.930667</v>
      </c>
      <c r="F1002">
        <v>21.384651000000002</v>
      </c>
      <c r="G1002">
        <v>90.019997000000004</v>
      </c>
      <c r="H1002">
        <v>35.764499999999998</v>
      </c>
      <c r="I1002">
        <v>0</v>
      </c>
    </row>
    <row r="1003" spans="1:9">
      <c r="A1003" s="126">
        <v>1002</v>
      </c>
      <c r="B1003">
        <v>2064.110107</v>
      </c>
      <c r="C1003">
        <v>120.279999</v>
      </c>
      <c r="D1003">
        <v>35.896500000000003</v>
      </c>
      <c r="E1003">
        <v>13.818667</v>
      </c>
      <c r="F1003">
        <v>20.883032</v>
      </c>
      <c r="G1003">
        <v>87.739998</v>
      </c>
      <c r="H1003">
        <v>35.665500999999999</v>
      </c>
      <c r="I1003">
        <v>0</v>
      </c>
    </row>
    <row r="1004" spans="1:9">
      <c r="A1004" s="126">
        <v>1003</v>
      </c>
      <c r="B1004">
        <v>2046.6099850000001</v>
      </c>
      <c r="C1004">
        <v>119.80999799999999</v>
      </c>
      <c r="D1004">
        <v>35.495998</v>
      </c>
      <c r="E1004">
        <v>13.840667</v>
      </c>
      <c r="F1004">
        <v>20.924638999999999</v>
      </c>
      <c r="G1004">
        <v>87.879997000000003</v>
      </c>
      <c r="H1004">
        <v>35.541499999999999</v>
      </c>
      <c r="I1004">
        <v>0</v>
      </c>
    </row>
    <row r="1005" spans="1:9">
      <c r="A1005" s="126">
        <v>1004</v>
      </c>
      <c r="B1005">
        <v>2066.6599120000001</v>
      </c>
      <c r="C1005">
        <v>118.66999800000001</v>
      </c>
      <c r="D1005">
        <v>35.533000999999999</v>
      </c>
      <c r="E1005">
        <v>13.885999999999999</v>
      </c>
      <c r="F1005">
        <v>21.701336000000001</v>
      </c>
      <c r="G1005">
        <v>89.120002999999997</v>
      </c>
      <c r="H1005">
        <v>35.824500999999998</v>
      </c>
      <c r="I1005">
        <v>0</v>
      </c>
    </row>
    <row r="1006" spans="1:9">
      <c r="A1006" s="126">
        <v>1005</v>
      </c>
      <c r="B1006">
        <v>2047.209961</v>
      </c>
      <c r="C1006">
        <v>117.349998</v>
      </c>
      <c r="D1006">
        <v>34.763500000000001</v>
      </c>
      <c r="E1006">
        <v>13.644</v>
      </c>
      <c r="F1006">
        <v>21.611183</v>
      </c>
      <c r="G1006">
        <v>88.629997000000003</v>
      </c>
      <c r="H1006">
        <v>35.311501</v>
      </c>
      <c r="I1006">
        <v>0</v>
      </c>
    </row>
    <row r="1007" spans="1:9">
      <c r="A1007" s="126">
        <v>1006</v>
      </c>
      <c r="B1007">
        <v>2047.630005</v>
      </c>
      <c r="C1007">
        <v>117.650002</v>
      </c>
      <c r="D1007">
        <v>34.872501</v>
      </c>
      <c r="E1007">
        <v>14.077999999999999</v>
      </c>
      <c r="F1007">
        <v>21.858532</v>
      </c>
      <c r="G1007">
        <v>90.5</v>
      </c>
      <c r="H1007">
        <v>35.331501000000003</v>
      </c>
      <c r="I1007">
        <v>0</v>
      </c>
    </row>
    <row r="1008" spans="1:9">
      <c r="A1008" s="126">
        <v>1007</v>
      </c>
      <c r="B1008">
        <v>2040.040039</v>
      </c>
      <c r="C1008">
        <v>116.80999799999999</v>
      </c>
      <c r="D1008">
        <v>34.925998999999997</v>
      </c>
      <c r="E1008">
        <v>14.347333000000001</v>
      </c>
      <c r="F1008">
        <v>21.775312</v>
      </c>
      <c r="G1008">
        <v>89.550003000000004</v>
      </c>
      <c r="H1008">
        <v>35.015999000000001</v>
      </c>
      <c r="I1008">
        <v>0</v>
      </c>
    </row>
    <row r="1009" spans="1:9">
      <c r="A1009" s="126">
        <v>1008</v>
      </c>
      <c r="B1009">
        <v>2052.320068</v>
      </c>
      <c r="C1009">
        <v>117.349998</v>
      </c>
      <c r="D1009">
        <v>35.139999000000003</v>
      </c>
      <c r="E1009">
        <v>14.685333</v>
      </c>
      <c r="F1009">
        <v>22.011095000000001</v>
      </c>
      <c r="G1009">
        <v>92.489998</v>
      </c>
      <c r="H1009">
        <v>35.487000000000002</v>
      </c>
      <c r="I1009">
        <v>0</v>
      </c>
    </row>
    <row r="1010" spans="1:9">
      <c r="A1010" s="126">
        <v>1009</v>
      </c>
      <c r="B1010">
        <v>2048.040039</v>
      </c>
      <c r="C1010">
        <v>115.970001</v>
      </c>
      <c r="D1010">
        <v>34.837502000000001</v>
      </c>
      <c r="E1010">
        <v>14.414667</v>
      </c>
      <c r="F1010">
        <v>22.290800000000001</v>
      </c>
      <c r="G1010">
        <v>94.889999000000003</v>
      </c>
      <c r="H1010">
        <v>35.212001999999998</v>
      </c>
      <c r="I1010">
        <v>0</v>
      </c>
    </row>
    <row r="1011" spans="1:9">
      <c r="A1011" s="126">
        <v>1010</v>
      </c>
      <c r="B1011">
        <v>2076.0600589999999</v>
      </c>
      <c r="C1011">
        <v>117.699997</v>
      </c>
      <c r="D1011">
        <v>35.209999000000003</v>
      </c>
      <c r="E1011">
        <v>14.527333</v>
      </c>
      <c r="F1011">
        <v>22.630597999999999</v>
      </c>
      <c r="G1011">
        <v>97.889999000000003</v>
      </c>
      <c r="H1011">
        <v>36.004500999999998</v>
      </c>
      <c r="I1011">
        <v>0</v>
      </c>
    </row>
    <row r="1012" spans="1:9">
      <c r="A1012" s="126">
        <v>1011</v>
      </c>
      <c r="B1012">
        <v>2090.540039</v>
      </c>
      <c r="C1012">
        <v>117.889999</v>
      </c>
      <c r="D1012">
        <v>35.417499999999997</v>
      </c>
      <c r="E1012">
        <v>14.638667</v>
      </c>
      <c r="F1012">
        <v>23.028203999999999</v>
      </c>
      <c r="G1012">
        <v>100.199997</v>
      </c>
      <c r="H1012">
        <v>36.263500000000001</v>
      </c>
      <c r="I1012">
        <v>0</v>
      </c>
    </row>
    <row r="1013" spans="1:9">
      <c r="A1013" s="126">
        <v>1012</v>
      </c>
      <c r="B1013">
        <v>2090.1000979999999</v>
      </c>
      <c r="C1013">
        <v>119.470001</v>
      </c>
      <c r="D1013">
        <v>35.745499000000002</v>
      </c>
      <c r="E1013">
        <v>15.007999999999999</v>
      </c>
      <c r="F1013">
        <v>23.210816999999999</v>
      </c>
      <c r="G1013">
        <v>102.80999799999999</v>
      </c>
      <c r="H1013">
        <v>36.206001000000001</v>
      </c>
      <c r="I1013">
        <v>0</v>
      </c>
    </row>
    <row r="1014" spans="1:9">
      <c r="A1014" s="126">
        <v>1013</v>
      </c>
      <c r="B1014">
        <v>2099.0600589999999</v>
      </c>
      <c r="C1014">
        <v>119.379997</v>
      </c>
      <c r="D1014">
        <v>35.612000000000002</v>
      </c>
      <c r="E1014">
        <v>14.869332999999999</v>
      </c>
      <c r="F1014">
        <v>23.196937999999999</v>
      </c>
      <c r="G1014">
        <v>103.300003</v>
      </c>
      <c r="H1014">
        <v>36.632998999999998</v>
      </c>
      <c r="I1014">
        <v>0</v>
      </c>
    </row>
    <row r="1015" spans="1:9">
      <c r="A1015" s="126">
        <v>1014</v>
      </c>
      <c r="B1015">
        <v>2096.9499510000001</v>
      </c>
      <c r="C1015">
        <v>118.80999799999999</v>
      </c>
      <c r="D1015">
        <v>36.139499999999998</v>
      </c>
      <c r="E1015">
        <v>14.882</v>
      </c>
      <c r="F1015">
        <v>23.083680999999999</v>
      </c>
      <c r="G1015">
        <v>102.57</v>
      </c>
      <c r="H1015">
        <v>36.785998999999997</v>
      </c>
      <c r="I1015">
        <v>0</v>
      </c>
    </row>
    <row r="1016" spans="1:9">
      <c r="A1016" s="126">
        <v>1015</v>
      </c>
      <c r="B1016">
        <v>2099.330078</v>
      </c>
      <c r="C1016">
        <v>118.779999</v>
      </c>
      <c r="D1016">
        <v>35.972000000000001</v>
      </c>
      <c r="E1016">
        <v>14.637333</v>
      </c>
      <c r="F1016">
        <v>22.760048000000001</v>
      </c>
      <c r="G1016">
        <v>101.510002</v>
      </c>
      <c r="H1016">
        <v>36.707500000000003</v>
      </c>
      <c r="I1016">
        <v>1</v>
      </c>
    </row>
    <row r="1017" spans="1:9">
      <c r="A1017" s="126">
        <v>1016</v>
      </c>
      <c r="B1017">
        <v>2105.26001</v>
      </c>
      <c r="C1017">
        <v>118.93</v>
      </c>
      <c r="D1017">
        <v>36.411999000000002</v>
      </c>
      <c r="E1017">
        <v>14.597333000000001</v>
      </c>
      <c r="F1017">
        <v>22.588996999999999</v>
      </c>
      <c r="G1017">
        <v>101.25</v>
      </c>
      <c r="H1017">
        <v>36.520000000000003</v>
      </c>
      <c r="I1017">
        <v>0</v>
      </c>
    </row>
    <row r="1018" spans="1:9">
      <c r="A1018" s="126">
        <v>1017</v>
      </c>
      <c r="B1018">
        <v>2099.1298830000001</v>
      </c>
      <c r="C1018">
        <v>118.470001</v>
      </c>
      <c r="D1018">
        <v>36.277000000000001</v>
      </c>
      <c r="E1018">
        <v>14.599333</v>
      </c>
      <c r="F1018">
        <v>22.635228999999999</v>
      </c>
      <c r="G1018">
        <v>99.589995999999999</v>
      </c>
      <c r="H1018">
        <v>36.117001000000002</v>
      </c>
      <c r="I1018">
        <v>0</v>
      </c>
    </row>
    <row r="1019" spans="1:9">
      <c r="A1019" s="126">
        <v>1018</v>
      </c>
      <c r="B1019">
        <v>2109.4099120000001</v>
      </c>
      <c r="C1019">
        <v>118.790001</v>
      </c>
      <c r="D1019">
        <v>36.336497999999999</v>
      </c>
      <c r="E1019">
        <v>14.712</v>
      </c>
      <c r="F1019">
        <v>22.799348999999999</v>
      </c>
      <c r="G1019">
        <v>100.739998</v>
      </c>
      <c r="H1019">
        <v>35.827499000000003</v>
      </c>
      <c r="I1019">
        <v>0</v>
      </c>
    </row>
    <row r="1020" spans="1:9">
      <c r="A1020" s="126">
        <v>1019</v>
      </c>
      <c r="B1020">
        <v>2112.1298830000001</v>
      </c>
      <c r="C1020">
        <v>117.760002</v>
      </c>
      <c r="D1020">
        <v>36.186999999999998</v>
      </c>
      <c r="E1020">
        <v>15.489333</v>
      </c>
      <c r="F1020">
        <v>22.891817</v>
      </c>
      <c r="G1020">
        <v>99.889999000000003</v>
      </c>
      <c r="H1020">
        <v>35.832500000000003</v>
      </c>
      <c r="I1020">
        <v>0</v>
      </c>
    </row>
    <row r="1021" spans="1:9">
      <c r="A1021" s="126">
        <v>1020</v>
      </c>
      <c r="B1021">
        <v>2119.1201169999999</v>
      </c>
      <c r="C1021">
        <v>118.389999</v>
      </c>
      <c r="D1021">
        <v>36.332000999999998</v>
      </c>
      <c r="E1021">
        <v>15.701333</v>
      </c>
      <c r="F1021">
        <v>22.871013999999999</v>
      </c>
      <c r="G1021">
        <v>97.860000999999997</v>
      </c>
      <c r="H1021">
        <v>36.414000999999999</v>
      </c>
      <c r="I1021">
        <v>0</v>
      </c>
    </row>
    <row r="1022" spans="1:9">
      <c r="A1022" s="126">
        <v>1021</v>
      </c>
      <c r="B1022">
        <v>2115.4799800000001</v>
      </c>
      <c r="C1022">
        <v>118.55999799999999</v>
      </c>
      <c r="D1022">
        <v>36.3825</v>
      </c>
      <c r="E1022">
        <v>15.290666999999999</v>
      </c>
      <c r="F1022">
        <v>23.035131</v>
      </c>
      <c r="G1022">
        <v>97.089995999999999</v>
      </c>
      <c r="H1022">
        <v>36.429001</v>
      </c>
      <c r="I1022">
        <v>0</v>
      </c>
    </row>
    <row r="1023" spans="1:9">
      <c r="A1023" s="126">
        <v>1022</v>
      </c>
      <c r="B1023">
        <v>2096.070068</v>
      </c>
      <c r="C1023">
        <v>116.620003</v>
      </c>
      <c r="D1023">
        <v>35.895499999999998</v>
      </c>
      <c r="E1023">
        <v>14.586</v>
      </c>
      <c r="F1023">
        <v>22.845583000000001</v>
      </c>
      <c r="G1023">
        <v>93.75</v>
      </c>
      <c r="H1023">
        <v>35.970500999999999</v>
      </c>
      <c r="I1023">
        <v>0</v>
      </c>
    </row>
    <row r="1024" spans="1:9">
      <c r="A1024" s="126">
        <v>1023</v>
      </c>
      <c r="B1024">
        <v>2079.0600589999999</v>
      </c>
      <c r="C1024">
        <v>113.949997</v>
      </c>
      <c r="D1024">
        <v>35.762000999999998</v>
      </c>
      <c r="E1024">
        <v>14.524667000000001</v>
      </c>
      <c r="F1024">
        <v>22.501152000000001</v>
      </c>
      <c r="G1024">
        <v>93.849997999999999</v>
      </c>
      <c r="H1024">
        <v>35.917999000000002</v>
      </c>
      <c r="I1024">
        <v>0</v>
      </c>
    </row>
    <row r="1025" spans="1:9">
      <c r="A1025" s="126">
        <v>1024</v>
      </c>
      <c r="B1025">
        <v>2075.320068</v>
      </c>
      <c r="C1025">
        <v>114.94000200000001</v>
      </c>
      <c r="D1025">
        <v>35.965000000000003</v>
      </c>
      <c r="E1025">
        <v>14.330667</v>
      </c>
      <c r="F1025">
        <v>22.528894000000001</v>
      </c>
      <c r="G1025">
        <v>94.120002999999997</v>
      </c>
      <c r="H1025">
        <v>35.913502000000001</v>
      </c>
      <c r="I1025">
        <v>0</v>
      </c>
    </row>
    <row r="1026" spans="1:9">
      <c r="A1026" s="126">
        <v>1025</v>
      </c>
      <c r="B1026">
        <v>2071.5</v>
      </c>
      <c r="C1026">
        <v>114.599998</v>
      </c>
      <c r="D1026">
        <v>35.713000999999998</v>
      </c>
      <c r="E1026">
        <v>14.513332999999999</v>
      </c>
      <c r="F1026">
        <v>22.454917999999999</v>
      </c>
      <c r="G1026">
        <v>94.290001000000004</v>
      </c>
      <c r="H1026">
        <v>35.945999</v>
      </c>
      <c r="I1026">
        <v>0</v>
      </c>
    </row>
    <row r="1027" spans="1:9">
      <c r="A1027" s="126">
        <v>1026</v>
      </c>
      <c r="B1027">
        <v>2077.98999</v>
      </c>
      <c r="C1027">
        <v>114.389999</v>
      </c>
      <c r="D1027">
        <v>35.875500000000002</v>
      </c>
      <c r="E1027">
        <v>14.528667</v>
      </c>
      <c r="F1027">
        <v>22.549693999999999</v>
      </c>
      <c r="G1027">
        <v>95.440002000000007</v>
      </c>
      <c r="H1027">
        <v>35.518002000000003</v>
      </c>
      <c r="I1027">
        <v>0</v>
      </c>
    </row>
    <row r="1028" spans="1:9">
      <c r="A1028" s="126">
        <v>1027</v>
      </c>
      <c r="B1028">
        <v>2071.219971</v>
      </c>
      <c r="C1028">
        <v>113.019997</v>
      </c>
      <c r="D1028">
        <v>35.319499999999998</v>
      </c>
      <c r="E1028">
        <v>14.364667000000001</v>
      </c>
      <c r="F1028">
        <v>22.036522000000001</v>
      </c>
      <c r="G1028">
        <v>94.449996999999996</v>
      </c>
      <c r="H1028">
        <v>34.585999000000001</v>
      </c>
      <c r="I1028">
        <v>0</v>
      </c>
    </row>
    <row r="1029" spans="1:9">
      <c r="A1029" s="126">
        <v>1028</v>
      </c>
      <c r="B1029">
        <v>2083.25</v>
      </c>
      <c r="C1029">
        <v>113.370003</v>
      </c>
      <c r="D1029">
        <v>35.700499999999998</v>
      </c>
      <c r="E1029">
        <v>14.646667000000001</v>
      </c>
      <c r="F1029">
        <v>21.983355</v>
      </c>
      <c r="G1029">
        <v>93.800003000000004</v>
      </c>
      <c r="H1029">
        <v>34.685501000000002</v>
      </c>
      <c r="I1029">
        <v>0</v>
      </c>
    </row>
    <row r="1030" spans="1:9">
      <c r="A1030" s="126">
        <v>1029</v>
      </c>
      <c r="B1030">
        <v>2088.8999020000001</v>
      </c>
      <c r="C1030">
        <v>114.379997</v>
      </c>
      <c r="D1030">
        <v>35.790999999999997</v>
      </c>
      <c r="E1030">
        <v>14.640667000000001</v>
      </c>
      <c r="F1030">
        <v>22.170597000000001</v>
      </c>
      <c r="G1030">
        <v>90.989998</v>
      </c>
      <c r="H1030">
        <v>34.797001000000002</v>
      </c>
      <c r="I1030">
        <v>0</v>
      </c>
    </row>
    <row r="1031" spans="1:9">
      <c r="A1031" s="126">
        <v>1030</v>
      </c>
      <c r="B1031">
        <v>2085.4499510000001</v>
      </c>
      <c r="C1031">
        <v>113.910004</v>
      </c>
      <c r="D1031">
        <v>35.529998999999997</v>
      </c>
      <c r="E1031">
        <v>13.110666999999999</v>
      </c>
      <c r="F1031">
        <v>22.087378999999999</v>
      </c>
      <c r="G1031">
        <v>90.010002</v>
      </c>
      <c r="H1031">
        <v>34.873001000000002</v>
      </c>
      <c r="I1031">
        <v>0</v>
      </c>
    </row>
    <row r="1032" spans="1:9">
      <c r="A1032" s="126">
        <v>1031</v>
      </c>
      <c r="B1032">
        <v>2113.320068</v>
      </c>
      <c r="C1032">
        <v>115.08000199999999</v>
      </c>
      <c r="D1032">
        <v>36.103999999999999</v>
      </c>
      <c r="E1032">
        <v>13.093332999999999</v>
      </c>
      <c r="F1032">
        <v>22.214516</v>
      </c>
      <c r="G1032">
        <v>91.660004000000001</v>
      </c>
      <c r="H1032">
        <v>35.093497999999997</v>
      </c>
      <c r="I1032">
        <v>0</v>
      </c>
    </row>
    <row r="1033" spans="1:9">
      <c r="A1033" s="126">
        <v>1032</v>
      </c>
      <c r="B1033">
        <v>2037.410034</v>
      </c>
      <c r="C1033">
        <v>112.08000199999999</v>
      </c>
      <c r="D1033">
        <v>34.948002000000002</v>
      </c>
      <c r="E1033">
        <v>12.876666999999999</v>
      </c>
      <c r="F1033">
        <v>21.590385000000001</v>
      </c>
      <c r="G1033">
        <v>88.440002000000007</v>
      </c>
      <c r="H1033">
        <v>33.761001999999998</v>
      </c>
      <c r="I1033">
        <v>0</v>
      </c>
    </row>
    <row r="1034" spans="1:9">
      <c r="A1034" s="126">
        <v>1033</v>
      </c>
      <c r="B1034">
        <v>2000.540039</v>
      </c>
      <c r="C1034">
        <v>108.970001</v>
      </c>
      <c r="D1034">
        <v>34.568001000000002</v>
      </c>
      <c r="E1034">
        <v>13.236667000000001</v>
      </c>
      <c r="F1034">
        <v>21.276007</v>
      </c>
      <c r="G1034">
        <v>85.330001999999993</v>
      </c>
      <c r="H1034">
        <v>33.412998000000002</v>
      </c>
      <c r="I1034">
        <v>0</v>
      </c>
    </row>
    <row r="1035" spans="1:9">
      <c r="A1035" s="126">
        <v>1034</v>
      </c>
      <c r="B1035">
        <v>2036.089966</v>
      </c>
      <c r="C1035">
        <v>112.699997</v>
      </c>
      <c r="D1035">
        <v>35.397499000000003</v>
      </c>
      <c r="E1035">
        <v>13.452667</v>
      </c>
      <c r="F1035">
        <v>21.634302000000002</v>
      </c>
      <c r="G1035">
        <v>87.970000999999996</v>
      </c>
      <c r="H1035">
        <v>34.001998999999998</v>
      </c>
      <c r="I1035">
        <v>0</v>
      </c>
    </row>
    <row r="1036" spans="1:9">
      <c r="A1036" s="126">
        <v>1035</v>
      </c>
      <c r="B1036">
        <v>2070.7700199999999</v>
      </c>
      <c r="C1036">
        <v>114.160004</v>
      </c>
      <c r="D1036">
        <v>35.779998999999997</v>
      </c>
      <c r="E1036">
        <v>14.012667</v>
      </c>
      <c r="F1036">
        <v>21.821541</v>
      </c>
      <c r="G1036">
        <v>91.059997999999993</v>
      </c>
      <c r="H1036">
        <v>34.205502000000003</v>
      </c>
      <c r="I1036">
        <v>0</v>
      </c>
    </row>
    <row r="1037" spans="1:9">
      <c r="A1037" s="126">
        <v>1036</v>
      </c>
      <c r="B1037">
        <v>2098.860107</v>
      </c>
      <c r="C1037">
        <v>114.279999</v>
      </c>
      <c r="D1037">
        <v>35.780997999999997</v>
      </c>
      <c r="E1037">
        <v>14.151999999999999</v>
      </c>
      <c r="F1037">
        <v>22.098934</v>
      </c>
      <c r="G1037">
        <v>91.480002999999996</v>
      </c>
      <c r="H1037">
        <v>34.604999999999997</v>
      </c>
      <c r="I1037">
        <v>0</v>
      </c>
    </row>
    <row r="1038" spans="1:9">
      <c r="A1038" s="126">
        <v>1037</v>
      </c>
      <c r="B1038">
        <v>2102.9499510000001</v>
      </c>
      <c r="C1038">
        <v>114.19000200000001</v>
      </c>
      <c r="D1038">
        <v>36.283999999999999</v>
      </c>
      <c r="E1038">
        <v>14.433332999999999</v>
      </c>
      <c r="F1038">
        <v>22.165977000000002</v>
      </c>
      <c r="G1038">
        <v>96.669998000000007</v>
      </c>
      <c r="H1038">
        <v>34.960498999999999</v>
      </c>
      <c r="I1038">
        <v>1</v>
      </c>
    </row>
    <row r="1039" spans="1:9">
      <c r="A1039" s="126">
        <v>1038</v>
      </c>
      <c r="B1039">
        <v>2088.5500489999999</v>
      </c>
      <c r="C1039">
        <v>114.199997</v>
      </c>
      <c r="D1039">
        <v>36.404998999999997</v>
      </c>
      <c r="E1039">
        <v>14.265333</v>
      </c>
      <c r="F1039">
        <v>21.957920000000001</v>
      </c>
      <c r="G1039">
        <v>97.910004000000001</v>
      </c>
      <c r="H1039">
        <v>34.747501</v>
      </c>
      <c r="I1039">
        <v>0</v>
      </c>
    </row>
    <row r="1040" spans="1:9">
      <c r="A1040" s="126">
        <v>1039</v>
      </c>
      <c r="B1040">
        <v>2099.7299800000001</v>
      </c>
      <c r="C1040">
        <v>116.699997</v>
      </c>
      <c r="D1040">
        <v>36.880501000000002</v>
      </c>
      <c r="E1040">
        <v>14.295999999999999</v>
      </c>
      <c r="F1040">
        <v>22.082747999999999</v>
      </c>
      <c r="G1040">
        <v>94.599997999999999</v>
      </c>
      <c r="H1040">
        <v>34.888500000000001</v>
      </c>
      <c r="I1040">
        <v>0</v>
      </c>
    </row>
    <row r="1041" spans="1:9">
      <c r="A1041" s="126">
        <v>1040</v>
      </c>
      <c r="B1041">
        <v>2097.8999020000001</v>
      </c>
      <c r="C1041">
        <v>115.849998</v>
      </c>
      <c r="D1041">
        <v>36.828499000000001</v>
      </c>
      <c r="E1041">
        <v>14.396000000000001</v>
      </c>
      <c r="F1041">
        <v>22.177531999999999</v>
      </c>
      <c r="G1041">
        <v>95.099997999999999</v>
      </c>
      <c r="H1041">
        <v>34.768002000000003</v>
      </c>
      <c r="I1041">
        <v>0</v>
      </c>
    </row>
    <row r="1042" spans="1:9">
      <c r="A1042" s="126">
        <v>1041</v>
      </c>
      <c r="B1042">
        <v>2129.8999020000001</v>
      </c>
      <c r="C1042">
        <v>117.239998</v>
      </c>
      <c r="D1042">
        <v>37.290500999999999</v>
      </c>
      <c r="E1042">
        <v>14.452</v>
      </c>
      <c r="F1042">
        <v>22.348586999999998</v>
      </c>
      <c r="G1042">
        <v>97.059997999999993</v>
      </c>
      <c r="H1042">
        <v>35.281502000000003</v>
      </c>
      <c r="I1042">
        <v>0</v>
      </c>
    </row>
    <row r="1043" spans="1:9">
      <c r="A1043" s="126">
        <v>1042</v>
      </c>
      <c r="B1043">
        <v>2137.1599120000001</v>
      </c>
      <c r="C1043">
        <v>117.870003</v>
      </c>
      <c r="D1043">
        <v>37.688999000000003</v>
      </c>
      <c r="E1043">
        <v>14.985333000000001</v>
      </c>
      <c r="F1043">
        <v>22.417933000000001</v>
      </c>
      <c r="G1043">
        <v>94.669998000000007</v>
      </c>
      <c r="H1043">
        <v>35.754500999999998</v>
      </c>
      <c r="I1043">
        <v>0</v>
      </c>
    </row>
    <row r="1044" spans="1:9">
      <c r="A1044" s="126">
        <v>1043</v>
      </c>
      <c r="B1044">
        <v>2152.139893</v>
      </c>
      <c r="C1044">
        <v>117.93</v>
      </c>
      <c r="D1044">
        <v>37.410499999999999</v>
      </c>
      <c r="E1044">
        <v>14.976667000000001</v>
      </c>
      <c r="F1044">
        <v>22.519648</v>
      </c>
      <c r="G1044">
        <v>95.970000999999996</v>
      </c>
      <c r="H1044">
        <v>36.032001000000001</v>
      </c>
      <c r="I1044">
        <v>0</v>
      </c>
    </row>
    <row r="1045" spans="1:9">
      <c r="A1045" s="126">
        <v>1044</v>
      </c>
      <c r="B1045">
        <v>2152.429932</v>
      </c>
      <c r="C1045">
        <v>116.779999</v>
      </c>
      <c r="D1045">
        <v>37.131500000000003</v>
      </c>
      <c r="E1045">
        <v>14.835333</v>
      </c>
      <c r="F1045">
        <v>22.392507999999999</v>
      </c>
      <c r="G1045">
        <v>96.43</v>
      </c>
      <c r="H1045">
        <v>35.848998999999999</v>
      </c>
      <c r="I1045">
        <v>0</v>
      </c>
    </row>
    <row r="1046" spans="1:9">
      <c r="A1046" s="126">
        <v>1045</v>
      </c>
      <c r="B1046">
        <v>2163.75</v>
      </c>
      <c r="C1046">
        <v>117.290001</v>
      </c>
      <c r="D1046">
        <v>37.060001</v>
      </c>
      <c r="E1046">
        <v>14.768667000000001</v>
      </c>
      <c r="F1046">
        <v>22.836338000000001</v>
      </c>
      <c r="G1046">
        <v>98.019997000000004</v>
      </c>
      <c r="H1046">
        <v>36.047500999999997</v>
      </c>
      <c r="I1046">
        <v>0</v>
      </c>
    </row>
    <row r="1047" spans="1:9">
      <c r="A1047" s="126">
        <v>1046</v>
      </c>
      <c r="B1047">
        <v>2161.73999</v>
      </c>
      <c r="C1047">
        <v>116.860001</v>
      </c>
      <c r="D1047">
        <v>36.771999000000001</v>
      </c>
      <c r="E1047">
        <v>14.693333000000001</v>
      </c>
      <c r="F1047">
        <v>22.834023999999999</v>
      </c>
      <c r="G1047">
        <v>98.389999000000003</v>
      </c>
      <c r="H1047">
        <v>35.9925</v>
      </c>
      <c r="I1047">
        <v>0</v>
      </c>
    </row>
    <row r="1048" spans="1:9">
      <c r="A1048" s="126">
        <v>1047</v>
      </c>
      <c r="B1048">
        <v>2166.889893</v>
      </c>
      <c r="C1048">
        <v>119.370003</v>
      </c>
      <c r="D1048">
        <v>36.803500999999997</v>
      </c>
      <c r="E1048">
        <v>15.083333</v>
      </c>
      <c r="F1048">
        <v>23.076741999999999</v>
      </c>
      <c r="G1048">
        <v>98.809997999999993</v>
      </c>
      <c r="H1048">
        <v>36.688999000000003</v>
      </c>
      <c r="I1048">
        <v>0</v>
      </c>
    </row>
    <row r="1049" spans="1:9">
      <c r="A1049" s="126">
        <v>1048</v>
      </c>
      <c r="B1049">
        <v>2163.780029</v>
      </c>
      <c r="C1049">
        <v>120.610001</v>
      </c>
      <c r="D1049">
        <v>36.997501</v>
      </c>
      <c r="E1049">
        <v>15.017333000000001</v>
      </c>
      <c r="F1049">
        <v>23.085985000000001</v>
      </c>
      <c r="G1049">
        <v>85.839995999999999</v>
      </c>
      <c r="H1049">
        <v>36.847999999999999</v>
      </c>
      <c r="I1049">
        <v>0</v>
      </c>
    </row>
    <row r="1050" spans="1:9">
      <c r="A1050" s="126">
        <v>1049</v>
      </c>
      <c r="B1050">
        <v>2173.0200199999999</v>
      </c>
      <c r="C1050">
        <v>121.91999800000001</v>
      </c>
      <c r="D1050">
        <v>37.285998999999997</v>
      </c>
      <c r="E1050">
        <v>15.224</v>
      </c>
      <c r="F1050">
        <v>23.106794000000001</v>
      </c>
      <c r="G1050">
        <v>87.910004000000001</v>
      </c>
      <c r="H1050">
        <v>37.059502000000002</v>
      </c>
      <c r="I1050">
        <v>0</v>
      </c>
    </row>
    <row r="1051" spans="1:9">
      <c r="A1051" s="126">
        <v>1050</v>
      </c>
      <c r="B1051">
        <v>2165.169922</v>
      </c>
      <c r="C1051">
        <v>120.610001</v>
      </c>
      <c r="D1051">
        <v>37.221499999999999</v>
      </c>
      <c r="E1051">
        <v>14.7</v>
      </c>
      <c r="F1051">
        <v>22.984276000000001</v>
      </c>
      <c r="G1051">
        <v>85.989998</v>
      </c>
      <c r="H1051">
        <v>36.931499000000002</v>
      </c>
      <c r="I1051">
        <v>0</v>
      </c>
    </row>
    <row r="1052" spans="1:9">
      <c r="A1052" s="126">
        <v>1051</v>
      </c>
      <c r="B1052">
        <v>2175.030029</v>
      </c>
      <c r="C1052">
        <v>121</v>
      </c>
      <c r="D1052">
        <v>37.243000000000002</v>
      </c>
      <c r="E1052">
        <v>14.818</v>
      </c>
      <c r="F1052">
        <v>22.806284000000002</v>
      </c>
      <c r="G1052">
        <v>85.889999000000003</v>
      </c>
      <c r="H1052">
        <v>37.137000999999998</v>
      </c>
      <c r="I1052">
        <v>0</v>
      </c>
    </row>
    <row r="1053" spans="1:9">
      <c r="A1053" s="126">
        <v>1052</v>
      </c>
      <c r="B1053">
        <v>2168.4799800000001</v>
      </c>
      <c r="C1053">
        <v>121.629997</v>
      </c>
      <c r="D1053">
        <v>36.980499000000002</v>
      </c>
      <c r="E1053">
        <v>15.334</v>
      </c>
      <c r="F1053">
        <v>22.501152000000001</v>
      </c>
      <c r="G1053">
        <v>87.660004000000001</v>
      </c>
      <c r="H1053">
        <v>36.988498999999997</v>
      </c>
      <c r="I1053">
        <v>0</v>
      </c>
    </row>
    <row r="1054" spans="1:9">
      <c r="A1054" s="126">
        <v>1053</v>
      </c>
      <c r="B1054">
        <v>2169.179932</v>
      </c>
      <c r="C1054">
        <v>121.220001</v>
      </c>
      <c r="D1054">
        <v>36.779499000000001</v>
      </c>
      <c r="E1054">
        <v>15.300667000000001</v>
      </c>
      <c r="F1054">
        <v>22.346274999999999</v>
      </c>
      <c r="G1054">
        <v>91.410004000000001</v>
      </c>
      <c r="H1054">
        <v>36.921000999999997</v>
      </c>
      <c r="I1054">
        <v>0</v>
      </c>
    </row>
    <row r="1055" spans="1:9">
      <c r="A1055" s="126">
        <v>1054</v>
      </c>
      <c r="B1055">
        <v>2166.580078</v>
      </c>
      <c r="C1055">
        <v>123.339996</v>
      </c>
      <c r="D1055">
        <v>36.833500000000001</v>
      </c>
      <c r="E1055">
        <v>15.232666999999999</v>
      </c>
      <c r="F1055">
        <v>23.797965999999999</v>
      </c>
      <c r="G1055">
        <v>92.040001000000004</v>
      </c>
      <c r="H1055">
        <v>37.088501000000001</v>
      </c>
      <c r="I1055">
        <v>0</v>
      </c>
    </row>
    <row r="1056" spans="1:9">
      <c r="A1056" s="126">
        <v>1055</v>
      </c>
      <c r="B1056">
        <v>2170.0600589999999</v>
      </c>
      <c r="C1056">
        <v>125</v>
      </c>
      <c r="D1056">
        <v>37.630501000000002</v>
      </c>
      <c r="E1056">
        <v>15.374000000000001</v>
      </c>
      <c r="F1056">
        <v>24.119274000000001</v>
      </c>
      <c r="G1056">
        <v>91.650002000000001</v>
      </c>
      <c r="H1056">
        <v>37.295501999999999</v>
      </c>
      <c r="I1056">
        <v>0</v>
      </c>
    </row>
    <row r="1057" spans="1:9">
      <c r="A1057" s="126">
        <v>1056</v>
      </c>
      <c r="B1057">
        <v>2173.6000979999999</v>
      </c>
      <c r="C1057">
        <v>123.94000200000001</v>
      </c>
      <c r="D1057">
        <v>37.940497999999998</v>
      </c>
      <c r="E1057">
        <v>15.652666999999999</v>
      </c>
      <c r="F1057">
        <v>24.089230000000001</v>
      </c>
      <c r="G1057">
        <v>91.25</v>
      </c>
      <c r="H1057">
        <v>38.439498999999998</v>
      </c>
      <c r="I1057">
        <v>0</v>
      </c>
    </row>
    <row r="1058" spans="1:9">
      <c r="A1058" s="126">
        <v>1057</v>
      </c>
      <c r="B1058">
        <v>2170.8400879999999</v>
      </c>
      <c r="C1058">
        <v>124.30999799999999</v>
      </c>
      <c r="D1058">
        <v>38.387000999999998</v>
      </c>
      <c r="E1058">
        <v>15.334</v>
      </c>
      <c r="F1058">
        <v>24.514562999999999</v>
      </c>
      <c r="G1058">
        <v>94.370002999999997</v>
      </c>
      <c r="H1058">
        <v>38.644001000000003</v>
      </c>
      <c r="I1058">
        <v>1</v>
      </c>
    </row>
    <row r="1059" spans="1:9">
      <c r="A1059" s="126">
        <v>1058</v>
      </c>
      <c r="B1059">
        <v>2157.030029</v>
      </c>
      <c r="C1059">
        <v>123.089996</v>
      </c>
      <c r="D1059">
        <v>38.028998999999999</v>
      </c>
      <c r="E1059">
        <v>15.146667000000001</v>
      </c>
      <c r="F1059">
        <v>24.151641999999999</v>
      </c>
      <c r="G1059">
        <v>93.559997999999993</v>
      </c>
      <c r="H1059">
        <v>38.553500999999997</v>
      </c>
      <c r="I1059">
        <v>0</v>
      </c>
    </row>
    <row r="1060" spans="1:9">
      <c r="A1060" s="126">
        <v>1059</v>
      </c>
      <c r="B1060">
        <v>2163.790039</v>
      </c>
      <c r="C1060">
        <v>122.510002</v>
      </c>
      <c r="D1060">
        <v>37.731997999999997</v>
      </c>
      <c r="E1060">
        <v>15.052667</v>
      </c>
      <c r="F1060">
        <v>24.454461999999999</v>
      </c>
      <c r="G1060">
        <v>93.099997999999999</v>
      </c>
      <c r="H1060">
        <v>38.658999999999999</v>
      </c>
      <c r="I1060">
        <v>0</v>
      </c>
    </row>
    <row r="1061" spans="1:9">
      <c r="A1061" s="126">
        <v>1060</v>
      </c>
      <c r="B1061">
        <v>2164.25</v>
      </c>
      <c r="C1061">
        <v>124.360001</v>
      </c>
      <c r="D1061">
        <v>38.038502000000001</v>
      </c>
      <c r="E1061">
        <v>15.374000000000001</v>
      </c>
      <c r="F1061">
        <v>24.605528</v>
      </c>
      <c r="G1061">
        <v>93.440002000000007</v>
      </c>
      <c r="H1061">
        <v>38.580502000000003</v>
      </c>
      <c r="I1061">
        <v>0</v>
      </c>
    </row>
    <row r="1062" spans="1:9">
      <c r="A1062" s="126">
        <v>1061</v>
      </c>
      <c r="B1062">
        <v>2182.8701169999999</v>
      </c>
      <c r="C1062">
        <v>125.150002</v>
      </c>
      <c r="D1062">
        <v>38.298999999999999</v>
      </c>
      <c r="E1062">
        <v>15.335333</v>
      </c>
      <c r="F1062">
        <v>24.979711999999999</v>
      </c>
      <c r="G1062">
        <v>97.029999000000004</v>
      </c>
      <c r="H1062">
        <v>39.110999999999997</v>
      </c>
      <c r="I1062">
        <v>0</v>
      </c>
    </row>
    <row r="1063" spans="1:9">
      <c r="A1063" s="126">
        <v>1062</v>
      </c>
      <c r="B1063">
        <v>2180.889893</v>
      </c>
      <c r="C1063">
        <v>125.260002</v>
      </c>
      <c r="D1063">
        <v>38.327998999999998</v>
      </c>
      <c r="E1063">
        <v>15.077332999999999</v>
      </c>
      <c r="F1063">
        <v>25.186561999999999</v>
      </c>
      <c r="G1063">
        <v>95.110000999999997</v>
      </c>
      <c r="H1063">
        <v>39.088000999999998</v>
      </c>
      <c r="I1063">
        <v>0</v>
      </c>
    </row>
    <row r="1064" spans="1:9">
      <c r="A1064" s="126">
        <v>1063</v>
      </c>
      <c r="B1064">
        <v>2181.73999</v>
      </c>
      <c r="C1064">
        <v>125.05999799999999</v>
      </c>
      <c r="D1064">
        <v>38.415500999999999</v>
      </c>
      <c r="E1064">
        <v>15.272</v>
      </c>
      <c r="F1064">
        <v>25.288824000000002</v>
      </c>
      <c r="G1064">
        <v>93.989998</v>
      </c>
      <c r="H1064">
        <v>39.213000999999998</v>
      </c>
      <c r="I1064">
        <v>0</v>
      </c>
    </row>
    <row r="1065" spans="1:9">
      <c r="A1065" s="126">
        <v>1064</v>
      </c>
      <c r="B1065">
        <v>2175.48999</v>
      </c>
      <c r="C1065">
        <v>124.879997</v>
      </c>
      <c r="D1065">
        <v>38.428001000000002</v>
      </c>
      <c r="E1065">
        <v>15.043333000000001</v>
      </c>
      <c r="F1065">
        <v>25.100567000000002</v>
      </c>
      <c r="G1065">
        <v>93.93</v>
      </c>
      <c r="H1065">
        <v>39.234000999999999</v>
      </c>
      <c r="I1065">
        <v>0</v>
      </c>
    </row>
    <row r="1066" spans="1:9">
      <c r="A1066" s="126">
        <v>1065</v>
      </c>
      <c r="B1066">
        <v>2185.790039</v>
      </c>
      <c r="C1066">
        <v>124.900002</v>
      </c>
      <c r="D1066">
        <v>38.561999999999998</v>
      </c>
      <c r="E1066">
        <v>14.994</v>
      </c>
      <c r="F1066">
        <v>25.084292999999999</v>
      </c>
      <c r="G1066">
        <v>95.889999000000003</v>
      </c>
      <c r="H1066">
        <v>39.2425</v>
      </c>
      <c r="I1066">
        <v>0</v>
      </c>
    </row>
    <row r="1067" spans="1:9">
      <c r="A1067" s="126">
        <v>1066</v>
      </c>
      <c r="B1067">
        <v>2184.0500489999999</v>
      </c>
      <c r="C1067">
        <v>124.879997</v>
      </c>
      <c r="D1067">
        <v>38.627997999999998</v>
      </c>
      <c r="E1067">
        <v>15.040666999999999</v>
      </c>
      <c r="F1067">
        <v>25.142401</v>
      </c>
      <c r="G1067">
        <v>96.589995999999999</v>
      </c>
      <c r="H1067">
        <v>39.160998999999997</v>
      </c>
      <c r="I1067">
        <v>0</v>
      </c>
    </row>
    <row r="1068" spans="1:9">
      <c r="A1068" s="126">
        <v>1067</v>
      </c>
      <c r="B1068">
        <v>2190.1499020000001</v>
      </c>
      <c r="C1068">
        <v>123.900002</v>
      </c>
      <c r="D1068">
        <v>38.424500000000002</v>
      </c>
      <c r="E1068">
        <v>15.039332999999999</v>
      </c>
      <c r="F1068">
        <v>25.44454</v>
      </c>
      <c r="G1068">
        <v>95.309997999999993</v>
      </c>
      <c r="H1068">
        <v>39.122002000000002</v>
      </c>
      <c r="I1068">
        <v>0</v>
      </c>
    </row>
    <row r="1069" spans="1:9">
      <c r="A1069" s="126">
        <v>1068</v>
      </c>
      <c r="B1069">
        <v>2178.1499020000001</v>
      </c>
      <c r="C1069">
        <v>123.300003</v>
      </c>
      <c r="D1069">
        <v>38.201999999999998</v>
      </c>
      <c r="E1069">
        <v>14.907333</v>
      </c>
      <c r="F1069">
        <v>25.421301</v>
      </c>
      <c r="G1069">
        <v>95.120002999999997</v>
      </c>
      <c r="H1069">
        <v>38.856997999999997</v>
      </c>
      <c r="I1069">
        <v>0</v>
      </c>
    </row>
    <row r="1070" spans="1:9">
      <c r="A1070" s="126">
        <v>1069</v>
      </c>
      <c r="B1070">
        <v>2182.219971</v>
      </c>
      <c r="C1070">
        <v>124.370003</v>
      </c>
      <c r="D1070">
        <v>38.231498999999999</v>
      </c>
      <c r="E1070">
        <v>14.882667</v>
      </c>
      <c r="F1070">
        <v>25.384115000000001</v>
      </c>
      <c r="G1070">
        <v>96.370002999999997</v>
      </c>
      <c r="H1070">
        <v>38.995499000000002</v>
      </c>
      <c r="I1070">
        <v>0</v>
      </c>
    </row>
    <row r="1071" spans="1:9">
      <c r="A1071" s="126">
        <v>1070</v>
      </c>
      <c r="B1071">
        <v>2187.0200199999999</v>
      </c>
      <c r="C1071">
        <v>123.910004</v>
      </c>
      <c r="D1071">
        <v>38.222999999999999</v>
      </c>
      <c r="E1071">
        <v>14.900667</v>
      </c>
      <c r="F1071">
        <v>25.351576000000001</v>
      </c>
      <c r="G1071">
        <v>96.160004000000001</v>
      </c>
      <c r="H1071">
        <v>38.875</v>
      </c>
      <c r="I1071">
        <v>0</v>
      </c>
    </row>
    <row r="1072" spans="1:9">
      <c r="A1072" s="126">
        <v>1071</v>
      </c>
      <c r="B1072">
        <v>2183.8701169999999</v>
      </c>
      <c r="C1072">
        <v>123.55999799999999</v>
      </c>
      <c r="D1072">
        <v>37.865501000000002</v>
      </c>
      <c r="E1072">
        <v>15</v>
      </c>
      <c r="F1072">
        <v>25.416651000000002</v>
      </c>
      <c r="G1072">
        <v>95.870002999999997</v>
      </c>
      <c r="H1072">
        <v>38.771000000000001</v>
      </c>
      <c r="I1072">
        <v>0</v>
      </c>
    </row>
    <row r="1073" spans="1:9">
      <c r="A1073" s="126">
        <v>1072</v>
      </c>
      <c r="B1073">
        <v>2182.639893</v>
      </c>
      <c r="C1073">
        <v>124.150002</v>
      </c>
      <c r="D1073">
        <v>37.973998999999999</v>
      </c>
      <c r="E1073">
        <v>14.862</v>
      </c>
      <c r="F1073">
        <v>25.219097000000001</v>
      </c>
      <c r="G1073">
        <v>95.260002</v>
      </c>
      <c r="H1073">
        <v>38.607498</v>
      </c>
      <c r="I1073">
        <v>0</v>
      </c>
    </row>
    <row r="1074" spans="1:9">
      <c r="A1074" s="126">
        <v>1073</v>
      </c>
      <c r="B1074">
        <v>2186.8999020000001</v>
      </c>
      <c r="C1074">
        <v>124.370003</v>
      </c>
      <c r="D1074">
        <v>38.122501</v>
      </c>
      <c r="E1074">
        <v>14.989333</v>
      </c>
      <c r="F1074">
        <v>25.298114999999999</v>
      </c>
      <c r="G1074">
        <v>95.940002000000007</v>
      </c>
      <c r="H1074">
        <v>38.603999999999999</v>
      </c>
      <c r="I1074">
        <v>0</v>
      </c>
    </row>
    <row r="1075" spans="1:9">
      <c r="A1075" s="126">
        <v>1074</v>
      </c>
      <c r="B1075">
        <v>2175.4399410000001</v>
      </c>
      <c r="C1075">
        <v>123.480003</v>
      </c>
      <c r="D1075">
        <v>37.862499</v>
      </c>
      <c r="E1075">
        <v>14.841333000000001</v>
      </c>
      <c r="F1075">
        <v>25.10754</v>
      </c>
      <c r="G1075">
        <v>95.18</v>
      </c>
      <c r="H1075">
        <v>38.481997999999997</v>
      </c>
      <c r="I1075">
        <v>0</v>
      </c>
    </row>
    <row r="1076" spans="1:9">
      <c r="A1076" s="126">
        <v>1075</v>
      </c>
      <c r="B1076">
        <v>2172.469971</v>
      </c>
      <c r="C1076">
        <v>123.889999</v>
      </c>
      <c r="D1076">
        <v>37.960999000000001</v>
      </c>
      <c r="E1076">
        <v>14.730667</v>
      </c>
      <c r="F1076">
        <v>25.000629</v>
      </c>
      <c r="G1076">
        <v>97.32</v>
      </c>
      <c r="H1076">
        <v>38.470500999999999</v>
      </c>
      <c r="I1076">
        <v>0</v>
      </c>
    </row>
    <row r="1077" spans="1:9">
      <c r="A1077" s="126">
        <v>1076</v>
      </c>
      <c r="B1077">
        <v>2169.040039</v>
      </c>
      <c r="C1077">
        <v>124.959999</v>
      </c>
      <c r="D1077">
        <v>38.450001</v>
      </c>
      <c r="E1077">
        <v>14.666</v>
      </c>
      <c r="F1077">
        <v>24.854203999999999</v>
      </c>
      <c r="G1077">
        <v>97.580001999999993</v>
      </c>
      <c r="H1077">
        <v>38.477001000000001</v>
      </c>
      <c r="I1077">
        <v>0</v>
      </c>
    </row>
    <row r="1078" spans="1:9">
      <c r="A1078" s="126">
        <v>1077</v>
      </c>
      <c r="B1078">
        <v>2180.3798830000001</v>
      </c>
      <c r="C1078">
        <v>126.540001</v>
      </c>
      <c r="D1078">
        <v>38.564498999999998</v>
      </c>
      <c r="E1078">
        <v>14.346667</v>
      </c>
      <c r="F1078">
        <v>24.826324</v>
      </c>
      <c r="G1078">
        <v>97.300003000000004</v>
      </c>
      <c r="H1078">
        <v>38.607498</v>
      </c>
      <c r="I1078">
        <v>0</v>
      </c>
    </row>
    <row r="1079" spans="1:9">
      <c r="A1079" s="126">
        <v>1078</v>
      </c>
      <c r="B1079">
        <v>2176.1201169999999</v>
      </c>
      <c r="C1079">
        <v>125.839996</v>
      </c>
      <c r="D1079">
        <v>38.379002</v>
      </c>
      <c r="E1079">
        <v>14.089333</v>
      </c>
      <c r="F1079">
        <v>24.635739999999998</v>
      </c>
      <c r="G1079">
        <v>97.449996999999996</v>
      </c>
      <c r="H1079">
        <v>38.454498000000001</v>
      </c>
      <c r="I1079">
        <v>0</v>
      </c>
    </row>
    <row r="1080" spans="1:9">
      <c r="A1080" s="126">
        <v>1079</v>
      </c>
      <c r="B1080">
        <v>2170.9499510000001</v>
      </c>
      <c r="C1080">
        <v>126.120003</v>
      </c>
      <c r="D1080">
        <v>38.457999999999998</v>
      </c>
      <c r="E1080">
        <v>14.134</v>
      </c>
      <c r="F1080">
        <v>24.658981000000001</v>
      </c>
      <c r="G1080">
        <v>97.449996999999996</v>
      </c>
      <c r="H1080">
        <v>38.352500999999997</v>
      </c>
      <c r="I1080">
        <v>0</v>
      </c>
    </row>
    <row r="1081" spans="1:9">
      <c r="A1081" s="126">
        <v>1080</v>
      </c>
      <c r="B1081">
        <v>2170.860107</v>
      </c>
      <c r="C1081">
        <v>126.16999800000001</v>
      </c>
      <c r="D1081">
        <v>38.530997999999997</v>
      </c>
      <c r="E1081">
        <v>13.384667</v>
      </c>
      <c r="F1081">
        <v>24.805402999999998</v>
      </c>
      <c r="G1081">
        <v>97.379997000000003</v>
      </c>
      <c r="H1081">
        <v>38.438999000000003</v>
      </c>
      <c r="I1081">
        <v>1</v>
      </c>
    </row>
    <row r="1082" spans="1:9">
      <c r="A1082" s="126">
        <v>1081</v>
      </c>
      <c r="B1082">
        <v>2179.9799800000001</v>
      </c>
      <c r="C1082">
        <v>126.510002</v>
      </c>
      <c r="D1082">
        <v>38.622002000000002</v>
      </c>
      <c r="E1082">
        <v>13.185333</v>
      </c>
      <c r="F1082">
        <v>25.037817</v>
      </c>
      <c r="G1082">
        <v>97.379997000000003</v>
      </c>
      <c r="H1082">
        <v>38.573002000000002</v>
      </c>
      <c r="I1082">
        <v>0</v>
      </c>
    </row>
    <row r="1083" spans="1:9">
      <c r="A1083" s="126">
        <v>1082</v>
      </c>
      <c r="B1083">
        <v>2186.4799800000001</v>
      </c>
      <c r="C1083">
        <v>129.729996</v>
      </c>
      <c r="D1083">
        <v>39.443500999999998</v>
      </c>
      <c r="E1083">
        <v>13.522</v>
      </c>
      <c r="F1083">
        <v>25.030840000000001</v>
      </c>
      <c r="G1083">
        <v>100.089996</v>
      </c>
      <c r="H1083">
        <v>39.004002</v>
      </c>
      <c r="I1083">
        <v>0</v>
      </c>
    </row>
    <row r="1084" spans="1:9">
      <c r="A1084" s="126">
        <v>1083</v>
      </c>
      <c r="B1084">
        <v>2186.1599120000001</v>
      </c>
      <c r="C1084">
        <v>131.050003</v>
      </c>
      <c r="D1084">
        <v>39.223998999999999</v>
      </c>
      <c r="E1084">
        <v>13.447333</v>
      </c>
      <c r="F1084">
        <v>25.184235000000001</v>
      </c>
      <c r="G1084">
        <v>99.150002000000001</v>
      </c>
      <c r="H1084">
        <v>39.017502</v>
      </c>
      <c r="I1084">
        <v>0</v>
      </c>
    </row>
    <row r="1085" spans="1:9">
      <c r="A1085" s="126">
        <v>1084</v>
      </c>
      <c r="B1085">
        <v>2181.3000489999999</v>
      </c>
      <c r="C1085">
        <v>130.270004</v>
      </c>
      <c r="D1085">
        <v>39.202998999999998</v>
      </c>
      <c r="E1085">
        <v>13.157333</v>
      </c>
      <c r="F1085">
        <v>24.524179</v>
      </c>
      <c r="G1085">
        <v>99.660004000000001</v>
      </c>
      <c r="H1085">
        <v>38.765999000000001</v>
      </c>
      <c r="I1085">
        <v>0</v>
      </c>
    </row>
    <row r="1086" spans="1:9">
      <c r="A1086" s="126">
        <v>1085</v>
      </c>
      <c r="B1086">
        <v>2127.8100589999999</v>
      </c>
      <c r="C1086">
        <v>127.099998</v>
      </c>
      <c r="D1086">
        <v>38.006999999999998</v>
      </c>
      <c r="E1086">
        <v>12.964667</v>
      </c>
      <c r="F1086">
        <v>23.968713999999999</v>
      </c>
      <c r="G1086">
        <v>96.5</v>
      </c>
      <c r="H1086">
        <v>37.983001999999999</v>
      </c>
      <c r="I1086">
        <v>0</v>
      </c>
    </row>
    <row r="1087" spans="1:9">
      <c r="A1087" s="126">
        <v>1086</v>
      </c>
      <c r="B1087">
        <v>2159.040039</v>
      </c>
      <c r="C1087">
        <v>128.69000199999999</v>
      </c>
      <c r="D1087">
        <v>38.574500999999998</v>
      </c>
      <c r="E1087">
        <v>13.22</v>
      </c>
      <c r="F1087">
        <v>24.505589000000001</v>
      </c>
      <c r="G1087">
        <v>99.050003000000004</v>
      </c>
      <c r="H1087">
        <v>38.451000000000001</v>
      </c>
      <c r="I1087">
        <v>0</v>
      </c>
    </row>
    <row r="1088" spans="1:9">
      <c r="A1088" s="126">
        <v>1087</v>
      </c>
      <c r="B1088">
        <v>2127.0200199999999</v>
      </c>
      <c r="C1088">
        <v>127.209999</v>
      </c>
      <c r="D1088">
        <v>38.050499000000002</v>
      </c>
      <c r="E1088">
        <v>13.07</v>
      </c>
      <c r="F1088">
        <v>25.088943</v>
      </c>
      <c r="G1088">
        <v>96.089995999999999</v>
      </c>
      <c r="H1088">
        <v>37.984501000000002</v>
      </c>
      <c r="I1088">
        <v>0</v>
      </c>
    </row>
    <row r="1089" spans="1:9">
      <c r="A1089" s="126">
        <v>1088</v>
      </c>
      <c r="B1089">
        <v>2125.7700199999999</v>
      </c>
      <c r="C1089">
        <v>127.769997</v>
      </c>
      <c r="D1089">
        <v>38.054501000000002</v>
      </c>
      <c r="E1089">
        <v>13.093999999999999</v>
      </c>
      <c r="F1089">
        <v>25.976759000000001</v>
      </c>
      <c r="G1089">
        <v>97.010002</v>
      </c>
      <c r="H1089">
        <v>38.124499999999998</v>
      </c>
      <c r="I1089">
        <v>0</v>
      </c>
    </row>
    <row r="1090" spans="1:9">
      <c r="A1090" s="126">
        <v>1089</v>
      </c>
      <c r="B1090">
        <v>2147.26001</v>
      </c>
      <c r="C1090">
        <v>128.35000600000001</v>
      </c>
      <c r="D1090">
        <v>38.484501000000002</v>
      </c>
      <c r="E1090">
        <v>13.361333</v>
      </c>
      <c r="F1090">
        <v>26.859928</v>
      </c>
      <c r="G1090">
        <v>97.339995999999999</v>
      </c>
      <c r="H1090">
        <v>38.588000999999998</v>
      </c>
      <c r="I1090">
        <v>0</v>
      </c>
    </row>
    <row r="1091" spans="1:9">
      <c r="A1091" s="126">
        <v>1090</v>
      </c>
      <c r="B1091">
        <v>2139.1599120000001</v>
      </c>
      <c r="C1091">
        <v>129.070007</v>
      </c>
      <c r="D1091">
        <v>38.925998999999997</v>
      </c>
      <c r="E1091">
        <v>13.693333000000001</v>
      </c>
      <c r="F1091">
        <v>26.708860000000001</v>
      </c>
      <c r="G1091">
        <v>99.480002999999996</v>
      </c>
      <c r="H1091">
        <v>38.444000000000003</v>
      </c>
      <c r="I1091">
        <v>0</v>
      </c>
    </row>
    <row r="1092" spans="1:9">
      <c r="A1092" s="126">
        <v>1091</v>
      </c>
      <c r="B1092">
        <v>2139.1201169999999</v>
      </c>
      <c r="C1092">
        <v>128.64999399999999</v>
      </c>
      <c r="D1092">
        <v>38.755001</v>
      </c>
      <c r="E1092">
        <v>13.756</v>
      </c>
      <c r="F1092">
        <v>26.397434000000001</v>
      </c>
      <c r="G1092">
        <v>98.059997999999993</v>
      </c>
      <c r="H1092">
        <v>38.284999999999997</v>
      </c>
      <c r="I1092">
        <v>0</v>
      </c>
    </row>
    <row r="1093" spans="1:9">
      <c r="A1093" s="126">
        <v>1092</v>
      </c>
      <c r="B1093">
        <v>2139.76001</v>
      </c>
      <c r="C1093">
        <v>128.63999899999999</v>
      </c>
      <c r="D1093">
        <v>39.011001999999998</v>
      </c>
      <c r="E1093">
        <v>13.642666999999999</v>
      </c>
      <c r="F1093">
        <v>26.395106999999999</v>
      </c>
      <c r="G1093">
        <v>98.25</v>
      </c>
      <c r="H1093">
        <v>38.570498999999998</v>
      </c>
      <c r="I1093">
        <v>0</v>
      </c>
    </row>
    <row r="1094" spans="1:9">
      <c r="A1094" s="126">
        <v>1093</v>
      </c>
      <c r="B1094">
        <v>2163.1201169999999</v>
      </c>
      <c r="C1094">
        <v>129.94000199999999</v>
      </c>
      <c r="D1094">
        <v>39.487000000000002</v>
      </c>
      <c r="E1094">
        <v>13.681333</v>
      </c>
      <c r="F1094">
        <v>26.390454999999999</v>
      </c>
      <c r="G1094">
        <v>94.879997000000003</v>
      </c>
      <c r="H1094">
        <v>38.811000999999997</v>
      </c>
      <c r="I1094">
        <v>0</v>
      </c>
    </row>
    <row r="1095" spans="1:9">
      <c r="A1095" s="126">
        <v>1094</v>
      </c>
      <c r="B1095">
        <v>2177.179932</v>
      </c>
      <c r="C1095">
        <v>130.08000200000001</v>
      </c>
      <c r="D1095">
        <v>40.235000999999997</v>
      </c>
      <c r="E1095">
        <v>13.762</v>
      </c>
      <c r="F1095">
        <v>26.639140999999999</v>
      </c>
      <c r="G1095">
        <v>95.830001999999993</v>
      </c>
      <c r="H1095">
        <v>39.360500000000002</v>
      </c>
      <c r="I1095">
        <v>0</v>
      </c>
    </row>
    <row r="1096" spans="1:9">
      <c r="A1096" s="126">
        <v>1095</v>
      </c>
      <c r="B1096">
        <v>2164.6899410000001</v>
      </c>
      <c r="C1096">
        <v>127.959999</v>
      </c>
      <c r="D1096">
        <v>40.287497999999999</v>
      </c>
      <c r="E1096">
        <v>13.83</v>
      </c>
      <c r="F1096">
        <v>26.195229999999999</v>
      </c>
      <c r="G1096">
        <v>95.940002000000007</v>
      </c>
      <c r="H1096">
        <v>39.345001000000003</v>
      </c>
      <c r="I1096">
        <v>0</v>
      </c>
    </row>
    <row r="1097" spans="1:9">
      <c r="A1097" s="126">
        <v>1096</v>
      </c>
      <c r="B1097">
        <v>2146.1000979999999</v>
      </c>
      <c r="C1097">
        <v>127.30999799999999</v>
      </c>
      <c r="D1097">
        <v>39.957999999999998</v>
      </c>
      <c r="E1097">
        <v>13.932667</v>
      </c>
      <c r="F1097">
        <v>26.234741</v>
      </c>
      <c r="G1097">
        <v>94.559997999999993</v>
      </c>
      <c r="H1097">
        <v>38.710498999999999</v>
      </c>
      <c r="I1097">
        <v>0</v>
      </c>
    </row>
    <row r="1098" spans="1:9">
      <c r="A1098" s="126">
        <v>1097</v>
      </c>
      <c r="B1098">
        <v>2159.929932</v>
      </c>
      <c r="C1098">
        <v>128.69000199999999</v>
      </c>
      <c r="D1098">
        <v>40.805500000000002</v>
      </c>
      <c r="E1098">
        <v>13.720667000000001</v>
      </c>
      <c r="F1098">
        <v>26.283541</v>
      </c>
      <c r="G1098">
        <v>97.07</v>
      </c>
      <c r="H1098">
        <v>39.150500999999998</v>
      </c>
      <c r="I1098">
        <v>0</v>
      </c>
    </row>
    <row r="1099" spans="1:9">
      <c r="A1099" s="126">
        <v>1098</v>
      </c>
      <c r="B1099">
        <v>2171.3701169999999</v>
      </c>
      <c r="C1099">
        <v>129.229996</v>
      </c>
      <c r="D1099">
        <v>41.436000999999997</v>
      </c>
      <c r="E1099">
        <v>13.751333000000001</v>
      </c>
      <c r="F1099">
        <v>26.483419000000001</v>
      </c>
      <c r="G1099">
        <v>97.480002999999996</v>
      </c>
      <c r="H1099">
        <v>39.077998999999998</v>
      </c>
      <c r="I1099">
        <v>0</v>
      </c>
    </row>
    <row r="1100" spans="1:9">
      <c r="A1100" s="126">
        <v>1099</v>
      </c>
      <c r="B1100">
        <v>2151.1298830000001</v>
      </c>
      <c r="C1100">
        <v>128.08999600000001</v>
      </c>
      <c r="D1100">
        <v>41.452499000000003</v>
      </c>
      <c r="E1100">
        <v>13.38</v>
      </c>
      <c r="F1100">
        <v>26.072056</v>
      </c>
      <c r="G1100">
        <v>96.669998000000007</v>
      </c>
      <c r="H1100">
        <v>38.750500000000002</v>
      </c>
      <c r="I1100">
        <v>0</v>
      </c>
    </row>
    <row r="1101" spans="1:9">
      <c r="A1101" s="126">
        <v>1100</v>
      </c>
      <c r="B1101">
        <v>2168.2700199999999</v>
      </c>
      <c r="C1101">
        <v>128.270004</v>
      </c>
      <c r="D1101">
        <v>41.865501000000002</v>
      </c>
      <c r="E1101">
        <v>13.602</v>
      </c>
      <c r="F1101">
        <v>26.274252000000001</v>
      </c>
      <c r="G1101">
        <v>98.550003000000004</v>
      </c>
      <c r="H1101">
        <v>38.864497999999998</v>
      </c>
      <c r="I1101">
        <v>0</v>
      </c>
    </row>
    <row r="1102" spans="1:9">
      <c r="A1102" s="126">
        <v>1101</v>
      </c>
      <c r="B1102">
        <v>2161.1999510000001</v>
      </c>
      <c r="C1102">
        <v>128.770004</v>
      </c>
      <c r="D1102">
        <v>41.837001999999998</v>
      </c>
      <c r="E1102">
        <v>14.246667</v>
      </c>
      <c r="F1102">
        <v>26.151067999999999</v>
      </c>
      <c r="G1102">
        <v>102.629997</v>
      </c>
      <c r="H1102">
        <v>38.627997999999998</v>
      </c>
      <c r="I1102">
        <v>1</v>
      </c>
    </row>
    <row r="1103" spans="1:9">
      <c r="A1103" s="126">
        <v>1102</v>
      </c>
      <c r="B1103">
        <v>2150.48999</v>
      </c>
      <c r="C1103">
        <v>128.19000199999999</v>
      </c>
      <c r="D1103">
        <v>41.701500000000003</v>
      </c>
      <c r="E1103">
        <v>14.093999999999999</v>
      </c>
      <c r="F1103">
        <v>26.262626999999998</v>
      </c>
      <c r="G1103">
        <v>102.339996</v>
      </c>
      <c r="H1103">
        <v>38.821499000000003</v>
      </c>
      <c r="I1103">
        <v>0</v>
      </c>
    </row>
    <row r="1104" spans="1:9">
      <c r="A1104" s="126">
        <v>1103</v>
      </c>
      <c r="B1104">
        <v>2159.7299800000001</v>
      </c>
      <c r="C1104">
        <v>128.470001</v>
      </c>
      <c r="D1104">
        <v>42.217998999999999</v>
      </c>
      <c r="E1104">
        <v>13.897333</v>
      </c>
      <c r="F1104">
        <v>26.274252000000001</v>
      </c>
      <c r="G1104">
        <v>106.279999</v>
      </c>
      <c r="H1104">
        <v>38.823501999999998</v>
      </c>
      <c r="I1104">
        <v>0</v>
      </c>
    </row>
    <row r="1105" spans="1:9">
      <c r="A1105" s="126">
        <v>1104</v>
      </c>
      <c r="B1105">
        <v>2160.7700199999999</v>
      </c>
      <c r="C1105">
        <v>128.740005</v>
      </c>
      <c r="D1105">
        <v>42.082999999999998</v>
      </c>
      <c r="E1105">
        <v>13.4</v>
      </c>
      <c r="F1105">
        <v>26.469474999999999</v>
      </c>
      <c r="G1105">
        <v>105.07</v>
      </c>
      <c r="H1105">
        <v>38.842998999999999</v>
      </c>
      <c r="I1105">
        <v>0</v>
      </c>
    </row>
    <row r="1106" spans="1:9">
      <c r="A1106" s="126">
        <v>1105</v>
      </c>
      <c r="B1106">
        <v>2153.73999</v>
      </c>
      <c r="C1106">
        <v>128.990005</v>
      </c>
      <c r="D1106">
        <v>41.971499999999999</v>
      </c>
      <c r="E1106">
        <v>13.107333000000001</v>
      </c>
      <c r="F1106">
        <v>26.508986</v>
      </c>
      <c r="G1106">
        <v>104.82</v>
      </c>
      <c r="H1106">
        <v>38.754002</v>
      </c>
      <c r="I1106">
        <v>0</v>
      </c>
    </row>
    <row r="1107" spans="1:9">
      <c r="A1107" s="126">
        <v>1106</v>
      </c>
      <c r="B1107">
        <v>2163.6599120000001</v>
      </c>
      <c r="C1107">
        <v>130.240005</v>
      </c>
      <c r="D1107">
        <v>42.085498999999999</v>
      </c>
      <c r="E1107">
        <v>13.396667000000001</v>
      </c>
      <c r="F1107">
        <v>26.971491</v>
      </c>
      <c r="G1107">
        <v>103.33000199999999</v>
      </c>
      <c r="H1107">
        <v>39.297001000000002</v>
      </c>
      <c r="I1107">
        <v>0</v>
      </c>
    </row>
    <row r="1108" spans="1:9">
      <c r="A1108" s="126">
        <v>1107</v>
      </c>
      <c r="B1108">
        <v>2136.7299800000001</v>
      </c>
      <c r="C1108">
        <v>128.88000500000001</v>
      </c>
      <c r="D1108">
        <v>41.549999</v>
      </c>
      <c r="E1108">
        <v>13.34</v>
      </c>
      <c r="F1108">
        <v>27.029593999999999</v>
      </c>
      <c r="G1108">
        <v>100.589996</v>
      </c>
      <c r="H1108">
        <v>39.153500000000001</v>
      </c>
      <c r="I1108">
        <v>0</v>
      </c>
    </row>
    <row r="1109" spans="1:9">
      <c r="A1109" s="126">
        <v>1108</v>
      </c>
      <c r="B1109">
        <v>2139.179932</v>
      </c>
      <c r="C1109">
        <v>129.050003</v>
      </c>
      <c r="D1109">
        <v>41.704498000000001</v>
      </c>
      <c r="E1109">
        <v>13.433999999999999</v>
      </c>
      <c r="F1109">
        <v>27.271298999999999</v>
      </c>
      <c r="G1109">
        <v>99.5</v>
      </c>
      <c r="H1109">
        <v>39.306998999999998</v>
      </c>
      <c r="I1109">
        <v>0</v>
      </c>
    </row>
    <row r="1110" spans="1:9">
      <c r="A1110" s="126">
        <v>1109</v>
      </c>
      <c r="B1110">
        <v>2132.5500489999999</v>
      </c>
      <c r="C1110">
        <v>127.82</v>
      </c>
      <c r="D1110">
        <v>41.464001000000003</v>
      </c>
      <c r="E1110">
        <v>13.349333</v>
      </c>
      <c r="F1110">
        <v>27.187635</v>
      </c>
      <c r="G1110">
        <v>100.230003</v>
      </c>
      <c r="H1110">
        <v>38.909500000000001</v>
      </c>
      <c r="I1110">
        <v>0</v>
      </c>
    </row>
    <row r="1111" spans="1:9">
      <c r="A1111" s="126">
        <v>1110</v>
      </c>
      <c r="B1111">
        <v>2132.9799800000001</v>
      </c>
      <c r="C1111">
        <v>127.879997</v>
      </c>
      <c r="D1111">
        <v>41.147998999999999</v>
      </c>
      <c r="E1111">
        <v>13.100667</v>
      </c>
      <c r="F1111">
        <v>27.338695999999999</v>
      </c>
      <c r="G1111">
        <v>101.470001</v>
      </c>
      <c r="H1111">
        <v>38.926498000000002</v>
      </c>
      <c r="I1111">
        <v>0</v>
      </c>
    </row>
    <row r="1112" spans="1:9">
      <c r="A1112" s="126">
        <v>1111</v>
      </c>
      <c r="B1112">
        <v>2126.5</v>
      </c>
      <c r="C1112">
        <v>127.540001</v>
      </c>
      <c r="D1112">
        <v>40.647499000000003</v>
      </c>
      <c r="E1112">
        <v>12.930667</v>
      </c>
      <c r="F1112">
        <v>27.320108000000001</v>
      </c>
      <c r="G1112">
        <v>99.800003000000004</v>
      </c>
      <c r="H1112">
        <v>38.998001000000002</v>
      </c>
      <c r="I1112">
        <v>0</v>
      </c>
    </row>
    <row r="1113" spans="1:9">
      <c r="A1113" s="126">
        <v>1112</v>
      </c>
      <c r="B1113">
        <v>2139.6000979999999</v>
      </c>
      <c r="C1113">
        <v>128.570007</v>
      </c>
      <c r="D1113">
        <v>40.8825</v>
      </c>
      <c r="E1113">
        <v>13.273332999999999</v>
      </c>
      <c r="F1113">
        <v>27.301521000000001</v>
      </c>
      <c r="G1113">
        <v>118.790001</v>
      </c>
      <c r="H1113">
        <v>39.762999999999998</v>
      </c>
      <c r="I1113">
        <v>0</v>
      </c>
    </row>
    <row r="1114" spans="1:9">
      <c r="A1114" s="126">
        <v>1113</v>
      </c>
      <c r="B1114">
        <v>2144.290039</v>
      </c>
      <c r="C1114">
        <v>130.11000100000001</v>
      </c>
      <c r="D1114">
        <v>40.884498999999998</v>
      </c>
      <c r="E1114">
        <v>13.570667</v>
      </c>
      <c r="F1114">
        <v>27.220171000000001</v>
      </c>
      <c r="G1114">
        <v>121.870003</v>
      </c>
      <c r="H1114">
        <v>40.075001</v>
      </c>
      <c r="I1114">
        <v>0</v>
      </c>
    </row>
    <row r="1115" spans="1:9">
      <c r="A1115" s="126">
        <v>1114</v>
      </c>
      <c r="B1115">
        <v>2141.3400879999999</v>
      </c>
      <c r="C1115">
        <v>130</v>
      </c>
      <c r="D1115">
        <v>40.515999000000001</v>
      </c>
      <c r="E1115">
        <v>13.273332999999999</v>
      </c>
      <c r="F1115">
        <v>27.206227999999999</v>
      </c>
      <c r="G1115">
        <v>123.349998</v>
      </c>
      <c r="H1115">
        <v>39.848498999999997</v>
      </c>
      <c r="I1115">
        <v>0</v>
      </c>
    </row>
    <row r="1116" spans="1:9">
      <c r="A1116" s="126">
        <v>1115</v>
      </c>
      <c r="B1116">
        <v>2141.1599120000001</v>
      </c>
      <c r="C1116">
        <v>132.070007</v>
      </c>
      <c r="D1116">
        <v>40.949500999999998</v>
      </c>
      <c r="E1116">
        <v>13.339333</v>
      </c>
      <c r="F1116">
        <v>27.099316000000002</v>
      </c>
      <c r="G1116">
        <v>127.5</v>
      </c>
      <c r="H1116">
        <v>39.968497999999997</v>
      </c>
      <c r="I1116">
        <v>0</v>
      </c>
    </row>
    <row r="1117" spans="1:9">
      <c r="A1117" s="126">
        <v>1116</v>
      </c>
      <c r="B1117">
        <v>2151.330078</v>
      </c>
      <c r="C1117">
        <v>133.279999</v>
      </c>
      <c r="D1117">
        <v>41.904499000000001</v>
      </c>
      <c r="E1117">
        <v>13.517333000000001</v>
      </c>
      <c r="F1117">
        <v>27.343346</v>
      </c>
      <c r="G1117">
        <v>127.33000199999999</v>
      </c>
      <c r="H1117">
        <v>40.655498999999999</v>
      </c>
      <c r="I1117">
        <v>0</v>
      </c>
    </row>
    <row r="1118" spans="1:9">
      <c r="A1118" s="126">
        <v>1117</v>
      </c>
      <c r="B1118">
        <v>2143.1599120000001</v>
      </c>
      <c r="C1118">
        <v>132.28999300000001</v>
      </c>
      <c r="D1118">
        <v>41.758999000000003</v>
      </c>
      <c r="E1118">
        <v>13.489333</v>
      </c>
      <c r="F1118">
        <v>27.482800000000001</v>
      </c>
      <c r="G1118">
        <v>126.510002</v>
      </c>
      <c r="H1118">
        <v>40.383499</v>
      </c>
      <c r="I1118">
        <v>0</v>
      </c>
    </row>
    <row r="1119" spans="1:9">
      <c r="A1119" s="126">
        <v>1118</v>
      </c>
      <c r="B1119">
        <v>2139.429932</v>
      </c>
      <c r="C1119">
        <v>131.03999300000001</v>
      </c>
      <c r="D1119">
        <v>41.129500999999998</v>
      </c>
      <c r="E1119">
        <v>13.482666999999999</v>
      </c>
      <c r="F1119">
        <v>26.86458</v>
      </c>
      <c r="G1119">
        <v>126.970001</v>
      </c>
      <c r="H1119">
        <v>39.953499000000001</v>
      </c>
      <c r="I1119">
        <v>0</v>
      </c>
    </row>
    <row r="1120" spans="1:9">
      <c r="A1120" s="126">
        <v>1119</v>
      </c>
      <c r="B1120">
        <v>2133.040039</v>
      </c>
      <c r="C1120">
        <v>129.69000199999999</v>
      </c>
      <c r="D1120">
        <v>40.917999000000002</v>
      </c>
      <c r="E1120">
        <v>13.600667</v>
      </c>
      <c r="F1120">
        <v>26.606605999999999</v>
      </c>
      <c r="G1120">
        <v>126.470001</v>
      </c>
      <c r="H1120">
        <v>39.767502</v>
      </c>
      <c r="I1120">
        <v>0</v>
      </c>
    </row>
    <row r="1121" spans="1:9">
      <c r="A1121" s="126">
        <v>1120</v>
      </c>
      <c r="B1121">
        <v>2126.4099120000001</v>
      </c>
      <c r="C1121">
        <v>131.28999300000001</v>
      </c>
      <c r="D1121">
        <v>38.816001999999997</v>
      </c>
      <c r="E1121">
        <v>13.331333000000001</v>
      </c>
      <c r="F1121">
        <v>26.429966</v>
      </c>
      <c r="G1121">
        <v>126.57</v>
      </c>
      <c r="H1121">
        <v>39.768501000000001</v>
      </c>
      <c r="I1121">
        <v>0</v>
      </c>
    </row>
    <row r="1122" spans="1:9">
      <c r="A1122" s="126">
        <v>1121</v>
      </c>
      <c r="B1122">
        <v>2126.1499020000001</v>
      </c>
      <c r="C1122">
        <v>130.990005</v>
      </c>
      <c r="D1122">
        <v>39.491000999999997</v>
      </c>
      <c r="E1122">
        <v>13.182</v>
      </c>
      <c r="F1122">
        <v>26.388134000000001</v>
      </c>
      <c r="G1122">
        <v>124.870003</v>
      </c>
      <c r="H1122">
        <v>39.227001000000001</v>
      </c>
      <c r="I1122">
        <v>0</v>
      </c>
    </row>
    <row r="1123" spans="1:9">
      <c r="A1123" s="126">
        <v>1122</v>
      </c>
      <c r="B1123">
        <v>2111.719971</v>
      </c>
      <c r="C1123">
        <v>129.5</v>
      </c>
      <c r="D1123">
        <v>39.270499999999998</v>
      </c>
      <c r="E1123">
        <v>12.719333000000001</v>
      </c>
      <c r="F1123">
        <v>25.911681999999999</v>
      </c>
      <c r="G1123">
        <v>123.300003</v>
      </c>
      <c r="H1123">
        <v>39.180500000000002</v>
      </c>
      <c r="I1123">
        <v>1</v>
      </c>
    </row>
    <row r="1124" spans="1:9">
      <c r="A1124" s="126">
        <v>1123</v>
      </c>
      <c r="B1124">
        <v>2097.9399410000001</v>
      </c>
      <c r="C1124">
        <v>127.16999800000001</v>
      </c>
      <c r="D1124">
        <v>38.277999999999999</v>
      </c>
      <c r="E1124">
        <v>12.534667000000001</v>
      </c>
      <c r="F1124">
        <v>25.934925</v>
      </c>
      <c r="G1124">
        <v>122.339996</v>
      </c>
      <c r="H1124">
        <v>38.435001</v>
      </c>
      <c r="I1124">
        <v>0</v>
      </c>
    </row>
    <row r="1125" spans="1:9">
      <c r="A1125" s="126">
        <v>1124</v>
      </c>
      <c r="B1125">
        <v>2088.6599120000001</v>
      </c>
      <c r="C1125">
        <v>120</v>
      </c>
      <c r="D1125">
        <v>38.351500999999999</v>
      </c>
      <c r="E1125">
        <v>12.494667</v>
      </c>
      <c r="F1125">
        <v>25.656939000000001</v>
      </c>
      <c r="G1125">
        <v>122.139999</v>
      </c>
      <c r="H1125">
        <v>38.106498999999999</v>
      </c>
      <c r="I1125">
        <v>0</v>
      </c>
    </row>
    <row r="1126" spans="1:9">
      <c r="A1126" s="126">
        <v>1125</v>
      </c>
      <c r="B1126">
        <v>2085.179932</v>
      </c>
      <c r="C1126">
        <v>120.75</v>
      </c>
      <c r="D1126">
        <v>37.752499</v>
      </c>
      <c r="E1126">
        <v>12.704000000000001</v>
      </c>
      <c r="F1126">
        <v>25.425671000000001</v>
      </c>
      <c r="G1126">
        <v>122.029999</v>
      </c>
      <c r="H1126">
        <v>38.101002000000001</v>
      </c>
      <c r="I1126">
        <v>0</v>
      </c>
    </row>
    <row r="1127" spans="1:9">
      <c r="A1127" s="126">
        <v>1126</v>
      </c>
      <c r="B1127">
        <v>2131.5200199999999</v>
      </c>
      <c r="C1127">
        <v>122.150002</v>
      </c>
      <c r="D1127">
        <v>39.246498000000003</v>
      </c>
      <c r="E1127">
        <v>12.880667000000001</v>
      </c>
      <c r="F1127">
        <v>25.792427</v>
      </c>
      <c r="G1127">
        <v>124.58000199999999</v>
      </c>
      <c r="H1127">
        <v>39.125999</v>
      </c>
      <c r="I1127">
        <v>0</v>
      </c>
    </row>
    <row r="1128" spans="1:9">
      <c r="A1128" s="126">
        <v>1127</v>
      </c>
      <c r="B1128">
        <v>2139.5600589999999</v>
      </c>
      <c r="C1128">
        <v>124.220001</v>
      </c>
      <c r="D1128">
        <v>39.387501</v>
      </c>
      <c r="E1128">
        <v>12.996</v>
      </c>
      <c r="F1128">
        <v>25.944272999999999</v>
      </c>
      <c r="G1128">
        <v>124.339996</v>
      </c>
      <c r="H1128">
        <v>39.525500999999998</v>
      </c>
      <c r="I1128">
        <v>0</v>
      </c>
    </row>
    <row r="1129" spans="1:9">
      <c r="A1129" s="126">
        <v>1128</v>
      </c>
      <c r="B1129">
        <v>2163.26001</v>
      </c>
      <c r="C1129">
        <v>123.18</v>
      </c>
      <c r="D1129">
        <v>38.594002000000003</v>
      </c>
      <c r="E1129">
        <v>12.670667</v>
      </c>
      <c r="F1129">
        <v>25.902221999999998</v>
      </c>
      <c r="G1129">
        <v>122.19000200000001</v>
      </c>
      <c r="H1129">
        <v>39.265498999999998</v>
      </c>
      <c r="I1129">
        <v>0</v>
      </c>
    </row>
    <row r="1130" spans="1:9">
      <c r="A1130" s="126">
        <v>1129</v>
      </c>
      <c r="B1130">
        <v>2167.4799800000001</v>
      </c>
      <c r="C1130">
        <v>120.800003</v>
      </c>
      <c r="D1130">
        <v>37.118999000000002</v>
      </c>
      <c r="E1130">
        <v>12.356667</v>
      </c>
      <c r="F1130">
        <v>25.180382000000002</v>
      </c>
      <c r="G1130">
        <v>115.41999800000001</v>
      </c>
      <c r="H1130">
        <v>38.127997999999998</v>
      </c>
      <c r="I1130">
        <v>0</v>
      </c>
    </row>
    <row r="1131" spans="1:9">
      <c r="A1131" s="126">
        <v>1130</v>
      </c>
      <c r="B1131">
        <v>2164.4499510000001</v>
      </c>
      <c r="C1131">
        <v>119.019997</v>
      </c>
      <c r="D1131">
        <v>36.950499999999998</v>
      </c>
      <c r="E1131">
        <v>12.570667</v>
      </c>
      <c r="F1131">
        <v>25.329886999999999</v>
      </c>
      <c r="G1131">
        <v>114.779999</v>
      </c>
      <c r="H1131">
        <v>37.701000000000001</v>
      </c>
      <c r="I1131">
        <v>0</v>
      </c>
    </row>
    <row r="1132" spans="1:9">
      <c r="A1132" s="126">
        <v>1131</v>
      </c>
      <c r="B1132">
        <v>2164.1999510000001</v>
      </c>
      <c r="C1132">
        <v>115.08000199999999</v>
      </c>
      <c r="D1132">
        <v>35.953499000000001</v>
      </c>
      <c r="E1132">
        <v>12.096667</v>
      </c>
      <c r="F1132">
        <v>24.694479000000001</v>
      </c>
      <c r="G1132">
        <v>113.379997</v>
      </c>
      <c r="H1132">
        <v>36.804001</v>
      </c>
      <c r="I1132">
        <v>0</v>
      </c>
    </row>
    <row r="1133" spans="1:9">
      <c r="A1133" s="126">
        <v>1132</v>
      </c>
      <c r="B1133">
        <v>2180.389893</v>
      </c>
      <c r="C1133">
        <v>117.199997</v>
      </c>
      <c r="D1133">
        <v>37.161999000000002</v>
      </c>
      <c r="E1133">
        <v>12.251333000000001</v>
      </c>
      <c r="F1133">
        <v>25.021526000000001</v>
      </c>
      <c r="G1133">
        <v>113.589996</v>
      </c>
      <c r="H1133">
        <v>37.924500000000002</v>
      </c>
      <c r="I1133">
        <v>0</v>
      </c>
    </row>
    <row r="1134" spans="1:9">
      <c r="A1134" s="126">
        <v>1133</v>
      </c>
      <c r="B1134">
        <v>2176.9399410000001</v>
      </c>
      <c r="C1134">
        <v>116.339996</v>
      </c>
      <c r="D1134">
        <v>37.324500999999998</v>
      </c>
      <c r="E1134">
        <v>12.262</v>
      </c>
      <c r="F1134">
        <v>25.694313000000001</v>
      </c>
      <c r="G1134">
        <v>115.19000200000001</v>
      </c>
      <c r="H1134">
        <v>38.223998999999999</v>
      </c>
      <c r="I1134">
        <v>0</v>
      </c>
    </row>
    <row r="1135" spans="1:9">
      <c r="A1135" s="126">
        <v>1134</v>
      </c>
      <c r="B1135">
        <v>2187.1201169999999</v>
      </c>
      <c r="C1135">
        <v>117.790001</v>
      </c>
      <c r="D1135">
        <v>37.82</v>
      </c>
      <c r="E1135">
        <v>12.577332999999999</v>
      </c>
      <c r="F1135">
        <v>25.684968999999999</v>
      </c>
      <c r="G1135">
        <v>115.029999</v>
      </c>
      <c r="H1135">
        <v>38.561501</v>
      </c>
      <c r="I1135">
        <v>0</v>
      </c>
    </row>
    <row r="1136" spans="1:9">
      <c r="A1136" s="126">
        <v>1135</v>
      </c>
      <c r="B1136">
        <v>2181.8999020000001</v>
      </c>
      <c r="C1136">
        <v>117.019997</v>
      </c>
      <c r="D1136">
        <v>38.007998999999998</v>
      </c>
      <c r="E1136">
        <v>12.334667</v>
      </c>
      <c r="F1136">
        <v>25.710664999999999</v>
      </c>
      <c r="G1136">
        <v>115.209999</v>
      </c>
      <c r="H1136">
        <v>38.027000000000001</v>
      </c>
      <c r="I1136">
        <v>0</v>
      </c>
    </row>
    <row r="1137" spans="1:9">
      <c r="A1137" s="126">
        <v>1136</v>
      </c>
      <c r="B1137">
        <v>2198.179932</v>
      </c>
      <c r="C1137">
        <v>121.769997</v>
      </c>
      <c r="D1137">
        <v>39</v>
      </c>
      <c r="E1137">
        <v>12.301333</v>
      </c>
      <c r="F1137">
        <v>26.100785999999999</v>
      </c>
      <c r="G1137">
        <v>117.959999</v>
      </c>
      <c r="H1137">
        <v>38.459999000000003</v>
      </c>
      <c r="I1137">
        <v>0</v>
      </c>
    </row>
    <row r="1138" spans="1:9">
      <c r="A1138" s="126">
        <v>1137</v>
      </c>
      <c r="B1138">
        <v>2202.9399410000001</v>
      </c>
      <c r="C1138">
        <v>121.470001</v>
      </c>
      <c r="D1138">
        <v>39.266499000000003</v>
      </c>
      <c r="E1138">
        <v>12.744667</v>
      </c>
      <c r="F1138">
        <v>26.117146000000002</v>
      </c>
      <c r="G1138">
        <v>118.040001</v>
      </c>
      <c r="H1138">
        <v>38.413502000000001</v>
      </c>
      <c r="I1138">
        <v>0</v>
      </c>
    </row>
    <row r="1139" spans="1:9">
      <c r="A1139" s="126">
        <v>1138</v>
      </c>
      <c r="B1139">
        <v>2204.719971</v>
      </c>
      <c r="C1139">
        <v>120.839996</v>
      </c>
      <c r="D1139">
        <v>39.006000999999998</v>
      </c>
      <c r="E1139">
        <v>12.875999999999999</v>
      </c>
      <c r="F1139">
        <v>25.983986000000002</v>
      </c>
      <c r="G1139">
        <v>117.69000200000001</v>
      </c>
      <c r="H1139">
        <v>38.049500000000002</v>
      </c>
      <c r="I1139">
        <v>0</v>
      </c>
    </row>
    <row r="1140" spans="1:9">
      <c r="A1140" s="126">
        <v>1139</v>
      </c>
      <c r="B1140">
        <v>2213.3500979999999</v>
      </c>
      <c r="C1140">
        <v>120.379997</v>
      </c>
      <c r="D1140">
        <v>39.018501000000001</v>
      </c>
      <c r="E1140">
        <v>13.11</v>
      </c>
      <c r="F1140">
        <v>26.114805</v>
      </c>
      <c r="G1140">
        <v>117.410004</v>
      </c>
      <c r="H1140">
        <v>38.084000000000003</v>
      </c>
      <c r="I1140">
        <v>0</v>
      </c>
    </row>
    <row r="1141" spans="1:9">
      <c r="A1141" s="126">
        <v>1140</v>
      </c>
      <c r="B1141">
        <v>2201.719971</v>
      </c>
      <c r="C1141">
        <v>120.410004</v>
      </c>
      <c r="D1141">
        <v>38.338501000000001</v>
      </c>
      <c r="E1141">
        <v>13.074667</v>
      </c>
      <c r="F1141">
        <v>26.063410000000001</v>
      </c>
      <c r="G1141">
        <v>116.93</v>
      </c>
      <c r="H1141">
        <v>38.411999000000002</v>
      </c>
      <c r="I1141">
        <v>0</v>
      </c>
    </row>
    <row r="1142" spans="1:9">
      <c r="A1142" s="126">
        <v>1141</v>
      </c>
      <c r="B1142">
        <v>2204.6599120000001</v>
      </c>
      <c r="C1142">
        <v>120.870003</v>
      </c>
      <c r="D1142">
        <v>38.125999</v>
      </c>
      <c r="E1142">
        <v>12.638</v>
      </c>
      <c r="F1142">
        <v>26.037711999999999</v>
      </c>
      <c r="G1142">
        <v>117.510002</v>
      </c>
      <c r="H1142">
        <v>38.542000000000002</v>
      </c>
      <c r="I1142">
        <v>0</v>
      </c>
    </row>
    <row r="1143" spans="1:9">
      <c r="A1143" s="126">
        <v>1142</v>
      </c>
      <c r="B1143">
        <v>2198.8100589999999</v>
      </c>
      <c r="C1143">
        <v>118.41999800000001</v>
      </c>
      <c r="D1143">
        <v>37.528500000000001</v>
      </c>
      <c r="E1143">
        <v>12.626666999999999</v>
      </c>
      <c r="F1143">
        <v>25.818121000000001</v>
      </c>
      <c r="G1143">
        <v>117</v>
      </c>
      <c r="H1143">
        <v>37.902000000000001</v>
      </c>
      <c r="I1143">
        <v>0</v>
      </c>
    </row>
    <row r="1144" spans="1:9">
      <c r="A1144" s="126">
        <v>1143</v>
      </c>
      <c r="B1144">
        <v>2191.080078</v>
      </c>
      <c r="C1144">
        <v>115.099998</v>
      </c>
      <c r="D1144">
        <v>37.182499</v>
      </c>
      <c r="E1144">
        <v>12.125332999999999</v>
      </c>
      <c r="F1144">
        <v>25.577513</v>
      </c>
      <c r="G1144">
        <v>117.220001</v>
      </c>
      <c r="H1144">
        <v>37.396000000000001</v>
      </c>
      <c r="I1144">
        <v>1</v>
      </c>
    </row>
    <row r="1145" spans="1:9">
      <c r="A1145" s="126">
        <v>1144</v>
      </c>
      <c r="B1145">
        <v>2191.9499510000001</v>
      </c>
      <c r="C1145">
        <v>115.400002</v>
      </c>
      <c r="D1145">
        <v>37.016998000000001</v>
      </c>
      <c r="E1145">
        <v>12.098000000000001</v>
      </c>
      <c r="F1145">
        <v>25.673286000000001</v>
      </c>
      <c r="G1145">
        <v>120.80999799999999</v>
      </c>
      <c r="H1145">
        <v>37.525002000000001</v>
      </c>
      <c r="I1145">
        <v>0</v>
      </c>
    </row>
    <row r="1146" spans="1:9">
      <c r="A1146" s="126">
        <v>1145</v>
      </c>
      <c r="B1146">
        <v>2204.709961</v>
      </c>
      <c r="C1146">
        <v>117.43</v>
      </c>
      <c r="D1146">
        <v>37.967998999999999</v>
      </c>
      <c r="E1146">
        <v>12.453333000000001</v>
      </c>
      <c r="F1146">
        <v>25.488741000000001</v>
      </c>
      <c r="G1146">
        <v>119.160004</v>
      </c>
      <c r="H1146">
        <v>38.125999</v>
      </c>
      <c r="I1146">
        <v>0</v>
      </c>
    </row>
    <row r="1147" spans="1:9">
      <c r="A1147" s="126">
        <v>1146</v>
      </c>
      <c r="B1147">
        <v>2212.2299800000001</v>
      </c>
      <c r="C1147">
        <v>117.30999799999999</v>
      </c>
      <c r="D1147">
        <v>38.235999999999997</v>
      </c>
      <c r="E1147">
        <v>12.39</v>
      </c>
      <c r="F1147">
        <v>25.684968999999999</v>
      </c>
      <c r="G1147">
        <v>124.57</v>
      </c>
      <c r="H1147">
        <v>37.955502000000003</v>
      </c>
      <c r="I1147">
        <v>0</v>
      </c>
    </row>
    <row r="1148" spans="1:9">
      <c r="A1148" s="126">
        <v>1147</v>
      </c>
      <c r="B1148">
        <v>2241.3500979999999</v>
      </c>
      <c r="C1148">
        <v>117.949997</v>
      </c>
      <c r="D1148">
        <v>38.521000000000001</v>
      </c>
      <c r="E1148">
        <v>12.876666999999999</v>
      </c>
      <c r="F1148">
        <v>25.937263000000002</v>
      </c>
      <c r="G1148">
        <v>125.389999</v>
      </c>
      <c r="H1148">
        <v>38.559502000000002</v>
      </c>
      <c r="I1148">
        <v>0</v>
      </c>
    </row>
    <row r="1149" spans="1:9">
      <c r="A1149" s="126">
        <v>1148</v>
      </c>
      <c r="B1149">
        <v>2246.1899410000001</v>
      </c>
      <c r="C1149">
        <v>118.910004</v>
      </c>
      <c r="D1149">
        <v>38.366501</v>
      </c>
      <c r="E1149">
        <v>12.819333</v>
      </c>
      <c r="F1149">
        <v>26.191896</v>
      </c>
      <c r="G1149">
        <v>123.239998</v>
      </c>
      <c r="H1149">
        <v>38.820999</v>
      </c>
      <c r="I1149">
        <v>0</v>
      </c>
    </row>
    <row r="1150" spans="1:9">
      <c r="A1150" s="126">
        <v>1149</v>
      </c>
      <c r="B1150">
        <v>2259.530029</v>
      </c>
      <c r="C1150">
        <v>119.68</v>
      </c>
      <c r="D1150">
        <v>38.432999000000002</v>
      </c>
      <c r="E1150">
        <v>12.811999999999999</v>
      </c>
      <c r="F1150">
        <v>26.619389999999999</v>
      </c>
      <c r="G1150">
        <v>122.879997</v>
      </c>
      <c r="H1150">
        <v>39.464500000000001</v>
      </c>
      <c r="I1150">
        <v>0</v>
      </c>
    </row>
    <row r="1151" spans="1:9">
      <c r="A1151" s="126">
        <v>1150</v>
      </c>
      <c r="B1151">
        <v>2256.959961</v>
      </c>
      <c r="C1151">
        <v>117.769997</v>
      </c>
      <c r="D1151">
        <v>38.006000999999998</v>
      </c>
      <c r="E1151">
        <v>12.828666999999999</v>
      </c>
      <c r="F1151">
        <v>26.467545999999999</v>
      </c>
      <c r="G1151">
        <v>122.83000199999999</v>
      </c>
      <c r="H1151">
        <v>39.463501000000001</v>
      </c>
      <c r="I1151">
        <v>0</v>
      </c>
    </row>
    <row r="1152" spans="1:9">
      <c r="A1152" s="126">
        <v>1151</v>
      </c>
      <c r="B1152">
        <v>2271.719971</v>
      </c>
      <c r="C1152">
        <v>120.30999799999999</v>
      </c>
      <c r="D1152">
        <v>38.716999000000001</v>
      </c>
      <c r="E1152">
        <v>13.21</v>
      </c>
      <c r="F1152">
        <v>26.909064999999998</v>
      </c>
      <c r="G1152">
        <v>123.779999</v>
      </c>
      <c r="H1152">
        <v>39.805</v>
      </c>
      <c r="I1152">
        <v>0</v>
      </c>
    </row>
    <row r="1153" spans="1:9">
      <c r="A1153" s="126">
        <v>1152</v>
      </c>
      <c r="B1153">
        <v>2253.280029</v>
      </c>
      <c r="C1153">
        <v>120.209999</v>
      </c>
      <c r="D1153">
        <v>38.441001999999997</v>
      </c>
      <c r="E1153">
        <v>13.246</v>
      </c>
      <c r="F1153">
        <v>26.909064999999998</v>
      </c>
      <c r="G1153">
        <v>123.44000200000001</v>
      </c>
      <c r="H1153">
        <v>39.853499999999997</v>
      </c>
      <c r="I1153">
        <v>0</v>
      </c>
    </row>
    <row r="1154" spans="1:9">
      <c r="A1154" s="126">
        <v>1153</v>
      </c>
      <c r="B1154">
        <v>2262.030029</v>
      </c>
      <c r="C1154">
        <v>120.57</v>
      </c>
      <c r="D1154">
        <v>38.049999</v>
      </c>
      <c r="E1154">
        <v>13.172000000000001</v>
      </c>
      <c r="F1154">
        <v>27.056234</v>
      </c>
      <c r="G1154">
        <v>125</v>
      </c>
      <c r="H1154">
        <v>39.892502</v>
      </c>
      <c r="I1154">
        <v>0</v>
      </c>
    </row>
    <row r="1155" spans="1:9">
      <c r="A1155" s="126">
        <v>1154</v>
      </c>
      <c r="B1155">
        <v>2258.070068</v>
      </c>
      <c r="C1155">
        <v>119.870003</v>
      </c>
      <c r="D1155">
        <v>37.888500000000001</v>
      </c>
      <c r="E1155">
        <v>13.499333</v>
      </c>
      <c r="F1155">
        <v>27.091273999999999</v>
      </c>
      <c r="G1155">
        <v>124.220001</v>
      </c>
      <c r="H1155">
        <v>39.540000999999997</v>
      </c>
      <c r="I1155">
        <v>0</v>
      </c>
    </row>
    <row r="1156" spans="1:9">
      <c r="A1156" s="126">
        <v>1155</v>
      </c>
      <c r="B1156">
        <v>2262.530029</v>
      </c>
      <c r="C1156">
        <v>119.239998</v>
      </c>
      <c r="D1156">
        <v>38.299999</v>
      </c>
      <c r="E1156">
        <v>13.515333</v>
      </c>
      <c r="F1156">
        <v>27.247793000000001</v>
      </c>
      <c r="G1156">
        <v>125.449997</v>
      </c>
      <c r="H1156">
        <v>39.709999000000003</v>
      </c>
      <c r="I1156">
        <v>0</v>
      </c>
    </row>
    <row r="1157" spans="1:9">
      <c r="A1157" s="126">
        <v>1156</v>
      </c>
      <c r="B1157">
        <v>2270.76001</v>
      </c>
      <c r="C1157">
        <v>119.089996</v>
      </c>
      <c r="D1157">
        <v>38.561000999999997</v>
      </c>
      <c r="E1157">
        <v>13.919333</v>
      </c>
      <c r="F1157">
        <v>27.320208000000001</v>
      </c>
      <c r="G1157">
        <v>125.120003</v>
      </c>
      <c r="H1157">
        <v>39.820999</v>
      </c>
      <c r="I1157">
        <v>0</v>
      </c>
    </row>
    <row r="1158" spans="1:9">
      <c r="A1158" s="126">
        <v>1157</v>
      </c>
      <c r="B1158">
        <v>2265.179932</v>
      </c>
      <c r="C1158">
        <v>119.040001</v>
      </c>
      <c r="D1158">
        <v>38.529998999999997</v>
      </c>
      <c r="E1158">
        <v>13.846667</v>
      </c>
      <c r="F1158">
        <v>27.345911000000001</v>
      </c>
      <c r="G1158">
        <v>126.5</v>
      </c>
      <c r="H1158">
        <v>39.728000999999999</v>
      </c>
      <c r="I1158">
        <v>0</v>
      </c>
    </row>
    <row r="1159" spans="1:9">
      <c r="A1159" s="126">
        <v>1158</v>
      </c>
      <c r="B1159">
        <v>2260.959961</v>
      </c>
      <c r="C1159">
        <v>117.400002</v>
      </c>
      <c r="D1159">
        <v>38.317000999999998</v>
      </c>
      <c r="E1159">
        <v>13.896667000000001</v>
      </c>
      <c r="F1159">
        <v>27.166032999999999</v>
      </c>
      <c r="G1159">
        <v>125.58000199999999</v>
      </c>
      <c r="H1159">
        <v>39.563000000000002</v>
      </c>
      <c r="I1159">
        <v>0</v>
      </c>
    </row>
    <row r="1160" spans="1:9">
      <c r="A1160" s="126">
        <v>1159</v>
      </c>
      <c r="B1160">
        <v>2263.790039</v>
      </c>
      <c r="C1160">
        <v>117.269997</v>
      </c>
      <c r="D1160">
        <v>38.029499000000001</v>
      </c>
      <c r="E1160">
        <v>14.222667</v>
      </c>
      <c r="F1160">
        <v>27.219759</v>
      </c>
      <c r="G1160">
        <v>125.589996</v>
      </c>
      <c r="H1160">
        <v>39.495499000000002</v>
      </c>
      <c r="I1160">
        <v>0</v>
      </c>
    </row>
    <row r="1161" spans="1:9">
      <c r="A1161" s="126">
        <v>1160</v>
      </c>
      <c r="B1161">
        <v>2268.8798830000001</v>
      </c>
      <c r="C1161">
        <v>118.010002</v>
      </c>
      <c r="D1161">
        <v>38.57</v>
      </c>
      <c r="E1161">
        <v>14.635332999999999</v>
      </c>
      <c r="F1161">
        <v>27.392627999999998</v>
      </c>
      <c r="G1161">
        <v>128.35000600000001</v>
      </c>
      <c r="H1161">
        <v>39.577499000000003</v>
      </c>
      <c r="I1161">
        <v>0</v>
      </c>
    </row>
    <row r="1162" spans="1:9">
      <c r="A1162" s="126">
        <v>1161</v>
      </c>
      <c r="B1162">
        <v>2249.919922</v>
      </c>
      <c r="C1162">
        <v>116.91999800000001</v>
      </c>
      <c r="D1162">
        <v>38.606498999999999</v>
      </c>
      <c r="E1162">
        <v>14.649333</v>
      </c>
      <c r="F1162">
        <v>27.275824</v>
      </c>
      <c r="G1162">
        <v>125.889999</v>
      </c>
      <c r="H1162">
        <v>39.252499</v>
      </c>
      <c r="I1162">
        <v>0</v>
      </c>
    </row>
    <row r="1163" spans="1:9">
      <c r="A1163" s="126">
        <v>1162</v>
      </c>
      <c r="B1163">
        <v>2249.26001</v>
      </c>
      <c r="C1163">
        <v>116.349998</v>
      </c>
      <c r="D1163">
        <v>38.2575</v>
      </c>
      <c r="E1163">
        <v>14.311999999999999</v>
      </c>
      <c r="F1163">
        <v>27.268818</v>
      </c>
      <c r="G1163">
        <v>125.33000199999999</v>
      </c>
      <c r="H1163">
        <v>39.139499999999998</v>
      </c>
      <c r="I1163">
        <v>0</v>
      </c>
    </row>
    <row r="1164" spans="1:9">
      <c r="A1164" s="126">
        <v>1163</v>
      </c>
      <c r="B1164">
        <v>2238.830078</v>
      </c>
      <c r="C1164">
        <v>115.050003</v>
      </c>
      <c r="D1164">
        <v>37.493499999999997</v>
      </c>
      <c r="E1164">
        <v>14.246</v>
      </c>
      <c r="F1164">
        <v>27.056234</v>
      </c>
      <c r="G1164">
        <v>123.800003</v>
      </c>
      <c r="H1164">
        <v>38.591000000000001</v>
      </c>
      <c r="I1164">
        <v>0</v>
      </c>
    </row>
    <row r="1165" spans="1:9">
      <c r="A1165" s="126">
        <v>1164</v>
      </c>
      <c r="B1165">
        <v>2257.830078</v>
      </c>
      <c r="C1165">
        <v>116.860001</v>
      </c>
      <c r="D1165">
        <v>37.683498</v>
      </c>
      <c r="E1165">
        <v>14.465999999999999</v>
      </c>
      <c r="F1165">
        <v>27.133327000000001</v>
      </c>
      <c r="G1165">
        <v>127.489998</v>
      </c>
      <c r="H1165">
        <v>39.306998999999998</v>
      </c>
      <c r="I1165">
        <v>1</v>
      </c>
    </row>
    <row r="1166" spans="1:9">
      <c r="A1166" s="126">
        <v>1165</v>
      </c>
      <c r="B1166">
        <v>2270.75</v>
      </c>
      <c r="C1166">
        <v>118.69000200000001</v>
      </c>
      <c r="D1166">
        <v>37.859000999999999</v>
      </c>
      <c r="E1166">
        <v>15.132667</v>
      </c>
      <c r="F1166">
        <v>27.102958999999998</v>
      </c>
      <c r="G1166">
        <v>129.41000399999999</v>
      </c>
      <c r="H1166">
        <v>39.345001000000003</v>
      </c>
      <c r="I1166">
        <v>0</v>
      </c>
    </row>
    <row r="1167" spans="1:9">
      <c r="A1167" s="126">
        <v>1166</v>
      </c>
      <c r="B1167">
        <v>2269</v>
      </c>
      <c r="C1167">
        <v>120.66999800000001</v>
      </c>
      <c r="D1167">
        <v>39.022499000000003</v>
      </c>
      <c r="E1167">
        <v>15.116667</v>
      </c>
      <c r="F1167">
        <v>27.240781999999999</v>
      </c>
      <c r="G1167">
        <v>131.80999800000001</v>
      </c>
      <c r="H1167">
        <v>39.701000000000001</v>
      </c>
      <c r="I1167">
        <v>0</v>
      </c>
    </row>
    <row r="1168" spans="1:9">
      <c r="A1168" s="126">
        <v>1167</v>
      </c>
      <c r="B1168">
        <v>2276.9799800000001</v>
      </c>
      <c r="C1168">
        <v>123.410004</v>
      </c>
      <c r="D1168">
        <v>39.799500000000002</v>
      </c>
      <c r="E1168">
        <v>15.267333000000001</v>
      </c>
      <c r="F1168">
        <v>27.544474000000001</v>
      </c>
      <c r="G1168">
        <v>131.070007</v>
      </c>
      <c r="H1168">
        <v>40.307499</v>
      </c>
      <c r="I1168">
        <v>0</v>
      </c>
    </row>
    <row r="1169" spans="1:9">
      <c r="A1169" s="126">
        <v>1168</v>
      </c>
      <c r="B1169">
        <v>2268.8999020000001</v>
      </c>
      <c r="C1169">
        <v>124.900002</v>
      </c>
      <c r="D1169">
        <v>39.846001000000001</v>
      </c>
      <c r="E1169">
        <v>15.418666999999999</v>
      </c>
      <c r="F1169">
        <v>27.796766000000002</v>
      </c>
      <c r="G1169">
        <v>130.949997</v>
      </c>
      <c r="H1169">
        <v>40.332500000000003</v>
      </c>
      <c r="I1169">
        <v>0</v>
      </c>
    </row>
    <row r="1170" spans="1:9">
      <c r="A1170" s="126">
        <v>1169</v>
      </c>
      <c r="B1170">
        <v>2268.8999020000001</v>
      </c>
      <c r="C1170">
        <v>124.349998</v>
      </c>
      <c r="D1170">
        <v>39.794998</v>
      </c>
      <c r="E1170">
        <v>15.324667</v>
      </c>
      <c r="F1170">
        <v>27.824801999999998</v>
      </c>
      <c r="G1170">
        <v>129.88999899999999</v>
      </c>
      <c r="H1170">
        <v>40.239497999999998</v>
      </c>
      <c r="I1170">
        <v>0</v>
      </c>
    </row>
    <row r="1171" spans="1:9">
      <c r="A1171" s="126">
        <v>1170</v>
      </c>
      <c r="B1171">
        <v>2275.320068</v>
      </c>
      <c r="C1171">
        <v>126.089996</v>
      </c>
      <c r="D1171">
        <v>39.951000000000001</v>
      </c>
      <c r="E1171">
        <v>15.315333000000001</v>
      </c>
      <c r="F1171">
        <v>27.974305999999999</v>
      </c>
      <c r="G1171">
        <v>130.5</v>
      </c>
      <c r="H1171">
        <v>40.395499999999998</v>
      </c>
      <c r="I1171">
        <v>0</v>
      </c>
    </row>
    <row r="1172" spans="1:9">
      <c r="A1172" s="126">
        <v>1171</v>
      </c>
      <c r="B1172">
        <v>2270.4399410000001</v>
      </c>
      <c r="C1172">
        <v>126.620003</v>
      </c>
      <c r="D1172">
        <v>40.681998999999998</v>
      </c>
      <c r="E1172">
        <v>15.305999999999999</v>
      </c>
      <c r="F1172">
        <v>27.857506000000001</v>
      </c>
      <c r="G1172">
        <v>129.179993</v>
      </c>
      <c r="H1172">
        <v>40.318001000000002</v>
      </c>
      <c r="I1172">
        <v>0</v>
      </c>
    </row>
    <row r="1173" spans="1:9">
      <c r="A1173" s="126">
        <v>1172</v>
      </c>
      <c r="B1173">
        <v>2274.639893</v>
      </c>
      <c r="C1173">
        <v>128.33999600000001</v>
      </c>
      <c r="D1173">
        <v>40.856997999999997</v>
      </c>
      <c r="E1173">
        <v>15.85</v>
      </c>
      <c r="F1173">
        <v>27.808444999999999</v>
      </c>
      <c r="G1173">
        <v>133.699997</v>
      </c>
      <c r="H1173">
        <v>40.394001000000003</v>
      </c>
      <c r="I1173">
        <v>0</v>
      </c>
    </row>
    <row r="1174" spans="1:9">
      <c r="A1174" s="126">
        <v>1173</v>
      </c>
      <c r="B1174">
        <v>2267.889893</v>
      </c>
      <c r="C1174">
        <v>127.870003</v>
      </c>
      <c r="D1174">
        <v>40.485999999999997</v>
      </c>
      <c r="E1174">
        <v>15.705333</v>
      </c>
      <c r="F1174">
        <v>28.032709000000001</v>
      </c>
      <c r="G1174">
        <v>132.88999899999999</v>
      </c>
      <c r="H1174">
        <v>40.230499000000002</v>
      </c>
      <c r="I1174">
        <v>0</v>
      </c>
    </row>
    <row r="1175" spans="1:9">
      <c r="A1175" s="126">
        <v>1174</v>
      </c>
      <c r="B1175">
        <v>2271.889893</v>
      </c>
      <c r="C1175">
        <v>127.91999800000001</v>
      </c>
      <c r="D1175">
        <v>40.374001</v>
      </c>
      <c r="E1175">
        <v>15.890667000000001</v>
      </c>
      <c r="F1175">
        <v>28.030373000000001</v>
      </c>
      <c r="G1175">
        <v>133.259995</v>
      </c>
      <c r="H1175">
        <v>40.303500999999997</v>
      </c>
      <c r="I1175">
        <v>0</v>
      </c>
    </row>
    <row r="1176" spans="1:9">
      <c r="A1176" s="126">
        <v>1175</v>
      </c>
      <c r="B1176">
        <v>2263.6899410000001</v>
      </c>
      <c r="C1176">
        <v>127.550003</v>
      </c>
      <c r="D1176">
        <v>40.451999999999998</v>
      </c>
      <c r="E1176">
        <v>16.250668000000001</v>
      </c>
      <c r="F1176">
        <v>27.981316</v>
      </c>
      <c r="G1176">
        <v>138.41000399999999</v>
      </c>
      <c r="H1176">
        <v>40.108749000000003</v>
      </c>
      <c r="I1176">
        <v>0</v>
      </c>
    </row>
    <row r="1177" spans="1:9">
      <c r="A1177" s="126">
        <v>1176</v>
      </c>
      <c r="B1177">
        <v>2271.3100589999999</v>
      </c>
      <c r="C1177">
        <v>127.040001</v>
      </c>
      <c r="D1177">
        <v>40.416499999999999</v>
      </c>
      <c r="E1177">
        <v>16.315332000000001</v>
      </c>
      <c r="F1177">
        <v>28.032709000000001</v>
      </c>
      <c r="G1177">
        <v>138.60000600000001</v>
      </c>
      <c r="H1177">
        <v>40.250999</v>
      </c>
      <c r="I1177">
        <v>0</v>
      </c>
    </row>
    <row r="1178" spans="1:9">
      <c r="A1178" s="126">
        <v>1177</v>
      </c>
      <c r="B1178">
        <v>2265.1999510000001</v>
      </c>
      <c r="C1178">
        <v>128.929993</v>
      </c>
      <c r="D1178">
        <v>40.894001000000003</v>
      </c>
      <c r="E1178">
        <v>16.594667000000001</v>
      </c>
      <c r="F1178">
        <v>28.051400999999998</v>
      </c>
      <c r="G1178">
        <v>137.38999899999999</v>
      </c>
      <c r="H1178">
        <v>40.965499999999999</v>
      </c>
      <c r="I1178">
        <v>0</v>
      </c>
    </row>
    <row r="1179" spans="1:9">
      <c r="A1179" s="126">
        <v>1178</v>
      </c>
      <c r="B1179">
        <v>2280.070068</v>
      </c>
      <c r="C1179">
        <v>129.36999499999999</v>
      </c>
      <c r="D1179">
        <v>41.122002000000002</v>
      </c>
      <c r="E1179">
        <v>16.974001000000001</v>
      </c>
      <c r="F1179">
        <v>28.025707000000001</v>
      </c>
      <c r="G1179">
        <v>140.11000100000001</v>
      </c>
      <c r="H1179">
        <v>41.193500999999998</v>
      </c>
      <c r="I1179">
        <v>0</v>
      </c>
    </row>
    <row r="1180" spans="1:9">
      <c r="A1180" s="126">
        <v>1179</v>
      </c>
      <c r="B1180">
        <v>2298.3701169999999</v>
      </c>
      <c r="C1180">
        <v>131.479996</v>
      </c>
      <c r="D1180">
        <v>41.826000000000001</v>
      </c>
      <c r="E1180">
        <v>16.964666000000001</v>
      </c>
      <c r="F1180">
        <v>28.471890999999999</v>
      </c>
      <c r="G1180">
        <v>139.520004</v>
      </c>
      <c r="H1180">
        <v>41.783501000000001</v>
      </c>
      <c r="I1180">
        <v>0</v>
      </c>
    </row>
    <row r="1181" spans="1:9">
      <c r="A1181" s="126">
        <v>1180</v>
      </c>
      <c r="B1181">
        <v>2296.679932</v>
      </c>
      <c r="C1181">
        <v>132.779999</v>
      </c>
      <c r="D1181">
        <v>41.957500000000003</v>
      </c>
      <c r="E1181">
        <v>16.834</v>
      </c>
      <c r="F1181">
        <v>28.485904999999999</v>
      </c>
      <c r="G1181">
        <v>138.96000699999999</v>
      </c>
      <c r="H1181">
        <v>41.607498</v>
      </c>
      <c r="I1181">
        <v>0</v>
      </c>
    </row>
    <row r="1182" spans="1:9">
      <c r="A1182" s="126">
        <v>1181</v>
      </c>
      <c r="B1182">
        <v>2294.6899410000001</v>
      </c>
      <c r="C1182">
        <v>132.179993</v>
      </c>
      <c r="D1182">
        <v>41.788502000000001</v>
      </c>
      <c r="E1182">
        <v>16.863333000000001</v>
      </c>
      <c r="F1182">
        <v>28.488237000000002</v>
      </c>
      <c r="G1182">
        <v>142.449997</v>
      </c>
      <c r="H1182">
        <v>41.165500999999999</v>
      </c>
      <c r="I1182">
        <v>0</v>
      </c>
    </row>
    <row r="1183" spans="1:9">
      <c r="A1183" s="126">
        <v>1182</v>
      </c>
      <c r="B1183">
        <v>2280.8999020000001</v>
      </c>
      <c r="C1183">
        <v>130.979996</v>
      </c>
      <c r="D1183">
        <v>41.519001000000003</v>
      </c>
      <c r="E1183">
        <v>16.708667999999999</v>
      </c>
      <c r="F1183">
        <v>28.413485000000001</v>
      </c>
      <c r="G1183">
        <v>141.220001</v>
      </c>
      <c r="H1183">
        <v>40.116000999999997</v>
      </c>
      <c r="I1183">
        <v>0</v>
      </c>
    </row>
    <row r="1184" spans="1:9">
      <c r="A1184" s="126">
        <v>1183</v>
      </c>
      <c r="B1184">
        <v>2278.8701169999999</v>
      </c>
      <c r="C1184">
        <v>130.320007</v>
      </c>
      <c r="D1184">
        <v>41.173999999999999</v>
      </c>
      <c r="E1184">
        <v>16.795334</v>
      </c>
      <c r="F1184">
        <v>28.348082000000002</v>
      </c>
      <c r="G1184">
        <v>140.71000699999999</v>
      </c>
      <c r="H1184">
        <v>39.839500000000001</v>
      </c>
      <c r="I1184">
        <v>0</v>
      </c>
    </row>
    <row r="1185" spans="1:9">
      <c r="A1185" s="126">
        <v>1184</v>
      </c>
      <c r="B1185">
        <v>2279.5500489999999</v>
      </c>
      <c r="C1185">
        <v>133.229996</v>
      </c>
      <c r="D1185">
        <v>41.6175</v>
      </c>
      <c r="E1185">
        <v>16.615998999999999</v>
      </c>
      <c r="F1185">
        <v>30.076761000000001</v>
      </c>
      <c r="G1185">
        <v>140.779999</v>
      </c>
      <c r="H1185">
        <v>39.784751999999997</v>
      </c>
      <c r="I1185">
        <v>1</v>
      </c>
    </row>
    <row r="1186" spans="1:9">
      <c r="A1186" s="126">
        <v>1185</v>
      </c>
      <c r="B1186">
        <v>2280.8500979999999</v>
      </c>
      <c r="C1186">
        <v>130.83999600000001</v>
      </c>
      <c r="D1186">
        <v>41.997501</v>
      </c>
      <c r="E1186">
        <v>16.77</v>
      </c>
      <c r="F1186">
        <v>30.025369999999999</v>
      </c>
      <c r="G1186">
        <v>139.199997</v>
      </c>
      <c r="H1186">
        <v>39.926498000000002</v>
      </c>
      <c r="I1186">
        <v>0</v>
      </c>
    </row>
    <row r="1187" spans="1:9">
      <c r="A1187" s="126">
        <v>1186</v>
      </c>
      <c r="B1187">
        <v>2297.419922</v>
      </c>
      <c r="C1187">
        <v>130.979996</v>
      </c>
      <c r="D1187">
        <v>40.509998000000003</v>
      </c>
      <c r="E1187">
        <v>16.755333</v>
      </c>
      <c r="F1187">
        <v>30.153853999999999</v>
      </c>
      <c r="G1187">
        <v>140.25</v>
      </c>
      <c r="H1187">
        <v>40.074500999999998</v>
      </c>
      <c r="I1187">
        <v>0</v>
      </c>
    </row>
    <row r="1188" spans="1:9">
      <c r="A1188" s="126">
        <v>1187</v>
      </c>
      <c r="B1188">
        <v>2292.5600589999999</v>
      </c>
      <c r="C1188">
        <v>132.05999800000001</v>
      </c>
      <c r="D1188">
        <v>40.381999999999998</v>
      </c>
      <c r="E1188">
        <v>17.184667999999999</v>
      </c>
      <c r="F1188">
        <v>30.436516000000001</v>
      </c>
      <c r="G1188">
        <v>140.970001</v>
      </c>
      <c r="H1188">
        <v>40.067000999999998</v>
      </c>
      <c r="I1188">
        <v>0</v>
      </c>
    </row>
    <row r="1189" spans="1:9">
      <c r="A1189" s="126">
        <v>1188</v>
      </c>
      <c r="B1189">
        <v>2293.080078</v>
      </c>
      <c r="C1189">
        <v>131.83999600000001</v>
      </c>
      <c r="D1189">
        <v>40.625</v>
      </c>
      <c r="E1189">
        <v>17.165333</v>
      </c>
      <c r="F1189">
        <v>30.726185000000001</v>
      </c>
      <c r="G1189">
        <v>144</v>
      </c>
      <c r="H1189">
        <v>40.348498999999997</v>
      </c>
      <c r="I1189">
        <v>0</v>
      </c>
    </row>
    <row r="1190" spans="1:9">
      <c r="A1190" s="126">
        <v>1189</v>
      </c>
      <c r="B1190">
        <v>2294.669922</v>
      </c>
      <c r="C1190">
        <v>134.199997</v>
      </c>
      <c r="D1190">
        <v>40.985500000000002</v>
      </c>
      <c r="E1190">
        <v>17.472000000000001</v>
      </c>
      <c r="F1190">
        <v>30.845327000000001</v>
      </c>
      <c r="G1190">
        <v>144.740005</v>
      </c>
      <c r="H1190">
        <v>40.418998999999999</v>
      </c>
      <c r="I1190">
        <v>0</v>
      </c>
    </row>
    <row r="1191" spans="1:9">
      <c r="A1191" s="126">
        <v>1190</v>
      </c>
      <c r="B1191">
        <v>2307.8701169999999</v>
      </c>
      <c r="C1191">
        <v>134.13999899999999</v>
      </c>
      <c r="D1191">
        <v>41.068001000000002</v>
      </c>
      <c r="E1191">
        <v>17.946667000000001</v>
      </c>
      <c r="F1191">
        <v>31.068207000000001</v>
      </c>
      <c r="G1191">
        <v>144.13999899999999</v>
      </c>
      <c r="H1191">
        <v>40.478000999999999</v>
      </c>
      <c r="I1191">
        <v>0</v>
      </c>
    </row>
    <row r="1192" spans="1:9">
      <c r="A1192" s="126">
        <v>1191</v>
      </c>
      <c r="B1192">
        <v>2316.1000979999999</v>
      </c>
      <c r="C1192">
        <v>134.19000199999999</v>
      </c>
      <c r="D1192">
        <v>41.373001000000002</v>
      </c>
      <c r="E1192">
        <v>17.948668000000001</v>
      </c>
      <c r="F1192">
        <v>30.997826</v>
      </c>
      <c r="G1192">
        <v>144.820007</v>
      </c>
      <c r="H1192">
        <v>40.683498</v>
      </c>
      <c r="I1192">
        <v>0</v>
      </c>
    </row>
    <row r="1193" spans="1:9">
      <c r="A1193" s="126">
        <v>1192</v>
      </c>
      <c r="B1193">
        <v>2328.25</v>
      </c>
      <c r="C1193">
        <v>134.050003</v>
      </c>
      <c r="D1193">
        <v>41.826500000000003</v>
      </c>
      <c r="E1193">
        <v>18.706666999999999</v>
      </c>
      <c r="F1193">
        <v>31.272324000000001</v>
      </c>
      <c r="G1193">
        <v>143.199997</v>
      </c>
      <c r="H1193">
        <v>40.962001999999998</v>
      </c>
      <c r="I1193">
        <v>0</v>
      </c>
    </row>
    <row r="1194" spans="1:9">
      <c r="A1194" s="126">
        <v>1193</v>
      </c>
      <c r="B1194">
        <v>2337.580078</v>
      </c>
      <c r="C1194">
        <v>133.85000600000001</v>
      </c>
      <c r="D1194">
        <v>41.819499999999998</v>
      </c>
      <c r="E1194">
        <v>18.731999999999999</v>
      </c>
      <c r="F1194">
        <v>31.678222999999999</v>
      </c>
      <c r="G1194">
        <v>140.820007</v>
      </c>
      <c r="H1194">
        <v>41.022499000000003</v>
      </c>
      <c r="I1194">
        <v>0</v>
      </c>
    </row>
    <row r="1195" spans="1:9">
      <c r="A1195" s="126">
        <v>1194</v>
      </c>
      <c r="B1195">
        <v>2349.25</v>
      </c>
      <c r="C1195">
        <v>133.44000199999999</v>
      </c>
      <c r="D1195">
        <v>42.134998000000003</v>
      </c>
      <c r="E1195">
        <v>18.650666999999999</v>
      </c>
      <c r="F1195">
        <v>31.79318</v>
      </c>
      <c r="G1195">
        <v>142.270004</v>
      </c>
      <c r="H1195">
        <v>40.949001000000003</v>
      </c>
      <c r="I1195">
        <v>0</v>
      </c>
    </row>
    <row r="1196" spans="1:9">
      <c r="A1196" s="126">
        <v>1195</v>
      </c>
      <c r="B1196">
        <v>2347.219971</v>
      </c>
      <c r="C1196">
        <v>133.83999600000001</v>
      </c>
      <c r="D1196">
        <v>42.207000999999998</v>
      </c>
      <c r="E1196">
        <v>17.93</v>
      </c>
      <c r="F1196">
        <v>31.755649999999999</v>
      </c>
      <c r="G1196">
        <v>142.009995</v>
      </c>
      <c r="H1196">
        <v>41.207999999999998</v>
      </c>
      <c r="I1196">
        <v>0</v>
      </c>
    </row>
    <row r="1197" spans="1:9">
      <c r="A1197" s="126">
        <v>1196</v>
      </c>
      <c r="B1197">
        <v>2351.1599120000001</v>
      </c>
      <c r="C1197">
        <v>133.529999</v>
      </c>
      <c r="D1197">
        <v>42.253501999999997</v>
      </c>
      <c r="E1197">
        <v>18.148665999999999</v>
      </c>
      <c r="F1197">
        <v>31.842442999999999</v>
      </c>
      <c r="G1197">
        <v>142.220001</v>
      </c>
      <c r="H1197">
        <v>41.403500000000001</v>
      </c>
      <c r="I1197">
        <v>0</v>
      </c>
    </row>
    <row r="1198" spans="1:9">
      <c r="A1198" s="126">
        <v>1197</v>
      </c>
      <c r="B1198">
        <v>2365.3798830000001</v>
      </c>
      <c r="C1198">
        <v>133.720001</v>
      </c>
      <c r="D1198">
        <v>42.821998999999998</v>
      </c>
      <c r="E1198">
        <v>18.492666</v>
      </c>
      <c r="F1198">
        <v>32.072375999999998</v>
      </c>
      <c r="G1198">
        <v>142.60000600000001</v>
      </c>
      <c r="H1198">
        <v>41.582999999999998</v>
      </c>
      <c r="I1198">
        <v>0</v>
      </c>
    </row>
    <row r="1199" spans="1:9">
      <c r="A1199" s="126">
        <v>1198</v>
      </c>
      <c r="B1199">
        <v>2362.820068</v>
      </c>
      <c r="C1199">
        <v>136.11999499999999</v>
      </c>
      <c r="D1199">
        <v>42.780498999999999</v>
      </c>
      <c r="E1199">
        <v>18.233999000000001</v>
      </c>
      <c r="F1199">
        <v>32.168574999999997</v>
      </c>
      <c r="G1199">
        <v>143.86000100000001</v>
      </c>
      <c r="H1199">
        <v>41.537998000000002</v>
      </c>
      <c r="I1199">
        <v>0</v>
      </c>
    </row>
    <row r="1200" spans="1:9">
      <c r="A1200" s="126">
        <v>1199</v>
      </c>
      <c r="B1200">
        <v>2363.8100589999999</v>
      </c>
      <c r="C1200">
        <v>135.36000100000001</v>
      </c>
      <c r="D1200">
        <v>42.609501000000002</v>
      </c>
      <c r="E1200">
        <v>17.065999999999999</v>
      </c>
      <c r="F1200">
        <v>32.032496999999999</v>
      </c>
      <c r="G1200">
        <v>142.779999</v>
      </c>
      <c r="H1200">
        <v>41.566502</v>
      </c>
      <c r="I1200">
        <v>0</v>
      </c>
    </row>
    <row r="1201" spans="1:9">
      <c r="A1201" s="126">
        <v>1200</v>
      </c>
      <c r="B1201">
        <v>2367.3400879999999</v>
      </c>
      <c r="C1201">
        <v>135.44000199999999</v>
      </c>
      <c r="D1201">
        <v>42.262000999999998</v>
      </c>
      <c r="E1201">
        <v>17.133333</v>
      </c>
      <c r="F1201">
        <v>32.063000000000002</v>
      </c>
      <c r="G1201">
        <v>143.25</v>
      </c>
      <c r="H1201">
        <v>41.431998999999998</v>
      </c>
      <c r="I1201">
        <v>0</v>
      </c>
    </row>
    <row r="1202" spans="1:9">
      <c r="A1202" s="126">
        <v>1201</v>
      </c>
      <c r="B1202">
        <v>2369.75</v>
      </c>
      <c r="C1202">
        <v>136.41000399999999</v>
      </c>
      <c r="D1202">
        <v>42.431998999999998</v>
      </c>
      <c r="E1202">
        <v>16.415333</v>
      </c>
      <c r="F1202">
        <v>32.126350000000002</v>
      </c>
      <c r="G1202">
        <v>143.41000399999999</v>
      </c>
      <c r="H1202">
        <v>41.464001000000003</v>
      </c>
      <c r="I1202">
        <v>0</v>
      </c>
    </row>
    <row r="1203" spans="1:9">
      <c r="A1203" s="126">
        <v>1202</v>
      </c>
      <c r="B1203">
        <v>2363.639893</v>
      </c>
      <c r="C1203">
        <v>135.53999300000001</v>
      </c>
      <c r="D1203">
        <v>42.251998999999998</v>
      </c>
      <c r="E1203">
        <v>16.666</v>
      </c>
      <c r="F1203">
        <v>32.140419000000001</v>
      </c>
      <c r="G1203">
        <v>142.13000500000001</v>
      </c>
      <c r="H1203">
        <v>41.160499999999999</v>
      </c>
      <c r="I1203">
        <v>0</v>
      </c>
    </row>
    <row r="1204" spans="1:9">
      <c r="A1204" s="126">
        <v>1203</v>
      </c>
      <c r="B1204">
        <v>2395.959961</v>
      </c>
      <c r="C1204">
        <v>137.41999799999999</v>
      </c>
      <c r="D1204">
        <v>42.653998999999999</v>
      </c>
      <c r="E1204">
        <v>16.667998999999998</v>
      </c>
      <c r="F1204">
        <v>32.797344000000002</v>
      </c>
      <c r="G1204">
        <v>142.64999399999999</v>
      </c>
      <c r="H1204">
        <v>41.762000999999998</v>
      </c>
      <c r="I1204">
        <v>1</v>
      </c>
    </row>
    <row r="1205" spans="1:9">
      <c r="A1205" s="126">
        <v>1204</v>
      </c>
      <c r="B1205">
        <v>2381.919922</v>
      </c>
      <c r="C1205">
        <v>136.759995</v>
      </c>
      <c r="D1205">
        <v>42.445498999999998</v>
      </c>
      <c r="E1205">
        <v>16.698668000000001</v>
      </c>
      <c r="F1205">
        <v>32.602612000000001</v>
      </c>
      <c r="G1205">
        <v>139.529999</v>
      </c>
      <c r="H1205">
        <v>41.531502000000003</v>
      </c>
      <c r="I1205">
        <v>0</v>
      </c>
    </row>
    <row r="1206" spans="1:9">
      <c r="A1206" s="126">
        <v>1205</v>
      </c>
      <c r="B1206">
        <v>2383.1201169999999</v>
      </c>
      <c r="C1206">
        <v>137.16999799999999</v>
      </c>
      <c r="D1206">
        <v>42.493999000000002</v>
      </c>
      <c r="E1206">
        <v>16.771334</v>
      </c>
      <c r="F1206">
        <v>32.795009999999998</v>
      </c>
      <c r="G1206">
        <v>139.13999899999999</v>
      </c>
      <c r="H1206">
        <v>41.453999000000003</v>
      </c>
      <c r="I1206">
        <v>0</v>
      </c>
    </row>
    <row r="1207" spans="1:9">
      <c r="A1207" s="126">
        <v>1206</v>
      </c>
      <c r="B1207">
        <v>2375.3100589999999</v>
      </c>
      <c r="C1207">
        <v>137.41999799999999</v>
      </c>
      <c r="D1207">
        <v>42.330502000000003</v>
      </c>
      <c r="E1207">
        <v>16.747333999999999</v>
      </c>
      <c r="F1207">
        <v>32.691769000000001</v>
      </c>
      <c r="G1207">
        <v>141.94000199999999</v>
      </c>
      <c r="H1207">
        <v>41.389000000000003</v>
      </c>
      <c r="I1207">
        <v>0</v>
      </c>
    </row>
    <row r="1208" spans="1:9">
      <c r="A1208" s="126">
        <v>1207</v>
      </c>
      <c r="B1208">
        <v>2368.389893</v>
      </c>
      <c r="C1208">
        <v>137.300003</v>
      </c>
      <c r="D1208">
        <v>42.300998999999997</v>
      </c>
      <c r="E1208">
        <v>16.572666000000002</v>
      </c>
      <c r="F1208">
        <v>32.733997000000002</v>
      </c>
      <c r="G1208">
        <v>141.429993</v>
      </c>
      <c r="H1208">
        <v>41.595500999999999</v>
      </c>
      <c r="I1208">
        <v>0</v>
      </c>
    </row>
    <row r="1209" spans="1:9">
      <c r="A1209" s="126">
        <v>1208</v>
      </c>
      <c r="B1209">
        <v>2362.9799800000001</v>
      </c>
      <c r="C1209">
        <v>137.720001</v>
      </c>
      <c r="D1209">
        <v>42.525002000000001</v>
      </c>
      <c r="E1209">
        <v>16.457999999999998</v>
      </c>
      <c r="F1209">
        <v>32.611995999999998</v>
      </c>
      <c r="G1209">
        <v>140.320007</v>
      </c>
      <c r="H1209">
        <v>41.768501000000001</v>
      </c>
      <c r="I1209">
        <v>0</v>
      </c>
    </row>
    <row r="1210" spans="1:9">
      <c r="A1210" s="126">
        <v>1209</v>
      </c>
      <c r="B1210">
        <v>2364.8701169999999</v>
      </c>
      <c r="C1210">
        <v>138.240005</v>
      </c>
      <c r="D1210">
        <v>42.650002000000001</v>
      </c>
      <c r="E1210">
        <v>16.326668000000002</v>
      </c>
      <c r="F1210">
        <v>32.536926000000001</v>
      </c>
      <c r="G1210">
        <v>140.529999</v>
      </c>
      <c r="H1210">
        <v>41.933998000000003</v>
      </c>
      <c r="I1210">
        <v>0</v>
      </c>
    </row>
    <row r="1211" spans="1:9">
      <c r="A1211" s="126">
        <v>1210</v>
      </c>
      <c r="B1211">
        <v>2372.6000979999999</v>
      </c>
      <c r="C1211">
        <v>138.78999300000001</v>
      </c>
      <c r="D1211">
        <v>42.623001000000002</v>
      </c>
      <c r="E1211">
        <v>16.245999999999999</v>
      </c>
      <c r="F1211">
        <v>32.644852</v>
      </c>
      <c r="G1211">
        <v>140.88999899999999</v>
      </c>
      <c r="H1211">
        <v>42.162497999999999</v>
      </c>
      <c r="I1211">
        <v>0</v>
      </c>
    </row>
    <row r="1212" spans="1:9">
      <c r="A1212" s="126">
        <v>1211</v>
      </c>
      <c r="B1212">
        <v>2373.469971</v>
      </c>
      <c r="C1212">
        <v>139.60000600000001</v>
      </c>
      <c r="D1212">
        <v>42.729500000000002</v>
      </c>
      <c r="E1212">
        <v>16.411332999999999</v>
      </c>
      <c r="F1212">
        <v>32.658928000000003</v>
      </c>
      <c r="G1212">
        <v>143.520004</v>
      </c>
      <c r="H1212">
        <v>42.277000000000001</v>
      </c>
      <c r="I1212">
        <v>0</v>
      </c>
    </row>
    <row r="1213" spans="1:9">
      <c r="A1213" s="126">
        <v>1212</v>
      </c>
      <c r="B1213">
        <v>2365.4499510000001</v>
      </c>
      <c r="C1213">
        <v>139.320007</v>
      </c>
      <c r="D1213">
        <v>42.626499000000003</v>
      </c>
      <c r="E1213">
        <v>17.200001</v>
      </c>
      <c r="F1213">
        <v>32.609645999999998</v>
      </c>
      <c r="G1213">
        <v>143.19000199999999</v>
      </c>
      <c r="H1213">
        <v>42.280997999999997</v>
      </c>
      <c r="I1213">
        <v>0</v>
      </c>
    </row>
    <row r="1214" spans="1:9">
      <c r="A1214" s="126">
        <v>1213</v>
      </c>
      <c r="B1214">
        <v>2385.26001</v>
      </c>
      <c r="C1214">
        <v>139.720001</v>
      </c>
      <c r="D1214">
        <v>42.648499000000001</v>
      </c>
      <c r="E1214">
        <v>17.048667999999999</v>
      </c>
      <c r="F1214">
        <v>32.954555999999997</v>
      </c>
      <c r="G1214">
        <v>145.25</v>
      </c>
      <c r="H1214">
        <v>42.360000999999997</v>
      </c>
      <c r="I1214">
        <v>0</v>
      </c>
    </row>
    <row r="1215" spans="1:9">
      <c r="A1215" s="126">
        <v>1214</v>
      </c>
      <c r="B1215">
        <v>2381.3798830000001</v>
      </c>
      <c r="C1215">
        <v>139.990005</v>
      </c>
      <c r="D1215">
        <v>42.671000999999997</v>
      </c>
      <c r="E1215">
        <v>17.469999000000001</v>
      </c>
      <c r="F1215">
        <v>33.008513999999998</v>
      </c>
      <c r="G1215">
        <v>144.38999899999999</v>
      </c>
      <c r="H1215">
        <v>42.438999000000003</v>
      </c>
      <c r="I1215">
        <v>0</v>
      </c>
    </row>
    <row r="1216" spans="1:9">
      <c r="A1216" s="126">
        <v>1215</v>
      </c>
      <c r="B1216">
        <v>2378.25</v>
      </c>
      <c r="C1216">
        <v>139.83999600000001</v>
      </c>
      <c r="D1216">
        <v>42.615501000000002</v>
      </c>
      <c r="E1216">
        <v>17.433332</v>
      </c>
      <c r="F1216">
        <v>32.844276000000001</v>
      </c>
      <c r="G1216">
        <v>145.11000100000001</v>
      </c>
      <c r="H1216">
        <v>42.605998999999997</v>
      </c>
      <c r="I1216">
        <v>0</v>
      </c>
    </row>
    <row r="1217" spans="1:9">
      <c r="A1217" s="126">
        <v>1216</v>
      </c>
      <c r="B1217">
        <v>2373.469971</v>
      </c>
      <c r="C1217">
        <v>139.94000199999999</v>
      </c>
      <c r="D1217">
        <v>42.848498999999997</v>
      </c>
      <c r="E1217">
        <v>17.461331999999999</v>
      </c>
      <c r="F1217">
        <v>33.189166999999998</v>
      </c>
      <c r="G1217">
        <v>145.83000200000001</v>
      </c>
      <c r="H1217">
        <v>42.419998</v>
      </c>
      <c r="I1217">
        <v>0</v>
      </c>
    </row>
    <row r="1218" spans="1:9">
      <c r="A1218" s="126">
        <v>1217</v>
      </c>
      <c r="B1218">
        <v>2344.0200199999999</v>
      </c>
      <c r="C1218">
        <v>138.509995</v>
      </c>
      <c r="D1218">
        <v>42.16</v>
      </c>
      <c r="E1218">
        <v>16.712</v>
      </c>
      <c r="F1218">
        <v>32.809078</v>
      </c>
      <c r="G1218">
        <v>142.41999799999999</v>
      </c>
      <c r="H1218">
        <v>41.522998999999999</v>
      </c>
      <c r="I1218">
        <v>0</v>
      </c>
    </row>
    <row r="1219" spans="1:9">
      <c r="A1219" s="126">
        <v>1218</v>
      </c>
      <c r="B1219">
        <v>2348.4499510000001</v>
      </c>
      <c r="C1219">
        <v>139.58999600000001</v>
      </c>
      <c r="D1219">
        <v>42.402999999999999</v>
      </c>
      <c r="E1219">
        <v>17.000668000000001</v>
      </c>
      <c r="F1219">
        <v>33.179783</v>
      </c>
      <c r="G1219">
        <v>142.64999399999999</v>
      </c>
      <c r="H1219">
        <v>41.479500000000002</v>
      </c>
      <c r="I1219">
        <v>0</v>
      </c>
    </row>
    <row r="1220" spans="1:9">
      <c r="A1220" s="126">
        <v>1219</v>
      </c>
      <c r="B1220">
        <v>2345.959961</v>
      </c>
      <c r="C1220">
        <v>139.529999</v>
      </c>
      <c r="D1220">
        <v>42.368999000000002</v>
      </c>
      <c r="E1220">
        <v>16.985332</v>
      </c>
      <c r="F1220">
        <v>33.062466000000001</v>
      </c>
      <c r="G1220">
        <v>141.83999600000001</v>
      </c>
      <c r="H1220">
        <v>40.879002</v>
      </c>
      <c r="I1220">
        <v>0</v>
      </c>
    </row>
    <row r="1221" spans="1:9">
      <c r="A1221" s="126">
        <v>1220</v>
      </c>
      <c r="B1221">
        <v>2343.9799800000001</v>
      </c>
      <c r="C1221">
        <v>140.33999600000001</v>
      </c>
      <c r="D1221">
        <v>42.280498999999999</v>
      </c>
      <c r="E1221">
        <v>17.544001000000002</v>
      </c>
      <c r="F1221">
        <v>32.996777000000002</v>
      </c>
      <c r="G1221">
        <v>142.020004</v>
      </c>
      <c r="H1221">
        <v>40.721499999999999</v>
      </c>
      <c r="I1221">
        <v>0</v>
      </c>
    </row>
    <row r="1222" spans="1:9">
      <c r="A1222" s="126">
        <v>1221</v>
      </c>
      <c r="B1222">
        <v>2341.5900879999999</v>
      </c>
      <c r="C1222">
        <v>140.320007</v>
      </c>
      <c r="D1222">
        <v>42.341000000000001</v>
      </c>
      <c r="E1222">
        <v>18.014668</v>
      </c>
      <c r="F1222">
        <v>33.053089</v>
      </c>
      <c r="G1222">
        <v>144.05999800000001</v>
      </c>
      <c r="H1222">
        <v>40.975498000000002</v>
      </c>
      <c r="I1222">
        <v>0</v>
      </c>
    </row>
    <row r="1223" spans="1:9">
      <c r="A1223" s="126">
        <v>1222</v>
      </c>
      <c r="B1223">
        <v>2358.570068</v>
      </c>
      <c r="C1223">
        <v>141.759995</v>
      </c>
      <c r="D1223">
        <v>42.799999</v>
      </c>
      <c r="E1223">
        <v>18.496668</v>
      </c>
      <c r="F1223">
        <v>33.738174000000001</v>
      </c>
      <c r="G1223">
        <v>145.16999799999999</v>
      </c>
      <c r="H1223">
        <v>41.046000999999997</v>
      </c>
      <c r="I1223">
        <v>0</v>
      </c>
    </row>
    <row r="1224" spans="1:9">
      <c r="A1224" s="126">
        <v>1223</v>
      </c>
      <c r="B1224">
        <v>2361.1298830000001</v>
      </c>
      <c r="C1224">
        <v>142.64999399999999</v>
      </c>
      <c r="D1224">
        <v>43.716000000000001</v>
      </c>
      <c r="E1224">
        <v>18.492000999999998</v>
      </c>
      <c r="F1224">
        <v>33.813248000000002</v>
      </c>
      <c r="G1224">
        <v>146.470001</v>
      </c>
      <c r="H1224">
        <v>41.570498999999998</v>
      </c>
      <c r="I1224">
        <v>0</v>
      </c>
    </row>
    <row r="1225" spans="1:9">
      <c r="A1225" s="126">
        <v>1224</v>
      </c>
      <c r="B1225">
        <v>2368.0600589999999</v>
      </c>
      <c r="C1225">
        <v>142.41000399999999</v>
      </c>
      <c r="D1225">
        <v>43.817000999999998</v>
      </c>
      <c r="E1225">
        <v>18.527999999999999</v>
      </c>
      <c r="F1225">
        <v>33.768669000000003</v>
      </c>
      <c r="G1225">
        <v>148.05999800000001</v>
      </c>
      <c r="H1225">
        <v>41.575001</v>
      </c>
      <c r="I1225">
        <v>0</v>
      </c>
    </row>
    <row r="1226" spans="1:9">
      <c r="A1226" s="126">
        <v>1225</v>
      </c>
      <c r="B1226">
        <v>2362.719971</v>
      </c>
      <c r="C1226">
        <v>142.050003</v>
      </c>
      <c r="D1226">
        <v>44.326999999999998</v>
      </c>
      <c r="E1226">
        <v>18.553332999999999</v>
      </c>
      <c r="F1226">
        <v>33.705322000000002</v>
      </c>
      <c r="G1226">
        <v>147.80999800000001</v>
      </c>
      <c r="H1226">
        <v>41.478000999999999</v>
      </c>
      <c r="I1226">
        <v>0</v>
      </c>
    </row>
    <row r="1227" spans="1:9">
      <c r="A1227" s="126">
        <v>1226</v>
      </c>
      <c r="B1227">
        <v>2358.8400879999999</v>
      </c>
      <c r="C1227">
        <v>142.279999</v>
      </c>
      <c r="D1227">
        <v>44.575499999999998</v>
      </c>
      <c r="E1227">
        <v>19.901333000000001</v>
      </c>
      <c r="F1227">
        <v>33.714717999999998</v>
      </c>
      <c r="G1227">
        <v>146.91999799999999</v>
      </c>
      <c r="H1227">
        <v>41.927501999999997</v>
      </c>
      <c r="I1227">
        <v>1</v>
      </c>
    </row>
    <row r="1228" spans="1:9">
      <c r="A1228" s="126">
        <v>1227</v>
      </c>
      <c r="B1228">
        <v>2360.1599120000001</v>
      </c>
      <c r="C1228">
        <v>141.729996</v>
      </c>
      <c r="D1228">
        <v>45.341498999999999</v>
      </c>
      <c r="E1228">
        <v>20.246668</v>
      </c>
      <c r="F1228">
        <v>33.965747999999998</v>
      </c>
      <c r="G1228">
        <v>145.5</v>
      </c>
      <c r="H1228">
        <v>41.728499999999997</v>
      </c>
      <c r="I1228">
        <v>0</v>
      </c>
    </row>
    <row r="1229" spans="1:9">
      <c r="A1229" s="126">
        <v>1228</v>
      </c>
      <c r="B1229">
        <v>2352.9499510000001</v>
      </c>
      <c r="C1229">
        <v>141.85000600000001</v>
      </c>
      <c r="D1229">
        <v>45.464001000000003</v>
      </c>
      <c r="E1229">
        <v>19.666668000000001</v>
      </c>
      <c r="F1229">
        <v>33.789791000000001</v>
      </c>
      <c r="G1229">
        <v>143.61999499999999</v>
      </c>
      <c r="H1229">
        <v>41.570498999999998</v>
      </c>
      <c r="I1229">
        <v>0</v>
      </c>
    </row>
    <row r="1230" spans="1:9">
      <c r="A1230" s="126">
        <v>1229</v>
      </c>
      <c r="B1230">
        <v>2357.48999</v>
      </c>
      <c r="C1230">
        <v>141.16999799999999</v>
      </c>
      <c r="D1230">
        <v>44.914000999999999</v>
      </c>
      <c r="E1230">
        <v>19.913333999999999</v>
      </c>
      <c r="F1230">
        <v>33.705322000000002</v>
      </c>
      <c r="G1230">
        <v>143.740005</v>
      </c>
      <c r="H1230">
        <v>41.394001000000003</v>
      </c>
      <c r="I1230">
        <v>0</v>
      </c>
    </row>
    <row r="1231" spans="1:9">
      <c r="A1231" s="126">
        <v>1230</v>
      </c>
      <c r="B1231">
        <v>2355.540039</v>
      </c>
      <c r="C1231">
        <v>140.779999</v>
      </c>
      <c r="D1231">
        <v>44.743999000000002</v>
      </c>
      <c r="E1231">
        <v>20.169333000000002</v>
      </c>
      <c r="F1231">
        <v>33.630245000000002</v>
      </c>
      <c r="G1231">
        <v>143.11000100000001</v>
      </c>
      <c r="H1231">
        <v>41.233500999999997</v>
      </c>
      <c r="I1231">
        <v>0</v>
      </c>
    </row>
    <row r="1232" spans="1:9">
      <c r="A1232" s="126">
        <v>1231</v>
      </c>
      <c r="B1232">
        <v>2357.1599120000001</v>
      </c>
      <c r="C1232">
        <v>141.03999300000001</v>
      </c>
      <c r="D1232">
        <v>45.352001000000001</v>
      </c>
      <c r="E1232">
        <v>20.826000000000001</v>
      </c>
      <c r="F1232">
        <v>33.590366000000003</v>
      </c>
      <c r="G1232">
        <v>143.85000600000001</v>
      </c>
      <c r="H1232">
        <v>41.236499999999999</v>
      </c>
      <c r="I1232">
        <v>0</v>
      </c>
    </row>
    <row r="1233" spans="1:9">
      <c r="A1233" s="126">
        <v>1232</v>
      </c>
      <c r="B1233">
        <v>2353.780029</v>
      </c>
      <c r="C1233">
        <v>139.91999799999999</v>
      </c>
      <c r="D1233">
        <v>45.118000000000002</v>
      </c>
      <c r="E1233">
        <v>20.580666999999998</v>
      </c>
      <c r="F1233">
        <v>33.229056999999997</v>
      </c>
      <c r="G1233">
        <v>144.35000600000001</v>
      </c>
      <c r="H1233">
        <v>41.167499999999997</v>
      </c>
      <c r="I1233">
        <v>0</v>
      </c>
    </row>
    <row r="1234" spans="1:9">
      <c r="A1234" s="126">
        <v>1233</v>
      </c>
      <c r="B1234">
        <v>2344.929932</v>
      </c>
      <c r="C1234">
        <v>139.58000200000001</v>
      </c>
      <c r="D1234">
        <v>44.811501</v>
      </c>
      <c r="E1234">
        <v>19.789332999999999</v>
      </c>
      <c r="F1234">
        <v>33.268940000000001</v>
      </c>
      <c r="G1234">
        <v>143.83000200000001</v>
      </c>
      <c r="H1234">
        <v>41.216000000000001</v>
      </c>
      <c r="I1234">
        <v>0</v>
      </c>
    </row>
    <row r="1235" spans="1:9">
      <c r="A1235" s="126">
        <v>1234</v>
      </c>
      <c r="B1235">
        <v>2328.9499510000001</v>
      </c>
      <c r="C1235">
        <v>139.38999899999999</v>
      </c>
      <c r="D1235">
        <v>44.233500999999997</v>
      </c>
      <c r="E1235">
        <v>20.266666000000001</v>
      </c>
      <c r="F1235">
        <v>33.092967999999999</v>
      </c>
      <c r="G1235">
        <v>142.91999799999999</v>
      </c>
      <c r="H1235">
        <v>41.178001000000002</v>
      </c>
      <c r="I1235">
        <v>0</v>
      </c>
    </row>
    <row r="1236" spans="1:9">
      <c r="A1236" s="126">
        <v>1235</v>
      </c>
      <c r="B1236">
        <v>2349.01001</v>
      </c>
      <c r="C1236">
        <v>141.41999799999999</v>
      </c>
      <c r="D1236">
        <v>45.099499000000002</v>
      </c>
      <c r="E1236">
        <v>20.096001000000001</v>
      </c>
      <c r="F1236">
        <v>33.275973999999998</v>
      </c>
      <c r="G1236">
        <v>147.25</v>
      </c>
      <c r="H1236">
        <v>41.858500999999997</v>
      </c>
      <c r="I1236">
        <v>0</v>
      </c>
    </row>
    <row r="1237" spans="1:9">
      <c r="A1237" s="126">
        <v>1236</v>
      </c>
      <c r="B1237">
        <v>2342.1899410000001</v>
      </c>
      <c r="C1237">
        <v>140.96000699999999</v>
      </c>
      <c r="D1237">
        <v>45.188999000000003</v>
      </c>
      <c r="E1237">
        <v>20.016666000000001</v>
      </c>
      <c r="F1237">
        <v>33.128166</v>
      </c>
      <c r="G1237">
        <v>143.36000100000001</v>
      </c>
      <c r="H1237">
        <v>41.841000000000001</v>
      </c>
      <c r="I1237">
        <v>0</v>
      </c>
    </row>
    <row r="1238" spans="1:9">
      <c r="A1238" s="126">
        <v>1237</v>
      </c>
      <c r="B1238">
        <v>2338.169922</v>
      </c>
      <c r="C1238">
        <v>142.270004</v>
      </c>
      <c r="D1238">
        <v>44.959999000000003</v>
      </c>
      <c r="E1238">
        <v>20.367999999999999</v>
      </c>
      <c r="F1238">
        <v>33.006160999999999</v>
      </c>
      <c r="G1238">
        <v>139.759995</v>
      </c>
      <c r="H1238">
        <v>41.910499999999999</v>
      </c>
      <c r="I1238">
        <v>0</v>
      </c>
    </row>
    <row r="1239" spans="1:9">
      <c r="A1239" s="126">
        <v>1238</v>
      </c>
      <c r="B1239">
        <v>2355.8400879999999</v>
      </c>
      <c r="C1239">
        <v>143.800003</v>
      </c>
      <c r="D1239">
        <v>45.103000999999999</v>
      </c>
      <c r="E1239">
        <v>20.167334</v>
      </c>
      <c r="F1239">
        <v>33.419089999999997</v>
      </c>
      <c r="G1239">
        <v>141.179993</v>
      </c>
      <c r="H1239">
        <v>42.082500000000003</v>
      </c>
      <c r="I1239">
        <v>0</v>
      </c>
    </row>
    <row r="1240" spans="1:9">
      <c r="A1240" s="126">
        <v>1239</v>
      </c>
      <c r="B1240">
        <v>2348.6899410000001</v>
      </c>
      <c r="C1240">
        <v>143.679993</v>
      </c>
      <c r="D1240">
        <v>44.926498000000002</v>
      </c>
      <c r="E1240">
        <v>20.373332999999999</v>
      </c>
      <c r="F1240">
        <v>33.379207999999998</v>
      </c>
      <c r="G1240">
        <v>142.86999499999999</v>
      </c>
      <c r="H1240">
        <v>42.159500000000001</v>
      </c>
      <c r="I1240">
        <v>0</v>
      </c>
    </row>
    <row r="1241" spans="1:9">
      <c r="A1241" s="126">
        <v>1240</v>
      </c>
      <c r="B1241">
        <v>2374.1499020000001</v>
      </c>
      <c r="C1241">
        <v>145.470001</v>
      </c>
      <c r="D1241">
        <v>45.370499000000002</v>
      </c>
      <c r="E1241">
        <v>20.535333999999999</v>
      </c>
      <c r="F1241">
        <v>33.700629999999997</v>
      </c>
      <c r="G1241">
        <v>143.83000200000001</v>
      </c>
      <c r="H1241">
        <v>43.137999999999998</v>
      </c>
      <c r="I1241">
        <v>0</v>
      </c>
    </row>
    <row r="1242" spans="1:9">
      <c r="A1242" s="126">
        <v>1241</v>
      </c>
      <c r="B1242">
        <v>2388.610107</v>
      </c>
      <c r="C1242">
        <v>146.490005</v>
      </c>
      <c r="D1242">
        <v>45.381000999999998</v>
      </c>
      <c r="E1242">
        <v>20.919333000000002</v>
      </c>
      <c r="F1242">
        <v>33.909435000000002</v>
      </c>
      <c r="G1242">
        <v>152.16000399999999</v>
      </c>
      <c r="H1242">
        <v>43.615001999999997</v>
      </c>
      <c r="I1242">
        <v>0</v>
      </c>
    </row>
    <row r="1243" spans="1:9">
      <c r="A1243" s="126">
        <v>1242</v>
      </c>
      <c r="B1243">
        <v>2387.4499510000001</v>
      </c>
      <c r="C1243">
        <v>146.55999800000001</v>
      </c>
      <c r="D1243">
        <v>45.464500000000001</v>
      </c>
      <c r="E1243">
        <v>20.677999</v>
      </c>
      <c r="F1243">
        <v>33.710017999999998</v>
      </c>
      <c r="G1243">
        <v>150.16999799999999</v>
      </c>
      <c r="H1243">
        <v>43.586497999999999</v>
      </c>
      <c r="I1243">
        <v>0</v>
      </c>
    </row>
    <row r="1244" spans="1:9">
      <c r="A1244" s="126">
        <v>1243</v>
      </c>
      <c r="B1244">
        <v>2388.7700199999999</v>
      </c>
      <c r="C1244">
        <v>147.699997</v>
      </c>
      <c r="D1244">
        <v>45.918998999999999</v>
      </c>
      <c r="E1244">
        <v>20.575333000000001</v>
      </c>
      <c r="F1244">
        <v>33.735832000000002</v>
      </c>
      <c r="G1244">
        <v>153.08000200000001</v>
      </c>
      <c r="H1244">
        <v>43.712502000000001</v>
      </c>
      <c r="I1244">
        <v>0</v>
      </c>
    </row>
    <row r="1245" spans="1:9">
      <c r="A1245" s="126">
        <v>1244</v>
      </c>
      <c r="B1245">
        <v>2384.1999510000001</v>
      </c>
      <c r="C1245">
        <v>150.25</v>
      </c>
      <c r="D1245">
        <v>46.249499999999998</v>
      </c>
      <c r="E1245">
        <v>20.937999999999999</v>
      </c>
      <c r="F1245">
        <v>33.702972000000003</v>
      </c>
      <c r="G1245">
        <v>152.199997</v>
      </c>
      <c r="H1245">
        <v>45.298000000000002</v>
      </c>
      <c r="I1245">
        <v>0</v>
      </c>
    </row>
    <row r="1246" spans="1:9">
      <c r="A1246" s="126">
        <v>1245</v>
      </c>
      <c r="B1246">
        <v>2388.330078</v>
      </c>
      <c r="C1246">
        <v>152.46000699999999</v>
      </c>
      <c r="D1246">
        <v>47.411498999999999</v>
      </c>
      <c r="E1246">
        <v>21.521999000000001</v>
      </c>
      <c r="F1246">
        <v>34.390414999999997</v>
      </c>
      <c r="G1246">
        <v>155.35000600000001</v>
      </c>
      <c r="H1246">
        <v>45.628501999999997</v>
      </c>
      <c r="I1246">
        <v>1</v>
      </c>
    </row>
    <row r="1247" spans="1:9">
      <c r="A1247" s="126">
        <v>1246</v>
      </c>
      <c r="B1247">
        <v>2391.169922</v>
      </c>
      <c r="C1247">
        <v>152.779999</v>
      </c>
      <c r="D1247">
        <v>47.347000000000001</v>
      </c>
      <c r="E1247">
        <v>21.259333000000002</v>
      </c>
      <c r="F1247">
        <v>34.608601</v>
      </c>
      <c r="G1247">
        <v>156.449997</v>
      </c>
      <c r="H1247">
        <v>45.821998999999998</v>
      </c>
      <c r="I1247">
        <v>0</v>
      </c>
    </row>
    <row r="1248" spans="1:9">
      <c r="A1248" s="126">
        <v>1247</v>
      </c>
      <c r="B1248">
        <v>2388.1298830000001</v>
      </c>
      <c r="C1248">
        <v>151.800003</v>
      </c>
      <c r="D1248">
        <v>47.051498000000002</v>
      </c>
      <c r="E1248">
        <v>20.734667000000002</v>
      </c>
      <c r="F1248">
        <v>34.503025000000001</v>
      </c>
      <c r="G1248">
        <v>155.58999600000001</v>
      </c>
      <c r="H1248">
        <v>46.352001000000001</v>
      </c>
      <c r="I1248">
        <v>0</v>
      </c>
    </row>
    <row r="1249" spans="1:9">
      <c r="A1249" s="126">
        <v>1248</v>
      </c>
      <c r="B1249">
        <v>2389.5200199999999</v>
      </c>
      <c r="C1249">
        <v>150.85000600000001</v>
      </c>
      <c r="D1249">
        <v>46.876499000000003</v>
      </c>
      <c r="E1249">
        <v>19.697331999999999</v>
      </c>
      <c r="F1249">
        <v>34.378677000000003</v>
      </c>
      <c r="G1249">
        <v>157.25</v>
      </c>
      <c r="H1249">
        <v>46.582999999999998</v>
      </c>
      <c r="I1249">
        <v>0</v>
      </c>
    </row>
    <row r="1250" spans="1:9">
      <c r="A1250" s="126">
        <v>1249</v>
      </c>
      <c r="B1250">
        <v>2399.290039</v>
      </c>
      <c r="C1250">
        <v>150.240005</v>
      </c>
      <c r="D1250">
        <v>46.707500000000003</v>
      </c>
      <c r="E1250">
        <v>20.556667000000001</v>
      </c>
      <c r="F1250">
        <v>34.948807000000002</v>
      </c>
      <c r="G1250">
        <v>156.60000600000001</v>
      </c>
      <c r="H1250">
        <v>46.356498999999999</v>
      </c>
      <c r="I1250">
        <v>0</v>
      </c>
    </row>
    <row r="1251" spans="1:9">
      <c r="A1251" s="126">
        <v>1250</v>
      </c>
      <c r="B1251">
        <v>2399.3798830000001</v>
      </c>
      <c r="C1251">
        <v>151.05999800000001</v>
      </c>
      <c r="D1251">
        <v>47.451999999999998</v>
      </c>
      <c r="E1251">
        <v>20.479334000000001</v>
      </c>
      <c r="F1251">
        <v>35.899014000000001</v>
      </c>
      <c r="G1251">
        <v>156.38000500000001</v>
      </c>
      <c r="H1251">
        <v>46.715000000000003</v>
      </c>
      <c r="I1251">
        <v>0</v>
      </c>
    </row>
    <row r="1252" spans="1:9">
      <c r="A1252" s="126">
        <v>1251</v>
      </c>
      <c r="B1252">
        <v>2396.919922</v>
      </c>
      <c r="C1252">
        <v>150.479996</v>
      </c>
      <c r="D1252">
        <v>47.640999000000001</v>
      </c>
      <c r="E1252">
        <v>21.417334</v>
      </c>
      <c r="F1252">
        <v>36.128928999999999</v>
      </c>
      <c r="G1252">
        <v>157.46000699999999</v>
      </c>
      <c r="H1252">
        <v>46.608500999999997</v>
      </c>
      <c r="I1252">
        <v>0</v>
      </c>
    </row>
    <row r="1253" spans="1:9">
      <c r="A1253" s="126">
        <v>1252</v>
      </c>
      <c r="B1253">
        <v>2399.6298830000001</v>
      </c>
      <c r="C1253">
        <v>150.28999300000001</v>
      </c>
      <c r="D1253">
        <v>47.447498000000003</v>
      </c>
      <c r="E1253">
        <v>21.681334</v>
      </c>
      <c r="F1253">
        <v>35.957667999999998</v>
      </c>
      <c r="G1253">
        <v>160.279999</v>
      </c>
      <c r="H1253">
        <v>46.438999000000003</v>
      </c>
      <c r="I1253">
        <v>0</v>
      </c>
    </row>
    <row r="1254" spans="1:9">
      <c r="A1254" s="126">
        <v>1253</v>
      </c>
      <c r="B1254">
        <v>2394.4399410000001</v>
      </c>
      <c r="C1254">
        <v>150.03999300000001</v>
      </c>
      <c r="D1254">
        <v>47.381000999999998</v>
      </c>
      <c r="E1254">
        <v>21.540001</v>
      </c>
      <c r="F1254">
        <v>36.268635000000003</v>
      </c>
      <c r="G1254">
        <v>158.53999300000001</v>
      </c>
      <c r="H1254">
        <v>46.529998999999997</v>
      </c>
      <c r="I1254">
        <v>0</v>
      </c>
    </row>
    <row r="1255" spans="1:9">
      <c r="A1255" s="126">
        <v>1254</v>
      </c>
      <c r="B1255">
        <v>2390.8999020000001</v>
      </c>
      <c r="C1255">
        <v>150.33000200000001</v>
      </c>
      <c r="D1255">
        <v>48.067501</v>
      </c>
      <c r="E1255">
        <v>21.653998999999999</v>
      </c>
      <c r="F1255">
        <v>36.775154000000001</v>
      </c>
      <c r="G1255">
        <v>160.80999800000001</v>
      </c>
      <c r="H1255">
        <v>46.610999999999997</v>
      </c>
      <c r="I1255">
        <v>0</v>
      </c>
    </row>
    <row r="1256" spans="1:9">
      <c r="A1256" s="126">
        <v>1255</v>
      </c>
      <c r="B1256">
        <v>2402.320068</v>
      </c>
      <c r="C1256">
        <v>150.19000199999999</v>
      </c>
      <c r="D1256">
        <v>47.898499000000001</v>
      </c>
      <c r="E1256">
        <v>21.058665999999999</v>
      </c>
      <c r="F1256">
        <v>36.680916000000003</v>
      </c>
      <c r="G1256">
        <v>160.020004</v>
      </c>
      <c r="H1256">
        <v>46.853999999999999</v>
      </c>
      <c r="I1256">
        <v>0</v>
      </c>
    </row>
    <row r="1257" spans="1:9">
      <c r="A1257" s="126">
        <v>1256</v>
      </c>
      <c r="B1257">
        <v>2400.669922</v>
      </c>
      <c r="C1257">
        <v>149.779999</v>
      </c>
      <c r="D1257">
        <v>48.303500999999997</v>
      </c>
      <c r="E1257">
        <v>21.134001000000001</v>
      </c>
      <c r="F1257">
        <v>36.626731999999997</v>
      </c>
      <c r="G1257">
        <v>159.41000399999999</v>
      </c>
      <c r="H1257">
        <v>47.150002000000001</v>
      </c>
      <c r="I1257">
        <v>0</v>
      </c>
    </row>
    <row r="1258" spans="1:9">
      <c r="A1258" s="126">
        <v>1257</v>
      </c>
      <c r="B1258">
        <v>2357.030029</v>
      </c>
      <c r="C1258">
        <v>144.85000600000001</v>
      </c>
      <c r="D1258">
        <v>47.237999000000002</v>
      </c>
      <c r="E1258">
        <v>20.407333000000001</v>
      </c>
      <c r="F1258">
        <v>35.396957</v>
      </c>
      <c r="G1258">
        <v>153.199997</v>
      </c>
      <c r="H1258">
        <v>45.980998999999997</v>
      </c>
      <c r="I1258">
        <v>0</v>
      </c>
    </row>
    <row r="1259" spans="1:9">
      <c r="A1259" s="126">
        <v>1258</v>
      </c>
      <c r="B1259">
        <v>2365.719971</v>
      </c>
      <c r="C1259">
        <v>147.66000399999999</v>
      </c>
      <c r="D1259">
        <v>47.924500000000002</v>
      </c>
      <c r="E1259">
        <v>20.870667000000001</v>
      </c>
      <c r="F1259">
        <v>35.936458999999999</v>
      </c>
      <c r="G1259">
        <v>155.699997</v>
      </c>
      <c r="H1259">
        <v>46.512000999999998</v>
      </c>
      <c r="I1259">
        <v>0</v>
      </c>
    </row>
    <row r="1260" spans="1:9">
      <c r="A1260" s="126">
        <v>1259</v>
      </c>
      <c r="B1260">
        <v>2381.7299800000001</v>
      </c>
      <c r="C1260">
        <v>148.05999800000001</v>
      </c>
      <c r="D1260">
        <v>47.992001000000002</v>
      </c>
      <c r="E1260">
        <v>20.722000000000001</v>
      </c>
      <c r="F1260">
        <v>36.058974999999997</v>
      </c>
      <c r="G1260">
        <v>157.020004</v>
      </c>
      <c r="H1260">
        <v>46.700499999999998</v>
      </c>
      <c r="I1260">
        <v>0</v>
      </c>
    </row>
    <row r="1261" spans="1:9">
      <c r="A1261" s="126">
        <v>1260</v>
      </c>
      <c r="B1261">
        <v>2394.0200199999999</v>
      </c>
      <c r="C1261">
        <v>148.240005</v>
      </c>
      <c r="D1261">
        <v>48.533501000000001</v>
      </c>
      <c r="E1261">
        <v>20.690000999999999</v>
      </c>
      <c r="F1261">
        <v>36.278053</v>
      </c>
      <c r="G1261">
        <v>157.16000399999999</v>
      </c>
      <c r="H1261">
        <v>47.092998999999999</v>
      </c>
      <c r="I1261">
        <v>0</v>
      </c>
    </row>
    <row r="1262" spans="1:9">
      <c r="A1262" s="126">
        <v>1261</v>
      </c>
      <c r="B1262">
        <v>2398.419922</v>
      </c>
      <c r="C1262">
        <v>148.070007</v>
      </c>
      <c r="D1262">
        <v>48.576999999999998</v>
      </c>
      <c r="E1262">
        <v>20.257334</v>
      </c>
      <c r="F1262">
        <v>36.233302999999999</v>
      </c>
      <c r="G1262">
        <v>157.949997</v>
      </c>
      <c r="H1262">
        <v>47.441001999999997</v>
      </c>
      <c r="I1262">
        <v>0</v>
      </c>
    </row>
    <row r="1263" spans="1:9">
      <c r="A1263" s="126">
        <v>1262</v>
      </c>
      <c r="B1263">
        <v>2404.389893</v>
      </c>
      <c r="C1263">
        <v>150.03999300000001</v>
      </c>
      <c r="D1263">
        <v>49.017502</v>
      </c>
      <c r="E1263">
        <v>20.681334</v>
      </c>
      <c r="F1263">
        <v>36.124927999999997</v>
      </c>
      <c r="G1263">
        <v>157.75</v>
      </c>
      <c r="H1263">
        <v>47.748001000000002</v>
      </c>
      <c r="I1263">
        <v>0</v>
      </c>
    </row>
    <row r="1264" spans="1:9">
      <c r="A1264" s="126">
        <v>1263</v>
      </c>
      <c r="B1264">
        <v>2415.070068</v>
      </c>
      <c r="C1264">
        <v>151.96000699999999</v>
      </c>
      <c r="D1264">
        <v>49.668998999999999</v>
      </c>
      <c r="E1264">
        <v>21.122</v>
      </c>
      <c r="F1264">
        <v>36.249786</v>
      </c>
      <c r="G1264">
        <v>163.050003</v>
      </c>
      <c r="H1264">
        <v>48.477001000000001</v>
      </c>
      <c r="I1264">
        <v>0</v>
      </c>
    </row>
    <row r="1265" spans="1:9">
      <c r="A1265" s="126">
        <v>1264</v>
      </c>
      <c r="B1265">
        <v>2415.820068</v>
      </c>
      <c r="C1265">
        <v>152.13000500000001</v>
      </c>
      <c r="D1265">
        <v>49.789000999999999</v>
      </c>
      <c r="E1265">
        <v>21.676000999999999</v>
      </c>
      <c r="F1265">
        <v>36.188544999999998</v>
      </c>
      <c r="G1265">
        <v>162.429993</v>
      </c>
      <c r="H1265">
        <v>48.573501999999998</v>
      </c>
      <c r="I1265">
        <v>0</v>
      </c>
    </row>
    <row r="1266" spans="1:9">
      <c r="A1266" s="126">
        <v>1265</v>
      </c>
      <c r="B1266">
        <v>2412.9099120000001</v>
      </c>
      <c r="C1266">
        <v>152.38000500000001</v>
      </c>
      <c r="D1266">
        <v>49.834999000000003</v>
      </c>
      <c r="E1266">
        <v>22.34</v>
      </c>
      <c r="F1266">
        <v>36.202671000000002</v>
      </c>
      <c r="G1266">
        <v>163.220001</v>
      </c>
      <c r="H1266">
        <v>48.793998999999999</v>
      </c>
      <c r="I1266">
        <v>0</v>
      </c>
    </row>
    <row r="1267" spans="1:9">
      <c r="A1267" s="126">
        <v>1266</v>
      </c>
      <c r="B1267">
        <v>2411.8000489999999</v>
      </c>
      <c r="C1267">
        <v>151.46000699999999</v>
      </c>
      <c r="D1267">
        <v>49.730998999999997</v>
      </c>
      <c r="E1267">
        <v>22.733999000000001</v>
      </c>
      <c r="F1267">
        <v>35.988292999999999</v>
      </c>
      <c r="G1267">
        <v>163.070007</v>
      </c>
      <c r="H1267">
        <v>48.243000000000002</v>
      </c>
      <c r="I1267">
        <v>0</v>
      </c>
    </row>
    <row r="1268" spans="1:9">
      <c r="A1268" s="126">
        <v>1267</v>
      </c>
      <c r="B1268">
        <v>2430.0600589999999</v>
      </c>
      <c r="C1268">
        <v>151.529999</v>
      </c>
      <c r="D1268">
        <v>49.797500999999997</v>
      </c>
      <c r="E1268">
        <v>22.691334000000001</v>
      </c>
      <c r="F1268">
        <v>36.087231000000003</v>
      </c>
      <c r="G1268">
        <v>162.990005</v>
      </c>
      <c r="H1268">
        <v>48.347499999999997</v>
      </c>
      <c r="I1268">
        <v>1</v>
      </c>
    </row>
    <row r="1269" spans="1:9">
      <c r="A1269" s="126">
        <v>1268</v>
      </c>
      <c r="B1269">
        <v>2439.070068</v>
      </c>
      <c r="C1269">
        <v>153.61000100000001</v>
      </c>
      <c r="D1269">
        <v>50.336497999999999</v>
      </c>
      <c r="E1269">
        <v>22.656668</v>
      </c>
      <c r="F1269">
        <v>36.622025000000001</v>
      </c>
      <c r="G1269">
        <v>165.179993</v>
      </c>
      <c r="H1269">
        <v>48.779998999999997</v>
      </c>
      <c r="I1269">
        <v>0</v>
      </c>
    </row>
    <row r="1270" spans="1:9">
      <c r="A1270" s="126">
        <v>1269</v>
      </c>
      <c r="B1270">
        <v>2436.1000979999999</v>
      </c>
      <c r="C1270">
        <v>153.63000500000001</v>
      </c>
      <c r="D1270">
        <v>50.567000999999998</v>
      </c>
      <c r="E1270">
        <v>23.154667</v>
      </c>
      <c r="F1270">
        <v>36.263930999999999</v>
      </c>
      <c r="G1270">
        <v>165.05999800000001</v>
      </c>
      <c r="H1270">
        <v>49.183998000000003</v>
      </c>
      <c r="I1270">
        <v>0</v>
      </c>
    </row>
    <row r="1271" spans="1:9">
      <c r="A1271" s="126">
        <v>1270</v>
      </c>
      <c r="B1271">
        <v>2429.330078</v>
      </c>
      <c r="C1271">
        <v>152.80999800000001</v>
      </c>
      <c r="D1271">
        <v>50.150002000000001</v>
      </c>
      <c r="E1271">
        <v>23.523333000000001</v>
      </c>
      <c r="F1271">
        <v>36.386432999999997</v>
      </c>
      <c r="G1271">
        <v>165.16999799999999</v>
      </c>
      <c r="H1271">
        <v>48.828499000000001</v>
      </c>
      <c r="I1271">
        <v>0</v>
      </c>
    </row>
    <row r="1272" spans="1:9">
      <c r="A1272" s="126">
        <v>1271</v>
      </c>
      <c r="B1272">
        <v>2433.139893</v>
      </c>
      <c r="C1272">
        <v>153.11999499999999</v>
      </c>
      <c r="D1272">
        <v>50.503501999999997</v>
      </c>
      <c r="E1272">
        <v>23.976666999999999</v>
      </c>
      <c r="F1272">
        <v>36.603180000000002</v>
      </c>
      <c r="G1272">
        <v>165.61000100000001</v>
      </c>
      <c r="H1272">
        <v>49.047001000000002</v>
      </c>
      <c r="I1272">
        <v>0</v>
      </c>
    </row>
    <row r="1273" spans="1:9">
      <c r="A1273" s="126">
        <v>1272</v>
      </c>
      <c r="B1273">
        <v>2433.790039</v>
      </c>
      <c r="C1273">
        <v>154.71000699999999</v>
      </c>
      <c r="D1273">
        <v>50.513500000000001</v>
      </c>
      <c r="E1273">
        <v>24.666668000000001</v>
      </c>
      <c r="F1273">
        <v>36.513649000000001</v>
      </c>
      <c r="G1273">
        <v>165.88000500000001</v>
      </c>
      <c r="H1273">
        <v>49.170501999999999</v>
      </c>
      <c r="I1273">
        <v>0</v>
      </c>
    </row>
    <row r="1274" spans="1:9">
      <c r="A1274" s="126">
        <v>1273</v>
      </c>
      <c r="B1274">
        <v>2431.7700199999999</v>
      </c>
      <c r="C1274">
        <v>149.60000600000001</v>
      </c>
      <c r="D1274">
        <v>48.915500999999999</v>
      </c>
      <c r="E1274">
        <v>23.821332999999999</v>
      </c>
      <c r="F1274">
        <v>35.097763</v>
      </c>
      <c r="G1274">
        <v>158.029999</v>
      </c>
      <c r="H1274">
        <v>47.491501</v>
      </c>
      <c r="I1274">
        <v>0</v>
      </c>
    </row>
    <row r="1275" spans="1:9">
      <c r="A1275" s="126">
        <v>1274</v>
      </c>
      <c r="B1275">
        <v>2429.389893</v>
      </c>
      <c r="C1275">
        <v>148.44000199999999</v>
      </c>
      <c r="D1275">
        <v>48.245499000000002</v>
      </c>
      <c r="E1275">
        <v>23.934000000000001</v>
      </c>
      <c r="F1275">
        <v>34.259087000000001</v>
      </c>
      <c r="G1275">
        <v>151.44000199999999</v>
      </c>
      <c r="H1275">
        <v>47.145000000000003</v>
      </c>
      <c r="I1275">
        <v>0</v>
      </c>
    </row>
    <row r="1276" spans="1:9">
      <c r="A1276" s="126">
        <v>1275</v>
      </c>
      <c r="B1276">
        <v>2440.3500979999999</v>
      </c>
      <c r="C1276">
        <v>150.679993</v>
      </c>
      <c r="D1276">
        <v>49.039501000000001</v>
      </c>
      <c r="E1276">
        <v>25.063334000000001</v>
      </c>
      <c r="F1276">
        <v>34.534717999999998</v>
      </c>
      <c r="G1276">
        <v>152.720001</v>
      </c>
      <c r="H1276">
        <v>47.669998</v>
      </c>
      <c r="I1276">
        <v>0</v>
      </c>
    </row>
    <row r="1277" spans="1:9">
      <c r="A1277" s="126">
        <v>1276</v>
      </c>
      <c r="B1277">
        <v>2437.919922</v>
      </c>
      <c r="C1277">
        <v>150.25</v>
      </c>
      <c r="D1277">
        <v>48.823501999999998</v>
      </c>
      <c r="E1277">
        <v>25.377333</v>
      </c>
      <c r="F1277">
        <v>34.197825999999999</v>
      </c>
      <c r="G1277">
        <v>152.199997</v>
      </c>
      <c r="H1277">
        <v>47.537998000000002</v>
      </c>
      <c r="I1277">
        <v>0</v>
      </c>
    </row>
    <row r="1278" spans="1:9">
      <c r="A1278" s="126">
        <v>1277</v>
      </c>
      <c r="B1278">
        <v>2432.459961</v>
      </c>
      <c r="C1278">
        <v>149.800003</v>
      </c>
      <c r="D1278">
        <v>48.208500000000001</v>
      </c>
      <c r="E1278">
        <v>25.022666999999998</v>
      </c>
      <c r="F1278">
        <v>33.992863</v>
      </c>
      <c r="G1278">
        <v>151.759995</v>
      </c>
      <c r="H1278">
        <v>47.115501000000002</v>
      </c>
      <c r="I1278">
        <v>0</v>
      </c>
    </row>
    <row r="1279" spans="1:9">
      <c r="A1279" s="126">
        <v>1278</v>
      </c>
      <c r="B1279">
        <v>2433.1499020000001</v>
      </c>
      <c r="C1279">
        <v>150.63999899999999</v>
      </c>
      <c r="D1279">
        <v>49.385502000000002</v>
      </c>
      <c r="E1279">
        <v>24.76</v>
      </c>
      <c r="F1279">
        <v>33.516993999999997</v>
      </c>
      <c r="G1279">
        <v>152.38000500000001</v>
      </c>
      <c r="H1279">
        <v>46.988998000000002</v>
      </c>
      <c r="I1279">
        <v>0</v>
      </c>
    </row>
    <row r="1280" spans="1:9">
      <c r="A1280" s="126">
        <v>1279</v>
      </c>
      <c r="B1280">
        <v>2453.459961</v>
      </c>
      <c r="C1280">
        <v>152.86999499999999</v>
      </c>
      <c r="D1280">
        <v>49.758499</v>
      </c>
      <c r="E1280">
        <v>24.653334000000001</v>
      </c>
      <c r="F1280">
        <v>34.475814999999997</v>
      </c>
      <c r="G1280">
        <v>153.39999399999999</v>
      </c>
      <c r="H1280">
        <v>47.868499999999997</v>
      </c>
      <c r="I1280">
        <v>0</v>
      </c>
    </row>
    <row r="1281" spans="1:9">
      <c r="A1281" s="126">
        <v>1280</v>
      </c>
      <c r="B1281">
        <v>2437.030029</v>
      </c>
      <c r="C1281">
        <v>152.25</v>
      </c>
      <c r="D1281">
        <v>49.629500999999998</v>
      </c>
      <c r="E1281">
        <v>24.815999999999999</v>
      </c>
      <c r="F1281">
        <v>34.162495</v>
      </c>
      <c r="G1281">
        <v>152.050003</v>
      </c>
      <c r="H1281">
        <v>47.531502000000003</v>
      </c>
      <c r="I1281">
        <v>0</v>
      </c>
    </row>
    <row r="1282" spans="1:9">
      <c r="A1282" s="126">
        <v>1281</v>
      </c>
      <c r="B1282">
        <v>2435.610107</v>
      </c>
      <c r="C1282">
        <v>153.91000399999999</v>
      </c>
      <c r="D1282">
        <v>50.111499999999999</v>
      </c>
      <c r="E1282">
        <v>25.093332</v>
      </c>
      <c r="F1282">
        <v>34.365088999999998</v>
      </c>
      <c r="G1282">
        <v>155.029999</v>
      </c>
      <c r="H1282">
        <v>47.972499999999997</v>
      </c>
      <c r="I1282">
        <v>0</v>
      </c>
    </row>
    <row r="1283" spans="1:9">
      <c r="A1283" s="126">
        <v>1282</v>
      </c>
      <c r="B1283">
        <v>2434.5</v>
      </c>
      <c r="C1283">
        <v>153.39999399999999</v>
      </c>
      <c r="D1283">
        <v>50.064999</v>
      </c>
      <c r="E1283">
        <v>25.507334</v>
      </c>
      <c r="F1283">
        <v>34.308556000000003</v>
      </c>
      <c r="G1283">
        <v>154.88999899999999</v>
      </c>
      <c r="H1283">
        <v>47.854500000000002</v>
      </c>
      <c r="I1283">
        <v>0</v>
      </c>
    </row>
    <row r="1284" spans="1:9">
      <c r="A1284" s="126">
        <v>1283</v>
      </c>
      <c r="B1284">
        <v>2438.3000489999999</v>
      </c>
      <c r="C1284">
        <v>155.070007</v>
      </c>
      <c r="D1284">
        <v>50.186999999999998</v>
      </c>
      <c r="E1284">
        <v>25.563334000000001</v>
      </c>
      <c r="F1284">
        <v>34.461685000000003</v>
      </c>
      <c r="G1284">
        <v>158.020004</v>
      </c>
      <c r="H1284">
        <v>48.279499000000001</v>
      </c>
      <c r="I1284">
        <v>0</v>
      </c>
    </row>
    <row r="1285" spans="1:9">
      <c r="A1285" s="126">
        <v>1284</v>
      </c>
      <c r="B1285">
        <v>2439.070068</v>
      </c>
      <c r="C1285">
        <v>153.58999600000001</v>
      </c>
      <c r="D1285">
        <v>49.699001000000003</v>
      </c>
      <c r="E1285">
        <v>25.166</v>
      </c>
      <c r="F1285">
        <v>34.353329000000002</v>
      </c>
      <c r="G1285">
        <v>157.5</v>
      </c>
      <c r="H1285">
        <v>47.613498999999997</v>
      </c>
      <c r="I1285">
        <v>0</v>
      </c>
    </row>
    <row r="1286" spans="1:9">
      <c r="A1286" s="126">
        <v>1285</v>
      </c>
      <c r="B1286">
        <v>2419.3798830000001</v>
      </c>
      <c r="C1286">
        <v>150.58000200000001</v>
      </c>
      <c r="D1286">
        <v>48.839001000000003</v>
      </c>
      <c r="E1286">
        <v>24.158000999999999</v>
      </c>
      <c r="F1286">
        <v>33.860942999999999</v>
      </c>
      <c r="G1286">
        <v>151.029999</v>
      </c>
      <c r="H1286">
        <v>46.366501</v>
      </c>
      <c r="I1286">
        <v>0</v>
      </c>
    </row>
    <row r="1287" spans="1:9">
      <c r="A1287" s="126">
        <v>1286</v>
      </c>
      <c r="B1287">
        <v>2440.6899410000001</v>
      </c>
      <c r="C1287">
        <v>153.240005</v>
      </c>
      <c r="D1287">
        <v>49.516499000000003</v>
      </c>
      <c r="E1287">
        <v>24.749331999999999</v>
      </c>
      <c r="F1287">
        <v>34.355674999999998</v>
      </c>
      <c r="G1287">
        <v>153.41000399999999</v>
      </c>
      <c r="H1287">
        <v>47.024501999999998</v>
      </c>
      <c r="I1287">
        <v>0</v>
      </c>
    </row>
    <row r="1288" spans="1:9">
      <c r="A1288" s="126">
        <v>1287</v>
      </c>
      <c r="B1288">
        <v>2419.6999510000001</v>
      </c>
      <c r="C1288">
        <v>151.03999300000001</v>
      </c>
      <c r="D1288">
        <v>48.796500999999999</v>
      </c>
      <c r="E1288">
        <v>24.049999</v>
      </c>
      <c r="F1288">
        <v>33.849155000000003</v>
      </c>
      <c r="G1288">
        <v>150.08999600000001</v>
      </c>
      <c r="H1288">
        <v>45.889499999999998</v>
      </c>
      <c r="I1288">
        <v>0</v>
      </c>
    </row>
    <row r="1289" spans="1:9">
      <c r="A1289" s="126">
        <v>1288</v>
      </c>
      <c r="B1289">
        <v>2423.4099120000001</v>
      </c>
      <c r="C1289">
        <v>150.979996</v>
      </c>
      <c r="D1289">
        <v>48.400002000000001</v>
      </c>
      <c r="E1289">
        <v>24.107332</v>
      </c>
      <c r="F1289">
        <v>33.929268</v>
      </c>
      <c r="G1289">
        <v>149.41000399999999</v>
      </c>
      <c r="H1289">
        <v>45.436501</v>
      </c>
      <c r="I1289">
        <v>0</v>
      </c>
    </row>
    <row r="1290" spans="1:9">
      <c r="A1290" s="126">
        <v>1289</v>
      </c>
      <c r="B1290">
        <v>2429.01001</v>
      </c>
      <c r="C1290">
        <v>148.429993</v>
      </c>
      <c r="D1290">
        <v>47.682999000000002</v>
      </c>
      <c r="E1290">
        <v>23.507999000000002</v>
      </c>
      <c r="F1290">
        <v>33.806767000000001</v>
      </c>
      <c r="G1290">
        <v>146.16999799999999</v>
      </c>
      <c r="H1290">
        <v>44.935001</v>
      </c>
      <c r="I1290">
        <v>1</v>
      </c>
    </row>
    <row r="1291" spans="1:9">
      <c r="A1291" s="126">
        <v>1290</v>
      </c>
      <c r="B1291">
        <v>2432.540039</v>
      </c>
      <c r="C1291">
        <v>150.33999600000001</v>
      </c>
      <c r="D1291">
        <v>48.57</v>
      </c>
      <c r="E1291">
        <v>21.806000000000001</v>
      </c>
      <c r="F1291">
        <v>33.945746999999997</v>
      </c>
      <c r="G1291">
        <v>147.61000100000001</v>
      </c>
      <c r="H1291">
        <v>45.585498999999999</v>
      </c>
      <c r="I1291">
        <v>0</v>
      </c>
    </row>
    <row r="1292" spans="1:9">
      <c r="A1292" s="126">
        <v>1291</v>
      </c>
      <c r="B1292">
        <v>2409.75</v>
      </c>
      <c r="C1292">
        <v>148.820007</v>
      </c>
      <c r="D1292">
        <v>48.256999999999998</v>
      </c>
      <c r="E1292">
        <v>20.588667000000001</v>
      </c>
      <c r="F1292">
        <v>33.625343000000001</v>
      </c>
      <c r="G1292">
        <v>146.25</v>
      </c>
      <c r="H1292">
        <v>45.334499000000001</v>
      </c>
      <c r="I1292">
        <v>0</v>
      </c>
    </row>
    <row r="1293" spans="1:9">
      <c r="A1293" s="126">
        <v>1292</v>
      </c>
      <c r="B1293">
        <v>2425.179932</v>
      </c>
      <c r="C1293">
        <v>151.44000199999999</v>
      </c>
      <c r="D1293">
        <v>48.938000000000002</v>
      </c>
      <c r="E1293">
        <v>20.881332</v>
      </c>
      <c r="F1293">
        <v>33.966960999999998</v>
      </c>
      <c r="G1293">
        <v>150.179993</v>
      </c>
      <c r="H1293">
        <v>45.929501000000002</v>
      </c>
      <c r="I1293">
        <v>0</v>
      </c>
    </row>
    <row r="1294" spans="1:9">
      <c r="A1294" s="126">
        <v>1293</v>
      </c>
      <c r="B1294">
        <v>2427.429932</v>
      </c>
      <c r="C1294">
        <v>153.5</v>
      </c>
      <c r="D1294">
        <v>49.823501999999998</v>
      </c>
      <c r="E1294">
        <v>21.07</v>
      </c>
      <c r="F1294">
        <v>34.174273999999997</v>
      </c>
      <c r="G1294">
        <v>152.66999799999999</v>
      </c>
      <c r="H1294">
        <v>46.439999</v>
      </c>
      <c r="I1294">
        <v>0</v>
      </c>
    </row>
    <row r="1295" spans="1:9">
      <c r="A1295" s="126">
        <v>1294</v>
      </c>
      <c r="B1295">
        <v>2425.530029</v>
      </c>
      <c r="C1295">
        <v>155.270004</v>
      </c>
      <c r="D1295">
        <v>49.706501000000003</v>
      </c>
      <c r="E1295">
        <v>21.814667</v>
      </c>
      <c r="F1295">
        <v>34.284996</v>
      </c>
      <c r="G1295">
        <v>154.33000200000001</v>
      </c>
      <c r="H1295">
        <v>46.504500999999998</v>
      </c>
      <c r="I1295">
        <v>0</v>
      </c>
    </row>
    <row r="1296" spans="1:9">
      <c r="A1296" s="126">
        <v>1295</v>
      </c>
      <c r="B1296">
        <v>2443.25</v>
      </c>
      <c r="C1296">
        <v>158.89999399999999</v>
      </c>
      <c r="D1296">
        <v>50.325499999999998</v>
      </c>
      <c r="E1296">
        <v>21.968</v>
      </c>
      <c r="F1296">
        <v>34.334468999999999</v>
      </c>
      <c r="G1296">
        <v>158.75</v>
      </c>
      <c r="H1296">
        <v>47.191502</v>
      </c>
      <c r="I1296">
        <v>0</v>
      </c>
    </row>
    <row r="1297" spans="1:9">
      <c r="A1297" s="126">
        <v>1296</v>
      </c>
      <c r="B1297">
        <v>2447.830078</v>
      </c>
      <c r="C1297">
        <v>159.259995</v>
      </c>
      <c r="D1297">
        <v>50.031502000000003</v>
      </c>
      <c r="E1297">
        <v>21.560666999999999</v>
      </c>
      <c r="F1297">
        <v>34.812714</v>
      </c>
      <c r="G1297">
        <v>158.21000699999999</v>
      </c>
      <c r="H1297">
        <v>47.358001999999999</v>
      </c>
      <c r="I1297">
        <v>0</v>
      </c>
    </row>
    <row r="1298" spans="1:9">
      <c r="A1298" s="126">
        <v>1297</v>
      </c>
      <c r="B1298">
        <v>2459.2700199999999</v>
      </c>
      <c r="C1298">
        <v>159.970001</v>
      </c>
      <c r="D1298">
        <v>50.090499999999999</v>
      </c>
      <c r="E1298">
        <v>21.851998999999999</v>
      </c>
      <c r="F1298">
        <v>35.111899999999999</v>
      </c>
      <c r="G1298">
        <v>161.11999499999999</v>
      </c>
      <c r="H1298">
        <v>47.799500000000002</v>
      </c>
      <c r="I1298">
        <v>0</v>
      </c>
    </row>
    <row r="1299" spans="1:9">
      <c r="A1299" s="126">
        <v>1298</v>
      </c>
      <c r="B1299">
        <v>2459.139893</v>
      </c>
      <c r="C1299">
        <v>159.729996</v>
      </c>
      <c r="D1299">
        <v>50.501998999999998</v>
      </c>
      <c r="E1299">
        <v>21.304666999999998</v>
      </c>
      <c r="F1299">
        <v>35.234406</v>
      </c>
      <c r="G1299">
        <v>161.699997</v>
      </c>
      <c r="H1299">
        <v>47.671000999999997</v>
      </c>
      <c r="I1299">
        <v>0</v>
      </c>
    </row>
    <row r="1300" spans="1:9">
      <c r="A1300" s="126">
        <v>1299</v>
      </c>
      <c r="B1300">
        <v>2460.610107</v>
      </c>
      <c r="C1300">
        <v>162.86000100000001</v>
      </c>
      <c r="D1300">
        <v>51.222499999999997</v>
      </c>
      <c r="E1300">
        <v>21.882667999999999</v>
      </c>
      <c r="F1300">
        <v>35.356910999999997</v>
      </c>
      <c r="G1300">
        <v>183.60000600000001</v>
      </c>
      <c r="H1300">
        <v>48.27</v>
      </c>
      <c r="I1300">
        <v>0</v>
      </c>
    </row>
    <row r="1301" spans="1:9">
      <c r="A1301" s="126">
        <v>1300</v>
      </c>
      <c r="B1301">
        <v>2473.830078</v>
      </c>
      <c r="C1301">
        <v>164.13999899999999</v>
      </c>
      <c r="D1301">
        <v>51.343497999999997</v>
      </c>
      <c r="E1301">
        <v>21.684000000000001</v>
      </c>
      <c r="F1301">
        <v>35.578387999999997</v>
      </c>
      <c r="G1301">
        <v>183.86000100000001</v>
      </c>
      <c r="H1301">
        <v>48.544497999999997</v>
      </c>
      <c r="I1301">
        <v>0</v>
      </c>
    </row>
    <row r="1302" spans="1:9">
      <c r="A1302" s="126">
        <v>1301</v>
      </c>
      <c r="B1302">
        <v>2473.4499510000001</v>
      </c>
      <c r="C1302">
        <v>164.529999</v>
      </c>
      <c r="D1302">
        <v>51.435001</v>
      </c>
      <c r="E1302">
        <v>21.994667</v>
      </c>
      <c r="F1302">
        <v>35.418166999999997</v>
      </c>
      <c r="G1302">
        <v>183.60000600000001</v>
      </c>
      <c r="H1302">
        <v>48.407501000000003</v>
      </c>
      <c r="I1302">
        <v>0</v>
      </c>
    </row>
    <row r="1303" spans="1:9">
      <c r="A1303" s="126">
        <v>1302</v>
      </c>
      <c r="B1303">
        <v>2472.540039</v>
      </c>
      <c r="C1303">
        <v>164.429993</v>
      </c>
      <c r="D1303">
        <v>51.283501000000001</v>
      </c>
      <c r="E1303">
        <v>21.893332999999998</v>
      </c>
      <c r="F1303">
        <v>35.401671999999998</v>
      </c>
      <c r="G1303">
        <v>188.53999300000001</v>
      </c>
      <c r="H1303">
        <v>48.646000000000001</v>
      </c>
      <c r="I1303">
        <v>0</v>
      </c>
    </row>
    <row r="1304" spans="1:9">
      <c r="A1304" s="126">
        <v>1303</v>
      </c>
      <c r="B1304">
        <v>2469.9099120000001</v>
      </c>
      <c r="C1304">
        <v>166</v>
      </c>
      <c r="D1304">
        <v>51.947498000000003</v>
      </c>
      <c r="E1304">
        <v>22.834667</v>
      </c>
      <c r="F1304">
        <v>35.830452000000001</v>
      </c>
      <c r="G1304">
        <v>187.91000399999999</v>
      </c>
      <c r="H1304">
        <v>49.016998000000001</v>
      </c>
      <c r="I1304">
        <v>0</v>
      </c>
    </row>
    <row r="1305" spans="1:9">
      <c r="A1305" s="126">
        <v>1304</v>
      </c>
      <c r="B1305">
        <v>2477.1298830000001</v>
      </c>
      <c r="C1305">
        <v>165.279999</v>
      </c>
      <c r="D1305">
        <v>51.993499999999997</v>
      </c>
      <c r="E1305">
        <v>22.639999</v>
      </c>
      <c r="F1305">
        <v>35.983578000000001</v>
      </c>
      <c r="G1305">
        <v>186.970001</v>
      </c>
      <c r="H1305">
        <v>47.534999999999997</v>
      </c>
      <c r="I1305">
        <v>0</v>
      </c>
    </row>
    <row r="1306" spans="1:9">
      <c r="A1306" s="126">
        <v>1305</v>
      </c>
      <c r="B1306">
        <v>2477.830078</v>
      </c>
      <c r="C1306">
        <v>165.61000100000001</v>
      </c>
      <c r="D1306">
        <v>52.639999000000003</v>
      </c>
      <c r="E1306">
        <v>22.923331999999998</v>
      </c>
      <c r="F1306">
        <v>36.153205999999997</v>
      </c>
      <c r="G1306">
        <v>189.08000200000001</v>
      </c>
      <c r="H1306">
        <v>47.389999000000003</v>
      </c>
      <c r="I1306">
        <v>0</v>
      </c>
    </row>
    <row r="1307" spans="1:9">
      <c r="A1307" s="126">
        <v>1306</v>
      </c>
      <c r="B1307">
        <v>2475.419922</v>
      </c>
      <c r="C1307">
        <v>170.44000199999999</v>
      </c>
      <c r="D1307">
        <v>52.299999</v>
      </c>
      <c r="E1307">
        <v>22.297332999999998</v>
      </c>
      <c r="F1307">
        <v>35.470001000000003</v>
      </c>
      <c r="G1307">
        <v>182.679993</v>
      </c>
      <c r="H1307">
        <v>46.704498000000001</v>
      </c>
      <c r="I1307">
        <v>0</v>
      </c>
    </row>
    <row r="1308" spans="1:9">
      <c r="A1308" s="126">
        <v>1307</v>
      </c>
      <c r="B1308">
        <v>2472.1000979999999</v>
      </c>
      <c r="C1308">
        <v>172.449997</v>
      </c>
      <c r="D1308">
        <v>51.001998999999998</v>
      </c>
      <c r="E1308">
        <v>22.337999</v>
      </c>
      <c r="F1308">
        <v>35.220280000000002</v>
      </c>
      <c r="G1308">
        <v>184.03999300000001</v>
      </c>
      <c r="H1308">
        <v>47.076500000000003</v>
      </c>
      <c r="I1308">
        <v>0</v>
      </c>
    </row>
    <row r="1309" spans="1:9">
      <c r="A1309" s="126">
        <v>1308</v>
      </c>
      <c r="B1309">
        <v>2470.3000489999999</v>
      </c>
      <c r="C1309">
        <v>169.25</v>
      </c>
      <c r="D1309">
        <v>49.389000000000003</v>
      </c>
      <c r="E1309">
        <v>21.564667</v>
      </c>
      <c r="F1309">
        <v>35.038876000000002</v>
      </c>
      <c r="G1309">
        <v>181.66000399999999</v>
      </c>
      <c r="H1309">
        <v>46.525002000000001</v>
      </c>
      <c r="I1309">
        <v>0</v>
      </c>
    </row>
    <row r="1310" spans="1:9">
      <c r="A1310" s="126">
        <v>1309</v>
      </c>
      <c r="B1310">
        <v>2476.3500979999999</v>
      </c>
      <c r="C1310">
        <v>169.86000100000001</v>
      </c>
      <c r="D1310">
        <v>49.809502000000002</v>
      </c>
      <c r="E1310">
        <v>21.304666999999998</v>
      </c>
      <c r="F1310">
        <v>35.349850000000004</v>
      </c>
      <c r="G1310">
        <v>182.029999</v>
      </c>
      <c r="H1310">
        <v>46.541499999999999</v>
      </c>
      <c r="I1310">
        <v>1</v>
      </c>
    </row>
    <row r="1311" spans="1:9">
      <c r="A1311" s="126">
        <v>1310</v>
      </c>
      <c r="B1311">
        <v>2477.570068</v>
      </c>
      <c r="C1311">
        <v>169.300003</v>
      </c>
      <c r="D1311">
        <v>49.794497999999997</v>
      </c>
      <c r="E1311">
        <v>21.725999999999999</v>
      </c>
      <c r="F1311">
        <v>37.020167999999998</v>
      </c>
      <c r="G1311">
        <v>180.740005</v>
      </c>
      <c r="H1311">
        <v>46.519500999999998</v>
      </c>
      <c r="I1311">
        <v>0</v>
      </c>
    </row>
    <row r="1312" spans="1:9">
      <c r="A1312" s="126">
        <v>1311</v>
      </c>
      <c r="B1312">
        <v>2472.1599120000001</v>
      </c>
      <c r="C1312">
        <v>168.58999600000001</v>
      </c>
      <c r="D1312">
        <v>49.346001000000001</v>
      </c>
      <c r="E1312">
        <v>23.139334000000002</v>
      </c>
      <c r="F1312">
        <v>36.650291000000003</v>
      </c>
      <c r="G1312">
        <v>179.229996</v>
      </c>
      <c r="H1312">
        <v>46.182499</v>
      </c>
      <c r="I1312">
        <v>0</v>
      </c>
    </row>
    <row r="1313" spans="1:9">
      <c r="A1313" s="126">
        <v>1312</v>
      </c>
      <c r="B1313">
        <v>2476.830078</v>
      </c>
      <c r="C1313">
        <v>169.61999499999999</v>
      </c>
      <c r="D1313">
        <v>49.379002</v>
      </c>
      <c r="E1313">
        <v>23.794001000000002</v>
      </c>
      <c r="F1313">
        <v>36.843468000000001</v>
      </c>
      <c r="G1313">
        <v>180.270004</v>
      </c>
      <c r="H1313">
        <v>46.397998999999999</v>
      </c>
      <c r="I1313">
        <v>0</v>
      </c>
    </row>
    <row r="1314" spans="1:9">
      <c r="A1314" s="126">
        <v>1313</v>
      </c>
      <c r="B1314">
        <v>2480.9099120000001</v>
      </c>
      <c r="C1314">
        <v>171.979996</v>
      </c>
      <c r="D1314">
        <v>49.613498999999997</v>
      </c>
      <c r="E1314">
        <v>23.677999</v>
      </c>
      <c r="F1314">
        <v>37.413597000000003</v>
      </c>
      <c r="G1314">
        <v>181.33000200000001</v>
      </c>
      <c r="H1314">
        <v>46.467998999999999</v>
      </c>
      <c r="I1314">
        <v>0</v>
      </c>
    </row>
    <row r="1315" spans="1:9">
      <c r="A1315" s="126">
        <v>1314</v>
      </c>
      <c r="B1315">
        <v>2474.919922</v>
      </c>
      <c r="C1315">
        <v>171.229996</v>
      </c>
      <c r="D1315">
        <v>49.492001000000002</v>
      </c>
      <c r="E1315">
        <v>24.347999999999999</v>
      </c>
      <c r="F1315">
        <v>37.712780000000002</v>
      </c>
      <c r="G1315">
        <v>178.36000100000001</v>
      </c>
      <c r="H1315">
        <v>46.339500000000001</v>
      </c>
      <c r="I1315">
        <v>0</v>
      </c>
    </row>
    <row r="1316" spans="1:9">
      <c r="A1316" s="126">
        <v>1315</v>
      </c>
      <c r="B1316">
        <v>2474.0200199999999</v>
      </c>
      <c r="C1316">
        <v>171.179993</v>
      </c>
      <c r="D1316">
        <v>49.100498000000002</v>
      </c>
      <c r="E1316">
        <v>24.235332</v>
      </c>
      <c r="F1316">
        <v>37.943660999999999</v>
      </c>
      <c r="G1316">
        <v>175.779999</v>
      </c>
      <c r="H1316">
        <v>46.145000000000003</v>
      </c>
      <c r="I1316">
        <v>0</v>
      </c>
    </row>
    <row r="1317" spans="1:9">
      <c r="A1317" s="126">
        <v>1316</v>
      </c>
      <c r="B1317">
        <v>2438.209961</v>
      </c>
      <c r="C1317">
        <v>167.39999399999999</v>
      </c>
      <c r="D1317">
        <v>47.846001000000001</v>
      </c>
      <c r="E1317">
        <v>23.693332999999999</v>
      </c>
      <c r="F1317">
        <v>36.735087999999998</v>
      </c>
      <c r="G1317">
        <v>169.13999899999999</v>
      </c>
      <c r="H1317">
        <v>45.362000000000002</v>
      </c>
      <c r="I1317">
        <v>0</v>
      </c>
    </row>
    <row r="1318" spans="1:9">
      <c r="A1318" s="126">
        <v>1317</v>
      </c>
      <c r="B1318">
        <v>2441.320068</v>
      </c>
      <c r="C1318">
        <v>168.08000200000001</v>
      </c>
      <c r="D1318">
        <v>48.399501999999998</v>
      </c>
      <c r="E1318">
        <v>23.858000000000001</v>
      </c>
      <c r="F1318">
        <v>37.245953</v>
      </c>
      <c r="G1318">
        <v>171.39999399999999</v>
      </c>
      <c r="H1318">
        <v>45.719501000000001</v>
      </c>
      <c r="I1318">
        <v>0</v>
      </c>
    </row>
    <row r="1319" spans="1:9">
      <c r="A1319" s="126">
        <v>1318</v>
      </c>
      <c r="B1319">
        <v>2465.8400879999999</v>
      </c>
      <c r="C1319">
        <v>170.75</v>
      </c>
      <c r="D1319">
        <v>49.165000999999997</v>
      </c>
      <c r="E1319">
        <v>24.253332</v>
      </c>
      <c r="F1319">
        <v>37.806496000000003</v>
      </c>
      <c r="G1319">
        <v>171</v>
      </c>
      <c r="H1319">
        <v>46.133499</v>
      </c>
      <c r="I1319">
        <v>0</v>
      </c>
    </row>
    <row r="1320" spans="1:9">
      <c r="A1320" s="126">
        <v>1319</v>
      </c>
      <c r="B1320">
        <v>2464.610107</v>
      </c>
      <c r="C1320">
        <v>171</v>
      </c>
      <c r="D1320">
        <v>49.137000999999998</v>
      </c>
      <c r="E1320">
        <v>24.155332999999999</v>
      </c>
      <c r="F1320">
        <v>38.220382999999998</v>
      </c>
      <c r="G1320">
        <v>168.5</v>
      </c>
      <c r="H1320">
        <v>46.110999999999997</v>
      </c>
      <c r="I1320">
        <v>0</v>
      </c>
    </row>
    <row r="1321" spans="1:9">
      <c r="A1321" s="126">
        <v>1320</v>
      </c>
      <c r="B1321">
        <v>2468.110107</v>
      </c>
      <c r="C1321">
        <v>170</v>
      </c>
      <c r="D1321">
        <v>48.908999999999999</v>
      </c>
      <c r="E1321">
        <v>24.193999999999999</v>
      </c>
      <c r="F1321">
        <v>38.066639000000002</v>
      </c>
      <c r="G1321">
        <v>169.979996</v>
      </c>
      <c r="H1321">
        <v>46.347999999999999</v>
      </c>
      <c r="I1321">
        <v>0</v>
      </c>
    </row>
    <row r="1322" spans="1:9">
      <c r="A1322" s="126">
        <v>1321</v>
      </c>
      <c r="B1322">
        <v>2430.01001</v>
      </c>
      <c r="C1322">
        <v>166.91000399999999</v>
      </c>
      <c r="D1322">
        <v>48.028500000000001</v>
      </c>
      <c r="E1322">
        <v>23.461331999999999</v>
      </c>
      <c r="F1322">
        <v>37.335819000000001</v>
      </c>
      <c r="G1322">
        <v>166.08999600000001</v>
      </c>
      <c r="H1322">
        <v>45.548999999999999</v>
      </c>
      <c r="I1322">
        <v>0</v>
      </c>
    </row>
    <row r="1323" spans="1:9">
      <c r="A1323" s="126">
        <v>1322</v>
      </c>
      <c r="B1323">
        <v>2425.5500489999999</v>
      </c>
      <c r="C1323">
        <v>167.41000399999999</v>
      </c>
      <c r="D1323">
        <v>47.923499999999997</v>
      </c>
      <c r="E1323">
        <v>23.164000000000001</v>
      </c>
      <c r="F1323">
        <v>37.250686999999999</v>
      </c>
      <c r="G1323">
        <v>166.53999300000001</v>
      </c>
      <c r="H1323">
        <v>45.533501000000001</v>
      </c>
      <c r="I1323">
        <v>0</v>
      </c>
    </row>
    <row r="1324" spans="1:9">
      <c r="A1324" s="126">
        <v>1323</v>
      </c>
      <c r="B1324">
        <v>2428.3701169999999</v>
      </c>
      <c r="C1324">
        <v>167.779999</v>
      </c>
      <c r="D1324">
        <v>47.664501000000001</v>
      </c>
      <c r="E1324">
        <v>22.524000000000001</v>
      </c>
      <c r="F1324">
        <v>37.182094999999997</v>
      </c>
      <c r="G1324">
        <v>166.759995</v>
      </c>
      <c r="H1324">
        <v>45.332999999999998</v>
      </c>
      <c r="I1324">
        <v>0</v>
      </c>
    </row>
    <row r="1325" spans="1:9">
      <c r="A1325" s="126">
        <v>1324</v>
      </c>
      <c r="B1325">
        <v>2452.51001</v>
      </c>
      <c r="C1325">
        <v>169.63999899999999</v>
      </c>
      <c r="D1325">
        <v>48.345001000000003</v>
      </c>
      <c r="E1325">
        <v>22.756665999999999</v>
      </c>
      <c r="F1325">
        <v>37.789928000000003</v>
      </c>
      <c r="G1325">
        <v>169.33999600000001</v>
      </c>
      <c r="H1325">
        <v>46.234501000000002</v>
      </c>
      <c r="I1325">
        <v>0</v>
      </c>
    </row>
    <row r="1326" spans="1:9">
      <c r="A1326" s="126">
        <v>1325</v>
      </c>
      <c r="B1326">
        <v>2444.040039</v>
      </c>
      <c r="C1326">
        <v>168.71000699999999</v>
      </c>
      <c r="D1326">
        <v>47.900002000000001</v>
      </c>
      <c r="E1326">
        <v>23.518000000000001</v>
      </c>
      <c r="F1326">
        <v>37.837237999999999</v>
      </c>
      <c r="G1326">
        <v>169.05999800000001</v>
      </c>
      <c r="H1326">
        <v>46.349997999999999</v>
      </c>
      <c r="I1326">
        <v>0</v>
      </c>
    </row>
    <row r="1327" spans="1:9">
      <c r="A1327" s="126">
        <v>1326</v>
      </c>
      <c r="B1327">
        <v>2438.969971</v>
      </c>
      <c r="C1327">
        <v>167.740005</v>
      </c>
      <c r="D1327">
        <v>47.622501</v>
      </c>
      <c r="E1327">
        <v>23.528666999999999</v>
      </c>
      <c r="F1327">
        <v>37.669311999999998</v>
      </c>
      <c r="G1327">
        <v>168.13000500000001</v>
      </c>
      <c r="H1327">
        <v>46.063999000000003</v>
      </c>
      <c r="I1327">
        <v>0</v>
      </c>
    </row>
    <row r="1328" spans="1:9">
      <c r="A1328" s="126">
        <v>1327</v>
      </c>
      <c r="B1328">
        <v>2443.0500489999999</v>
      </c>
      <c r="C1328">
        <v>166.320007</v>
      </c>
      <c r="D1328">
        <v>47.262999999999998</v>
      </c>
      <c r="E1328">
        <v>23.203333000000001</v>
      </c>
      <c r="F1328">
        <v>37.808857000000003</v>
      </c>
      <c r="G1328">
        <v>165.949997</v>
      </c>
      <c r="H1328">
        <v>45.794497999999997</v>
      </c>
      <c r="I1328">
        <v>0</v>
      </c>
    </row>
    <row r="1329" spans="1:9">
      <c r="A1329" s="126">
        <v>1328</v>
      </c>
      <c r="B1329">
        <v>2444.23999</v>
      </c>
      <c r="C1329">
        <v>167.240005</v>
      </c>
      <c r="D1329">
        <v>47.300998999999997</v>
      </c>
      <c r="E1329">
        <v>23.044001000000002</v>
      </c>
      <c r="F1329">
        <v>38.189644000000001</v>
      </c>
      <c r="G1329">
        <v>167.11999499999999</v>
      </c>
      <c r="H1329">
        <v>45.690497999999998</v>
      </c>
      <c r="I1329">
        <v>0</v>
      </c>
    </row>
    <row r="1330" spans="1:9">
      <c r="A1330" s="126">
        <v>1329</v>
      </c>
      <c r="B1330">
        <v>2446.3000489999999</v>
      </c>
      <c r="C1330">
        <v>168.050003</v>
      </c>
      <c r="D1330">
        <v>47.702998999999998</v>
      </c>
      <c r="E1330">
        <v>23.157333000000001</v>
      </c>
      <c r="F1330">
        <v>38.530228000000001</v>
      </c>
      <c r="G1330">
        <v>168.80999800000001</v>
      </c>
      <c r="H1330">
        <v>46.064498999999998</v>
      </c>
      <c r="I1330">
        <v>0</v>
      </c>
    </row>
    <row r="1331" spans="1:9">
      <c r="A1331" s="126">
        <v>1330</v>
      </c>
      <c r="B1331">
        <v>2457.5900879999999</v>
      </c>
      <c r="C1331">
        <v>169.91999799999999</v>
      </c>
      <c r="D1331">
        <v>48.379500999999998</v>
      </c>
      <c r="E1331">
        <v>23.545334</v>
      </c>
      <c r="F1331">
        <v>38.634284999999998</v>
      </c>
      <c r="G1331">
        <v>174.69000199999999</v>
      </c>
      <c r="H1331">
        <v>46.478499999999997</v>
      </c>
      <c r="I1331">
        <v>0</v>
      </c>
    </row>
    <row r="1332" spans="1:9">
      <c r="A1332" s="126">
        <v>1331</v>
      </c>
      <c r="B1332">
        <v>2471.6499020000001</v>
      </c>
      <c r="C1332">
        <v>171.970001</v>
      </c>
      <c r="D1332">
        <v>49.029998999999997</v>
      </c>
      <c r="E1332">
        <v>23.726666999999999</v>
      </c>
      <c r="F1332">
        <v>38.788021000000001</v>
      </c>
      <c r="G1332">
        <v>174.71000699999999</v>
      </c>
      <c r="H1332">
        <v>46.966498999999999</v>
      </c>
      <c r="I1332">
        <v>0</v>
      </c>
    </row>
    <row r="1333" spans="1:9">
      <c r="A1333" s="126">
        <v>1332</v>
      </c>
      <c r="B1333">
        <v>2476.5500489999999</v>
      </c>
      <c r="C1333">
        <v>172.020004</v>
      </c>
      <c r="D1333">
        <v>48.912497999999999</v>
      </c>
      <c r="E1333">
        <v>23.693332999999999</v>
      </c>
      <c r="F1333">
        <v>38.799843000000003</v>
      </c>
      <c r="G1333">
        <v>174.740005</v>
      </c>
      <c r="H1333">
        <v>46.867001000000002</v>
      </c>
      <c r="I1333">
        <v>1</v>
      </c>
    </row>
    <row r="1334" spans="1:9">
      <c r="A1334" s="126">
        <v>1333</v>
      </c>
      <c r="B1334">
        <v>2457.8500979999999</v>
      </c>
      <c r="C1334">
        <v>170.720001</v>
      </c>
      <c r="D1334">
        <v>48.263500000000001</v>
      </c>
      <c r="E1334">
        <v>23.306000000000001</v>
      </c>
      <c r="F1334">
        <v>38.333908000000001</v>
      </c>
      <c r="G1334">
        <v>174.520004</v>
      </c>
      <c r="H1334">
        <v>46.422500999999997</v>
      </c>
      <c r="I1334">
        <v>0</v>
      </c>
    </row>
    <row r="1335" spans="1:9">
      <c r="A1335" s="126">
        <v>1334</v>
      </c>
      <c r="B1335">
        <v>2465.540039</v>
      </c>
      <c r="C1335">
        <v>172.08999600000001</v>
      </c>
      <c r="D1335">
        <v>48.389999000000003</v>
      </c>
      <c r="E1335">
        <v>22.968665999999999</v>
      </c>
      <c r="F1335">
        <v>38.293705000000003</v>
      </c>
      <c r="G1335">
        <v>179.25</v>
      </c>
      <c r="H1335">
        <v>46.390498999999998</v>
      </c>
      <c r="I1335">
        <v>0</v>
      </c>
    </row>
    <row r="1336" spans="1:9">
      <c r="A1336" s="126">
        <v>1335</v>
      </c>
      <c r="B1336">
        <v>2465.1000979999999</v>
      </c>
      <c r="C1336">
        <v>173.21000699999999</v>
      </c>
      <c r="D1336">
        <v>48.973498999999997</v>
      </c>
      <c r="E1336">
        <v>23.374001</v>
      </c>
      <c r="F1336">
        <v>38.139964999999997</v>
      </c>
      <c r="G1336">
        <v>179</v>
      </c>
      <c r="H1336">
        <v>46.797500999999997</v>
      </c>
      <c r="I1336">
        <v>0</v>
      </c>
    </row>
    <row r="1337" spans="1:9">
      <c r="A1337" s="126">
        <v>1336</v>
      </c>
      <c r="B1337">
        <v>2461.429932</v>
      </c>
      <c r="C1337">
        <v>170.949997</v>
      </c>
      <c r="D1337">
        <v>48.294998</v>
      </c>
      <c r="E1337">
        <v>22.893332999999998</v>
      </c>
      <c r="F1337">
        <v>37.517944</v>
      </c>
      <c r="G1337">
        <v>176.41999799999999</v>
      </c>
      <c r="H1337">
        <v>46.325001</v>
      </c>
      <c r="I1337">
        <v>0</v>
      </c>
    </row>
    <row r="1338" spans="1:9">
      <c r="A1338" s="126">
        <v>1337</v>
      </c>
      <c r="B1338">
        <v>2488.110107</v>
      </c>
      <c r="C1338">
        <v>173.509995</v>
      </c>
      <c r="D1338">
        <v>48.897998999999999</v>
      </c>
      <c r="E1338">
        <v>24.245999999999999</v>
      </c>
      <c r="F1338">
        <v>38.196731999999997</v>
      </c>
      <c r="G1338">
        <v>181.740005</v>
      </c>
      <c r="H1338">
        <v>46.453999000000003</v>
      </c>
      <c r="I1338">
        <v>0</v>
      </c>
    </row>
    <row r="1339" spans="1:9">
      <c r="A1339" s="126">
        <v>1338</v>
      </c>
      <c r="B1339">
        <v>2496.4799800000001</v>
      </c>
      <c r="C1339">
        <v>172.96000699999999</v>
      </c>
      <c r="D1339">
        <v>49.129002</v>
      </c>
      <c r="E1339">
        <v>24.183332</v>
      </c>
      <c r="F1339">
        <v>38.045380000000002</v>
      </c>
      <c r="G1339">
        <v>185.14999399999999</v>
      </c>
      <c r="H1339">
        <v>46.603499999999997</v>
      </c>
      <c r="I1339">
        <v>0</v>
      </c>
    </row>
    <row r="1340" spans="1:9">
      <c r="A1340" s="126">
        <v>1339</v>
      </c>
      <c r="B1340">
        <v>2498.3701169999999</v>
      </c>
      <c r="C1340">
        <v>173.050003</v>
      </c>
      <c r="D1340">
        <v>49.98</v>
      </c>
      <c r="E1340">
        <v>24.415333</v>
      </c>
      <c r="F1340">
        <v>37.759186</v>
      </c>
      <c r="G1340">
        <v>183.63999899999999</v>
      </c>
      <c r="H1340">
        <v>46.754500999999998</v>
      </c>
      <c r="I1340">
        <v>0</v>
      </c>
    </row>
    <row r="1341" spans="1:9">
      <c r="A1341" s="126">
        <v>1340</v>
      </c>
      <c r="B1341">
        <v>2495.6201169999999</v>
      </c>
      <c r="C1341">
        <v>170.96000699999999</v>
      </c>
      <c r="D1341">
        <v>49.610500000000002</v>
      </c>
      <c r="E1341">
        <v>25.176000999999999</v>
      </c>
      <c r="F1341">
        <v>37.435172999999999</v>
      </c>
      <c r="G1341">
        <v>182.63000500000001</v>
      </c>
      <c r="H1341">
        <v>46.255501000000002</v>
      </c>
      <c r="I1341">
        <v>0</v>
      </c>
    </row>
    <row r="1342" spans="1:9">
      <c r="A1342" s="126">
        <v>1341</v>
      </c>
      <c r="B1342">
        <v>2500.2299800000001</v>
      </c>
      <c r="C1342">
        <v>171.63999899999999</v>
      </c>
      <c r="D1342">
        <v>49.339500000000001</v>
      </c>
      <c r="E1342">
        <v>25.320667</v>
      </c>
      <c r="F1342">
        <v>37.813583000000001</v>
      </c>
      <c r="G1342">
        <v>182.35000600000001</v>
      </c>
      <c r="H1342">
        <v>46.014499999999998</v>
      </c>
      <c r="I1342">
        <v>0</v>
      </c>
    </row>
    <row r="1343" spans="1:9">
      <c r="A1343" s="126">
        <v>1342</v>
      </c>
      <c r="B1343">
        <v>2503.8701169999999</v>
      </c>
      <c r="C1343">
        <v>170.009995</v>
      </c>
      <c r="D1343">
        <v>48.709499000000001</v>
      </c>
      <c r="E1343">
        <v>25.666668000000001</v>
      </c>
      <c r="F1343">
        <v>37.527408999999999</v>
      </c>
      <c r="G1343">
        <v>184.61999499999999</v>
      </c>
      <c r="H1343">
        <v>45.75</v>
      </c>
      <c r="I1343">
        <v>0</v>
      </c>
    </row>
    <row r="1344" spans="1:9">
      <c r="A1344" s="126">
        <v>1343</v>
      </c>
      <c r="B1344">
        <v>2506.6499020000001</v>
      </c>
      <c r="C1344">
        <v>172.520004</v>
      </c>
      <c r="D1344">
        <v>48.493000000000002</v>
      </c>
      <c r="E1344">
        <v>25.006665999999999</v>
      </c>
      <c r="F1344">
        <v>37.541592000000001</v>
      </c>
      <c r="G1344">
        <v>185.679993</v>
      </c>
      <c r="H1344">
        <v>46.090499999999999</v>
      </c>
      <c r="I1344">
        <v>0</v>
      </c>
    </row>
    <row r="1345" spans="1:9">
      <c r="A1345" s="126">
        <v>1344</v>
      </c>
      <c r="B1345">
        <v>2508.23999</v>
      </c>
      <c r="C1345">
        <v>172.16999799999999</v>
      </c>
      <c r="D1345">
        <v>48.660499999999999</v>
      </c>
      <c r="E1345">
        <v>24.927333999999998</v>
      </c>
      <c r="F1345">
        <v>36.912483000000002</v>
      </c>
      <c r="G1345">
        <v>185.509995</v>
      </c>
      <c r="H1345">
        <v>46.578999000000003</v>
      </c>
      <c r="I1345">
        <v>0</v>
      </c>
    </row>
    <row r="1346" spans="1:9">
      <c r="A1346" s="126">
        <v>1345</v>
      </c>
      <c r="B1346">
        <v>2500.6000979999999</v>
      </c>
      <c r="C1346">
        <v>171.11000100000001</v>
      </c>
      <c r="D1346">
        <v>48.232498</v>
      </c>
      <c r="E1346">
        <v>24.431999000000001</v>
      </c>
      <c r="F1346">
        <v>36.278618000000002</v>
      </c>
      <c r="G1346">
        <v>188.779999</v>
      </c>
      <c r="H1346">
        <v>46.622501</v>
      </c>
      <c r="I1346">
        <v>0</v>
      </c>
    </row>
    <row r="1347" spans="1:9">
      <c r="A1347" s="126">
        <v>1346</v>
      </c>
      <c r="B1347">
        <v>2502.219971</v>
      </c>
      <c r="C1347">
        <v>170.53999300000001</v>
      </c>
      <c r="D1347">
        <v>47.755001</v>
      </c>
      <c r="E1347">
        <v>23.405999999999999</v>
      </c>
      <c r="F1347">
        <v>35.923855000000003</v>
      </c>
      <c r="G1347">
        <v>187.35000600000001</v>
      </c>
      <c r="H1347">
        <v>46.426498000000002</v>
      </c>
      <c r="I1347">
        <v>0</v>
      </c>
    </row>
    <row r="1348" spans="1:9">
      <c r="A1348" s="126">
        <v>1347</v>
      </c>
      <c r="B1348">
        <v>2496.6599120000001</v>
      </c>
      <c r="C1348">
        <v>162.86999499999999</v>
      </c>
      <c r="D1348">
        <v>46.989497999999998</v>
      </c>
      <c r="E1348">
        <v>22.999331999999999</v>
      </c>
      <c r="F1348">
        <v>35.606934000000003</v>
      </c>
      <c r="G1348">
        <v>178.550003</v>
      </c>
      <c r="H1348">
        <v>46.048499999999997</v>
      </c>
      <c r="I1348">
        <v>0</v>
      </c>
    </row>
    <row r="1349" spans="1:9">
      <c r="A1349" s="126">
        <v>1348</v>
      </c>
      <c r="B1349">
        <v>2496.8400879999999</v>
      </c>
      <c r="C1349">
        <v>164.21000699999999</v>
      </c>
      <c r="D1349">
        <v>46.93</v>
      </c>
      <c r="E1349">
        <v>23.016666000000001</v>
      </c>
      <c r="F1349">
        <v>36.219498000000002</v>
      </c>
      <c r="G1349">
        <v>179.38000500000001</v>
      </c>
      <c r="H1349">
        <v>46.243000000000002</v>
      </c>
      <c r="I1349">
        <v>0</v>
      </c>
    </row>
    <row r="1350" spans="1:9">
      <c r="A1350" s="126">
        <v>1349</v>
      </c>
      <c r="B1350">
        <v>2507.040039</v>
      </c>
      <c r="C1350">
        <v>167.679993</v>
      </c>
      <c r="D1350">
        <v>47.543498999999997</v>
      </c>
      <c r="E1350">
        <v>22.731332999999999</v>
      </c>
      <c r="F1350">
        <v>36.477283</v>
      </c>
      <c r="G1350">
        <v>181.970001</v>
      </c>
      <c r="H1350">
        <v>47.224499000000002</v>
      </c>
      <c r="I1350">
        <v>0</v>
      </c>
    </row>
    <row r="1351" spans="1:9">
      <c r="A1351" s="126">
        <v>1350</v>
      </c>
      <c r="B1351">
        <v>2510.0600589999999</v>
      </c>
      <c r="C1351">
        <v>168.729996</v>
      </c>
      <c r="D1351">
        <v>47.82</v>
      </c>
      <c r="E1351">
        <v>22.639999</v>
      </c>
      <c r="F1351">
        <v>36.252605000000003</v>
      </c>
      <c r="G1351">
        <v>180.699997</v>
      </c>
      <c r="H1351">
        <v>47.474997999999999</v>
      </c>
      <c r="I1351">
        <v>0</v>
      </c>
    </row>
    <row r="1352" spans="1:9">
      <c r="A1352" s="126">
        <v>1351</v>
      </c>
      <c r="B1352">
        <v>2519.360107</v>
      </c>
      <c r="C1352">
        <v>170.86999499999999</v>
      </c>
      <c r="D1352">
        <v>48.067501</v>
      </c>
      <c r="E1352">
        <v>22.74</v>
      </c>
      <c r="F1352">
        <v>36.451267000000001</v>
      </c>
      <c r="G1352">
        <v>181.35000600000001</v>
      </c>
      <c r="H1352">
        <v>47.955502000000003</v>
      </c>
      <c r="I1352">
        <v>0</v>
      </c>
    </row>
    <row r="1353" spans="1:9">
      <c r="A1353" s="126">
        <v>1352</v>
      </c>
      <c r="B1353">
        <v>2529.1201169999999</v>
      </c>
      <c r="C1353">
        <v>169.470001</v>
      </c>
      <c r="D1353">
        <v>47.959499000000001</v>
      </c>
      <c r="E1353">
        <v>22.768667000000001</v>
      </c>
      <c r="F1353">
        <v>36.377952999999998</v>
      </c>
      <c r="G1353">
        <v>177.009995</v>
      </c>
      <c r="H1353">
        <v>47.663502000000001</v>
      </c>
      <c r="I1353">
        <v>1</v>
      </c>
    </row>
    <row r="1354" spans="1:9">
      <c r="A1354" s="126">
        <v>1353</v>
      </c>
      <c r="B1354">
        <v>2534.580078</v>
      </c>
      <c r="C1354">
        <v>169.96000699999999</v>
      </c>
      <c r="D1354">
        <v>47.854999999999997</v>
      </c>
      <c r="E1354">
        <v>23.209333000000001</v>
      </c>
      <c r="F1354">
        <v>36.536406999999997</v>
      </c>
      <c r="G1354">
        <v>179.19000199999999</v>
      </c>
      <c r="H1354">
        <v>47.889499999999998</v>
      </c>
      <c r="I1354">
        <v>0</v>
      </c>
    </row>
    <row r="1355" spans="1:9">
      <c r="A1355" s="126">
        <v>1354</v>
      </c>
      <c r="B1355">
        <v>2537.73999</v>
      </c>
      <c r="C1355">
        <v>168.41999799999999</v>
      </c>
      <c r="D1355">
        <v>48.272499000000003</v>
      </c>
      <c r="E1355">
        <v>23.667334</v>
      </c>
      <c r="F1355">
        <v>36.299911000000002</v>
      </c>
      <c r="G1355">
        <v>184.449997</v>
      </c>
      <c r="H1355">
        <v>47.584000000000003</v>
      </c>
      <c r="I1355">
        <v>0</v>
      </c>
    </row>
    <row r="1356" spans="1:9">
      <c r="A1356" s="126">
        <v>1355</v>
      </c>
      <c r="B1356">
        <v>2552.070068</v>
      </c>
      <c r="C1356">
        <v>171.240005</v>
      </c>
      <c r="D1356">
        <v>49.042499999999997</v>
      </c>
      <c r="E1356">
        <v>23.688666999999999</v>
      </c>
      <c r="F1356">
        <v>36.751640000000002</v>
      </c>
      <c r="G1356">
        <v>194.38999899999999</v>
      </c>
      <c r="H1356">
        <v>48.498001000000002</v>
      </c>
      <c r="I1356">
        <v>0</v>
      </c>
    </row>
    <row r="1357" spans="1:9">
      <c r="A1357" s="126">
        <v>1356</v>
      </c>
      <c r="B1357">
        <v>2549.330078</v>
      </c>
      <c r="C1357">
        <v>172.229996</v>
      </c>
      <c r="D1357">
        <v>49.478999999999999</v>
      </c>
      <c r="E1357">
        <v>23.792000000000002</v>
      </c>
      <c r="F1357">
        <v>36.730362</v>
      </c>
      <c r="G1357">
        <v>198.020004</v>
      </c>
      <c r="H1357">
        <v>48.944499999999998</v>
      </c>
      <c r="I1357">
        <v>0</v>
      </c>
    </row>
    <row r="1358" spans="1:9">
      <c r="A1358" s="126">
        <v>1357</v>
      </c>
      <c r="B1358">
        <v>2544.7299800000001</v>
      </c>
      <c r="C1358">
        <v>172.5</v>
      </c>
      <c r="D1358">
        <v>49.549500000000002</v>
      </c>
      <c r="E1358">
        <v>22.862666999999998</v>
      </c>
      <c r="F1358">
        <v>36.858074000000002</v>
      </c>
      <c r="G1358">
        <v>196.86999499999999</v>
      </c>
      <c r="H1358">
        <v>48.849997999999999</v>
      </c>
      <c r="I1358">
        <v>0</v>
      </c>
    </row>
    <row r="1359" spans="1:9">
      <c r="A1359" s="126">
        <v>1358</v>
      </c>
      <c r="B1359">
        <v>2550.639893</v>
      </c>
      <c r="C1359">
        <v>171.58999600000001</v>
      </c>
      <c r="D1359">
        <v>49.360000999999997</v>
      </c>
      <c r="E1359">
        <v>23.705998999999998</v>
      </c>
      <c r="F1359">
        <v>36.872261000000002</v>
      </c>
      <c r="G1359">
        <v>195.08000200000001</v>
      </c>
      <c r="H1359">
        <v>48.630001</v>
      </c>
      <c r="I1359">
        <v>0</v>
      </c>
    </row>
    <row r="1360" spans="1:9">
      <c r="A1360" s="126">
        <v>1359</v>
      </c>
      <c r="B1360">
        <v>2555.23999</v>
      </c>
      <c r="C1360">
        <v>172.740005</v>
      </c>
      <c r="D1360">
        <v>49.75</v>
      </c>
      <c r="E1360">
        <v>23.639999</v>
      </c>
      <c r="F1360">
        <v>37.025996999999997</v>
      </c>
      <c r="G1360">
        <v>194.949997</v>
      </c>
      <c r="H1360">
        <v>49.462502000000001</v>
      </c>
      <c r="I1360">
        <v>0</v>
      </c>
    </row>
    <row r="1361" spans="1:9">
      <c r="A1361" s="126">
        <v>1360</v>
      </c>
      <c r="B1361">
        <v>2550.929932</v>
      </c>
      <c r="C1361">
        <v>172.550003</v>
      </c>
      <c r="D1361">
        <v>50.046500999999999</v>
      </c>
      <c r="E1361">
        <v>23.712</v>
      </c>
      <c r="F1361">
        <v>36.895924000000001</v>
      </c>
      <c r="G1361">
        <v>195.86000100000001</v>
      </c>
      <c r="H1361">
        <v>49.391499000000003</v>
      </c>
      <c r="I1361">
        <v>0</v>
      </c>
    </row>
    <row r="1362" spans="1:9">
      <c r="A1362" s="126">
        <v>1361</v>
      </c>
      <c r="B1362">
        <v>2553.169922</v>
      </c>
      <c r="C1362">
        <v>173.740005</v>
      </c>
      <c r="D1362">
        <v>50.146999000000001</v>
      </c>
      <c r="E1362">
        <v>23.704666</v>
      </c>
      <c r="F1362">
        <v>37.130074</v>
      </c>
      <c r="G1362">
        <v>199.490005</v>
      </c>
      <c r="H1362">
        <v>49.484000999999999</v>
      </c>
      <c r="I1362">
        <v>0</v>
      </c>
    </row>
    <row r="1363" spans="1:9">
      <c r="A1363" s="126">
        <v>1362</v>
      </c>
      <c r="B1363">
        <v>2557.639893</v>
      </c>
      <c r="C1363">
        <v>174.520004</v>
      </c>
      <c r="D1363">
        <v>50.317000999999998</v>
      </c>
      <c r="E1363">
        <v>23.373332999999999</v>
      </c>
      <c r="F1363">
        <v>37.813583000000001</v>
      </c>
      <c r="G1363">
        <v>202.679993</v>
      </c>
      <c r="H1363">
        <v>49.599997999999999</v>
      </c>
      <c r="I1363">
        <v>0</v>
      </c>
    </row>
    <row r="1364" spans="1:9">
      <c r="A1364" s="126">
        <v>1363</v>
      </c>
      <c r="B1364">
        <v>2559.360107</v>
      </c>
      <c r="C1364">
        <v>176.11000100000001</v>
      </c>
      <c r="D1364">
        <v>50.456501000000003</v>
      </c>
      <c r="E1364">
        <v>23.716667000000001</v>
      </c>
      <c r="F1364">
        <v>37.953125</v>
      </c>
      <c r="G1364">
        <v>199.479996</v>
      </c>
      <c r="H1364">
        <v>49.609000999999999</v>
      </c>
      <c r="I1364">
        <v>0</v>
      </c>
    </row>
    <row r="1365" spans="1:9">
      <c r="A1365" s="126">
        <v>1364</v>
      </c>
      <c r="B1365">
        <v>2561.26001</v>
      </c>
      <c r="C1365">
        <v>176.029999</v>
      </c>
      <c r="D1365">
        <v>49.849997999999999</v>
      </c>
      <c r="E1365">
        <v>23.976666999999999</v>
      </c>
      <c r="F1365">
        <v>37.785198000000001</v>
      </c>
      <c r="G1365">
        <v>195.53999300000001</v>
      </c>
      <c r="H1365">
        <v>49.640498999999998</v>
      </c>
      <c r="I1365">
        <v>0</v>
      </c>
    </row>
    <row r="1366" spans="1:9">
      <c r="A1366" s="126">
        <v>1365</v>
      </c>
      <c r="B1366">
        <v>2562.1000979999999</v>
      </c>
      <c r="C1366">
        <v>174.55999800000001</v>
      </c>
      <c r="D1366">
        <v>49.330502000000003</v>
      </c>
      <c r="E1366">
        <v>23.454000000000001</v>
      </c>
      <c r="F1366">
        <v>36.891173999999999</v>
      </c>
      <c r="G1366">
        <v>195.13000500000001</v>
      </c>
      <c r="H1366">
        <v>49.222499999999997</v>
      </c>
      <c r="I1366">
        <v>0</v>
      </c>
    </row>
    <row r="1367" spans="1:9">
      <c r="A1367" s="126">
        <v>1366</v>
      </c>
      <c r="B1367">
        <v>2575.209961</v>
      </c>
      <c r="C1367">
        <v>174.979996</v>
      </c>
      <c r="D1367">
        <v>49.145499999999998</v>
      </c>
      <c r="E1367">
        <v>23.006665999999999</v>
      </c>
      <c r="F1367">
        <v>36.955044000000001</v>
      </c>
      <c r="G1367">
        <v>194.16000399999999</v>
      </c>
      <c r="H1367">
        <v>49.41</v>
      </c>
      <c r="I1367">
        <v>0</v>
      </c>
    </row>
    <row r="1368" spans="1:9">
      <c r="A1368" s="126">
        <v>1367</v>
      </c>
      <c r="B1368">
        <v>2564.9799800000001</v>
      </c>
      <c r="C1368">
        <v>171.270004</v>
      </c>
      <c r="D1368">
        <v>48.314999</v>
      </c>
      <c r="E1368">
        <v>22.468</v>
      </c>
      <c r="F1368">
        <v>36.936118999999998</v>
      </c>
      <c r="G1368">
        <v>192.470001</v>
      </c>
      <c r="H1368">
        <v>48.422500999999997</v>
      </c>
      <c r="I1368">
        <v>0</v>
      </c>
    </row>
    <row r="1369" spans="1:9">
      <c r="A1369" s="126">
        <v>1368</v>
      </c>
      <c r="B1369">
        <v>2569.1298830000001</v>
      </c>
      <c r="C1369">
        <v>171.800003</v>
      </c>
      <c r="D1369">
        <v>48.794998</v>
      </c>
      <c r="E1369">
        <v>22.489332000000001</v>
      </c>
      <c r="F1369">
        <v>37.156081999999998</v>
      </c>
      <c r="G1369">
        <v>196.020004</v>
      </c>
      <c r="H1369">
        <v>48.527000000000001</v>
      </c>
      <c r="I1369">
        <v>0</v>
      </c>
    </row>
    <row r="1370" spans="1:9">
      <c r="A1370" s="126">
        <v>1369</v>
      </c>
      <c r="B1370">
        <v>2557.1499020000001</v>
      </c>
      <c r="C1370">
        <v>170.60000600000001</v>
      </c>
      <c r="D1370">
        <v>48.645499999999998</v>
      </c>
      <c r="E1370">
        <v>21.722667999999999</v>
      </c>
      <c r="F1370">
        <v>36.992888999999998</v>
      </c>
      <c r="G1370">
        <v>193.770004</v>
      </c>
      <c r="H1370">
        <v>48.666499999999999</v>
      </c>
      <c r="I1370">
        <v>0</v>
      </c>
    </row>
    <row r="1371" spans="1:9">
      <c r="A1371" s="126">
        <v>1370</v>
      </c>
      <c r="B1371">
        <v>2560.3999020000001</v>
      </c>
      <c r="C1371">
        <v>170.63000500000001</v>
      </c>
      <c r="D1371">
        <v>48.621498000000003</v>
      </c>
      <c r="E1371">
        <v>21.744667</v>
      </c>
      <c r="F1371">
        <v>37.229401000000003</v>
      </c>
      <c r="G1371">
        <v>195.21000699999999</v>
      </c>
      <c r="H1371">
        <v>48.627997999999998</v>
      </c>
      <c r="I1371">
        <v>0</v>
      </c>
    </row>
    <row r="1372" spans="1:9">
      <c r="A1372" s="126">
        <v>1371</v>
      </c>
      <c r="B1372">
        <v>2581.070068</v>
      </c>
      <c r="C1372">
        <v>177.88000500000001</v>
      </c>
      <c r="D1372">
        <v>55.047500999999997</v>
      </c>
      <c r="E1372">
        <v>21.391332999999999</v>
      </c>
      <c r="F1372">
        <v>38.563327999999998</v>
      </c>
      <c r="G1372">
        <v>199.53999300000001</v>
      </c>
      <c r="H1372">
        <v>50.963501000000001</v>
      </c>
      <c r="I1372">
        <v>0</v>
      </c>
    </row>
    <row r="1373" spans="1:9">
      <c r="A1373" s="126">
        <v>1372</v>
      </c>
      <c r="B1373">
        <v>2572.830078</v>
      </c>
      <c r="C1373">
        <v>179.86999499999999</v>
      </c>
      <c r="D1373">
        <v>55.542499999999997</v>
      </c>
      <c r="E1373">
        <v>21.338667000000001</v>
      </c>
      <c r="F1373">
        <v>39.431331999999998</v>
      </c>
      <c r="G1373">
        <v>198.36999499999999</v>
      </c>
      <c r="H1373">
        <v>50.855499000000002</v>
      </c>
      <c r="I1373">
        <v>0</v>
      </c>
    </row>
    <row r="1374" spans="1:9">
      <c r="A1374" s="126">
        <v>1373</v>
      </c>
      <c r="B1374">
        <v>2575.26001</v>
      </c>
      <c r="C1374">
        <v>180.05999800000001</v>
      </c>
      <c r="D1374">
        <v>55.264000000000003</v>
      </c>
      <c r="E1374">
        <v>22.101998999999999</v>
      </c>
      <c r="F1374">
        <v>39.980034000000003</v>
      </c>
      <c r="G1374">
        <v>196.429993</v>
      </c>
      <c r="H1374">
        <v>50.832000999999998</v>
      </c>
      <c r="I1374">
        <v>0</v>
      </c>
    </row>
    <row r="1375" spans="1:9">
      <c r="A1375" s="126">
        <v>1374</v>
      </c>
      <c r="B1375">
        <v>2579.360107</v>
      </c>
      <c r="C1375">
        <v>182.66000399999999</v>
      </c>
      <c r="D1375">
        <v>55.183998000000003</v>
      </c>
      <c r="E1375">
        <v>21.405332999999999</v>
      </c>
      <c r="F1375">
        <v>39.471539</v>
      </c>
      <c r="G1375">
        <v>198</v>
      </c>
      <c r="H1375">
        <v>51.275002000000001</v>
      </c>
      <c r="I1375">
        <v>1</v>
      </c>
    </row>
    <row r="1376" spans="1:9">
      <c r="A1376" s="126">
        <v>1375</v>
      </c>
      <c r="B1376">
        <v>2579.8500979999999</v>
      </c>
      <c r="C1376">
        <v>178.91999799999999</v>
      </c>
      <c r="D1376">
        <v>54.710999000000001</v>
      </c>
      <c r="E1376">
        <v>19.950665999999998</v>
      </c>
      <c r="F1376">
        <v>39.760078</v>
      </c>
      <c r="G1376">
        <v>199.320007</v>
      </c>
      <c r="H1376">
        <v>51.278998999999999</v>
      </c>
      <c r="I1376">
        <v>0</v>
      </c>
    </row>
    <row r="1377" spans="1:9">
      <c r="A1377" s="126">
        <v>1376</v>
      </c>
      <c r="B1377">
        <v>2587.8400879999999</v>
      </c>
      <c r="C1377">
        <v>178.91999799999999</v>
      </c>
      <c r="D1377">
        <v>55.580002</v>
      </c>
      <c r="E1377">
        <v>20.405999999999999</v>
      </c>
      <c r="F1377">
        <v>40.798366999999999</v>
      </c>
      <c r="G1377">
        <v>200.009995</v>
      </c>
      <c r="H1377">
        <v>51.624001</v>
      </c>
      <c r="I1377">
        <v>0</v>
      </c>
    </row>
    <row r="1378" spans="1:9">
      <c r="A1378" s="126">
        <v>1377</v>
      </c>
      <c r="B1378">
        <v>2591.1298830000001</v>
      </c>
      <c r="C1378">
        <v>180.16999799999999</v>
      </c>
      <c r="D1378">
        <v>56.033000999999999</v>
      </c>
      <c r="E1378">
        <v>20.185333</v>
      </c>
      <c r="F1378">
        <v>41.212273000000003</v>
      </c>
      <c r="G1378">
        <v>200.13000500000001</v>
      </c>
      <c r="H1378">
        <v>51.294998</v>
      </c>
      <c r="I1378">
        <v>0</v>
      </c>
    </row>
    <row r="1379" spans="1:9">
      <c r="A1379" s="126">
        <v>1378</v>
      </c>
      <c r="B1379">
        <v>2590.639893</v>
      </c>
      <c r="C1379">
        <v>180.25</v>
      </c>
      <c r="D1379">
        <v>56.158501000000001</v>
      </c>
      <c r="E1379">
        <v>20.403334000000001</v>
      </c>
      <c r="F1379">
        <v>41.344723000000002</v>
      </c>
      <c r="G1379">
        <v>195.88999899999999</v>
      </c>
      <c r="H1379">
        <v>51.666499999999999</v>
      </c>
      <c r="I1379">
        <v>0</v>
      </c>
    </row>
    <row r="1380" spans="1:9">
      <c r="A1380" s="126">
        <v>1379</v>
      </c>
      <c r="B1380">
        <v>2594.3798830000001</v>
      </c>
      <c r="C1380">
        <v>179.55999800000001</v>
      </c>
      <c r="D1380">
        <v>56.644001000000003</v>
      </c>
      <c r="E1380">
        <v>20.292667000000002</v>
      </c>
      <c r="F1380">
        <v>41.682926000000002</v>
      </c>
      <c r="G1380">
        <v>196.44000199999999</v>
      </c>
      <c r="H1380">
        <v>51.9925</v>
      </c>
      <c r="I1380">
        <v>0</v>
      </c>
    </row>
    <row r="1381" spans="1:9">
      <c r="A1381" s="126">
        <v>1380</v>
      </c>
      <c r="B1381">
        <v>2584.6201169999999</v>
      </c>
      <c r="C1381">
        <v>179.300003</v>
      </c>
      <c r="D1381">
        <v>56.456501000000003</v>
      </c>
      <c r="E1381">
        <v>20.199332999999999</v>
      </c>
      <c r="F1381">
        <v>41.597785999999999</v>
      </c>
      <c r="G1381">
        <v>193.89999399999999</v>
      </c>
      <c r="H1381">
        <v>51.563000000000002</v>
      </c>
      <c r="I1381">
        <v>0</v>
      </c>
    </row>
    <row r="1382" spans="1:9">
      <c r="A1382" s="126">
        <v>1381</v>
      </c>
      <c r="B1382">
        <v>2582.3000489999999</v>
      </c>
      <c r="C1382">
        <v>178.46000699999999</v>
      </c>
      <c r="D1382">
        <v>56.267502</v>
      </c>
      <c r="E1382">
        <v>20.199332999999999</v>
      </c>
      <c r="F1382">
        <v>41.460116999999997</v>
      </c>
      <c r="G1382">
        <v>192.020004</v>
      </c>
      <c r="H1382">
        <v>51.403500000000001</v>
      </c>
      <c r="I1382">
        <v>0</v>
      </c>
    </row>
    <row r="1383" spans="1:9">
      <c r="A1383" s="126">
        <v>1382</v>
      </c>
      <c r="B1383">
        <v>2584.8400879999999</v>
      </c>
      <c r="C1383">
        <v>178.770004</v>
      </c>
      <c r="D1383">
        <v>56.458500000000001</v>
      </c>
      <c r="E1383">
        <v>21.026667</v>
      </c>
      <c r="F1383">
        <v>41.293964000000003</v>
      </c>
      <c r="G1383">
        <v>195.08000200000001</v>
      </c>
      <c r="H1383">
        <v>51.287497999999999</v>
      </c>
      <c r="I1383">
        <v>0</v>
      </c>
    </row>
    <row r="1384" spans="1:9">
      <c r="A1384" s="126">
        <v>1383</v>
      </c>
      <c r="B1384">
        <v>2578.8701169999999</v>
      </c>
      <c r="C1384">
        <v>178.070007</v>
      </c>
      <c r="D1384">
        <v>56.841999000000001</v>
      </c>
      <c r="E1384">
        <v>20.58</v>
      </c>
      <c r="F1384">
        <v>40.669701000000003</v>
      </c>
      <c r="G1384">
        <v>195.71000699999999</v>
      </c>
      <c r="H1384">
        <v>51.299999</v>
      </c>
      <c r="I1384">
        <v>0</v>
      </c>
    </row>
    <row r="1385" spans="1:9">
      <c r="A1385" s="126">
        <v>1384</v>
      </c>
      <c r="B1385">
        <v>2564.6201169999999</v>
      </c>
      <c r="C1385">
        <v>177.949997</v>
      </c>
      <c r="D1385">
        <v>56.334499000000001</v>
      </c>
      <c r="E1385">
        <v>20.753332</v>
      </c>
      <c r="F1385">
        <v>40.133254999999998</v>
      </c>
      <c r="G1385">
        <v>192.11999499999999</v>
      </c>
      <c r="H1385">
        <v>51.045501999999999</v>
      </c>
      <c r="I1385">
        <v>0</v>
      </c>
    </row>
    <row r="1386" spans="1:9">
      <c r="A1386" s="126">
        <v>1385</v>
      </c>
      <c r="B1386">
        <v>2585.639893</v>
      </c>
      <c r="C1386">
        <v>179.58999600000001</v>
      </c>
      <c r="D1386">
        <v>56.864497999999998</v>
      </c>
      <c r="E1386">
        <v>20.833331999999999</v>
      </c>
      <c r="F1386">
        <v>40.612720000000003</v>
      </c>
      <c r="G1386">
        <v>195.509995</v>
      </c>
      <c r="H1386">
        <v>51.625</v>
      </c>
      <c r="I1386">
        <v>0</v>
      </c>
    </row>
    <row r="1387" spans="1:9">
      <c r="A1387" s="126">
        <v>1386</v>
      </c>
      <c r="B1387">
        <v>2578.8500979999999</v>
      </c>
      <c r="C1387">
        <v>179</v>
      </c>
      <c r="D1387">
        <v>56.493999000000002</v>
      </c>
      <c r="E1387">
        <v>21.003332</v>
      </c>
      <c r="F1387">
        <v>40.387222000000001</v>
      </c>
      <c r="G1387">
        <v>193.199997</v>
      </c>
      <c r="H1387">
        <v>50.954498000000001</v>
      </c>
      <c r="I1387">
        <v>0</v>
      </c>
    </row>
    <row r="1388" spans="1:9">
      <c r="A1388" s="126">
        <v>1387</v>
      </c>
      <c r="B1388">
        <v>2582.139893</v>
      </c>
      <c r="C1388">
        <v>178.740005</v>
      </c>
      <c r="D1388">
        <v>56.315497999999998</v>
      </c>
      <c r="E1388">
        <v>20.582666</v>
      </c>
      <c r="F1388">
        <v>40.346877999999997</v>
      </c>
      <c r="G1388">
        <v>194.10000600000001</v>
      </c>
      <c r="H1388">
        <v>50.918998999999999</v>
      </c>
      <c r="I1388">
        <v>0</v>
      </c>
    </row>
    <row r="1389" spans="1:9">
      <c r="A1389" s="126">
        <v>1388</v>
      </c>
      <c r="B1389">
        <v>2599.030029</v>
      </c>
      <c r="C1389">
        <v>181.86000100000001</v>
      </c>
      <c r="D1389">
        <v>56.974499000000002</v>
      </c>
      <c r="E1389">
        <v>21.187332000000001</v>
      </c>
      <c r="F1389">
        <v>41.096947</v>
      </c>
      <c r="G1389">
        <v>196.229996</v>
      </c>
      <c r="H1389">
        <v>51.724499000000002</v>
      </c>
      <c r="I1389">
        <v>0</v>
      </c>
    </row>
    <row r="1390" spans="1:9">
      <c r="A1390" s="126">
        <v>1389</v>
      </c>
      <c r="B1390">
        <v>2597.080078</v>
      </c>
      <c r="C1390">
        <v>180.86999499999999</v>
      </c>
      <c r="D1390">
        <v>57.807999000000002</v>
      </c>
      <c r="E1390">
        <v>20.84</v>
      </c>
      <c r="F1390">
        <v>41.528950000000002</v>
      </c>
      <c r="G1390">
        <v>196.320007</v>
      </c>
      <c r="H1390">
        <v>51.798000000000002</v>
      </c>
      <c r="I1390">
        <v>0</v>
      </c>
    </row>
    <row r="1391" spans="1:9">
      <c r="A1391" s="126">
        <v>1390</v>
      </c>
      <c r="B1391">
        <v>2602.419922</v>
      </c>
      <c r="C1391">
        <v>182.779999</v>
      </c>
      <c r="D1391">
        <v>59.299999</v>
      </c>
      <c r="E1391">
        <v>21.036667000000001</v>
      </c>
      <c r="F1391">
        <v>41.531326</v>
      </c>
      <c r="G1391">
        <v>195.75</v>
      </c>
      <c r="H1391">
        <v>52.030498999999999</v>
      </c>
      <c r="I1391">
        <v>0</v>
      </c>
    </row>
    <row r="1392" spans="1:9">
      <c r="A1392" s="126">
        <v>1391</v>
      </c>
      <c r="B1392">
        <v>2601.419922</v>
      </c>
      <c r="C1392">
        <v>183.029999</v>
      </c>
      <c r="D1392">
        <v>59.791499999999999</v>
      </c>
      <c r="E1392">
        <v>21.120667000000001</v>
      </c>
      <c r="F1392">
        <v>41.322445000000002</v>
      </c>
      <c r="G1392">
        <v>195.050003</v>
      </c>
      <c r="H1392">
        <v>52.710498999999999</v>
      </c>
      <c r="I1392">
        <v>0</v>
      </c>
    </row>
    <row r="1393" spans="1:9">
      <c r="A1393" s="126">
        <v>1392</v>
      </c>
      <c r="B1393">
        <v>2627.040039</v>
      </c>
      <c r="C1393">
        <v>182.41999799999999</v>
      </c>
      <c r="D1393">
        <v>59.68</v>
      </c>
      <c r="E1393">
        <v>21.17</v>
      </c>
      <c r="F1393">
        <v>41.080329999999996</v>
      </c>
      <c r="G1393">
        <v>199.179993</v>
      </c>
      <c r="H1393">
        <v>52.370499000000002</v>
      </c>
      <c r="I1393">
        <v>0</v>
      </c>
    </row>
    <row r="1394" spans="1:9">
      <c r="A1394" s="126">
        <v>1393</v>
      </c>
      <c r="B1394">
        <v>2626.070068</v>
      </c>
      <c r="C1394">
        <v>175.13000500000001</v>
      </c>
      <c r="D1394">
        <v>58.063499</v>
      </c>
      <c r="E1394">
        <v>20.502666000000001</v>
      </c>
      <c r="F1394">
        <v>40.228198999999996</v>
      </c>
      <c r="G1394">
        <v>188.14999399999999</v>
      </c>
      <c r="H1394">
        <v>51.082999999999998</v>
      </c>
      <c r="I1394">
        <v>0</v>
      </c>
    </row>
    <row r="1395" spans="1:9">
      <c r="A1395" s="126">
        <v>1394</v>
      </c>
      <c r="B1395">
        <v>2647.580078</v>
      </c>
      <c r="C1395">
        <v>177.179993</v>
      </c>
      <c r="D1395">
        <v>58.837502000000001</v>
      </c>
      <c r="E1395">
        <v>20.59</v>
      </c>
      <c r="F1395">
        <v>40.790748999999998</v>
      </c>
      <c r="G1395">
        <v>187.58000200000001</v>
      </c>
      <c r="H1395">
        <v>51.070498999999998</v>
      </c>
      <c r="I1395">
        <v>0</v>
      </c>
    </row>
    <row r="1396" spans="1:9">
      <c r="A1396" s="126">
        <v>1395</v>
      </c>
      <c r="B1396">
        <v>2642.219971</v>
      </c>
      <c r="C1396">
        <v>175.10000600000001</v>
      </c>
      <c r="D1396">
        <v>58.1175</v>
      </c>
      <c r="E1396">
        <v>20.435333</v>
      </c>
      <c r="F1396">
        <v>40.600856999999998</v>
      </c>
      <c r="G1396">
        <v>186.820007</v>
      </c>
      <c r="H1396">
        <v>50.508499</v>
      </c>
      <c r="I1396">
        <v>1</v>
      </c>
    </row>
    <row r="1397" spans="1:9">
      <c r="A1397" s="126">
        <v>1396</v>
      </c>
      <c r="B1397">
        <v>2639.4399410000001</v>
      </c>
      <c r="C1397">
        <v>171.470001</v>
      </c>
      <c r="D1397">
        <v>56.697498000000003</v>
      </c>
      <c r="E1397">
        <v>20.346665999999999</v>
      </c>
      <c r="F1397">
        <v>40.304152999999999</v>
      </c>
      <c r="G1397">
        <v>184.03999300000001</v>
      </c>
      <c r="H1397">
        <v>49.933998000000003</v>
      </c>
      <c r="I1397">
        <v>0</v>
      </c>
    </row>
    <row r="1398" spans="1:9">
      <c r="A1398" s="126">
        <v>1397</v>
      </c>
      <c r="B1398">
        <v>2629.570068</v>
      </c>
      <c r="C1398">
        <v>172.83000200000001</v>
      </c>
      <c r="D1398">
        <v>57.078499000000001</v>
      </c>
      <c r="E1398">
        <v>20.246668</v>
      </c>
      <c r="F1398">
        <v>40.266177999999996</v>
      </c>
      <c r="G1398">
        <v>184.21000699999999</v>
      </c>
      <c r="H1398">
        <v>50.2575</v>
      </c>
      <c r="I1398">
        <v>0</v>
      </c>
    </row>
    <row r="1399" spans="1:9">
      <c r="A1399" s="126">
        <v>1398</v>
      </c>
      <c r="B1399">
        <v>2629.2700199999999</v>
      </c>
      <c r="C1399">
        <v>176.05999800000001</v>
      </c>
      <c r="D1399">
        <v>57.6175</v>
      </c>
      <c r="E1399">
        <v>20.884001000000001</v>
      </c>
      <c r="F1399">
        <v>40.116638000000002</v>
      </c>
      <c r="G1399">
        <v>185.300003</v>
      </c>
      <c r="H1399">
        <v>50.918998999999999</v>
      </c>
      <c r="I1399">
        <v>0</v>
      </c>
    </row>
    <row r="1400" spans="1:9">
      <c r="A1400" s="126">
        <v>1399</v>
      </c>
      <c r="B1400">
        <v>2636.9799800000001</v>
      </c>
      <c r="C1400">
        <v>180.13999899999999</v>
      </c>
      <c r="D1400">
        <v>57.989497999999998</v>
      </c>
      <c r="E1400">
        <v>20.749331999999999</v>
      </c>
      <c r="F1400">
        <v>40.190219999999997</v>
      </c>
      <c r="G1400">
        <v>185.199997</v>
      </c>
      <c r="H1400">
        <v>51.546500999999999</v>
      </c>
      <c r="I1400">
        <v>0</v>
      </c>
    </row>
    <row r="1401" spans="1:9">
      <c r="A1401" s="126">
        <v>1400</v>
      </c>
      <c r="B1401">
        <v>2651.5</v>
      </c>
      <c r="C1401">
        <v>179</v>
      </c>
      <c r="D1401">
        <v>58.099997999999999</v>
      </c>
      <c r="E1401">
        <v>21.008666999999999</v>
      </c>
      <c r="F1401">
        <v>40.202086999999999</v>
      </c>
      <c r="G1401">
        <v>188.53999300000001</v>
      </c>
      <c r="H1401">
        <v>51.852500999999997</v>
      </c>
      <c r="I1401">
        <v>0</v>
      </c>
    </row>
    <row r="1402" spans="1:9">
      <c r="A1402" s="126">
        <v>1401</v>
      </c>
      <c r="B1402">
        <v>2659.98999</v>
      </c>
      <c r="C1402">
        <v>179.03999300000001</v>
      </c>
      <c r="D1402">
        <v>58.445999</v>
      </c>
      <c r="E1402">
        <v>21.927333999999998</v>
      </c>
      <c r="F1402">
        <v>40.985382000000001</v>
      </c>
      <c r="G1402">
        <v>186.220001</v>
      </c>
      <c r="H1402">
        <v>52.055</v>
      </c>
      <c r="I1402">
        <v>0</v>
      </c>
    </row>
    <row r="1403" spans="1:9">
      <c r="A1403" s="126">
        <v>1402</v>
      </c>
      <c r="B1403">
        <v>2664.110107</v>
      </c>
      <c r="C1403">
        <v>176.96000699999999</v>
      </c>
      <c r="D1403">
        <v>58.254002</v>
      </c>
      <c r="E1403">
        <v>22.735332</v>
      </c>
      <c r="F1403">
        <v>40.755138000000002</v>
      </c>
      <c r="G1403">
        <v>185.729996</v>
      </c>
      <c r="H1403">
        <v>52.023997999999999</v>
      </c>
      <c r="I1403">
        <v>0</v>
      </c>
    </row>
    <row r="1404" spans="1:9">
      <c r="A1404" s="126">
        <v>1403</v>
      </c>
      <c r="B1404">
        <v>2662.8500979999999</v>
      </c>
      <c r="C1404">
        <v>178.300003</v>
      </c>
      <c r="D1404">
        <v>58.206501000000003</v>
      </c>
      <c r="E1404">
        <v>22.601998999999999</v>
      </c>
      <c r="F1404">
        <v>40.890438000000003</v>
      </c>
      <c r="G1404">
        <v>187.86000100000001</v>
      </c>
      <c r="H1404">
        <v>52.030498999999999</v>
      </c>
      <c r="I1404">
        <v>0</v>
      </c>
    </row>
    <row r="1405" spans="1:9">
      <c r="A1405" s="126">
        <v>1404</v>
      </c>
      <c r="B1405">
        <v>2652.01001</v>
      </c>
      <c r="C1405">
        <v>178.38999899999999</v>
      </c>
      <c r="D1405">
        <v>58.713000999999998</v>
      </c>
      <c r="E1405">
        <v>22.525998999999999</v>
      </c>
      <c r="F1405">
        <v>40.878571000000001</v>
      </c>
      <c r="G1405">
        <v>189.55999800000001</v>
      </c>
      <c r="H1405">
        <v>52.457500000000003</v>
      </c>
      <c r="I1405">
        <v>0</v>
      </c>
    </row>
    <row r="1406" spans="1:9">
      <c r="A1406" s="126">
        <v>1405</v>
      </c>
      <c r="B1406">
        <v>2675.8100589999999</v>
      </c>
      <c r="C1406">
        <v>180.179993</v>
      </c>
      <c r="D1406">
        <v>58.957000999999998</v>
      </c>
      <c r="E1406">
        <v>22.896667000000001</v>
      </c>
      <c r="F1406">
        <v>41.293964000000003</v>
      </c>
      <c r="G1406">
        <v>190.11999499999999</v>
      </c>
      <c r="H1406">
        <v>53.209499000000001</v>
      </c>
      <c r="I1406">
        <v>0</v>
      </c>
    </row>
    <row r="1407" spans="1:9">
      <c r="A1407" s="126">
        <v>1406</v>
      </c>
      <c r="B1407">
        <v>2690.1599120000001</v>
      </c>
      <c r="C1407">
        <v>180.820007</v>
      </c>
      <c r="D1407">
        <v>59.528998999999999</v>
      </c>
      <c r="E1407">
        <v>22.591332999999999</v>
      </c>
      <c r="F1407">
        <v>41.875500000000002</v>
      </c>
      <c r="G1407">
        <v>190.41999799999999</v>
      </c>
      <c r="H1407">
        <v>53.856997999999997</v>
      </c>
      <c r="I1407">
        <v>0</v>
      </c>
    </row>
    <row r="1408" spans="1:9">
      <c r="A1408" s="126">
        <v>1407</v>
      </c>
      <c r="B1408">
        <v>2681.469971</v>
      </c>
      <c r="C1408">
        <v>179.509995</v>
      </c>
      <c r="D1408">
        <v>59.368999000000002</v>
      </c>
      <c r="E1408">
        <v>22.073333999999999</v>
      </c>
      <c r="F1408">
        <v>41.429248999999999</v>
      </c>
      <c r="G1408">
        <v>187.020004</v>
      </c>
      <c r="H1408">
        <v>53.533999999999999</v>
      </c>
      <c r="I1408">
        <v>0</v>
      </c>
    </row>
    <row r="1409" spans="1:9">
      <c r="A1409" s="126">
        <v>1408</v>
      </c>
      <c r="B1409">
        <v>2679.25</v>
      </c>
      <c r="C1409">
        <v>177.88999899999999</v>
      </c>
      <c r="D1409">
        <v>58.881000999999998</v>
      </c>
      <c r="E1409">
        <v>21.931999000000001</v>
      </c>
      <c r="F1409">
        <v>41.384158999999997</v>
      </c>
      <c r="G1409">
        <v>188.820007</v>
      </c>
      <c r="H1409">
        <v>53.247501</v>
      </c>
      <c r="I1409">
        <v>0</v>
      </c>
    </row>
    <row r="1410" spans="1:9">
      <c r="A1410" s="126">
        <v>1409</v>
      </c>
      <c r="B1410">
        <v>2684.570068</v>
      </c>
      <c r="C1410">
        <v>177.449997</v>
      </c>
      <c r="D1410">
        <v>58.737999000000002</v>
      </c>
      <c r="E1410">
        <v>22.110665999999998</v>
      </c>
      <c r="F1410">
        <v>41.540813</v>
      </c>
      <c r="G1410">
        <v>188.61999499999999</v>
      </c>
      <c r="H1410">
        <v>53.181499000000002</v>
      </c>
      <c r="I1410">
        <v>0</v>
      </c>
    </row>
    <row r="1411" spans="1:9">
      <c r="A1411" s="126">
        <v>1410</v>
      </c>
      <c r="B1411">
        <v>2683.3400879999999</v>
      </c>
      <c r="C1411">
        <v>177.199997</v>
      </c>
      <c r="D1411">
        <v>58.417999000000002</v>
      </c>
      <c r="E1411">
        <v>21.68</v>
      </c>
      <c r="F1411">
        <v>41.540813</v>
      </c>
      <c r="G1411">
        <v>189.94000199999999</v>
      </c>
      <c r="H1411">
        <v>53.006000999999998</v>
      </c>
      <c r="I1411">
        <v>0</v>
      </c>
    </row>
    <row r="1412" spans="1:9">
      <c r="A1412" s="126">
        <v>1411</v>
      </c>
      <c r="B1412">
        <v>2680.5</v>
      </c>
      <c r="C1412">
        <v>175.990005</v>
      </c>
      <c r="D1412">
        <v>58.838000999999998</v>
      </c>
      <c r="E1412">
        <v>21.152666</v>
      </c>
      <c r="F1412">
        <v>40.486922999999997</v>
      </c>
      <c r="G1412">
        <v>187.759995</v>
      </c>
      <c r="H1412">
        <v>52.837001999999998</v>
      </c>
      <c r="I1412">
        <v>0</v>
      </c>
    </row>
    <row r="1413" spans="1:9">
      <c r="A1413" s="126">
        <v>1412</v>
      </c>
      <c r="B1413">
        <v>2682.6201169999999</v>
      </c>
      <c r="C1413">
        <v>177.61999499999999</v>
      </c>
      <c r="D1413">
        <v>59.112999000000002</v>
      </c>
      <c r="E1413">
        <v>20.775998999999999</v>
      </c>
      <c r="F1413">
        <v>40.494041000000003</v>
      </c>
      <c r="G1413">
        <v>186.240005</v>
      </c>
      <c r="H1413">
        <v>52.468497999999997</v>
      </c>
      <c r="I1413">
        <v>0</v>
      </c>
    </row>
    <row r="1414" spans="1:9">
      <c r="A1414" s="126">
        <v>1413</v>
      </c>
      <c r="B1414">
        <v>2687.540039</v>
      </c>
      <c r="C1414">
        <v>177.91999799999999</v>
      </c>
      <c r="D1414">
        <v>59.305</v>
      </c>
      <c r="E1414">
        <v>21.024000000000001</v>
      </c>
      <c r="F1414">
        <v>40.607982999999997</v>
      </c>
      <c r="G1414">
        <v>192.71000699999999</v>
      </c>
      <c r="H1414">
        <v>52.407001000000001</v>
      </c>
      <c r="I1414">
        <v>0</v>
      </c>
    </row>
    <row r="1415" spans="1:9">
      <c r="A1415" s="126">
        <v>1414</v>
      </c>
      <c r="B1415">
        <v>2673.610107</v>
      </c>
      <c r="C1415">
        <v>176.46000699999999</v>
      </c>
      <c r="D1415">
        <v>58.473498999999997</v>
      </c>
      <c r="E1415">
        <v>20.756665999999999</v>
      </c>
      <c r="F1415">
        <v>40.168858</v>
      </c>
      <c r="G1415">
        <v>191.96000699999999</v>
      </c>
      <c r="H1415">
        <v>52.32</v>
      </c>
      <c r="I1415">
        <v>0</v>
      </c>
    </row>
    <row r="1416" spans="1:9">
      <c r="A1416" s="126">
        <v>1415</v>
      </c>
      <c r="B1416">
        <v>2695.8100589999999</v>
      </c>
      <c r="C1416">
        <v>181.41999799999999</v>
      </c>
      <c r="D1416">
        <v>59.450499999999998</v>
      </c>
      <c r="E1416">
        <v>21.368668</v>
      </c>
      <c r="F1416">
        <v>40.888061999999998</v>
      </c>
      <c r="G1416">
        <v>201.070007</v>
      </c>
      <c r="H1416">
        <v>53.25</v>
      </c>
      <c r="I1416">
        <v>1</v>
      </c>
    </row>
    <row r="1417" spans="1:9">
      <c r="A1417" s="126">
        <v>1416</v>
      </c>
      <c r="B1417">
        <v>2713.0600589999999</v>
      </c>
      <c r="C1417">
        <v>184.66999799999999</v>
      </c>
      <c r="D1417">
        <v>60.209999000000003</v>
      </c>
      <c r="E1417">
        <v>21.15</v>
      </c>
      <c r="F1417">
        <v>40.880946999999999</v>
      </c>
      <c r="G1417">
        <v>205.050003</v>
      </c>
      <c r="H1417">
        <v>54.124001</v>
      </c>
      <c r="I1417">
        <v>0</v>
      </c>
    </row>
    <row r="1418" spans="1:9">
      <c r="A1418" s="126">
        <v>1417</v>
      </c>
      <c r="B1418">
        <v>2723.98999</v>
      </c>
      <c r="C1418">
        <v>184.33000200000001</v>
      </c>
      <c r="D1418">
        <v>60.479500000000002</v>
      </c>
      <c r="E1418">
        <v>20.974667</v>
      </c>
      <c r="F1418">
        <v>41.070835000000002</v>
      </c>
      <c r="G1418">
        <v>205.63000500000001</v>
      </c>
      <c r="H1418">
        <v>54.32</v>
      </c>
      <c r="I1418">
        <v>0</v>
      </c>
    </row>
    <row r="1419" spans="1:9">
      <c r="A1419" s="126">
        <v>1418</v>
      </c>
      <c r="B1419">
        <v>2743.1499020000001</v>
      </c>
      <c r="C1419">
        <v>186.85000600000001</v>
      </c>
      <c r="D1419">
        <v>61.457000999999998</v>
      </c>
      <c r="E1419">
        <v>21.105333000000002</v>
      </c>
      <c r="F1419">
        <v>41.538445000000003</v>
      </c>
      <c r="G1419">
        <v>209.990005</v>
      </c>
      <c r="H1419">
        <v>55.111499999999999</v>
      </c>
      <c r="I1419">
        <v>0</v>
      </c>
    </row>
    <row r="1420" spans="1:9">
      <c r="A1420" s="126">
        <v>1419</v>
      </c>
      <c r="B1420">
        <v>2747.709961</v>
      </c>
      <c r="C1420">
        <v>188.279999</v>
      </c>
      <c r="D1420">
        <v>62.343497999999997</v>
      </c>
      <c r="E1420">
        <v>22.427333999999998</v>
      </c>
      <c r="F1420">
        <v>41.384158999999997</v>
      </c>
      <c r="G1420">
        <v>212.050003</v>
      </c>
      <c r="H1420">
        <v>55.347000000000001</v>
      </c>
      <c r="I1420">
        <v>0</v>
      </c>
    </row>
    <row r="1421" spans="1:9">
      <c r="A1421" s="126">
        <v>1420</v>
      </c>
      <c r="B1421">
        <v>2751.290039</v>
      </c>
      <c r="C1421">
        <v>187.86999499999999</v>
      </c>
      <c r="D1421">
        <v>62.634998000000003</v>
      </c>
      <c r="E1421">
        <v>22.245999999999999</v>
      </c>
      <c r="F1421">
        <v>41.37941</v>
      </c>
      <c r="G1421">
        <v>209.30999800000001</v>
      </c>
      <c r="H1421">
        <v>55.313000000000002</v>
      </c>
      <c r="I1421">
        <v>0</v>
      </c>
    </row>
    <row r="1422" spans="1:9">
      <c r="A1422" s="126">
        <v>1421</v>
      </c>
      <c r="B1422">
        <v>2748.2299800000001</v>
      </c>
      <c r="C1422">
        <v>187.83999600000001</v>
      </c>
      <c r="D1422">
        <v>62.716498999999999</v>
      </c>
      <c r="E1422">
        <v>22.32</v>
      </c>
      <c r="F1422">
        <v>41.369914999999999</v>
      </c>
      <c r="G1422">
        <v>212.520004</v>
      </c>
      <c r="H1422">
        <v>55.130501000000002</v>
      </c>
      <c r="I1422">
        <v>0</v>
      </c>
    </row>
    <row r="1423" spans="1:9">
      <c r="A1423" s="126">
        <v>1422</v>
      </c>
      <c r="B1423">
        <v>2767.5600589999999</v>
      </c>
      <c r="C1423">
        <v>187.770004</v>
      </c>
      <c r="D1423">
        <v>63.834000000000003</v>
      </c>
      <c r="E1423">
        <v>22.530000999999999</v>
      </c>
      <c r="F1423">
        <v>41.604903999999998</v>
      </c>
      <c r="G1423">
        <v>217.240005</v>
      </c>
      <c r="H1423">
        <v>55.276001000000001</v>
      </c>
      <c r="I1423">
        <v>0</v>
      </c>
    </row>
    <row r="1424" spans="1:9">
      <c r="A1424" s="126">
        <v>1423</v>
      </c>
      <c r="B1424">
        <v>2786.23999</v>
      </c>
      <c r="C1424">
        <v>179.36999499999999</v>
      </c>
      <c r="D1424">
        <v>65.260002</v>
      </c>
      <c r="E1424">
        <v>22.414667000000001</v>
      </c>
      <c r="F1424">
        <v>42.034523</v>
      </c>
      <c r="G1424">
        <v>221.229996</v>
      </c>
      <c r="H1424">
        <v>56.112999000000002</v>
      </c>
      <c r="I1424">
        <v>0</v>
      </c>
    </row>
    <row r="1425" spans="1:9">
      <c r="A1425" s="126">
        <v>1424</v>
      </c>
      <c r="B1425">
        <v>2776.419922</v>
      </c>
      <c r="C1425">
        <v>178.38999899999999</v>
      </c>
      <c r="D1425">
        <v>65.242996000000005</v>
      </c>
      <c r="E1425">
        <v>22.670667999999999</v>
      </c>
      <c r="F1425">
        <v>41.820903999999999</v>
      </c>
      <c r="G1425">
        <v>221.529999</v>
      </c>
      <c r="H1425">
        <v>56.088000999999998</v>
      </c>
      <c r="I1425">
        <v>0</v>
      </c>
    </row>
    <row r="1426" spans="1:9">
      <c r="A1426" s="126">
        <v>1425</v>
      </c>
      <c r="B1426">
        <v>2802.5600589999999</v>
      </c>
      <c r="C1426">
        <v>177.60000600000001</v>
      </c>
      <c r="D1426">
        <v>64.75</v>
      </c>
      <c r="E1426">
        <v>23.143999000000001</v>
      </c>
      <c r="F1426">
        <v>42.511623</v>
      </c>
      <c r="G1426">
        <v>217.5</v>
      </c>
      <c r="H1426">
        <v>56.598998999999999</v>
      </c>
      <c r="I1426">
        <v>0</v>
      </c>
    </row>
    <row r="1427" spans="1:9">
      <c r="A1427" s="126">
        <v>1426</v>
      </c>
      <c r="B1427">
        <v>2798.030029</v>
      </c>
      <c r="C1427">
        <v>179.800003</v>
      </c>
      <c r="D1427">
        <v>64.665999999999997</v>
      </c>
      <c r="E1427">
        <v>22.971333000000001</v>
      </c>
      <c r="F1427">
        <v>42.549602999999998</v>
      </c>
      <c r="G1427">
        <v>220.33000200000001</v>
      </c>
      <c r="H1427">
        <v>56.489497999999998</v>
      </c>
      <c r="I1427">
        <v>0</v>
      </c>
    </row>
    <row r="1428" spans="1:9">
      <c r="A1428" s="126">
        <v>1427</v>
      </c>
      <c r="B1428">
        <v>2810.3000489999999</v>
      </c>
      <c r="C1428">
        <v>181.28999300000001</v>
      </c>
      <c r="D1428">
        <v>64.728995999999995</v>
      </c>
      <c r="E1428">
        <v>23.334667</v>
      </c>
      <c r="F1428">
        <v>42.359710999999997</v>
      </c>
      <c r="G1428">
        <v>220.46000699999999</v>
      </c>
      <c r="H1428">
        <v>56.875500000000002</v>
      </c>
      <c r="I1428">
        <v>0</v>
      </c>
    </row>
    <row r="1429" spans="1:9">
      <c r="A1429" s="126">
        <v>1428</v>
      </c>
      <c r="B1429">
        <v>2832.969971</v>
      </c>
      <c r="C1429">
        <v>185.36999499999999</v>
      </c>
      <c r="D1429">
        <v>66.365500999999995</v>
      </c>
      <c r="E1429">
        <v>23.437332000000001</v>
      </c>
      <c r="F1429">
        <v>42.013171999999997</v>
      </c>
      <c r="G1429">
        <v>227.58000200000001</v>
      </c>
      <c r="H1429">
        <v>57.790500999999999</v>
      </c>
      <c r="I1429">
        <v>0</v>
      </c>
    </row>
    <row r="1430" spans="1:9">
      <c r="A1430" s="126">
        <v>1429</v>
      </c>
      <c r="B1430">
        <v>2839.1298830000001</v>
      </c>
      <c r="C1430">
        <v>189.35000600000001</v>
      </c>
      <c r="D1430">
        <v>68.126998999999998</v>
      </c>
      <c r="E1430">
        <v>23.519333</v>
      </c>
      <c r="F1430">
        <v>42.022658999999997</v>
      </c>
      <c r="G1430">
        <v>250.28999300000001</v>
      </c>
      <c r="H1430">
        <v>58.498500999999997</v>
      </c>
      <c r="I1430">
        <v>0</v>
      </c>
    </row>
    <row r="1431" spans="1:9">
      <c r="A1431" s="126">
        <v>1430</v>
      </c>
      <c r="B1431">
        <v>2837.540039</v>
      </c>
      <c r="C1431">
        <v>186.550003</v>
      </c>
      <c r="D1431">
        <v>67.875504000000006</v>
      </c>
      <c r="E1431">
        <v>23.059334</v>
      </c>
      <c r="F1431">
        <v>41.353290999999999</v>
      </c>
      <c r="G1431">
        <v>261.29998799999998</v>
      </c>
      <c r="H1431">
        <v>58.212001999999998</v>
      </c>
      <c r="I1431">
        <v>0</v>
      </c>
    </row>
    <row r="1432" spans="1:9">
      <c r="A1432" s="126">
        <v>1431</v>
      </c>
      <c r="B1432">
        <v>2839.25</v>
      </c>
      <c r="C1432">
        <v>187.479996</v>
      </c>
      <c r="D1432">
        <v>68.897498999999996</v>
      </c>
      <c r="E1432">
        <v>22.509333000000002</v>
      </c>
      <c r="F1432">
        <v>40.615105</v>
      </c>
      <c r="G1432">
        <v>269.70001200000002</v>
      </c>
      <c r="H1432">
        <v>58.518501000000001</v>
      </c>
      <c r="I1432">
        <v>0</v>
      </c>
    </row>
    <row r="1433" spans="1:9">
      <c r="A1433" s="126">
        <v>1432</v>
      </c>
      <c r="B1433">
        <v>2872.8701169999999</v>
      </c>
      <c r="C1433">
        <v>190</v>
      </c>
      <c r="D1433">
        <v>70.102501000000004</v>
      </c>
      <c r="E1433">
        <v>22.856667000000002</v>
      </c>
      <c r="F1433">
        <v>40.710040999999997</v>
      </c>
      <c r="G1433">
        <v>274.60000600000001</v>
      </c>
      <c r="H1433">
        <v>58.792000000000002</v>
      </c>
      <c r="I1433">
        <v>0</v>
      </c>
    </row>
    <row r="1434" spans="1:9">
      <c r="A1434" s="126">
        <v>1433</v>
      </c>
      <c r="B1434">
        <v>2853.530029</v>
      </c>
      <c r="C1434">
        <v>185.979996</v>
      </c>
      <c r="D1434">
        <v>70.884003000000007</v>
      </c>
      <c r="E1434">
        <v>23.302</v>
      </c>
      <c r="F1434">
        <v>39.867412999999999</v>
      </c>
      <c r="G1434">
        <v>284.58999599999999</v>
      </c>
      <c r="H1434">
        <v>58.778998999999999</v>
      </c>
      <c r="I1434">
        <v>0</v>
      </c>
    </row>
    <row r="1435" spans="1:9">
      <c r="A1435" s="126">
        <v>1434</v>
      </c>
      <c r="B1435">
        <v>2822.429932</v>
      </c>
      <c r="C1435">
        <v>187.11999499999999</v>
      </c>
      <c r="D1435">
        <v>71.890998999999994</v>
      </c>
      <c r="E1435">
        <v>23.054666999999998</v>
      </c>
      <c r="F1435">
        <v>39.632420000000003</v>
      </c>
      <c r="G1435">
        <v>278.79998799999998</v>
      </c>
      <c r="H1435">
        <v>58.184502000000002</v>
      </c>
      <c r="I1435">
        <v>0</v>
      </c>
    </row>
    <row r="1436" spans="1:9">
      <c r="A1436" s="126">
        <v>1435</v>
      </c>
      <c r="B1436">
        <v>2823.8100589999999</v>
      </c>
      <c r="C1436">
        <v>186.88999899999999</v>
      </c>
      <c r="D1436">
        <v>72.544501999999994</v>
      </c>
      <c r="E1436">
        <v>23.620667000000001</v>
      </c>
      <c r="F1436">
        <v>39.741610999999999</v>
      </c>
      <c r="G1436">
        <v>270.29998799999998</v>
      </c>
      <c r="H1436">
        <v>58.497002000000002</v>
      </c>
      <c r="I1436">
        <v>0</v>
      </c>
    </row>
    <row r="1437" spans="1:9">
      <c r="A1437" s="126">
        <v>1436</v>
      </c>
      <c r="B1437">
        <v>2821.9799800000001</v>
      </c>
      <c r="C1437">
        <v>193.08999600000001</v>
      </c>
      <c r="D1437">
        <v>69.5</v>
      </c>
      <c r="E1437">
        <v>23.283332999999999</v>
      </c>
      <c r="F1437">
        <v>39.824680000000001</v>
      </c>
      <c r="G1437">
        <v>265.07000699999998</v>
      </c>
      <c r="H1437">
        <v>58.384998000000003</v>
      </c>
      <c r="I1437">
        <v>1</v>
      </c>
    </row>
    <row r="1438" spans="1:9">
      <c r="A1438" s="126">
        <v>1437</v>
      </c>
      <c r="B1438">
        <v>2762.1298830000001</v>
      </c>
      <c r="C1438">
        <v>190.279999</v>
      </c>
      <c r="D1438">
        <v>71.497497999999993</v>
      </c>
      <c r="E1438">
        <v>22.916668000000001</v>
      </c>
      <c r="F1438">
        <v>38.096679999999999</v>
      </c>
      <c r="G1438">
        <v>267.42999300000002</v>
      </c>
      <c r="H1438">
        <v>55.595001000000003</v>
      </c>
      <c r="I1438">
        <v>0</v>
      </c>
    </row>
    <row r="1439" spans="1:9">
      <c r="A1439" s="126">
        <v>1438</v>
      </c>
      <c r="B1439">
        <v>2648.9399410000001</v>
      </c>
      <c r="C1439">
        <v>181.259995</v>
      </c>
      <c r="D1439">
        <v>69.5</v>
      </c>
      <c r="E1439">
        <v>22.208667999999999</v>
      </c>
      <c r="F1439">
        <v>37.144863000000001</v>
      </c>
      <c r="G1439">
        <v>254.259995</v>
      </c>
      <c r="H1439">
        <v>52.790000999999997</v>
      </c>
      <c r="I1439">
        <v>0</v>
      </c>
    </row>
    <row r="1440" spans="1:9">
      <c r="A1440" s="126">
        <v>1439</v>
      </c>
      <c r="B1440">
        <v>2695.139893</v>
      </c>
      <c r="C1440">
        <v>185.30999800000001</v>
      </c>
      <c r="D1440">
        <v>72.141998000000001</v>
      </c>
      <c r="E1440">
        <v>22.264668</v>
      </c>
      <c r="F1440">
        <v>38.697215999999997</v>
      </c>
      <c r="G1440">
        <v>265.72000100000002</v>
      </c>
      <c r="H1440">
        <v>54.029998999999997</v>
      </c>
      <c r="I1440">
        <v>0</v>
      </c>
    </row>
    <row r="1441" spans="1:9">
      <c r="A1441" s="126">
        <v>1440</v>
      </c>
      <c r="B1441">
        <v>2681.6599120000001</v>
      </c>
      <c r="C1441">
        <v>180.179993</v>
      </c>
      <c r="D1441">
        <v>70.838997000000006</v>
      </c>
      <c r="E1441">
        <v>23</v>
      </c>
      <c r="F1441">
        <v>37.868816000000002</v>
      </c>
      <c r="G1441">
        <v>264.55999800000001</v>
      </c>
      <c r="H1441">
        <v>52.429001</v>
      </c>
      <c r="I1441">
        <v>0</v>
      </c>
    </row>
    <row r="1442" spans="1:9">
      <c r="A1442" s="126">
        <v>1441</v>
      </c>
      <c r="B1442">
        <v>2581</v>
      </c>
      <c r="C1442">
        <v>171.58000200000001</v>
      </c>
      <c r="D1442">
        <v>67.525002000000001</v>
      </c>
      <c r="E1442">
        <v>21.015332999999998</v>
      </c>
      <c r="F1442">
        <v>36.826790000000003</v>
      </c>
      <c r="G1442">
        <v>250.10000600000001</v>
      </c>
      <c r="H1442">
        <v>50.076000000000001</v>
      </c>
      <c r="I1442">
        <v>0</v>
      </c>
    </row>
    <row r="1443" spans="1:9">
      <c r="A1443" s="126">
        <v>1442</v>
      </c>
      <c r="B1443">
        <v>2619.5500489999999</v>
      </c>
      <c r="C1443">
        <v>176.11000100000001</v>
      </c>
      <c r="D1443">
        <v>66.980002999999996</v>
      </c>
      <c r="E1443">
        <v>20.694668</v>
      </c>
      <c r="F1443">
        <v>37.277245000000001</v>
      </c>
      <c r="G1443">
        <v>249.470001</v>
      </c>
      <c r="H1443">
        <v>51.889000000000003</v>
      </c>
      <c r="I1443">
        <v>0</v>
      </c>
    </row>
    <row r="1444" spans="1:9">
      <c r="A1444" s="126">
        <v>1443</v>
      </c>
      <c r="B1444">
        <v>2656</v>
      </c>
      <c r="C1444">
        <v>176.41000399999999</v>
      </c>
      <c r="D1444">
        <v>69.311501000000007</v>
      </c>
      <c r="E1444">
        <v>21.048667999999999</v>
      </c>
      <c r="F1444">
        <v>38.778728000000001</v>
      </c>
      <c r="G1444">
        <v>257.95001200000002</v>
      </c>
      <c r="H1444">
        <v>52.597000000000001</v>
      </c>
      <c r="I1444">
        <v>0</v>
      </c>
    </row>
    <row r="1445" spans="1:9">
      <c r="A1445" s="126">
        <v>1444</v>
      </c>
      <c r="B1445">
        <v>2662.9399410000001</v>
      </c>
      <c r="C1445">
        <v>173.14999399999999</v>
      </c>
      <c r="D1445">
        <v>70.725502000000006</v>
      </c>
      <c r="E1445">
        <v>21.577332999999999</v>
      </c>
      <c r="F1445">
        <v>39.167202000000003</v>
      </c>
      <c r="G1445">
        <v>258.26998900000001</v>
      </c>
      <c r="H1445">
        <v>52.604999999999997</v>
      </c>
      <c r="I1445">
        <v>0</v>
      </c>
    </row>
    <row r="1446" spans="1:9">
      <c r="A1446" s="126">
        <v>1445</v>
      </c>
      <c r="B1446">
        <v>2698.6298830000001</v>
      </c>
      <c r="C1446">
        <v>179.520004</v>
      </c>
      <c r="D1446">
        <v>72.552498</v>
      </c>
      <c r="E1446">
        <v>21.487333</v>
      </c>
      <c r="F1446">
        <v>39.889332000000003</v>
      </c>
      <c r="G1446">
        <v>266</v>
      </c>
      <c r="H1446">
        <v>53.485000999999997</v>
      </c>
      <c r="I1446">
        <v>0</v>
      </c>
    </row>
    <row r="1447" spans="1:9">
      <c r="A1447" s="126">
        <v>1446</v>
      </c>
      <c r="B1447">
        <v>2731.1999510000001</v>
      </c>
      <c r="C1447">
        <v>179.96000699999999</v>
      </c>
      <c r="D1447">
        <v>73.087997000000001</v>
      </c>
      <c r="E1447">
        <v>22.271334</v>
      </c>
      <c r="F1447">
        <v>41.228745000000004</v>
      </c>
      <c r="G1447">
        <v>280.26998900000001</v>
      </c>
      <c r="H1447">
        <v>54.476002000000001</v>
      </c>
      <c r="I1447">
        <v>0</v>
      </c>
    </row>
    <row r="1448" spans="1:9">
      <c r="A1448" s="126">
        <v>1447</v>
      </c>
      <c r="B1448">
        <v>2732.219971</v>
      </c>
      <c r="C1448">
        <v>177.36000100000001</v>
      </c>
      <c r="D1448">
        <v>72.434501999999995</v>
      </c>
      <c r="E1448">
        <v>22.365998999999999</v>
      </c>
      <c r="F1448">
        <v>41.095291000000003</v>
      </c>
      <c r="G1448">
        <v>278.51998900000001</v>
      </c>
      <c r="H1448">
        <v>54.740001999999997</v>
      </c>
      <c r="I1448">
        <v>0</v>
      </c>
    </row>
    <row r="1449" spans="1:9">
      <c r="A1449" s="126">
        <v>1448</v>
      </c>
      <c r="B1449">
        <v>2716.26001</v>
      </c>
      <c r="C1449">
        <v>176.009995</v>
      </c>
      <c r="D1449">
        <v>73.417502999999996</v>
      </c>
      <c r="E1449">
        <v>22.318000999999999</v>
      </c>
      <c r="F1449">
        <v>40.957053999999999</v>
      </c>
      <c r="G1449">
        <v>278.54998799999998</v>
      </c>
      <c r="H1449">
        <v>55.123001000000002</v>
      </c>
      <c r="I1449">
        <v>0</v>
      </c>
    </row>
    <row r="1450" spans="1:9">
      <c r="A1450" s="126">
        <v>1449</v>
      </c>
      <c r="B1450">
        <v>2701.330078</v>
      </c>
      <c r="C1450">
        <v>177.91000399999999</v>
      </c>
      <c r="D1450">
        <v>74.146004000000005</v>
      </c>
      <c r="E1450">
        <v>22.219999000000001</v>
      </c>
      <c r="F1450">
        <v>40.771155999999998</v>
      </c>
      <c r="G1450">
        <v>281.040009</v>
      </c>
      <c r="H1450">
        <v>55.567000999999998</v>
      </c>
      <c r="I1450">
        <v>0</v>
      </c>
    </row>
    <row r="1451" spans="1:9">
      <c r="A1451" s="126">
        <v>1450</v>
      </c>
      <c r="B1451">
        <v>2703.959961</v>
      </c>
      <c r="C1451">
        <v>178.990005</v>
      </c>
      <c r="D1451">
        <v>74.266998000000001</v>
      </c>
      <c r="E1451">
        <v>23.077998999999998</v>
      </c>
      <c r="F1451">
        <v>41.111977000000003</v>
      </c>
      <c r="G1451">
        <v>278.14001500000001</v>
      </c>
      <c r="H1451">
        <v>55.331501000000003</v>
      </c>
      <c r="I1451">
        <v>0</v>
      </c>
    </row>
    <row r="1452" spans="1:9">
      <c r="A1452" s="126">
        <v>1451</v>
      </c>
      <c r="B1452">
        <v>2747.3000489999999</v>
      </c>
      <c r="C1452">
        <v>183.28999300000001</v>
      </c>
      <c r="D1452">
        <v>75</v>
      </c>
      <c r="E1452">
        <v>23.469999000000001</v>
      </c>
      <c r="F1452">
        <v>41.826973000000002</v>
      </c>
      <c r="G1452">
        <v>285.92999300000002</v>
      </c>
      <c r="H1452">
        <v>56.339500000000001</v>
      </c>
      <c r="I1452">
        <v>0</v>
      </c>
    </row>
    <row r="1453" spans="1:9">
      <c r="A1453" s="126">
        <v>1452</v>
      </c>
      <c r="B1453">
        <v>2779.6000979999999</v>
      </c>
      <c r="C1453">
        <v>184.929993</v>
      </c>
      <c r="D1453">
        <v>76.097504000000001</v>
      </c>
      <c r="E1453">
        <v>23.827998999999998</v>
      </c>
      <c r="F1453">
        <v>42.653968999999996</v>
      </c>
      <c r="G1453">
        <v>294.16000400000001</v>
      </c>
      <c r="H1453">
        <v>57.1875</v>
      </c>
      <c r="I1453">
        <v>0</v>
      </c>
    </row>
    <row r="1454" spans="1:9">
      <c r="A1454" s="126">
        <v>1453</v>
      </c>
      <c r="B1454">
        <v>2744.280029</v>
      </c>
      <c r="C1454">
        <v>181.46000699999999</v>
      </c>
      <c r="D1454">
        <v>75.598999000000006</v>
      </c>
      <c r="E1454">
        <v>23.399332000000001</v>
      </c>
      <c r="F1454">
        <v>42.515743000000001</v>
      </c>
      <c r="G1454">
        <v>290.60998499999999</v>
      </c>
      <c r="H1454">
        <v>55.914501000000001</v>
      </c>
      <c r="I1454">
        <v>0</v>
      </c>
    </row>
    <row r="1455" spans="1:9">
      <c r="A1455" s="126">
        <v>1454</v>
      </c>
      <c r="B1455">
        <v>2713.830078</v>
      </c>
      <c r="C1455">
        <v>178.320007</v>
      </c>
      <c r="D1455">
        <v>75.622497999999993</v>
      </c>
      <c r="E1455">
        <v>22.870667000000001</v>
      </c>
      <c r="F1455">
        <v>42.451382000000002</v>
      </c>
      <c r="G1455">
        <v>291.38000499999998</v>
      </c>
      <c r="H1455">
        <v>55.236499999999999</v>
      </c>
      <c r="I1455">
        <v>0</v>
      </c>
    </row>
    <row r="1456" spans="1:9">
      <c r="A1456" s="126">
        <v>1455</v>
      </c>
      <c r="B1456">
        <v>2677.669922</v>
      </c>
      <c r="C1456">
        <v>175.94000199999999</v>
      </c>
      <c r="D1456">
        <v>74.672500999999997</v>
      </c>
      <c r="E1456">
        <v>22.062000000000001</v>
      </c>
      <c r="F1456">
        <v>41.707790000000003</v>
      </c>
      <c r="G1456">
        <v>290.39001500000001</v>
      </c>
      <c r="H1456">
        <v>53.476002000000001</v>
      </c>
      <c r="I1456">
        <v>1</v>
      </c>
    </row>
    <row r="1457" spans="1:9">
      <c r="A1457" s="126">
        <v>1456</v>
      </c>
      <c r="B1457">
        <v>2691.25</v>
      </c>
      <c r="C1457">
        <v>176.61999499999999</v>
      </c>
      <c r="D1457">
        <v>75.012496999999996</v>
      </c>
      <c r="E1457">
        <v>22.341332999999999</v>
      </c>
      <c r="F1457">
        <v>41.996181</v>
      </c>
      <c r="G1457">
        <v>301.04998799999998</v>
      </c>
      <c r="H1457">
        <v>53.945999</v>
      </c>
      <c r="I1457">
        <v>0</v>
      </c>
    </row>
    <row r="1458" spans="1:9">
      <c r="A1458" s="126">
        <v>1457</v>
      </c>
      <c r="B1458">
        <v>2720.9399410000001</v>
      </c>
      <c r="C1458">
        <v>180.39999399999999</v>
      </c>
      <c r="D1458">
        <v>76.180496000000005</v>
      </c>
      <c r="E1458">
        <v>22.223333</v>
      </c>
      <c r="F1458">
        <v>42.141567000000002</v>
      </c>
      <c r="G1458">
        <v>315</v>
      </c>
      <c r="H1458">
        <v>54.546500999999999</v>
      </c>
      <c r="I1458">
        <v>0</v>
      </c>
    </row>
    <row r="1459" spans="1:9">
      <c r="A1459" s="126">
        <v>1458</v>
      </c>
      <c r="B1459">
        <v>2728.1201169999999</v>
      </c>
      <c r="C1459">
        <v>179.779999</v>
      </c>
      <c r="D1459">
        <v>76.882003999999995</v>
      </c>
      <c r="E1459">
        <v>21.879999000000002</v>
      </c>
      <c r="F1459">
        <v>42.105812</v>
      </c>
      <c r="G1459">
        <v>325.22000100000002</v>
      </c>
      <c r="H1459">
        <v>54.752997999999998</v>
      </c>
      <c r="I1459">
        <v>0</v>
      </c>
    </row>
    <row r="1460" spans="1:9">
      <c r="A1460" s="126">
        <v>1459</v>
      </c>
      <c r="B1460">
        <v>2726.8000489999999</v>
      </c>
      <c r="C1460">
        <v>183.71000699999999</v>
      </c>
      <c r="D1460">
        <v>77.25</v>
      </c>
      <c r="E1460">
        <v>22.153334000000001</v>
      </c>
      <c r="F1460">
        <v>41.714958000000003</v>
      </c>
      <c r="G1460">
        <v>321.16000400000001</v>
      </c>
      <c r="H1460">
        <v>55.481997999999997</v>
      </c>
      <c r="I1460">
        <v>0</v>
      </c>
    </row>
    <row r="1461" spans="1:9">
      <c r="A1461" s="126">
        <v>1460</v>
      </c>
      <c r="B1461">
        <v>2738.969971</v>
      </c>
      <c r="C1461">
        <v>182.33999600000001</v>
      </c>
      <c r="D1461">
        <v>77.593001999999998</v>
      </c>
      <c r="E1461">
        <v>21.940000999999999</v>
      </c>
      <c r="F1461">
        <v>42.170150999999997</v>
      </c>
      <c r="G1461">
        <v>317</v>
      </c>
      <c r="H1461">
        <v>56.299999</v>
      </c>
      <c r="I1461">
        <v>0</v>
      </c>
    </row>
    <row r="1462" spans="1:9">
      <c r="A1462" s="126">
        <v>1461</v>
      </c>
      <c r="B1462">
        <v>2786.570068</v>
      </c>
      <c r="C1462">
        <v>185.229996</v>
      </c>
      <c r="D1462">
        <v>78.944503999999995</v>
      </c>
      <c r="E1462">
        <v>21.811333000000001</v>
      </c>
      <c r="F1462">
        <v>42.894683999999998</v>
      </c>
      <c r="G1462">
        <v>331.44000199999999</v>
      </c>
      <c r="H1462">
        <v>58.001998999999998</v>
      </c>
      <c r="I1462">
        <v>0</v>
      </c>
    </row>
    <row r="1463" spans="1:9">
      <c r="A1463" s="126">
        <v>1462</v>
      </c>
      <c r="B1463">
        <v>2783.0200199999999</v>
      </c>
      <c r="C1463">
        <v>184.759995</v>
      </c>
      <c r="D1463">
        <v>79.919501999999994</v>
      </c>
      <c r="E1463">
        <v>23.033999999999999</v>
      </c>
      <c r="F1463">
        <v>43.309367999999999</v>
      </c>
      <c r="G1463">
        <v>321.29998799999998</v>
      </c>
      <c r="H1463">
        <v>58.224997999999999</v>
      </c>
      <c r="I1463">
        <v>0</v>
      </c>
    </row>
    <row r="1464" spans="1:9">
      <c r="A1464" s="126">
        <v>1463</v>
      </c>
      <c r="B1464">
        <v>2765.3100589999999</v>
      </c>
      <c r="C1464">
        <v>181.88000500000001</v>
      </c>
      <c r="D1464">
        <v>79.408996999999999</v>
      </c>
      <c r="E1464">
        <v>22.789332999999999</v>
      </c>
      <c r="F1464">
        <v>42.892296000000002</v>
      </c>
      <c r="G1464">
        <v>315.88000499999998</v>
      </c>
      <c r="H1464">
        <v>56.908501000000001</v>
      </c>
      <c r="I1464">
        <v>0</v>
      </c>
    </row>
    <row r="1465" spans="1:9">
      <c r="A1465" s="126">
        <v>1464</v>
      </c>
      <c r="B1465">
        <v>2749.4799800000001</v>
      </c>
      <c r="C1465">
        <v>184.19000199999999</v>
      </c>
      <c r="D1465">
        <v>79.550003000000004</v>
      </c>
      <c r="E1465">
        <v>21.775333</v>
      </c>
      <c r="F1465">
        <v>42.527648999999997</v>
      </c>
      <c r="G1465">
        <v>321.54998799999998</v>
      </c>
      <c r="H1465">
        <v>57.474499000000002</v>
      </c>
      <c r="I1465">
        <v>0</v>
      </c>
    </row>
    <row r="1466" spans="1:9">
      <c r="A1466" s="126">
        <v>1465</v>
      </c>
      <c r="B1466">
        <v>2747.330078</v>
      </c>
      <c r="C1466">
        <v>183.86000100000001</v>
      </c>
      <c r="D1466">
        <v>79.115996999999993</v>
      </c>
      <c r="E1466">
        <v>21.706666999999999</v>
      </c>
      <c r="F1466">
        <v>42.577702000000002</v>
      </c>
      <c r="G1466">
        <v>321.08999599999999</v>
      </c>
      <c r="H1466">
        <v>57.478999999999999</v>
      </c>
      <c r="I1466">
        <v>0</v>
      </c>
    </row>
    <row r="1467" spans="1:9">
      <c r="A1467" s="126">
        <v>1466</v>
      </c>
      <c r="B1467">
        <v>2752.01001</v>
      </c>
      <c r="C1467">
        <v>185.08999600000001</v>
      </c>
      <c r="D1467">
        <v>78.584000000000003</v>
      </c>
      <c r="E1467">
        <v>21.423331999999998</v>
      </c>
      <c r="F1467">
        <v>42.427551000000001</v>
      </c>
      <c r="G1467">
        <v>318.45001200000002</v>
      </c>
      <c r="H1467">
        <v>56.786498999999999</v>
      </c>
      <c r="I1467">
        <v>0</v>
      </c>
    </row>
    <row r="1468" spans="1:9">
      <c r="A1468" s="126">
        <v>1467</v>
      </c>
      <c r="B1468">
        <v>2712.919922</v>
      </c>
      <c r="C1468">
        <v>172.55999800000001</v>
      </c>
      <c r="D1468">
        <v>77.246498000000003</v>
      </c>
      <c r="E1468">
        <v>20.903998999999999</v>
      </c>
      <c r="F1468">
        <v>41.779297</v>
      </c>
      <c r="G1468">
        <v>313.48001099999999</v>
      </c>
      <c r="H1468">
        <v>54.991000999999997</v>
      </c>
      <c r="I1468">
        <v>0</v>
      </c>
    </row>
    <row r="1469" spans="1:9">
      <c r="A1469" s="126">
        <v>1468</v>
      </c>
      <c r="B1469">
        <v>2716.9399410000001</v>
      </c>
      <c r="C1469">
        <v>168.14999399999999</v>
      </c>
      <c r="D1469">
        <v>79.325500000000005</v>
      </c>
      <c r="E1469">
        <v>20.703333000000001</v>
      </c>
      <c r="F1469">
        <v>41.765003</v>
      </c>
      <c r="G1469">
        <v>317.5</v>
      </c>
      <c r="H1469">
        <v>54.885502000000002</v>
      </c>
      <c r="I1469">
        <v>0</v>
      </c>
    </row>
    <row r="1470" spans="1:9">
      <c r="A1470" s="126">
        <v>1469</v>
      </c>
      <c r="B1470">
        <v>2711.929932</v>
      </c>
      <c r="C1470">
        <v>169.38999899999999</v>
      </c>
      <c r="D1470">
        <v>79.093001999999998</v>
      </c>
      <c r="E1470">
        <v>21.101998999999999</v>
      </c>
      <c r="F1470">
        <v>40.818829000000001</v>
      </c>
      <c r="G1470">
        <v>316.48001099999999</v>
      </c>
      <c r="H1470">
        <v>54.543998999999999</v>
      </c>
      <c r="I1470">
        <v>0</v>
      </c>
    </row>
    <row r="1471" spans="1:9">
      <c r="A1471" s="126">
        <v>1470</v>
      </c>
      <c r="B1471">
        <v>2643.6899410000001</v>
      </c>
      <c r="C1471">
        <v>164.88999899999999</v>
      </c>
      <c r="D1471">
        <v>77.246002000000004</v>
      </c>
      <c r="E1471">
        <v>20.606667000000002</v>
      </c>
      <c r="F1471">
        <v>40.242069000000001</v>
      </c>
      <c r="G1471">
        <v>306.70001200000002</v>
      </c>
      <c r="H1471">
        <v>52.453999000000003</v>
      </c>
      <c r="I1471">
        <v>0</v>
      </c>
    </row>
    <row r="1472" spans="1:9">
      <c r="A1472" s="126">
        <v>1471</v>
      </c>
      <c r="B1472">
        <v>2588.26001</v>
      </c>
      <c r="C1472">
        <v>159.38999899999999</v>
      </c>
      <c r="D1472">
        <v>74.778000000000006</v>
      </c>
      <c r="E1472">
        <v>20.102667</v>
      </c>
      <c r="F1472">
        <v>39.310192000000001</v>
      </c>
      <c r="G1472">
        <v>300.94000199999999</v>
      </c>
      <c r="H1472">
        <v>51.078499000000001</v>
      </c>
      <c r="I1472">
        <v>0</v>
      </c>
    </row>
    <row r="1473" spans="1:9">
      <c r="A1473" s="126">
        <v>1472</v>
      </c>
      <c r="B1473">
        <v>2658.5500489999999</v>
      </c>
      <c r="C1473">
        <v>160.05999800000001</v>
      </c>
      <c r="D1473">
        <v>77.792998999999995</v>
      </c>
      <c r="E1473">
        <v>20.278666999999999</v>
      </c>
      <c r="F1473">
        <v>41.176327000000001</v>
      </c>
      <c r="G1473">
        <v>320.35000600000001</v>
      </c>
      <c r="H1473">
        <v>52.660499999999999</v>
      </c>
      <c r="I1473">
        <v>0</v>
      </c>
    </row>
    <row r="1474" spans="1:9">
      <c r="A1474" s="126">
        <v>1473</v>
      </c>
      <c r="B1474">
        <v>2612.6201169999999</v>
      </c>
      <c r="C1474">
        <v>152.220001</v>
      </c>
      <c r="D1474">
        <v>74.852501000000004</v>
      </c>
      <c r="E1474">
        <v>18.611999999999998</v>
      </c>
      <c r="F1474">
        <v>40.120514</v>
      </c>
      <c r="G1474">
        <v>300.69000199999999</v>
      </c>
      <c r="H1474">
        <v>50.255001</v>
      </c>
      <c r="I1474">
        <v>0</v>
      </c>
    </row>
    <row r="1475" spans="1:9">
      <c r="A1475" s="126">
        <v>1474</v>
      </c>
      <c r="B1475">
        <v>2605</v>
      </c>
      <c r="C1475">
        <v>153.029999</v>
      </c>
      <c r="D1475">
        <v>71.570999</v>
      </c>
      <c r="E1475">
        <v>17.185333</v>
      </c>
      <c r="F1475">
        <v>39.677222999999998</v>
      </c>
      <c r="G1475">
        <v>285.76998900000001</v>
      </c>
      <c r="H1475">
        <v>50.228000999999999</v>
      </c>
      <c r="I1475">
        <v>0</v>
      </c>
    </row>
    <row r="1476" spans="1:9">
      <c r="A1476" s="126">
        <v>1475</v>
      </c>
      <c r="B1476">
        <v>2640.8701169999999</v>
      </c>
      <c r="C1476">
        <v>159.78999300000001</v>
      </c>
      <c r="D1476">
        <v>72.366996999999998</v>
      </c>
      <c r="E1476">
        <v>17.742000999999998</v>
      </c>
      <c r="F1476">
        <v>39.987048999999999</v>
      </c>
      <c r="G1476">
        <v>295.35000600000001</v>
      </c>
      <c r="H1476">
        <v>51.589500000000001</v>
      </c>
      <c r="I1476">
        <v>0</v>
      </c>
    </row>
    <row r="1477" spans="1:9">
      <c r="A1477" s="126">
        <v>1476</v>
      </c>
      <c r="B1477">
        <v>2581.8798830000001</v>
      </c>
      <c r="C1477">
        <v>155.38999899999999</v>
      </c>
      <c r="D1477">
        <v>68.599502999999999</v>
      </c>
      <c r="E1477">
        <v>16.832001000000002</v>
      </c>
      <c r="F1477">
        <v>39.724891999999997</v>
      </c>
      <c r="G1477">
        <v>280.290009</v>
      </c>
      <c r="H1477">
        <v>50.323501999999998</v>
      </c>
      <c r="I1477">
        <v>1</v>
      </c>
    </row>
    <row r="1478" spans="1:9">
      <c r="A1478" s="126">
        <v>1477</v>
      </c>
      <c r="B1478">
        <v>2614.4499510000001</v>
      </c>
      <c r="C1478">
        <v>156.11000100000001</v>
      </c>
      <c r="D1478">
        <v>69.602501000000004</v>
      </c>
      <c r="E1478">
        <v>17.835332999999999</v>
      </c>
      <c r="F1478">
        <v>40.132438999999998</v>
      </c>
      <c r="G1478">
        <v>283.67001299999998</v>
      </c>
      <c r="H1478">
        <v>50.670501999999999</v>
      </c>
      <c r="I1478">
        <v>0</v>
      </c>
    </row>
    <row r="1479" spans="1:9">
      <c r="A1479" s="126">
        <v>1478</v>
      </c>
      <c r="B1479">
        <v>2644.6899410000001</v>
      </c>
      <c r="C1479">
        <v>155.10000600000001</v>
      </c>
      <c r="D1479">
        <v>70.528503000000001</v>
      </c>
      <c r="E1479">
        <v>19.129332999999999</v>
      </c>
      <c r="F1479">
        <v>40.899856999999997</v>
      </c>
      <c r="G1479">
        <v>288.94000199999999</v>
      </c>
      <c r="H1479">
        <v>51.256999999999998</v>
      </c>
      <c r="I1479">
        <v>0</v>
      </c>
    </row>
    <row r="1480" spans="1:9">
      <c r="A1480" s="126">
        <v>1479</v>
      </c>
      <c r="B1480">
        <v>2662.8400879999999</v>
      </c>
      <c r="C1480">
        <v>159.33999600000001</v>
      </c>
      <c r="D1480">
        <v>72.587502000000001</v>
      </c>
      <c r="E1480">
        <v>20.381332</v>
      </c>
      <c r="F1480">
        <v>41.183475000000001</v>
      </c>
      <c r="G1480">
        <v>293.97000100000002</v>
      </c>
      <c r="H1480">
        <v>51.390498999999998</v>
      </c>
      <c r="I1480">
        <v>0</v>
      </c>
    </row>
    <row r="1481" spans="1:9">
      <c r="A1481" s="126">
        <v>1480</v>
      </c>
      <c r="B1481">
        <v>2604.469971</v>
      </c>
      <c r="C1481">
        <v>157.199997</v>
      </c>
      <c r="D1481">
        <v>70.261497000000006</v>
      </c>
      <c r="E1481">
        <v>19.953333000000001</v>
      </c>
      <c r="F1481">
        <v>40.130054000000001</v>
      </c>
      <c r="G1481">
        <v>288.85000600000001</v>
      </c>
      <c r="H1481">
        <v>50.352001000000001</v>
      </c>
      <c r="I1481">
        <v>0</v>
      </c>
    </row>
    <row r="1482" spans="1:9">
      <c r="A1482" s="126">
        <v>1481</v>
      </c>
      <c r="B1482">
        <v>2613.1599120000001</v>
      </c>
      <c r="C1482">
        <v>157.929993</v>
      </c>
      <c r="D1482">
        <v>70.304001</v>
      </c>
      <c r="E1482">
        <v>19.310666999999999</v>
      </c>
      <c r="F1482">
        <v>40.528064999999998</v>
      </c>
      <c r="G1482">
        <v>289.92999300000002</v>
      </c>
      <c r="H1482">
        <v>50.772499000000003</v>
      </c>
      <c r="I1482">
        <v>0</v>
      </c>
    </row>
    <row r="1483" spans="1:9">
      <c r="A1483" s="126">
        <v>1482</v>
      </c>
      <c r="B1483">
        <v>2656.8701169999999</v>
      </c>
      <c r="C1483">
        <v>165.03999300000001</v>
      </c>
      <c r="D1483">
        <v>71.810997</v>
      </c>
      <c r="E1483">
        <v>20.313334000000001</v>
      </c>
      <c r="F1483">
        <v>41.290730000000003</v>
      </c>
      <c r="G1483">
        <v>298.07000699999998</v>
      </c>
      <c r="H1483">
        <v>51.582000999999998</v>
      </c>
      <c r="I1483">
        <v>0</v>
      </c>
    </row>
    <row r="1484" spans="1:9">
      <c r="A1484" s="126">
        <v>1483</v>
      </c>
      <c r="B1484">
        <v>2642.1899410000001</v>
      </c>
      <c r="C1484">
        <v>166.320007</v>
      </c>
      <c r="D1484">
        <v>71.352501000000004</v>
      </c>
      <c r="E1484">
        <v>20.062000000000001</v>
      </c>
      <c r="F1484">
        <v>41.097667999999999</v>
      </c>
      <c r="G1484">
        <v>303.67001299999998</v>
      </c>
      <c r="H1484">
        <v>50.998500999999997</v>
      </c>
      <c r="I1484">
        <v>0</v>
      </c>
    </row>
    <row r="1485" spans="1:9">
      <c r="A1485" s="126">
        <v>1484</v>
      </c>
      <c r="B1485">
        <v>2663.98999</v>
      </c>
      <c r="C1485">
        <v>163.86999499999999</v>
      </c>
      <c r="D1485">
        <v>72.425003000000004</v>
      </c>
      <c r="E1485">
        <v>19.605333000000002</v>
      </c>
      <c r="F1485">
        <v>41.502837999999997</v>
      </c>
      <c r="G1485">
        <v>309.25</v>
      </c>
      <c r="H1485">
        <v>51.625500000000002</v>
      </c>
      <c r="I1485">
        <v>0</v>
      </c>
    </row>
    <row r="1486" spans="1:9">
      <c r="A1486" s="126">
        <v>1485</v>
      </c>
      <c r="B1486">
        <v>2656.3000489999999</v>
      </c>
      <c r="C1486">
        <v>164.520004</v>
      </c>
      <c r="D1486">
        <v>71.539496999999997</v>
      </c>
      <c r="E1486">
        <v>20.022666999999998</v>
      </c>
      <c r="F1486">
        <v>41.643447999999999</v>
      </c>
      <c r="G1486">
        <v>311.64999399999999</v>
      </c>
      <c r="H1486">
        <v>51.463501000000001</v>
      </c>
      <c r="I1486">
        <v>0</v>
      </c>
    </row>
    <row r="1487" spans="1:9">
      <c r="A1487" s="126">
        <v>1486</v>
      </c>
      <c r="B1487">
        <v>2677.8400879999999</v>
      </c>
      <c r="C1487">
        <v>164.83000200000001</v>
      </c>
      <c r="D1487">
        <v>72.074996999999996</v>
      </c>
      <c r="E1487">
        <v>19.414000000000001</v>
      </c>
      <c r="F1487">
        <v>41.903239999999997</v>
      </c>
      <c r="G1487">
        <v>307.77999899999998</v>
      </c>
      <c r="H1487">
        <v>51.898997999999999</v>
      </c>
      <c r="I1487">
        <v>0</v>
      </c>
    </row>
    <row r="1488" spans="1:9">
      <c r="A1488" s="126">
        <v>1487</v>
      </c>
      <c r="B1488">
        <v>2706.389893</v>
      </c>
      <c r="C1488">
        <v>168.66000399999999</v>
      </c>
      <c r="D1488">
        <v>75.191497999999996</v>
      </c>
      <c r="E1488">
        <v>19.179333</v>
      </c>
      <c r="F1488">
        <v>42.479996</v>
      </c>
      <c r="G1488">
        <v>336.05999800000001</v>
      </c>
      <c r="H1488">
        <v>53.707999999999998</v>
      </c>
      <c r="I1488">
        <v>0</v>
      </c>
    </row>
    <row r="1489" spans="1:9">
      <c r="A1489" s="126">
        <v>1488</v>
      </c>
      <c r="B1489">
        <v>2708.639893</v>
      </c>
      <c r="C1489">
        <v>166.36000100000001</v>
      </c>
      <c r="D1489">
        <v>76.391998000000001</v>
      </c>
      <c r="E1489">
        <v>19.556667000000001</v>
      </c>
      <c r="F1489">
        <v>42.384650999999998</v>
      </c>
      <c r="G1489">
        <v>334.51998900000001</v>
      </c>
      <c r="H1489">
        <v>53.603999999999999</v>
      </c>
      <c r="I1489">
        <v>0</v>
      </c>
    </row>
    <row r="1490" spans="1:9">
      <c r="A1490" s="126">
        <v>1489</v>
      </c>
      <c r="B1490">
        <v>2693.1298830000001</v>
      </c>
      <c r="C1490">
        <v>168.10000600000001</v>
      </c>
      <c r="D1490">
        <v>77.845496999999995</v>
      </c>
      <c r="E1490">
        <v>20.005333</v>
      </c>
      <c r="F1490">
        <v>41.183475000000001</v>
      </c>
      <c r="G1490">
        <v>332.70001200000002</v>
      </c>
      <c r="H1490">
        <v>54.384998000000003</v>
      </c>
      <c r="I1490">
        <v>0</v>
      </c>
    </row>
    <row r="1491" spans="1:9">
      <c r="A1491" s="126">
        <v>1490</v>
      </c>
      <c r="B1491">
        <v>2670.139893</v>
      </c>
      <c r="C1491">
        <v>166.279999</v>
      </c>
      <c r="D1491">
        <v>76.374495999999994</v>
      </c>
      <c r="E1491">
        <v>19.349333000000001</v>
      </c>
      <c r="F1491">
        <v>39.496098000000003</v>
      </c>
      <c r="G1491">
        <v>327.76998900000001</v>
      </c>
      <c r="H1491">
        <v>53.647998999999999</v>
      </c>
      <c r="I1491">
        <v>0</v>
      </c>
    </row>
    <row r="1492" spans="1:9">
      <c r="A1492" s="126">
        <v>1491</v>
      </c>
      <c r="B1492">
        <v>2670.290039</v>
      </c>
      <c r="C1492">
        <v>165.83999600000001</v>
      </c>
      <c r="D1492">
        <v>75.892998000000006</v>
      </c>
      <c r="E1492">
        <v>18.891332999999999</v>
      </c>
      <c r="F1492">
        <v>39.381695000000001</v>
      </c>
      <c r="G1492">
        <v>318.69000199999999</v>
      </c>
      <c r="H1492">
        <v>53.372501</v>
      </c>
      <c r="I1492">
        <v>0</v>
      </c>
    </row>
    <row r="1493" spans="1:9">
      <c r="A1493" s="126">
        <v>1492</v>
      </c>
      <c r="B1493">
        <v>2634.5600589999999</v>
      </c>
      <c r="C1493">
        <v>159.69000199999999</v>
      </c>
      <c r="D1493">
        <v>73.004501000000005</v>
      </c>
      <c r="E1493">
        <v>18.897333</v>
      </c>
      <c r="F1493">
        <v>38.833537999999997</v>
      </c>
      <c r="G1493">
        <v>307.01998900000001</v>
      </c>
      <c r="H1493">
        <v>50.999001</v>
      </c>
      <c r="I1493">
        <v>0</v>
      </c>
    </row>
    <row r="1494" spans="1:9">
      <c r="A1494" s="126">
        <v>1493</v>
      </c>
      <c r="B1494">
        <v>2639.3999020000001</v>
      </c>
      <c r="C1494">
        <v>159.69000199999999</v>
      </c>
      <c r="D1494">
        <v>73.008499</v>
      </c>
      <c r="E1494">
        <v>18.712667</v>
      </c>
      <c r="F1494">
        <v>39.002743000000002</v>
      </c>
      <c r="G1494">
        <v>305.76001000000002</v>
      </c>
      <c r="H1494">
        <v>51.058998000000003</v>
      </c>
      <c r="I1494">
        <v>0</v>
      </c>
    </row>
    <row r="1495" spans="1:9">
      <c r="A1495" s="126">
        <v>1494</v>
      </c>
      <c r="B1495">
        <v>2666.9399410000001</v>
      </c>
      <c r="C1495">
        <v>174.16000399999999</v>
      </c>
      <c r="D1495">
        <v>75.898003000000003</v>
      </c>
      <c r="E1495">
        <v>19.032</v>
      </c>
      <c r="F1495">
        <v>39.138596</v>
      </c>
      <c r="G1495">
        <v>313.98001099999999</v>
      </c>
      <c r="H1495">
        <v>52.001998999999998</v>
      </c>
      <c r="I1495">
        <v>0</v>
      </c>
    </row>
    <row r="1496" spans="1:9">
      <c r="A1496" s="126">
        <v>1495</v>
      </c>
      <c r="B1496">
        <v>2669.9099120000001</v>
      </c>
      <c r="C1496">
        <v>173.58999600000001</v>
      </c>
      <c r="D1496">
        <v>78.630996999999994</v>
      </c>
      <c r="E1496">
        <v>19.605333000000002</v>
      </c>
      <c r="F1496">
        <v>38.685775999999997</v>
      </c>
      <c r="G1496">
        <v>311.76001000000002</v>
      </c>
      <c r="H1496">
        <v>51.502499</v>
      </c>
      <c r="I1496">
        <v>0</v>
      </c>
    </row>
    <row r="1497" spans="1:9">
      <c r="A1497" s="126">
        <v>1496</v>
      </c>
      <c r="B1497">
        <v>2648.0500489999999</v>
      </c>
      <c r="C1497">
        <v>172</v>
      </c>
      <c r="D1497">
        <v>78.306503000000006</v>
      </c>
      <c r="E1497">
        <v>19.593332</v>
      </c>
      <c r="F1497">
        <v>39.386467000000003</v>
      </c>
      <c r="G1497">
        <v>312.459991</v>
      </c>
      <c r="H1497">
        <v>50.866501</v>
      </c>
      <c r="I1497">
        <v>0</v>
      </c>
    </row>
    <row r="1498" spans="1:9">
      <c r="A1498" s="126">
        <v>1497</v>
      </c>
      <c r="B1498">
        <v>2654.8000489999999</v>
      </c>
      <c r="C1498">
        <v>173.86000100000001</v>
      </c>
      <c r="D1498">
        <v>79.112999000000002</v>
      </c>
      <c r="E1498">
        <v>19.994667</v>
      </c>
      <c r="F1498">
        <v>40.301651</v>
      </c>
      <c r="G1498">
        <v>313.29998799999998</v>
      </c>
      <c r="H1498">
        <v>51.865501000000002</v>
      </c>
      <c r="I1498">
        <v>1</v>
      </c>
    </row>
    <row r="1499" spans="1:9">
      <c r="A1499" s="126">
        <v>1498</v>
      </c>
      <c r="B1499">
        <v>2635.669922</v>
      </c>
      <c r="C1499">
        <v>176.070007</v>
      </c>
      <c r="D1499">
        <v>78.484001000000006</v>
      </c>
      <c r="E1499">
        <v>20.076668000000002</v>
      </c>
      <c r="F1499">
        <v>42.081982000000004</v>
      </c>
      <c r="G1499">
        <v>313.35998499999999</v>
      </c>
      <c r="H1499">
        <v>51.219002000000003</v>
      </c>
      <c r="I1499">
        <v>0</v>
      </c>
    </row>
    <row r="1500" spans="1:9">
      <c r="A1500" s="126">
        <v>1499</v>
      </c>
      <c r="B1500">
        <v>2629.7299800000001</v>
      </c>
      <c r="C1500">
        <v>174.020004</v>
      </c>
      <c r="D1500">
        <v>78.603995999999995</v>
      </c>
      <c r="E1500">
        <v>18.963332999999999</v>
      </c>
      <c r="F1500">
        <v>42.158240999999997</v>
      </c>
      <c r="G1500">
        <v>311.69000199999999</v>
      </c>
      <c r="H1500">
        <v>51.186000999999997</v>
      </c>
      <c r="I1500">
        <v>0</v>
      </c>
    </row>
    <row r="1501" spans="1:9">
      <c r="A1501" s="126">
        <v>1500</v>
      </c>
      <c r="B1501">
        <v>2663.419922</v>
      </c>
      <c r="C1501">
        <v>176.61000100000001</v>
      </c>
      <c r="D1501">
        <v>79.047500999999997</v>
      </c>
      <c r="E1501">
        <v>19.606000999999999</v>
      </c>
      <c r="F1501">
        <v>43.812252000000001</v>
      </c>
      <c r="G1501">
        <v>320.08999599999999</v>
      </c>
      <c r="H1501">
        <v>52.410499999999999</v>
      </c>
      <c r="I1501">
        <v>0</v>
      </c>
    </row>
    <row r="1502" spans="1:9">
      <c r="A1502" s="126">
        <v>1501</v>
      </c>
      <c r="B1502">
        <v>2672.6298830000001</v>
      </c>
      <c r="C1502">
        <v>177.970001</v>
      </c>
      <c r="D1502">
        <v>80.007003999999995</v>
      </c>
      <c r="E1502">
        <v>20.184667999999999</v>
      </c>
      <c r="F1502">
        <v>44.129227</v>
      </c>
      <c r="G1502">
        <v>326.26001000000002</v>
      </c>
      <c r="H1502">
        <v>52.739497999999998</v>
      </c>
      <c r="I1502">
        <v>0</v>
      </c>
    </row>
    <row r="1503" spans="1:9">
      <c r="A1503" s="126">
        <v>1502</v>
      </c>
      <c r="B1503">
        <v>2671.919922</v>
      </c>
      <c r="C1503">
        <v>178.91999799999999</v>
      </c>
      <c r="D1503">
        <v>79.619499000000005</v>
      </c>
      <c r="E1503">
        <v>20.131332</v>
      </c>
      <c r="F1503">
        <v>44.341351000000003</v>
      </c>
      <c r="G1503">
        <v>326.89001500000001</v>
      </c>
      <c r="H1503">
        <v>52.695498999999998</v>
      </c>
      <c r="I1503">
        <v>0</v>
      </c>
    </row>
    <row r="1504" spans="1:9">
      <c r="A1504" s="126">
        <v>1503</v>
      </c>
      <c r="B1504">
        <v>2697.790039</v>
      </c>
      <c r="C1504">
        <v>182.66000399999999</v>
      </c>
      <c r="D1504">
        <v>80.400002000000001</v>
      </c>
      <c r="E1504">
        <v>20.456666999999999</v>
      </c>
      <c r="F1504">
        <v>44.653561000000003</v>
      </c>
      <c r="G1504">
        <v>330.29998799999998</v>
      </c>
      <c r="H1504">
        <v>54.137999999999998</v>
      </c>
      <c r="I1504">
        <v>0</v>
      </c>
    </row>
    <row r="1505" spans="1:9">
      <c r="A1505" s="126">
        <v>1504</v>
      </c>
      <c r="B1505">
        <v>2723.070068</v>
      </c>
      <c r="C1505">
        <v>185.529999</v>
      </c>
      <c r="D1505">
        <v>80.454002000000003</v>
      </c>
      <c r="E1505">
        <v>20.334667</v>
      </c>
      <c r="F1505">
        <v>45.292285999999997</v>
      </c>
      <c r="G1505">
        <v>329.60000600000001</v>
      </c>
      <c r="H1505">
        <v>54.878501999999997</v>
      </c>
      <c r="I1505">
        <v>0</v>
      </c>
    </row>
    <row r="1506" spans="1:9">
      <c r="A1506" s="126">
        <v>1505</v>
      </c>
      <c r="B1506">
        <v>2727.719971</v>
      </c>
      <c r="C1506">
        <v>186.990005</v>
      </c>
      <c r="D1506">
        <v>80.145499999999998</v>
      </c>
      <c r="E1506">
        <v>20.070667</v>
      </c>
      <c r="F1506">
        <v>45.120021999999999</v>
      </c>
      <c r="G1506">
        <v>326.459991</v>
      </c>
      <c r="H1506">
        <v>54.912998000000002</v>
      </c>
      <c r="I1506">
        <v>0</v>
      </c>
    </row>
    <row r="1507" spans="1:9">
      <c r="A1507" s="126">
        <v>1506</v>
      </c>
      <c r="B1507">
        <v>2730.1298830000001</v>
      </c>
      <c r="C1507">
        <v>186.63999899999999</v>
      </c>
      <c r="D1507">
        <v>80.077003000000005</v>
      </c>
      <c r="E1507">
        <v>19.464666000000001</v>
      </c>
      <c r="F1507">
        <v>45.014755000000001</v>
      </c>
      <c r="G1507">
        <v>328.52999899999998</v>
      </c>
      <c r="H1507">
        <v>55.009998000000003</v>
      </c>
      <c r="I1507">
        <v>0</v>
      </c>
    </row>
    <row r="1508" spans="1:9">
      <c r="A1508" s="126">
        <v>1507</v>
      </c>
      <c r="B1508">
        <v>2711.4499510000001</v>
      </c>
      <c r="C1508">
        <v>184.320007</v>
      </c>
      <c r="D1508">
        <v>78.805999999999997</v>
      </c>
      <c r="E1508">
        <v>18.945333000000002</v>
      </c>
      <c r="F1508">
        <v>44.605637000000002</v>
      </c>
      <c r="G1508">
        <v>326.13000499999998</v>
      </c>
      <c r="H1508">
        <v>53.961497999999999</v>
      </c>
      <c r="I1508">
        <v>0</v>
      </c>
    </row>
    <row r="1509" spans="1:9">
      <c r="A1509" s="126">
        <v>1508</v>
      </c>
      <c r="B1509">
        <v>2722.459961</v>
      </c>
      <c r="C1509">
        <v>183.199997</v>
      </c>
      <c r="D1509">
        <v>79.363997999999995</v>
      </c>
      <c r="E1509">
        <v>19.098666999999999</v>
      </c>
      <c r="F1509">
        <v>45.021931000000002</v>
      </c>
      <c r="G1509">
        <v>328.19000199999999</v>
      </c>
      <c r="H1509">
        <v>54.088501000000001</v>
      </c>
      <c r="I1509">
        <v>0</v>
      </c>
    </row>
    <row r="1510" spans="1:9">
      <c r="A1510" s="126">
        <v>1509</v>
      </c>
      <c r="B1510">
        <v>2720.1298830000001</v>
      </c>
      <c r="C1510">
        <v>183.759995</v>
      </c>
      <c r="D1510">
        <v>79.087997000000001</v>
      </c>
      <c r="E1510">
        <v>18.969334</v>
      </c>
      <c r="F1510">
        <v>44.737231999999999</v>
      </c>
      <c r="G1510">
        <v>325.22000100000002</v>
      </c>
      <c r="H1510">
        <v>53.929501000000002</v>
      </c>
      <c r="I1510">
        <v>0</v>
      </c>
    </row>
    <row r="1511" spans="1:9">
      <c r="A1511" s="126">
        <v>1510</v>
      </c>
      <c r="B1511">
        <v>2712.969971</v>
      </c>
      <c r="C1511">
        <v>182.679993</v>
      </c>
      <c r="D1511">
        <v>78.718497999999997</v>
      </c>
      <c r="E1511">
        <v>18.454666</v>
      </c>
      <c r="F1511">
        <v>44.574534999999997</v>
      </c>
      <c r="G1511">
        <v>324.17999300000002</v>
      </c>
      <c r="H1511">
        <v>53.318001000000002</v>
      </c>
      <c r="I1511">
        <v>0</v>
      </c>
    </row>
    <row r="1512" spans="1:9">
      <c r="A1512" s="126">
        <v>1511</v>
      </c>
      <c r="B1512">
        <v>2733.01001</v>
      </c>
      <c r="C1512">
        <v>184.490005</v>
      </c>
      <c r="D1512">
        <v>79.273003000000003</v>
      </c>
      <c r="E1512">
        <v>18.966000000000001</v>
      </c>
      <c r="F1512">
        <v>44.890346999999998</v>
      </c>
      <c r="G1512">
        <v>331.82000699999998</v>
      </c>
      <c r="H1512">
        <v>53.978999999999999</v>
      </c>
      <c r="I1512">
        <v>0</v>
      </c>
    </row>
    <row r="1513" spans="1:9">
      <c r="A1513" s="126">
        <v>1512</v>
      </c>
      <c r="B1513">
        <v>2724.4399410000001</v>
      </c>
      <c r="C1513">
        <v>183.800003</v>
      </c>
      <c r="D1513">
        <v>79.069999999999993</v>
      </c>
      <c r="E1513">
        <v>18.334</v>
      </c>
      <c r="F1513">
        <v>44.777904999999997</v>
      </c>
      <c r="G1513">
        <v>331.61999500000002</v>
      </c>
      <c r="H1513">
        <v>53.486499999999999</v>
      </c>
      <c r="I1513">
        <v>0</v>
      </c>
    </row>
    <row r="1514" spans="1:9">
      <c r="A1514" s="126">
        <v>1513</v>
      </c>
      <c r="B1514">
        <v>2733.290039</v>
      </c>
      <c r="C1514">
        <v>186.89999399999999</v>
      </c>
      <c r="D1514">
        <v>80.093001999999998</v>
      </c>
      <c r="E1514">
        <v>18.604668</v>
      </c>
      <c r="F1514">
        <v>45.065002</v>
      </c>
      <c r="G1514">
        <v>344.72000100000002</v>
      </c>
      <c r="H1514">
        <v>53.984501000000002</v>
      </c>
      <c r="I1514">
        <v>0</v>
      </c>
    </row>
    <row r="1515" spans="1:9">
      <c r="A1515" s="126">
        <v>1514</v>
      </c>
      <c r="B1515">
        <v>2727.76001</v>
      </c>
      <c r="C1515">
        <v>185.929993</v>
      </c>
      <c r="D1515">
        <v>80.153503000000001</v>
      </c>
      <c r="E1515">
        <v>18.523333000000001</v>
      </c>
      <c r="F1515">
        <v>45.014755000000001</v>
      </c>
      <c r="G1515">
        <v>349.290009</v>
      </c>
      <c r="H1515">
        <v>53.962001999999998</v>
      </c>
      <c r="I1515">
        <v>0</v>
      </c>
    </row>
    <row r="1516" spans="1:9">
      <c r="A1516" s="126">
        <v>1515</v>
      </c>
      <c r="B1516">
        <v>2721.330078</v>
      </c>
      <c r="C1516">
        <v>184.91999799999999</v>
      </c>
      <c r="D1516">
        <v>80.507499999999993</v>
      </c>
      <c r="E1516">
        <v>18.59</v>
      </c>
      <c r="F1516">
        <v>45.117637999999999</v>
      </c>
      <c r="G1516">
        <v>351.290009</v>
      </c>
      <c r="H1516">
        <v>53.783000999999999</v>
      </c>
      <c r="I1516">
        <v>0</v>
      </c>
    </row>
    <row r="1517" spans="1:9">
      <c r="A1517" s="126">
        <v>1516</v>
      </c>
      <c r="B1517">
        <v>2689.860107</v>
      </c>
      <c r="C1517">
        <v>185.740005</v>
      </c>
      <c r="D1517">
        <v>80.643501000000001</v>
      </c>
      <c r="E1517">
        <v>18.917334</v>
      </c>
      <c r="F1517">
        <v>44.954940999999998</v>
      </c>
      <c r="G1517">
        <v>349.73001099999999</v>
      </c>
      <c r="H1517">
        <v>53.015999000000001</v>
      </c>
      <c r="I1517">
        <v>0</v>
      </c>
    </row>
    <row r="1518" spans="1:9">
      <c r="A1518" s="126">
        <v>1517</v>
      </c>
      <c r="B1518">
        <v>2724.01001</v>
      </c>
      <c r="C1518">
        <v>187.66999799999999</v>
      </c>
      <c r="D1518">
        <v>81.244499000000005</v>
      </c>
      <c r="E1518">
        <v>19.448</v>
      </c>
      <c r="F1518">
        <v>44.859234000000001</v>
      </c>
      <c r="G1518">
        <v>353.540009</v>
      </c>
      <c r="H1518">
        <v>53.389999000000003</v>
      </c>
      <c r="I1518">
        <v>0</v>
      </c>
    </row>
    <row r="1519" spans="1:9">
      <c r="A1519" s="126">
        <v>1518</v>
      </c>
      <c r="B1519">
        <v>2705.2700199999999</v>
      </c>
      <c r="C1519">
        <v>191.779999</v>
      </c>
      <c r="D1519">
        <v>81.481003000000001</v>
      </c>
      <c r="E1519">
        <v>18.981999999999999</v>
      </c>
      <c r="F1519">
        <v>44.708519000000003</v>
      </c>
      <c r="G1519">
        <v>351.60000600000001</v>
      </c>
      <c r="H1519">
        <v>54.249499999999998</v>
      </c>
      <c r="I1519">
        <v>0</v>
      </c>
    </row>
    <row r="1520" spans="1:9">
      <c r="A1520" s="126">
        <v>1519</v>
      </c>
      <c r="B1520">
        <v>2734.6201169999999</v>
      </c>
      <c r="C1520">
        <v>193.990005</v>
      </c>
      <c r="D1520">
        <v>82.077003000000005</v>
      </c>
      <c r="E1520">
        <v>19.454666</v>
      </c>
      <c r="F1520">
        <v>45.514786000000001</v>
      </c>
      <c r="G1520">
        <v>359.92999300000002</v>
      </c>
      <c r="H1520">
        <v>55.974997999999999</v>
      </c>
      <c r="I1520">
        <v>1</v>
      </c>
    </row>
    <row r="1521" spans="1:9">
      <c r="A1521" s="126">
        <v>1520</v>
      </c>
      <c r="B1521">
        <v>2746.8701169999999</v>
      </c>
      <c r="C1521">
        <v>193.279999</v>
      </c>
      <c r="D1521">
        <v>83.263496000000004</v>
      </c>
      <c r="E1521">
        <v>19.782667</v>
      </c>
      <c r="F1521">
        <v>45.895195000000001</v>
      </c>
      <c r="G1521">
        <v>361.80999800000001</v>
      </c>
      <c r="H1521">
        <v>56.964500000000001</v>
      </c>
      <c r="I1521">
        <v>0</v>
      </c>
    </row>
    <row r="1522" spans="1:9">
      <c r="A1522" s="126">
        <v>1521</v>
      </c>
      <c r="B1522">
        <v>2748.8000489999999</v>
      </c>
      <c r="C1522">
        <v>192.94000199999999</v>
      </c>
      <c r="D1522">
        <v>84.817497000000003</v>
      </c>
      <c r="E1522">
        <v>19.408667000000001</v>
      </c>
      <c r="F1522">
        <v>46.249274999999997</v>
      </c>
      <c r="G1522">
        <v>365.79998799999998</v>
      </c>
      <c r="H1522">
        <v>56.983001999999999</v>
      </c>
      <c r="I1522">
        <v>0</v>
      </c>
    </row>
    <row r="1523" spans="1:9">
      <c r="A1523" s="126">
        <v>1522</v>
      </c>
      <c r="B1523">
        <v>2772.3500979999999</v>
      </c>
      <c r="C1523">
        <v>191.33999600000001</v>
      </c>
      <c r="D1523">
        <v>84.787497999999999</v>
      </c>
      <c r="E1523">
        <v>21.299999</v>
      </c>
      <c r="F1523">
        <v>46.409576000000001</v>
      </c>
      <c r="G1523">
        <v>367.45001200000002</v>
      </c>
      <c r="H1523">
        <v>56.844002000000003</v>
      </c>
      <c r="I1523">
        <v>0</v>
      </c>
    </row>
    <row r="1524" spans="1:9">
      <c r="A1524" s="126">
        <v>1523</v>
      </c>
      <c r="B1524">
        <v>2770.3701169999999</v>
      </c>
      <c r="C1524">
        <v>188.179993</v>
      </c>
      <c r="D1524">
        <v>84.464995999999999</v>
      </c>
      <c r="E1524">
        <v>21.072666000000002</v>
      </c>
      <c r="F1524">
        <v>46.285178999999999</v>
      </c>
      <c r="G1524">
        <v>361.39999399999999</v>
      </c>
      <c r="H1524">
        <v>56.193001000000002</v>
      </c>
      <c r="I1524">
        <v>0</v>
      </c>
    </row>
    <row r="1525" spans="1:9">
      <c r="A1525" s="126">
        <v>1524</v>
      </c>
      <c r="B1525">
        <v>2779.030029</v>
      </c>
      <c r="C1525">
        <v>189.10000600000001</v>
      </c>
      <c r="D1525">
        <v>84.199500999999998</v>
      </c>
      <c r="E1525">
        <v>21.177333999999998</v>
      </c>
      <c r="F1525">
        <v>45.864086</v>
      </c>
      <c r="G1525">
        <v>360.57000699999998</v>
      </c>
      <c r="H1525">
        <v>56.043498999999997</v>
      </c>
      <c r="I1525">
        <v>0</v>
      </c>
    </row>
    <row r="1526" spans="1:9">
      <c r="A1526" s="126">
        <v>1525</v>
      </c>
      <c r="B1526">
        <v>2782</v>
      </c>
      <c r="C1526">
        <v>191.53999300000001</v>
      </c>
      <c r="D1526">
        <v>84.456001000000001</v>
      </c>
      <c r="E1526">
        <v>22.139999</v>
      </c>
      <c r="F1526">
        <v>45.751640000000002</v>
      </c>
      <c r="G1526">
        <v>361.45001200000002</v>
      </c>
      <c r="H1526">
        <v>56.499499999999998</v>
      </c>
      <c r="I1526">
        <v>0</v>
      </c>
    </row>
    <row r="1527" spans="1:9">
      <c r="A1527" s="126">
        <v>1526</v>
      </c>
      <c r="B1527">
        <v>2786.8500979999999</v>
      </c>
      <c r="C1527">
        <v>192.39999399999999</v>
      </c>
      <c r="D1527">
        <v>84.9375</v>
      </c>
      <c r="E1527">
        <v>22.851334000000001</v>
      </c>
      <c r="F1527">
        <v>46.002850000000002</v>
      </c>
      <c r="G1527">
        <v>363.82998700000002</v>
      </c>
      <c r="H1527">
        <v>56.966000000000001</v>
      </c>
      <c r="I1527">
        <v>0</v>
      </c>
    </row>
    <row r="1528" spans="1:9">
      <c r="A1528" s="126">
        <v>1527</v>
      </c>
      <c r="B1528">
        <v>2775.6298830000001</v>
      </c>
      <c r="C1528">
        <v>192.41000399999999</v>
      </c>
      <c r="D1528">
        <v>85.242996000000005</v>
      </c>
      <c r="E1528">
        <v>22.985332</v>
      </c>
      <c r="F1528">
        <v>45.624844000000003</v>
      </c>
      <c r="G1528">
        <v>379.92999300000002</v>
      </c>
      <c r="H1528">
        <v>56.739497999999998</v>
      </c>
      <c r="I1528">
        <v>0</v>
      </c>
    </row>
    <row r="1529" spans="1:9">
      <c r="A1529" s="126">
        <v>1528</v>
      </c>
      <c r="B1529">
        <v>2782.48999</v>
      </c>
      <c r="C1529">
        <v>196.80999800000001</v>
      </c>
      <c r="D1529">
        <v>86.193000999999995</v>
      </c>
      <c r="E1529">
        <v>23.847999999999999</v>
      </c>
      <c r="F1529">
        <v>45.648761999999998</v>
      </c>
      <c r="G1529">
        <v>392.86999500000002</v>
      </c>
      <c r="H1529">
        <v>57.605998999999997</v>
      </c>
      <c r="I1529">
        <v>0</v>
      </c>
    </row>
    <row r="1530" spans="1:9">
      <c r="A1530" s="126">
        <v>1529</v>
      </c>
      <c r="B1530">
        <v>2779.6599120000001</v>
      </c>
      <c r="C1530">
        <v>195.85000600000001</v>
      </c>
      <c r="D1530">
        <v>85.798500000000004</v>
      </c>
      <c r="E1530">
        <v>23.878</v>
      </c>
      <c r="F1530">
        <v>45.179836000000002</v>
      </c>
      <c r="G1530">
        <v>391.98001099999999</v>
      </c>
      <c r="H1530">
        <v>57.612999000000002</v>
      </c>
      <c r="I1530">
        <v>0</v>
      </c>
    </row>
    <row r="1531" spans="1:9">
      <c r="A1531" s="126">
        <v>1530</v>
      </c>
      <c r="B1531">
        <v>2773.75</v>
      </c>
      <c r="C1531">
        <v>198.30999800000001</v>
      </c>
      <c r="D1531">
        <v>86.189498999999998</v>
      </c>
      <c r="E1531">
        <v>24.722000000000001</v>
      </c>
      <c r="F1531">
        <v>45.155906999999999</v>
      </c>
      <c r="G1531">
        <v>390.39999399999999</v>
      </c>
      <c r="H1531">
        <v>58.673000000000002</v>
      </c>
      <c r="I1531">
        <v>0</v>
      </c>
    </row>
    <row r="1532" spans="1:9">
      <c r="A1532" s="126">
        <v>1531</v>
      </c>
      <c r="B1532">
        <v>2762.5900879999999</v>
      </c>
      <c r="C1532">
        <v>197.490005</v>
      </c>
      <c r="D1532">
        <v>86.738997999999995</v>
      </c>
      <c r="E1532">
        <v>23.503332</v>
      </c>
      <c r="F1532">
        <v>44.426205000000003</v>
      </c>
      <c r="G1532">
        <v>404.98001099999999</v>
      </c>
      <c r="H1532">
        <v>58.402999999999999</v>
      </c>
      <c r="I1532">
        <v>0</v>
      </c>
    </row>
    <row r="1533" spans="1:9">
      <c r="A1533" s="126">
        <v>1532</v>
      </c>
      <c r="B1533">
        <v>2767.320068</v>
      </c>
      <c r="C1533">
        <v>202</v>
      </c>
      <c r="D1533">
        <v>87.503997999999996</v>
      </c>
      <c r="E1533">
        <v>24.148001000000001</v>
      </c>
      <c r="F1533">
        <v>44.619995000000003</v>
      </c>
      <c r="G1533">
        <v>416.76001000000002</v>
      </c>
      <c r="H1533">
        <v>58.492001000000002</v>
      </c>
      <c r="I1533">
        <v>0</v>
      </c>
    </row>
    <row r="1534" spans="1:9">
      <c r="A1534" s="126">
        <v>1533</v>
      </c>
      <c r="B1534">
        <v>2749.76001</v>
      </c>
      <c r="C1534">
        <v>201.5</v>
      </c>
      <c r="D1534">
        <v>86.511002000000005</v>
      </c>
      <c r="E1534">
        <v>23.167334</v>
      </c>
      <c r="F1534">
        <v>44.371181</v>
      </c>
      <c r="G1534">
        <v>415.44000199999999</v>
      </c>
      <c r="H1534">
        <v>57.882998999999998</v>
      </c>
      <c r="I1534">
        <v>0</v>
      </c>
    </row>
    <row r="1535" spans="1:9">
      <c r="A1535" s="126">
        <v>1534</v>
      </c>
      <c r="B1535">
        <v>2754.8798830000001</v>
      </c>
      <c r="C1535">
        <v>201.740005</v>
      </c>
      <c r="D1535">
        <v>85.783501000000001</v>
      </c>
      <c r="E1535">
        <v>22.242000999999998</v>
      </c>
      <c r="F1535">
        <v>44.241978000000003</v>
      </c>
      <c r="G1535">
        <v>411.08999599999999</v>
      </c>
      <c r="H1535">
        <v>57.773997999999999</v>
      </c>
      <c r="I1535">
        <v>0</v>
      </c>
    </row>
    <row r="1536" spans="1:9">
      <c r="A1536" s="126">
        <v>1535</v>
      </c>
      <c r="B1536">
        <v>2717.070068</v>
      </c>
      <c r="C1536">
        <v>196.35000600000001</v>
      </c>
      <c r="D1536">
        <v>83.157500999999996</v>
      </c>
      <c r="E1536">
        <v>22.200665999999998</v>
      </c>
      <c r="F1536">
        <v>43.584041999999997</v>
      </c>
      <c r="G1536">
        <v>384.48001099999999</v>
      </c>
      <c r="H1536">
        <v>56.240501000000002</v>
      </c>
      <c r="I1536">
        <v>0</v>
      </c>
    </row>
    <row r="1537" spans="1:9">
      <c r="A1537" s="126">
        <v>1536</v>
      </c>
      <c r="B1537">
        <v>2723.0600589999999</v>
      </c>
      <c r="C1537">
        <v>199</v>
      </c>
      <c r="D1537">
        <v>84.554496999999998</v>
      </c>
      <c r="E1537">
        <v>22.799999</v>
      </c>
      <c r="F1537">
        <v>44.124752000000001</v>
      </c>
      <c r="G1537">
        <v>399.39001500000001</v>
      </c>
      <c r="H1537">
        <v>55.923000000000002</v>
      </c>
      <c r="I1537">
        <v>0</v>
      </c>
    </row>
    <row r="1538" spans="1:9">
      <c r="A1538" s="126">
        <v>1537</v>
      </c>
      <c r="B1538">
        <v>2699.6298830000001</v>
      </c>
      <c r="C1538">
        <v>195.83999600000001</v>
      </c>
      <c r="D1538">
        <v>83.025497000000001</v>
      </c>
      <c r="E1538">
        <v>22.966667000000001</v>
      </c>
      <c r="F1538">
        <v>44.06015</v>
      </c>
      <c r="G1538">
        <v>390.39001500000001</v>
      </c>
      <c r="H1538">
        <v>55.199001000000003</v>
      </c>
      <c r="I1538">
        <v>0</v>
      </c>
    </row>
    <row r="1539" spans="1:9">
      <c r="A1539" s="126">
        <v>1538</v>
      </c>
      <c r="B1539">
        <v>2716.3100589999999</v>
      </c>
      <c r="C1539">
        <v>196.229996</v>
      </c>
      <c r="D1539">
        <v>85.072502</v>
      </c>
      <c r="E1539">
        <v>23.328666999999999</v>
      </c>
      <c r="F1539">
        <v>44.380749000000002</v>
      </c>
      <c r="G1539">
        <v>395.42001299999998</v>
      </c>
      <c r="H1539">
        <v>55.710999000000001</v>
      </c>
      <c r="I1539">
        <v>0</v>
      </c>
    </row>
    <row r="1540" spans="1:9">
      <c r="A1540" s="126">
        <v>1539</v>
      </c>
      <c r="B1540">
        <v>2718.3701169999999</v>
      </c>
      <c r="C1540">
        <v>194.320007</v>
      </c>
      <c r="D1540">
        <v>84.989998</v>
      </c>
      <c r="E1540">
        <v>22.863333000000001</v>
      </c>
      <c r="F1540">
        <v>44.287441000000001</v>
      </c>
      <c r="G1540">
        <v>391.42999300000002</v>
      </c>
      <c r="H1540">
        <v>55.782501000000003</v>
      </c>
      <c r="I1540">
        <v>0</v>
      </c>
    </row>
    <row r="1541" spans="1:9">
      <c r="A1541" s="126">
        <v>1540</v>
      </c>
      <c r="B1541">
        <v>2726.709961</v>
      </c>
      <c r="C1541">
        <v>197.36000100000001</v>
      </c>
      <c r="D1541">
        <v>85.689003</v>
      </c>
      <c r="E1541">
        <v>22.337999</v>
      </c>
      <c r="F1541">
        <v>44.782684000000003</v>
      </c>
      <c r="G1541">
        <v>398.17999300000002</v>
      </c>
      <c r="H1541">
        <v>56.373001000000002</v>
      </c>
      <c r="I1541">
        <v>1</v>
      </c>
    </row>
    <row r="1542" spans="1:9">
      <c r="A1542" s="126">
        <v>1541</v>
      </c>
      <c r="B1542">
        <v>2713.219971</v>
      </c>
      <c r="C1542">
        <v>192.729996</v>
      </c>
      <c r="D1542">
        <v>84.697997999999998</v>
      </c>
      <c r="E1542">
        <v>20.724001000000001</v>
      </c>
      <c r="F1542">
        <v>44.002730999999997</v>
      </c>
      <c r="G1542">
        <v>390.51998900000001</v>
      </c>
      <c r="H1542">
        <v>55.144500999999998</v>
      </c>
      <c r="I1542">
        <v>0</v>
      </c>
    </row>
    <row r="1543" spans="1:9">
      <c r="A1543" s="126">
        <v>1542</v>
      </c>
      <c r="B1543">
        <v>2736.610107</v>
      </c>
      <c r="C1543">
        <v>198.449997</v>
      </c>
      <c r="D1543">
        <v>84.986503999999996</v>
      </c>
      <c r="E1543">
        <v>20.610665999999998</v>
      </c>
      <c r="F1543">
        <v>44.356822999999999</v>
      </c>
      <c r="G1543">
        <v>398.39001500000001</v>
      </c>
      <c r="H1543">
        <v>56.213501000000001</v>
      </c>
      <c r="I1543">
        <v>0</v>
      </c>
    </row>
    <row r="1544" spans="1:9">
      <c r="A1544" s="126">
        <v>1543</v>
      </c>
      <c r="B1544">
        <v>2759.820068</v>
      </c>
      <c r="C1544">
        <v>203.229996</v>
      </c>
      <c r="D1544">
        <v>85.531502000000003</v>
      </c>
      <c r="E1544">
        <v>20.593332</v>
      </c>
      <c r="F1544">
        <v>44.971691</v>
      </c>
      <c r="G1544">
        <v>408.25</v>
      </c>
      <c r="H1544">
        <v>57.008499</v>
      </c>
      <c r="I1544">
        <v>0</v>
      </c>
    </row>
    <row r="1545" spans="1:9">
      <c r="A1545" s="126">
        <v>1544</v>
      </c>
      <c r="B1545">
        <v>2784.169922</v>
      </c>
      <c r="C1545">
        <v>204.740005</v>
      </c>
      <c r="D1545">
        <v>86.950996000000004</v>
      </c>
      <c r="E1545">
        <v>21.233999000000001</v>
      </c>
      <c r="F1545">
        <v>45.596127000000003</v>
      </c>
      <c r="G1545">
        <v>418.97000100000002</v>
      </c>
      <c r="H1545">
        <v>57.702499000000003</v>
      </c>
      <c r="I1545">
        <v>0</v>
      </c>
    </row>
    <row r="1546" spans="1:9">
      <c r="A1546" s="126">
        <v>1545</v>
      </c>
      <c r="B1546">
        <v>2793.8400879999999</v>
      </c>
      <c r="C1546">
        <v>203.53999300000001</v>
      </c>
      <c r="D1546">
        <v>87.153503000000001</v>
      </c>
      <c r="E1546">
        <v>21.497999</v>
      </c>
      <c r="F1546">
        <v>45.541106999999997</v>
      </c>
      <c r="G1546">
        <v>415.63000499999998</v>
      </c>
      <c r="H1546">
        <v>57.641998000000001</v>
      </c>
      <c r="I1546">
        <v>0</v>
      </c>
    </row>
    <row r="1547" spans="1:9">
      <c r="A1547" s="126">
        <v>1546</v>
      </c>
      <c r="B1547">
        <v>2774.0200199999999</v>
      </c>
      <c r="C1547">
        <v>202.53999300000001</v>
      </c>
      <c r="D1547">
        <v>87.75</v>
      </c>
      <c r="E1547">
        <v>21.263999999999999</v>
      </c>
      <c r="F1547">
        <v>44.950156999999997</v>
      </c>
      <c r="G1547">
        <v>418.64999399999999</v>
      </c>
      <c r="H1547">
        <v>57.695</v>
      </c>
      <c r="I1547">
        <v>0</v>
      </c>
    </row>
    <row r="1548" spans="1:9">
      <c r="A1548" s="126">
        <v>1547</v>
      </c>
      <c r="B1548">
        <v>2798.290039</v>
      </c>
      <c r="C1548">
        <v>206.91999799999999</v>
      </c>
      <c r="D1548">
        <v>89.831001000000001</v>
      </c>
      <c r="E1548">
        <v>21.114000000000001</v>
      </c>
      <c r="F1548">
        <v>45.703795999999997</v>
      </c>
      <c r="G1548">
        <v>413.5</v>
      </c>
      <c r="H1548">
        <v>59.173999999999999</v>
      </c>
      <c r="I1548">
        <v>0</v>
      </c>
    </row>
    <row r="1549" spans="1:9">
      <c r="A1549" s="126">
        <v>1548</v>
      </c>
      <c r="B1549">
        <v>2801.3100589999999</v>
      </c>
      <c r="C1549">
        <v>207.320007</v>
      </c>
      <c r="D1549">
        <v>90.651497000000006</v>
      </c>
      <c r="E1549">
        <v>21.257999000000002</v>
      </c>
      <c r="F1549">
        <v>45.775562000000001</v>
      </c>
      <c r="G1549">
        <v>395.79998799999998</v>
      </c>
      <c r="H1549">
        <v>59.441001999999997</v>
      </c>
      <c r="I1549">
        <v>0</v>
      </c>
    </row>
    <row r="1550" spans="1:9">
      <c r="A1550" s="126">
        <v>1549</v>
      </c>
      <c r="B1550">
        <v>2798.429932</v>
      </c>
      <c r="C1550">
        <v>207.229996</v>
      </c>
      <c r="D1550">
        <v>91.124495999999994</v>
      </c>
      <c r="E1550">
        <v>20.673331999999998</v>
      </c>
      <c r="F1550">
        <v>45.675091000000002</v>
      </c>
      <c r="G1550">
        <v>400.48001099999999</v>
      </c>
      <c r="H1550">
        <v>59.193001000000002</v>
      </c>
      <c r="I1550">
        <v>0</v>
      </c>
    </row>
    <row r="1551" spans="1:9">
      <c r="A1551" s="126">
        <v>1550</v>
      </c>
      <c r="B1551">
        <v>2809.5500489999999</v>
      </c>
      <c r="C1551">
        <v>209.990005</v>
      </c>
      <c r="D1551">
        <v>92.196503000000007</v>
      </c>
      <c r="E1551">
        <v>21.512667</v>
      </c>
      <c r="F1551">
        <v>45.804271999999997</v>
      </c>
      <c r="G1551">
        <v>379.48001099999999</v>
      </c>
      <c r="H1551">
        <v>59.939999</v>
      </c>
      <c r="I1551">
        <v>0</v>
      </c>
    </row>
    <row r="1552" spans="1:9">
      <c r="A1552" s="126">
        <v>1551</v>
      </c>
      <c r="B1552">
        <v>2815.6201169999999</v>
      </c>
      <c r="C1552">
        <v>209.36000100000001</v>
      </c>
      <c r="D1552">
        <v>92.146004000000005</v>
      </c>
      <c r="E1552">
        <v>21.59</v>
      </c>
      <c r="F1552">
        <v>45.553061999999997</v>
      </c>
      <c r="G1552">
        <v>375.13000499999998</v>
      </c>
      <c r="H1552">
        <v>59.793998999999999</v>
      </c>
      <c r="I1552">
        <v>0</v>
      </c>
    </row>
    <row r="1553" spans="1:9">
      <c r="A1553" s="126">
        <v>1552</v>
      </c>
      <c r="B1553">
        <v>2804.48999</v>
      </c>
      <c r="C1553">
        <v>208.08999600000001</v>
      </c>
      <c r="D1553">
        <v>90.648499000000001</v>
      </c>
      <c r="E1553">
        <v>21.348666999999999</v>
      </c>
      <c r="F1553">
        <v>45.907150000000001</v>
      </c>
      <c r="G1553">
        <v>364.23001099999999</v>
      </c>
      <c r="H1553">
        <v>59.347999999999999</v>
      </c>
      <c r="I1553">
        <v>0</v>
      </c>
    </row>
    <row r="1554" spans="1:9">
      <c r="A1554" s="126">
        <v>1553</v>
      </c>
      <c r="B1554">
        <v>2801.830078</v>
      </c>
      <c r="C1554">
        <v>209.94000199999999</v>
      </c>
      <c r="D1554">
        <v>90.684997999999993</v>
      </c>
      <c r="E1554">
        <v>20.905332999999999</v>
      </c>
      <c r="F1554">
        <v>45.801890999999998</v>
      </c>
      <c r="G1554">
        <v>361.04998799999998</v>
      </c>
      <c r="H1554">
        <v>59.245499000000002</v>
      </c>
      <c r="I1554">
        <v>0</v>
      </c>
    </row>
    <row r="1555" spans="1:9">
      <c r="A1555" s="126">
        <v>1554</v>
      </c>
      <c r="B1555">
        <v>2806.9799800000001</v>
      </c>
      <c r="C1555">
        <v>210.91000399999999</v>
      </c>
      <c r="D1555">
        <v>90.099997999999999</v>
      </c>
      <c r="E1555">
        <v>20.213332999999999</v>
      </c>
      <c r="F1555">
        <v>45.842564000000003</v>
      </c>
      <c r="G1555">
        <v>362.66000400000001</v>
      </c>
      <c r="H1555">
        <v>60.275002000000001</v>
      </c>
      <c r="I1555">
        <v>0</v>
      </c>
    </row>
    <row r="1556" spans="1:9">
      <c r="A1556" s="126">
        <v>1555</v>
      </c>
      <c r="B1556">
        <v>2820.3999020000001</v>
      </c>
      <c r="C1556">
        <v>214.66999799999999</v>
      </c>
      <c r="D1556">
        <v>91.461997999999994</v>
      </c>
      <c r="E1556">
        <v>19.828666999999999</v>
      </c>
      <c r="F1556">
        <v>46.175109999999997</v>
      </c>
      <c r="G1556">
        <v>357.32000699999998</v>
      </c>
      <c r="H1556">
        <v>62.403998999999999</v>
      </c>
      <c r="I1556">
        <v>0</v>
      </c>
    </row>
    <row r="1557" spans="1:9">
      <c r="A1557" s="126">
        <v>1556</v>
      </c>
      <c r="B1557">
        <v>2846.070068</v>
      </c>
      <c r="C1557">
        <v>217.5</v>
      </c>
      <c r="D1557">
        <v>93.180496000000005</v>
      </c>
      <c r="E1557">
        <v>20.582666</v>
      </c>
      <c r="F1557">
        <v>46.610557999999997</v>
      </c>
      <c r="G1557">
        <v>362.86999500000002</v>
      </c>
      <c r="H1557">
        <v>63.185001</v>
      </c>
      <c r="I1557">
        <v>0</v>
      </c>
    </row>
    <row r="1558" spans="1:9">
      <c r="A1558" s="126">
        <v>1557</v>
      </c>
      <c r="B1558">
        <v>2837.4399410000001</v>
      </c>
      <c r="C1558">
        <v>176.259995</v>
      </c>
      <c r="D1558">
        <v>90.400002000000001</v>
      </c>
      <c r="E1558">
        <v>20.443332999999999</v>
      </c>
      <c r="F1558">
        <v>46.464599999999997</v>
      </c>
      <c r="G1558">
        <v>363.08999599999999</v>
      </c>
      <c r="H1558">
        <v>63.416499999999999</v>
      </c>
      <c r="I1558">
        <v>0</v>
      </c>
    </row>
    <row r="1559" spans="1:9">
      <c r="A1559" s="126">
        <v>1558</v>
      </c>
      <c r="B1559">
        <v>2818.820068</v>
      </c>
      <c r="C1559">
        <v>174.88999899999999</v>
      </c>
      <c r="D1559">
        <v>90.863502999999994</v>
      </c>
      <c r="E1559">
        <v>19.812000000000001</v>
      </c>
      <c r="F1559">
        <v>45.691822000000002</v>
      </c>
      <c r="G1559">
        <v>355.209991</v>
      </c>
      <c r="H1559">
        <v>61.924999</v>
      </c>
      <c r="I1559">
        <v>0</v>
      </c>
    </row>
    <row r="1560" spans="1:9">
      <c r="A1560" s="126">
        <v>1559</v>
      </c>
      <c r="B1560">
        <v>2802.6000979999999</v>
      </c>
      <c r="C1560">
        <v>171.05999800000001</v>
      </c>
      <c r="D1560">
        <v>88.960999000000001</v>
      </c>
      <c r="E1560">
        <v>19.344667000000001</v>
      </c>
      <c r="F1560">
        <v>45.435833000000002</v>
      </c>
      <c r="G1560">
        <v>334.959991</v>
      </c>
      <c r="H1560">
        <v>60.987000000000002</v>
      </c>
      <c r="I1560">
        <v>0</v>
      </c>
    </row>
    <row r="1561" spans="1:9">
      <c r="A1561" s="126">
        <v>1560</v>
      </c>
      <c r="B1561">
        <v>2816.290039</v>
      </c>
      <c r="C1561">
        <v>172.58000200000001</v>
      </c>
      <c r="D1561">
        <v>88.872001999999995</v>
      </c>
      <c r="E1561">
        <v>19.875999</v>
      </c>
      <c r="F1561">
        <v>45.526749000000002</v>
      </c>
      <c r="G1561">
        <v>337.45001200000002</v>
      </c>
      <c r="H1561">
        <v>60.862999000000002</v>
      </c>
      <c r="I1561">
        <v>0</v>
      </c>
    </row>
    <row r="1562" spans="1:9">
      <c r="A1562" s="126">
        <v>1561</v>
      </c>
      <c r="B1562">
        <v>2813.360107</v>
      </c>
      <c r="C1562">
        <v>171.64999399999999</v>
      </c>
      <c r="D1562">
        <v>89.858497999999997</v>
      </c>
      <c r="E1562">
        <v>20.056000000000001</v>
      </c>
      <c r="F1562">
        <v>48.208720999999997</v>
      </c>
      <c r="G1562">
        <v>338.38000499999998</v>
      </c>
      <c r="H1562">
        <v>61.000500000000002</v>
      </c>
      <c r="I1562">
        <v>1</v>
      </c>
    </row>
    <row r="1563" spans="1:9">
      <c r="A1563" s="126">
        <v>1562</v>
      </c>
      <c r="B1563">
        <v>2827.219971</v>
      </c>
      <c r="C1563">
        <v>176.36999499999999</v>
      </c>
      <c r="D1563">
        <v>91.716498999999999</v>
      </c>
      <c r="E1563">
        <v>23.302668000000001</v>
      </c>
      <c r="F1563">
        <v>49.617916000000001</v>
      </c>
      <c r="G1563">
        <v>344.5</v>
      </c>
      <c r="H1563">
        <v>61.307499</v>
      </c>
      <c r="I1563">
        <v>0</v>
      </c>
    </row>
    <row r="1564" spans="1:9">
      <c r="A1564" s="126">
        <v>1563</v>
      </c>
      <c r="B1564">
        <v>2840.3500979999999</v>
      </c>
      <c r="C1564">
        <v>177.779999</v>
      </c>
      <c r="D1564">
        <v>91.164496999999997</v>
      </c>
      <c r="E1564">
        <v>23.211331999999999</v>
      </c>
      <c r="F1564">
        <v>49.761462999999999</v>
      </c>
      <c r="G1564">
        <v>343.08999599999999</v>
      </c>
      <c r="H1564">
        <v>61.185501000000002</v>
      </c>
      <c r="I1564">
        <v>0</v>
      </c>
    </row>
    <row r="1565" spans="1:9">
      <c r="A1565" s="126">
        <v>1564</v>
      </c>
      <c r="B1565">
        <v>2850.3999020000001</v>
      </c>
      <c r="C1565">
        <v>185.69000199999999</v>
      </c>
      <c r="D1565">
        <v>92.387496999999996</v>
      </c>
      <c r="E1565">
        <v>22.799334000000002</v>
      </c>
      <c r="F1565">
        <v>50.019852</v>
      </c>
      <c r="G1565">
        <v>350.92001299999998</v>
      </c>
      <c r="H1565">
        <v>61.238498999999997</v>
      </c>
      <c r="I1565">
        <v>0</v>
      </c>
    </row>
    <row r="1566" spans="1:9">
      <c r="A1566" s="126">
        <v>1565</v>
      </c>
      <c r="B1566">
        <v>2858.4499510000001</v>
      </c>
      <c r="C1566">
        <v>183.80999800000001</v>
      </c>
      <c r="D1566">
        <v>93.124001000000007</v>
      </c>
      <c r="E1566">
        <v>25.304666999999998</v>
      </c>
      <c r="F1566">
        <v>49.550919</v>
      </c>
      <c r="G1566">
        <v>351.82998700000002</v>
      </c>
      <c r="H1566">
        <v>62.110999999999997</v>
      </c>
      <c r="I1566">
        <v>0</v>
      </c>
    </row>
    <row r="1567" spans="1:9">
      <c r="A1567" s="126">
        <v>1566</v>
      </c>
      <c r="B1567">
        <v>2857.6999510000001</v>
      </c>
      <c r="C1567">
        <v>185.179993</v>
      </c>
      <c r="D1567">
        <v>94.325996000000004</v>
      </c>
      <c r="E1567">
        <v>24.689333000000001</v>
      </c>
      <c r="F1567">
        <v>49.584415</v>
      </c>
      <c r="G1567">
        <v>347.60998499999999</v>
      </c>
      <c r="H1567">
        <v>62.280498999999999</v>
      </c>
      <c r="I1567">
        <v>0</v>
      </c>
    </row>
    <row r="1568" spans="1:9">
      <c r="A1568" s="126">
        <v>1567</v>
      </c>
      <c r="B1568">
        <v>2853.580078</v>
      </c>
      <c r="C1568">
        <v>183.08999600000001</v>
      </c>
      <c r="D1568">
        <v>94.926002999999994</v>
      </c>
      <c r="E1568">
        <v>23.496668</v>
      </c>
      <c r="F1568">
        <v>49.974392000000002</v>
      </c>
      <c r="G1568">
        <v>349.35998499999999</v>
      </c>
      <c r="H1568">
        <v>62.455002</v>
      </c>
      <c r="I1568">
        <v>0</v>
      </c>
    </row>
    <row r="1569" spans="1:9">
      <c r="A1569" s="126">
        <v>1568</v>
      </c>
      <c r="B1569">
        <v>2833.280029</v>
      </c>
      <c r="C1569">
        <v>180.259995</v>
      </c>
      <c r="D1569">
        <v>94.315002000000007</v>
      </c>
      <c r="E1569">
        <v>23.699332999999999</v>
      </c>
      <c r="F1569">
        <v>49.825541999999999</v>
      </c>
      <c r="G1569">
        <v>345.86999500000002</v>
      </c>
      <c r="H1569">
        <v>61.880501000000002</v>
      </c>
      <c r="I1569">
        <v>0</v>
      </c>
    </row>
    <row r="1570" spans="1:9">
      <c r="A1570" s="126">
        <v>1569</v>
      </c>
      <c r="B1570">
        <v>2821.929932</v>
      </c>
      <c r="C1570">
        <v>180.050003</v>
      </c>
      <c r="D1570">
        <v>94.809997999999993</v>
      </c>
      <c r="E1570">
        <v>23.760667999999999</v>
      </c>
      <c r="F1570">
        <v>50.147255000000001</v>
      </c>
      <c r="G1570">
        <v>341.30999800000001</v>
      </c>
      <c r="H1570">
        <v>61.750500000000002</v>
      </c>
      <c r="I1570">
        <v>0</v>
      </c>
    </row>
    <row r="1571" spans="1:9">
      <c r="A1571" s="126">
        <v>1570</v>
      </c>
      <c r="B1571">
        <v>2839.959961</v>
      </c>
      <c r="C1571">
        <v>181.11000100000001</v>
      </c>
      <c r="D1571">
        <v>95.982498000000007</v>
      </c>
      <c r="E1571">
        <v>23.176000999999999</v>
      </c>
      <c r="F1571">
        <v>50.358539999999998</v>
      </c>
      <c r="G1571">
        <v>337.48998999999998</v>
      </c>
      <c r="H1571">
        <v>62.104999999999997</v>
      </c>
      <c r="I1571">
        <v>0</v>
      </c>
    </row>
    <row r="1572" spans="1:9">
      <c r="A1572" s="126">
        <v>1571</v>
      </c>
      <c r="B1572">
        <v>2818.3701169999999</v>
      </c>
      <c r="C1572">
        <v>179.529999</v>
      </c>
      <c r="D1572">
        <v>94.130996999999994</v>
      </c>
      <c r="E1572">
        <v>22.579332000000001</v>
      </c>
      <c r="F1572">
        <v>50.476180999999997</v>
      </c>
      <c r="G1572">
        <v>326.39999399999999</v>
      </c>
      <c r="H1572">
        <v>60.719002000000003</v>
      </c>
      <c r="I1572">
        <v>0</v>
      </c>
    </row>
    <row r="1573" spans="1:9">
      <c r="A1573" s="126">
        <v>1572</v>
      </c>
      <c r="B1573">
        <v>2840.6899410000001</v>
      </c>
      <c r="C1573">
        <v>174.699997</v>
      </c>
      <c r="D1573">
        <v>94.325996000000004</v>
      </c>
      <c r="E1573">
        <v>22.363333000000001</v>
      </c>
      <c r="F1573">
        <v>51.215651999999999</v>
      </c>
      <c r="G1573">
        <v>322.44000199999999</v>
      </c>
      <c r="H1573">
        <v>60.324500999999998</v>
      </c>
      <c r="I1573">
        <v>0</v>
      </c>
    </row>
    <row r="1574" spans="1:9">
      <c r="A1574" s="126">
        <v>1573</v>
      </c>
      <c r="B1574">
        <v>2850.1298830000001</v>
      </c>
      <c r="C1574">
        <v>173.800003</v>
      </c>
      <c r="D1574">
        <v>94.111000000000004</v>
      </c>
      <c r="E1574">
        <v>20.366667</v>
      </c>
      <c r="F1574">
        <v>52.238430000000001</v>
      </c>
      <c r="G1574">
        <v>316.77999899999998</v>
      </c>
      <c r="H1574">
        <v>60.048000000000002</v>
      </c>
      <c r="I1574">
        <v>0</v>
      </c>
    </row>
    <row r="1575" spans="1:9">
      <c r="A1575" s="126">
        <v>1574</v>
      </c>
      <c r="B1575">
        <v>2857.0500489999999</v>
      </c>
      <c r="C1575">
        <v>172.5</v>
      </c>
      <c r="D1575">
        <v>93.835503000000003</v>
      </c>
      <c r="E1575">
        <v>20.562667999999999</v>
      </c>
      <c r="F1575">
        <v>51.729438999999999</v>
      </c>
      <c r="G1575">
        <v>327.73001099999999</v>
      </c>
      <c r="H1575">
        <v>60.388500000000001</v>
      </c>
      <c r="I1575">
        <v>0</v>
      </c>
    </row>
    <row r="1576" spans="1:9">
      <c r="A1576" s="126">
        <v>1575</v>
      </c>
      <c r="B1576">
        <v>2862.959961</v>
      </c>
      <c r="C1576">
        <v>172.61999499999999</v>
      </c>
      <c r="D1576">
        <v>94.170997999999997</v>
      </c>
      <c r="E1576">
        <v>21.459999</v>
      </c>
      <c r="F1576">
        <v>51.628593000000002</v>
      </c>
      <c r="G1576">
        <v>338.01998900000001</v>
      </c>
      <c r="H1576">
        <v>60.081001000000001</v>
      </c>
      <c r="I1576">
        <v>0</v>
      </c>
    </row>
    <row r="1577" spans="1:9">
      <c r="A1577" s="126">
        <v>1576</v>
      </c>
      <c r="B1577">
        <v>2861.820068</v>
      </c>
      <c r="C1577">
        <v>173.63999899999999</v>
      </c>
      <c r="D1577">
        <v>95.245002999999997</v>
      </c>
      <c r="E1577">
        <v>21.442667</v>
      </c>
      <c r="F1577">
        <v>51.631000999999998</v>
      </c>
      <c r="G1577">
        <v>344.44000199999999</v>
      </c>
      <c r="H1577">
        <v>60.366501</v>
      </c>
      <c r="I1577">
        <v>0</v>
      </c>
    </row>
    <row r="1578" spans="1:9">
      <c r="A1578" s="126">
        <v>1577</v>
      </c>
      <c r="B1578">
        <v>2856.9799800000001</v>
      </c>
      <c r="C1578">
        <v>172.89999399999999</v>
      </c>
      <c r="D1578">
        <v>95.144997000000004</v>
      </c>
      <c r="E1578">
        <v>21.34</v>
      </c>
      <c r="F1578">
        <v>51.736649</v>
      </c>
      <c r="G1578">
        <v>339.17001299999998</v>
      </c>
      <c r="H1578">
        <v>60.269001000000003</v>
      </c>
      <c r="I1578">
        <v>0</v>
      </c>
    </row>
    <row r="1579" spans="1:9">
      <c r="A1579" s="126">
        <v>1578</v>
      </c>
      <c r="B1579">
        <v>2874.6899410000001</v>
      </c>
      <c r="C1579">
        <v>174.64999399999999</v>
      </c>
      <c r="D1579">
        <v>95.269501000000005</v>
      </c>
      <c r="E1579">
        <v>21.521334</v>
      </c>
      <c r="F1579">
        <v>51.897499000000003</v>
      </c>
      <c r="G1579">
        <v>358.82000699999998</v>
      </c>
      <c r="H1579">
        <v>61.032501000000003</v>
      </c>
      <c r="I1579">
        <v>0</v>
      </c>
    </row>
    <row r="1580" spans="1:9">
      <c r="A1580" s="126">
        <v>1579</v>
      </c>
      <c r="B1580">
        <v>2896.73999</v>
      </c>
      <c r="C1580">
        <v>177.46000699999999</v>
      </c>
      <c r="D1580">
        <v>96.384003000000007</v>
      </c>
      <c r="E1580">
        <v>21.284666000000001</v>
      </c>
      <c r="F1580">
        <v>52.324860000000001</v>
      </c>
      <c r="G1580">
        <v>364.57998700000002</v>
      </c>
      <c r="H1580">
        <v>62.091000000000001</v>
      </c>
      <c r="I1580">
        <v>0</v>
      </c>
    </row>
    <row r="1581" spans="1:9">
      <c r="A1581" s="126">
        <v>1580</v>
      </c>
      <c r="B1581">
        <v>2897.5200199999999</v>
      </c>
      <c r="C1581">
        <v>176.259995</v>
      </c>
      <c r="D1581">
        <v>96.640998999999994</v>
      </c>
      <c r="E1581">
        <v>20.790666999999999</v>
      </c>
      <c r="F1581">
        <v>52.747416999999999</v>
      </c>
      <c r="G1581">
        <v>368.48998999999998</v>
      </c>
      <c r="H1581">
        <v>61.557499</v>
      </c>
      <c r="I1581">
        <v>0</v>
      </c>
    </row>
    <row r="1582" spans="1:9">
      <c r="A1582" s="126">
        <v>1581</v>
      </c>
      <c r="B1582">
        <v>2914.040039</v>
      </c>
      <c r="C1582">
        <v>175.89999399999999</v>
      </c>
      <c r="D1582">
        <v>99.904999000000004</v>
      </c>
      <c r="E1582">
        <v>20.334</v>
      </c>
      <c r="F1582">
        <v>53.534903999999997</v>
      </c>
      <c r="G1582">
        <v>368.040009</v>
      </c>
      <c r="H1582">
        <v>62.465000000000003</v>
      </c>
      <c r="I1582">
        <v>0</v>
      </c>
    </row>
    <row r="1583" spans="1:9">
      <c r="A1583" s="126">
        <v>1582</v>
      </c>
      <c r="B1583">
        <v>2901.1298830000001</v>
      </c>
      <c r="C1583">
        <v>177.63999899999999</v>
      </c>
      <c r="D1583">
        <v>100.11900300000001</v>
      </c>
      <c r="E1583">
        <v>20.209999</v>
      </c>
      <c r="F1583">
        <v>54.027084000000002</v>
      </c>
      <c r="G1583">
        <v>370.98001099999999</v>
      </c>
      <c r="H1583">
        <v>61.956001000000001</v>
      </c>
      <c r="I1583">
        <v>0</v>
      </c>
    </row>
    <row r="1584" spans="1:9">
      <c r="A1584" s="126">
        <v>1583</v>
      </c>
      <c r="B1584">
        <v>2901.5200199999999</v>
      </c>
      <c r="C1584">
        <v>175.729996</v>
      </c>
      <c r="D1584">
        <v>100.635498</v>
      </c>
      <c r="E1584">
        <v>20.110665999999998</v>
      </c>
      <c r="F1584">
        <v>54.651310000000002</v>
      </c>
      <c r="G1584">
        <v>367.67999300000002</v>
      </c>
      <c r="H1584">
        <v>60.909500000000001</v>
      </c>
      <c r="I1584">
        <v>0</v>
      </c>
    </row>
    <row r="1585" spans="1:9">
      <c r="A1585" s="126">
        <v>1584</v>
      </c>
      <c r="B1585">
        <v>2896.719971</v>
      </c>
      <c r="C1585">
        <v>171.16000399999999</v>
      </c>
      <c r="D1585">
        <v>101.97550200000001</v>
      </c>
      <c r="E1585">
        <v>19.263331999999998</v>
      </c>
      <c r="F1585">
        <v>54.82658</v>
      </c>
      <c r="G1585">
        <v>363.60000600000001</v>
      </c>
      <c r="H1585">
        <v>59.849997999999999</v>
      </c>
      <c r="I1585">
        <v>1</v>
      </c>
    </row>
    <row r="1586" spans="1:9">
      <c r="A1586" s="126">
        <v>1585</v>
      </c>
      <c r="B1586">
        <v>2888.6000979999999</v>
      </c>
      <c r="C1586">
        <v>167.179993</v>
      </c>
      <c r="D1586">
        <v>99.740996999999993</v>
      </c>
      <c r="E1586">
        <v>18.716000000000001</v>
      </c>
      <c r="F1586">
        <v>54.468845000000002</v>
      </c>
      <c r="G1586">
        <v>341.17999300000002</v>
      </c>
      <c r="H1586">
        <v>59.324001000000003</v>
      </c>
      <c r="I1586">
        <v>0</v>
      </c>
    </row>
    <row r="1587" spans="1:9">
      <c r="A1587" s="126">
        <v>1586</v>
      </c>
      <c r="B1587">
        <v>2878.0500489999999</v>
      </c>
      <c r="C1587">
        <v>162.529999</v>
      </c>
      <c r="D1587">
        <v>97.915497000000002</v>
      </c>
      <c r="E1587">
        <v>18.73</v>
      </c>
      <c r="F1587">
        <v>53.563709000000003</v>
      </c>
      <c r="G1587">
        <v>346.459991</v>
      </c>
      <c r="H1587">
        <v>58.571998999999998</v>
      </c>
      <c r="I1587">
        <v>0</v>
      </c>
    </row>
    <row r="1588" spans="1:9">
      <c r="A1588" s="126">
        <v>1587</v>
      </c>
      <c r="B1588">
        <v>2871.679932</v>
      </c>
      <c r="C1588">
        <v>163.03999300000001</v>
      </c>
      <c r="D1588">
        <v>97.603499999999997</v>
      </c>
      <c r="E1588">
        <v>17.549334000000002</v>
      </c>
      <c r="F1588">
        <v>53.131565000000002</v>
      </c>
      <c r="G1588">
        <v>348.67999300000002</v>
      </c>
      <c r="H1588">
        <v>58.241501</v>
      </c>
      <c r="I1588">
        <v>0</v>
      </c>
    </row>
    <row r="1589" spans="1:9">
      <c r="A1589" s="126">
        <v>1588</v>
      </c>
      <c r="B1589">
        <v>2877.1298830000001</v>
      </c>
      <c r="C1589">
        <v>164.179993</v>
      </c>
      <c r="D1589">
        <v>96.950500000000005</v>
      </c>
      <c r="E1589">
        <v>19.033332999999999</v>
      </c>
      <c r="F1589">
        <v>52.418498999999997</v>
      </c>
      <c r="G1589">
        <v>348.41000400000001</v>
      </c>
      <c r="H1589">
        <v>58.231997999999997</v>
      </c>
      <c r="I1589">
        <v>0</v>
      </c>
    </row>
    <row r="1590" spans="1:9">
      <c r="A1590" s="126">
        <v>1589</v>
      </c>
      <c r="B1590">
        <v>2887.889893</v>
      </c>
      <c r="C1590">
        <v>165.94000199999999</v>
      </c>
      <c r="D1590">
        <v>99.357498000000007</v>
      </c>
      <c r="E1590">
        <v>18.629332999999999</v>
      </c>
      <c r="F1590">
        <v>53.743777999999999</v>
      </c>
      <c r="G1590">
        <v>355.92999300000002</v>
      </c>
      <c r="H1590">
        <v>58.868000000000002</v>
      </c>
      <c r="I1590">
        <v>0</v>
      </c>
    </row>
    <row r="1591" spans="1:9">
      <c r="A1591" s="126">
        <v>1590</v>
      </c>
      <c r="B1591">
        <v>2888.919922</v>
      </c>
      <c r="C1591">
        <v>162</v>
      </c>
      <c r="D1591">
        <v>99.5</v>
      </c>
      <c r="E1591">
        <v>19.369333000000001</v>
      </c>
      <c r="F1591">
        <v>53.076340000000002</v>
      </c>
      <c r="G1591">
        <v>369.95001200000002</v>
      </c>
      <c r="H1591">
        <v>58.140999000000001</v>
      </c>
      <c r="I1591">
        <v>0</v>
      </c>
    </row>
    <row r="1592" spans="1:9">
      <c r="A1592" s="126">
        <v>1591</v>
      </c>
      <c r="B1592">
        <v>2904.179932</v>
      </c>
      <c r="C1592">
        <v>161.36000100000001</v>
      </c>
      <c r="D1592">
        <v>99.493499999999997</v>
      </c>
      <c r="E1592">
        <v>19.297332999999998</v>
      </c>
      <c r="F1592">
        <v>54.358406000000002</v>
      </c>
      <c r="G1592">
        <v>368.14999399999999</v>
      </c>
      <c r="H1592">
        <v>58.766499000000003</v>
      </c>
      <c r="I1592">
        <v>0</v>
      </c>
    </row>
    <row r="1593" spans="1:9">
      <c r="A1593" s="126">
        <v>1592</v>
      </c>
      <c r="B1593">
        <v>2904.9799800000001</v>
      </c>
      <c r="C1593">
        <v>162.320007</v>
      </c>
      <c r="D1593">
        <v>98.509499000000005</v>
      </c>
      <c r="E1593">
        <v>19.68</v>
      </c>
      <c r="F1593">
        <v>53.741379000000002</v>
      </c>
      <c r="G1593">
        <v>364.55999800000001</v>
      </c>
      <c r="H1593">
        <v>58.626499000000003</v>
      </c>
      <c r="I1593">
        <v>0</v>
      </c>
    </row>
    <row r="1594" spans="1:9">
      <c r="A1594" s="126">
        <v>1593</v>
      </c>
      <c r="B1594">
        <v>2888.8000489999999</v>
      </c>
      <c r="C1594">
        <v>160.58000200000001</v>
      </c>
      <c r="D1594">
        <v>95.401497000000006</v>
      </c>
      <c r="E1594">
        <v>19.655999999999999</v>
      </c>
      <c r="F1594">
        <v>52.310467000000003</v>
      </c>
      <c r="G1594">
        <v>350.35000600000001</v>
      </c>
      <c r="H1594">
        <v>57.802501999999997</v>
      </c>
      <c r="I1594">
        <v>0</v>
      </c>
    </row>
    <row r="1595" spans="1:9">
      <c r="A1595" s="126">
        <v>1594</v>
      </c>
      <c r="B1595">
        <v>2904.3100589999999</v>
      </c>
      <c r="C1595">
        <v>160.300003</v>
      </c>
      <c r="D1595">
        <v>97.052498</v>
      </c>
      <c r="E1595">
        <v>18.997333999999999</v>
      </c>
      <c r="F1595">
        <v>52.396881</v>
      </c>
      <c r="G1595">
        <v>367.64999399999999</v>
      </c>
      <c r="H1595">
        <v>58.061000999999997</v>
      </c>
      <c r="I1595">
        <v>0</v>
      </c>
    </row>
    <row r="1596" spans="1:9">
      <c r="A1596" s="126">
        <v>1595</v>
      </c>
      <c r="B1596">
        <v>2907.9499510000001</v>
      </c>
      <c r="C1596">
        <v>163.05999800000001</v>
      </c>
      <c r="D1596">
        <v>96.320999</v>
      </c>
      <c r="E1596">
        <v>19.934667999999999</v>
      </c>
      <c r="F1596">
        <v>52.428100999999998</v>
      </c>
      <c r="G1596">
        <v>366.959991</v>
      </c>
      <c r="H1596">
        <v>58.554501000000002</v>
      </c>
      <c r="I1596">
        <v>0</v>
      </c>
    </row>
    <row r="1597" spans="1:9">
      <c r="A1597" s="126">
        <v>1596</v>
      </c>
      <c r="B1597">
        <v>2930.75</v>
      </c>
      <c r="C1597">
        <v>166.020004</v>
      </c>
      <c r="D1597">
        <v>97.214995999999999</v>
      </c>
      <c r="E1597">
        <v>19.888666000000001</v>
      </c>
      <c r="F1597">
        <v>52.826653</v>
      </c>
      <c r="G1597">
        <v>365.35998499999999</v>
      </c>
      <c r="H1597">
        <v>59.343497999999997</v>
      </c>
      <c r="I1597">
        <v>0</v>
      </c>
    </row>
    <row r="1598" spans="1:9">
      <c r="A1598" s="126">
        <v>1597</v>
      </c>
      <c r="B1598">
        <v>2929.669922</v>
      </c>
      <c r="C1598">
        <v>162.929993</v>
      </c>
      <c r="D1598">
        <v>95.750504000000006</v>
      </c>
      <c r="E1598">
        <v>19.940000999999999</v>
      </c>
      <c r="F1598">
        <v>52.257641</v>
      </c>
      <c r="G1598">
        <v>361.19000199999999</v>
      </c>
      <c r="H1598">
        <v>58.304501000000002</v>
      </c>
      <c r="I1598">
        <v>0</v>
      </c>
    </row>
    <row r="1599" spans="1:9">
      <c r="A1599" s="126">
        <v>1598</v>
      </c>
      <c r="B1599">
        <v>2919.3701169999999</v>
      </c>
      <c r="C1599">
        <v>165.41000399999999</v>
      </c>
      <c r="D1599">
        <v>96.718001999999998</v>
      </c>
      <c r="E1599">
        <v>19.978666</v>
      </c>
      <c r="F1599">
        <v>53.009106000000003</v>
      </c>
      <c r="G1599">
        <v>369.60998499999999</v>
      </c>
      <c r="H1599">
        <v>58.668498999999997</v>
      </c>
      <c r="I1599">
        <v>0</v>
      </c>
    </row>
    <row r="1600" spans="1:9">
      <c r="A1600" s="126">
        <v>1599</v>
      </c>
      <c r="B1600">
        <v>2915.5600589999999</v>
      </c>
      <c r="C1600">
        <v>164.91000399999999</v>
      </c>
      <c r="D1600">
        <v>98.727501000000004</v>
      </c>
      <c r="E1600">
        <v>20.065999999999999</v>
      </c>
      <c r="F1600">
        <v>53.345238000000002</v>
      </c>
      <c r="G1600">
        <v>369.42999300000002</v>
      </c>
      <c r="H1600">
        <v>59.232498</v>
      </c>
      <c r="I1600">
        <v>0</v>
      </c>
    </row>
    <row r="1601" spans="1:9">
      <c r="A1601" s="126">
        <v>1600</v>
      </c>
      <c r="B1601">
        <v>2905.969971</v>
      </c>
      <c r="C1601">
        <v>166.949997</v>
      </c>
      <c r="D1601">
        <v>98.742500000000007</v>
      </c>
      <c r="E1601">
        <v>20.638666000000001</v>
      </c>
      <c r="F1601">
        <v>52.920279999999998</v>
      </c>
      <c r="G1601">
        <v>377.88000499999998</v>
      </c>
      <c r="H1601">
        <v>59.024501999999998</v>
      </c>
      <c r="I1601">
        <v>0</v>
      </c>
    </row>
    <row r="1602" spans="1:9">
      <c r="A1602" s="126">
        <v>1601</v>
      </c>
      <c r="B1602">
        <v>2914</v>
      </c>
      <c r="C1602">
        <v>168.83999600000001</v>
      </c>
      <c r="D1602">
        <v>100.649002</v>
      </c>
      <c r="E1602">
        <v>20.501332999999999</v>
      </c>
      <c r="F1602">
        <v>54.007880999999998</v>
      </c>
      <c r="G1602">
        <v>380.709991</v>
      </c>
      <c r="H1602">
        <v>59.731997999999997</v>
      </c>
      <c r="I1602">
        <v>0</v>
      </c>
    </row>
    <row r="1603" spans="1:9">
      <c r="A1603" s="126">
        <v>1602</v>
      </c>
      <c r="B1603">
        <v>2913.9799800000001</v>
      </c>
      <c r="C1603" s="43">
        <v>164.46000699999999</v>
      </c>
      <c r="D1603">
        <v>100.150002</v>
      </c>
      <c r="E1603">
        <v>17.651333000000001</v>
      </c>
      <c r="F1603">
        <v>54.197552000000002</v>
      </c>
      <c r="G1603">
        <v>374.13000499999998</v>
      </c>
      <c r="H1603">
        <v>59.673499999999997</v>
      </c>
      <c r="I1603">
        <v>0</v>
      </c>
    </row>
    <row r="1604" spans="1:9">
      <c r="A1604" s="126">
        <v>1603</v>
      </c>
      <c r="B1604">
        <v>2924.5900879999999</v>
      </c>
      <c r="C1604" s="43">
        <v>162.44000199999999</v>
      </c>
      <c r="D1604">
        <v>100.218002</v>
      </c>
      <c r="E1604">
        <v>20.713332999999999</v>
      </c>
      <c r="F1604">
        <v>54.562477000000001</v>
      </c>
      <c r="G1604">
        <v>381.42999300000002</v>
      </c>
      <c r="H1604">
        <v>59.765498999999998</v>
      </c>
      <c r="I1604">
        <v>1</v>
      </c>
    </row>
    <row r="1605" spans="1:9">
      <c r="A1605" s="126">
        <v>1604</v>
      </c>
      <c r="B1605">
        <v>2923.429932</v>
      </c>
      <c r="C1605" s="43">
        <v>159.33000200000001</v>
      </c>
      <c r="D1605">
        <v>98.565498000000005</v>
      </c>
      <c r="E1605">
        <v>20.068000999999999</v>
      </c>
      <c r="F1605">
        <v>55.047466</v>
      </c>
      <c r="G1605">
        <v>377.14001500000001</v>
      </c>
      <c r="H1605">
        <v>60.005501000000002</v>
      </c>
      <c r="I1605">
        <v>0</v>
      </c>
    </row>
    <row r="1606" spans="1:9">
      <c r="A1606" s="126">
        <v>1605</v>
      </c>
      <c r="B1606">
        <v>2925.51001</v>
      </c>
      <c r="C1606" s="43">
        <v>162.429993</v>
      </c>
      <c r="D1606">
        <v>97.638000000000005</v>
      </c>
      <c r="E1606">
        <v>19.653334000000001</v>
      </c>
      <c r="F1606">
        <v>55.717308000000003</v>
      </c>
      <c r="G1606">
        <v>377.04998799999998</v>
      </c>
      <c r="H1606">
        <v>60.147499000000003</v>
      </c>
      <c r="I1606">
        <v>0</v>
      </c>
    </row>
    <row r="1607" spans="1:9">
      <c r="A1607" s="126">
        <v>1606</v>
      </c>
      <c r="B1607">
        <v>2901.610107</v>
      </c>
      <c r="C1607" s="43">
        <v>158.85000600000001</v>
      </c>
      <c r="D1607">
        <v>95.471001000000001</v>
      </c>
      <c r="E1607">
        <v>18.788668000000001</v>
      </c>
      <c r="F1607">
        <v>54.737751000000003</v>
      </c>
      <c r="G1607">
        <v>363.64999399999999</v>
      </c>
      <c r="H1607">
        <v>58.409500000000001</v>
      </c>
      <c r="I1607">
        <v>0</v>
      </c>
    </row>
    <row r="1608" spans="1:9">
      <c r="A1608" s="126">
        <v>1607</v>
      </c>
      <c r="B1608">
        <v>2885.570068</v>
      </c>
      <c r="C1608" s="43">
        <v>157.33000200000001</v>
      </c>
      <c r="D1608">
        <v>94.482498000000007</v>
      </c>
      <c r="E1608">
        <v>17.463332999999999</v>
      </c>
      <c r="F1608">
        <v>53.849421999999997</v>
      </c>
      <c r="G1608">
        <v>351.35000600000001</v>
      </c>
      <c r="H1608">
        <v>57.8675</v>
      </c>
      <c r="I1608">
        <v>0</v>
      </c>
    </row>
    <row r="1609" spans="1:9">
      <c r="A1609" s="126">
        <v>1608</v>
      </c>
      <c r="B1609">
        <v>2884.429932</v>
      </c>
      <c r="C1609" s="43">
        <v>157.25</v>
      </c>
      <c r="D1609">
        <v>93.221001000000001</v>
      </c>
      <c r="E1609">
        <v>16.704000000000001</v>
      </c>
      <c r="F1609">
        <v>53.724578999999999</v>
      </c>
      <c r="G1609">
        <v>349.10000600000001</v>
      </c>
      <c r="H1609">
        <v>57.448501999999998</v>
      </c>
      <c r="I1609">
        <v>0</v>
      </c>
    </row>
    <row r="1610" spans="1:9">
      <c r="A1610" s="126">
        <v>1609</v>
      </c>
      <c r="B1610">
        <v>2880.3400879999999</v>
      </c>
      <c r="C1610" s="43">
        <v>157.89999399999999</v>
      </c>
      <c r="D1610">
        <v>93.515998999999994</v>
      </c>
      <c r="E1610">
        <v>17.52</v>
      </c>
      <c r="F1610">
        <v>54.468845000000002</v>
      </c>
      <c r="G1610">
        <v>355.709991</v>
      </c>
      <c r="H1610">
        <v>56.941001999999997</v>
      </c>
      <c r="I1610">
        <v>0</v>
      </c>
    </row>
    <row r="1611" spans="1:9">
      <c r="A1611" s="126">
        <v>1610</v>
      </c>
      <c r="B1611">
        <v>2785.679932</v>
      </c>
      <c r="C1611" s="43">
        <v>151.38000500000001</v>
      </c>
      <c r="D1611">
        <v>87.762496999999996</v>
      </c>
      <c r="E1611">
        <v>17.125333999999999</v>
      </c>
      <c r="F1611">
        <v>51.945515</v>
      </c>
      <c r="G1611">
        <v>325.89001500000001</v>
      </c>
      <c r="H1611">
        <v>54.061000999999997</v>
      </c>
      <c r="I1611">
        <v>0</v>
      </c>
    </row>
    <row r="1612" spans="1:9">
      <c r="A1612" s="126">
        <v>1611</v>
      </c>
      <c r="B1612">
        <v>2728.3701169999999</v>
      </c>
      <c r="C1612" s="43">
        <v>153.35000600000001</v>
      </c>
      <c r="D1612">
        <v>85.968001999999998</v>
      </c>
      <c r="E1612">
        <v>16.815332000000001</v>
      </c>
      <c r="F1612">
        <v>51.48695</v>
      </c>
      <c r="G1612">
        <v>321.10000600000001</v>
      </c>
      <c r="H1612">
        <v>53.966000000000001</v>
      </c>
      <c r="I1612">
        <v>0</v>
      </c>
    </row>
    <row r="1613" spans="1:9">
      <c r="A1613" s="126">
        <v>1612</v>
      </c>
      <c r="B1613">
        <v>2767.1298830000001</v>
      </c>
      <c r="C1613" s="43">
        <v>153.740005</v>
      </c>
      <c r="D1613">
        <v>89.430496000000005</v>
      </c>
      <c r="E1613">
        <v>17.252001</v>
      </c>
      <c r="F1613">
        <v>53.326022999999999</v>
      </c>
      <c r="G1613">
        <v>339.55999800000001</v>
      </c>
      <c r="H1613">
        <v>55.504002</v>
      </c>
      <c r="I1613">
        <v>0</v>
      </c>
    </row>
    <row r="1614" spans="1:9">
      <c r="A1614" s="126">
        <v>1613</v>
      </c>
      <c r="B1614">
        <v>2750.790039</v>
      </c>
      <c r="C1614" s="43">
        <v>153.520004</v>
      </c>
      <c r="D1614">
        <v>88.047500999999997</v>
      </c>
      <c r="E1614">
        <v>17.306000000000001</v>
      </c>
      <c r="F1614">
        <v>52.185608000000002</v>
      </c>
      <c r="G1614">
        <v>333.13000499999998</v>
      </c>
      <c r="H1614">
        <v>54.612499</v>
      </c>
      <c r="I1614">
        <v>0</v>
      </c>
    </row>
    <row r="1615" spans="1:9">
      <c r="A1615" s="126">
        <v>1614</v>
      </c>
      <c r="B1615">
        <v>2809.919922</v>
      </c>
      <c r="C1615" s="43">
        <v>158.779999</v>
      </c>
      <c r="D1615">
        <v>90.998001000000002</v>
      </c>
      <c r="E1615">
        <v>18.439333000000001</v>
      </c>
      <c r="F1615">
        <v>53.335639999999998</v>
      </c>
      <c r="G1615">
        <v>346.39999399999999</v>
      </c>
      <c r="H1615">
        <v>56.063999000000003</v>
      </c>
      <c r="I1615">
        <v>0</v>
      </c>
    </row>
    <row r="1616" spans="1:9">
      <c r="A1616" s="126">
        <v>1615</v>
      </c>
      <c r="B1616">
        <v>2809.209961</v>
      </c>
      <c r="C1616" s="43">
        <v>159.41999799999999</v>
      </c>
      <c r="D1616">
        <v>91.586501999999996</v>
      </c>
      <c r="E1616">
        <v>18.118668</v>
      </c>
      <c r="F1616">
        <v>53.105148</v>
      </c>
      <c r="G1616">
        <v>364.70001200000002</v>
      </c>
      <c r="H1616">
        <v>55.784500000000001</v>
      </c>
      <c r="I1616">
        <v>0</v>
      </c>
    </row>
    <row r="1617" spans="1:9">
      <c r="A1617" s="126">
        <v>1616</v>
      </c>
      <c r="B1617">
        <v>2768.780029</v>
      </c>
      <c r="C1617" s="43">
        <v>154.91999799999999</v>
      </c>
      <c r="D1617">
        <v>88.536002999999994</v>
      </c>
      <c r="E1617">
        <v>17.594000000000001</v>
      </c>
      <c r="F1617">
        <v>51.863899000000004</v>
      </c>
      <c r="G1617">
        <v>346.709991</v>
      </c>
      <c r="H1617">
        <v>54.398499000000001</v>
      </c>
      <c r="I1617">
        <v>0</v>
      </c>
    </row>
    <row r="1618" spans="1:9">
      <c r="A1618" s="126">
        <v>1617</v>
      </c>
      <c r="B1618">
        <v>2767.780029</v>
      </c>
      <c r="C1618" s="43">
        <v>154.050003</v>
      </c>
      <c r="D1618">
        <v>88.201499999999996</v>
      </c>
      <c r="E1618">
        <v>17.333331999999999</v>
      </c>
      <c r="F1618">
        <v>52.653770000000002</v>
      </c>
      <c r="G1618">
        <v>332.67001299999998</v>
      </c>
      <c r="H1618">
        <v>54.823002000000002</v>
      </c>
      <c r="I1618">
        <v>0</v>
      </c>
    </row>
    <row r="1619" spans="1:9">
      <c r="A1619" s="126">
        <v>1618</v>
      </c>
      <c r="B1619">
        <v>2755.8798830000001</v>
      </c>
      <c r="C1619" s="43">
        <v>154.779999</v>
      </c>
      <c r="D1619">
        <v>89.464995999999999</v>
      </c>
      <c r="E1619">
        <v>17.396667000000001</v>
      </c>
      <c r="F1619">
        <v>52.975501999999999</v>
      </c>
      <c r="G1619">
        <v>329.540009</v>
      </c>
      <c r="H1619">
        <v>55.057999000000002</v>
      </c>
      <c r="I1619">
        <v>0</v>
      </c>
    </row>
    <row r="1620" spans="1:9">
      <c r="A1620" s="126">
        <v>1619</v>
      </c>
      <c r="B1620">
        <v>2740.6899410000001</v>
      </c>
      <c r="C1620" s="43">
        <v>154.38999899999999</v>
      </c>
      <c r="D1620">
        <v>88.434997999999993</v>
      </c>
      <c r="E1620">
        <v>19.609332999999999</v>
      </c>
      <c r="F1620">
        <v>53.474879999999999</v>
      </c>
      <c r="G1620">
        <v>333.16000400000001</v>
      </c>
      <c r="H1620">
        <v>55.184502000000002</v>
      </c>
      <c r="I1620">
        <v>0</v>
      </c>
    </row>
    <row r="1621" spans="1:9">
      <c r="A1621" s="126">
        <v>1620</v>
      </c>
      <c r="B1621">
        <v>2656.1000979999999</v>
      </c>
      <c r="C1621" s="43">
        <v>146.03999300000001</v>
      </c>
      <c r="D1621">
        <v>83.209998999999996</v>
      </c>
      <c r="E1621">
        <v>19.233333999999999</v>
      </c>
      <c r="F1621">
        <v>51.640605999999998</v>
      </c>
      <c r="G1621">
        <v>301.82998700000002</v>
      </c>
      <c r="H1621">
        <v>52.535499999999999</v>
      </c>
      <c r="I1621">
        <v>0</v>
      </c>
    </row>
    <row r="1622" spans="1:9">
      <c r="A1622" s="126">
        <v>1621</v>
      </c>
      <c r="B1622">
        <v>2705.570068</v>
      </c>
      <c r="C1622" s="43">
        <v>150.949997</v>
      </c>
      <c r="D1622">
        <v>89.108497999999997</v>
      </c>
      <c r="E1622">
        <v>20.990666999999998</v>
      </c>
      <c r="F1622">
        <v>52.771434999999997</v>
      </c>
      <c r="G1622">
        <v>312.86999500000002</v>
      </c>
      <c r="H1622">
        <v>54.778500000000001</v>
      </c>
      <c r="I1622">
        <v>0</v>
      </c>
    </row>
    <row r="1623" spans="1:9">
      <c r="A1623" s="126">
        <v>1622</v>
      </c>
      <c r="B1623">
        <v>2658.6899410000001</v>
      </c>
      <c r="C1623" s="43">
        <v>145.36999499999999</v>
      </c>
      <c r="D1623">
        <v>82.140502999999995</v>
      </c>
      <c r="E1623">
        <v>22.059999000000001</v>
      </c>
      <c r="F1623">
        <v>51.931114000000001</v>
      </c>
      <c r="G1623">
        <v>299.82998700000002</v>
      </c>
      <c r="H1623">
        <v>53.573501999999998</v>
      </c>
      <c r="I1623">
        <v>0</v>
      </c>
    </row>
    <row r="1624" spans="1:9">
      <c r="A1624" s="126">
        <v>1623</v>
      </c>
      <c r="B1624">
        <v>2641.25</v>
      </c>
      <c r="C1624" s="43">
        <v>142.08999600000001</v>
      </c>
      <c r="D1624">
        <v>76.944000000000003</v>
      </c>
      <c r="E1624">
        <v>22.323333999999999</v>
      </c>
      <c r="F1624">
        <v>50.956359999999997</v>
      </c>
      <c r="G1624">
        <v>284.83999599999999</v>
      </c>
      <c r="H1624">
        <v>51.004002</v>
      </c>
      <c r="I1624">
        <v>0</v>
      </c>
    </row>
    <row r="1625" spans="1:9">
      <c r="A1625" s="126">
        <v>1624</v>
      </c>
      <c r="B1625">
        <v>2682.6298830000001</v>
      </c>
      <c r="C1625" s="43">
        <v>146.220001</v>
      </c>
      <c r="D1625">
        <v>76.521004000000005</v>
      </c>
      <c r="E1625">
        <v>21.993334000000001</v>
      </c>
      <c r="F1625">
        <v>51.210856999999997</v>
      </c>
      <c r="G1625">
        <v>285.80999800000001</v>
      </c>
      <c r="H1625">
        <v>51.810501000000002</v>
      </c>
      <c r="I1625">
        <v>0</v>
      </c>
    </row>
    <row r="1626" spans="1:9">
      <c r="A1626" s="126">
        <v>1625</v>
      </c>
      <c r="B1626">
        <v>2711.73999</v>
      </c>
      <c r="C1626" s="43">
        <v>151.78999300000001</v>
      </c>
      <c r="D1626">
        <v>79.900497000000001</v>
      </c>
      <c r="E1626">
        <v>22.488001000000001</v>
      </c>
      <c r="F1626">
        <v>52.545738</v>
      </c>
      <c r="G1626">
        <v>301.77999899999998</v>
      </c>
      <c r="H1626">
        <v>53.838501000000001</v>
      </c>
      <c r="I1626">
        <v>0</v>
      </c>
    </row>
    <row r="1627" spans="1:9">
      <c r="A1627" s="126">
        <v>1626</v>
      </c>
      <c r="B1627">
        <v>2740.3701169999999</v>
      </c>
      <c r="C1627" s="43">
        <v>151.75</v>
      </c>
      <c r="D1627">
        <v>83.276497000000006</v>
      </c>
      <c r="E1627">
        <v>22.952000000000002</v>
      </c>
      <c r="F1627">
        <v>53.352432</v>
      </c>
      <c r="G1627">
        <v>317.38000499999998</v>
      </c>
      <c r="H1627">
        <v>53.5</v>
      </c>
      <c r="I1627">
        <v>1</v>
      </c>
    </row>
    <row r="1628" spans="1:9">
      <c r="A1628" s="126">
        <v>1627</v>
      </c>
      <c r="B1628">
        <v>2723.0600589999999</v>
      </c>
      <c r="C1628" s="43">
        <v>150.35000600000001</v>
      </c>
      <c r="D1628">
        <v>83.276497000000006</v>
      </c>
      <c r="E1628">
        <v>23.094000000000001</v>
      </c>
      <c r="F1628">
        <v>49.813533999999997</v>
      </c>
      <c r="G1628">
        <v>309.10000600000001</v>
      </c>
      <c r="H1628">
        <v>52.889499999999998</v>
      </c>
      <c r="I1628">
        <v>0</v>
      </c>
    </row>
    <row r="1629" spans="1:9">
      <c r="A1629" s="126">
        <v>1628</v>
      </c>
      <c r="B1629">
        <v>2738.3100589999999</v>
      </c>
      <c r="C1629" s="43">
        <v>148.679993</v>
      </c>
      <c r="D1629">
        <v>81.389999000000003</v>
      </c>
      <c r="E1629">
        <v>22.76</v>
      </c>
      <c r="F1629">
        <v>48.399417999999997</v>
      </c>
      <c r="G1629">
        <v>315.44000199999999</v>
      </c>
      <c r="H1629">
        <v>52.004500999999998</v>
      </c>
      <c r="I1629">
        <v>0</v>
      </c>
    </row>
    <row r="1630" spans="1:9">
      <c r="A1630" s="126">
        <v>1629</v>
      </c>
      <c r="B1630">
        <v>2755.4499510000001</v>
      </c>
      <c r="C1630" s="43">
        <v>149.94000199999999</v>
      </c>
      <c r="D1630">
        <v>82.140502999999995</v>
      </c>
      <c r="E1630">
        <v>22.737333</v>
      </c>
      <c r="F1630">
        <v>48.922809999999998</v>
      </c>
      <c r="G1630">
        <v>310.83999599999999</v>
      </c>
      <c r="H1630">
        <v>52.790500999999999</v>
      </c>
      <c r="I1630">
        <v>0</v>
      </c>
    </row>
    <row r="1631" spans="1:9">
      <c r="A1631" s="126">
        <v>1630</v>
      </c>
      <c r="B1631">
        <v>2813.889893</v>
      </c>
      <c r="C1631" s="43">
        <v>151.529999</v>
      </c>
      <c r="D1631">
        <v>87.774497999999994</v>
      </c>
      <c r="E1631">
        <v>23.210667000000001</v>
      </c>
      <c r="F1631">
        <v>50.406551</v>
      </c>
      <c r="G1631">
        <v>327.5</v>
      </c>
      <c r="H1631">
        <v>54.669497999999997</v>
      </c>
      <c r="I1631">
        <v>0</v>
      </c>
    </row>
    <row r="1632" spans="1:9">
      <c r="A1632" s="126">
        <v>1631</v>
      </c>
      <c r="B1632">
        <v>2806.830078</v>
      </c>
      <c r="C1632" s="43">
        <v>147.86999499999999</v>
      </c>
      <c r="D1632">
        <v>87.745498999999995</v>
      </c>
      <c r="E1632">
        <v>23.426666000000001</v>
      </c>
      <c r="F1632">
        <v>50.230679000000002</v>
      </c>
      <c r="G1632">
        <v>317.92001299999998</v>
      </c>
      <c r="H1632">
        <v>54.119999</v>
      </c>
      <c r="I1632">
        <v>0</v>
      </c>
    </row>
    <row r="1633" spans="1:9">
      <c r="A1633" s="126">
        <v>1632</v>
      </c>
      <c r="B1633">
        <v>2781.01001</v>
      </c>
      <c r="C1633" s="43">
        <v>144.96000699999999</v>
      </c>
      <c r="D1633">
        <v>85.621498000000003</v>
      </c>
      <c r="E1633">
        <v>23.367332000000001</v>
      </c>
      <c r="F1633">
        <v>49.262154000000002</v>
      </c>
      <c r="G1633">
        <v>303.47000100000002</v>
      </c>
      <c r="H1633">
        <v>53.307499</v>
      </c>
      <c r="I1633">
        <v>0</v>
      </c>
    </row>
    <row r="1634" spans="1:9">
      <c r="A1634" s="126">
        <v>1633</v>
      </c>
      <c r="B1634">
        <v>2726.219971</v>
      </c>
      <c r="C1634" s="43">
        <v>141.550003</v>
      </c>
      <c r="D1634">
        <v>81.842499000000004</v>
      </c>
      <c r="E1634">
        <v>22.085332999999999</v>
      </c>
      <c r="F1634">
        <v>46.780624000000003</v>
      </c>
      <c r="G1634">
        <v>294.07000699999998</v>
      </c>
      <c r="H1634">
        <v>51.931499000000002</v>
      </c>
      <c r="I1634">
        <v>0</v>
      </c>
    </row>
    <row r="1635" spans="1:9">
      <c r="A1635" s="126">
        <v>1634</v>
      </c>
      <c r="B1635">
        <v>2722.179932</v>
      </c>
      <c r="C1635" s="43">
        <v>142.16000399999999</v>
      </c>
      <c r="D1635">
        <v>81.558502000000004</v>
      </c>
      <c r="E1635">
        <v>22.582001000000002</v>
      </c>
      <c r="F1635">
        <v>46.313212999999998</v>
      </c>
      <c r="G1635">
        <v>294.39999399999999</v>
      </c>
      <c r="H1635">
        <v>51.802501999999997</v>
      </c>
      <c r="I1635">
        <v>0</v>
      </c>
    </row>
    <row r="1636" spans="1:9">
      <c r="A1636" s="126">
        <v>1635</v>
      </c>
      <c r="B1636">
        <v>2701.580078</v>
      </c>
      <c r="C1636" s="43">
        <v>144.220001</v>
      </c>
      <c r="D1636">
        <v>79.950500000000005</v>
      </c>
      <c r="E1636">
        <v>22.933332</v>
      </c>
      <c r="F1636">
        <v>45.004989999999999</v>
      </c>
      <c r="G1636">
        <v>286.73001099999999</v>
      </c>
      <c r="H1636">
        <v>52.182999000000002</v>
      </c>
      <c r="I1636">
        <v>0</v>
      </c>
    </row>
    <row r="1637" spans="1:9">
      <c r="A1637" s="126">
        <v>1636</v>
      </c>
      <c r="B1637">
        <v>2730.1999510000001</v>
      </c>
      <c r="C1637" s="43">
        <v>143.85000600000001</v>
      </c>
      <c r="D1637">
        <v>80.971999999999994</v>
      </c>
      <c r="E1637">
        <v>23.229334000000001</v>
      </c>
      <c r="F1637">
        <v>46.115665</v>
      </c>
      <c r="G1637">
        <v>290.05999800000001</v>
      </c>
      <c r="H1637">
        <v>53.235500000000002</v>
      </c>
      <c r="I1637">
        <v>0</v>
      </c>
    </row>
    <row r="1638" spans="1:9">
      <c r="A1638" s="126">
        <v>1637</v>
      </c>
      <c r="B1638">
        <v>2736.2700199999999</v>
      </c>
      <c r="C1638" s="43">
        <v>139.529999</v>
      </c>
      <c r="D1638">
        <v>79.670501999999999</v>
      </c>
      <c r="E1638">
        <v>23.620667000000001</v>
      </c>
      <c r="F1638">
        <v>46.626418999999999</v>
      </c>
      <c r="G1638">
        <v>286.209991</v>
      </c>
      <c r="H1638">
        <v>53.074500999999998</v>
      </c>
      <c r="I1638">
        <v>0</v>
      </c>
    </row>
    <row r="1639" spans="1:9">
      <c r="A1639" s="126">
        <v>1638</v>
      </c>
      <c r="B1639">
        <v>2690.7299800000001</v>
      </c>
      <c r="C1639" s="43">
        <v>131.550003</v>
      </c>
      <c r="D1639">
        <v>75.614502000000002</v>
      </c>
      <c r="E1639">
        <v>23.564667</v>
      </c>
      <c r="F1639">
        <v>44.778525999999999</v>
      </c>
      <c r="G1639">
        <v>270.60000600000001</v>
      </c>
      <c r="H1639">
        <v>51</v>
      </c>
      <c r="I1639">
        <v>0</v>
      </c>
    </row>
    <row r="1640" spans="1:9">
      <c r="A1640" s="126">
        <v>1639</v>
      </c>
      <c r="B1640">
        <v>2641.889893</v>
      </c>
      <c r="C1640" s="43">
        <v>132.429993</v>
      </c>
      <c r="D1640">
        <v>74.773003000000003</v>
      </c>
      <c r="E1640">
        <v>23.166</v>
      </c>
      <c r="F1640">
        <v>42.639099000000002</v>
      </c>
      <c r="G1640">
        <v>266.98001099999999</v>
      </c>
      <c r="H1640">
        <v>51.287998000000002</v>
      </c>
      <c r="I1640">
        <v>0</v>
      </c>
    </row>
    <row r="1641" spans="1:9">
      <c r="A1641" s="126">
        <v>1640</v>
      </c>
      <c r="B1641">
        <v>2649.929932</v>
      </c>
      <c r="C1641" s="43">
        <v>134.820007</v>
      </c>
      <c r="D1641">
        <v>75.836501999999996</v>
      </c>
      <c r="E1641">
        <v>22.545999999999999</v>
      </c>
      <c r="F1641">
        <v>42.590916</v>
      </c>
      <c r="G1641">
        <v>262.13000499999998</v>
      </c>
      <c r="H1641">
        <v>51.880501000000002</v>
      </c>
      <c r="I1641">
        <v>0</v>
      </c>
    </row>
    <row r="1642" spans="1:9">
      <c r="A1642" s="126">
        <v>1641</v>
      </c>
      <c r="B1642">
        <v>2632.5600589999999</v>
      </c>
      <c r="C1642" s="43">
        <v>131.729996</v>
      </c>
      <c r="D1642">
        <v>75.102997000000002</v>
      </c>
      <c r="E1642">
        <v>21.722000000000001</v>
      </c>
      <c r="F1642">
        <v>41.509151000000003</v>
      </c>
      <c r="G1642">
        <v>258.82000699999998</v>
      </c>
      <c r="H1642">
        <v>51.194000000000003</v>
      </c>
      <c r="I1642">
        <v>0</v>
      </c>
    </row>
    <row r="1643" spans="1:9">
      <c r="A1643" s="126">
        <v>1642</v>
      </c>
      <c r="B1643">
        <v>2673.4499510000001</v>
      </c>
      <c r="C1643" s="43">
        <v>136.38000500000001</v>
      </c>
      <c r="D1643">
        <v>79.066497999999996</v>
      </c>
      <c r="E1643">
        <v>23.066668</v>
      </c>
      <c r="F1643">
        <v>42.070515</v>
      </c>
      <c r="G1643">
        <v>261.42999300000002</v>
      </c>
      <c r="H1643">
        <v>52.430999999999997</v>
      </c>
      <c r="I1643">
        <v>0</v>
      </c>
    </row>
    <row r="1644" spans="1:9">
      <c r="A1644" s="126">
        <v>1643</v>
      </c>
      <c r="B1644">
        <v>2682.169922</v>
      </c>
      <c r="C1644" s="43">
        <v>135</v>
      </c>
      <c r="D1644">
        <v>79.070999</v>
      </c>
      <c r="E1644">
        <v>22.927999</v>
      </c>
      <c r="F1644">
        <v>41.978966</v>
      </c>
      <c r="G1644">
        <v>266.63000499999998</v>
      </c>
      <c r="H1644">
        <v>52.220500999999999</v>
      </c>
      <c r="I1644">
        <v>0</v>
      </c>
    </row>
    <row r="1645" spans="1:9">
      <c r="A1645" s="126">
        <v>1644</v>
      </c>
      <c r="B1645">
        <v>2743.790039</v>
      </c>
      <c r="C1645" s="43">
        <v>136.759995</v>
      </c>
      <c r="D1645">
        <v>83.887496999999996</v>
      </c>
      <c r="E1645">
        <v>23.191334000000001</v>
      </c>
      <c r="F1645">
        <v>43.593162999999997</v>
      </c>
      <c r="G1645">
        <v>282.64999399999999</v>
      </c>
      <c r="H1645">
        <v>54.311501</v>
      </c>
      <c r="I1645">
        <v>0</v>
      </c>
    </row>
    <row r="1646" spans="1:9">
      <c r="A1646" s="126">
        <v>1645</v>
      </c>
      <c r="B1646">
        <v>2737.8000489999999</v>
      </c>
      <c r="C1646" s="43">
        <v>138.679993</v>
      </c>
      <c r="D1646">
        <v>83.678496999999993</v>
      </c>
      <c r="E1646">
        <v>22.744667</v>
      </c>
      <c r="F1646">
        <v>43.258277999999997</v>
      </c>
      <c r="G1646">
        <v>288.75</v>
      </c>
      <c r="H1646">
        <v>54.415000999999997</v>
      </c>
      <c r="I1646">
        <v>0</v>
      </c>
    </row>
    <row r="1647" spans="1:9">
      <c r="A1647" s="126">
        <v>1646</v>
      </c>
      <c r="B1647">
        <v>2760.169922</v>
      </c>
      <c r="C1647" s="43">
        <v>140.61000100000001</v>
      </c>
      <c r="D1647">
        <v>84.508499</v>
      </c>
      <c r="E1647">
        <v>23.365334000000001</v>
      </c>
      <c r="F1647">
        <v>43.024585999999999</v>
      </c>
      <c r="G1647">
        <v>286.13000499999998</v>
      </c>
      <c r="H1647">
        <v>54.721499999999999</v>
      </c>
      <c r="I1647">
        <v>0</v>
      </c>
    </row>
    <row r="1648" spans="1:9">
      <c r="A1648" s="126">
        <v>1647</v>
      </c>
      <c r="B1648">
        <v>2790.3701169999999</v>
      </c>
      <c r="C1648" s="43">
        <v>141.08999600000001</v>
      </c>
      <c r="D1648">
        <v>88.617996000000005</v>
      </c>
      <c r="E1648">
        <v>23.899332000000001</v>
      </c>
      <c r="F1648">
        <v>44.527957999999998</v>
      </c>
      <c r="G1648">
        <v>290.29998799999998</v>
      </c>
      <c r="H1648">
        <v>55.321499000000003</v>
      </c>
      <c r="I1648">
        <v>1</v>
      </c>
    </row>
    <row r="1649" spans="1:9">
      <c r="A1649" s="126">
        <v>1648</v>
      </c>
      <c r="B1649">
        <v>2700.0600589999999</v>
      </c>
      <c r="C1649" s="43">
        <v>137.929993</v>
      </c>
      <c r="D1649">
        <v>83.419998000000007</v>
      </c>
      <c r="E1649">
        <v>23.98</v>
      </c>
      <c r="F1649">
        <v>42.569232999999997</v>
      </c>
      <c r="G1649">
        <v>275.32998700000002</v>
      </c>
      <c r="H1649">
        <v>52.540999999999997</v>
      </c>
      <c r="I1649">
        <v>0</v>
      </c>
    </row>
    <row r="1650" spans="1:9">
      <c r="A1650" s="126">
        <v>1649</v>
      </c>
      <c r="B1650">
        <v>2695.9499510000001</v>
      </c>
      <c r="C1650" s="43">
        <v>139.63000500000001</v>
      </c>
      <c r="D1650">
        <v>84.959502999999998</v>
      </c>
      <c r="E1650">
        <v>24.204000000000001</v>
      </c>
      <c r="F1650">
        <v>42.094603999999997</v>
      </c>
      <c r="G1650">
        <v>282.88000499999998</v>
      </c>
      <c r="H1650">
        <v>53.436501</v>
      </c>
      <c r="I1650">
        <v>0</v>
      </c>
    </row>
    <row r="1651" spans="1:9">
      <c r="A1651" s="126">
        <v>1650</v>
      </c>
      <c r="B1651">
        <v>2633.080078</v>
      </c>
      <c r="C1651" s="43">
        <v>137.41999799999999</v>
      </c>
      <c r="D1651">
        <v>81.456496999999999</v>
      </c>
      <c r="E1651">
        <v>23.864668000000002</v>
      </c>
      <c r="F1651">
        <v>40.593639000000003</v>
      </c>
      <c r="G1651">
        <v>265.14001500000001</v>
      </c>
      <c r="H1651">
        <v>51.828999000000003</v>
      </c>
      <c r="I1651">
        <v>0</v>
      </c>
    </row>
    <row r="1652" spans="1:9">
      <c r="A1652" s="126">
        <v>1651</v>
      </c>
      <c r="B1652">
        <v>2637.719971</v>
      </c>
      <c r="C1652" s="43">
        <v>141.85000600000001</v>
      </c>
      <c r="D1652">
        <v>82.051497999999995</v>
      </c>
      <c r="E1652">
        <v>24.343332</v>
      </c>
      <c r="F1652">
        <v>40.861065000000004</v>
      </c>
      <c r="G1652">
        <v>269.70001200000002</v>
      </c>
      <c r="H1652">
        <v>51.977500999999997</v>
      </c>
      <c r="I1652">
        <v>0</v>
      </c>
    </row>
    <row r="1653" spans="1:9">
      <c r="A1653" s="126">
        <v>1652</v>
      </c>
      <c r="B1653">
        <v>2636.780029</v>
      </c>
      <c r="C1653" s="43">
        <v>142.08000200000001</v>
      </c>
      <c r="D1653">
        <v>82.162002999999999</v>
      </c>
      <c r="E1653">
        <v>24.450665999999998</v>
      </c>
      <c r="F1653">
        <v>40.627361000000001</v>
      </c>
      <c r="G1653">
        <v>265.32000699999998</v>
      </c>
      <c r="H1653">
        <v>52.587502000000001</v>
      </c>
      <c r="I1653">
        <v>0</v>
      </c>
    </row>
    <row r="1654" spans="1:9">
      <c r="A1654" s="126">
        <v>1653</v>
      </c>
      <c r="B1654">
        <v>2651.070068</v>
      </c>
      <c r="C1654" s="43">
        <v>144.5</v>
      </c>
      <c r="D1654">
        <v>83.177002000000002</v>
      </c>
      <c r="E1654">
        <v>24.440000999999999</v>
      </c>
      <c r="F1654">
        <v>40.740600999999998</v>
      </c>
      <c r="G1654">
        <v>274.88000499999998</v>
      </c>
      <c r="H1654">
        <v>53.183998000000003</v>
      </c>
      <c r="I1654">
        <v>0</v>
      </c>
    </row>
    <row r="1655" spans="1:9">
      <c r="A1655" s="126">
        <v>1654</v>
      </c>
      <c r="B1655">
        <v>2650.540039</v>
      </c>
      <c r="C1655" s="43">
        <v>145.009995</v>
      </c>
      <c r="D1655">
        <v>82.918998999999999</v>
      </c>
      <c r="E1655">
        <v>25.119333000000001</v>
      </c>
      <c r="F1655">
        <v>41.186309999999999</v>
      </c>
      <c r="G1655">
        <v>276.01998900000001</v>
      </c>
      <c r="H1655">
        <v>53.095001000000003</v>
      </c>
      <c r="I1655">
        <v>0</v>
      </c>
    </row>
    <row r="1656" spans="1:9">
      <c r="A1656" s="126">
        <v>1655</v>
      </c>
      <c r="B1656">
        <v>2599.9499510000001</v>
      </c>
      <c r="C1656" s="43">
        <v>144.05999800000001</v>
      </c>
      <c r="D1656">
        <v>79.595496999999995</v>
      </c>
      <c r="E1656">
        <v>24.380666999999999</v>
      </c>
      <c r="F1656">
        <v>39.868445999999999</v>
      </c>
      <c r="G1656">
        <v>266.83999599999999</v>
      </c>
      <c r="H1656">
        <v>52.104999999999997</v>
      </c>
      <c r="I1656">
        <v>0</v>
      </c>
    </row>
    <row r="1657" spans="1:9">
      <c r="A1657" s="126">
        <v>1656</v>
      </c>
      <c r="B1657">
        <v>2545.9399410000001</v>
      </c>
      <c r="C1657" s="43">
        <v>140.19000199999999</v>
      </c>
      <c r="D1657">
        <v>76.045501999999999</v>
      </c>
      <c r="E1657">
        <v>23.228000999999999</v>
      </c>
      <c r="F1657">
        <v>39.497421000000003</v>
      </c>
      <c r="G1657">
        <v>262.79998799999998</v>
      </c>
      <c r="H1657">
        <v>50.826500000000003</v>
      </c>
      <c r="I1657">
        <v>0</v>
      </c>
    </row>
    <row r="1658" spans="1:9">
      <c r="A1658" s="126">
        <v>1657</v>
      </c>
      <c r="B1658">
        <v>2546.1599120000001</v>
      </c>
      <c r="C1658" s="43">
        <v>143.66000399999999</v>
      </c>
      <c r="D1658">
        <v>77.573997000000006</v>
      </c>
      <c r="E1658">
        <v>22.468665999999999</v>
      </c>
      <c r="F1658">
        <v>40.010596999999997</v>
      </c>
      <c r="G1658">
        <v>270.94000199999999</v>
      </c>
      <c r="H1658">
        <v>51.435501000000002</v>
      </c>
      <c r="I1658">
        <v>0</v>
      </c>
    </row>
    <row r="1659" spans="1:9">
      <c r="A1659" s="126">
        <v>1658</v>
      </c>
      <c r="B1659">
        <v>2506.959961</v>
      </c>
      <c r="C1659" s="43">
        <v>133.240005</v>
      </c>
      <c r="D1659">
        <v>74.753997999999996</v>
      </c>
      <c r="E1659">
        <v>22.198</v>
      </c>
      <c r="F1659">
        <v>38.762596000000002</v>
      </c>
      <c r="G1659">
        <v>266.76998900000001</v>
      </c>
      <c r="H1659">
        <v>51.150500999999998</v>
      </c>
      <c r="I1659">
        <v>0</v>
      </c>
    </row>
    <row r="1660" spans="1:9">
      <c r="A1660" s="126">
        <v>1659</v>
      </c>
      <c r="B1660">
        <v>2467.419922</v>
      </c>
      <c r="C1660" s="43">
        <v>133.39999399999999</v>
      </c>
      <c r="D1660">
        <v>73.041495999999995</v>
      </c>
      <c r="E1660">
        <v>21.025333</v>
      </c>
      <c r="F1660">
        <v>37.784430999999998</v>
      </c>
      <c r="G1660">
        <v>260.57998700000002</v>
      </c>
      <c r="H1660">
        <v>50.470500999999999</v>
      </c>
      <c r="I1660">
        <v>0</v>
      </c>
    </row>
    <row r="1661" spans="1:9">
      <c r="A1661" s="126">
        <v>1660</v>
      </c>
      <c r="B1661">
        <v>2416.6201169999999</v>
      </c>
      <c r="C1661" s="43">
        <v>124.949997</v>
      </c>
      <c r="D1661">
        <v>68.872497999999993</v>
      </c>
      <c r="E1661">
        <v>21.318000999999999</v>
      </c>
      <c r="F1661">
        <v>36.314793000000002</v>
      </c>
      <c r="G1661">
        <v>246.38999899999999</v>
      </c>
      <c r="H1661">
        <v>48.977001000000001</v>
      </c>
      <c r="I1661">
        <v>0</v>
      </c>
    </row>
    <row r="1662" spans="1:9">
      <c r="A1662" s="126">
        <v>1661</v>
      </c>
      <c r="B1662">
        <v>2351.1000979999999</v>
      </c>
      <c r="C1662" s="43">
        <v>124.05999799999999</v>
      </c>
      <c r="D1662">
        <v>67.197997999999998</v>
      </c>
      <c r="E1662">
        <v>19.692667</v>
      </c>
      <c r="F1662">
        <v>35.375171999999999</v>
      </c>
      <c r="G1662">
        <v>233.88000500000001</v>
      </c>
      <c r="H1662">
        <v>48.811000999999997</v>
      </c>
      <c r="I1662">
        <v>0</v>
      </c>
    </row>
    <row r="1663" spans="1:9">
      <c r="A1663" s="126">
        <v>1662</v>
      </c>
      <c r="B1663">
        <v>2467.6999510000001</v>
      </c>
      <c r="C1663" s="43">
        <v>134.179993</v>
      </c>
      <c r="D1663">
        <v>73.544998000000007</v>
      </c>
      <c r="E1663">
        <v>21.739332000000001</v>
      </c>
      <c r="F1663">
        <v>37.866356000000003</v>
      </c>
      <c r="G1663">
        <v>253.66999799999999</v>
      </c>
      <c r="H1663">
        <v>51.972999999999999</v>
      </c>
      <c r="I1663">
        <v>0</v>
      </c>
    </row>
    <row r="1664" spans="1:9">
      <c r="A1664" s="126">
        <v>1663</v>
      </c>
      <c r="B1664">
        <v>2488.830078</v>
      </c>
      <c r="C1664" s="43">
        <v>134.520004</v>
      </c>
      <c r="D1664">
        <v>73.082001000000005</v>
      </c>
      <c r="E1664">
        <v>21.075333000000001</v>
      </c>
      <c r="F1664">
        <v>37.620604999999998</v>
      </c>
      <c r="G1664">
        <v>255.570007</v>
      </c>
      <c r="H1664">
        <v>52.194000000000003</v>
      </c>
      <c r="I1664">
        <v>0</v>
      </c>
    </row>
    <row r="1665" spans="1:9">
      <c r="A1665" s="126">
        <v>1664</v>
      </c>
      <c r="B1665">
        <v>2485.73999</v>
      </c>
      <c r="C1665" s="43">
        <v>133.199997</v>
      </c>
      <c r="D1665">
        <v>73.901000999999994</v>
      </c>
      <c r="E1665">
        <v>22.257999000000002</v>
      </c>
      <c r="F1665">
        <v>37.639881000000003</v>
      </c>
      <c r="G1665">
        <v>256.07998700000002</v>
      </c>
      <c r="H1665">
        <v>51.853999999999999</v>
      </c>
      <c r="I1665">
        <v>0</v>
      </c>
    </row>
    <row r="1666" spans="1:9">
      <c r="A1666" s="126">
        <v>1665</v>
      </c>
      <c r="B1666">
        <v>2506.8500979999999</v>
      </c>
      <c r="C1666" s="43">
        <v>131.08999600000001</v>
      </c>
      <c r="D1666">
        <v>75.098502999999994</v>
      </c>
      <c r="E1666">
        <v>22.186665999999999</v>
      </c>
      <c r="F1666">
        <v>38.003684999999997</v>
      </c>
      <c r="G1666">
        <v>267.66000400000001</v>
      </c>
      <c r="H1666">
        <v>51.780498999999999</v>
      </c>
      <c r="I1666">
        <v>0</v>
      </c>
    </row>
    <row r="1667" spans="1:9">
      <c r="A1667" s="126">
        <v>1666</v>
      </c>
      <c r="B1667">
        <v>2510.030029</v>
      </c>
      <c r="C1667" s="43">
        <v>135.679993</v>
      </c>
      <c r="D1667">
        <v>76.956496999999999</v>
      </c>
      <c r="E1667">
        <v>20.674666999999999</v>
      </c>
      <c r="F1667">
        <v>38.047046999999999</v>
      </c>
      <c r="G1667">
        <v>267.66000400000001</v>
      </c>
      <c r="H1667">
        <v>52.292499999999997</v>
      </c>
      <c r="I1667">
        <v>1</v>
      </c>
    </row>
    <row r="1668" spans="1:9">
      <c r="A1668" s="126">
        <v>1667</v>
      </c>
      <c r="B1668">
        <v>2447.889893</v>
      </c>
      <c r="C1668" s="43">
        <v>131.740005</v>
      </c>
      <c r="D1668">
        <v>75.013999999999996</v>
      </c>
      <c r="E1668">
        <v>20.024000000000001</v>
      </c>
      <c r="F1668">
        <v>34.257281999999996</v>
      </c>
      <c r="G1668">
        <v>271.20001200000002</v>
      </c>
      <c r="H1668">
        <v>50.803001000000002</v>
      </c>
      <c r="I1668">
        <v>0</v>
      </c>
    </row>
    <row r="1669" spans="1:9">
      <c r="A1669" s="126">
        <v>1668</v>
      </c>
      <c r="B1669">
        <v>2531.9399410000001</v>
      </c>
      <c r="C1669" s="43">
        <v>137.949997</v>
      </c>
      <c r="D1669">
        <v>78.769501000000005</v>
      </c>
      <c r="E1669">
        <v>21.179333</v>
      </c>
      <c r="F1669">
        <v>35.719692000000002</v>
      </c>
      <c r="G1669">
        <v>297.57000699999998</v>
      </c>
      <c r="H1669">
        <v>53.535499999999999</v>
      </c>
      <c r="I1669">
        <v>0</v>
      </c>
    </row>
    <row r="1670" spans="1:9">
      <c r="A1670" s="126">
        <v>1669</v>
      </c>
      <c r="B1670">
        <v>2549.6899410000001</v>
      </c>
      <c r="C1670" s="43">
        <v>138.050003</v>
      </c>
      <c r="D1670">
        <v>81.475502000000006</v>
      </c>
      <c r="E1670">
        <v>22.330666999999998</v>
      </c>
      <c r="F1670">
        <v>35.640194000000001</v>
      </c>
      <c r="G1670">
        <v>315.33999599999999</v>
      </c>
      <c r="H1670">
        <v>53.419497999999997</v>
      </c>
      <c r="I1670">
        <v>0</v>
      </c>
    </row>
    <row r="1671" spans="1:9">
      <c r="A1671" s="126">
        <v>1670</v>
      </c>
      <c r="B1671">
        <v>2574.4099120000001</v>
      </c>
      <c r="C1671" s="43">
        <v>142.529999</v>
      </c>
      <c r="D1671">
        <v>82.829002000000003</v>
      </c>
      <c r="E1671">
        <v>22.356667000000002</v>
      </c>
      <c r="F1671">
        <v>36.319606999999998</v>
      </c>
      <c r="G1671">
        <v>320.26998900000001</v>
      </c>
      <c r="H1671">
        <v>53.813999000000003</v>
      </c>
      <c r="I1671">
        <v>0</v>
      </c>
    </row>
    <row r="1672" spans="1:9">
      <c r="A1672" s="126">
        <v>1671</v>
      </c>
      <c r="B1672">
        <v>2584.959961</v>
      </c>
      <c r="C1672" s="43">
        <v>144.229996</v>
      </c>
      <c r="D1672">
        <v>82.971001000000001</v>
      </c>
      <c r="E1672">
        <v>22.568666</v>
      </c>
      <c r="F1672">
        <v>36.936377999999998</v>
      </c>
      <c r="G1672">
        <v>319.959991</v>
      </c>
      <c r="H1672">
        <v>53.733001999999999</v>
      </c>
      <c r="I1672">
        <v>0</v>
      </c>
    </row>
    <row r="1673" spans="1:9">
      <c r="A1673" s="126">
        <v>1672</v>
      </c>
      <c r="B1673">
        <v>2596.639893</v>
      </c>
      <c r="C1673" s="43">
        <v>144.199997</v>
      </c>
      <c r="D1673">
        <v>82.810997</v>
      </c>
      <c r="E1673">
        <v>22.997999</v>
      </c>
      <c r="F1673">
        <v>37.054436000000003</v>
      </c>
      <c r="G1673">
        <v>324.66000400000001</v>
      </c>
      <c r="H1673">
        <v>53.516499000000003</v>
      </c>
      <c r="I1673">
        <v>0</v>
      </c>
    </row>
    <row r="1674" spans="1:9">
      <c r="A1674" s="126">
        <v>1673</v>
      </c>
      <c r="B1674">
        <v>2596.26001</v>
      </c>
      <c r="C1674" s="43">
        <v>143.800003</v>
      </c>
      <c r="D1674">
        <v>82.028000000000006</v>
      </c>
      <c r="E1674">
        <v>23.150666999999999</v>
      </c>
      <c r="F1674">
        <v>36.690635999999998</v>
      </c>
      <c r="G1674">
        <v>337.58999599999999</v>
      </c>
      <c r="H1674">
        <v>52.859501000000002</v>
      </c>
      <c r="I1674">
        <v>0</v>
      </c>
    </row>
    <row r="1675" spans="1:9">
      <c r="A1675" s="126">
        <v>1674</v>
      </c>
      <c r="B1675">
        <v>2582.610107</v>
      </c>
      <c r="C1675" s="43">
        <v>145.38999899999999</v>
      </c>
      <c r="D1675">
        <v>80.860496999999995</v>
      </c>
      <c r="E1675">
        <v>22.293333000000001</v>
      </c>
      <c r="F1675">
        <v>36.138916000000002</v>
      </c>
      <c r="G1675">
        <v>332.94000199999999</v>
      </c>
      <c r="H1675">
        <v>52.234501000000002</v>
      </c>
      <c r="I1675">
        <v>0</v>
      </c>
    </row>
    <row r="1676" spans="1:9">
      <c r="A1676" s="126">
        <v>1675</v>
      </c>
      <c r="B1676">
        <v>2610.3000489999999</v>
      </c>
      <c r="C1676" s="43">
        <v>148.949997</v>
      </c>
      <c r="D1676">
        <v>83.727997000000002</v>
      </c>
      <c r="E1676">
        <v>22.962</v>
      </c>
      <c r="F1676">
        <v>36.878551000000002</v>
      </c>
      <c r="G1676">
        <v>354.64001500000001</v>
      </c>
      <c r="H1676">
        <v>53.857498</v>
      </c>
      <c r="I1676">
        <v>0</v>
      </c>
    </row>
    <row r="1677" spans="1:9">
      <c r="A1677" s="126">
        <v>1676</v>
      </c>
      <c r="B1677">
        <v>2616.1000979999999</v>
      </c>
      <c r="C1677" s="43">
        <v>147.53999300000001</v>
      </c>
      <c r="D1677">
        <v>84.189003</v>
      </c>
      <c r="E1677">
        <v>23.07</v>
      </c>
      <c r="F1677">
        <v>37.329085999999997</v>
      </c>
      <c r="G1677">
        <v>351.39001500000001</v>
      </c>
      <c r="H1677">
        <v>54.048499999999997</v>
      </c>
      <c r="I1677">
        <v>0</v>
      </c>
    </row>
    <row r="1678" spans="1:9">
      <c r="A1678" s="126">
        <v>1677</v>
      </c>
      <c r="B1678">
        <v>2635.959961</v>
      </c>
      <c r="C1678" s="43">
        <v>148.300003</v>
      </c>
      <c r="D1678">
        <v>84.661002999999994</v>
      </c>
      <c r="E1678">
        <v>23.153998999999999</v>
      </c>
      <c r="F1678">
        <v>37.550747000000001</v>
      </c>
      <c r="G1678">
        <v>353.19000199999999</v>
      </c>
      <c r="H1678">
        <v>54.494999</v>
      </c>
      <c r="I1678">
        <v>0</v>
      </c>
    </row>
    <row r="1679" spans="1:9">
      <c r="A1679" s="126">
        <v>1678</v>
      </c>
      <c r="B1679">
        <v>2670.709961</v>
      </c>
      <c r="C1679" s="43">
        <v>150.03999300000001</v>
      </c>
      <c r="D1679">
        <v>84.809997999999993</v>
      </c>
      <c r="E1679">
        <v>20.150666999999999</v>
      </c>
      <c r="F1679">
        <v>37.782024</v>
      </c>
      <c r="G1679">
        <v>339.10000600000001</v>
      </c>
      <c r="H1679">
        <v>54.912998000000002</v>
      </c>
      <c r="I1679">
        <v>0</v>
      </c>
    </row>
    <row r="1680" spans="1:9">
      <c r="A1680" s="126">
        <v>1679</v>
      </c>
      <c r="B1680">
        <v>2632.8999020000001</v>
      </c>
      <c r="C1680" s="43">
        <v>147.570007</v>
      </c>
      <c r="D1680">
        <v>81.608497999999997</v>
      </c>
      <c r="E1680">
        <v>19.927999</v>
      </c>
      <c r="F1680">
        <v>36.933974999999997</v>
      </c>
      <c r="G1680">
        <v>325.16000400000001</v>
      </c>
      <c r="H1680">
        <v>53.526001000000001</v>
      </c>
      <c r="I1680">
        <v>0</v>
      </c>
    </row>
    <row r="1681" spans="1:9">
      <c r="A1681" s="126">
        <v>1680</v>
      </c>
      <c r="B1681">
        <v>2638.6999510000001</v>
      </c>
      <c r="C1681" s="43">
        <v>144.300003</v>
      </c>
      <c r="D1681">
        <v>82.000998999999993</v>
      </c>
      <c r="E1681">
        <v>19.172667000000001</v>
      </c>
      <c r="F1681">
        <v>37.083336000000003</v>
      </c>
      <c r="G1681">
        <v>321.98998999999998</v>
      </c>
      <c r="H1681">
        <v>53.778500000000001</v>
      </c>
      <c r="I1681">
        <v>0</v>
      </c>
    </row>
    <row r="1682" spans="1:9">
      <c r="A1682" s="126">
        <v>1681</v>
      </c>
      <c r="B1682">
        <v>2642.330078</v>
      </c>
      <c r="C1682" s="43">
        <v>145.83000200000001</v>
      </c>
      <c r="D1682">
        <v>82.746498000000003</v>
      </c>
      <c r="E1682">
        <v>19.434000000000001</v>
      </c>
      <c r="F1682">
        <v>36.789409999999997</v>
      </c>
      <c r="G1682">
        <v>326.67001299999998</v>
      </c>
      <c r="H1682">
        <v>53.695</v>
      </c>
      <c r="I1682">
        <v>0</v>
      </c>
    </row>
    <row r="1683" spans="1:9">
      <c r="A1683" s="126">
        <v>1682</v>
      </c>
      <c r="B1683">
        <v>2664.76001</v>
      </c>
      <c r="C1683" s="43">
        <v>149.009995</v>
      </c>
      <c r="D1683">
        <v>83.528503000000001</v>
      </c>
      <c r="E1683">
        <v>19.802668000000001</v>
      </c>
      <c r="F1683">
        <v>38.008491999999997</v>
      </c>
      <c r="G1683">
        <v>338.04998799999998</v>
      </c>
      <c r="H1683">
        <v>54.549500000000002</v>
      </c>
      <c r="I1683">
        <v>0</v>
      </c>
    </row>
    <row r="1684" spans="1:9">
      <c r="A1684" s="126">
        <v>1683</v>
      </c>
      <c r="B1684">
        <v>2643.8500979999999</v>
      </c>
      <c r="C1684" s="43">
        <v>147.470001</v>
      </c>
      <c r="D1684">
        <v>81.894501000000005</v>
      </c>
      <c r="E1684">
        <v>19.758666999999999</v>
      </c>
      <c r="F1684">
        <v>37.656750000000002</v>
      </c>
      <c r="G1684">
        <v>335.66000400000001</v>
      </c>
      <c r="H1684">
        <v>53.504002</v>
      </c>
      <c r="I1684">
        <v>0</v>
      </c>
    </row>
    <row r="1685" spans="1:9">
      <c r="A1685" s="126">
        <v>1684</v>
      </c>
      <c r="B1685">
        <v>2640</v>
      </c>
      <c r="C1685" s="43">
        <v>144.19000199999999</v>
      </c>
      <c r="D1685">
        <v>79.694000000000003</v>
      </c>
      <c r="E1685">
        <v>19.830666999999998</v>
      </c>
      <c r="F1685">
        <v>37.266449000000001</v>
      </c>
      <c r="G1685">
        <v>328.89999399999999</v>
      </c>
      <c r="H1685">
        <v>53.030997999999997</v>
      </c>
      <c r="I1685">
        <v>0</v>
      </c>
    </row>
    <row r="1686" spans="1:9">
      <c r="A1686" s="126">
        <v>1685</v>
      </c>
      <c r="B1686">
        <v>2681.0500489999999</v>
      </c>
      <c r="C1686" s="43">
        <v>150.41999799999999</v>
      </c>
      <c r="D1686">
        <v>83.521500000000003</v>
      </c>
      <c r="E1686">
        <v>20.584667</v>
      </c>
      <c r="F1686">
        <v>39.813037999999999</v>
      </c>
      <c r="G1686">
        <v>340.66000400000001</v>
      </c>
      <c r="H1686">
        <v>54.452998999999998</v>
      </c>
      <c r="I1686">
        <v>0</v>
      </c>
    </row>
    <row r="1687" spans="1:9">
      <c r="A1687" s="126">
        <v>1686</v>
      </c>
      <c r="B1687">
        <v>2704.1000979999999</v>
      </c>
      <c r="C1687" s="43">
        <v>166.69000199999999</v>
      </c>
      <c r="D1687">
        <v>85.936501000000007</v>
      </c>
      <c r="E1687">
        <v>20.468</v>
      </c>
      <c r="F1687">
        <v>40.099739</v>
      </c>
      <c r="G1687">
        <v>339.5</v>
      </c>
      <c r="H1687">
        <v>55.818500999999998</v>
      </c>
      <c r="I1687">
        <v>0</v>
      </c>
    </row>
    <row r="1688" spans="1:9">
      <c r="A1688" s="126">
        <v>1687</v>
      </c>
      <c r="B1688">
        <v>2706.530029</v>
      </c>
      <c r="C1688" s="43">
        <v>165.71000699999999</v>
      </c>
      <c r="D1688">
        <v>81.311501000000007</v>
      </c>
      <c r="E1688">
        <v>20.813998999999999</v>
      </c>
      <c r="F1688">
        <v>40.119007000000003</v>
      </c>
      <c r="G1688">
        <v>339.85000600000001</v>
      </c>
      <c r="H1688">
        <v>55.537497999999999</v>
      </c>
      <c r="I1688">
        <v>1</v>
      </c>
    </row>
    <row r="1689" spans="1:9">
      <c r="A1689" s="126">
        <v>1688</v>
      </c>
      <c r="B1689">
        <v>2724.8701169999999</v>
      </c>
      <c r="C1689" s="43">
        <v>169.25</v>
      </c>
      <c r="D1689">
        <v>81.665497000000002</v>
      </c>
      <c r="E1689">
        <v>20.859332999999999</v>
      </c>
      <c r="F1689">
        <v>41.258586999999999</v>
      </c>
      <c r="G1689">
        <v>351.33999599999999</v>
      </c>
      <c r="H1689">
        <v>56.639999000000003</v>
      </c>
      <c r="I1689">
        <v>0</v>
      </c>
    </row>
    <row r="1690" spans="1:9">
      <c r="A1690" s="126">
        <v>1689</v>
      </c>
      <c r="B1690">
        <v>2737.6999510000001</v>
      </c>
      <c r="C1690" s="43">
        <v>171.16000399999999</v>
      </c>
      <c r="D1690">
        <v>82.940498000000005</v>
      </c>
      <c r="E1690">
        <v>21.423331999999998</v>
      </c>
      <c r="F1690">
        <v>41.964508000000002</v>
      </c>
      <c r="G1690">
        <v>355.80999800000001</v>
      </c>
      <c r="H1690">
        <v>57.299500000000002</v>
      </c>
      <c r="I1690">
        <v>0</v>
      </c>
    </row>
    <row r="1691" spans="1:9">
      <c r="A1691" s="126">
        <v>1690</v>
      </c>
      <c r="B1691">
        <v>2731.610107</v>
      </c>
      <c r="C1691" s="43">
        <v>170.490005</v>
      </c>
      <c r="D1691">
        <v>82.013000000000005</v>
      </c>
      <c r="E1691">
        <v>21.148001000000001</v>
      </c>
      <c r="F1691">
        <v>41.978966</v>
      </c>
      <c r="G1691">
        <v>352.19000199999999</v>
      </c>
      <c r="H1691">
        <v>55.761501000000003</v>
      </c>
      <c r="I1691">
        <v>0</v>
      </c>
    </row>
    <row r="1692" spans="1:9">
      <c r="A1692" s="126">
        <v>1691</v>
      </c>
      <c r="B1692">
        <v>2706.0500489999999</v>
      </c>
      <c r="C1692" s="43">
        <v>166.38000500000001</v>
      </c>
      <c r="D1692">
        <v>80.718497999999997</v>
      </c>
      <c r="E1692">
        <v>20.500668000000001</v>
      </c>
      <c r="F1692">
        <v>41.183903000000001</v>
      </c>
      <c r="G1692">
        <v>344.709991</v>
      </c>
      <c r="H1692">
        <v>54.935501000000002</v>
      </c>
      <c r="I1692">
        <v>0</v>
      </c>
    </row>
    <row r="1693" spans="1:9">
      <c r="A1693" s="126">
        <v>1692</v>
      </c>
      <c r="B1693">
        <v>2707.8798830000001</v>
      </c>
      <c r="C1693" s="43">
        <v>167.33000200000001</v>
      </c>
      <c r="D1693">
        <v>79.411002999999994</v>
      </c>
      <c r="E1693">
        <v>20.386666999999999</v>
      </c>
      <c r="F1693">
        <v>41.232300000000002</v>
      </c>
      <c r="G1693">
        <v>347.57000699999998</v>
      </c>
      <c r="H1693">
        <v>54.752997999999998</v>
      </c>
      <c r="I1693">
        <v>0</v>
      </c>
    </row>
    <row r="1694" spans="1:9">
      <c r="A1694" s="126">
        <v>1693</v>
      </c>
      <c r="B1694">
        <v>2709.8000489999999</v>
      </c>
      <c r="C1694" s="43">
        <v>165.78999300000001</v>
      </c>
      <c r="D1694">
        <v>79.550003000000004</v>
      </c>
      <c r="E1694">
        <v>20.856000999999999</v>
      </c>
      <c r="F1694">
        <v>40.995173999999999</v>
      </c>
      <c r="G1694">
        <v>345.73001099999999</v>
      </c>
      <c r="H1694">
        <v>54.750500000000002</v>
      </c>
      <c r="I1694">
        <v>0</v>
      </c>
    </row>
    <row r="1695" spans="1:9">
      <c r="A1695" s="126">
        <v>1694</v>
      </c>
      <c r="B1695">
        <v>2744.7299800000001</v>
      </c>
      <c r="C1695" s="43">
        <v>165.03999300000001</v>
      </c>
      <c r="D1695">
        <v>81.900497000000001</v>
      </c>
      <c r="E1695">
        <v>20.787333</v>
      </c>
      <c r="F1695">
        <v>41.348430999999998</v>
      </c>
      <c r="G1695">
        <v>359.97000100000002</v>
      </c>
      <c r="H1695">
        <v>56.068500999999998</v>
      </c>
      <c r="I1695">
        <v>0</v>
      </c>
    </row>
    <row r="1696" spans="1:9">
      <c r="A1696" s="126">
        <v>1695</v>
      </c>
      <c r="B1696">
        <v>2753.030029</v>
      </c>
      <c r="C1696" s="43">
        <v>164.070007</v>
      </c>
      <c r="D1696">
        <v>82</v>
      </c>
      <c r="E1696">
        <v>20.544665999999999</v>
      </c>
      <c r="F1696">
        <v>41.176639999999999</v>
      </c>
      <c r="G1696">
        <v>351.76998900000001</v>
      </c>
      <c r="H1696">
        <v>56.007998999999998</v>
      </c>
      <c r="I1696">
        <v>0</v>
      </c>
    </row>
    <row r="1697" spans="1:9">
      <c r="A1697" s="126">
        <v>1696</v>
      </c>
      <c r="B1697">
        <v>2745.7299800000001</v>
      </c>
      <c r="C1697" s="43">
        <v>163.949997</v>
      </c>
      <c r="D1697">
        <v>81.132499999999993</v>
      </c>
      <c r="E1697">
        <v>20.251332999999999</v>
      </c>
      <c r="F1697">
        <v>41.326659999999997</v>
      </c>
      <c r="G1697">
        <v>359.07000699999998</v>
      </c>
      <c r="H1697">
        <v>56.083500000000001</v>
      </c>
      <c r="I1697">
        <v>0</v>
      </c>
    </row>
    <row r="1698" spans="1:9">
      <c r="A1698" s="126">
        <v>1697</v>
      </c>
      <c r="B1698">
        <v>2775.6000979999999</v>
      </c>
      <c r="C1698" s="43">
        <v>162.5</v>
      </c>
      <c r="D1698">
        <v>80.397498999999996</v>
      </c>
      <c r="E1698">
        <v>20.525333</v>
      </c>
      <c r="F1698">
        <v>41.234715000000001</v>
      </c>
      <c r="G1698">
        <v>356.86999500000002</v>
      </c>
      <c r="H1698">
        <v>55.682499</v>
      </c>
      <c r="I1698">
        <v>0</v>
      </c>
    </row>
    <row r="1699" spans="1:9">
      <c r="A1699" s="126">
        <v>1698</v>
      </c>
      <c r="B1699">
        <v>2779.76001</v>
      </c>
      <c r="C1699" s="43">
        <v>162.28999300000001</v>
      </c>
      <c r="D1699">
        <v>81.378997999999996</v>
      </c>
      <c r="E1699">
        <v>20.375999</v>
      </c>
      <c r="F1699">
        <v>41.358105000000002</v>
      </c>
      <c r="G1699">
        <v>361.92001299999998</v>
      </c>
      <c r="H1699">
        <v>55.928001000000002</v>
      </c>
      <c r="I1699">
        <v>0</v>
      </c>
    </row>
    <row r="1700" spans="1:9">
      <c r="A1700" s="126">
        <v>1699</v>
      </c>
      <c r="B1700">
        <v>2784.6999510000001</v>
      </c>
      <c r="C1700" s="43">
        <v>162.55999800000001</v>
      </c>
      <c r="D1700">
        <v>81.105002999999996</v>
      </c>
      <c r="E1700">
        <v>20.170667999999999</v>
      </c>
      <c r="F1700">
        <v>41.624263999999997</v>
      </c>
      <c r="G1700">
        <v>359.91000400000001</v>
      </c>
      <c r="H1700">
        <v>55.689999</v>
      </c>
      <c r="I1700">
        <v>0</v>
      </c>
    </row>
    <row r="1701" spans="1:9">
      <c r="A1701" s="126">
        <v>1700</v>
      </c>
      <c r="B1701">
        <v>2774.8798830000001</v>
      </c>
      <c r="C1701" s="43">
        <v>160.03999300000001</v>
      </c>
      <c r="D1701">
        <v>80.971999999999994</v>
      </c>
      <c r="E1701">
        <v>19.415333</v>
      </c>
      <c r="F1701">
        <v>41.389567999999997</v>
      </c>
      <c r="G1701">
        <v>356.97000100000002</v>
      </c>
      <c r="H1701">
        <v>54.848498999999997</v>
      </c>
      <c r="I1701">
        <v>0</v>
      </c>
    </row>
    <row r="1702" spans="1:9">
      <c r="A1702" s="126">
        <v>1701</v>
      </c>
      <c r="B1702">
        <v>2792.669922</v>
      </c>
      <c r="C1702" s="43">
        <v>161.88999899999999</v>
      </c>
      <c r="D1702">
        <v>81.578002999999995</v>
      </c>
      <c r="E1702">
        <v>19.647333</v>
      </c>
      <c r="F1702">
        <v>41.851714999999999</v>
      </c>
      <c r="G1702">
        <v>363.01998900000001</v>
      </c>
      <c r="H1702">
        <v>55.518501000000001</v>
      </c>
      <c r="I1702">
        <v>0</v>
      </c>
    </row>
    <row r="1703" spans="1:9">
      <c r="A1703" s="126">
        <v>1702</v>
      </c>
      <c r="B1703">
        <v>2796.110107</v>
      </c>
      <c r="C1703" s="43">
        <v>164.61999499999999</v>
      </c>
      <c r="D1703">
        <v>81.650002000000001</v>
      </c>
      <c r="E1703">
        <v>19.917998999999998</v>
      </c>
      <c r="F1703">
        <v>42.156578000000003</v>
      </c>
      <c r="G1703">
        <v>363.91000400000001</v>
      </c>
      <c r="H1703">
        <v>55.470001000000003</v>
      </c>
      <c r="I1703">
        <v>0</v>
      </c>
    </row>
    <row r="1704" spans="1:9">
      <c r="A1704" s="126">
        <v>1703</v>
      </c>
      <c r="B1704">
        <v>2793.8999020000001</v>
      </c>
      <c r="C1704" s="43">
        <v>164.13000500000001</v>
      </c>
      <c r="D1704">
        <v>81.819999999999993</v>
      </c>
      <c r="E1704">
        <v>19.857332</v>
      </c>
      <c r="F1704">
        <v>42.180782000000001</v>
      </c>
      <c r="G1704">
        <v>364.97000100000002</v>
      </c>
      <c r="H1704">
        <v>55.756500000000003</v>
      </c>
      <c r="I1704">
        <v>0</v>
      </c>
    </row>
    <row r="1705" spans="1:9">
      <c r="A1705" s="126">
        <v>1704</v>
      </c>
      <c r="B1705">
        <v>2792.3798830000001</v>
      </c>
      <c r="C1705" s="43">
        <v>162.80999800000001</v>
      </c>
      <c r="D1705">
        <v>82.054496999999998</v>
      </c>
      <c r="E1705">
        <v>20.982668</v>
      </c>
      <c r="F1705">
        <v>42.311436</v>
      </c>
      <c r="G1705">
        <v>362.86999500000002</v>
      </c>
      <c r="H1705">
        <v>55.802501999999997</v>
      </c>
      <c r="I1705">
        <v>0</v>
      </c>
    </row>
    <row r="1706" spans="1:9">
      <c r="A1706" s="126">
        <v>1705</v>
      </c>
      <c r="B1706">
        <v>2784.48999</v>
      </c>
      <c r="C1706" s="43">
        <v>161.449997</v>
      </c>
      <c r="D1706">
        <v>81.991501</v>
      </c>
      <c r="E1706">
        <v>21.325333000000001</v>
      </c>
      <c r="F1706">
        <v>41.89526</v>
      </c>
      <c r="G1706">
        <v>358.10000600000001</v>
      </c>
      <c r="H1706">
        <v>55.995998</v>
      </c>
      <c r="I1706">
        <v>0</v>
      </c>
    </row>
    <row r="1707" spans="1:9">
      <c r="A1707" s="126">
        <v>1706</v>
      </c>
      <c r="B1707">
        <v>2803.6899410000001</v>
      </c>
      <c r="C1707" s="43">
        <v>162.279999</v>
      </c>
      <c r="D1707">
        <v>83.586501999999996</v>
      </c>
      <c r="E1707">
        <v>19.652666</v>
      </c>
      <c r="F1707">
        <v>42.335631999999997</v>
      </c>
      <c r="G1707">
        <v>357.32000699999998</v>
      </c>
      <c r="H1707">
        <v>57.049500000000002</v>
      </c>
      <c r="I1707">
        <v>1</v>
      </c>
    </row>
    <row r="1708" spans="1:9">
      <c r="A1708" s="126">
        <v>1707</v>
      </c>
      <c r="B1708">
        <v>2792.8100589999999</v>
      </c>
      <c r="C1708" s="43">
        <v>167.36999499999999</v>
      </c>
      <c r="D1708">
        <v>84.808502000000004</v>
      </c>
      <c r="E1708">
        <v>19.024000000000001</v>
      </c>
      <c r="F1708">
        <v>42.548557000000002</v>
      </c>
      <c r="G1708">
        <v>351.040009</v>
      </c>
      <c r="H1708">
        <v>57.389999000000003</v>
      </c>
      <c r="I1708">
        <v>0</v>
      </c>
    </row>
    <row r="1709" spans="1:9">
      <c r="A1709" s="126">
        <v>1708</v>
      </c>
      <c r="B1709">
        <v>2789.6499020000001</v>
      </c>
      <c r="C1709" s="43">
        <v>171.259995</v>
      </c>
      <c r="D1709">
        <v>84.621498000000003</v>
      </c>
      <c r="E1709">
        <v>18.436001000000001</v>
      </c>
      <c r="F1709">
        <v>42.471130000000002</v>
      </c>
      <c r="G1709">
        <v>354.29998799999998</v>
      </c>
      <c r="H1709">
        <v>58.101500999999999</v>
      </c>
      <c r="I1709">
        <v>0</v>
      </c>
    </row>
    <row r="1710" spans="1:9">
      <c r="A1710" s="126">
        <v>1709</v>
      </c>
      <c r="B1710">
        <v>2771.4499510000001</v>
      </c>
      <c r="C1710" s="43">
        <v>172.509995</v>
      </c>
      <c r="D1710">
        <v>83.447502</v>
      </c>
      <c r="E1710">
        <v>18.416</v>
      </c>
      <c r="F1710">
        <v>42.226753000000002</v>
      </c>
      <c r="G1710">
        <v>359.60998499999999</v>
      </c>
      <c r="H1710">
        <v>57.893002000000003</v>
      </c>
      <c r="I1710">
        <v>0</v>
      </c>
    </row>
    <row r="1711" spans="1:9">
      <c r="A1711" s="126">
        <v>1710</v>
      </c>
      <c r="B1711">
        <v>2748.929932</v>
      </c>
      <c r="C1711" s="43">
        <v>169.13000500000001</v>
      </c>
      <c r="D1711">
        <v>81.297500999999997</v>
      </c>
      <c r="E1711">
        <v>18.439333000000001</v>
      </c>
      <c r="F1711">
        <v>41.737988000000001</v>
      </c>
      <c r="G1711">
        <v>352.60000600000001</v>
      </c>
      <c r="H1711">
        <v>57.165000999999997</v>
      </c>
      <c r="I1711">
        <v>0</v>
      </c>
    </row>
    <row r="1712" spans="1:9">
      <c r="A1712" s="126">
        <v>1711</v>
      </c>
      <c r="B1712">
        <v>2743.070068</v>
      </c>
      <c r="C1712" s="43">
        <v>169.60000600000001</v>
      </c>
      <c r="D1712">
        <v>81.040001000000004</v>
      </c>
      <c r="E1712">
        <v>18.942667</v>
      </c>
      <c r="F1712">
        <v>41.837195999999999</v>
      </c>
      <c r="G1712">
        <v>349.60000600000001</v>
      </c>
      <c r="H1712">
        <v>57.116000999999997</v>
      </c>
      <c r="I1712">
        <v>0</v>
      </c>
    </row>
    <row r="1713" spans="1:9">
      <c r="A1713" s="126">
        <v>1712</v>
      </c>
      <c r="B1713">
        <v>2783.3000489999999</v>
      </c>
      <c r="C1713" s="43">
        <v>172.070007</v>
      </c>
      <c r="D1713">
        <v>83.530997999999997</v>
      </c>
      <c r="E1713">
        <v>19.394666999999998</v>
      </c>
      <c r="F1713">
        <v>43.286529999999999</v>
      </c>
      <c r="G1713">
        <v>358.85998499999999</v>
      </c>
      <c r="H1713">
        <v>58.787998000000002</v>
      </c>
      <c r="I1713">
        <v>0</v>
      </c>
    </row>
    <row r="1714" spans="1:9">
      <c r="A1714" s="126">
        <v>1713</v>
      </c>
      <c r="B1714">
        <v>2791.5200199999999</v>
      </c>
      <c r="C1714" s="43">
        <v>171.91999799999999</v>
      </c>
      <c r="D1714">
        <v>83.654999000000004</v>
      </c>
      <c r="E1714">
        <v>18.890667000000001</v>
      </c>
      <c r="F1714">
        <v>43.772872999999997</v>
      </c>
      <c r="G1714">
        <v>356.26998900000001</v>
      </c>
      <c r="H1714">
        <v>59.66</v>
      </c>
      <c r="I1714">
        <v>0</v>
      </c>
    </row>
    <row r="1715" spans="1:9">
      <c r="A1715" s="126">
        <v>1714</v>
      </c>
      <c r="B1715">
        <v>2810.919922</v>
      </c>
      <c r="C1715" s="43">
        <v>173.36999499999999</v>
      </c>
      <c r="D1715">
        <v>84.540497000000002</v>
      </c>
      <c r="E1715">
        <v>19.263999999999999</v>
      </c>
      <c r="F1715">
        <v>43.966437999999997</v>
      </c>
      <c r="G1715">
        <v>361.209991</v>
      </c>
      <c r="H1715">
        <v>59.665999999999997</v>
      </c>
      <c r="I1715">
        <v>0</v>
      </c>
    </row>
    <row r="1716" spans="1:9">
      <c r="A1716" s="126">
        <v>1715</v>
      </c>
      <c r="B1716">
        <v>2808.4799800000001</v>
      </c>
      <c r="C1716" s="43">
        <v>170.16999799999999</v>
      </c>
      <c r="D1716">
        <v>84.310997</v>
      </c>
      <c r="E1716">
        <v>19.330666999999998</v>
      </c>
      <c r="F1716">
        <v>44.455193000000001</v>
      </c>
      <c r="G1716">
        <v>358.82000699999998</v>
      </c>
      <c r="H1716">
        <v>59.277500000000003</v>
      </c>
      <c r="I1716">
        <v>0</v>
      </c>
    </row>
    <row r="1717" spans="1:9">
      <c r="A1717" s="126">
        <v>1716</v>
      </c>
      <c r="B1717">
        <v>2822.4799800000001</v>
      </c>
      <c r="C1717" s="43">
        <v>165.979996</v>
      </c>
      <c r="D1717">
        <v>85.617996000000005</v>
      </c>
      <c r="E1717">
        <v>18.361999999999998</v>
      </c>
      <c r="F1717">
        <v>45.033478000000002</v>
      </c>
      <c r="G1717">
        <v>361.459991</v>
      </c>
      <c r="H1717">
        <v>59.222999999999999</v>
      </c>
      <c r="I1717">
        <v>0</v>
      </c>
    </row>
    <row r="1718" spans="1:9">
      <c r="A1718" s="126">
        <v>1717</v>
      </c>
      <c r="B1718">
        <v>2832.9399410000001</v>
      </c>
      <c r="C1718" s="43">
        <v>160.470001</v>
      </c>
      <c r="D1718">
        <v>87.107498000000007</v>
      </c>
      <c r="E1718">
        <v>17.966000000000001</v>
      </c>
      <c r="F1718">
        <v>45.493206000000001</v>
      </c>
      <c r="G1718">
        <v>363.44000199999999</v>
      </c>
      <c r="H1718">
        <v>59.213000999999998</v>
      </c>
      <c r="I1718">
        <v>0</v>
      </c>
    </row>
    <row r="1719" spans="1:9">
      <c r="A1719" s="126">
        <v>1718</v>
      </c>
      <c r="B1719">
        <v>2832.570068</v>
      </c>
      <c r="C1719" s="43">
        <v>161.570007</v>
      </c>
      <c r="D1719">
        <v>88.092499000000004</v>
      </c>
      <c r="E1719">
        <v>17.831333000000001</v>
      </c>
      <c r="F1719">
        <v>45.132686999999997</v>
      </c>
      <c r="G1719">
        <v>358.77999899999998</v>
      </c>
      <c r="H1719">
        <v>59.942501</v>
      </c>
      <c r="I1719">
        <v>0</v>
      </c>
    </row>
    <row r="1720" spans="1:9">
      <c r="A1720" s="126">
        <v>1719</v>
      </c>
      <c r="B1720">
        <v>2824.2299800000001</v>
      </c>
      <c r="C1720" s="43">
        <v>165.44000199999999</v>
      </c>
      <c r="D1720">
        <v>89.863502999999994</v>
      </c>
      <c r="E1720">
        <v>18.239999999999998</v>
      </c>
      <c r="F1720">
        <v>45.527068999999997</v>
      </c>
      <c r="G1720">
        <v>375.22000100000002</v>
      </c>
      <c r="H1720">
        <v>61.198501999999998</v>
      </c>
      <c r="I1720">
        <v>0</v>
      </c>
    </row>
    <row r="1721" spans="1:9">
      <c r="A1721" s="126">
        <v>1720</v>
      </c>
      <c r="B1721">
        <v>2854.8798830000001</v>
      </c>
      <c r="C1721" s="43">
        <v>166.08000200000001</v>
      </c>
      <c r="D1721">
        <v>90.962997000000001</v>
      </c>
      <c r="E1721">
        <v>18.268000000000001</v>
      </c>
      <c r="F1721">
        <v>47.203854</v>
      </c>
      <c r="G1721">
        <v>377.86999500000002</v>
      </c>
      <c r="H1721">
        <v>61.576999999999998</v>
      </c>
      <c r="I1721">
        <v>0</v>
      </c>
    </row>
    <row r="1722" spans="1:9">
      <c r="A1722" s="126">
        <v>1721</v>
      </c>
      <c r="B1722">
        <v>2800.709961</v>
      </c>
      <c r="C1722" s="43">
        <v>164.33999600000001</v>
      </c>
      <c r="D1722">
        <v>88.238502999999994</v>
      </c>
      <c r="E1722">
        <v>17.635331999999998</v>
      </c>
      <c r="F1722">
        <v>46.226340999999998</v>
      </c>
      <c r="G1722">
        <v>361.01001000000002</v>
      </c>
      <c r="H1722">
        <v>60.275002000000001</v>
      </c>
      <c r="I1722">
        <v>0</v>
      </c>
    </row>
    <row r="1723" spans="1:9">
      <c r="A1723" s="126">
        <v>1722</v>
      </c>
      <c r="B1723">
        <v>2798.360107</v>
      </c>
      <c r="C1723" s="43">
        <v>166.28999300000001</v>
      </c>
      <c r="D1723">
        <v>88.712997000000001</v>
      </c>
      <c r="E1723">
        <v>17.361333999999999</v>
      </c>
      <c r="F1723">
        <v>45.667408000000002</v>
      </c>
      <c r="G1723">
        <v>366.23001099999999</v>
      </c>
      <c r="H1723">
        <v>59.650002000000001</v>
      </c>
      <c r="I1723">
        <v>0</v>
      </c>
    </row>
    <row r="1724" spans="1:9">
      <c r="A1724" s="126">
        <v>1723</v>
      </c>
      <c r="B1724">
        <v>2818.459961</v>
      </c>
      <c r="C1724" s="43">
        <v>167.679993</v>
      </c>
      <c r="D1724">
        <v>89.188004000000006</v>
      </c>
      <c r="E1724">
        <v>17.851334000000001</v>
      </c>
      <c r="F1724">
        <v>45.195587000000003</v>
      </c>
      <c r="G1724">
        <v>359.97000100000002</v>
      </c>
      <c r="H1724">
        <v>59.230998999999997</v>
      </c>
      <c r="I1724">
        <v>0</v>
      </c>
    </row>
    <row r="1725" spans="1:9">
      <c r="A1725" s="126">
        <v>1724</v>
      </c>
      <c r="B1725">
        <v>2805.3701169999999</v>
      </c>
      <c r="C1725" s="43">
        <v>165.86999499999999</v>
      </c>
      <c r="D1725">
        <v>88.285004000000001</v>
      </c>
      <c r="E1725">
        <v>18.322001</v>
      </c>
      <c r="F1725">
        <v>45.602080999999998</v>
      </c>
      <c r="G1725">
        <v>353.36999500000002</v>
      </c>
      <c r="H1725">
        <v>58.651001000000001</v>
      </c>
      <c r="I1725">
        <v>0</v>
      </c>
    </row>
    <row r="1726" spans="1:9">
      <c r="A1726" s="126">
        <v>1725</v>
      </c>
      <c r="B1726">
        <v>2815.4399410000001</v>
      </c>
      <c r="C1726" s="43">
        <v>165.550003</v>
      </c>
      <c r="D1726">
        <v>88.670997999999997</v>
      </c>
      <c r="E1726">
        <v>18.574667000000002</v>
      </c>
      <c r="F1726">
        <v>45.662571</v>
      </c>
      <c r="G1726">
        <v>354.60998499999999</v>
      </c>
      <c r="H1726">
        <v>58.424500000000002</v>
      </c>
      <c r="I1726">
        <v>0</v>
      </c>
    </row>
    <row r="1727" spans="1:9">
      <c r="A1727" s="126">
        <v>1726</v>
      </c>
      <c r="B1727">
        <v>2834.3999020000001</v>
      </c>
      <c r="C1727" s="43">
        <v>166.69000199999999</v>
      </c>
      <c r="D1727">
        <v>89.037497999999999</v>
      </c>
      <c r="E1727">
        <v>18.657333000000001</v>
      </c>
      <c r="F1727">
        <v>45.960175</v>
      </c>
      <c r="G1727">
        <v>356.55999800000001</v>
      </c>
      <c r="H1727">
        <v>58.665500999999999</v>
      </c>
      <c r="I1727">
        <v>0</v>
      </c>
    </row>
    <row r="1728" spans="1:9">
      <c r="A1728" s="126">
        <v>1727</v>
      </c>
      <c r="B1728">
        <v>2867.1899410000001</v>
      </c>
      <c r="C1728" s="43">
        <v>168.699997</v>
      </c>
      <c r="D1728">
        <v>90.709502999999998</v>
      </c>
      <c r="E1728">
        <v>19.278666999999999</v>
      </c>
      <c r="F1728">
        <v>46.272311999999999</v>
      </c>
      <c r="G1728">
        <v>366.959991</v>
      </c>
      <c r="H1728">
        <v>59.721499999999999</v>
      </c>
      <c r="I1728">
        <v>1</v>
      </c>
    </row>
    <row r="1729" spans="1:9">
      <c r="A1729" s="126">
        <v>1728</v>
      </c>
      <c r="B1729">
        <v>2867.23999</v>
      </c>
      <c r="C1729" s="43">
        <v>174.199997</v>
      </c>
      <c r="D1729">
        <v>90.698997000000006</v>
      </c>
      <c r="E1729">
        <v>19.058665999999999</v>
      </c>
      <c r="F1729">
        <v>46.944954000000003</v>
      </c>
      <c r="G1729">
        <v>367.72000100000002</v>
      </c>
      <c r="H1729">
        <v>60.024501999999998</v>
      </c>
      <c r="I1729">
        <v>0</v>
      </c>
    </row>
    <row r="1730" spans="1:9">
      <c r="A1730" s="126">
        <v>1729</v>
      </c>
      <c r="B1730">
        <v>2873.3999020000001</v>
      </c>
      <c r="C1730" s="43">
        <v>173.53999300000001</v>
      </c>
      <c r="D1730">
        <v>91.035004000000001</v>
      </c>
      <c r="E1730">
        <v>19.454000000000001</v>
      </c>
      <c r="F1730">
        <v>47.266762</v>
      </c>
      <c r="G1730">
        <v>369.75</v>
      </c>
      <c r="H1730">
        <v>60.296000999999997</v>
      </c>
      <c r="I1730">
        <v>0</v>
      </c>
    </row>
    <row r="1731" spans="1:9">
      <c r="A1731" s="126">
        <v>1730</v>
      </c>
      <c r="B1731">
        <v>2879.389893</v>
      </c>
      <c r="C1731" s="43">
        <v>176.020004</v>
      </c>
      <c r="D1731">
        <v>90.943000999999995</v>
      </c>
      <c r="E1731">
        <v>17.851998999999999</v>
      </c>
      <c r="F1731">
        <v>47.349032999999999</v>
      </c>
      <c r="G1731">
        <v>367.88000499999998</v>
      </c>
      <c r="H1731">
        <v>60.75</v>
      </c>
      <c r="I1731">
        <v>0</v>
      </c>
    </row>
    <row r="1732" spans="1:9">
      <c r="A1732" s="126">
        <v>1731</v>
      </c>
      <c r="B1732">
        <v>2892.73999</v>
      </c>
      <c r="C1732" s="43">
        <v>175.720001</v>
      </c>
      <c r="D1732">
        <v>91.863997999999995</v>
      </c>
      <c r="E1732">
        <v>18.330666999999998</v>
      </c>
      <c r="F1732">
        <v>47.665999999999997</v>
      </c>
      <c r="G1732">
        <v>365.48998999999998</v>
      </c>
      <c r="H1732">
        <v>60.357498</v>
      </c>
      <c r="I1732">
        <v>0</v>
      </c>
    </row>
    <row r="1733" spans="1:9">
      <c r="A1733" s="126">
        <v>1732</v>
      </c>
      <c r="B1733">
        <v>2895.7700199999999</v>
      </c>
      <c r="C1733" s="43">
        <v>174.929993</v>
      </c>
      <c r="D1733">
        <v>92.492996000000005</v>
      </c>
      <c r="E1733">
        <v>18.213332999999999</v>
      </c>
      <c r="F1733">
        <v>48.416072999999997</v>
      </c>
      <c r="G1733">
        <v>361.41000400000001</v>
      </c>
      <c r="H1733">
        <v>60.192000999999998</v>
      </c>
      <c r="I1733">
        <v>0</v>
      </c>
    </row>
    <row r="1734" spans="1:9">
      <c r="A1734" s="126">
        <v>1733</v>
      </c>
      <c r="B1734">
        <v>2878.1999510000001</v>
      </c>
      <c r="C1734" s="43">
        <v>177.58000200000001</v>
      </c>
      <c r="D1734">
        <v>91.792000000000002</v>
      </c>
      <c r="E1734">
        <v>18.153998999999999</v>
      </c>
      <c r="F1734">
        <v>48.270888999999997</v>
      </c>
      <c r="G1734">
        <v>364.709991</v>
      </c>
      <c r="H1734">
        <v>59.862499</v>
      </c>
      <c r="I1734">
        <v>0</v>
      </c>
    </row>
    <row r="1735" spans="1:9">
      <c r="A1735" s="126">
        <v>1734</v>
      </c>
      <c r="B1735">
        <v>2888.209961</v>
      </c>
      <c r="C1735" s="43">
        <v>177.820007</v>
      </c>
      <c r="D1735">
        <v>92.366501</v>
      </c>
      <c r="E1735">
        <v>18.403998999999999</v>
      </c>
      <c r="F1735">
        <v>48.541885000000001</v>
      </c>
      <c r="G1735">
        <v>363.92001299999998</v>
      </c>
      <c r="H1735">
        <v>60.108001999999999</v>
      </c>
      <c r="I1735">
        <v>0</v>
      </c>
    </row>
    <row r="1736" spans="1:9">
      <c r="A1736" s="126">
        <v>1735</v>
      </c>
      <c r="B1736">
        <v>2888.320068</v>
      </c>
      <c r="C1736" s="43">
        <v>177.509995</v>
      </c>
      <c r="D1736">
        <v>92.203498999999994</v>
      </c>
      <c r="E1736">
        <v>17.894666999999998</v>
      </c>
      <c r="F1736">
        <v>48.137821000000002</v>
      </c>
      <c r="G1736">
        <v>367.64999399999999</v>
      </c>
      <c r="H1736">
        <v>60.230998999999997</v>
      </c>
      <c r="I1736">
        <v>0</v>
      </c>
    </row>
    <row r="1737" spans="1:9">
      <c r="A1737" s="126">
        <v>1736</v>
      </c>
      <c r="B1737">
        <v>2907.4099120000001</v>
      </c>
      <c r="C1737" s="43">
        <v>179.10000600000001</v>
      </c>
      <c r="D1737">
        <v>92.153000000000006</v>
      </c>
      <c r="E1737">
        <v>17.846665999999999</v>
      </c>
      <c r="F1737">
        <v>48.118462000000001</v>
      </c>
      <c r="G1737">
        <v>351.14001500000001</v>
      </c>
      <c r="H1737">
        <v>60.893501000000001</v>
      </c>
      <c r="I1737">
        <v>0</v>
      </c>
    </row>
    <row r="1738" spans="1:9">
      <c r="A1738" s="126">
        <v>1737</v>
      </c>
      <c r="B1738">
        <v>2905.580078</v>
      </c>
      <c r="C1738" s="43">
        <v>179.64999399999999</v>
      </c>
      <c r="D1738">
        <v>92.243499999999997</v>
      </c>
      <c r="E1738">
        <v>17.758666999999999</v>
      </c>
      <c r="F1738">
        <v>48.205559000000001</v>
      </c>
      <c r="G1738">
        <v>348.86999500000002</v>
      </c>
      <c r="H1738">
        <v>61.055</v>
      </c>
      <c r="I1738">
        <v>0</v>
      </c>
    </row>
    <row r="1739" spans="1:9">
      <c r="A1739" s="126">
        <v>1738</v>
      </c>
      <c r="B1739">
        <v>2907.0600589999999</v>
      </c>
      <c r="C1739" s="43">
        <v>178.86999499999999</v>
      </c>
      <c r="D1739">
        <v>93.152000000000001</v>
      </c>
      <c r="E1739">
        <v>18.224001000000001</v>
      </c>
      <c r="F1739">
        <v>48.210406999999996</v>
      </c>
      <c r="G1739">
        <v>359.459991</v>
      </c>
      <c r="H1739">
        <v>61.356498999999999</v>
      </c>
      <c r="I1739">
        <v>0</v>
      </c>
    </row>
    <row r="1740" spans="1:9">
      <c r="A1740" s="126">
        <v>1739</v>
      </c>
      <c r="B1740">
        <v>2900.4499510000001</v>
      </c>
      <c r="C1740" s="43">
        <v>178.779999</v>
      </c>
      <c r="D1740">
        <v>93.240996999999993</v>
      </c>
      <c r="E1740">
        <v>18.082001000000002</v>
      </c>
      <c r="F1740">
        <v>49.149208000000002</v>
      </c>
      <c r="G1740">
        <v>354.73998999999998</v>
      </c>
      <c r="H1740">
        <v>61.817000999999998</v>
      </c>
      <c r="I1740">
        <v>0</v>
      </c>
    </row>
    <row r="1741" spans="1:9">
      <c r="A1741" s="126">
        <v>1740</v>
      </c>
      <c r="B1741">
        <v>2905.030029</v>
      </c>
      <c r="C1741" s="43">
        <v>178.279999</v>
      </c>
      <c r="D1741">
        <v>93.084502999999998</v>
      </c>
      <c r="E1741">
        <v>18.217333</v>
      </c>
      <c r="F1741">
        <v>49.325836000000002</v>
      </c>
      <c r="G1741">
        <v>360.35000600000001</v>
      </c>
      <c r="H1741">
        <v>61.818500999999998</v>
      </c>
      <c r="I1741">
        <v>0</v>
      </c>
    </row>
    <row r="1742" spans="1:9">
      <c r="A1742" s="126">
        <v>1741</v>
      </c>
      <c r="B1742">
        <v>2907.969971</v>
      </c>
      <c r="C1742" s="43">
        <v>181.44000199999999</v>
      </c>
      <c r="D1742">
        <v>94.365500999999995</v>
      </c>
      <c r="E1742">
        <v>17.516666000000001</v>
      </c>
      <c r="F1742">
        <v>49.487952999999997</v>
      </c>
      <c r="G1742">
        <v>377.33999599999999</v>
      </c>
      <c r="H1742">
        <v>62.442000999999998</v>
      </c>
      <c r="I1742">
        <v>0</v>
      </c>
    </row>
    <row r="1743" spans="1:9">
      <c r="A1743" s="126">
        <v>1742</v>
      </c>
      <c r="B1743">
        <v>2933.679932</v>
      </c>
      <c r="C1743" s="43">
        <v>183.779999</v>
      </c>
      <c r="D1743">
        <v>96.188498999999993</v>
      </c>
      <c r="E1743">
        <v>17.593332</v>
      </c>
      <c r="F1743">
        <v>50.201720999999999</v>
      </c>
      <c r="G1743">
        <v>381.89001500000001</v>
      </c>
      <c r="H1743">
        <v>63.227500999999997</v>
      </c>
      <c r="I1743">
        <v>0</v>
      </c>
    </row>
    <row r="1744" spans="1:9">
      <c r="A1744" s="126">
        <v>1743</v>
      </c>
      <c r="B1744">
        <v>2927.25</v>
      </c>
      <c r="C1744" s="43">
        <v>182.58000200000001</v>
      </c>
      <c r="D1744">
        <v>95.087502000000001</v>
      </c>
      <c r="E1744">
        <v>17.243998999999999</v>
      </c>
      <c r="F1744">
        <v>50.124302</v>
      </c>
      <c r="G1744">
        <v>374.23001099999999</v>
      </c>
      <c r="H1744">
        <v>62.799999</v>
      </c>
      <c r="I1744">
        <v>0</v>
      </c>
    </row>
    <row r="1745" spans="1:9">
      <c r="A1745" s="126">
        <v>1744</v>
      </c>
      <c r="B1745">
        <v>2926.169922</v>
      </c>
      <c r="C1745" s="43">
        <v>193.259995</v>
      </c>
      <c r="D1745">
        <v>95.112503000000004</v>
      </c>
      <c r="E1745">
        <v>16.508666999999999</v>
      </c>
      <c r="F1745">
        <v>49.669418</v>
      </c>
      <c r="G1745">
        <v>368.32998700000002</v>
      </c>
      <c r="H1745">
        <v>63.172500999999997</v>
      </c>
      <c r="I1745">
        <v>0</v>
      </c>
    </row>
    <row r="1746" spans="1:9">
      <c r="A1746" s="126">
        <v>1745</v>
      </c>
      <c r="B1746">
        <v>2939.8798830000001</v>
      </c>
      <c r="C1746" s="43">
        <v>191.490005</v>
      </c>
      <c r="D1746">
        <v>97.531502000000003</v>
      </c>
      <c r="E1746">
        <v>15.676</v>
      </c>
      <c r="F1746">
        <v>49.432301000000002</v>
      </c>
      <c r="G1746">
        <v>374.85000600000001</v>
      </c>
      <c r="H1746">
        <v>63.609000999999999</v>
      </c>
      <c r="I1746">
        <v>0</v>
      </c>
    </row>
    <row r="1747" spans="1:9">
      <c r="A1747" s="126">
        <v>1746</v>
      </c>
      <c r="B1747">
        <v>2943.030029</v>
      </c>
      <c r="C1747" s="43">
        <v>194.779999</v>
      </c>
      <c r="D1747">
        <v>96.921501000000006</v>
      </c>
      <c r="E1747">
        <v>16.097999999999999</v>
      </c>
      <c r="F1747">
        <v>49.507305000000002</v>
      </c>
      <c r="G1747">
        <v>371.82998700000002</v>
      </c>
      <c r="H1747">
        <v>64.378997999999996</v>
      </c>
      <c r="I1747">
        <v>0</v>
      </c>
    </row>
    <row r="1748" spans="1:9">
      <c r="A1748" s="126">
        <v>1747</v>
      </c>
      <c r="B1748">
        <v>2945.830078</v>
      </c>
      <c r="C1748" s="43">
        <v>193.39999399999999</v>
      </c>
      <c r="D1748">
        <v>96.325996000000004</v>
      </c>
      <c r="E1748">
        <v>15.912667000000001</v>
      </c>
      <c r="F1748">
        <v>48.553989000000001</v>
      </c>
      <c r="G1748">
        <v>370.540009</v>
      </c>
      <c r="H1748">
        <v>59.423999999999999</v>
      </c>
      <c r="I1748">
        <v>0</v>
      </c>
    </row>
    <row r="1749" spans="1:9">
      <c r="A1749" s="126">
        <v>1748</v>
      </c>
      <c r="B1749">
        <v>2923.7299800000001</v>
      </c>
      <c r="C1749" s="43">
        <v>193.029999</v>
      </c>
      <c r="D1749">
        <v>95.575996000000004</v>
      </c>
      <c r="E1749">
        <v>15.600667</v>
      </c>
      <c r="F1749">
        <v>50.937283000000001</v>
      </c>
      <c r="G1749">
        <v>378.80999800000001</v>
      </c>
      <c r="H1749">
        <v>58.403998999999999</v>
      </c>
      <c r="I1749">
        <v>1</v>
      </c>
    </row>
    <row r="1750" spans="1:9">
      <c r="A1750" s="126">
        <v>1749</v>
      </c>
      <c r="B1750">
        <v>2917.5200199999999</v>
      </c>
      <c r="C1750" s="43">
        <v>192.529999</v>
      </c>
      <c r="D1750">
        <v>95.040999999999997</v>
      </c>
      <c r="E1750">
        <v>16.273333000000001</v>
      </c>
      <c r="F1750">
        <v>50.605801</v>
      </c>
      <c r="G1750">
        <v>379.05999800000001</v>
      </c>
      <c r="H1750">
        <v>58.130501000000002</v>
      </c>
      <c r="I1750">
        <v>0</v>
      </c>
    </row>
    <row r="1751" spans="1:9">
      <c r="A1751" s="126">
        <v>1750</v>
      </c>
      <c r="B1751">
        <v>2945.639893</v>
      </c>
      <c r="C1751" s="43">
        <v>195.470001</v>
      </c>
      <c r="D1751">
        <v>98.123001000000002</v>
      </c>
      <c r="E1751">
        <v>17.002001</v>
      </c>
      <c r="F1751">
        <v>51.234893999999997</v>
      </c>
      <c r="G1751">
        <v>385.02999899999998</v>
      </c>
      <c r="H1751">
        <v>59.27</v>
      </c>
      <c r="I1751">
        <v>0</v>
      </c>
    </row>
    <row r="1752" spans="1:9">
      <c r="A1752" s="126">
        <v>1751</v>
      </c>
      <c r="B1752">
        <v>2932.469971</v>
      </c>
      <c r="C1752" s="43">
        <v>193.88000500000001</v>
      </c>
      <c r="D1752">
        <v>97.527495999999999</v>
      </c>
      <c r="E1752">
        <v>17.022666999999998</v>
      </c>
      <c r="F1752">
        <v>50.443683999999998</v>
      </c>
      <c r="G1752">
        <v>378.67001299999998</v>
      </c>
      <c r="H1752">
        <v>59.469501000000001</v>
      </c>
      <c r="I1752">
        <v>0</v>
      </c>
    </row>
    <row r="1753" spans="1:9">
      <c r="A1753" s="126">
        <v>1752</v>
      </c>
      <c r="B1753">
        <v>2884.0500489999999</v>
      </c>
      <c r="C1753" s="43">
        <v>189.770004</v>
      </c>
      <c r="D1753">
        <v>96.050003000000004</v>
      </c>
      <c r="E1753">
        <v>16.470666999999999</v>
      </c>
      <c r="F1753">
        <v>49.083874000000002</v>
      </c>
      <c r="G1753">
        <v>370.459991</v>
      </c>
      <c r="H1753">
        <v>58.705002</v>
      </c>
      <c r="I1753">
        <v>0</v>
      </c>
    </row>
    <row r="1754" spans="1:9">
      <c r="A1754" s="126">
        <v>1753</v>
      </c>
      <c r="B1754">
        <v>2879.419922</v>
      </c>
      <c r="C1754" s="43">
        <v>189.53999300000001</v>
      </c>
      <c r="D1754">
        <v>95.888496000000004</v>
      </c>
      <c r="E1754">
        <v>16.322666000000002</v>
      </c>
      <c r="F1754">
        <v>49.093544000000001</v>
      </c>
      <c r="G1754">
        <v>364.36999500000002</v>
      </c>
      <c r="H1754">
        <v>58.313499</v>
      </c>
      <c r="I1754">
        <v>0</v>
      </c>
    </row>
    <row r="1755" spans="1:9">
      <c r="A1755" s="126">
        <v>1754</v>
      </c>
      <c r="B1755">
        <v>2870.719971</v>
      </c>
      <c r="C1755" s="43">
        <v>188.64999399999999</v>
      </c>
      <c r="D1755">
        <v>94.993499999999997</v>
      </c>
      <c r="E1755">
        <v>16.132000000000001</v>
      </c>
      <c r="F1755">
        <v>48.566085999999999</v>
      </c>
      <c r="G1755">
        <v>362.75</v>
      </c>
      <c r="H1755">
        <v>58.118999000000002</v>
      </c>
      <c r="I1755">
        <v>0</v>
      </c>
    </row>
    <row r="1756" spans="1:9">
      <c r="A1756" s="126">
        <v>1755</v>
      </c>
      <c r="B1756">
        <v>2881.3999020000001</v>
      </c>
      <c r="C1756" s="43">
        <v>188.33999600000001</v>
      </c>
      <c r="D1756">
        <v>94.499001000000007</v>
      </c>
      <c r="E1756">
        <v>15.968</v>
      </c>
      <c r="F1756">
        <v>47.893276</v>
      </c>
      <c r="G1756">
        <v>361.040009</v>
      </c>
      <c r="H1756">
        <v>58.213501000000001</v>
      </c>
      <c r="I1756">
        <v>0</v>
      </c>
    </row>
    <row r="1757" spans="1:9">
      <c r="A1757" s="126">
        <v>1756</v>
      </c>
      <c r="B1757">
        <v>2811.8701169999999</v>
      </c>
      <c r="C1757" s="43">
        <v>181.53999300000001</v>
      </c>
      <c r="D1757">
        <v>91.134003000000007</v>
      </c>
      <c r="E1757">
        <v>15.134</v>
      </c>
      <c r="F1757">
        <v>45.109741</v>
      </c>
      <c r="G1757">
        <v>345.26001000000002</v>
      </c>
      <c r="H1757">
        <v>56.601500999999999</v>
      </c>
      <c r="I1757">
        <v>0</v>
      </c>
    </row>
    <row r="1758" spans="1:9">
      <c r="A1758" s="126">
        <v>1757</v>
      </c>
      <c r="B1758">
        <v>2834.4099120000001</v>
      </c>
      <c r="C1758" s="43">
        <v>180.729996</v>
      </c>
      <c r="D1758">
        <v>92.005996999999994</v>
      </c>
      <c r="E1758">
        <v>15.487333</v>
      </c>
      <c r="F1758">
        <v>45.823841000000002</v>
      </c>
      <c r="G1758">
        <v>345.60998499999999</v>
      </c>
      <c r="H1758">
        <v>56.021999000000001</v>
      </c>
      <c r="I1758">
        <v>0</v>
      </c>
    </row>
    <row r="1759" spans="1:9">
      <c r="A1759" s="126">
        <v>1758</v>
      </c>
      <c r="B1759">
        <v>2850.959961</v>
      </c>
      <c r="C1759" s="43">
        <v>186.270004</v>
      </c>
      <c r="D1759">
        <v>93.557502999999997</v>
      </c>
      <c r="E1759">
        <v>15.463333</v>
      </c>
      <c r="F1759">
        <v>46.372768000000001</v>
      </c>
      <c r="G1759">
        <v>354.98998999999998</v>
      </c>
      <c r="H1759">
        <v>58.210498999999999</v>
      </c>
      <c r="I1759">
        <v>0</v>
      </c>
    </row>
    <row r="1760" spans="1:9">
      <c r="A1760" s="126">
        <v>1759</v>
      </c>
      <c r="B1760">
        <v>2876.320068</v>
      </c>
      <c r="C1760" s="43">
        <v>186.990005</v>
      </c>
      <c r="D1760">
        <v>95.378501999999997</v>
      </c>
      <c r="E1760">
        <v>15.222</v>
      </c>
      <c r="F1760">
        <v>46.168747000000003</v>
      </c>
      <c r="G1760">
        <v>359.30999800000001</v>
      </c>
      <c r="H1760">
        <v>58.949001000000003</v>
      </c>
      <c r="I1760">
        <v>0</v>
      </c>
    </row>
    <row r="1761" spans="1:9">
      <c r="A1761" s="126">
        <v>1760</v>
      </c>
      <c r="B1761">
        <v>2859.530029</v>
      </c>
      <c r="C1761" s="43">
        <v>185.300003</v>
      </c>
      <c r="D1761">
        <v>93.449996999999996</v>
      </c>
      <c r="E1761">
        <v>14.068667</v>
      </c>
      <c r="F1761">
        <v>45.906421999999999</v>
      </c>
      <c r="G1761">
        <v>354.45001200000002</v>
      </c>
      <c r="H1761">
        <v>58.115001999999997</v>
      </c>
      <c r="I1761">
        <v>0</v>
      </c>
    </row>
    <row r="1762" spans="1:9">
      <c r="A1762" s="126">
        <v>1761</v>
      </c>
      <c r="B1762">
        <v>2840.2299800000001</v>
      </c>
      <c r="C1762" s="43">
        <v>182.720001</v>
      </c>
      <c r="D1762">
        <v>92.948502000000005</v>
      </c>
      <c r="E1762">
        <v>13.690666999999999</v>
      </c>
      <c r="F1762">
        <v>44.470936000000002</v>
      </c>
      <c r="G1762">
        <v>348.10998499999999</v>
      </c>
      <c r="H1762">
        <v>56.942501</v>
      </c>
      <c r="I1762">
        <v>0</v>
      </c>
    </row>
    <row r="1763" spans="1:9">
      <c r="A1763" s="126">
        <v>1762</v>
      </c>
      <c r="B1763">
        <v>2864.360107</v>
      </c>
      <c r="C1763" s="43">
        <v>184.820007</v>
      </c>
      <c r="D1763">
        <v>92.875998999999993</v>
      </c>
      <c r="E1763">
        <v>13.672000000000001</v>
      </c>
      <c r="F1763">
        <v>45.32349</v>
      </c>
      <c r="G1763">
        <v>354.26998900000001</v>
      </c>
      <c r="H1763">
        <v>57.481498999999999</v>
      </c>
      <c r="I1763">
        <v>0</v>
      </c>
    </row>
    <row r="1764" spans="1:9">
      <c r="A1764" s="126">
        <v>1763</v>
      </c>
      <c r="B1764">
        <v>2856.2700199999999</v>
      </c>
      <c r="C1764" s="43">
        <v>185.320007</v>
      </c>
      <c r="D1764">
        <v>92.984001000000006</v>
      </c>
      <c r="E1764">
        <v>12.848667000000001</v>
      </c>
      <c r="F1764">
        <v>44.395640999999998</v>
      </c>
      <c r="G1764">
        <v>359.73001099999999</v>
      </c>
      <c r="H1764">
        <v>57.570999</v>
      </c>
      <c r="I1764">
        <v>0</v>
      </c>
    </row>
    <row r="1765" spans="1:9">
      <c r="A1765" s="126">
        <v>1764</v>
      </c>
      <c r="B1765">
        <v>2822.23999</v>
      </c>
      <c r="C1765" s="43">
        <v>180.86999499999999</v>
      </c>
      <c r="D1765">
        <v>90.774001999999996</v>
      </c>
      <c r="E1765">
        <v>13.032667</v>
      </c>
      <c r="F1765">
        <v>43.637829000000004</v>
      </c>
      <c r="G1765">
        <v>352.209991</v>
      </c>
      <c r="H1765">
        <v>57.038502000000001</v>
      </c>
      <c r="I1765">
        <v>0</v>
      </c>
    </row>
    <row r="1766" spans="1:9">
      <c r="A1766" s="126">
        <v>1765</v>
      </c>
      <c r="B1766">
        <v>2826.0600589999999</v>
      </c>
      <c r="C1766" s="43">
        <v>181.05999800000001</v>
      </c>
      <c r="D1766">
        <v>91.164000999999999</v>
      </c>
      <c r="E1766">
        <v>12.708667</v>
      </c>
      <c r="F1766">
        <v>43.470230000000001</v>
      </c>
      <c r="G1766">
        <v>354.39001500000001</v>
      </c>
      <c r="H1766">
        <v>56.673499999999997</v>
      </c>
      <c r="I1766">
        <v>0</v>
      </c>
    </row>
    <row r="1767" spans="1:9">
      <c r="A1767" s="126">
        <v>1766</v>
      </c>
      <c r="B1767">
        <v>2802.389893</v>
      </c>
      <c r="C1767" s="43">
        <v>184.30999800000001</v>
      </c>
      <c r="D1767">
        <v>91.821503000000007</v>
      </c>
      <c r="E1767">
        <v>12.58</v>
      </c>
      <c r="F1767">
        <v>43.290492999999998</v>
      </c>
      <c r="G1767">
        <v>355.05999800000001</v>
      </c>
      <c r="H1767">
        <v>56.707500000000003</v>
      </c>
      <c r="I1767">
        <v>0</v>
      </c>
    </row>
    <row r="1768" spans="1:9">
      <c r="A1768" s="126">
        <v>1767</v>
      </c>
      <c r="B1768">
        <v>2783.0200199999999</v>
      </c>
      <c r="C1768" s="43">
        <v>182.19000199999999</v>
      </c>
      <c r="D1768">
        <v>90.959502999999998</v>
      </c>
      <c r="E1768">
        <v>12.657333</v>
      </c>
      <c r="F1768">
        <v>43.084034000000003</v>
      </c>
      <c r="G1768">
        <v>349.19000199999999</v>
      </c>
      <c r="H1768">
        <v>55.823002000000002</v>
      </c>
      <c r="I1768">
        <v>0</v>
      </c>
    </row>
    <row r="1769" spans="1:9">
      <c r="A1769" s="126">
        <v>1768</v>
      </c>
      <c r="B1769">
        <v>2788.860107</v>
      </c>
      <c r="C1769" s="43">
        <v>183.009995</v>
      </c>
      <c r="D1769">
        <v>90.816001999999997</v>
      </c>
      <c r="E1769">
        <v>12.548</v>
      </c>
      <c r="F1769">
        <v>43.307490999999999</v>
      </c>
      <c r="G1769">
        <v>351.85000600000001</v>
      </c>
      <c r="H1769">
        <v>55.897499000000003</v>
      </c>
      <c r="I1769">
        <v>0</v>
      </c>
    </row>
    <row r="1770" spans="1:9">
      <c r="A1770" s="126">
        <v>1769</v>
      </c>
      <c r="B1770">
        <v>2752.0600589999999</v>
      </c>
      <c r="C1770" s="43">
        <v>177.470001</v>
      </c>
      <c r="D1770">
        <v>88.753501999999997</v>
      </c>
      <c r="E1770">
        <v>12.343999999999999</v>
      </c>
      <c r="F1770">
        <v>42.522956999999998</v>
      </c>
      <c r="G1770">
        <v>343.27999899999998</v>
      </c>
      <c r="H1770">
        <v>55.181499000000002</v>
      </c>
      <c r="I1770">
        <v>0</v>
      </c>
    </row>
    <row r="1771" spans="1:9">
      <c r="A1771" s="126">
        <v>1770</v>
      </c>
      <c r="B1771">
        <v>2744.4499510000001</v>
      </c>
      <c r="C1771" s="43">
        <v>164.14999399999999</v>
      </c>
      <c r="D1771">
        <v>84.634499000000005</v>
      </c>
      <c r="E1771">
        <v>11.931333</v>
      </c>
      <c r="F1771">
        <v>42.093040000000002</v>
      </c>
      <c r="G1771">
        <v>336.63000499999998</v>
      </c>
      <c r="H1771">
        <v>51.811501</v>
      </c>
      <c r="I1771">
        <v>1</v>
      </c>
    </row>
    <row r="1772" spans="1:9">
      <c r="A1772" s="126">
        <v>1771</v>
      </c>
      <c r="B1772">
        <v>2803.2700199999999</v>
      </c>
      <c r="C1772" s="43">
        <v>167.5</v>
      </c>
      <c r="D1772">
        <v>86.477997000000002</v>
      </c>
      <c r="E1772">
        <v>12.906667000000001</v>
      </c>
      <c r="F1772">
        <v>43.632964999999999</v>
      </c>
      <c r="G1772">
        <v>353.39999399999999</v>
      </c>
      <c r="H1772">
        <v>52.652500000000003</v>
      </c>
      <c r="I1772">
        <v>0</v>
      </c>
    </row>
    <row r="1773" spans="1:9">
      <c r="A1773" s="126">
        <v>1772</v>
      </c>
      <c r="B1773">
        <v>2826.1499020000001</v>
      </c>
      <c r="C1773" s="43">
        <v>168.16999799999999</v>
      </c>
      <c r="D1773">
        <v>86.925003000000004</v>
      </c>
      <c r="E1773">
        <v>13.106</v>
      </c>
      <c r="F1773">
        <v>44.337341000000002</v>
      </c>
      <c r="G1773">
        <v>355.73001099999999</v>
      </c>
      <c r="H1773">
        <v>52.110999999999997</v>
      </c>
      <c r="I1773">
        <v>0</v>
      </c>
    </row>
    <row r="1774" spans="1:9">
      <c r="A1774" s="126">
        <v>1773</v>
      </c>
      <c r="B1774">
        <v>2843.48999</v>
      </c>
      <c r="C1774" s="43">
        <v>168.33000200000001</v>
      </c>
      <c r="D1774">
        <v>87.718001999999998</v>
      </c>
      <c r="E1774">
        <v>13.73</v>
      </c>
      <c r="F1774">
        <v>44.988300000000002</v>
      </c>
      <c r="G1774">
        <v>357.13000499999998</v>
      </c>
      <c r="H1774">
        <v>52.216999000000001</v>
      </c>
      <c r="I1774">
        <v>0</v>
      </c>
    </row>
    <row r="1775" spans="1:9">
      <c r="A1775" s="126">
        <v>1774</v>
      </c>
      <c r="B1775">
        <v>2873.3400879999999</v>
      </c>
      <c r="C1775" s="43">
        <v>173.35000600000001</v>
      </c>
      <c r="D1775">
        <v>90.201499999999996</v>
      </c>
      <c r="E1775">
        <v>13.633333</v>
      </c>
      <c r="F1775">
        <v>46.185744999999997</v>
      </c>
      <c r="G1775">
        <v>360.86999500000002</v>
      </c>
      <c r="H1775">
        <v>53.301997999999998</v>
      </c>
      <c r="I1775">
        <v>0</v>
      </c>
    </row>
    <row r="1776" spans="1:9">
      <c r="A1776" s="126">
        <v>1775</v>
      </c>
      <c r="B1776">
        <v>2886.7299800000001</v>
      </c>
      <c r="C1776" s="43">
        <v>174.820007</v>
      </c>
      <c r="D1776">
        <v>93.031502000000003</v>
      </c>
      <c r="E1776">
        <v>14.192</v>
      </c>
      <c r="F1776">
        <v>46.775978000000002</v>
      </c>
      <c r="G1776">
        <v>352.01001000000002</v>
      </c>
      <c r="H1776">
        <v>54.019001000000003</v>
      </c>
      <c r="I1776">
        <v>0</v>
      </c>
    </row>
    <row r="1777" spans="1:9">
      <c r="A1777" s="126">
        <v>1776</v>
      </c>
      <c r="B1777">
        <v>2885.719971</v>
      </c>
      <c r="C1777" s="43">
        <v>178.10000600000001</v>
      </c>
      <c r="D1777">
        <v>93.184997999999993</v>
      </c>
      <c r="E1777">
        <v>14.473333</v>
      </c>
      <c r="F1777">
        <v>47.317619000000001</v>
      </c>
      <c r="G1777">
        <v>351.26998900000001</v>
      </c>
      <c r="H1777">
        <v>53.936000999999997</v>
      </c>
      <c r="I1777">
        <v>0</v>
      </c>
    </row>
    <row r="1778" spans="1:9">
      <c r="A1778" s="126">
        <v>1777</v>
      </c>
      <c r="B1778">
        <v>2879.8400879999999</v>
      </c>
      <c r="C1778" s="43">
        <v>175.03999300000001</v>
      </c>
      <c r="D1778">
        <v>92.765998999999994</v>
      </c>
      <c r="E1778">
        <v>13.950666999999999</v>
      </c>
      <c r="F1778">
        <v>47.167034000000001</v>
      </c>
      <c r="G1778">
        <v>345.55999800000001</v>
      </c>
      <c r="H1778">
        <v>53.851500999999999</v>
      </c>
      <c r="I1778">
        <v>0</v>
      </c>
    </row>
    <row r="1779" spans="1:9">
      <c r="A1779" s="126">
        <v>1778</v>
      </c>
      <c r="B1779">
        <v>2891.639893</v>
      </c>
      <c r="C1779" s="43">
        <v>177.470001</v>
      </c>
      <c r="D1779">
        <v>93.514999000000003</v>
      </c>
      <c r="E1779">
        <v>14.260667</v>
      </c>
      <c r="F1779">
        <v>47.157310000000003</v>
      </c>
      <c r="G1779">
        <v>343.42999300000002</v>
      </c>
      <c r="H1779">
        <v>54.438499</v>
      </c>
      <c r="I1779">
        <v>0</v>
      </c>
    </row>
    <row r="1780" spans="1:9">
      <c r="A1780" s="126">
        <v>1779</v>
      </c>
      <c r="B1780">
        <v>2886.9799800000001</v>
      </c>
      <c r="C1780" s="43">
        <v>181.33000200000001</v>
      </c>
      <c r="D1780">
        <v>93.483497999999997</v>
      </c>
      <c r="E1780">
        <v>14.327999999999999</v>
      </c>
      <c r="F1780">
        <v>46.814841999999999</v>
      </c>
      <c r="G1780">
        <v>339.73001099999999</v>
      </c>
      <c r="H1780">
        <v>54.267502</v>
      </c>
      <c r="I1780">
        <v>0</v>
      </c>
    </row>
    <row r="1781" spans="1:9">
      <c r="A1781" s="126">
        <v>1780</v>
      </c>
      <c r="B1781">
        <v>2889.669922</v>
      </c>
      <c r="C1781" s="43">
        <v>189.009995</v>
      </c>
      <c r="D1781">
        <v>94.301497999999995</v>
      </c>
      <c r="E1781">
        <v>15.002000000000001</v>
      </c>
      <c r="F1781">
        <v>47.094161999999997</v>
      </c>
      <c r="G1781">
        <v>350.61999500000002</v>
      </c>
      <c r="H1781">
        <v>54.625</v>
      </c>
      <c r="I1781">
        <v>0</v>
      </c>
    </row>
    <row r="1782" spans="1:9">
      <c r="A1782" s="126">
        <v>1781</v>
      </c>
      <c r="B1782">
        <v>2917.75</v>
      </c>
      <c r="C1782" s="43">
        <v>188.470001</v>
      </c>
      <c r="D1782">
        <v>95.068496999999994</v>
      </c>
      <c r="E1782">
        <v>14.982666999999999</v>
      </c>
      <c r="F1782">
        <v>48.201751999999999</v>
      </c>
      <c r="G1782">
        <v>357.11999500000002</v>
      </c>
      <c r="H1782">
        <v>55.18</v>
      </c>
      <c r="I1782">
        <v>0</v>
      </c>
    </row>
    <row r="1783" spans="1:9">
      <c r="A1783" s="126">
        <v>1782</v>
      </c>
      <c r="B1783">
        <v>2926.459961</v>
      </c>
      <c r="C1783" s="43">
        <v>187.479996</v>
      </c>
      <c r="D1783">
        <v>95.439498999999998</v>
      </c>
      <c r="E1783">
        <v>15.095333</v>
      </c>
      <c r="F1783">
        <v>48.060870999999999</v>
      </c>
      <c r="G1783">
        <v>363.51998900000001</v>
      </c>
      <c r="H1783">
        <v>55.116501</v>
      </c>
      <c r="I1783">
        <v>0</v>
      </c>
    </row>
    <row r="1784" spans="1:9">
      <c r="A1784" s="126">
        <v>1783</v>
      </c>
      <c r="B1784">
        <v>2954.179932</v>
      </c>
      <c r="C1784" s="43">
        <v>189.529999</v>
      </c>
      <c r="D1784">
        <v>95.909499999999994</v>
      </c>
      <c r="E1784">
        <v>14.641332999999999</v>
      </c>
      <c r="F1784">
        <v>48.447066999999997</v>
      </c>
      <c r="G1784">
        <v>365.209991</v>
      </c>
      <c r="H1784">
        <v>55.570999</v>
      </c>
      <c r="I1784">
        <v>0</v>
      </c>
    </row>
    <row r="1785" spans="1:9">
      <c r="A1785" s="126">
        <v>1784</v>
      </c>
      <c r="B1785">
        <v>2950.459961</v>
      </c>
      <c r="C1785" s="43">
        <v>191.13999899999999</v>
      </c>
      <c r="D1785">
        <v>95.565002000000007</v>
      </c>
      <c r="E1785">
        <v>14.790666999999999</v>
      </c>
      <c r="F1785">
        <v>48.281910000000003</v>
      </c>
      <c r="G1785">
        <v>369.209991</v>
      </c>
      <c r="H1785">
        <v>56.094002000000003</v>
      </c>
      <c r="I1785">
        <v>0</v>
      </c>
    </row>
    <row r="1786" spans="1:9">
      <c r="A1786" s="126">
        <v>1785</v>
      </c>
      <c r="B1786">
        <v>2945.3500979999999</v>
      </c>
      <c r="C1786" s="43">
        <v>192.60000600000001</v>
      </c>
      <c r="D1786">
        <v>95.694999999999993</v>
      </c>
      <c r="E1786">
        <v>14.909333</v>
      </c>
      <c r="F1786">
        <v>48.233325999999998</v>
      </c>
      <c r="G1786">
        <v>371.040009</v>
      </c>
      <c r="H1786">
        <v>55.776001000000001</v>
      </c>
      <c r="I1786">
        <v>0</v>
      </c>
    </row>
    <row r="1787" spans="1:9">
      <c r="A1787" s="126">
        <v>1786</v>
      </c>
      <c r="B1787">
        <v>2917.3798830000001</v>
      </c>
      <c r="C1787" s="43">
        <v>188.83999600000001</v>
      </c>
      <c r="D1787">
        <v>93.913498000000004</v>
      </c>
      <c r="E1787">
        <v>14.650667</v>
      </c>
      <c r="F1787">
        <v>47.502220000000001</v>
      </c>
      <c r="G1787">
        <v>360.29998799999998</v>
      </c>
      <c r="H1787">
        <v>54.317501</v>
      </c>
      <c r="I1787">
        <v>0</v>
      </c>
    </row>
    <row r="1788" spans="1:9">
      <c r="A1788" s="126">
        <v>1787</v>
      </c>
      <c r="B1788">
        <v>2913.780029</v>
      </c>
      <c r="C1788" s="43">
        <v>187.66000399999999</v>
      </c>
      <c r="D1788">
        <v>94.891502000000003</v>
      </c>
      <c r="E1788">
        <v>14.618</v>
      </c>
      <c r="F1788">
        <v>48.529659000000002</v>
      </c>
      <c r="G1788">
        <v>362.20001200000002</v>
      </c>
      <c r="H1788">
        <v>53.990001999999997</v>
      </c>
      <c r="I1788">
        <v>0</v>
      </c>
    </row>
    <row r="1789" spans="1:9">
      <c r="A1789" s="126">
        <v>1788</v>
      </c>
      <c r="B1789">
        <v>2924.919922</v>
      </c>
      <c r="C1789" s="43">
        <v>189.5</v>
      </c>
      <c r="D1789">
        <v>95.213997000000006</v>
      </c>
      <c r="E1789">
        <v>14.856</v>
      </c>
      <c r="F1789">
        <v>48.515079</v>
      </c>
      <c r="G1789">
        <v>370.01998900000001</v>
      </c>
      <c r="H1789">
        <v>53.800499000000002</v>
      </c>
      <c r="I1789">
        <v>0</v>
      </c>
    </row>
    <row r="1790" spans="1:9">
      <c r="A1790" s="126">
        <v>1789</v>
      </c>
      <c r="B1790">
        <v>2941.76001</v>
      </c>
      <c r="C1790" s="43">
        <v>193</v>
      </c>
      <c r="D1790">
        <v>94.681503000000006</v>
      </c>
      <c r="E1790">
        <v>14.897333</v>
      </c>
      <c r="F1790">
        <v>48.073020999999997</v>
      </c>
      <c r="G1790">
        <v>367.32000699999998</v>
      </c>
      <c r="H1790">
        <v>54.045501999999999</v>
      </c>
      <c r="I1790">
        <v>0</v>
      </c>
    </row>
    <row r="1791" spans="1:9">
      <c r="A1791" s="126">
        <v>1790</v>
      </c>
      <c r="B1791">
        <v>2964.330078</v>
      </c>
      <c r="C1791" s="43">
        <v>193</v>
      </c>
      <c r="D1791">
        <v>96.109497000000005</v>
      </c>
      <c r="E1791">
        <v>15.144667</v>
      </c>
      <c r="F1791">
        <v>48.954715999999998</v>
      </c>
      <c r="G1791">
        <v>374.60000600000001</v>
      </c>
      <c r="H1791">
        <v>54.897499000000003</v>
      </c>
      <c r="I1791">
        <v>1</v>
      </c>
    </row>
    <row r="1792" spans="1:9">
      <c r="A1792" s="126">
        <v>1791</v>
      </c>
      <c r="B1792">
        <v>2973.01001</v>
      </c>
      <c r="C1792" s="43">
        <v>195</v>
      </c>
      <c r="D1792">
        <v>96.715500000000006</v>
      </c>
      <c r="E1792">
        <v>14.97</v>
      </c>
      <c r="F1792">
        <v>49.241318</v>
      </c>
      <c r="G1792">
        <v>375.42999300000002</v>
      </c>
      <c r="H1792">
        <v>55.5625</v>
      </c>
      <c r="I1792">
        <v>0</v>
      </c>
    </row>
    <row r="1793" spans="1:9">
      <c r="A1793" s="126">
        <v>1792</v>
      </c>
      <c r="B1793">
        <v>2995.820068</v>
      </c>
      <c r="C1793" s="43">
        <v>197.199997</v>
      </c>
      <c r="D1793">
        <v>96.949996999999996</v>
      </c>
      <c r="E1793">
        <v>15.66</v>
      </c>
      <c r="F1793">
        <v>49.649375999999997</v>
      </c>
      <c r="G1793">
        <v>381.72000100000002</v>
      </c>
      <c r="H1793">
        <v>56.078999000000003</v>
      </c>
      <c r="I1793">
        <v>0</v>
      </c>
    </row>
    <row r="1794" spans="1:9">
      <c r="A1794" s="126">
        <v>1793</v>
      </c>
      <c r="B1794">
        <v>2990.4099120000001</v>
      </c>
      <c r="C1794" s="43">
        <v>196.39999399999999</v>
      </c>
      <c r="D1794">
        <v>97.145499999999998</v>
      </c>
      <c r="E1794">
        <v>15.54</v>
      </c>
      <c r="F1794">
        <v>49.605651999999999</v>
      </c>
      <c r="G1794">
        <v>380.54998799999998</v>
      </c>
      <c r="H1794">
        <v>56.579498000000001</v>
      </c>
      <c r="I1794">
        <v>0</v>
      </c>
    </row>
    <row r="1795" spans="1:9">
      <c r="A1795" s="126">
        <v>1794</v>
      </c>
      <c r="B1795">
        <v>2975.9499510000001</v>
      </c>
      <c r="C1795" s="43">
        <v>195.759995</v>
      </c>
      <c r="D1795">
        <v>97.615996999999993</v>
      </c>
      <c r="E1795">
        <v>15.356</v>
      </c>
      <c r="F1795">
        <v>48.583087999999996</v>
      </c>
      <c r="G1795">
        <v>376.16000400000001</v>
      </c>
      <c r="H1795">
        <v>55.817501</v>
      </c>
      <c r="I1795">
        <v>0</v>
      </c>
    </row>
    <row r="1796" spans="1:9">
      <c r="A1796" s="126">
        <v>1795</v>
      </c>
      <c r="B1796">
        <v>2979.6298830000001</v>
      </c>
      <c r="C1796" s="43">
        <v>199.21000699999999</v>
      </c>
      <c r="D1796">
        <v>99.415001000000004</v>
      </c>
      <c r="E1796">
        <v>15.337332999999999</v>
      </c>
      <c r="F1796">
        <v>48.879416999999997</v>
      </c>
      <c r="G1796">
        <v>379.92999300000002</v>
      </c>
      <c r="H1796">
        <v>56.241501</v>
      </c>
      <c r="I1796">
        <v>0</v>
      </c>
    </row>
    <row r="1797" spans="1:9">
      <c r="A1797" s="126">
        <v>1796</v>
      </c>
      <c r="B1797">
        <v>2993.070068</v>
      </c>
      <c r="C1797" s="43">
        <v>202.729996</v>
      </c>
      <c r="D1797">
        <v>100.870499</v>
      </c>
      <c r="E1797">
        <v>15.928000000000001</v>
      </c>
      <c r="F1797">
        <v>49.362766000000001</v>
      </c>
      <c r="G1797">
        <v>381</v>
      </c>
      <c r="H1797">
        <v>57.023997999999999</v>
      </c>
      <c r="I1797">
        <v>0</v>
      </c>
    </row>
    <row r="1798" spans="1:9">
      <c r="A1798" s="126">
        <v>1797</v>
      </c>
      <c r="B1798">
        <v>2999.9099120000001</v>
      </c>
      <c r="C1798" s="43">
        <v>201.229996</v>
      </c>
      <c r="D1798">
        <v>100.05349699999999</v>
      </c>
      <c r="E1798">
        <v>15.906667000000001</v>
      </c>
      <c r="F1798">
        <v>49.003300000000003</v>
      </c>
      <c r="G1798">
        <v>379.5</v>
      </c>
      <c r="H1798">
        <v>57.210498999999999</v>
      </c>
      <c r="I1798">
        <v>0</v>
      </c>
    </row>
    <row r="1799" spans="1:9">
      <c r="A1799" s="126">
        <v>1798</v>
      </c>
      <c r="B1799">
        <v>3013.7700199999999</v>
      </c>
      <c r="C1799" s="43">
        <v>204.86999499999999</v>
      </c>
      <c r="D1799">
        <v>100.550003</v>
      </c>
      <c r="E1799">
        <v>16.338667000000001</v>
      </c>
      <c r="F1799">
        <v>49.379772000000003</v>
      </c>
      <c r="G1799">
        <v>373.25</v>
      </c>
      <c r="H1799">
        <v>57.244999</v>
      </c>
      <c r="I1799">
        <v>0</v>
      </c>
    </row>
    <row r="1800" spans="1:9">
      <c r="A1800" s="126">
        <v>1799</v>
      </c>
      <c r="B1800">
        <v>3014.3000489999999</v>
      </c>
      <c r="C1800" s="43">
        <v>203.91000399999999</v>
      </c>
      <c r="D1800">
        <v>101.04949999999999</v>
      </c>
      <c r="E1800">
        <v>16.899999999999999</v>
      </c>
      <c r="F1800">
        <v>49.843693000000002</v>
      </c>
      <c r="G1800">
        <v>366.60000600000001</v>
      </c>
      <c r="H1800">
        <v>57.516998000000001</v>
      </c>
      <c r="I1800">
        <v>0</v>
      </c>
    </row>
    <row r="1801" spans="1:9">
      <c r="A1801" s="126">
        <v>1800</v>
      </c>
      <c r="B1801">
        <v>3004.040039</v>
      </c>
      <c r="C1801" s="43">
        <v>203.83999600000001</v>
      </c>
      <c r="D1801">
        <v>100.495003</v>
      </c>
      <c r="E1801">
        <v>16.825333000000001</v>
      </c>
      <c r="F1801">
        <v>49.671238000000002</v>
      </c>
      <c r="G1801">
        <v>365.98998999999998</v>
      </c>
      <c r="H1801">
        <v>57.679001</v>
      </c>
      <c r="I1801">
        <v>0</v>
      </c>
    </row>
    <row r="1802" spans="1:9">
      <c r="A1802" s="126">
        <v>1801</v>
      </c>
      <c r="B1802">
        <v>2984.419922</v>
      </c>
      <c r="C1802" s="43">
        <v>201.800003</v>
      </c>
      <c r="D1802">
        <v>99.601500999999999</v>
      </c>
      <c r="E1802">
        <v>16.990666999999998</v>
      </c>
      <c r="F1802">
        <v>49.391914</v>
      </c>
      <c r="G1802">
        <v>362.44000199999999</v>
      </c>
      <c r="H1802">
        <v>57.317501</v>
      </c>
      <c r="I1802">
        <v>0</v>
      </c>
    </row>
    <row r="1803" spans="1:9">
      <c r="A1803" s="126">
        <v>1802</v>
      </c>
      <c r="B1803">
        <v>2995.110107</v>
      </c>
      <c r="C1803" s="43">
        <v>200.779999</v>
      </c>
      <c r="D1803">
        <v>98.894997000000004</v>
      </c>
      <c r="E1803">
        <v>16.902666</v>
      </c>
      <c r="F1803">
        <v>49.952990999999997</v>
      </c>
      <c r="G1803">
        <v>325.209991</v>
      </c>
      <c r="H1803">
        <v>57.316502</v>
      </c>
      <c r="I1803">
        <v>0</v>
      </c>
    </row>
    <row r="1804" spans="1:9">
      <c r="A1804" s="126">
        <v>1803</v>
      </c>
      <c r="B1804">
        <v>2976.610107</v>
      </c>
      <c r="C1804" s="43">
        <v>198.36000100000001</v>
      </c>
      <c r="D1804">
        <v>98.225998000000004</v>
      </c>
      <c r="E1804">
        <v>17.212</v>
      </c>
      <c r="F1804">
        <v>49.207317000000003</v>
      </c>
      <c r="G1804">
        <v>315.10000600000001</v>
      </c>
      <c r="H1804">
        <v>56.505001</v>
      </c>
      <c r="I1804">
        <v>0</v>
      </c>
    </row>
    <row r="1805" spans="1:9">
      <c r="A1805" s="126">
        <v>1804</v>
      </c>
      <c r="B1805">
        <v>2985.030029</v>
      </c>
      <c r="C1805" s="43">
        <v>202.320007</v>
      </c>
      <c r="D1805">
        <v>99.281502000000003</v>
      </c>
      <c r="E1805">
        <v>17.045334</v>
      </c>
      <c r="F1805">
        <v>50.331909000000003</v>
      </c>
      <c r="G1805">
        <v>310.61999500000002</v>
      </c>
      <c r="H1805">
        <v>56.903500000000001</v>
      </c>
      <c r="I1805">
        <v>0</v>
      </c>
    </row>
    <row r="1806" spans="1:9">
      <c r="A1806" s="126">
        <v>1805</v>
      </c>
      <c r="B1806">
        <v>3005.469971</v>
      </c>
      <c r="C1806" s="43">
        <v>202.36000100000001</v>
      </c>
      <c r="D1806">
        <v>99.724502999999999</v>
      </c>
      <c r="E1806">
        <v>17.344667000000001</v>
      </c>
      <c r="F1806">
        <v>50.725383999999998</v>
      </c>
      <c r="G1806">
        <v>307.29998799999998</v>
      </c>
      <c r="H1806">
        <v>57.310501000000002</v>
      </c>
      <c r="I1806">
        <v>0</v>
      </c>
    </row>
    <row r="1807" spans="1:9">
      <c r="A1807" s="126">
        <v>1806</v>
      </c>
      <c r="B1807">
        <v>3019.5600589999999</v>
      </c>
      <c r="C1807" s="43">
        <v>204.66000399999999</v>
      </c>
      <c r="D1807">
        <v>100.040497</v>
      </c>
      <c r="E1807">
        <v>17.658667000000001</v>
      </c>
      <c r="F1807">
        <v>50.684097000000001</v>
      </c>
      <c r="G1807">
        <v>317.94000199999999</v>
      </c>
      <c r="H1807">
        <v>56.890498999999998</v>
      </c>
      <c r="I1807">
        <v>0</v>
      </c>
    </row>
    <row r="1808" spans="1:9">
      <c r="A1808" s="126">
        <v>1807</v>
      </c>
      <c r="B1808">
        <v>3003.669922</v>
      </c>
      <c r="C1808" s="43">
        <v>200.71000699999999</v>
      </c>
      <c r="D1808">
        <v>98.691001999999997</v>
      </c>
      <c r="E1808">
        <v>15.254667</v>
      </c>
      <c r="F1808">
        <v>50.283324999999998</v>
      </c>
      <c r="G1808">
        <v>326.459991</v>
      </c>
      <c r="H1808">
        <v>56.605998999999997</v>
      </c>
      <c r="I1808">
        <v>0</v>
      </c>
    </row>
    <row r="1809" spans="1:9">
      <c r="A1809" s="126">
        <v>1808</v>
      </c>
      <c r="B1809">
        <v>3025.860107</v>
      </c>
      <c r="C1809" s="43">
        <v>199.75</v>
      </c>
      <c r="D1809">
        <v>97.152495999999999</v>
      </c>
      <c r="E1809">
        <v>15.202667</v>
      </c>
      <c r="F1809">
        <v>50.458205999999997</v>
      </c>
      <c r="G1809">
        <v>335.77999899999998</v>
      </c>
      <c r="H1809">
        <v>62.520499999999998</v>
      </c>
      <c r="I1809">
        <v>0</v>
      </c>
    </row>
    <row r="1810" spans="1:9">
      <c r="A1810" s="126">
        <v>1809</v>
      </c>
      <c r="B1810">
        <v>3020.969971</v>
      </c>
      <c r="C1810" s="43">
        <v>195.94000199999999</v>
      </c>
      <c r="D1810">
        <v>95.622497999999993</v>
      </c>
      <c r="E1810">
        <v>15.718</v>
      </c>
      <c r="F1810">
        <v>50.929412999999997</v>
      </c>
      <c r="G1810">
        <v>332.70001200000002</v>
      </c>
      <c r="H1810">
        <v>61.970500999999999</v>
      </c>
      <c r="I1810">
        <v>0</v>
      </c>
    </row>
    <row r="1811" spans="1:9">
      <c r="A1811" s="126">
        <v>1810</v>
      </c>
      <c r="B1811">
        <v>3013.179932</v>
      </c>
      <c r="C1811" s="43">
        <v>197.03999300000001</v>
      </c>
      <c r="D1811">
        <v>94.926497999999995</v>
      </c>
      <c r="E1811">
        <v>16.150666999999999</v>
      </c>
      <c r="F1811">
        <v>50.710819000000001</v>
      </c>
      <c r="G1811">
        <v>325.92999300000002</v>
      </c>
      <c r="H1811">
        <v>61.256999999999998</v>
      </c>
      <c r="I1811">
        <v>0</v>
      </c>
    </row>
    <row r="1812" spans="1:9">
      <c r="A1812" s="126">
        <v>1811</v>
      </c>
      <c r="B1812">
        <v>2980.3798830000001</v>
      </c>
      <c r="C1812" s="43">
        <v>194.229996</v>
      </c>
      <c r="D1812">
        <v>93.338997000000006</v>
      </c>
      <c r="E1812">
        <v>16.107332</v>
      </c>
      <c r="F1812">
        <v>51.745528999999998</v>
      </c>
      <c r="G1812">
        <v>322.98998999999998</v>
      </c>
      <c r="H1812">
        <v>60.834000000000003</v>
      </c>
      <c r="I1812">
        <v>0</v>
      </c>
    </row>
    <row r="1813" spans="1:9">
      <c r="A1813" s="126">
        <v>1812</v>
      </c>
      <c r="B1813">
        <v>2953.5600589999999</v>
      </c>
      <c r="C1813" s="43">
        <v>192.729996</v>
      </c>
      <c r="D1813">
        <v>92.765998999999994</v>
      </c>
      <c r="E1813">
        <v>15.59</v>
      </c>
      <c r="F1813">
        <v>50.625793000000002</v>
      </c>
      <c r="G1813">
        <v>319.5</v>
      </c>
      <c r="H1813">
        <v>60.450499999999998</v>
      </c>
      <c r="I1813">
        <v>1</v>
      </c>
    </row>
    <row r="1814" spans="1:9">
      <c r="A1814" s="126">
        <v>1813</v>
      </c>
      <c r="B1814">
        <v>2932.0500489999999</v>
      </c>
      <c r="C1814" s="43">
        <v>189.020004</v>
      </c>
      <c r="D1814">
        <v>91.162002999999999</v>
      </c>
      <c r="E1814">
        <v>15.622667</v>
      </c>
      <c r="F1814">
        <v>49.554653000000002</v>
      </c>
      <c r="G1814">
        <v>318.82998700000002</v>
      </c>
      <c r="H1814">
        <v>59.699500999999998</v>
      </c>
      <c r="I1814">
        <v>0</v>
      </c>
    </row>
    <row r="1815" spans="1:9">
      <c r="A1815" s="126">
        <v>1814</v>
      </c>
      <c r="B1815">
        <v>2844.73999</v>
      </c>
      <c r="C1815" s="43">
        <v>181.729996</v>
      </c>
      <c r="D1815">
        <v>88.256500000000003</v>
      </c>
      <c r="E1815">
        <v>15.221333</v>
      </c>
      <c r="F1815">
        <v>46.960579000000003</v>
      </c>
      <c r="G1815">
        <v>307.63000499999998</v>
      </c>
      <c r="H1815">
        <v>57.616000999999997</v>
      </c>
      <c r="I1815">
        <v>0</v>
      </c>
    </row>
    <row r="1816" spans="1:9">
      <c r="A1816" s="126">
        <v>1815</v>
      </c>
      <c r="B1816">
        <v>2881.7700199999999</v>
      </c>
      <c r="C1816" s="43">
        <v>184.509995</v>
      </c>
      <c r="D1816">
        <v>89.391502000000003</v>
      </c>
      <c r="E1816">
        <v>15.383333</v>
      </c>
      <c r="F1816">
        <v>47.849556</v>
      </c>
      <c r="G1816">
        <v>310.10000600000001</v>
      </c>
      <c r="H1816">
        <v>58.497501</v>
      </c>
      <c r="I1816">
        <v>0</v>
      </c>
    </row>
    <row r="1817" spans="1:9">
      <c r="A1817" s="126">
        <v>1816</v>
      </c>
      <c r="B1817">
        <v>2883.9799800000001</v>
      </c>
      <c r="C1817" s="43">
        <v>185.14999399999999</v>
      </c>
      <c r="D1817">
        <v>89.669998000000007</v>
      </c>
      <c r="E1817">
        <v>15.561332999999999</v>
      </c>
      <c r="F1817">
        <v>48.345047000000001</v>
      </c>
      <c r="G1817">
        <v>304.290009</v>
      </c>
      <c r="H1817">
        <v>58.699500999999998</v>
      </c>
      <c r="I1817">
        <v>0</v>
      </c>
    </row>
    <row r="1818" spans="1:9">
      <c r="A1818" s="126">
        <v>1817</v>
      </c>
      <c r="B1818">
        <v>2938.0900879999999</v>
      </c>
      <c r="C1818" s="43">
        <v>190.16000399999999</v>
      </c>
      <c r="D1818">
        <v>91.644501000000005</v>
      </c>
      <c r="E1818">
        <v>15.886666999999999</v>
      </c>
      <c r="F1818">
        <v>49.411349999999999</v>
      </c>
      <c r="G1818">
        <v>315.89999399999999</v>
      </c>
      <c r="H1818">
        <v>60.240001999999997</v>
      </c>
      <c r="I1818">
        <v>0</v>
      </c>
    </row>
    <row r="1819" spans="1:9">
      <c r="A1819" s="126">
        <v>1818</v>
      </c>
      <c r="B1819">
        <v>2918.6499020000001</v>
      </c>
      <c r="C1819" s="43">
        <v>187.85000600000001</v>
      </c>
      <c r="D1819">
        <v>90.378997999999996</v>
      </c>
      <c r="E1819">
        <v>15.667332999999999</v>
      </c>
      <c r="F1819">
        <v>49.004176999999999</v>
      </c>
      <c r="G1819">
        <v>308.92999300000002</v>
      </c>
      <c r="H1819">
        <v>59.400500999999998</v>
      </c>
      <c r="I1819">
        <v>0</v>
      </c>
    </row>
    <row r="1820" spans="1:9">
      <c r="A1820" s="126">
        <v>1819</v>
      </c>
      <c r="B1820">
        <v>2882.6999510000001</v>
      </c>
      <c r="C1820" s="43">
        <v>185.36999499999999</v>
      </c>
      <c r="D1820">
        <v>89.246002000000004</v>
      </c>
      <c r="E1820">
        <v>15.267333000000001</v>
      </c>
      <c r="F1820">
        <v>48.879829000000001</v>
      </c>
      <c r="G1820">
        <v>310.82998700000002</v>
      </c>
      <c r="H1820">
        <v>58.735500000000002</v>
      </c>
      <c r="I1820">
        <v>0</v>
      </c>
    </row>
    <row r="1821" spans="1:9">
      <c r="A1821" s="126">
        <v>1820</v>
      </c>
      <c r="B1821">
        <v>2926.320068</v>
      </c>
      <c r="C1821" s="43">
        <v>188.449997</v>
      </c>
      <c r="D1821">
        <v>91.217003000000005</v>
      </c>
      <c r="E1821">
        <v>15.666667</v>
      </c>
      <c r="F1821">
        <v>50.949818</v>
      </c>
      <c r="G1821">
        <v>312.27999899999998</v>
      </c>
      <c r="H1821">
        <v>59.863498999999997</v>
      </c>
      <c r="I1821">
        <v>0</v>
      </c>
    </row>
    <row r="1822" spans="1:9">
      <c r="A1822" s="126">
        <v>1821</v>
      </c>
      <c r="B1822">
        <v>2840.6000979999999</v>
      </c>
      <c r="C1822" s="43">
        <v>179.71000699999999</v>
      </c>
      <c r="D1822">
        <v>88.148003000000003</v>
      </c>
      <c r="E1822">
        <v>14.641332999999999</v>
      </c>
      <c r="F1822">
        <v>49.433284999999998</v>
      </c>
      <c r="G1822">
        <v>299.10998499999999</v>
      </c>
      <c r="H1822">
        <v>58.214500000000001</v>
      </c>
      <c r="I1822">
        <v>0</v>
      </c>
    </row>
    <row r="1823" spans="1:9">
      <c r="A1823" s="126">
        <v>1822</v>
      </c>
      <c r="B1823">
        <v>2847.6000979999999</v>
      </c>
      <c r="C1823" s="43">
        <v>182.58999600000001</v>
      </c>
      <c r="D1823">
        <v>88.805999999999997</v>
      </c>
      <c r="E1823">
        <v>14.375999999999999</v>
      </c>
      <c r="F1823">
        <v>49.187046000000002</v>
      </c>
      <c r="G1823">
        <v>295.76001000000002</v>
      </c>
      <c r="H1823">
        <v>58.362999000000002</v>
      </c>
      <c r="I1823">
        <v>0</v>
      </c>
    </row>
    <row r="1824" spans="1:9">
      <c r="A1824" s="126">
        <v>1823</v>
      </c>
      <c r="B1824">
        <v>2888.679932</v>
      </c>
      <c r="C1824" s="43">
        <v>183.699997</v>
      </c>
      <c r="D1824">
        <v>89.628501999999997</v>
      </c>
      <c r="E1824">
        <v>14.662667000000001</v>
      </c>
      <c r="F1824">
        <v>50.347591000000001</v>
      </c>
      <c r="G1824">
        <v>302.79998799999998</v>
      </c>
      <c r="H1824">
        <v>58.880001</v>
      </c>
      <c r="I1824">
        <v>0</v>
      </c>
    </row>
    <row r="1825" spans="1:9">
      <c r="A1825" s="126">
        <v>1824</v>
      </c>
      <c r="B1825">
        <v>2923.6499020000001</v>
      </c>
      <c r="C1825" s="43">
        <v>186.16999799999999</v>
      </c>
      <c r="D1825">
        <v>90.805999999999997</v>
      </c>
      <c r="E1825">
        <v>15.122</v>
      </c>
      <c r="F1825">
        <v>51.286282</v>
      </c>
      <c r="G1825">
        <v>309.38000499999998</v>
      </c>
      <c r="H1825">
        <v>59.922500999999997</v>
      </c>
      <c r="I1825">
        <v>0</v>
      </c>
    </row>
    <row r="1826" spans="1:9">
      <c r="A1826" s="126">
        <v>1825</v>
      </c>
      <c r="B1826">
        <v>2900.51001</v>
      </c>
      <c r="C1826" s="43">
        <v>183.80999800000001</v>
      </c>
      <c r="D1826">
        <v>90.069000000000003</v>
      </c>
      <c r="E1826">
        <v>15.057333</v>
      </c>
      <c r="F1826">
        <v>51.288719</v>
      </c>
      <c r="G1826">
        <v>298.98998999999998</v>
      </c>
      <c r="H1826">
        <v>59.134498999999998</v>
      </c>
      <c r="I1826">
        <v>0</v>
      </c>
    </row>
    <row r="1827" spans="1:9">
      <c r="A1827" s="126">
        <v>1826</v>
      </c>
      <c r="B1827">
        <v>2924.429932</v>
      </c>
      <c r="C1827" s="43">
        <v>183.550003</v>
      </c>
      <c r="D1827">
        <v>91.177002000000002</v>
      </c>
      <c r="E1827">
        <v>14.722</v>
      </c>
      <c r="F1827">
        <v>51.844608000000001</v>
      </c>
      <c r="G1827">
        <v>297.80999800000001</v>
      </c>
      <c r="H1827">
        <v>59.5625</v>
      </c>
      <c r="I1827">
        <v>0</v>
      </c>
    </row>
    <row r="1828" spans="1:9">
      <c r="A1828" s="126">
        <v>1827</v>
      </c>
      <c r="B1828">
        <v>2922.9499510000001</v>
      </c>
      <c r="C1828" s="43">
        <v>182.03999300000001</v>
      </c>
      <c r="D1828">
        <v>90.233001999999999</v>
      </c>
      <c r="E1828">
        <v>14.81</v>
      </c>
      <c r="F1828">
        <v>51.800727999999999</v>
      </c>
      <c r="G1828">
        <v>296.92999300000002</v>
      </c>
      <c r="H1828">
        <v>59.476500999999999</v>
      </c>
      <c r="I1828">
        <v>0</v>
      </c>
    </row>
    <row r="1829" spans="1:9">
      <c r="A1829" s="126">
        <v>1828</v>
      </c>
      <c r="B1829">
        <v>2847.110107</v>
      </c>
      <c r="C1829" s="43">
        <v>177.75</v>
      </c>
      <c r="D1829">
        <v>87.481003000000001</v>
      </c>
      <c r="E1829">
        <v>14.093332999999999</v>
      </c>
      <c r="F1829">
        <v>49.406471000000003</v>
      </c>
      <c r="G1829">
        <v>291.44000199999999</v>
      </c>
      <c r="H1829">
        <v>57.564498999999998</v>
      </c>
      <c r="I1829">
        <v>0</v>
      </c>
    </row>
    <row r="1830" spans="1:9">
      <c r="A1830" s="126">
        <v>1829</v>
      </c>
      <c r="B1830">
        <v>2878.3798830000001</v>
      </c>
      <c r="C1830" s="43">
        <v>180.36000100000001</v>
      </c>
      <c r="D1830">
        <v>88.443496999999994</v>
      </c>
      <c r="E1830">
        <v>14.333333</v>
      </c>
      <c r="F1830">
        <v>50.345157999999998</v>
      </c>
      <c r="G1830">
        <v>294.98001099999999</v>
      </c>
      <c r="H1830">
        <v>58.444499999999998</v>
      </c>
      <c r="I1830">
        <v>0</v>
      </c>
    </row>
    <row r="1831" spans="1:9">
      <c r="A1831" s="126">
        <v>1830</v>
      </c>
      <c r="B1831">
        <v>2869.1599120000001</v>
      </c>
      <c r="C1831" s="43">
        <v>181.300003</v>
      </c>
      <c r="D1831">
        <v>88.091498999999999</v>
      </c>
      <c r="E1831">
        <v>14.272</v>
      </c>
      <c r="F1831">
        <v>49.777068999999997</v>
      </c>
      <c r="G1831">
        <v>291.02999899999998</v>
      </c>
      <c r="H1831">
        <v>58.391998000000001</v>
      </c>
      <c r="I1831">
        <v>0</v>
      </c>
    </row>
    <row r="1832" spans="1:9">
      <c r="A1832" s="126">
        <v>1831</v>
      </c>
      <c r="B1832">
        <v>2887.9399410000001</v>
      </c>
      <c r="C1832" s="43">
        <v>181.759995</v>
      </c>
      <c r="D1832">
        <v>88.212502000000001</v>
      </c>
      <c r="E1832">
        <v>14.372667</v>
      </c>
      <c r="F1832">
        <v>50.111088000000002</v>
      </c>
      <c r="G1832">
        <v>291.76998900000001</v>
      </c>
      <c r="H1832">
        <v>58.550998999999997</v>
      </c>
      <c r="I1832">
        <v>0</v>
      </c>
    </row>
    <row r="1833" spans="1:9">
      <c r="A1833" s="126">
        <v>1832</v>
      </c>
      <c r="B1833">
        <v>2924.580078</v>
      </c>
      <c r="C1833" s="43">
        <v>185.570007</v>
      </c>
      <c r="D1833">
        <v>89.32</v>
      </c>
      <c r="E1833">
        <v>14.780666999999999</v>
      </c>
      <c r="F1833">
        <v>50.959556999999997</v>
      </c>
      <c r="G1833">
        <v>296.77999899999998</v>
      </c>
      <c r="H1833">
        <v>59.642502</v>
      </c>
      <c r="I1833">
        <v>0</v>
      </c>
    </row>
    <row r="1834" spans="1:9">
      <c r="A1834" s="126">
        <v>1833</v>
      </c>
      <c r="B1834">
        <v>2926.459961</v>
      </c>
      <c r="C1834" s="43">
        <v>185.66999799999999</v>
      </c>
      <c r="D1834">
        <v>88.814498999999998</v>
      </c>
      <c r="E1834">
        <v>15.040666999999999</v>
      </c>
      <c r="F1834">
        <v>50.893742000000003</v>
      </c>
      <c r="G1834">
        <v>293.75</v>
      </c>
      <c r="H1834">
        <v>59.404998999999997</v>
      </c>
      <c r="I1834">
        <v>0</v>
      </c>
    </row>
    <row r="1835" spans="1:9">
      <c r="A1835" s="126">
        <v>1834</v>
      </c>
      <c r="B1835">
        <v>2906.2700199999999</v>
      </c>
      <c r="C1835" s="43">
        <v>182.38999899999999</v>
      </c>
      <c r="D1835">
        <v>89.491996999999998</v>
      </c>
      <c r="E1835">
        <v>15.000667</v>
      </c>
      <c r="F1835">
        <v>50.152538</v>
      </c>
      <c r="G1835">
        <v>289.290009</v>
      </c>
      <c r="H1835">
        <v>58.419497999999997</v>
      </c>
      <c r="I1835">
        <v>1</v>
      </c>
    </row>
    <row r="1836" spans="1:9">
      <c r="A1836" s="126">
        <v>1835</v>
      </c>
      <c r="B1836">
        <v>2937.780029</v>
      </c>
      <c r="C1836" s="43">
        <v>187.13999899999999</v>
      </c>
      <c r="D1836">
        <v>90.030997999999997</v>
      </c>
      <c r="E1836">
        <v>14.712</v>
      </c>
      <c r="F1836">
        <v>51.003444999999999</v>
      </c>
      <c r="G1836">
        <v>291.51998900000001</v>
      </c>
      <c r="H1836">
        <v>59.070498999999998</v>
      </c>
      <c r="I1836">
        <v>0</v>
      </c>
    </row>
    <row r="1837" spans="1:9">
      <c r="A1837" s="126">
        <v>1836</v>
      </c>
      <c r="B1837">
        <v>2976</v>
      </c>
      <c r="C1837" s="43">
        <v>190.89999399999999</v>
      </c>
      <c r="D1837">
        <v>92.036002999999994</v>
      </c>
      <c r="E1837">
        <v>15.305332999999999</v>
      </c>
      <c r="F1837">
        <v>52.000655999999999</v>
      </c>
      <c r="G1837">
        <v>293.25</v>
      </c>
      <c r="H1837">
        <v>60.569000000000003</v>
      </c>
      <c r="I1837">
        <v>0</v>
      </c>
    </row>
    <row r="1838" spans="1:9">
      <c r="A1838" s="126">
        <v>1837</v>
      </c>
      <c r="B1838">
        <v>2978.709961</v>
      </c>
      <c r="C1838" s="43">
        <v>187.490005</v>
      </c>
      <c r="D1838">
        <v>91.675499000000002</v>
      </c>
      <c r="E1838">
        <v>15.163333</v>
      </c>
      <c r="F1838">
        <v>51.995773</v>
      </c>
      <c r="G1838">
        <v>290.17001299999998</v>
      </c>
      <c r="H1838">
        <v>60.246498000000003</v>
      </c>
      <c r="I1838">
        <v>0</v>
      </c>
    </row>
    <row r="1839" spans="1:9">
      <c r="A1839" s="126">
        <v>1838</v>
      </c>
      <c r="B1839">
        <v>2978.429932</v>
      </c>
      <c r="C1839" s="43">
        <v>188.759995</v>
      </c>
      <c r="D1839">
        <v>91.567497000000003</v>
      </c>
      <c r="E1839">
        <v>15.452667</v>
      </c>
      <c r="F1839">
        <v>52.217640000000003</v>
      </c>
      <c r="G1839">
        <v>294.33999599999999</v>
      </c>
      <c r="H1839">
        <v>60.220500999999999</v>
      </c>
      <c r="I1839">
        <v>0</v>
      </c>
    </row>
    <row r="1840" spans="1:9">
      <c r="A1840" s="126">
        <v>1839</v>
      </c>
      <c r="B1840">
        <v>2979.389893</v>
      </c>
      <c r="C1840" s="43">
        <v>186.16999799999999</v>
      </c>
      <c r="D1840">
        <v>91.027495999999999</v>
      </c>
      <c r="E1840">
        <v>15.702667</v>
      </c>
      <c r="F1840">
        <v>52.834488</v>
      </c>
      <c r="G1840">
        <v>287.98998999999998</v>
      </c>
      <c r="H1840">
        <v>60.299999</v>
      </c>
      <c r="I1840">
        <v>0</v>
      </c>
    </row>
    <row r="1841" spans="1:9">
      <c r="A1841" s="126">
        <v>1840</v>
      </c>
      <c r="B1841">
        <v>3000.929932</v>
      </c>
      <c r="C1841" s="43">
        <v>188.490005</v>
      </c>
      <c r="D1841">
        <v>91.149497999999994</v>
      </c>
      <c r="E1841">
        <v>16.473333</v>
      </c>
      <c r="F1841">
        <v>54.514373999999997</v>
      </c>
      <c r="G1841">
        <v>288.26998900000001</v>
      </c>
      <c r="H1841">
        <v>61.008499</v>
      </c>
      <c r="I1841">
        <v>0</v>
      </c>
    </row>
    <row r="1842" spans="1:9">
      <c r="A1842" s="126">
        <v>1841</v>
      </c>
      <c r="B1842">
        <v>3009.570068</v>
      </c>
      <c r="C1842" s="43">
        <v>187.470001</v>
      </c>
      <c r="D1842">
        <v>92.177498</v>
      </c>
      <c r="E1842">
        <v>16.391332999999999</v>
      </c>
      <c r="F1842">
        <v>54.392467000000003</v>
      </c>
      <c r="G1842">
        <v>288.85998499999999</v>
      </c>
      <c r="H1842">
        <v>61.712502000000001</v>
      </c>
      <c r="I1842">
        <v>0</v>
      </c>
    </row>
    <row r="1843" spans="1:9">
      <c r="A1843" s="126">
        <v>1842</v>
      </c>
      <c r="B1843">
        <v>3007.389893</v>
      </c>
      <c r="C1843" s="43">
        <v>187.19000199999999</v>
      </c>
      <c r="D1843">
        <v>91.967003000000005</v>
      </c>
      <c r="E1843">
        <v>16.346665999999999</v>
      </c>
      <c r="F1843">
        <v>53.334311999999997</v>
      </c>
      <c r="G1843">
        <v>294.14999399999999</v>
      </c>
      <c r="H1843">
        <v>61.978000999999999</v>
      </c>
      <c r="I1843">
        <v>0</v>
      </c>
    </row>
    <row r="1844" spans="1:9">
      <c r="A1844" s="126">
        <v>1843</v>
      </c>
      <c r="B1844">
        <v>2997.959961</v>
      </c>
      <c r="C1844" s="43">
        <v>186.220001</v>
      </c>
      <c r="D1844">
        <v>90.391998000000001</v>
      </c>
      <c r="E1844">
        <v>16.187332000000001</v>
      </c>
      <c r="F1844">
        <v>53.614697</v>
      </c>
      <c r="G1844">
        <v>294.290009</v>
      </c>
      <c r="H1844">
        <v>61.564999</v>
      </c>
      <c r="I1844">
        <v>0</v>
      </c>
    </row>
    <row r="1845" spans="1:9">
      <c r="A1845" s="126">
        <v>1844</v>
      </c>
      <c r="B1845">
        <v>3005.6999510000001</v>
      </c>
      <c r="C1845" s="43">
        <v>188.08000200000001</v>
      </c>
      <c r="D1845">
        <v>91.127502000000007</v>
      </c>
      <c r="E1845">
        <v>16.319331999999999</v>
      </c>
      <c r="F1845">
        <v>53.809756999999998</v>
      </c>
      <c r="G1845">
        <v>298.60000600000001</v>
      </c>
      <c r="H1845">
        <v>61.457500000000003</v>
      </c>
      <c r="I1845">
        <v>0</v>
      </c>
    </row>
    <row r="1846" spans="1:9">
      <c r="A1846" s="126">
        <v>1845</v>
      </c>
      <c r="B1846">
        <v>3006.7299800000001</v>
      </c>
      <c r="C1846" s="43">
        <v>188.13999899999999</v>
      </c>
      <c r="D1846">
        <v>90.873001000000002</v>
      </c>
      <c r="E1846">
        <v>16.232668</v>
      </c>
      <c r="F1846">
        <v>54.314442</v>
      </c>
      <c r="G1846">
        <v>291.55999800000001</v>
      </c>
      <c r="H1846">
        <v>61.620499000000002</v>
      </c>
      <c r="I1846">
        <v>0</v>
      </c>
    </row>
    <row r="1847" spans="1:9">
      <c r="A1847" s="126">
        <v>1846</v>
      </c>
      <c r="B1847">
        <v>3006.790039</v>
      </c>
      <c r="C1847" s="43">
        <v>190.13999899999999</v>
      </c>
      <c r="D1847">
        <v>91.074996999999996</v>
      </c>
      <c r="E1847">
        <v>16.440000999999999</v>
      </c>
      <c r="F1847">
        <v>53.873150000000003</v>
      </c>
      <c r="G1847">
        <v>286.60000600000001</v>
      </c>
      <c r="H1847">
        <v>61.935501000000002</v>
      </c>
      <c r="I1847">
        <v>0</v>
      </c>
    </row>
    <row r="1848" spans="1:9">
      <c r="A1848" s="126">
        <v>1847</v>
      </c>
      <c r="B1848">
        <v>2992.070068</v>
      </c>
      <c r="C1848" s="43">
        <v>189.929993</v>
      </c>
      <c r="D1848">
        <v>89.707999999999998</v>
      </c>
      <c r="E1848">
        <v>16.041332000000001</v>
      </c>
      <c r="F1848">
        <v>53.085628999999997</v>
      </c>
      <c r="G1848">
        <v>270.75</v>
      </c>
      <c r="H1848">
        <v>61.496498000000003</v>
      </c>
      <c r="I1848">
        <v>0</v>
      </c>
    </row>
    <row r="1849" spans="1:9">
      <c r="A1849" s="126">
        <v>1848</v>
      </c>
      <c r="B1849">
        <v>2991.780029</v>
      </c>
      <c r="C1849" s="43">
        <v>186.820007</v>
      </c>
      <c r="D1849">
        <v>89.264999000000003</v>
      </c>
      <c r="E1849">
        <v>16.082001000000002</v>
      </c>
      <c r="F1849">
        <v>53.326999999999998</v>
      </c>
      <c r="G1849">
        <v>265.92001299999998</v>
      </c>
      <c r="H1849">
        <v>61.701500000000003</v>
      </c>
      <c r="I1849">
        <v>0</v>
      </c>
    </row>
    <row r="1850" spans="1:9">
      <c r="A1850" s="126">
        <v>1849</v>
      </c>
      <c r="B1850">
        <v>2966.6000979999999</v>
      </c>
      <c r="C1850" s="43">
        <v>181.279999</v>
      </c>
      <c r="D1850">
        <v>87.080498000000006</v>
      </c>
      <c r="E1850">
        <v>14.880667000000001</v>
      </c>
      <c r="F1850">
        <v>53.073428999999997</v>
      </c>
      <c r="G1850">
        <v>254.58999600000001</v>
      </c>
      <c r="H1850">
        <v>60.938000000000002</v>
      </c>
      <c r="I1850">
        <v>0</v>
      </c>
    </row>
    <row r="1851" spans="1:9">
      <c r="A1851" s="126">
        <v>1850</v>
      </c>
      <c r="B1851">
        <v>2984.8701169999999</v>
      </c>
      <c r="C1851" s="43">
        <v>182.800003</v>
      </c>
      <c r="D1851">
        <v>88.416495999999995</v>
      </c>
      <c r="E1851">
        <v>15.246667</v>
      </c>
      <c r="F1851">
        <v>53.890205000000002</v>
      </c>
      <c r="G1851">
        <v>264.75</v>
      </c>
      <c r="H1851">
        <v>62.326000000000001</v>
      </c>
      <c r="I1851">
        <v>0</v>
      </c>
    </row>
    <row r="1852" spans="1:9">
      <c r="A1852" s="126">
        <v>1851</v>
      </c>
      <c r="B1852">
        <v>2977.6201169999999</v>
      </c>
      <c r="C1852" s="43">
        <v>180.11000100000001</v>
      </c>
      <c r="D1852">
        <v>86.991996999999998</v>
      </c>
      <c r="E1852">
        <v>16.170667999999999</v>
      </c>
      <c r="F1852">
        <v>53.612262999999999</v>
      </c>
      <c r="G1852">
        <v>263.30999800000001</v>
      </c>
      <c r="H1852">
        <v>62.069499999999998</v>
      </c>
      <c r="I1852">
        <v>0</v>
      </c>
    </row>
    <row r="1853" spans="1:9">
      <c r="A1853" s="126">
        <v>1852</v>
      </c>
      <c r="B1853">
        <v>2961.790039</v>
      </c>
      <c r="C1853" s="43">
        <v>177.10000600000001</v>
      </c>
      <c r="D1853">
        <v>86.272498999999996</v>
      </c>
      <c r="E1853">
        <v>16.141999999999999</v>
      </c>
      <c r="F1853">
        <v>53.351387000000003</v>
      </c>
      <c r="G1853">
        <v>263.07998700000002</v>
      </c>
      <c r="H1853">
        <v>61.254500999999998</v>
      </c>
      <c r="I1853">
        <v>0</v>
      </c>
    </row>
    <row r="1854" spans="1:9">
      <c r="A1854" s="126">
        <v>1853</v>
      </c>
      <c r="B1854">
        <v>2976.73999</v>
      </c>
      <c r="C1854" s="43">
        <v>178.08000200000001</v>
      </c>
      <c r="D1854">
        <v>86.795501999999999</v>
      </c>
      <c r="E1854">
        <v>16.058001000000001</v>
      </c>
      <c r="F1854">
        <v>54.607017999999997</v>
      </c>
      <c r="G1854">
        <v>267.61999500000002</v>
      </c>
      <c r="H1854">
        <v>60.950001</v>
      </c>
      <c r="I1854">
        <v>0</v>
      </c>
    </row>
    <row r="1855" spans="1:9">
      <c r="A1855" s="126">
        <v>1854</v>
      </c>
      <c r="B1855">
        <v>2940.25</v>
      </c>
      <c r="C1855" s="43">
        <v>175.80999800000001</v>
      </c>
      <c r="D1855">
        <v>86.782500999999996</v>
      </c>
      <c r="E1855">
        <v>16.312667999999999</v>
      </c>
      <c r="F1855">
        <v>54.758189999999999</v>
      </c>
      <c r="G1855">
        <v>269.57998700000002</v>
      </c>
      <c r="H1855">
        <v>60.255001</v>
      </c>
      <c r="I1855">
        <v>1</v>
      </c>
    </row>
    <row r="1856" spans="1:9">
      <c r="A1856" s="126">
        <v>1855</v>
      </c>
      <c r="B1856">
        <v>2887.610107</v>
      </c>
      <c r="C1856" s="43">
        <v>174.60000600000001</v>
      </c>
      <c r="D1856">
        <v>85.661499000000006</v>
      </c>
      <c r="E1856">
        <v>16.208667999999999</v>
      </c>
      <c r="F1856">
        <v>53.385517</v>
      </c>
      <c r="G1856">
        <v>268.02999899999998</v>
      </c>
      <c r="H1856">
        <v>58.831501000000003</v>
      </c>
      <c r="I1856">
        <v>0</v>
      </c>
    </row>
    <row r="1857" spans="1:9">
      <c r="A1857" s="126">
        <v>1856</v>
      </c>
      <c r="B1857">
        <v>2910.6298830000001</v>
      </c>
      <c r="C1857" s="43">
        <v>179.38000500000001</v>
      </c>
      <c r="D1857">
        <v>86.221001000000001</v>
      </c>
      <c r="E1857">
        <v>15.535333</v>
      </c>
      <c r="F1857">
        <v>53.839005</v>
      </c>
      <c r="G1857">
        <v>268.14999399999999</v>
      </c>
      <c r="H1857">
        <v>59.391499000000003</v>
      </c>
      <c r="I1857">
        <v>0</v>
      </c>
    </row>
    <row r="1858" spans="1:9">
      <c r="A1858" s="126">
        <v>1857</v>
      </c>
      <c r="B1858">
        <v>2952.01001</v>
      </c>
      <c r="C1858" s="43">
        <v>180.449997</v>
      </c>
      <c r="D1858">
        <v>86.982498000000007</v>
      </c>
      <c r="E1858">
        <v>15.428667000000001</v>
      </c>
      <c r="F1858">
        <v>55.348213000000001</v>
      </c>
      <c r="G1858">
        <v>272.790009</v>
      </c>
      <c r="H1858">
        <v>60.450001</v>
      </c>
      <c r="I1858">
        <v>0</v>
      </c>
    </row>
    <row r="1859" spans="1:9">
      <c r="A1859" s="126">
        <v>1858</v>
      </c>
      <c r="B1859">
        <v>2938.790039</v>
      </c>
      <c r="C1859" s="43">
        <v>179.679993</v>
      </c>
      <c r="D1859">
        <v>86.633003000000002</v>
      </c>
      <c r="E1859">
        <v>15.848000000000001</v>
      </c>
      <c r="F1859">
        <v>55.360405</v>
      </c>
      <c r="G1859">
        <v>274.459991</v>
      </c>
      <c r="H1859">
        <v>60.383999000000003</v>
      </c>
      <c r="I1859">
        <v>0</v>
      </c>
    </row>
    <row r="1860" spans="1:9">
      <c r="A1860" s="126">
        <v>1859</v>
      </c>
      <c r="B1860">
        <v>2893.0600589999999</v>
      </c>
      <c r="C1860" s="43">
        <v>177.75</v>
      </c>
      <c r="D1860">
        <v>85.275497000000001</v>
      </c>
      <c r="E1860">
        <v>16.003332</v>
      </c>
      <c r="F1860">
        <v>54.711868000000003</v>
      </c>
      <c r="G1860">
        <v>270.72000100000002</v>
      </c>
      <c r="H1860">
        <v>59.456501000000003</v>
      </c>
      <c r="I1860">
        <v>0</v>
      </c>
    </row>
    <row r="1861" spans="1:9">
      <c r="A1861" s="126">
        <v>1860</v>
      </c>
      <c r="B1861">
        <v>2919.3999020000001</v>
      </c>
      <c r="C1861" s="43">
        <v>179.85000600000001</v>
      </c>
      <c r="D1861">
        <v>86.099502999999999</v>
      </c>
      <c r="E1861">
        <v>16.302</v>
      </c>
      <c r="F1861">
        <v>55.353096000000001</v>
      </c>
      <c r="G1861">
        <v>267.52999899999998</v>
      </c>
      <c r="H1861">
        <v>60.115501000000002</v>
      </c>
      <c r="I1861">
        <v>0</v>
      </c>
    </row>
    <row r="1862" spans="1:9">
      <c r="A1862" s="126">
        <v>1861</v>
      </c>
      <c r="B1862">
        <v>2938.1298830000001</v>
      </c>
      <c r="C1862" s="43">
        <v>180.029999</v>
      </c>
      <c r="D1862">
        <v>86.013000000000005</v>
      </c>
      <c r="E1862">
        <v>16.315999999999999</v>
      </c>
      <c r="F1862">
        <v>56.099167000000001</v>
      </c>
      <c r="G1862">
        <v>280.48001099999999</v>
      </c>
      <c r="H1862">
        <v>60.433498</v>
      </c>
      <c r="I1862">
        <v>0</v>
      </c>
    </row>
    <row r="1863" spans="1:9">
      <c r="A1863" s="126">
        <v>1862</v>
      </c>
      <c r="B1863">
        <v>2970.2700199999999</v>
      </c>
      <c r="C1863" s="43">
        <v>184.19000199999999</v>
      </c>
      <c r="D1863">
        <v>86.596001000000001</v>
      </c>
      <c r="E1863">
        <v>16.525998999999999</v>
      </c>
      <c r="F1863">
        <v>57.591301000000001</v>
      </c>
      <c r="G1863">
        <v>282.92999300000002</v>
      </c>
      <c r="H1863">
        <v>60.772499000000003</v>
      </c>
      <c r="I1863">
        <v>0</v>
      </c>
    </row>
    <row r="1864" spans="1:9">
      <c r="A1864" s="126">
        <v>1863</v>
      </c>
      <c r="B1864">
        <v>2966.1499020000001</v>
      </c>
      <c r="C1864" s="43">
        <v>183.279999</v>
      </c>
      <c r="D1864">
        <v>86.821503000000007</v>
      </c>
      <c r="E1864">
        <v>17.130666999999999</v>
      </c>
      <c r="F1864">
        <v>57.508408000000003</v>
      </c>
      <c r="G1864">
        <v>285.52999899999998</v>
      </c>
      <c r="H1864">
        <v>60.856997999999997</v>
      </c>
      <c r="I1864">
        <v>0</v>
      </c>
    </row>
    <row r="1865" spans="1:9">
      <c r="A1865" s="126">
        <v>1864</v>
      </c>
      <c r="B1865">
        <v>2995.679932</v>
      </c>
      <c r="C1865" s="43">
        <v>188.88999899999999</v>
      </c>
      <c r="D1865">
        <v>88.369003000000006</v>
      </c>
      <c r="E1865">
        <v>17.192667</v>
      </c>
      <c r="F1865">
        <v>57.374310000000001</v>
      </c>
      <c r="G1865">
        <v>284.25</v>
      </c>
      <c r="H1865">
        <v>62.150500999999998</v>
      </c>
      <c r="I1865">
        <v>0</v>
      </c>
    </row>
    <row r="1866" spans="1:9">
      <c r="A1866" s="126">
        <v>1865</v>
      </c>
      <c r="B1866">
        <v>2989.6899410000001</v>
      </c>
      <c r="C1866" s="43">
        <v>189.550003</v>
      </c>
      <c r="D1866">
        <v>88.871498000000003</v>
      </c>
      <c r="E1866">
        <v>17.316668</v>
      </c>
      <c r="F1866">
        <v>57.142688999999997</v>
      </c>
      <c r="G1866">
        <v>286.27999899999998</v>
      </c>
      <c r="H1866">
        <v>62.181998999999998</v>
      </c>
      <c r="I1866">
        <v>0</v>
      </c>
    </row>
    <row r="1867" spans="1:9">
      <c r="A1867" s="126">
        <v>1866</v>
      </c>
      <c r="B1867">
        <v>2997.9499510000001</v>
      </c>
      <c r="C1867" s="43">
        <v>190.38999899999999</v>
      </c>
      <c r="D1867">
        <v>89.374001000000007</v>
      </c>
      <c r="E1867">
        <v>17.464666000000001</v>
      </c>
      <c r="F1867">
        <v>57.364555000000003</v>
      </c>
      <c r="G1867">
        <v>293.35000600000001</v>
      </c>
      <c r="H1867">
        <v>62.653500000000001</v>
      </c>
      <c r="I1867">
        <v>0</v>
      </c>
    </row>
    <row r="1868" spans="1:9">
      <c r="A1868" s="126">
        <v>1867</v>
      </c>
      <c r="B1868">
        <v>2986.1999510000001</v>
      </c>
      <c r="C1868" s="43">
        <v>185.85000600000001</v>
      </c>
      <c r="D1868">
        <v>87.875504000000006</v>
      </c>
      <c r="E1868">
        <v>17.129999000000002</v>
      </c>
      <c r="F1868">
        <v>57.640076000000001</v>
      </c>
      <c r="G1868">
        <v>275.29998799999998</v>
      </c>
      <c r="H1868">
        <v>62.274501999999998</v>
      </c>
      <c r="I1868">
        <v>0</v>
      </c>
    </row>
    <row r="1869" spans="1:9">
      <c r="A1869" s="126">
        <v>1868</v>
      </c>
      <c r="B1869">
        <v>3006.719971</v>
      </c>
      <c r="C1869" s="43">
        <v>189.759995</v>
      </c>
      <c r="D1869">
        <v>89.282996999999995</v>
      </c>
      <c r="E1869">
        <v>16.899999999999999</v>
      </c>
      <c r="F1869">
        <v>58.639709000000003</v>
      </c>
      <c r="G1869">
        <v>278.04998799999998</v>
      </c>
      <c r="H1869">
        <v>62.307499</v>
      </c>
      <c r="I1869">
        <v>0</v>
      </c>
    </row>
    <row r="1870" spans="1:9">
      <c r="A1870" s="126">
        <v>1869</v>
      </c>
      <c r="B1870">
        <v>2995.98999</v>
      </c>
      <c r="C1870" s="43">
        <v>182.33999600000001</v>
      </c>
      <c r="D1870">
        <v>88.286499000000006</v>
      </c>
      <c r="E1870">
        <v>17.038668000000001</v>
      </c>
      <c r="F1870">
        <v>58.505611000000002</v>
      </c>
      <c r="G1870">
        <v>266.69000199999999</v>
      </c>
      <c r="H1870">
        <v>62.139999000000003</v>
      </c>
      <c r="I1870">
        <v>0</v>
      </c>
    </row>
    <row r="1871" spans="1:9">
      <c r="A1871" s="126">
        <v>1870</v>
      </c>
      <c r="B1871">
        <v>3004.5200199999999</v>
      </c>
      <c r="C1871" s="43">
        <v>186.14999399999999</v>
      </c>
      <c r="D1871">
        <v>88.108497999999997</v>
      </c>
      <c r="E1871">
        <v>16.978666</v>
      </c>
      <c r="F1871">
        <v>59.290691000000002</v>
      </c>
      <c r="G1871">
        <v>271.26998900000001</v>
      </c>
      <c r="H1871">
        <v>62.956501000000003</v>
      </c>
      <c r="I1871">
        <v>0</v>
      </c>
    </row>
    <row r="1872" spans="1:9">
      <c r="A1872" s="126">
        <v>1871</v>
      </c>
      <c r="B1872">
        <v>3010.290039</v>
      </c>
      <c r="C1872" s="43">
        <v>186.38000500000001</v>
      </c>
      <c r="D1872">
        <v>89.039000999999999</v>
      </c>
      <c r="E1872">
        <v>19.978666</v>
      </c>
      <c r="F1872">
        <v>59.388226000000003</v>
      </c>
      <c r="G1872">
        <v>271.5</v>
      </c>
      <c r="H1872">
        <v>63.049500000000002</v>
      </c>
      <c r="I1872">
        <v>0</v>
      </c>
    </row>
    <row r="1873" spans="1:9">
      <c r="A1873" s="126">
        <v>1872</v>
      </c>
      <c r="B1873">
        <v>3022.5500489999999</v>
      </c>
      <c r="C1873" s="43">
        <v>187.88999899999999</v>
      </c>
      <c r="D1873">
        <v>88.066497999999996</v>
      </c>
      <c r="E1873">
        <v>21.875333999999999</v>
      </c>
      <c r="F1873">
        <v>60.119655999999999</v>
      </c>
      <c r="G1873">
        <v>276.82000699999998</v>
      </c>
      <c r="H1873">
        <v>63.256500000000003</v>
      </c>
      <c r="I1873">
        <v>0</v>
      </c>
    </row>
    <row r="1874" spans="1:9">
      <c r="A1874" s="126">
        <v>1873</v>
      </c>
      <c r="B1874">
        <v>3039.419922</v>
      </c>
      <c r="C1874" s="43">
        <v>189.39999399999999</v>
      </c>
      <c r="D1874">
        <v>88.853995999999995</v>
      </c>
      <c r="E1874">
        <v>21.847334</v>
      </c>
      <c r="F1874">
        <v>60.721874</v>
      </c>
      <c r="G1874">
        <v>281.85998499999999</v>
      </c>
      <c r="H1874">
        <v>64.5</v>
      </c>
      <c r="I1874">
        <v>0</v>
      </c>
    </row>
    <row r="1875" spans="1:9">
      <c r="A1875" s="126">
        <v>1874</v>
      </c>
      <c r="B1875">
        <v>3036.889893</v>
      </c>
      <c r="C1875" s="43">
        <v>189.30999800000001</v>
      </c>
      <c r="D1875">
        <v>88.135497999999998</v>
      </c>
      <c r="E1875">
        <v>21.081333000000001</v>
      </c>
      <c r="F1875">
        <v>59.317515999999998</v>
      </c>
      <c r="G1875">
        <v>281.209991</v>
      </c>
      <c r="H1875">
        <v>63.131000999999998</v>
      </c>
      <c r="I1875">
        <v>0</v>
      </c>
    </row>
    <row r="1876" spans="1:9">
      <c r="A1876" s="126">
        <v>1875</v>
      </c>
      <c r="B1876">
        <v>3046.7700199999999</v>
      </c>
      <c r="C1876" s="43">
        <v>188.25</v>
      </c>
      <c r="D1876">
        <v>88.999495999999994</v>
      </c>
      <c r="E1876">
        <v>21.000668000000001</v>
      </c>
      <c r="F1876">
        <v>59.310192000000001</v>
      </c>
      <c r="G1876">
        <v>291.45001200000002</v>
      </c>
      <c r="H1876">
        <v>63.064498999999998</v>
      </c>
      <c r="I1876">
        <v>0</v>
      </c>
    </row>
    <row r="1877" spans="1:9">
      <c r="A1877" s="126">
        <v>1876</v>
      </c>
      <c r="B1877">
        <v>3037.5600589999999</v>
      </c>
      <c r="C1877" s="43">
        <v>191.64999399999999</v>
      </c>
      <c r="D1877">
        <v>88.832999999999998</v>
      </c>
      <c r="E1877">
        <v>20.994667</v>
      </c>
      <c r="F1877">
        <v>60.651164999999999</v>
      </c>
      <c r="G1877">
        <v>287.41000400000001</v>
      </c>
      <c r="H1877">
        <v>63.005501000000002</v>
      </c>
      <c r="I1877">
        <v>0</v>
      </c>
    </row>
    <row r="1878" spans="1:9">
      <c r="A1878" s="126">
        <v>1877</v>
      </c>
      <c r="B1878">
        <v>3066.9099120000001</v>
      </c>
      <c r="C1878" s="43">
        <v>193.61999499999999</v>
      </c>
      <c r="D1878">
        <v>89.571999000000005</v>
      </c>
      <c r="E1878">
        <v>20.887333000000002</v>
      </c>
      <c r="F1878">
        <v>62.372501</v>
      </c>
      <c r="G1878">
        <v>286.80999800000001</v>
      </c>
      <c r="H1878">
        <v>63.686999999999998</v>
      </c>
      <c r="I1878">
        <v>1</v>
      </c>
    </row>
    <row r="1879" spans="1:9">
      <c r="A1879" s="126">
        <v>1878</v>
      </c>
      <c r="B1879">
        <v>3078.2700199999999</v>
      </c>
      <c r="C1879" s="43">
        <v>194.720001</v>
      </c>
      <c r="D1879">
        <v>90.233001999999999</v>
      </c>
      <c r="E1879">
        <v>21.164667000000001</v>
      </c>
      <c r="F1879">
        <v>62.782103999999997</v>
      </c>
      <c r="G1879">
        <v>292.85998499999999</v>
      </c>
      <c r="H1879">
        <v>64.568496999999994</v>
      </c>
      <c r="I1879">
        <v>0</v>
      </c>
    </row>
    <row r="1880" spans="1:9">
      <c r="A1880" s="126">
        <v>1879</v>
      </c>
      <c r="B1880">
        <v>3074.6201169999999</v>
      </c>
      <c r="C1880" s="43">
        <v>194.320007</v>
      </c>
      <c r="D1880">
        <v>90.085503000000003</v>
      </c>
      <c r="E1880">
        <v>21.148001000000001</v>
      </c>
      <c r="F1880">
        <v>62.691898000000002</v>
      </c>
      <c r="G1880">
        <v>288.02999899999998</v>
      </c>
      <c r="H1880">
        <v>64.601500999999999</v>
      </c>
      <c r="I1880">
        <v>0</v>
      </c>
    </row>
    <row r="1881" spans="1:9">
      <c r="A1881" s="126">
        <v>1880</v>
      </c>
      <c r="B1881">
        <v>3076.780029</v>
      </c>
      <c r="C1881" s="43">
        <v>191.550003</v>
      </c>
      <c r="D1881">
        <v>89.788498000000004</v>
      </c>
      <c r="E1881">
        <v>21.771999000000001</v>
      </c>
      <c r="F1881">
        <v>62.718719</v>
      </c>
      <c r="G1881">
        <v>288.58999599999999</v>
      </c>
      <c r="H1881">
        <v>64.589995999999999</v>
      </c>
      <c r="I1881">
        <v>0</v>
      </c>
    </row>
    <row r="1882" spans="1:9">
      <c r="A1882" s="126">
        <v>1881</v>
      </c>
      <c r="B1882">
        <v>3085.179932</v>
      </c>
      <c r="C1882" s="43">
        <v>190.41999799999999</v>
      </c>
      <c r="D1882">
        <v>89.410004000000001</v>
      </c>
      <c r="E1882">
        <v>22.369333000000001</v>
      </c>
      <c r="F1882">
        <v>63.442554000000001</v>
      </c>
      <c r="G1882">
        <v>289.57000699999998</v>
      </c>
      <c r="H1882">
        <v>65.443000999999995</v>
      </c>
      <c r="I1882">
        <v>0</v>
      </c>
    </row>
    <row r="1883" spans="1:9">
      <c r="A1883" s="126">
        <v>1882</v>
      </c>
      <c r="B1883">
        <v>3093.080078</v>
      </c>
      <c r="C1883" s="43">
        <v>190.83999600000001</v>
      </c>
      <c r="D1883">
        <v>89.293998999999999</v>
      </c>
      <c r="E1883">
        <v>22.475999999999999</v>
      </c>
      <c r="F1883">
        <v>63.616196000000002</v>
      </c>
      <c r="G1883">
        <v>291.57000699999998</v>
      </c>
      <c r="H1883">
        <v>65.568496999999994</v>
      </c>
      <c r="I1883">
        <v>0</v>
      </c>
    </row>
    <row r="1884" spans="1:9">
      <c r="A1884" s="126">
        <v>1883</v>
      </c>
      <c r="B1884">
        <v>3087.01001</v>
      </c>
      <c r="C1884" s="43">
        <v>189.61000100000001</v>
      </c>
      <c r="D1884">
        <v>88.582497000000004</v>
      </c>
      <c r="E1884">
        <v>23.006001000000001</v>
      </c>
      <c r="F1884">
        <v>64.119972000000004</v>
      </c>
      <c r="G1884">
        <v>294.17999300000002</v>
      </c>
      <c r="H1884">
        <v>64.959502999999998</v>
      </c>
      <c r="I1884">
        <v>0</v>
      </c>
    </row>
    <row r="1885" spans="1:9">
      <c r="A1885" s="126">
        <v>1884</v>
      </c>
      <c r="B1885">
        <v>3091.8400879999999</v>
      </c>
      <c r="C1885" s="43">
        <v>194.470001</v>
      </c>
      <c r="D1885">
        <v>88.900002000000001</v>
      </c>
      <c r="E1885">
        <v>23.328666999999999</v>
      </c>
      <c r="F1885">
        <v>64.061272000000002</v>
      </c>
      <c r="G1885">
        <v>292.01001000000002</v>
      </c>
      <c r="H1885">
        <v>64.940002000000007</v>
      </c>
      <c r="I1885">
        <v>0</v>
      </c>
    </row>
    <row r="1886" spans="1:9">
      <c r="A1886" s="126">
        <v>1885</v>
      </c>
      <c r="B1886">
        <v>3094.040039</v>
      </c>
      <c r="C1886" s="43">
        <v>193.19000199999999</v>
      </c>
      <c r="D1886">
        <v>87.655501999999998</v>
      </c>
      <c r="E1886">
        <v>23.073999000000001</v>
      </c>
      <c r="F1886">
        <v>64.675087000000005</v>
      </c>
      <c r="G1886">
        <v>283.10998499999999</v>
      </c>
      <c r="H1886">
        <v>64.900002000000001</v>
      </c>
      <c r="I1886">
        <v>0</v>
      </c>
    </row>
    <row r="1887" spans="1:9">
      <c r="A1887" s="126">
        <v>1886</v>
      </c>
      <c r="B1887">
        <v>3096.6298830000001</v>
      </c>
      <c r="C1887" s="43">
        <v>193.14999399999999</v>
      </c>
      <c r="D1887">
        <v>87.730002999999996</v>
      </c>
      <c r="E1887">
        <v>23.290001</v>
      </c>
      <c r="F1887">
        <v>64.227553999999998</v>
      </c>
      <c r="G1887">
        <v>289.61999500000002</v>
      </c>
      <c r="H1887">
        <v>65.572997999999998</v>
      </c>
      <c r="I1887">
        <v>0</v>
      </c>
    </row>
    <row r="1888" spans="1:9">
      <c r="A1888" s="126">
        <v>1887</v>
      </c>
      <c r="B1888">
        <v>3120.459961</v>
      </c>
      <c r="C1888" s="43">
        <v>195.10000600000001</v>
      </c>
      <c r="D1888">
        <v>86.974502999999999</v>
      </c>
      <c r="E1888">
        <v>23.478000999999999</v>
      </c>
      <c r="F1888">
        <v>64.990561999999997</v>
      </c>
      <c r="G1888">
        <v>295.02999899999998</v>
      </c>
      <c r="H1888">
        <v>66.743499999999997</v>
      </c>
      <c r="I1888">
        <v>0</v>
      </c>
    </row>
    <row r="1889" spans="1:9">
      <c r="A1889" s="126">
        <v>1888</v>
      </c>
      <c r="B1889">
        <v>3122.030029</v>
      </c>
      <c r="C1889" s="43">
        <v>197.39999399999999</v>
      </c>
      <c r="D1889">
        <v>87.626503</v>
      </c>
      <c r="E1889">
        <v>23.332666</v>
      </c>
      <c r="F1889">
        <v>65.31823</v>
      </c>
      <c r="G1889">
        <v>302.57000699999998</v>
      </c>
      <c r="H1889">
        <v>66.035004000000001</v>
      </c>
      <c r="I1889">
        <v>0</v>
      </c>
    </row>
    <row r="1890" spans="1:9">
      <c r="A1890" s="126">
        <v>1889</v>
      </c>
      <c r="B1890">
        <v>3120.179932</v>
      </c>
      <c r="C1890" s="43">
        <v>199.320007</v>
      </c>
      <c r="D1890">
        <v>87.639503000000005</v>
      </c>
      <c r="E1890">
        <v>23.968</v>
      </c>
      <c r="F1890">
        <v>65.120163000000005</v>
      </c>
      <c r="G1890">
        <v>302.60000600000001</v>
      </c>
      <c r="H1890">
        <v>65.773003000000003</v>
      </c>
      <c r="I1890">
        <v>0</v>
      </c>
    </row>
    <row r="1891" spans="1:9">
      <c r="A1891" s="126">
        <v>1890</v>
      </c>
      <c r="B1891">
        <v>3108.459961</v>
      </c>
      <c r="C1891" s="43">
        <v>197.509995</v>
      </c>
      <c r="D1891">
        <v>87.276497000000006</v>
      </c>
      <c r="E1891">
        <v>23.481332999999999</v>
      </c>
      <c r="F1891">
        <v>64.362067999999994</v>
      </c>
      <c r="G1891">
        <v>305.16000400000001</v>
      </c>
      <c r="H1891">
        <v>65.152495999999999</v>
      </c>
      <c r="I1891">
        <v>0</v>
      </c>
    </row>
    <row r="1892" spans="1:9">
      <c r="A1892" s="126">
        <v>1891</v>
      </c>
      <c r="B1892">
        <v>3103.540039</v>
      </c>
      <c r="C1892" s="43">
        <v>197.929993</v>
      </c>
      <c r="D1892">
        <v>86.735496999999995</v>
      </c>
      <c r="E1892">
        <v>23.655332999999999</v>
      </c>
      <c r="F1892">
        <v>64.073493999999997</v>
      </c>
      <c r="G1892">
        <v>311.69000199999999</v>
      </c>
      <c r="H1892">
        <v>65.067497000000003</v>
      </c>
      <c r="I1892">
        <v>0</v>
      </c>
    </row>
    <row r="1893" spans="1:9">
      <c r="A1893" s="126">
        <v>1892</v>
      </c>
      <c r="B1893">
        <v>3110.290039</v>
      </c>
      <c r="C1893" s="43">
        <v>198.820007</v>
      </c>
      <c r="D1893">
        <v>87.286002999999994</v>
      </c>
      <c r="E1893">
        <v>22.202667000000002</v>
      </c>
      <c r="F1893">
        <v>64.017257999999998</v>
      </c>
      <c r="G1893">
        <v>310.48001099999999</v>
      </c>
      <c r="H1893">
        <v>64.766998000000001</v>
      </c>
      <c r="I1893">
        <v>0</v>
      </c>
    </row>
    <row r="1894" spans="1:9">
      <c r="A1894" s="126">
        <v>1893</v>
      </c>
      <c r="B1894">
        <v>3133.639893</v>
      </c>
      <c r="C1894" s="43">
        <v>199.78999300000001</v>
      </c>
      <c r="D1894">
        <v>88.692001000000005</v>
      </c>
      <c r="E1894">
        <v>22.422667000000001</v>
      </c>
      <c r="F1894">
        <v>65.139717000000005</v>
      </c>
      <c r="G1894">
        <v>315.54998799999998</v>
      </c>
      <c r="H1894">
        <v>65.334502999999998</v>
      </c>
      <c r="I1894">
        <v>0</v>
      </c>
    </row>
    <row r="1895" spans="1:9">
      <c r="A1895" s="126">
        <v>1894</v>
      </c>
      <c r="B1895">
        <v>3140.5200199999999</v>
      </c>
      <c r="C1895" s="43">
        <v>198.970001</v>
      </c>
      <c r="D1895">
        <v>89.846999999999994</v>
      </c>
      <c r="E1895">
        <v>21.927999</v>
      </c>
      <c r="F1895">
        <v>64.631057999999996</v>
      </c>
      <c r="G1895">
        <v>312.48998999999998</v>
      </c>
      <c r="H1895">
        <v>65.677498</v>
      </c>
      <c r="I1895">
        <v>0</v>
      </c>
    </row>
    <row r="1896" spans="1:9">
      <c r="A1896" s="126">
        <v>1895</v>
      </c>
      <c r="B1896">
        <v>3153.6298830000001</v>
      </c>
      <c r="C1896" s="43">
        <v>202</v>
      </c>
      <c r="D1896">
        <v>90.925499000000002</v>
      </c>
      <c r="E1896">
        <v>22.085999999999999</v>
      </c>
      <c r="F1896">
        <v>65.499199000000004</v>
      </c>
      <c r="G1896">
        <v>315.92999300000002</v>
      </c>
      <c r="H1896">
        <v>65.649497999999994</v>
      </c>
      <c r="I1896">
        <v>0</v>
      </c>
    </row>
    <row r="1897" spans="1:9">
      <c r="A1897" s="126">
        <v>1896</v>
      </c>
      <c r="B1897">
        <v>3140.9799800000001</v>
      </c>
      <c r="C1897" s="43">
        <v>201.63999899999999</v>
      </c>
      <c r="D1897">
        <v>90.040001000000004</v>
      </c>
      <c r="E1897">
        <v>21.995999999999999</v>
      </c>
      <c r="F1897">
        <v>65.354911999999999</v>
      </c>
      <c r="G1897">
        <v>314.66000400000001</v>
      </c>
      <c r="H1897">
        <v>65.248001000000002</v>
      </c>
      <c r="I1897">
        <v>0</v>
      </c>
    </row>
    <row r="1898" spans="1:9">
      <c r="A1898" s="126">
        <v>1897</v>
      </c>
      <c r="B1898">
        <v>3113.8701169999999</v>
      </c>
      <c r="C1898" s="43">
        <v>199.699997</v>
      </c>
      <c r="D1898">
        <v>89.080001999999993</v>
      </c>
      <c r="E1898">
        <v>22.324667000000002</v>
      </c>
      <c r="F1898">
        <v>64.599273999999994</v>
      </c>
      <c r="G1898">
        <v>309.98998999999998</v>
      </c>
      <c r="H1898">
        <v>64.496002000000004</v>
      </c>
      <c r="I1898">
        <v>1</v>
      </c>
    </row>
    <row r="1899" spans="1:9">
      <c r="A1899" s="126">
        <v>1898</v>
      </c>
      <c r="B1899">
        <v>3093.1999510000001</v>
      </c>
      <c r="C1899" s="43">
        <v>198.820007</v>
      </c>
      <c r="D1899">
        <v>88.498001000000002</v>
      </c>
      <c r="E1899">
        <v>22.413333999999999</v>
      </c>
      <c r="F1899">
        <v>63.447463999999997</v>
      </c>
      <c r="G1899">
        <v>306.16000400000001</v>
      </c>
      <c r="H1899">
        <v>64.763999999999996</v>
      </c>
      <c r="I1899">
        <v>0</v>
      </c>
    </row>
    <row r="1900" spans="1:9">
      <c r="A1900" s="126">
        <v>1899</v>
      </c>
      <c r="B1900">
        <v>3112.76001</v>
      </c>
      <c r="C1900" s="43">
        <v>198.71000699999999</v>
      </c>
      <c r="D1900">
        <v>88.034499999999994</v>
      </c>
      <c r="E1900">
        <v>22.202000000000002</v>
      </c>
      <c r="F1900">
        <v>64.007462000000004</v>
      </c>
      <c r="G1900">
        <v>304.32000699999998</v>
      </c>
      <c r="H1900">
        <v>66.027000000000001</v>
      </c>
      <c r="I1900">
        <v>0</v>
      </c>
    </row>
    <row r="1901" spans="1:9">
      <c r="A1901" s="126">
        <v>1900</v>
      </c>
      <c r="B1901">
        <v>3117.429932</v>
      </c>
      <c r="C1901" s="43">
        <v>199.36000100000001</v>
      </c>
      <c r="D1901">
        <v>87.024001999999996</v>
      </c>
      <c r="E1901">
        <v>22.024667999999998</v>
      </c>
      <c r="F1901">
        <v>64.946526000000006</v>
      </c>
      <c r="G1901">
        <v>302.85998499999999</v>
      </c>
      <c r="H1901">
        <v>66.406502000000003</v>
      </c>
      <c r="I1901">
        <v>0</v>
      </c>
    </row>
    <row r="1902" spans="1:9">
      <c r="A1902" s="126">
        <v>1901</v>
      </c>
      <c r="B1902">
        <v>3145.9099120000001</v>
      </c>
      <c r="C1902" s="43">
        <v>201.050003</v>
      </c>
      <c r="D1902">
        <v>87.580001999999993</v>
      </c>
      <c r="E1902">
        <v>22.392668</v>
      </c>
      <c r="F1902">
        <v>66.201042000000001</v>
      </c>
      <c r="G1902">
        <v>307.35000600000001</v>
      </c>
      <c r="H1902">
        <v>67.030997999999997</v>
      </c>
      <c r="I1902">
        <v>0</v>
      </c>
    </row>
    <row r="1903" spans="1:9">
      <c r="A1903" s="126">
        <v>1902</v>
      </c>
      <c r="B1903">
        <v>3135.959961</v>
      </c>
      <c r="C1903" s="43">
        <v>201.33999600000001</v>
      </c>
      <c r="D1903">
        <v>87.475502000000006</v>
      </c>
      <c r="E1903">
        <v>22.635331999999998</v>
      </c>
      <c r="F1903">
        <v>65.274215999999996</v>
      </c>
      <c r="G1903">
        <v>302.5</v>
      </c>
      <c r="H1903">
        <v>67.178000999999995</v>
      </c>
      <c r="I1903">
        <v>0</v>
      </c>
    </row>
    <row r="1904" spans="1:9">
      <c r="A1904" s="126">
        <v>1903</v>
      </c>
      <c r="B1904">
        <v>3132.5200199999999</v>
      </c>
      <c r="C1904" s="43">
        <v>200.86999499999999</v>
      </c>
      <c r="D1904">
        <v>86.960503000000003</v>
      </c>
      <c r="E1904">
        <v>23.256001000000001</v>
      </c>
      <c r="F1904">
        <v>65.655731000000003</v>
      </c>
      <c r="G1904">
        <v>293.11999500000002</v>
      </c>
      <c r="H1904">
        <v>67.233001999999999</v>
      </c>
      <c r="I1904">
        <v>0</v>
      </c>
    </row>
    <row r="1905" spans="1:9">
      <c r="A1905" s="126">
        <v>1904</v>
      </c>
      <c r="B1905">
        <v>3141.6298830000001</v>
      </c>
      <c r="C1905" s="43">
        <v>202.259995</v>
      </c>
      <c r="D1905">
        <v>87.435997</v>
      </c>
      <c r="E1905">
        <v>23.513331999999998</v>
      </c>
      <c r="F1905">
        <v>66.215721000000002</v>
      </c>
      <c r="G1905">
        <v>298.92999300000002</v>
      </c>
      <c r="H1905">
        <v>67.250998999999993</v>
      </c>
      <c r="I1905">
        <v>0</v>
      </c>
    </row>
    <row r="1906" spans="1:9">
      <c r="A1906" s="126">
        <v>1905</v>
      </c>
      <c r="B1906">
        <v>3168.570068</v>
      </c>
      <c r="C1906" s="43">
        <v>196.75</v>
      </c>
      <c r="D1906">
        <v>88.016502000000003</v>
      </c>
      <c r="E1906">
        <v>23.978666</v>
      </c>
      <c r="F1906">
        <v>66.384460000000004</v>
      </c>
      <c r="G1906">
        <v>298.44000199999999</v>
      </c>
      <c r="H1906">
        <v>67.513496000000004</v>
      </c>
      <c r="I1906">
        <v>0</v>
      </c>
    </row>
    <row r="1907" spans="1:9">
      <c r="A1907" s="126">
        <v>1906</v>
      </c>
      <c r="B1907">
        <v>3168.8000489999999</v>
      </c>
      <c r="C1907" s="43">
        <v>194.11000100000001</v>
      </c>
      <c r="D1907">
        <v>88.046997000000005</v>
      </c>
      <c r="E1907">
        <v>23.892668</v>
      </c>
      <c r="F1907">
        <v>67.286827000000002</v>
      </c>
      <c r="G1907">
        <v>298.5</v>
      </c>
      <c r="H1907">
        <v>67.391502000000003</v>
      </c>
      <c r="I1907">
        <v>0</v>
      </c>
    </row>
    <row r="1908" spans="1:9">
      <c r="A1908" s="126">
        <v>1907</v>
      </c>
      <c r="B1908">
        <v>3191.4499510000001</v>
      </c>
      <c r="C1908" s="43">
        <v>197.91999799999999</v>
      </c>
      <c r="D1908">
        <v>88.460503000000003</v>
      </c>
      <c r="E1908">
        <v>25.433332</v>
      </c>
      <c r="F1908">
        <v>68.438643999999996</v>
      </c>
      <c r="G1908">
        <v>304.209991</v>
      </c>
      <c r="H1908">
        <v>68.058502000000004</v>
      </c>
      <c r="I1908">
        <v>0</v>
      </c>
    </row>
    <row r="1909" spans="1:9">
      <c r="A1909" s="126">
        <v>1908</v>
      </c>
      <c r="B1909">
        <v>3192.5200199999999</v>
      </c>
      <c r="C1909" s="43">
        <v>198.38999899999999</v>
      </c>
      <c r="D1909">
        <v>89.532996999999995</v>
      </c>
      <c r="E1909">
        <v>25.266000999999999</v>
      </c>
      <c r="F1909">
        <v>68.573143000000002</v>
      </c>
      <c r="G1909">
        <v>315.48001099999999</v>
      </c>
      <c r="H1909">
        <v>67.755996999999994</v>
      </c>
      <c r="I1909">
        <v>0</v>
      </c>
    </row>
    <row r="1910" spans="1:9">
      <c r="A1910" s="126">
        <v>1909</v>
      </c>
      <c r="B1910">
        <v>3191.139893</v>
      </c>
      <c r="C1910" s="43">
        <v>202.5</v>
      </c>
      <c r="D1910">
        <v>89.201499999999996</v>
      </c>
      <c r="E1910">
        <v>26.209999</v>
      </c>
      <c r="F1910">
        <v>68.409301999999997</v>
      </c>
      <c r="G1910">
        <v>320.79998799999998</v>
      </c>
      <c r="H1910">
        <v>67.630996999999994</v>
      </c>
      <c r="I1910">
        <v>0</v>
      </c>
    </row>
    <row r="1911" spans="1:9">
      <c r="A1911" s="126">
        <v>1910</v>
      </c>
      <c r="B1911">
        <v>3205.3701169999999</v>
      </c>
      <c r="C1911" s="43">
        <v>206.05999800000001</v>
      </c>
      <c r="D1911">
        <v>89.613997999999995</v>
      </c>
      <c r="E1911">
        <v>26.936001000000001</v>
      </c>
      <c r="F1911">
        <v>68.477760000000004</v>
      </c>
      <c r="G1911">
        <v>332.22000100000002</v>
      </c>
      <c r="H1911">
        <v>67.802002000000002</v>
      </c>
      <c r="I1911">
        <v>0</v>
      </c>
    </row>
    <row r="1912" spans="1:9">
      <c r="A1912" s="126">
        <v>1911</v>
      </c>
      <c r="B1912">
        <v>3221.219971</v>
      </c>
      <c r="C1912" s="43">
        <v>206.300003</v>
      </c>
      <c r="D1912">
        <v>89.324996999999996</v>
      </c>
      <c r="E1912">
        <v>27.039332999999999</v>
      </c>
      <c r="F1912">
        <v>68.335930000000005</v>
      </c>
      <c r="G1912">
        <v>336.89999399999999</v>
      </c>
      <c r="H1912">
        <v>67.479500000000002</v>
      </c>
      <c r="I1912">
        <v>0</v>
      </c>
    </row>
    <row r="1913" spans="1:9">
      <c r="A1913" s="126">
        <v>1912</v>
      </c>
      <c r="B1913">
        <v>3224.01001</v>
      </c>
      <c r="C1913" s="43">
        <v>206.179993</v>
      </c>
      <c r="D1913">
        <v>89.650002000000001</v>
      </c>
      <c r="E1913">
        <v>27.948</v>
      </c>
      <c r="F1913">
        <v>69.451057000000006</v>
      </c>
      <c r="G1913">
        <v>333.10000600000001</v>
      </c>
      <c r="H1913">
        <v>67.442001000000005</v>
      </c>
      <c r="I1913">
        <v>0</v>
      </c>
    </row>
    <row r="1914" spans="1:9">
      <c r="A1914" s="126">
        <v>1913</v>
      </c>
      <c r="B1914">
        <v>3223.3798830000001</v>
      </c>
      <c r="C1914" s="43">
        <v>205.11999499999999</v>
      </c>
      <c r="D1914">
        <v>89.460503000000003</v>
      </c>
      <c r="E1914">
        <v>28.35</v>
      </c>
      <c r="F1914">
        <v>69.517089999999996</v>
      </c>
      <c r="G1914">
        <v>333.20001200000002</v>
      </c>
      <c r="H1914">
        <v>67.178000999999995</v>
      </c>
      <c r="I1914">
        <v>0</v>
      </c>
    </row>
    <row r="1915" spans="1:9">
      <c r="A1915" s="126">
        <v>1914</v>
      </c>
      <c r="B1915">
        <v>3239.9099120000001</v>
      </c>
      <c r="C1915" s="43">
        <v>207.78999300000001</v>
      </c>
      <c r="D1915">
        <v>93.438498999999993</v>
      </c>
      <c r="E1915">
        <v>28.729334000000001</v>
      </c>
      <c r="F1915">
        <v>70.896338999999998</v>
      </c>
      <c r="G1915">
        <v>332.63000499999998</v>
      </c>
      <c r="H1915">
        <v>68.019997000000004</v>
      </c>
      <c r="I1915">
        <v>0</v>
      </c>
    </row>
    <row r="1916" spans="1:9">
      <c r="A1916" s="126">
        <v>1915</v>
      </c>
      <c r="B1916">
        <v>3240.0200199999999</v>
      </c>
      <c r="C1916" s="43">
        <v>208.10000600000001</v>
      </c>
      <c r="D1916">
        <v>93.489998</v>
      </c>
      <c r="E1916">
        <v>28.691998999999999</v>
      </c>
      <c r="F1916">
        <v>70.869438000000002</v>
      </c>
      <c r="G1916">
        <v>329.08999599999999</v>
      </c>
      <c r="H1916">
        <v>67.594498000000002</v>
      </c>
      <c r="I1916">
        <v>0</v>
      </c>
    </row>
    <row r="1917" spans="1:9">
      <c r="A1917" s="126">
        <v>1916</v>
      </c>
      <c r="B1917">
        <v>3221.290039</v>
      </c>
      <c r="C1917" s="43">
        <v>204.41000399999999</v>
      </c>
      <c r="D1917">
        <v>92.344498000000002</v>
      </c>
      <c r="E1917">
        <v>27.646667000000001</v>
      </c>
      <c r="F1917">
        <v>71.290038999999993</v>
      </c>
      <c r="G1917">
        <v>323.30999800000001</v>
      </c>
      <c r="H1917">
        <v>66.806999000000005</v>
      </c>
      <c r="I1917">
        <v>0</v>
      </c>
    </row>
    <row r="1918" spans="1:9">
      <c r="A1918" s="126">
        <v>1917</v>
      </c>
      <c r="B1918">
        <v>3230.780029</v>
      </c>
      <c r="C1918" s="43">
        <v>205.25</v>
      </c>
      <c r="D1918">
        <v>92.391998000000001</v>
      </c>
      <c r="E1918">
        <v>27.888666000000001</v>
      </c>
      <c r="F1918">
        <v>71.810928000000004</v>
      </c>
      <c r="G1918">
        <v>323.57000699999998</v>
      </c>
      <c r="H1918">
        <v>66.850998000000004</v>
      </c>
      <c r="I1918">
        <v>0</v>
      </c>
    </row>
    <row r="1919" spans="1:9">
      <c r="A1919" s="126">
        <v>1918</v>
      </c>
      <c r="B1919">
        <v>3257.8500979999999</v>
      </c>
      <c r="C1919" s="43">
        <v>209.779999</v>
      </c>
      <c r="D1919">
        <v>94.900497000000001</v>
      </c>
      <c r="E1919">
        <v>28.684000000000001</v>
      </c>
      <c r="F1919">
        <v>73.449387000000002</v>
      </c>
      <c r="G1919">
        <v>329.80999800000001</v>
      </c>
      <c r="H1919">
        <v>68.368499999999997</v>
      </c>
      <c r="I1919">
        <v>1</v>
      </c>
    </row>
    <row r="1920" spans="1:9">
      <c r="A1920" s="126">
        <v>1919</v>
      </c>
      <c r="B1920">
        <v>3234.8500979999999</v>
      </c>
      <c r="C1920" s="43">
        <v>208.66999799999999</v>
      </c>
      <c r="D1920">
        <v>93.748497</v>
      </c>
      <c r="E1920">
        <v>29.533999999999999</v>
      </c>
      <c r="F1920">
        <v>72.735320999999999</v>
      </c>
      <c r="G1920">
        <v>325.89999399999999</v>
      </c>
      <c r="H1920">
        <v>68.032996999999995</v>
      </c>
      <c r="I1920">
        <v>0</v>
      </c>
    </row>
    <row r="1921" spans="1:9">
      <c r="A1921" s="126">
        <v>1920</v>
      </c>
      <c r="B1921">
        <v>3246.280029</v>
      </c>
      <c r="C1921" s="43">
        <v>212.60000600000001</v>
      </c>
      <c r="D1921">
        <v>95.143996999999999</v>
      </c>
      <c r="E1921">
        <v>30.102667</v>
      </c>
      <c r="F1921">
        <v>73.314880000000002</v>
      </c>
      <c r="G1921">
        <v>335.82998700000002</v>
      </c>
      <c r="H1921">
        <v>69.710503000000003</v>
      </c>
      <c r="I1921">
        <v>0</v>
      </c>
    </row>
    <row r="1922" spans="1:9">
      <c r="A1922" s="126">
        <v>1921</v>
      </c>
      <c r="B1922">
        <v>3237.179932</v>
      </c>
      <c r="C1922" s="43">
        <v>213.05999800000001</v>
      </c>
      <c r="D1922">
        <v>95.343001999999998</v>
      </c>
      <c r="E1922">
        <v>31.270665999999999</v>
      </c>
      <c r="F1922">
        <v>72.970084999999997</v>
      </c>
      <c r="G1922">
        <v>330.75</v>
      </c>
      <c r="H1922">
        <v>69.667000000000002</v>
      </c>
      <c r="I1922">
        <v>0</v>
      </c>
    </row>
    <row r="1923" spans="1:9">
      <c r="A1923" s="126">
        <v>1922</v>
      </c>
      <c r="B1923">
        <v>3253.0500489999999</v>
      </c>
      <c r="C1923" s="43">
        <v>215.220001</v>
      </c>
      <c r="D1923">
        <v>94.598502999999994</v>
      </c>
      <c r="E1923">
        <v>32.809334</v>
      </c>
      <c r="F1923">
        <v>74.143906000000001</v>
      </c>
      <c r="G1923">
        <v>339.26001000000002</v>
      </c>
      <c r="H1923">
        <v>70.216003000000001</v>
      </c>
      <c r="I1923">
        <v>0</v>
      </c>
    </row>
    <row r="1924" spans="1:9">
      <c r="A1924" s="126">
        <v>1923</v>
      </c>
      <c r="B1924">
        <v>3274.6999510000001</v>
      </c>
      <c r="C1924" s="43">
        <v>218.300003</v>
      </c>
      <c r="D1924">
        <v>95.052498</v>
      </c>
      <c r="E1924">
        <v>32.089333000000003</v>
      </c>
      <c r="F1924">
        <v>75.718781000000007</v>
      </c>
      <c r="G1924">
        <v>335.66000400000001</v>
      </c>
      <c r="H1924">
        <v>70.991501</v>
      </c>
      <c r="I1924">
        <v>0</v>
      </c>
    </row>
    <row r="1925" spans="1:9">
      <c r="A1925" s="126">
        <v>1924</v>
      </c>
      <c r="B1925">
        <v>3265.3500979999999</v>
      </c>
      <c r="C1925" s="43">
        <v>218.05999800000001</v>
      </c>
      <c r="D1925">
        <v>94.157996999999995</v>
      </c>
      <c r="E1925">
        <v>31.876667000000001</v>
      </c>
      <c r="F1925">
        <v>75.889945999999995</v>
      </c>
      <c r="G1925">
        <v>329.04998799999998</v>
      </c>
      <c r="H1925">
        <v>71.486503999999996</v>
      </c>
      <c r="I1925">
        <v>0</v>
      </c>
    </row>
    <row r="1926" spans="1:9">
      <c r="A1926" s="126">
        <v>1925</v>
      </c>
      <c r="B1926">
        <v>3288.1298830000001</v>
      </c>
      <c r="C1926" s="43">
        <v>221.91000399999999</v>
      </c>
      <c r="D1926">
        <v>94.565002000000007</v>
      </c>
      <c r="E1926">
        <v>34.990665</v>
      </c>
      <c r="F1926">
        <v>77.511291999999997</v>
      </c>
      <c r="G1926">
        <v>338.92001299999998</v>
      </c>
      <c r="H1926">
        <v>71.961501999999996</v>
      </c>
      <c r="I1926">
        <v>0</v>
      </c>
    </row>
    <row r="1927" spans="1:9">
      <c r="A1927" s="126">
        <v>1926</v>
      </c>
      <c r="B1927">
        <v>3283.1499020000001</v>
      </c>
      <c r="C1927" s="43">
        <v>219.05999800000001</v>
      </c>
      <c r="D1927">
        <v>93.471999999999994</v>
      </c>
      <c r="E1927">
        <v>35.861331999999997</v>
      </c>
      <c r="F1927">
        <v>76.464645000000004</v>
      </c>
      <c r="G1927">
        <v>338.69000199999999</v>
      </c>
      <c r="H1927">
        <v>71.543998999999999</v>
      </c>
      <c r="I1927">
        <v>0</v>
      </c>
    </row>
    <row r="1928" spans="1:9">
      <c r="A1928" s="126">
        <v>1927</v>
      </c>
      <c r="B1928">
        <v>3289.290039</v>
      </c>
      <c r="C1928" s="43">
        <v>221.14999399999999</v>
      </c>
      <c r="D1928">
        <v>93.100998000000004</v>
      </c>
      <c r="E1928">
        <v>34.566665999999998</v>
      </c>
      <c r="F1928">
        <v>76.136939999999996</v>
      </c>
      <c r="G1928">
        <v>339.07000699999998</v>
      </c>
      <c r="H1928">
        <v>71.959998999999996</v>
      </c>
      <c r="I1928">
        <v>0</v>
      </c>
    </row>
    <row r="1929" spans="1:9">
      <c r="A1929" s="126">
        <v>1928</v>
      </c>
      <c r="B1929">
        <v>3316.8100589999999</v>
      </c>
      <c r="C1929" s="43">
        <v>221.770004</v>
      </c>
      <c r="D1929">
        <v>93.897002999999998</v>
      </c>
      <c r="E1929">
        <v>34.232666000000002</v>
      </c>
      <c r="F1929">
        <v>77.090675000000005</v>
      </c>
      <c r="G1929">
        <v>338.61999500000002</v>
      </c>
      <c r="H1929">
        <v>72.584998999999996</v>
      </c>
      <c r="I1929">
        <v>0</v>
      </c>
    </row>
    <row r="1930" spans="1:9">
      <c r="A1930" s="126">
        <v>1929</v>
      </c>
      <c r="B1930">
        <v>3329.6201169999999</v>
      </c>
      <c r="C1930" s="43">
        <v>222.13999899999999</v>
      </c>
      <c r="D1930">
        <v>93.236000000000004</v>
      </c>
      <c r="E1930">
        <v>34.033332999999999</v>
      </c>
      <c r="F1930">
        <v>77.944145000000006</v>
      </c>
      <c r="G1930">
        <v>339.67001299999998</v>
      </c>
      <c r="H1930">
        <v>74.019501000000005</v>
      </c>
      <c r="I1930">
        <v>0</v>
      </c>
    </row>
    <row r="1931" spans="1:9">
      <c r="A1931" s="126">
        <v>1930</v>
      </c>
      <c r="B1931">
        <v>3320.790039</v>
      </c>
      <c r="C1931" s="43">
        <v>221.44000199999999</v>
      </c>
      <c r="D1931">
        <v>94.599997999999999</v>
      </c>
      <c r="E1931">
        <v>36.479999999999997</v>
      </c>
      <c r="F1931">
        <v>77.415938999999995</v>
      </c>
      <c r="G1931">
        <v>338.10998499999999</v>
      </c>
      <c r="H1931">
        <v>74.220000999999996</v>
      </c>
      <c r="I1931">
        <v>0</v>
      </c>
    </row>
    <row r="1932" spans="1:9">
      <c r="A1932" s="126">
        <v>1931</v>
      </c>
      <c r="B1932">
        <v>3321.75</v>
      </c>
      <c r="C1932" s="43">
        <v>221.320007</v>
      </c>
      <c r="D1932">
        <v>94.373001000000002</v>
      </c>
      <c r="E1932">
        <v>37.970669000000001</v>
      </c>
      <c r="F1932">
        <v>77.692267999999999</v>
      </c>
      <c r="G1932">
        <v>326</v>
      </c>
      <c r="H1932">
        <v>74.297500999999997</v>
      </c>
      <c r="I1932">
        <v>0</v>
      </c>
    </row>
    <row r="1933" spans="1:9">
      <c r="A1933" s="126">
        <v>1932</v>
      </c>
      <c r="B1933">
        <v>3325.540039</v>
      </c>
      <c r="C1933" s="43">
        <v>219.759995</v>
      </c>
      <c r="D1933">
        <v>94.228995999999995</v>
      </c>
      <c r="E1933">
        <v>38.146667000000001</v>
      </c>
      <c r="F1933">
        <v>78.066422000000003</v>
      </c>
      <c r="G1933">
        <v>349.60000600000001</v>
      </c>
      <c r="H1933">
        <v>74.332497000000004</v>
      </c>
      <c r="I1933">
        <v>0</v>
      </c>
    </row>
    <row r="1934" spans="1:9">
      <c r="A1934" s="126">
        <v>1933</v>
      </c>
      <c r="B1934">
        <v>3295.469971</v>
      </c>
      <c r="C1934" s="43">
        <v>217.94000199999999</v>
      </c>
      <c r="D1934">
        <v>93.082001000000005</v>
      </c>
      <c r="E1934">
        <v>37.654667000000003</v>
      </c>
      <c r="F1934">
        <v>77.841437999999997</v>
      </c>
      <c r="G1934">
        <v>353.16000400000001</v>
      </c>
      <c r="H1934">
        <v>73.335503000000003</v>
      </c>
      <c r="I1934">
        <v>0</v>
      </c>
    </row>
    <row r="1935" spans="1:9">
      <c r="A1935" s="126">
        <v>1934</v>
      </c>
      <c r="B1935">
        <v>3243.6298830000001</v>
      </c>
      <c r="C1935" s="43">
        <v>214.86999499999999</v>
      </c>
      <c r="D1935">
        <v>91.417000000000002</v>
      </c>
      <c r="E1935">
        <v>37.201332000000001</v>
      </c>
      <c r="F1935">
        <v>75.552482999999995</v>
      </c>
      <c r="G1935">
        <v>342.88000499999998</v>
      </c>
      <c r="H1935">
        <v>71.694999999999993</v>
      </c>
      <c r="I1935">
        <v>0</v>
      </c>
    </row>
    <row r="1936" spans="1:9">
      <c r="A1936" s="126">
        <v>1935</v>
      </c>
      <c r="B1936">
        <v>3276.23999</v>
      </c>
      <c r="C1936" s="43">
        <v>217.78999300000001</v>
      </c>
      <c r="D1936">
        <v>92.662497999999999</v>
      </c>
      <c r="E1936">
        <v>37.793331000000002</v>
      </c>
      <c r="F1936">
        <v>77.689826999999994</v>
      </c>
      <c r="G1936">
        <v>348.51998900000001</v>
      </c>
      <c r="H1936">
        <v>72.627998000000005</v>
      </c>
      <c r="I1936">
        <v>0</v>
      </c>
    </row>
    <row r="1937" spans="1:9">
      <c r="A1937" s="126">
        <v>1936</v>
      </c>
      <c r="B1937">
        <v>3273.3999020000001</v>
      </c>
      <c r="C1937" s="43">
        <v>223.229996</v>
      </c>
      <c r="D1937">
        <v>92.900002000000001</v>
      </c>
      <c r="E1937">
        <v>38.732666000000002</v>
      </c>
      <c r="F1937">
        <v>79.316055000000006</v>
      </c>
      <c r="G1937">
        <v>343.16000400000001</v>
      </c>
      <c r="H1937">
        <v>72.931503000000006</v>
      </c>
      <c r="I1937">
        <v>0</v>
      </c>
    </row>
    <row r="1938" spans="1:9">
      <c r="A1938" s="126">
        <v>1937</v>
      </c>
      <c r="B1938">
        <v>3283.6599120000001</v>
      </c>
      <c r="C1938" s="43">
        <v>209.529999</v>
      </c>
      <c r="D1938">
        <v>93.533996999999999</v>
      </c>
      <c r="E1938">
        <v>42.720669000000001</v>
      </c>
      <c r="F1938">
        <v>79.201110999999997</v>
      </c>
      <c r="G1938">
        <v>347.73998999999998</v>
      </c>
      <c r="H1938">
        <v>72.792000000000002</v>
      </c>
      <c r="I1938">
        <v>0</v>
      </c>
    </row>
    <row r="1939" spans="1:9">
      <c r="A1939" s="126">
        <v>1938</v>
      </c>
      <c r="B1939">
        <v>3225.5200199999999</v>
      </c>
      <c r="C1939" s="43">
        <v>201.91000399999999</v>
      </c>
      <c r="D1939">
        <v>100.435997</v>
      </c>
      <c r="E1939">
        <v>43.371333999999997</v>
      </c>
      <c r="F1939">
        <v>75.689437999999996</v>
      </c>
      <c r="G1939">
        <v>345.08999599999999</v>
      </c>
      <c r="H1939">
        <v>71.711501999999996</v>
      </c>
      <c r="I1939">
        <v>0</v>
      </c>
    </row>
    <row r="1940" spans="1:9">
      <c r="A1940" s="126">
        <v>1939</v>
      </c>
      <c r="B1940">
        <v>3248.919922</v>
      </c>
      <c r="C1940" s="43">
        <v>204.19000199999999</v>
      </c>
      <c r="D1940">
        <v>100.209999</v>
      </c>
      <c r="E1940">
        <v>52</v>
      </c>
      <c r="F1940">
        <v>75.481560000000002</v>
      </c>
      <c r="G1940">
        <v>358</v>
      </c>
      <c r="H1940">
        <v>74.296997000000005</v>
      </c>
      <c r="I1940">
        <v>1</v>
      </c>
    </row>
    <row r="1941" spans="1:9">
      <c r="A1941" s="126">
        <v>1940</v>
      </c>
      <c r="B1941">
        <v>3297.5900879999999</v>
      </c>
      <c r="C1941" s="43">
        <v>209.83000200000001</v>
      </c>
      <c r="D1941">
        <v>102.483498</v>
      </c>
      <c r="E1941">
        <v>59.137332999999998</v>
      </c>
      <c r="F1941">
        <v>77.973495</v>
      </c>
      <c r="G1941">
        <v>369.01001000000002</v>
      </c>
      <c r="H1941">
        <v>72.353499999999997</v>
      </c>
      <c r="I1941">
        <v>0</v>
      </c>
    </row>
    <row r="1942" spans="1:9">
      <c r="A1942" s="126">
        <v>1941</v>
      </c>
      <c r="B1942">
        <v>3334.6899410000001</v>
      </c>
      <c r="C1942" s="43">
        <v>210.11000100000001</v>
      </c>
      <c r="D1942">
        <v>101.9935</v>
      </c>
      <c r="E1942">
        <v>48.98</v>
      </c>
      <c r="F1942">
        <v>78.609306000000004</v>
      </c>
      <c r="G1942">
        <v>369.67001299999998</v>
      </c>
      <c r="H1942">
        <v>72.411499000000006</v>
      </c>
      <c r="I1942">
        <v>0</v>
      </c>
    </row>
    <row r="1943" spans="1:9">
      <c r="A1943" s="126">
        <v>1942</v>
      </c>
      <c r="B1943">
        <v>3345.780029</v>
      </c>
      <c r="C1943" s="43">
        <v>210.85000600000001</v>
      </c>
      <c r="D1943">
        <v>102.51149700000001</v>
      </c>
      <c r="E1943">
        <v>49.930667999999997</v>
      </c>
      <c r="F1943">
        <v>79.528792999999993</v>
      </c>
      <c r="G1943">
        <v>366.95001200000002</v>
      </c>
      <c r="H1943">
        <v>73.811501000000007</v>
      </c>
      <c r="I1943">
        <v>0</v>
      </c>
    </row>
    <row r="1944" spans="1:9">
      <c r="A1944" s="126">
        <v>1943</v>
      </c>
      <c r="B1944">
        <v>3327.709961</v>
      </c>
      <c r="C1944" s="43">
        <v>212.33000200000001</v>
      </c>
      <c r="D1944">
        <v>103.96399700000001</v>
      </c>
      <c r="E1944">
        <v>49.871333999999997</v>
      </c>
      <c r="F1944">
        <v>78.447783999999999</v>
      </c>
      <c r="G1944">
        <v>366.76998900000001</v>
      </c>
      <c r="H1944">
        <v>73.961501999999996</v>
      </c>
      <c r="I1944">
        <v>0</v>
      </c>
    </row>
    <row r="1945" spans="1:9">
      <c r="A1945" s="126">
        <v>1944</v>
      </c>
      <c r="B1945">
        <v>3352.0900879999999</v>
      </c>
      <c r="C1945" s="43">
        <v>213.05999800000001</v>
      </c>
      <c r="D1945">
        <v>106.695503</v>
      </c>
      <c r="E1945">
        <v>51.418666999999999</v>
      </c>
      <c r="F1945">
        <v>78.820374000000001</v>
      </c>
      <c r="G1945">
        <v>371.07000699999998</v>
      </c>
      <c r="H1945">
        <v>75.433998000000003</v>
      </c>
      <c r="I1945">
        <v>0</v>
      </c>
    </row>
    <row r="1946" spans="1:9">
      <c r="A1946" s="126">
        <v>1945</v>
      </c>
      <c r="B1946">
        <v>3357.75</v>
      </c>
      <c r="C1946" s="43">
        <v>207.19000199999999</v>
      </c>
      <c r="D1946">
        <v>107.540001</v>
      </c>
      <c r="E1946">
        <v>51.625332</v>
      </c>
      <c r="F1946">
        <v>78.344825999999998</v>
      </c>
      <c r="G1946">
        <v>373.69000199999999</v>
      </c>
      <c r="H1946">
        <v>75.439498999999998</v>
      </c>
      <c r="I1946">
        <v>0</v>
      </c>
    </row>
    <row r="1947" spans="1:9">
      <c r="A1947" s="126">
        <v>1946</v>
      </c>
      <c r="B1947">
        <v>3379.4499510000001</v>
      </c>
      <c r="C1947" s="43">
        <v>210.759995</v>
      </c>
      <c r="D1947">
        <v>108</v>
      </c>
      <c r="E1947">
        <v>51.152667999999998</v>
      </c>
      <c r="F1947">
        <v>80.205359999999999</v>
      </c>
      <c r="G1947">
        <v>380.01001000000002</v>
      </c>
      <c r="H1947">
        <v>75.913498000000004</v>
      </c>
      <c r="I1947">
        <v>0</v>
      </c>
    </row>
    <row r="1948" spans="1:9">
      <c r="A1948" s="126">
        <v>1947</v>
      </c>
      <c r="B1948">
        <v>3373.9399410000001</v>
      </c>
      <c r="C1948" s="43">
        <v>213.13999899999999</v>
      </c>
      <c r="D1948">
        <v>107.4935</v>
      </c>
      <c r="E1948">
        <v>53.599997999999999</v>
      </c>
      <c r="F1948">
        <v>79.634215999999995</v>
      </c>
      <c r="G1948">
        <v>381.39999399999999</v>
      </c>
      <c r="H1948">
        <v>75.733001999999999</v>
      </c>
      <c r="I1948">
        <v>0</v>
      </c>
    </row>
    <row r="1949" spans="1:9">
      <c r="A1949" s="126">
        <v>1948</v>
      </c>
      <c r="B1949">
        <v>3380.1599120000001</v>
      </c>
      <c r="C1949" s="43">
        <v>214.179993</v>
      </c>
      <c r="D1949">
        <v>106.7435</v>
      </c>
      <c r="E1949">
        <v>53.335335000000001</v>
      </c>
      <c r="F1949">
        <v>79.653816000000006</v>
      </c>
      <c r="G1949">
        <v>380.39999399999999</v>
      </c>
      <c r="H1949">
        <v>76.037002999999999</v>
      </c>
      <c r="I1949">
        <v>0</v>
      </c>
    </row>
    <row r="1950" spans="1:9">
      <c r="A1950" s="126">
        <v>1949</v>
      </c>
      <c r="B1950">
        <v>3370.290039</v>
      </c>
      <c r="C1950" s="43">
        <v>217.800003</v>
      </c>
      <c r="D1950">
        <v>107.783501</v>
      </c>
      <c r="E1950">
        <v>57.226664999999997</v>
      </c>
      <c r="F1950">
        <v>78.195305000000005</v>
      </c>
      <c r="G1950">
        <v>387.77999899999998</v>
      </c>
      <c r="H1950">
        <v>75.983497999999997</v>
      </c>
      <c r="I1950">
        <v>0</v>
      </c>
    </row>
    <row r="1951" spans="1:9">
      <c r="A1951" s="126">
        <v>1950</v>
      </c>
      <c r="B1951">
        <v>3386.1499020000001</v>
      </c>
      <c r="C1951" s="43">
        <v>217.490005</v>
      </c>
      <c r="D1951">
        <v>108.511002</v>
      </c>
      <c r="E1951">
        <v>61.161330999999997</v>
      </c>
      <c r="F1951">
        <v>79.327797000000004</v>
      </c>
      <c r="G1951">
        <v>386.19000199999999</v>
      </c>
      <c r="H1951">
        <v>76.334502999999998</v>
      </c>
      <c r="I1951">
        <v>0</v>
      </c>
    </row>
    <row r="1952" spans="1:9">
      <c r="A1952" s="126">
        <v>1951</v>
      </c>
      <c r="B1952">
        <v>3373.2299800000001</v>
      </c>
      <c r="C1952" s="43">
        <v>214.58000200000001</v>
      </c>
      <c r="D1952">
        <v>107.654999</v>
      </c>
      <c r="E1952">
        <v>59.960667000000001</v>
      </c>
      <c r="F1952">
        <v>78.513969000000003</v>
      </c>
      <c r="G1952">
        <v>386</v>
      </c>
      <c r="H1952">
        <v>75.907500999999996</v>
      </c>
      <c r="I1952">
        <v>0</v>
      </c>
    </row>
    <row r="1953" spans="1:9">
      <c r="A1953" s="126">
        <v>1952</v>
      </c>
      <c r="B1953">
        <v>3337.75</v>
      </c>
      <c r="C1953" s="43">
        <v>210.179993</v>
      </c>
      <c r="D1953">
        <v>104.7985</v>
      </c>
      <c r="E1953">
        <v>60.066665999999998</v>
      </c>
      <c r="F1953">
        <v>76.736808999999994</v>
      </c>
      <c r="G1953">
        <v>380.07000699999998</v>
      </c>
      <c r="H1953">
        <v>74.255500999999995</v>
      </c>
      <c r="I1953">
        <v>0</v>
      </c>
    </row>
    <row r="1954" spans="1:9">
      <c r="A1954" s="126">
        <v>1953</v>
      </c>
      <c r="B1954">
        <v>3225.889893</v>
      </c>
      <c r="C1954" s="43">
        <v>200.720001</v>
      </c>
      <c r="D1954">
        <v>100.4645</v>
      </c>
      <c r="E1954">
        <v>55.585999000000001</v>
      </c>
      <c r="F1954">
        <v>73.091781999999995</v>
      </c>
      <c r="G1954">
        <v>368.70001200000002</v>
      </c>
      <c r="H1954">
        <v>71.079498000000001</v>
      </c>
      <c r="I1954">
        <v>0</v>
      </c>
    </row>
    <row r="1955" spans="1:9">
      <c r="A1955" s="126">
        <v>1954</v>
      </c>
      <c r="B1955">
        <v>3128.209961</v>
      </c>
      <c r="C1955" s="43">
        <v>196.770004</v>
      </c>
      <c r="D1955">
        <v>98.637000999999998</v>
      </c>
      <c r="E1955">
        <v>53.327331999999998</v>
      </c>
      <c r="F1955">
        <v>70.616020000000006</v>
      </c>
      <c r="G1955">
        <v>360.08999599999999</v>
      </c>
      <c r="H1955">
        <v>69.422500999999997</v>
      </c>
      <c r="I1955">
        <v>0</v>
      </c>
    </row>
    <row r="1956" spans="1:9">
      <c r="A1956" s="126">
        <v>1955</v>
      </c>
      <c r="B1956">
        <v>3116.389893</v>
      </c>
      <c r="C1956" s="43">
        <v>197.199997</v>
      </c>
      <c r="D1956">
        <v>98.979500000000002</v>
      </c>
      <c r="E1956">
        <v>51.919998</v>
      </c>
      <c r="F1956">
        <v>71.736228999999994</v>
      </c>
      <c r="G1956">
        <v>379.23998999999998</v>
      </c>
      <c r="H1956">
        <v>69.658996999999999</v>
      </c>
      <c r="I1956">
        <v>0</v>
      </c>
    </row>
    <row r="1957" spans="1:9">
      <c r="A1957" s="126">
        <v>1956</v>
      </c>
      <c r="B1957">
        <v>2978.76001</v>
      </c>
      <c r="C1957" s="43">
        <v>189.75</v>
      </c>
      <c r="D1957">
        <v>94.214995999999999</v>
      </c>
      <c r="E1957">
        <v>45.266666000000001</v>
      </c>
      <c r="F1957">
        <v>67.046966999999995</v>
      </c>
      <c r="G1957">
        <v>371.709991</v>
      </c>
      <c r="H1957">
        <v>65.904503000000005</v>
      </c>
      <c r="I1957">
        <v>0</v>
      </c>
    </row>
    <row r="1958" spans="1:9">
      <c r="A1958" s="126">
        <v>1957</v>
      </c>
      <c r="B1958">
        <v>2954.219971</v>
      </c>
      <c r="C1958" s="43">
        <v>192.470001</v>
      </c>
      <c r="D1958">
        <v>94.1875</v>
      </c>
      <c r="E1958">
        <v>44.532665000000001</v>
      </c>
      <c r="F1958">
        <v>67.007744000000002</v>
      </c>
      <c r="G1958">
        <v>369.02999899999998</v>
      </c>
      <c r="H1958">
        <v>66.966498999999999</v>
      </c>
      <c r="I1958">
        <v>0</v>
      </c>
    </row>
    <row r="1959" spans="1:9">
      <c r="A1959" s="126">
        <v>1958</v>
      </c>
      <c r="B1959">
        <v>3090.2299800000001</v>
      </c>
      <c r="C1959" s="43">
        <v>196.44000199999999</v>
      </c>
      <c r="D1959">
        <v>97.697502</v>
      </c>
      <c r="E1959">
        <v>49.574669</v>
      </c>
      <c r="F1959">
        <v>73.246200999999999</v>
      </c>
      <c r="G1959">
        <v>381.04998799999998</v>
      </c>
      <c r="H1959">
        <v>69.455498000000006</v>
      </c>
      <c r="I1959">
        <v>1</v>
      </c>
    </row>
    <row r="1960" spans="1:9">
      <c r="A1960" s="126">
        <v>1959</v>
      </c>
      <c r="B1960">
        <v>3003.3701169999999</v>
      </c>
      <c r="C1960" s="43">
        <v>185.88999899999999</v>
      </c>
      <c r="D1960">
        <v>95.449500999999998</v>
      </c>
      <c r="E1960">
        <v>49.700668</v>
      </c>
      <c r="F1960">
        <v>70.919960000000003</v>
      </c>
      <c r="G1960">
        <v>368.76998900000001</v>
      </c>
      <c r="H1960">
        <v>67.069503999999995</v>
      </c>
      <c r="I1960">
        <v>0</v>
      </c>
    </row>
    <row r="1961" spans="1:9">
      <c r="A1961" s="126">
        <v>1960</v>
      </c>
      <c r="B1961">
        <v>3130.1201169999999</v>
      </c>
      <c r="C1961" s="43">
        <v>191.759995</v>
      </c>
      <c r="D1961">
        <v>98.791495999999995</v>
      </c>
      <c r="E1961">
        <v>49.966667000000001</v>
      </c>
      <c r="F1961">
        <v>74.209564</v>
      </c>
      <c r="G1961">
        <v>383.790009</v>
      </c>
      <c r="H1961">
        <v>69.325996000000004</v>
      </c>
      <c r="I1961">
        <v>0</v>
      </c>
    </row>
    <row r="1962" spans="1:9">
      <c r="A1962" s="126">
        <v>1961</v>
      </c>
      <c r="B1962">
        <v>3023.9399410000001</v>
      </c>
      <c r="C1962" s="43">
        <v>185.16999799999999</v>
      </c>
      <c r="D1962">
        <v>96.201499999999996</v>
      </c>
      <c r="E1962">
        <v>48.302666000000002</v>
      </c>
      <c r="F1962">
        <v>71.802413999999999</v>
      </c>
      <c r="G1962">
        <v>372.77999899999998</v>
      </c>
      <c r="H1962">
        <v>65.952003000000005</v>
      </c>
      <c r="I1962">
        <v>0</v>
      </c>
    </row>
    <row r="1963" spans="1:9">
      <c r="A1963" s="126">
        <v>1962</v>
      </c>
      <c r="B1963">
        <v>2972.3701169999999</v>
      </c>
      <c r="C1963" s="43">
        <v>181.08999600000001</v>
      </c>
      <c r="D1963">
        <v>95.054496999999998</v>
      </c>
      <c r="E1963">
        <v>46.898665999999999</v>
      </c>
      <c r="F1963">
        <v>70.848884999999996</v>
      </c>
      <c r="G1963">
        <v>368.97000100000002</v>
      </c>
      <c r="H1963">
        <v>64.920501999999999</v>
      </c>
      <c r="I1963">
        <v>0</v>
      </c>
    </row>
    <row r="1964" spans="1:9">
      <c r="A1964" s="126">
        <v>1963</v>
      </c>
      <c r="B1964">
        <v>2746.5600589999999</v>
      </c>
      <c r="C1964" s="43">
        <v>169.5</v>
      </c>
      <c r="D1964">
        <v>90.030501999999998</v>
      </c>
      <c r="E1964">
        <v>40.533332999999999</v>
      </c>
      <c r="F1964">
        <v>65.245284999999996</v>
      </c>
      <c r="G1964">
        <v>346.48998999999998</v>
      </c>
      <c r="H1964">
        <v>60.777999999999999</v>
      </c>
      <c r="I1964">
        <v>0</v>
      </c>
    </row>
    <row r="1965" spans="1:9">
      <c r="A1965" s="126">
        <v>1964</v>
      </c>
      <c r="B1965">
        <v>2882.2299800000001</v>
      </c>
      <c r="C1965" s="43">
        <v>178.19000199999999</v>
      </c>
      <c r="D1965">
        <v>94.591003000000001</v>
      </c>
      <c r="E1965">
        <v>43.021999000000001</v>
      </c>
      <c r="F1965">
        <v>69.944359000000006</v>
      </c>
      <c r="G1965">
        <v>364.13000499999998</v>
      </c>
      <c r="H1965">
        <v>64.019501000000005</v>
      </c>
      <c r="I1965">
        <v>0</v>
      </c>
    </row>
    <row r="1966" spans="1:9">
      <c r="A1966" s="126">
        <v>1965</v>
      </c>
      <c r="B1966">
        <v>2741.3798830000001</v>
      </c>
      <c r="C1966" s="43">
        <v>170.240005</v>
      </c>
      <c r="D1966">
        <v>91.042998999999995</v>
      </c>
      <c r="E1966">
        <v>42.282001000000001</v>
      </c>
      <c r="F1966">
        <v>67.515159999999995</v>
      </c>
      <c r="G1966">
        <v>349.92001299999998</v>
      </c>
      <c r="H1966">
        <v>60.770499999999998</v>
      </c>
      <c r="I1966">
        <v>0</v>
      </c>
    </row>
    <row r="1967" spans="1:9">
      <c r="A1967" s="126">
        <v>1966</v>
      </c>
      <c r="B1967">
        <v>2480.639893</v>
      </c>
      <c r="C1967" s="43">
        <v>154.470001</v>
      </c>
      <c r="D1967">
        <v>83.830498000000006</v>
      </c>
      <c r="E1967">
        <v>37.369999</v>
      </c>
      <c r="F1967">
        <v>60.847717000000003</v>
      </c>
      <c r="G1967">
        <v>315.25</v>
      </c>
      <c r="H1967">
        <v>55.745499000000002</v>
      </c>
      <c r="I1967">
        <v>0</v>
      </c>
    </row>
    <row r="1968" spans="1:9">
      <c r="A1968" s="126">
        <v>1967</v>
      </c>
      <c r="B1968">
        <v>2711.0200199999999</v>
      </c>
      <c r="C1968" s="43">
        <v>170.279999</v>
      </c>
      <c r="D1968">
        <v>89.25</v>
      </c>
      <c r="E1968">
        <v>36.441333999999998</v>
      </c>
      <c r="F1968">
        <v>68.137778999999995</v>
      </c>
      <c r="G1968">
        <v>336.29998799999998</v>
      </c>
      <c r="H1968">
        <v>60.986499999999999</v>
      </c>
      <c r="I1968">
        <v>0</v>
      </c>
    </row>
    <row r="1969" spans="1:9">
      <c r="A1969" s="126">
        <v>1968</v>
      </c>
      <c r="B1969">
        <v>2386.1298830000001</v>
      </c>
      <c r="C1969" s="43">
        <v>146.009995</v>
      </c>
      <c r="D1969">
        <v>84.457497000000004</v>
      </c>
      <c r="E1969">
        <v>29.671333000000001</v>
      </c>
      <c r="F1969">
        <v>59.372065999999997</v>
      </c>
      <c r="G1969">
        <v>298.83999599999999</v>
      </c>
      <c r="H1969">
        <v>54.216498999999999</v>
      </c>
      <c r="I1969">
        <v>0</v>
      </c>
    </row>
    <row r="1970" spans="1:9">
      <c r="A1970" s="126">
        <v>1969</v>
      </c>
      <c r="B1970">
        <v>2529.1899410000001</v>
      </c>
      <c r="C1970" s="43">
        <v>149.41999799999999</v>
      </c>
      <c r="D1970">
        <v>90.391998000000001</v>
      </c>
      <c r="E1970">
        <v>28.68</v>
      </c>
      <c r="F1970">
        <v>61.982658000000001</v>
      </c>
      <c r="G1970">
        <v>319.75</v>
      </c>
      <c r="H1970">
        <v>55.990001999999997</v>
      </c>
      <c r="I1970">
        <v>0</v>
      </c>
    </row>
    <row r="1971" spans="1:9">
      <c r="A1971" s="126">
        <v>1970</v>
      </c>
      <c r="B1971">
        <v>2398.1000979999999</v>
      </c>
      <c r="C1971" s="43">
        <v>146.96000699999999</v>
      </c>
      <c r="D1971">
        <v>91.5</v>
      </c>
      <c r="E1971">
        <v>24.081333000000001</v>
      </c>
      <c r="F1971">
        <v>60.465321000000003</v>
      </c>
      <c r="G1971">
        <v>315.47000100000002</v>
      </c>
      <c r="H1971">
        <v>54.84</v>
      </c>
      <c r="I1971">
        <v>0</v>
      </c>
    </row>
    <row r="1972" spans="1:9">
      <c r="A1972" s="126">
        <v>1971</v>
      </c>
      <c r="B1972">
        <v>2409.389893</v>
      </c>
      <c r="C1972" s="43">
        <v>153.13000500000001</v>
      </c>
      <c r="D1972">
        <v>94.046501000000006</v>
      </c>
      <c r="E1972">
        <v>28.509333000000002</v>
      </c>
      <c r="F1972">
        <v>60.002037000000001</v>
      </c>
      <c r="G1972">
        <v>332.02999899999998</v>
      </c>
      <c r="H1972">
        <v>55.764499999999998</v>
      </c>
      <c r="I1972">
        <v>0</v>
      </c>
    </row>
    <row r="1973" spans="1:9">
      <c r="A1973" s="126">
        <v>1972</v>
      </c>
      <c r="B1973">
        <v>2304.919922</v>
      </c>
      <c r="C1973" s="43">
        <v>149.729996</v>
      </c>
      <c r="D1973">
        <v>92.304496999999998</v>
      </c>
      <c r="E1973">
        <v>28.502001</v>
      </c>
      <c r="F1973">
        <v>56.192779999999999</v>
      </c>
      <c r="G1973">
        <v>332.82998700000002</v>
      </c>
      <c r="H1973">
        <v>53.616000999999997</v>
      </c>
      <c r="I1973">
        <v>0</v>
      </c>
    </row>
    <row r="1974" spans="1:9">
      <c r="A1974" s="126">
        <v>1973</v>
      </c>
      <c r="B1974">
        <v>2237.3999020000001</v>
      </c>
      <c r="C1974" s="43">
        <v>148.10000600000001</v>
      </c>
      <c r="D1974">
        <v>95.141502000000003</v>
      </c>
      <c r="E1974">
        <v>28.952667000000002</v>
      </c>
      <c r="F1974">
        <v>54.999001</v>
      </c>
      <c r="G1974">
        <v>360.26998900000001</v>
      </c>
      <c r="H1974">
        <v>52.831001000000001</v>
      </c>
      <c r="I1974">
        <v>0</v>
      </c>
    </row>
    <row r="1975" spans="1:9">
      <c r="A1975" s="126">
        <v>1974</v>
      </c>
      <c r="B1975">
        <v>2447.330078</v>
      </c>
      <c r="C1975" s="43">
        <v>160.979996</v>
      </c>
      <c r="D1975">
        <v>97.004997000000003</v>
      </c>
      <c r="E1975">
        <v>33.666668000000001</v>
      </c>
      <c r="F1975">
        <v>60.516804</v>
      </c>
      <c r="G1975">
        <v>357.32000699999998</v>
      </c>
      <c r="H1975">
        <v>56.722999999999999</v>
      </c>
      <c r="I1975">
        <v>0</v>
      </c>
    </row>
    <row r="1976" spans="1:9">
      <c r="A1976" s="126">
        <v>1975</v>
      </c>
      <c r="B1976">
        <v>2475.5600589999999</v>
      </c>
      <c r="C1976" s="43">
        <v>156.21000699999999</v>
      </c>
      <c r="D1976">
        <v>94.292000000000002</v>
      </c>
      <c r="E1976">
        <v>35.950001</v>
      </c>
      <c r="F1976">
        <v>60.183430000000001</v>
      </c>
      <c r="G1976">
        <v>342.39001500000001</v>
      </c>
      <c r="H1976">
        <v>55.124499999999998</v>
      </c>
      <c r="I1976">
        <v>0</v>
      </c>
    </row>
    <row r="1977" spans="1:9">
      <c r="A1977" s="126">
        <v>1976</v>
      </c>
      <c r="B1977">
        <v>2630.070068</v>
      </c>
      <c r="C1977" s="43">
        <v>163.33999600000001</v>
      </c>
      <c r="D1977">
        <v>97.774497999999994</v>
      </c>
      <c r="E1977">
        <v>35.210667000000001</v>
      </c>
      <c r="F1977">
        <v>63.350479</v>
      </c>
      <c r="G1977">
        <v>362.98998999999998</v>
      </c>
      <c r="H1977">
        <v>58.087502000000001</v>
      </c>
      <c r="I1977">
        <v>0</v>
      </c>
    </row>
    <row r="1978" spans="1:9">
      <c r="A1978" s="126">
        <v>1977</v>
      </c>
      <c r="B1978">
        <v>2541.469971</v>
      </c>
      <c r="C1978" s="43">
        <v>156.78999300000001</v>
      </c>
      <c r="D1978">
        <v>95.004997000000003</v>
      </c>
      <c r="E1978">
        <v>34.290667999999997</v>
      </c>
      <c r="F1978">
        <v>60.727607999999996</v>
      </c>
      <c r="G1978">
        <v>357.11999500000002</v>
      </c>
      <c r="H1978">
        <v>55.535499999999999</v>
      </c>
      <c r="I1978">
        <v>0</v>
      </c>
    </row>
    <row r="1979" spans="1:9">
      <c r="A1979" s="126">
        <v>1978</v>
      </c>
      <c r="B1979">
        <v>2626.6499020000001</v>
      </c>
      <c r="C1979" s="43">
        <v>165.949997</v>
      </c>
      <c r="D1979">
        <v>98.197502</v>
      </c>
      <c r="E1979">
        <v>33.475333999999997</v>
      </c>
      <c r="F1979">
        <v>62.460655000000003</v>
      </c>
      <c r="G1979">
        <v>370.959991</v>
      </c>
      <c r="H1979">
        <v>57.341000000000001</v>
      </c>
      <c r="I1979">
        <v>0</v>
      </c>
    </row>
    <row r="1980" spans="1:9">
      <c r="A1980" s="126">
        <v>1979</v>
      </c>
      <c r="B1980">
        <v>2584.5900879999999</v>
      </c>
      <c r="C1980" s="43">
        <v>166.800003</v>
      </c>
      <c r="D1980">
        <v>97.486000000000004</v>
      </c>
      <c r="E1980">
        <v>34.933334000000002</v>
      </c>
      <c r="F1980">
        <v>62.333182999999998</v>
      </c>
      <c r="G1980">
        <v>375.5</v>
      </c>
      <c r="H1980">
        <v>58.140498999999998</v>
      </c>
      <c r="I1980">
        <v>0</v>
      </c>
    </row>
    <row r="1981" spans="1:9">
      <c r="A1981" s="126">
        <v>1980</v>
      </c>
      <c r="B1981">
        <v>2470.5</v>
      </c>
      <c r="C1981" s="43">
        <v>159.60000600000001</v>
      </c>
      <c r="D1981">
        <v>95.385002</v>
      </c>
      <c r="E1981">
        <v>32.103999999999999</v>
      </c>
      <c r="F1981">
        <v>59.053401999999998</v>
      </c>
      <c r="G1981">
        <v>364.07998700000002</v>
      </c>
      <c r="H1981">
        <v>55.280997999999997</v>
      </c>
      <c r="I1981">
        <v>1</v>
      </c>
    </row>
    <row r="1982" spans="1:9">
      <c r="A1982" s="126">
        <v>1981</v>
      </c>
      <c r="B1982">
        <v>2526.8999020000001</v>
      </c>
      <c r="C1982" s="43">
        <v>158.19000199999999</v>
      </c>
      <c r="D1982">
        <v>95.941497999999996</v>
      </c>
      <c r="E1982">
        <v>30.297999999999998</v>
      </c>
      <c r="F1982">
        <v>60.038806999999998</v>
      </c>
      <c r="G1982">
        <v>370.07998700000002</v>
      </c>
      <c r="H1982">
        <v>56.042000000000002</v>
      </c>
      <c r="I1982">
        <v>0</v>
      </c>
    </row>
    <row r="1983" spans="1:9">
      <c r="A1983" s="126">
        <v>1982</v>
      </c>
      <c r="B1983">
        <v>2488.6499020000001</v>
      </c>
      <c r="C1983" s="43">
        <v>154.179993</v>
      </c>
      <c r="D1983">
        <v>95.329498000000001</v>
      </c>
      <c r="E1983">
        <v>32.000667999999997</v>
      </c>
      <c r="F1983">
        <v>59.175964</v>
      </c>
      <c r="G1983">
        <v>361.76001000000002</v>
      </c>
      <c r="H1983">
        <v>54.894001000000003</v>
      </c>
      <c r="I1983">
        <v>0</v>
      </c>
    </row>
    <row r="1984" spans="1:9">
      <c r="A1984" s="126">
        <v>1983</v>
      </c>
      <c r="B1984">
        <v>2663.679932</v>
      </c>
      <c r="C1984" s="43">
        <v>165.550003</v>
      </c>
      <c r="D1984">
        <v>99.879501000000005</v>
      </c>
      <c r="E1984">
        <v>34.415999999999997</v>
      </c>
      <c r="F1984">
        <v>64.338318000000001</v>
      </c>
      <c r="G1984">
        <v>379.959991</v>
      </c>
      <c r="H1984">
        <v>59.346001000000001</v>
      </c>
      <c r="I1984">
        <v>0</v>
      </c>
    </row>
    <row r="1985" spans="1:9">
      <c r="A1985" s="126">
        <v>1984</v>
      </c>
      <c r="B1985">
        <v>2659.4099120000001</v>
      </c>
      <c r="C1985" s="43">
        <v>168.83000200000001</v>
      </c>
      <c r="D1985">
        <v>100.58000199999999</v>
      </c>
      <c r="E1985">
        <v>36.363334999999999</v>
      </c>
      <c r="F1985">
        <v>63.593124000000003</v>
      </c>
      <c r="G1985">
        <v>372.27999899999998</v>
      </c>
      <c r="H1985">
        <v>59.325499999999998</v>
      </c>
      <c r="I1985">
        <v>0</v>
      </c>
    </row>
    <row r="1986" spans="1:9">
      <c r="A1986" s="126">
        <v>1985</v>
      </c>
      <c r="B1986">
        <v>2749.9799800000001</v>
      </c>
      <c r="C1986" s="43">
        <v>174.279999</v>
      </c>
      <c r="D1986">
        <v>102.150002</v>
      </c>
      <c r="E1986">
        <v>36.589333000000003</v>
      </c>
      <c r="F1986">
        <v>65.220771999999997</v>
      </c>
      <c r="G1986">
        <v>371.11999500000002</v>
      </c>
      <c r="H1986">
        <v>60.514000000000003</v>
      </c>
      <c r="I1986">
        <v>0</v>
      </c>
    </row>
    <row r="1987" spans="1:9">
      <c r="A1987" s="126">
        <v>1986</v>
      </c>
      <c r="B1987">
        <v>2789.820068</v>
      </c>
      <c r="C1987" s="43">
        <v>175.19000199999999</v>
      </c>
      <c r="D1987">
        <v>102.13800000000001</v>
      </c>
      <c r="E1987">
        <v>38.200001</v>
      </c>
      <c r="F1987">
        <v>65.691428999999999</v>
      </c>
      <c r="G1987">
        <v>370.72000100000002</v>
      </c>
      <c r="H1987">
        <v>60.572498000000003</v>
      </c>
      <c r="I1987">
        <v>0</v>
      </c>
    </row>
    <row r="1988" spans="1:9">
      <c r="A1988" s="126">
        <v>1987</v>
      </c>
      <c r="B1988">
        <v>2761.6298830000001</v>
      </c>
      <c r="C1988" s="43">
        <v>174.78999300000001</v>
      </c>
      <c r="D1988">
        <v>108.44349699999999</v>
      </c>
      <c r="E1988">
        <v>43.396667000000001</v>
      </c>
      <c r="F1988">
        <v>66.980796999999995</v>
      </c>
      <c r="G1988">
        <v>396.72000100000002</v>
      </c>
      <c r="H1988">
        <v>60.877997999999998</v>
      </c>
      <c r="I1988">
        <v>0</v>
      </c>
    </row>
    <row r="1989" spans="1:9">
      <c r="A1989" s="126">
        <v>1988</v>
      </c>
      <c r="B1989">
        <v>2846.0600589999999</v>
      </c>
      <c r="C1989" s="43">
        <v>178.16999799999999</v>
      </c>
      <c r="D1989">
        <v>114.166</v>
      </c>
      <c r="E1989">
        <v>47.326000000000001</v>
      </c>
      <c r="F1989">
        <v>70.363524999999996</v>
      </c>
      <c r="G1989">
        <v>413.54998799999998</v>
      </c>
      <c r="H1989">
        <v>63.461497999999999</v>
      </c>
      <c r="I1989">
        <v>0</v>
      </c>
    </row>
    <row r="1990" spans="1:9">
      <c r="A1990" s="126">
        <v>1989</v>
      </c>
      <c r="B1990">
        <v>2783.360107</v>
      </c>
      <c r="C1990" s="43">
        <v>176.970001</v>
      </c>
      <c r="D1990">
        <v>115.38400300000001</v>
      </c>
      <c r="E1990">
        <v>48.655334000000003</v>
      </c>
      <c r="F1990">
        <v>69.721298000000004</v>
      </c>
      <c r="G1990">
        <v>426.75</v>
      </c>
      <c r="H1990">
        <v>63.123500999999997</v>
      </c>
      <c r="I1990">
        <v>0</v>
      </c>
    </row>
    <row r="1991" spans="1:9">
      <c r="A1991" s="126">
        <v>1990</v>
      </c>
      <c r="B1991">
        <v>2799.5500489999999</v>
      </c>
      <c r="C1991" s="43">
        <v>176.25</v>
      </c>
      <c r="D1991">
        <v>120.40949999999999</v>
      </c>
      <c r="E1991">
        <v>49.680667999999997</v>
      </c>
      <c r="F1991">
        <v>70.275276000000005</v>
      </c>
      <c r="G1991">
        <v>439.17001299999998</v>
      </c>
      <c r="H1991">
        <v>63.173499999999997</v>
      </c>
      <c r="I1991">
        <v>0</v>
      </c>
    </row>
    <row r="1992" spans="1:9">
      <c r="A1992" s="126">
        <v>1991</v>
      </c>
      <c r="B1992">
        <v>2874.5600589999999</v>
      </c>
      <c r="C1992" s="43">
        <v>179.240005</v>
      </c>
      <c r="D1992">
        <v>118.75</v>
      </c>
      <c r="E1992">
        <v>50.259335</v>
      </c>
      <c r="F1992">
        <v>69.321747000000002</v>
      </c>
      <c r="G1992">
        <v>422.959991</v>
      </c>
      <c r="H1992">
        <v>64.162497999999999</v>
      </c>
      <c r="I1992">
        <v>0</v>
      </c>
    </row>
    <row r="1993" spans="1:9">
      <c r="A1993" s="126">
        <v>1992</v>
      </c>
      <c r="B1993">
        <v>2823.1599120000001</v>
      </c>
      <c r="C1993" s="43">
        <v>178.240005</v>
      </c>
      <c r="D1993">
        <v>119.68049600000001</v>
      </c>
      <c r="E1993">
        <v>49.757331999999998</v>
      </c>
      <c r="F1993">
        <v>67.882851000000002</v>
      </c>
      <c r="G1993">
        <v>437.48998999999998</v>
      </c>
      <c r="H1993">
        <v>63.330502000000003</v>
      </c>
      <c r="I1993">
        <v>0</v>
      </c>
    </row>
    <row r="1994" spans="1:9">
      <c r="A1994" s="126">
        <v>1993</v>
      </c>
      <c r="B1994">
        <v>2736.5600589999999</v>
      </c>
      <c r="C1994" s="43">
        <v>170.800003</v>
      </c>
      <c r="D1994">
        <v>116.405998</v>
      </c>
      <c r="E1994">
        <v>45.781334000000001</v>
      </c>
      <c r="F1994">
        <v>65.784576000000001</v>
      </c>
      <c r="G1994">
        <v>433.82998700000002</v>
      </c>
      <c r="H1994">
        <v>60.817000999999998</v>
      </c>
      <c r="I1994">
        <v>0</v>
      </c>
    </row>
    <row r="1995" spans="1:9">
      <c r="A1995" s="126">
        <v>1994</v>
      </c>
      <c r="B1995">
        <v>2799.3100589999999</v>
      </c>
      <c r="C1995" s="43">
        <v>182.279999</v>
      </c>
      <c r="D1995">
        <v>118.17449999999999</v>
      </c>
      <c r="E1995">
        <v>48.807335000000002</v>
      </c>
      <c r="F1995">
        <v>67.679389999999998</v>
      </c>
      <c r="G1995">
        <v>421.42001299999998</v>
      </c>
      <c r="H1995">
        <v>63.160499999999999</v>
      </c>
      <c r="I1995">
        <v>0</v>
      </c>
    </row>
    <row r="1996" spans="1:9">
      <c r="A1996" s="126">
        <v>1995</v>
      </c>
      <c r="B1996">
        <v>2797.8000489999999</v>
      </c>
      <c r="C1996" s="43">
        <v>185.13000500000001</v>
      </c>
      <c r="D1996">
        <v>119.972504</v>
      </c>
      <c r="E1996">
        <v>47.042000000000002</v>
      </c>
      <c r="F1996">
        <v>67.417122000000006</v>
      </c>
      <c r="G1996">
        <v>426.70001200000002</v>
      </c>
      <c r="H1996">
        <v>63.815497999999998</v>
      </c>
      <c r="I1996">
        <v>0</v>
      </c>
    </row>
    <row r="1997" spans="1:9">
      <c r="A1997" s="126">
        <v>1996</v>
      </c>
      <c r="B1997">
        <v>2836.73999</v>
      </c>
      <c r="C1997" s="43">
        <v>190.070007</v>
      </c>
      <c r="D1997">
        <v>120.511002</v>
      </c>
      <c r="E1997">
        <v>48.343333999999999</v>
      </c>
      <c r="F1997">
        <v>69.363410999999999</v>
      </c>
      <c r="G1997">
        <v>424.98998999999998</v>
      </c>
      <c r="H1997">
        <v>63.965499999999999</v>
      </c>
      <c r="I1997">
        <v>0</v>
      </c>
    </row>
    <row r="1998" spans="1:9">
      <c r="A1998" s="126">
        <v>1997</v>
      </c>
      <c r="B1998">
        <v>2878.4799800000001</v>
      </c>
      <c r="C1998" s="43">
        <v>187.5</v>
      </c>
      <c r="D1998">
        <v>118.800003</v>
      </c>
      <c r="E1998">
        <v>53.25</v>
      </c>
      <c r="F1998">
        <v>69.412430000000001</v>
      </c>
      <c r="G1998">
        <v>421.38000499999998</v>
      </c>
      <c r="H1998">
        <v>63.793998999999999</v>
      </c>
      <c r="I1998">
        <v>0</v>
      </c>
    </row>
    <row r="1999" spans="1:9">
      <c r="A1999" s="126">
        <v>1998</v>
      </c>
      <c r="B1999">
        <v>2863.389893</v>
      </c>
      <c r="C1999" s="43">
        <v>182.91000399999999</v>
      </c>
      <c r="D1999">
        <v>115.704002</v>
      </c>
      <c r="E1999">
        <v>51.274666000000003</v>
      </c>
      <c r="F1999">
        <v>68.287300000000002</v>
      </c>
      <c r="G1999">
        <v>403.82998700000002</v>
      </c>
      <c r="H1999">
        <v>61.683498</v>
      </c>
      <c r="I1999">
        <v>0</v>
      </c>
    </row>
    <row r="2000" spans="1:9">
      <c r="A2000" s="126">
        <v>1999</v>
      </c>
      <c r="B2000">
        <v>2939.51001</v>
      </c>
      <c r="C2000" s="43">
        <v>194.19000199999999</v>
      </c>
      <c r="D2000">
        <v>118.635498</v>
      </c>
      <c r="E2000">
        <v>53.367331999999998</v>
      </c>
      <c r="F2000">
        <v>70.53022</v>
      </c>
      <c r="G2000">
        <v>411.89001500000001</v>
      </c>
      <c r="H2000">
        <v>67.073997000000006</v>
      </c>
      <c r="I2000">
        <v>0</v>
      </c>
    </row>
    <row r="2001" spans="1:9">
      <c r="A2001" s="126">
        <v>2000</v>
      </c>
      <c r="B2001">
        <v>2912.429932</v>
      </c>
      <c r="C2001" s="43">
        <v>204.71000699999999</v>
      </c>
      <c r="D2001">
        <v>123.699997</v>
      </c>
      <c r="E2001">
        <v>52.125332</v>
      </c>
      <c r="F2001">
        <v>72.018119999999996</v>
      </c>
      <c r="G2001">
        <v>419.85000600000001</v>
      </c>
      <c r="H2001">
        <v>67.432998999999995</v>
      </c>
      <c r="I2001">
        <v>0</v>
      </c>
    </row>
    <row r="2002" spans="1:9">
      <c r="A2002" s="126">
        <v>2001</v>
      </c>
      <c r="B2002">
        <v>2830.709961</v>
      </c>
      <c r="C2002" s="43">
        <v>202.270004</v>
      </c>
      <c r="D2002">
        <v>114.302002</v>
      </c>
      <c r="E2002">
        <v>46.754665000000003</v>
      </c>
      <c r="F2002">
        <v>70.858695999999995</v>
      </c>
      <c r="G2002">
        <v>415.26998900000001</v>
      </c>
      <c r="H2002">
        <v>66.030501999999998</v>
      </c>
      <c r="I2002">
        <v>1</v>
      </c>
    </row>
    <row r="2003" spans="1:9">
      <c r="A2003" s="126">
        <v>2002</v>
      </c>
      <c r="B2003">
        <v>2842.73999</v>
      </c>
      <c r="C2003" s="43">
        <v>205.259995</v>
      </c>
      <c r="D2003">
        <v>115.79949999999999</v>
      </c>
      <c r="E2003">
        <v>50.745998</v>
      </c>
      <c r="F2003">
        <v>71.861251999999993</v>
      </c>
      <c r="G2003">
        <v>428.14999399999999</v>
      </c>
      <c r="H2003">
        <v>66.339995999999999</v>
      </c>
      <c r="I2003">
        <v>0</v>
      </c>
    </row>
    <row r="2004" spans="1:9">
      <c r="A2004" s="126">
        <v>2003</v>
      </c>
      <c r="B2004">
        <v>2868.4399410000001</v>
      </c>
      <c r="C2004" s="43">
        <v>207.070007</v>
      </c>
      <c r="D2004">
        <v>115.889999</v>
      </c>
      <c r="E2004">
        <v>51.214001000000003</v>
      </c>
      <c r="F2004">
        <v>72.939812000000003</v>
      </c>
      <c r="G2004">
        <v>424.67999300000002</v>
      </c>
      <c r="H2004">
        <v>67.555496000000005</v>
      </c>
      <c r="I2004">
        <v>0</v>
      </c>
    </row>
    <row r="2005" spans="1:9">
      <c r="A2005" s="126">
        <v>2004</v>
      </c>
      <c r="B2005">
        <v>2848.419922</v>
      </c>
      <c r="C2005" s="43">
        <v>208.470001</v>
      </c>
      <c r="D2005">
        <v>117.56300400000001</v>
      </c>
      <c r="E2005">
        <v>52.172001000000002</v>
      </c>
      <c r="F2005">
        <v>73.692345000000003</v>
      </c>
      <c r="G2005">
        <v>434.26001000000002</v>
      </c>
      <c r="H2005">
        <v>67.364998</v>
      </c>
      <c r="I2005">
        <v>0</v>
      </c>
    </row>
    <row r="2006" spans="1:9">
      <c r="A2006" s="126">
        <v>2005</v>
      </c>
      <c r="B2006">
        <v>2881.1899410000001</v>
      </c>
      <c r="C2006" s="43">
        <v>211.259995</v>
      </c>
      <c r="D2006">
        <v>118.380501</v>
      </c>
      <c r="E2006">
        <v>52.002665999999998</v>
      </c>
      <c r="F2006">
        <v>74.454680999999994</v>
      </c>
      <c r="G2006">
        <v>436.52999899999998</v>
      </c>
      <c r="H2006">
        <v>68.627998000000005</v>
      </c>
      <c r="I2006">
        <v>0</v>
      </c>
    </row>
    <row r="2007" spans="1:9">
      <c r="A2007" s="126">
        <v>2006</v>
      </c>
      <c r="B2007">
        <v>2929.8000489999999</v>
      </c>
      <c r="C2007" s="43">
        <v>212.35000600000001</v>
      </c>
      <c r="D2007">
        <v>118.98049899999999</v>
      </c>
      <c r="E2007">
        <v>54.627997999999998</v>
      </c>
      <c r="F2007">
        <v>76.226830000000007</v>
      </c>
      <c r="G2007">
        <v>435.54998799999998</v>
      </c>
      <c r="H2007">
        <v>69.418503000000001</v>
      </c>
      <c r="I2007">
        <v>0</v>
      </c>
    </row>
    <row r="2008" spans="1:9">
      <c r="A2008" s="126">
        <v>2007</v>
      </c>
      <c r="B2008">
        <v>2930.1899410000001</v>
      </c>
      <c r="C2008" s="43">
        <v>213.179993</v>
      </c>
      <c r="D2008">
        <v>120.449997</v>
      </c>
      <c r="E2008">
        <v>54.085999000000001</v>
      </c>
      <c r="F2008">
        <v>77.426292000000004</v>
      </c>
      <c r="G2008">
        <v>440.51998900000001</v>
      </c>
      <c r="H2008">
        <v>70.163002000000006</v>
      </c>
      <c r="I2008">
        <v>0</v>
      </c>
    </row>
    <row r="2009" spans="1:9">
      <c r="A2009" s="126">
        <v>2008</v>
      </c>
      <c r="B2009">
        <v>2870.1201169999999</v>
      </c>
      <c r="C2009" s="43">
        <v>210.10000600000001</v>
      </c>
      <c r="D2009">
        <v>117.847504</v>
      </c>
      <c r="E2009">
        <v>53.960667000000001</v>
      </c>
      <c r="F2009">
        <v>76.541435000000007</v>
      </c>
      <c r="G2009">
        <v>431.82000699999998</v>
      </c>
      <c r="H2009">
        <v>68.787002999999999</v>
      </c>
      <c r="I2009">
        <v>0</v>
      </c>
    </row>
    <row r="2010" spans="1:9">
      <c r="A2010" s="126">
        <v>2009</v>
      </c>
      <c r="B2010">
        <v>2820</v>
      </c>
      <c r="C2010" s="43">
        <v>205.10000600000001</v>
      </c>
      <c r="D2010">
        <v>118.396004</v>
      </c>
      <c r="E2010">
        <v>52.730666999999997</v>
      </c>
      <c r="F2010">
        <v>75.617271000000002</v>
      </c>
      <c r="G2010">
        <v>438.26998900000001</v>
      </c>
      <c r="H2010">
        <v>67.466498999999999</v>
      </c>
      <c r="I2010">
        <v>0</v>
      </c>
    </row>
    <row r="2011" spans="1:9">
      <c r="A2011" s="126">
        <v>2010</v>
      </c>
      <c r="B2011">
        <v>2852.5</v>
      </c>
      <c r="C2011" s="43">
        <v>206.80999800000001</v>
      </c>
      <c r="D2011">
        <v>119.442497</v>
      </c>
      <c r="E2011">
        <v>53.555332</v>
      </c>
      <c r="F2011">
        <v>76.081817999999998</v>
      </c>
      <c r="G2011">
        <v>441.95001200000002</v>
      </c>
      <c r="H2011">
        <v>67.806503000000006</v>
      </c>
      <c r="I2011">
        <v>0</v>
      </c>
    </row>
    <row r="2012" spans="1:9">
      <c r="A2012" s="126">
        <v>2011</v>
      </c>
      <c r="B2012">
        <v>2863.6999510000001</v>
      </c>
      <c r="C2012" s="43">
        <v>210.88000500000001</v>
      </c>
      <c r="D2012">
        <v>120.488998</v>
      </c>
      <c r="E2012">
        <v>53.277999999999999</v>
      </c>
      <c r="F2012">
        <v>75.632019</v>
      </c>
      <c r="G2012">
        <v>454.19000199999999</v>
      </c>
      <c r="H2012">
        <v>68.659499999999994</v>
      </c>
      <c r="I2012">
        <v>0</v>
      </c>
    </row>
    <row r="2013" spans="1:9">
      <c r="A2013" s="126">
        <v>2012</v>
      </c>
      <c r="B2013">
        <v>2953.9099120000001</v>
      </c>
      <c r="C2013" s="43">
        <v>213.19000199999999</v>
      </c>
      <c r="D2013">
        <v>121.31300400000001</v>
      </c>
      <c r="E2013">
        <v>54.242001000000002</v>
      </c>
      <c r="F2013">
        <v>77.413994000000002</v>
      </c>
      <c r="G2013">
        <v>452.57998700000002</v>
      </c>
      <c r="H2013">
        <v>69.196999000000005</v>
      </c>
      <c r="I2013">
        <v>0</v>
      </c>
    </row>
    <row r="2014" spans="1:9">
      <c r="A2014" s="126">
        <v>2013</v>
      </c>
      <c r="B2014">
        <v>2922.9399410000001</v>
      </c>
      <c r="C2014" s="43">
        <v>216.88000500000001</v>
      </c>
      <c r="D2014">
        <v>122.466499</v>
      </c>
      <c r="E2014">
        <v>53.867331999999998</v>
      </c>
      <c r="F2014">
        <v>76.966667000000001</v>
      </c>
      <c r="G2014">
        <v>451.040009</v>
      </c>
      <c r="H2014">
        <v>68.674248000000006</v>
      </c>
      <c r="I2014">
        <v>0</v>
      </c>
    </row>
    <row r="2015" spans="1:9">
      <c r="A2015" s="126">
        <v>2014</v>
      </c>
      <c r="B2015">
        <v>2971.610107</v>
      </c>
      <c r="C2015" s="43">
        <v>229.970001</v>
      </c>
      <c r="D2015">
        <v>124.897003</v>
      </c>
      <c r="E2015">
        <v>54.370666999999997</v>
      </c>
      <c r="F2015">
        <v>78.463524000000007</v>
      </c>
      <c r="G2015">
        <v>447.67001299999998</v>
      </c>
      <c r="H2015">
        <v>70.335999000000001</v>
      </c>
      <c r="I2015">
        <v>0</v>
      </c>
    </row>
    <row r="2016" spans="1:9">
      <c r="A2016" s="126">
        <v>2015</v>
      </c>
      <c r="B2016">
        <v>2948.51001</v>
      </c>
      <c r="C2016" s="43">
        <v>231.38999899999999</v>
      </c>
      <c r="D2016">
        <v>122.33699799999999</v>
      </c>
      <c r="E2016">
        <v>55.173332000000002</v>
      </c>
      <c r="F2016">
        <v>77.878532000000007</v>
      </c>
      <c r="G2016">
        <v>436.25</v>
      </c>
      <c r="H2016">
        <v>70.139999000000003</v>
      </c>
      <c r="I2016">
        <v>0</v>
      </c>
    </row>
    <row r="2017" spans="1:9">
      <c r="A2017" s="126">
        <v>2016</v>
      </c>
      <c r="B2017">
        <v>2955.4499510000001</v>
      </c>
      <c r="C2017" s="43">
        <v>234.91000399999999</v>
      </c>
      <c r="D2017">
        <v>121.844002</v>
      </c>
      <c r="E2017">
        <v>54.458668000000003</v>
      </c>
      <c r="F2017">
        <v>78.379943999999995</v>
      </c>
      <c r="G2017">
        <v>429.32000699999998</v>
      </c>
      <c r="H2017">
        <v>70.521004000000005</v>
      </c>
      <c r="I2017">
        <v>0</v>
      </c>
    </row>
    <row r="2018" spans="1:9">
      <c r="A2018" s="126">
        <v>2017</v>
      </c>
      <c r="B2018">
        <v>2991.7700199999999</v>
      </c>
      <c r="C2018" s="43">
        <v>232.199997</v>
      </c>
      <c r="D2018">
        <v>121.093002</v>
      </c>
      <c r="E2018">
        <v>54.591330999999997</v>
      </c>
      <c r="F2018">
        <v>77.849045000000004</v>
      </c>
      <c r="G2018">
        <v>414.76998900000001</v>
      </c>
      <c r="H2018">
        <v>70.850998000000004</v>
      </c>
      <c r="I2018">
        <v>0</v>
      </c>
    </row>
    <row r="2019" spans="1:9">
      <c r="A2019" s="126">
        <v>2018</v>
      </c>
      <c r="B2019">
        <v>3036.1298830000001</v>
      </c>
      <c r="C2019" s="43">
        <v>229.13999899999999</v>
      </c>
      <c r="D2019">
        <v>120.51950100000001</v>
      </c>
      <c r="E2019">
        <v>54.681998999999998</v>
      </c>
      <c r="F2019">
        <v>78.188239999999993</v>
      </c>
      <c r="G2019">
        <v>419.89001500000001</v>
      </c>
      <c r="H2019">
        <v>70.891998000000001</v>
      </c>
      <c r="I2019">
        <v>0</v>
      </c>
    </row>
    <row r="2020" spans="1:9">
      <c r="A2020" s="126">
        <v>2019</v>
      </c>
      <c r="B2020">
        <v>3029.7299800000001</v>
      </c>
      <c r="C2020" s="43">
        <v>225.46000699999999</v>
      </c>
      <c r="D2020">
        <v>120.05500000000001</v>
      </c>
      <c r="E2020">
        <v>53.720669000000001</v>
      </c>
      <c r="F2020">
        <v>78.222640999999996</v>
      </c>
      <c r="G2020">
        <v>413.44000199999999</v>
      </c>
      <c r="H2020">
        <v>70.836501999999996</v>
      </c>
      <c r="I2020">
        <v>0</v>
      </c>
    </row>
    <row r="2021" spans="1:9">
      <c r="A2021" s="126">
        <v>2020</v>
      </c>
      <c r="B2021">
        <v>3044.3100589999999</v>
      </c>
      <c r="C2021" s="43">
        <v>225.08999600000001</v>
      </c>
      <c r="D2021">
        <v>122.1185</v>
      </c>
      <c r="E2021">
        <v>55.666668000000001</v>
      </c>
      <c r="F2021">
        <v>78.146454000000006</v>
      </c>
      <c r="G2021">
        <v>419.73001099999999</v>
      </c>
      <c r="H2021">
        <v>71.445999</v>
      </c>
      <c r="I2021">
        <v>0</v>
      </c>
    </row>
    <row r="2022" spans="1:9">
      <c r="A2022" s="126">
        <v>2021</v>
      </c>
      <c r="B2022">
        <v>3055.7299800000001</v>
      </c>
      <c r="C2022" s="43">
        <v>231.91000399999999</v>
      </c>
      <c r="D2022">
        <v>123.552002</v>
      </c>
      <c r="E2022">
        <v>59.873333000000002</v>
      </c>
      <c r="F2022">
        <v>79.107490999999996</v>
      </c>
      <c r="G2022">
        <v>425.92001299999998</v>
      </c>
      <c r="H2022">
        <v>71.591003000000001</v>
      </c>
      <c r="I2022">
        <v>1</v>
      </c>
    </row>
    <row r="2023" spans="1:9">
      <c r="A2023" s="126">
        <v>2022</v>
      </c>
      <c r="B2023">
        <v>3080.820068</v>
      </c>
      <c r="C2023" s="43">
        <v>232.720001</v>
      </c>
      <c r="D2023">
        <v>123.620499</v>
      </c>
      <c r="E2023">
        <v>58.770668000000001</v>
      </c>
      <c r="F2023">
        <v>79.473724000000004</v>
      </c>
      <c r="G2023">
        <v>427.30999800000001</v>
      </c>
      <c r="H2023">
        <v>71.960999000000001</v>
      </c>
      <c r="I2023">
        <v>0</v>
      </c>
    </row>
    <row r="2024" spans="1:9">
      <c r="A2024" s="126">
        <v>2023</v>
      </c>
      <c r="B2024">
        <v>3122.8701169999999</v>
      </c>
      <c r="C2024" s="43">
        <v>230.16000399999999</v>
      </c>
      <c r="D2024">
        <v>123.91999800000001</v>
      </c>
      <c r="E2024">
        <v>58.863998000000002</v>
      </c>
      <c r="F2024">
        <v>79.911224000000004</v>
      </c>
      <c r="G2024">
        <v>421.97000100000002</v>
      </c>
      <c r="H2024">
        <v>71.819000000000003</v>
      </c>
      <c r="I2024">
        <v>0</v>
      </c>
    </row>
    <row r="2025" spans="1:9">
      <c r="A2025" s="126">
        <v>2024</v>
      </c>
      <c r="B2025">
        <v>3112.3500979999999</v>
      </c>
      <c r="C2025" s="43">
        <v>226.28999300000001</v>
      </c>
      <c r="D2025">
        <v>123.029999</v>
      </c>
      <c r="E2025">
        <v>57.625332</v>
      </c>
      <c r="F2025">
        <v>79.223006999999996</v>
      </c>
      <c r="G2025">
        <v>414.32998700000002</v>
      </c>
      <c r="H2025">
        <v>70.609001000000006</v>
      </c>
      <c r="I2025">
        <v>0</v>
      </c>
    </row>
    <row r="2026" spans="1:9">
      <c r="A2026" s="126">
        <v>2025</v>
      </c>
      <c r="B2026">
        <v>3193.929932</v>
      </c>
      <c r="C2026" s="43">
        <v>230.770004</v>
      </c>
      <c r="D2026">
        <v>124.150002</v>
      </c>
      <c r="E2026">
        <v>59.043998999999999</v>
      </c>
      <c r="F2026">
        <v>81.479354999999998</v>
      </c>
      <c r="G2026">
        <v>419.60000600000001</v>
      </c>
      <c r="H2026">
        <v>71.919501999999994</v>
      </c>
      <c r="I2026">
        <v>0</v>
      </c>
    </row>
    <row r="2027" spans="1:9">
      <c r="A2027" s="126">
        <v>2026</v>
      </c>
      <c r="B2027">
        <v>3232.389893</v>
      </c>
      <c r="C2027" s="43">
        <v>231.39999399999999</v>
      </c>
      <c r="D2027">
        <v>126.203003</v>
      </c>
      <c r="E2027">
        <v>63.327998999999998</v>
      </c>
      <c r="F2027">
        <v>81.961112999999997</v>
      </c>
      <c r="G2027">
        <v>419.48998999999998</v>
      </c>
      <c r="H2027">
        <v>72.330498000000006</v>
      </c>
      <c r="I2027">
        <v>0</v>
      </c>
    </row>
    <row r="2028" spans="1:9">
      <c r="A2028" s="126">
        <v>2027</v>
      </c>
      <c r="B2028">
        <v>3207.179932</v>
      </c>
      <c r="C2028" s="43">
        <v>238.66999799999999</v>
      </c>
      <c r="D2028">
        <v>130.04299900000001</v>
      </c>
      <c r="E2028">
        <v>62.711334000000001</v>
      </c>
      <c r="F2028">
        <v>84.549278000000001</v>
      </c>
      <c r="G2028">
        <v>434.04998799999998</v>
      </c>
      <c r="H2028">
        <v>72.807998999999995</v>
      </c>
      <c r="I2028">
        <v>0</v>
      </c>
    </row>
    <row r="2029" spans="1:9">
      <c r="A2029" s="126">
        <v>2028</v>
      </c>
      <c r="B2029">
        <v>3190.139893</v>
      </c>
      <c r="C2029" s="43">
        <v>236.729996</v>
      </c>
      <c r="D2029">
        <v>132.37249800000001</v>
      </c>
      <c r="E2029">
        <v>68.336669999999998</v>
      </c>
      <c r="F2029">
        <v>86.724525</v>
      </c>
      <c r="G2029">
        <v>434.48001099999999</v>
      </c>
      <c r="H2029">
        <v>73.292502999999996</v>
      </c>
      <c r="I2029">
        <v>0</v>
      </c>
    </row>
    <row r="2030" spans="1:9">
      <c r="A2030" s="126">
        <v>2029</v>
      </c>
      <c r="B2030">
        <v>3002.1000979999999</v>
      </c>
      <c r="C2030" s="43">
        <v>224.429993</v>
      </c>
      <c r="D2030">
        <v>127.898003</v>
      </c>
      <c r="E2030">
        <v>64.856003000000001</v>
      </c>
      <c r="F2030">
        <v>82.560837000000006</v>
      </c>
      <c r="G2030">
        <v>425.55999800000001</v>
      </c>
      <c r="H2030">
        <v>70.192001000000005</v>
      </c>
      <c r="I2030">
        <v>0</v>
      </c>
    </row>
    <row r="2031" spans="1:9">
      <c r="A2031" s="126">
        <v>2030</v>
      </c>
      <c r="B2031">
        <v>3041.3100589999999</v>
      </c>
      <c r="C2031" s="43">
        <v>228.58000200000001</v>
      </c>
      <c r="D2031">
        <v>127.25099899999999</v>
      </c>
      <c r="E2031">
        <v>62.352001000000001</v>
      </c>
      <c r="F2031">
        <v>83.273621000000006</v>
      </c>
      <c r="G2031">
        <v>418.07000699999998</v>
      </c>
      <c r="H2031">
        <v>70.658996999999999</v>
      </c>
      <c r="I2031">
        <v>0</v>
      </c>
    </row>
    <row r="2032" spans="1:9">
      <c r="A2032" s="126">
        <v>2031</v>
      </c>
      <c r="B2032">
        <v>3066.5900879999999</v>
      </c>
      <c r="C2032" s="43">
        <v>232.5</v>
      </c>
      <c r="D2032">
        <v>128.63400300000001</v>
      </c>
      <c r="E2032">
        <v>66.059997999999993</v>
      </c>
      <c r="F2032">
        <v>84.303482000000002</v>
      </c>
      <c r="G2032">
        <v>425.5</v>
      </c>
      <c r="H2032">
        <v>70.992500000000007</v>
      </c>
      <c r="I2032">
        <v>0</v>
      </c>
    </row>
    <row r="2033" spans="1:9">
      <c r="A2033" s="126">
        <v>2032</v>
      </c>
      <c r="B2033">
        <v>3124.73999</v>
      </c>
      <c r="C2033" s="43">
        <v>235.64999399999999</v>
      </c>
      <c r="D2033">
        <v>130.76350400000001</v>
      </c>
      <c r="E2033">
        <v>65.475334000000004</v>
      </c>
      <c r="F2033">
        <v>86.537734999999998</v>
      </c>
      <c r="G2033">
        <v>436.13000499999998</v>
      </c>
      <c r="H2033">
        <v>72.136002000000005</v>
      </c>
      <c r="I2033">
        <v>0</v>
      </c>
    </row>
    <row r="2034" spans="1:9">
      <c r="A2034" s="126">
        <v>2033</v>
      </c>
      <c r="B2034">
        <v>3113.48999</v>
      </c>
      <c r="C2034" s="43">
        <v>235.529999</v>
      </c>
      <c r="D2034">
        <v>132.04899599999999</v>
      </c>
      <c r="E2034">
        <v>66.119331000000003</v>
      </c>
      <c r="F2034">
        <v>86.417289999999994</v>
      </c>
      <c r="G2034">
        <v>447.76998900000001</v>
      </c>
      <c r="H2034">
        <v>72.555999999999997</v>
      </c>
      <c r="I2034">
        <v>0</v>
      </c>
    </row>
    <row r="2035" spans="1:9">
      <c r="A2035" s="126">
        <v>2034</v>
      </c>
      <c r="B2035">
        <v>3115.3400879999999</v>
      </c>
      <c r="C2035" s="43">
        <v>235.94000199999999</v>
      </c>
      <c r="D2035">
        <v>132.699005</v>
      </c>
      <c r="E2035">
        <v>66.930663999999993</v>
      </c>
      <c r="F2035">
        <v>86.451683000000003</v>
      </c>
      <c r="G2035">
        <v>449.86999500000002</v>
      </c>
      <c r="H2035">
        <v>71.797996999999995</v>
      </c>
      <c r="I2035">
        <v>0</v>
      </c>
    </row>
    <row r="2036" spans="1:9">
      <c r="A2036" s="126">
        <v>2035</v>
      </c>
      <c r="B2036">
        <v>3097.73999</v>
      </c>
      <c r="C2036" s="43">
        <v>238.78999300000001</v>
      </c>
      <c r="D2036">
        <v>133.75050400000001</v>
      </c>
      <c r="E2036">
        <v>66.726669000000001</v>
      </c>
      <c r="F2036">
        <v>85.957656999999998</v>
      </c>
      <c r="G2036">
        <v>453.72000100000002</v>
      </c>
      <c r="H2036">
        <v>71.585999000000001</v>
      </c>
      <c r="I2036">
        <v>0</v>
      </c>
    </row>
    <row r="2037" spans="1:9">
      <c r="A2037" s="126">
        <v>2036</v>
      </c>
      <c r="B2037">
        <v>3117.860107</v>
      </c>
      <c r="C2037" s="43">
        <v>239.220001</v>
      </c>
      <c r="D2037">
        <v>135.69099399999999</v>
      </c>
      <c r="E2037">
        <v>66.288002000000006</v>
      </c>
      <c r="F2037">
        <v>88.206642000000002</v>
      </c>
      <c r="G2037">
        <v>468.040009</v>
      </c>
      <c r="H2037">
        <v>72.593001999999998</v>
      </c>
      <c r="I2037">
        <v>0</v>
      </c>
    </row>
    <row r="2038" spans="1:9">
      <c r="A2038" s="126">
        <v>2037</v>
      </c>
      <c r="B2038">
        <v>3131.290039</v>
      </c>
      <c r="C2038" s="43">
        <v>242.240005</v>
      </c>
      <c r="D2038">
        <v>138.220505</v>
      </c>
      <c r="E2038">
        <v>66.785331999999997</v>
      </c>
      <c r="F2038">
        <v>90.089386000000005</v>
      </c>
      <c r="G2038">
        <v>466.26001000000002</v>
      </c>
      <c r="H2038">
        <v>73.220496999999995</v>
      </c>
      <c r="I2038">
        <v>0</v>
      </c>
    </row>
    <row r="2039" spans="1:9">
      <c r="A2039" s="126">
        <v>2038</v>
      </c>
      <c r="B2039">
        <v>3050.330078</v>
      </c>
      <c r="C2039" s="43">
        <v>234.020004</v>
      </c>
      <c r="D2039">
        <v>136.720001</v>
      </c>
      <c r="E2039">
        <v>64.056663999999998</v>
      </c>
      <c r="F2039">
        <v>88.499129999999994</v>
      </c>
      <c r="G2039">
        <v>457.85000600000001</v>
      </c>
      <c r="H2039">
        <v>71.598502999999994</v>
      </c>
      <c r="I2039">
        <v>0</v>
      </c>
    </row>
    <row r="2040" spans="1:9">
      <c r="A2040" s="126">
        <v>2039</v>
      </c>
      <c r="B2040">
        <v>3083.76001</v>
      </c>
      <c r="C2040" s="43">
        <v>235.679993</v>
      </c>
      <c r="D2040">
        <v>137.729004</v>
      </c>
      <c r="E2040">
        <v>65.732001999999994</v>
      </c>
      <c r="F2040">
        <v>89.673996000000002</v>
      </c>
      <c r="G2040">
        <v>465.91000400000001</v>
      </c>
      <c r="H2040">
        <v>72.066497999999996</v>
      </c>
      <c r="I2040">
        <v>0</v>
      </c>
    </row>
    <row r="2041" spans="1:9">
      <c r="A2041" s="126">
        <v>2040</v>
      </c>
      <c r="B2041">
        <v>3009.0500489999999</v>
      </c>
      <c r="C2041" s="43">
        <v>216.08000200000001</v>
      </c>
      <c r="D2041">
        <v>134.643494</v>
      </c>
      <c r="E2041">
        <v>63.982666000000002</v>
      </c>
      <c r="F2041">
        <v>86.918694000000002</v>
      </c>
      <c r="G2041">
        <v>443.39999399999999</v>
      </c>
      <c r="H2041">
        <v>67.995002999999997</v>
      </c>
      <c r="I2041">
        <v>0</v>
      </c>
    </row>
    <row r="2042" spans="1:9">
      <c r="A2042" s="126">
        <v>2041</v>
      </c>
      <c r="B2042">
        <v>3053.23999</v>
      </c>
      <c r="C2042" s="43">
        <v>220.63999899999999</v>
      </c>
      <c r="D2042">
        <v>134.01899700000001</v>
      </c>
      <c r="E2042">
        <v>67.290001000000004</v>
      </c>
      <c r="F2042">
        <v>88.921882999999994</v>
      </c>
      <c r="G2042">
        <v>447.23998999999998</v>
      </c>
      <c r="H2042">
        <v>69.748497</v>
      </c>
      <c r="I2042">
        <v>0</v>
      </c>
    </row>
    <row r="2043" spans="1:9">
      <c r="A2043" s="126">
        <v>2042</v>
      </c>
      <c r="B2043">
        <v>3100.290039</v>
      </c>
      <c r="C2043" s="43">
        <v>227.070007</v>
      </c>
      <c r="D2043">
        <v>137.94099399999999</v>
      </c>
      <c r="E2043">
        <v>71.987335000000002</v>
      </c>
      <c r="F2043">
        <v>89.664162000000005</v>
      </c>
      <c r="G2043">
        <v>455.040009</v>
      </c>
      <c r="H2043">
        <v>70.680496000000005</v>
      </c>
      <c r="I2043">
        <v>0</v>
      </c>
    </row>
    <row r="2044" spans="1:9">
      <c r="A2044" s="126">
        <v>2043</v>
      </c>
      <c r="B2044">
        <v>3115.860107</v>
      </c>
      <c r="C2044" s="43">
        <v>237.550003</v>
      </c>
      <c r="D2044">
        <v>143.93499800000001</v>
      </c>
      <c r="E2044">
        <v>74.641998000000001</v>
      </c>
      <c r="F2044">
        <v>89.494560000000007</v>
      </c>
      <c r="G2044">
        <v>485.64001500000001</v>
      </c>
      <c r="H2044">
        <v>71.902000000000001</v>
      </c>
      <c r="I2044">
        <v>1</v>
      </c>
    </row>
    <row r="2045" spans="1:9">
      <c r="A2045" s="126">
        <v>2044</v>
      </c>
      <c r="B2045">
        <v>3130.01001</v>
      </c>
      <c r="C2045" s="43">
        <v>233.41999799999999</v>
      </c>
      <c r="D2045">
        <v>144.51499899999999</v>
      </c>
      <c r="E2045">
        <v>80.577331999999998</v>
      </c>
      <c r="F2045">
        <v>89.494560000000007</v>
      </c>
      <c r="G2045">
        <v>476.89001500000001</v>
      </c>
      <c r="H2045">
        <v>73.235000999999997</v>
      </c>
      <c r="I2045">
        <v>0</v>
      </c>
    </row>
    <row r="2046" spans="1:9">
      <c r="A2046" s="126">
        <v>2045</v>
      </c>
      <c r="B2046">
        <v>3179.719971</v>
      </c>
      <c r="C2046" s="43">
        <v>240.279999</v>
      </c>
      <c r="D2046">
        <v>152.85200499999999</v>
      </c>
      <c r="E2046">
        <v>91.438666999999995</v>
      </c>
      <c r="F2046">
        <v>91.888580000000005</v>
      </c>
      <c r="G2046">
        <v>493.80999800000001</v>
      </c>
      <c r="H2046">
        <v>74.785004000000001</v>
      </c>
      <c r="I2046">
        <v>0</v>
      </c>
    </row>
    <row r="2047" spans="1:9">
      <c r="A2047" s="126">
        <v>2046</v>
      </c>
      <c r="B2047">
        <v>3145.320068</v>
      </c>
      <c r="C2047" s="43">
        <v>240.86000100000001</v>
      </c>
      <c r="D2047">
        <v>150.00599700000001</v>
      </c>
      <c r="E2047">
        <v>92.657332999999994</v>
      </c>
      <c r="F2047">
        <v>91.603447000000003</v>
      </c>
      <c r="G2047">
        <v>493.16000400000001</v>
      </c>
      <c r="H2047">
        <v>74.259003000000007</v>
      </c>
      <c r="I2047">
        <v>0</v>
      </c>
    </row>
    <row r="2048" spans="1:9">
      <c r="A2048" s="126">
        <v>2047</v>
      </c>
      <c r="B2048">
        <v>3169.9399410000001</v>
      </c>
      <c r="C2048" s="43">
        <v>243.58000200000001</v>
      </c>
      <c r="D2048">
        <v>154.05549600000001</v>
      </c>
      <c r="E2048">
        <v>91.058670000000006</v>
      </c>
      <c r="F2048">
        <v>93.736908</v>
      </c>
      <c r="G2048">
        <v>502.77999899999998</v>
      </c>
      <c r="H2048">
        <v>74.800003000000004</v>
      </c>
      <c r="I2048">
        <v>0</v>
      </c>
    </row>
    <row r="2049" spans="1:9">
      <c r="A2049" s="126">
        <v>2048</v>
      </c>
      <c r="B2049">
        <v>3152.0500489999999</v>
      </c>
      <c r="C2049" s="43">
        <v>244.5</v>
      </c>
      <c r="D2049">
        <v>159.13149999999999</v>
      </c>
      <c r="E2049">
        <v>92.952003000000005</v>
      </c>
      <c r="F2049">
        <v>94.140015000000005</v>
      </c>
      <c r="G2049">
        <v>507.76001000000002</v>
      </c>
      <c r="H2049">
        <v>75.549499999999995</v>
      </c>
      <c r="I2049">
        <v>0</v>
      </c>
    </row>
    <row r="2050" spans="1:9">
      <c r="A2050" s="126">
        <v>2049</v>
      </c>
      <c r="B2050">
        <v>3185.040039</v>
      </c>
      <c r="C2050" s="43">
        <v>245.070007</v>
      </c>
      <c r="D2050">
        <v>160</v>
      </c>
      <c r="E2050">
        <v>102.976669</v>
      </c>
      <c r="F2050">
        <v>94.304687999999999</v>
      </c>
      <c r="G2050">
        <v>548.72997999999995</v>
      </c>
      <c r="H2050">
        <v>77.086997999999994</v>
      </c>
      <c r="I2050">
        <v>0</v>
      </c>
    </row>
    <row r="2051" spans="1:9">
      <c r="A2051" s="126">
        <v>2050</v>
      </c>
      <c r="B2051">
        <v>3155.219971</v>
      </c>
      <c r="C2051" s="43">
        <v>239</v>
      </c>
      <c r="D2051">
        <v>155.199997</v>
      </c>
      <c r="E2051">
        <v>99.804001</v>
      </c>
      <c r="F2051">
        <v>93.869629000000003</v>
      </c>
      <c r="G2051">
        <v>525.5</v>
      </c>
      <c r="H2051">
        <v>75.567001000000005</v>
      </c>
      <c r="I2051">
        <v>0</v>
      </c>
    </row>
    <row r="2052" spans="1:9">
      <c r="A2052" s="126">
        <v>2051</v>
      </c>
      <c r="B2052">
        <v>3197.5200199999999</v>
      </c>
      <c r="C2052" s="43">
        <v>239.729996</v>
      </c>
      <c r="D2052">
        <v>154.199997</v>
      </c>
      <c r="E2052">
        <v>101.120003</v>
      </c>
      <c r="F2052">
        <v>95.423012</v>
      </c>
      <c r="G2052">
        <v>524.88000499999998</v>
      </c>
      <c r="H2052">
        <v>76.028998999999999</v>
      </c>
      <c r="I2052">
        <v>0</v>
      </c>
    </row>
    <row r="2053" spans="1:9">
      <c r="A2053" s="126">
        <v>2052</v>
      </c>
      <c r="B2053">
        <v>3226.5600589999999</v>
      </c>
      <c r="C2053" s="43">
        <v>240.279999</v>
      </c>
      <c r="D2053">
        <v>150.44349700000001</v>
      </c>
      <c r="E2053">
        <v>103.067329</v>
      </c>
      <c r="F2053">
        <v>96.079277000000005</v>
      </c>
      <c r="G2053">
        <v>523.26000999999997</v>
      </c>
      <c r="H2053">
        <v>75.681999000000005</v>
      </c>
      <c r="I2053">
        <v>0</v>
      </c>
    </row>
    <row r="2054" spans="1:9">
      <c r="A2054" s="126">
        <v>2053</v>
      </c>
      <c r="B2054">
        <v>3215.570068</v>
      </c>
      <c r="C2054" s="43">
        <v>240.929993</v>
      </c>
      <c r="D2054">
        <v>149.99499499999999</v>
      </c>
      <c r="E2054">
        <v>100.042664</v>
      </c>
      <c r="F2054">
        <v>94.897034000000005</v>
      </c>
      <c r="G2054">
        <v>527.39001499999995</v>
      </c>
      <c r="H2054">
        <v>75.900002000000001</v>
      </c>
      <c r="I2054">
        <v>0</v>
      </c>
    </row>
    <row r="2055" spans="1:9">
      <c r="A2055" s="126">
        <v>2054</v>
      </c>
      <c r="B2055">
        <v>3224.7299800000001</v>
      </c>
      <c r="C2055" s="43">
        <v>242.029999</v>
      </c>
      <c r="D2055">
        <v>148.09849500000001</v>
      </c>
      <c r="E2055">
        <v>100.056</v>
      </c>
      <c r="F2055">
        <v>94.705321999999995</v>
      </c>
      <c r="G2055">
        <v>492.98998999999998</v>
      </c>
      <c r="H2055">
        <v>75.777495999999999</v>
      </c>
      <c r="I2055">
        <v>0</v>
      </c>
    </row>
    <row r="2056" spans="1:9">
      <c r="A2056" s="126">
        <v>2055</v>
      </c>
      <c r="B2056">
        <v>3251.8400879999999</v>
      </c>
      <c r="C2056" s="43">
        <v>245.41999799999999</v>
      </c>
      <c r="D2056">
        <v>159.841995</v>
      </c>
      <c r="E2056">
        <v>109.533333</v>
      </c>
      <c r="F2056">
        <v>96.701126000000002</v>
      </c>
      <c r="G2056">
        <v>502.41000400000001</v>
      </c>
      <c r="H2056">
        <v>78.286002999999994</v>
      </c>
      <c r="I2056">
        <v>0</v>
      </c>
    </row>
    <row r="2057" spans="1:9">
      <c r="A2057" s="126">
        <v>2056</v>
      </c>
      <c r="B2057">
        <v>3257.3000489999999</v>
      </c>
      <c r="C2057" s="43">
        <v>241.75</v>
      </c>
      <c r="D2057">
        <v>156.91450499999999</v>
      </c>
      <c r="E2057">
        <v>104.55733499999999</v>
      </c>
      <c r="F2057">
        <v>95.366485999999995</v>
      </c>
      <c r="G2057">
        <v>490.10000600000001</v>
      </c>
      <c r="H2057">
        <v>77.920997999999997</v>
      </c>
      <c r="I2057">
        <v>0</v>
      </c>
    </row>
    <row r="2058" spans="1:9">
      <c r="A2058" s="126">
        <v>2057</v>
      </c>
      <c r="B2058">
        <v>3276.0200199999999</v>
      </c>
      <c r="C2058" s="43">
        <v>239.86999499999999</v>
      </c>
      <c r="D2058">
        <v>154.995499</v>
      </c>
      <c r="E2058">
        <v>106.155334</v>
      </c>
      <c r="F2058">
        <v>95.634399000000002</v>
      </c>
      <c r="G2058">
        <v>489.82000699999998</v>
      </c>
      <c r="H2058">
        <v>78.424499999999995</v>
      </c>
      <c r="I2058">
        <v>0</v>
      </c>
    </row>
    <row r="2059" spans="1:9">
      <c r="A2059" s="126">
        <v>2058</v>
      </c>
      <c r="B2059">
        <v>3235.6599120000001</v>
      </c>
      <c r="C2059" s="43">
        <v>232.60000600000001</v>
      </c>
      <c r="D2059">
        <v>149.32749899999999</v>
      </c>
      <c r="E2059">
        <v>100.87133</v>
      </c>
      <c r="F2059">
        <v>91.281464</v>
      </c>
      <c r="G2059">
        <v>477.57998700000002</v>
      </c>
      <c r="H2059">
        <v>75.783996999999999</v>
      </c>
      <c r="I2059">
        <v>0</v>
      </c>
    </row>
    <row r="2060" spans="1:9">
      <c r="A2060" s="126">
        <v>2059</v>
      </c>
      <c r="B2060">
        <v>3215.6298830000001</v>
      </c>
      <c r="C2060" s="43">
        <v>230.71000699999999</v>
      </c>
      <c r="D2060">
        <v>150.44549599999999</v>
      </c>
      <c r="E2060">
        <v>94.466667000000001</v>
      </c>
      <c r="F2060">
        <v>91.055321000000006</v>
      </c>
      <c r="G2060">
        <v>480.45001200000002</v>
      </c>
      <c r="H2060">
        <v>75.593497999999997</v>
      </c>
      <c r="I2060">
        <v>0</v>
      </c>
    </row>
    <row r="2061" spans="1:9">
      <c r="A2061" s="126">
        <v>2060</v>
      </c>
      <c r="B2061">
        <v>3239.4099120000001</v>
      </c>
      <c r="C2061" s="43">
        <v>233.5</v>
      </c>
      <c r="D2061">
        <v>152.76049800000001</v>
      </c>
      <c r="E2061">
        <v>102.639999</v>
      </c>
      <c r="F2061">
        <v>93.213370999999995</v>
      </c>
      <c r="G2061">
        <v>495.64999399999999</v>
      </c>
      <c r="H2061">
        <v>76.510002</v>
      </c>
      <c r="I2061">
        <v>0</v>
      </c>
    </row>
    <row r="2062" spans="1:9">
      <c r="A2062" s="126">
        <v>2061</v>
      </c>
      <c r="B2062">
        <v>3218.4399410000001</v>
      </c>
      <c r="C2062" s="43">
        <v>230.11999499999999</v>
      </c>
      <c r="D2062">
        <v>150.01649499999999</v>
      </c>
      <c r="E2062">
        <v>98.432670999999999</v>
      </c>
      <c r="F2062">
        <v>91.682097999999996</v>
      </c>
      <c r="G2062">
        <v>488.51001000000002</v>
      </c>
      <c r="H2062">
        <v>75.016998000000001</v>
      </c>
      <c r="I2062">
        <v>0</v>
      </c>
    </row>
    <row r="2063" spans="1:9">
      <c r="A2063" s="126">
        <v>2062</v>
      </c>
      <c r="B2063">
        <v>3258.4399410000001</v>
      </c>
      <c r="C2063" s="43">
        <v>233.28999300000001</v>
      </c>
      <c r="D2063">
        <v>151.67649800000001</v>
      </c>
      <c r="E2063">
        <v>99.940665999999993</v>
      </c>
      <c r="F2063">
        <v>93.439498999999998</v>
      </c>
      <c r="G2063">
        <v>484.48001099999999</v>
      </c>
      <c r="H2063">
        <v>76.100998000000004</v>
      </c>
      <c r="I2063">
        <v>0</v>
      </c>
    </row>
    <row r="2064" spans="1:9">
      <c r="A2064" s="126">
        <v>2063</v>
      </c>
      <c r="B2064">
        <v>3246.219971</v>
      </c>
      <c r="C2064" s="43">
        <v>234.5</v>
      </c>
      <c r="D2064">
        <v>152.59399400000001</v>
      </c>
      <c r="E2064">
        <v>99.165999999999997</v>
      </c>
      <c r="F2064">
        <v>94.570128999999994</v>
      </c>
      <c r="G2064">
        <v>485.79998799999998</v>
      </c>
      <c r="H2064">
        <v>76.572502</v>
      </c>
      <c r="I2064">
        <v>0</v>
      </c>
    </row>
    <row r="2065" spans="1:9">
      <c r="A2065" s="126">
        <v>2064</v>
      </c>
      <c r="B2065">
        <v>3271.1201169999999</v>
      </c>
      <c r="C2065" s="43">
        <v>253.66999799999999</v>
      </c>
      <c r="D2065">
        <v>158.233994</v>
      </c>
      <c r="E2065">
        <v>95.384003000000007</v>
      </c>
      <c r="F2065">
        <v>104.470558</v>
      </c>
      <c r="G2065">
        <v>488.88000499999998</v>
      </c>
      <c r="H2065">
        <v>74.148003000000003</v>
      </c>
      <c r="I2065">
        <v>0</v>
      </c>
    </row>
    <row r="2066" spans="1:9">
      <c r="A2066" s="126">
        <v>2065</v>
      </c>
      <c r="B2066">
        <v>3294.610107</v>
      </c>
      <c r="C2066" s="43">
        <v>251.96000699999999</v>
      </c>
      <c r="D2066">
        <v>155.59449799999999</v>
      </c>
      <c r="E2066">
        <v>99</v>
      </c>
      <c r="F2066">
        <v>107.102966</v>
      </c>
      <c r="G2066">
        <v>498.61999500000002</v>
      </c>
      <c r="H2066">
        <v>73.722504000000001</v>
      </c>
      <c r="I2066">
        <v>1</v>
      </c>
    </row>
    <row r="2067" spans="1:9">
      <c r="A2067" s="126">
        <v>2066</v>
      </c>
      <c r="B2067">
        <v>3306.51001</v>
      </c>
      <c r="C2067" s="43">
        <v>249.83000200000001</v>
      </c>
      <c r="D2067">
        <v>156.941498</v>
      </c>
      <c r="E2067">
        <v>99.133330999999998</v>
      </c>
      <c r="F2067">
        <v>107.818214</v>
      </c>
      <c r="G2067">
        <v>509.64001500000001</v>
      </c>
      <c r="H2067">
        <v>73.248497</v>
      </c>
      <c r="I2067">
        <v>0</v>
      </c>
    </row>
    <row r="2068" spans="1:9">
      <c r="A2068" s="126">
        <v>2067</v>
      </c>
      <c r="B2068">
        <v>3327.7700199999999</v>
      </c>
      <c r="C2068" s="43">
        <v>249.11999499999999</v>
      </c>
      <c r="D2068">
        <v>160.25149500000001</v>
      </c>
      <c r="E2068">
        <v>99.001334999999997</v>
      </c>
      <c r="F2068">
        <v>108.20901499999999</v>
      </c>
      <c r="G2068">
        <v>502.10998499999999</v>
      </c>
      <c r="H2068">
        <v>73.680496000000005</v>
      </c>
      <c r="I2068">
        <v>0</v>
      </c>
    </row>
    <row r="2069" spans="1:9">
      <c r="A2069" s="126">
        <v>2068</v>
      </c>
      <c r="B2069">
        <v>3349.1599120000001</v>
      </c>
      <c r="C2069" s="43">
        <v>265.27999899999998</v>
      </c>
      <c r="D2069">
        <v>161.25</v>
      </c>
      <c r="E2069">
        <v>99.305335999999997</v>
      </c>
      <c r="F2069">
        <v>111.98434399999999</v>
      </c>
      <c r="G2069">
        <v>509.07998700000002</v>
      </c>
      <c r="H2069">
        <v>75.004997000000003</v>
      </c>
      <c r="I2069">
        <v>0</v>
      </c>
    </row>
    <row r="2070" spans="1:9">
      <c r="A2070" s="126">
        <v>2069</v>
      </c>
      <c r="B2070">
        <v>3351.280029</v>
      </c>
      <c r="C2070" s="43">
        <v>268.44000199999999</v>
      </c>
      <c r="D2070">
        <v>158.37300099999999</v>
      </c>
      <c r="E2070">
        <v>96.847335999999999</v>
      </c>
      <c r="F2070">
        <v>109.438293</v>
      </c>
      <c r="G2070">
        <v>494.73001099999999</v>
      </c>
      <c r="H2070">
        <v>74.724502999999999</v>
      </c>
      <c r="I2070">
        <v>0</v>
      </c>
    </row>
    <row r="2071" spans="1:9">
      <c r="A2071" s="126">
        <v>2070</v>
      </c>
      <c r="B2071">
        <v>3360.469971</v>
      </c>
      <c r="C2071" s="43">
        <v>263</v>
      </c>
      <c r="D2071">
        <v>157.408005</v>
      </c>
      <c r="E2071">
        <v>94.571335000000005</v>
      </c>
      <c r="F2071">
        <v>111.028961</v>
      </c>
      <c r="G2071">
        <v>483.38000499999998</v>
      </c>
      <c r="H2071">
        <v>74.805000000000007</v>
      </c>
      <c r="I2071">
        <v>0</v>
      </c>
    </row>
    <row r="2072" spans="1:9">
      <c r="A2072" s="126">
        <v>2071</v>
      </c>
      <c r="B2072">
        <v>3333.6899410000001</v>
      </c>
      <c r="C2072" s="43">
        <v>256.13000499999998</v>
      </c>
      <c r="D2072">
        <v>154.03349299999999</v>
      </c>
      <c r="E2072">
        <v>91.625998999999993</v>
      </c>
      <c r="F2072">
        <v>107.726974</v>
      </c>
      <c r="G2072">
        <v>466.92999300000002</v>
      </c>
      <c r="H2072">
        <v>74.015998999999994</v>
      </c>
      <c r="I2072">
        <v>0</v>
      </c>
    </row>
    <row r="2073" spans="1:9">
      <c r="A2073" s="126">
        <v>2072</v>
      </c>
      <c r="B2073">
        <v>3380.3500979999999</v>
      </c>
      <c r="C2073" s="43">
        <v>259.89001500000001</v>
      </c>
      <c r="D2073">
        <v>158.11199999999999</v>
      </c>
      <c r="E2073">
        <v>103.650665</v>
      </c>
      <c r="F2073">
        <v>111.307205</v>
      </c>
      <c r="G2073">
        <v>475.47000100000002</v>
      </c>
      <c r="H2073">
        <v>75.331001000000001</v>
      </c>
      <c r="I2073">
        <v>0</v>
      </c>
    </row>
    <row r="2074" spans="1:9">
      <c r="A2074" s="126">
        <v>2073</v>
      </c>
      <c r="B2074">
        <v>3373.429932</v>
      </c>
      <c r="C2074" s="43">
        <v>261.29998799999998</v>
      </c>
      <c r="D2074">
        <v>158.050995</v>
      </c>
      <c r="E2074">
        <v>108.066666</v>
      </c>
      <c r="F2074">
        <v>113.277084</v>
      </c>
      <c r="G2074">
        <v>481.32998700000002</v>
      </c>
      <c r="H2074">
        <v>75.922500999999997</v>
      </c>
      <c r="I2074">
        <v>0</v>
      </c>
    </row>
    <row r="2075" spans="1:9">
      <c r="A2075" s="126">
        <v>2074</v>
      </c>
      <c r="B2075">
        <v>3372.8500979999999</v>
      </c>
      <c r="C2075" s="43">
        <v>261.23998999999998</v>
      </c>
      <c r="D2075">
        <v>157.40100100000001</v>
      </c>
      <c r="E2075">
        <v>110.04733299999999</v>
      </c>
      <c r="F2075">
        <v>113.176109</v>
      </c>
      <c r="G2075">
        <v>482.67999300000002</v>
      </c>
      <c r="H2075">
        <v>75.386497000000006</v>
      </c>
      <c r="I2075">
        <v>0</v>
      </c>
    </row>
    <row r="2076" spans="1:9">
      <c r="A2076" s="126">
        <v>2075</v>
      </c>
      <c r="B2076">
        <v>3381.98999</v>
      </c>
      <c r="C2076" s="43">
        <v>261.16000400000001</v>
      </c>
      <c r="D2076">
        <v>159.120499</v>
      </c>
      <c r="E2076">
        <v>122.37599899999999</v>
      </c>
      <c r="F2076">
        <v>112.88063</v>
      </c>
      <c r="G2076">
        <v>482.35000600000001</v>
      </c>
      <c r="H2076">
        <v>75.899001999999996</v>
      </c>
      <c r="I2076">
        <v>0</v>
      </c>
    </row>
    <row r="2077" spans="1:9">
      <c r="A2077" s="126">
        <v>2076</v>
      </c>
      <c r="B2077">
        <v>3389.780029</v>
      </c>
      <c r="C2077" s="43">
        <v>262.33999599999999</v>
      </c>
      <c r="D2077">
        <v>165.62449599999999</v>
      </c>
      <c r="E2077">
        <v>125.806</v>
      </c>
      <c r="F2077">
        <v>113.821251</v>
      </c>
      <c r="G2077">
        <v>491.86999500000002</v>
      </c>
      <c r="H2077">
        <v>77.930000000000007</v>
      </c>
      <c r="I2077">
        <v>0</v>
      </c>
    </row>
    <row r="2078" spans="1:9">
      <c r="A2078" s="126">
        <v>2077</v>
      </c>
      <c r="B2078">
        <v>3374.8500979999999</v>
      </c>
      <c r="C2078" s="43">
        <v>262.58999599999999</v>
      </c>
      <c r="D2078">
        <v>163.024002</v>
      </c>
      <c r="E2078">
        <v>125.235336</v>
      </c>
      <c r="F2078">
        <v>113.96405799999999</v>
      </c>
      <c r="G2078">
        <v>484.52999899999998</v>
      </c>
      <c r="H2078">
        <v>77.376503</v>
      </c>
      <c r="I2078">
        <v>0</v>
      </c>
    </row>
    <row r="2079" spans="1:9">
      <c r="A2079" s="126">
        <v>2078</v>
      </c>
      <c r="B2079">
        <v>3385.51001</v>
      </c>
      <c r="C2079" s="43">
        <v>269.01001000000002</v>
      </c>
      <c r="D2079">
        <v>164.86850000000001</v>
      </c>
      <c r="E2079">
        <v>133.45533800000001</v>
      </c>
      <c r="F2079">
        <v>116.492874</v>
      </c>
      <c r="G2079">
        <v>497.89999399999999</v>
      </c>
      <c r="H2079">
        <v>79.087502000000001</v>
      </c>
      <c r="I2079">
        <v>0</v>
      </c>
    </row>
    <row r="2080" spans="1:9">
      <c r="A2080" s="126">
        <v>2079</v>
      </c>
      <c r="B2080">
        <v>3397.1599120000001</v>
      </c>
      <c r="C2080" s="43">
        <v>267.01001000000002</v>
      </c>
      <c r="D2080">
        <v>164.23599200000001</v>
      </c>
      <c r="E2080">
        <v>136.66532900000001</v>
      </c>
      <c r="F2080">
        <v>122.496033</v>
      </c>
      <c r="G2080">
        <v>492.30999800000001</v>
      </c>
      <c r="H2080">
        <v>79.021004000000005</v>
      </c>
      <c r="I2080">
        <v>0</v>
      </c>
    </row>
    <row r="2081" spans="1:9">
      <c r="A2081" s="126">
        <v>2080</v>
      </c>
      <c r="B2081">
        <v>3431.280029</v>
      </c>
      <c r="C2081" s="43">
        <v>271.39001500000001</v>
      </c>
      <c r="D2081">
        <v>165.37300099999999</v>
      </c>
      <c r="E2081">
        <v>134.279999</v>
      </c>
      <c r="F2081">
        <v>123.96112100000001</v>
      </c>
      <c r="G2081">
        <v>488.80999800000001</v>
      </c>
      <c r="H2081">
        <v>79.410004000000001</v>
      </c>
      <c r="I2081">
        <v>0</v>
      </c>
    </row>
    <row r="2082" spans="1:9">
      <c r="A2082" s="126">
        <v>2081</v>
      </c>
      <c r="B2082">
        <v>3443.6201169999999</v>
      </c>
      <c r="C2082" s="43">
        <v>280.82000699999998</v>
      </c>
      <c r="D2082">
        <v>167.32449299999999</v>
      </c>
      <c r="E2082">
        <v>134.88932800000001</v>
      </c>
      <c r="F2082">
        <v>122.944176</v>
      </c>
      <c r="G2082">
        <v>490.57998700000002</v>
      </c>
      <c r="H2082">
        <v>80.411002999999994</v>
      </c>
      <c r="I2082">
        <v>0</v>
      </c>
    </row>
    <row r="2083" spans="1:9">
      <c r="A2083" s="126">
        <v>2082</v>
      </c>
      <c r="B2083">
        <v>3478.7299800000001</v>
      </c>
      <c r="C2083" s="43">
        <v>303.91000400000001</v>
      </c>
      <c r="D2083">
        <v>172.092499</v>
      </c>
      <c r="E2083">
        <v>143.54466199999999</v>
      </c>
      <c r="F2083">
        <v>124.61610400000001</v>
      </c>
      <c r="G2083">
        <v>547.53002900000001</v>
      </c>
      <c r="H2083">
        <v>82.619003000000006</v>
      </c>
      <c r="I2083">
        <v>0</v>
      </c>
    </row>
    <row r="2084" spans="1:9">
      <c r="A2084" s="126">
        <v>2083</v>
      </c>
      <c r="B2084">
        <v>3484.5500489999999</v>
      </c>
      <c r="C2084" s="43">
        <v>293.22000100000002</v>
      </c>
      <c r="D2084">
        <v>170</v>
      </c>
      <c r="E2084">
        <v>149.25</v>
      </c>
      <c r="F2084">
        <v>123.126396</v>
      </c>
      <c r="G2084">
        <v>526.27002000000005</v>
      </c>
      <c r="H2084">
        <v>81.716498999999999</v>
      </c>
      <c r="I2084">
        <v>0</v>
      </c>
    </row>
    <row r="2085" spans="1:9">
      <c r="A2085" s="126">
        <v>2084</v>
      </c>
      <c r="B2085">
        <v>3508.01001</v>
      </c>
      <c r="C2085" s="43">
        <v>293.66000400000001</v>
      </c>
      <c r="D2085">
        <v>170.08999600000001</v>
      </c>
      <c r="E2085">
        <v>147.55999800000001</v>
      </c>
      <c r="F2085">
        <v>122.92694899999999</v>
      </c>
      <c r="G2085">
        <v>523.89001499999995</v>
      </c>
      <c r="H2085">
        <v>82.220496999999995</v>
      </c>
      <c r="I2085">
        <v>0</v>
      </c>
    </row>
    <row r="2086" spans="1:9">
      <c r="A2086" s="126">
        <v>2085</v>
      </c>
      <c r="B2086">
        <v>3500.3100589999999</v>
      </c>
      <c r="C2086" s="43">
        <v>293.20001200000002</v>
      </c>
      <c r="D2086">
        <v>172.54800399999999</v>
      </c>
      <c r="E2086">
        <v>166.106674</v>
      </c>
      <c r="F2086">
        <v>127.095657</v>
      </c>
      <c r="G2086">
        <v>529.55999799999995</v>
      </c>
      <c r="H2086">
        <v>81.709000000000003</v>
      </c>
      <c r="I2086">
        <v>0</v>
      </c>
    </row>
    <row r="2087" spans="1:9">
      <c r="A2087" s="126">
        <v>2086</v>
      </c>
      <c r="B2087">
        <v>3526.6499020000001</v>
      </c>
      <c r="C2087" s="43">
        <v>295.44000199999999</v>
      </c>
      <c r="D2087">
        <v>174.955994</v>
      </c>
      <c r="E2087">
        <v>158.35000600000001</v>
      </c>
      <c r="F2087">
        <v>132.15821800000001</v>
      </c>
      <c r="G2087">
        <v>556.54998799999998</v>
      </c>
      <c r="H2087">
        <v>83.035499999999999</v>
      </c>
      <c r="I2087">
        <v>1</v>
      </c>
    </row>
    <row r="2088" spans="1:9">
      <c r="A2088" s="126">
        <v>2087</v>
      </c>
      <c r="B2088">
        <v>3580.8400879999999</v>
      </c>
      <c r="C2088" s="43">
        <v>302.5</v>
      </c>
      <c r="D2088">
        <v>176.572495</v>
      </c>
      <c r="E2088">
        <v>149.12333699999999</v>
      </c>
      <c r="F2088">
        <v>129.42008999999999</v>
      </c>
      <c r="G2088">
        <v>552.84002699999996</v>
      </c>
      <c r="H2088">
        <v>86.414000999999999</v>
      </c>
      <c r="I2088">
        <v>0</v>
      </c>
    </row>
    <row r="2089" spans="1:9">
      <c r="A2089" s="126">
        <v>2088</v>
      </c>
      <c r="B2089">
        <v>3455.0600589999999</v>
      </c>
      <c r="C2089" s="43">
        <v>291.11999500000002</v>
      </c>
      <c r="D2089">
        <v>168.39999399999999</v>
      </c>
      <c r="E2089">
        <v>135.66667200000001</v>
      </c>
      <c r="F2089">
        <v>119.05862399999999</v>
      </c>
      <c r="G2089">
        <v>525.75</v>
      </c>
      <c r="H2089">
        <v>82.092003000000005</v>
      </c>
      <c r="I2089">
        <v>0</v>
      </c>
    </row>
    <row r="2090" spans="1:9">
      <c r="A2090" s="126">
        <v>2089</v>
      </c>
      <c r="B2090">
        <v>3426.959961</v>
      </c>
      <c r="C2090" s="43">
        <v>282.73001099999999</v>
      </c>
      <c r="D2090">
        <v>164.73100299999999</v>
      </c>
      <c r="E2090">
        <v>139.44000199999999</v>
      </c>
      <c r="F2090">
        <v>119.137421</v>
      </c>
      <c r="G2090">
        <v>516.04998799999998</v>
      </c>
      <c r="H2090">
        <v>79.552002000000002</v>
      </c>
      <c r="I2090">
        <v>0</v>
      </c>
    </row>
    <row r="2091" spans="1:9">
      <c r="A2091" s="126">
        <v>2090</v>
      </c>
      <c r="B2091">
        <v>3331.8400879999999</v>
      </c>
      <c r="C2091" s="43">
        <v>271.16000400000001</v>
      </c>
      <c r="D2091">
        <v>157.49200400000001</v>
      </c>
      <c r="E2091">
        <v>110.07</v>
      </c>
      <c r="F2091">
        <v>111.120064</v>
      </c>
      <c r="G2091">
        <v>507.01998900000001</v>
      </c>
      <c r="H2091">
        <v>76.619499000000005</v>
      </c>
      <c r="I2091">
        <v>0</v>
      </c>
    </row>
    <row r="2092" spans="1:9">
      <c r="A2092" s="126">
        <v>2091</v>
      </c>
      <c r="B2092">
        <v>3398.959961</v>
      </c>
      <c r="C2092" s="43">
        <v>273.72000100000002</v>
      </c>
      <c r="D2092">
        <v>163.43049600000001</v>
      </c>
      <c r="E2092">
        <v>122.09332999999999</v>
      </c>
      <c r="F2092">
        <v>115.552261</v>
      </c>
      <c r="G2092">
        <v>500.19000199999999</v>
      </c>
      <c r="H2092">
        <v>77.847999999999999</v>
      </c>
      <c r="I2092">
        <v>0</v>
      </c>
    </row>
    <row r="2093" spans="1:9">
      <c r="A2093" s="126">
        <v>2092</v>
      </c>
      <c r="B2093">
        <v>3339.1899410000001</v>
      </c>
      <c r="C2093" s="43">
        <v>268.08999599999999</v>
      </c>
      <c r="D2093">
        <v>158.755493</v>
      </c>
      <c r="E2093">
        <v>123.779999</v>
      </c>
      <c r="F2093">
        <v>111.779968</v>
      </c>
      <c r="G2093">
        <v>480.67001299999998</v>
      </c>
      <c r="H2093">
        <v>76.600998000000004</v>
      </c>
      <c r="I2093">
        <v>0</v>
      </c>
    </row>
    <row r="2094" spans="1:9">
      <c r="A2094" s="126">
        <v>2093</v>
      </c>
      <c r="B2094">
        <v>3340.969971</v>
      </c>
      <c r="C2094" s="43">
        <v>266.60998499999999</v>
      </c>
      <c r="D2094">
        <v>155.81100499999999</v>
      </c>
      <c r="E2094">
        <v>124.239998</v>
      </c>
      <c r="F2094">
        <v>110.31242399999999</v>
      </c>
      <c r="G2094">
        <v>482.02999899999998</v>
      </c>
      <c r="H2094">
        <v>76.036002999999994</v>
      </c>
      <c r="I2094">
        <v>0</v>
      </c>
    </row>
    <row r="2095" spans="1:9">
      <c r="A2095" s="126">
        <v>2094</v>
      </c>
      <c r="B2095">
        <v>3383.540039</v>
      </c>
      <c r="C2095" s="43">
        <v>266.14999399999999</v>
      </c>
      <c r="D2095">
        <v>155.14849899999999</v>
      </c>
      <c r="E2095">
        <v>139.87333699999999</v>
      </c>
      <c r="F2095">
        <v>113.621803</v>
      </c>
      <c r="G2095">
        <v>476.26001000000002</v>
      </c>
      <c r="H2095">
        <v>75.963997000000006</v>
      </c>
      <c r="I2095">
        <v>0</v>
      </c>
    </row>
    <row r="2096" spans="1:9">
      <c r="A2096" s="126">
        <v>2095</v>
      </c>
      <c r="B2096">
        <v>3401.1999510000001</v>
      </c>
      <c r="C2096" s="43">
        <v>272.42001299999998</v>
      </c>
      <c r="D2096">
        <v>157.80650299999999</v>
      </c>
      <c r="E2096">
        <v>149.91999799999999</v>
      </c>
      <c r="F2096">
        <v>113.799088</v>
      </c>
      <c r="G2096">
        <v>495.98998999999998</v>
      </c>
      <c r="H2096">
        <v>77.071999000000005</v>
      </c>
      <c r="I2096">
        <v>0</v>
      </c>
    </row>
    <row r="2097" spans="1:9">
      <c r="A2097" s="126">
        <v>2096</v>
      </c>
      <c r="B2097">
        <v>3385.48999</v>
      </c>
      <c r="C2097" s="43">
        <v>263.51998900000001</v>
      </c>
      <c r="D2097">
        <v>153.904999</v>
      </c>
      <c r="E2097">
        <v>147.25332599999999</v>
      </c>
      <c r="F2097">
        <v>110.44045300000001</v>
      </c>
      <c r="G2097">
        <v>483.85998499999999</v>
      </c>
      <c r="H2097">
        <v>76.044998000000007</v>
      </c>
      <c r="I2097">
        <v>0</v>
      </c>
    </row>
    <row r="2098" spans="1:9">
      <c r="A2098" s="126">
        <v>2097</v>
      </c>
      <c r="B2098">
        <v>3357.01001</v>
      </c>
      <c r="C2098" s="43">
        <v>254.820007</v>
      </c>
      <c r="D2098">
        <v>150.43649300000001</v>
      </c>
      <c r="E2098">
        <v>141.143326</v>
      </c>
      <c r="F2098">
        <v>108.677437</v>
      </c>
      <c r="G2098">
        <v>470.20001200000002</v>
      </c>
      <c r="H2098">
        <v>74.776497000000006</v>
      </c>
      <c r="I2098">
        <v>0</v>
      </c>
    </row>
    <row r="2099" spans="1:9">
      <c r="A2099" s="126">
        <v>2098</v>
      </c>
      <c r="B2099">
        <v>3319.469971</v>
      </c>
      <c r="C2099" s="43">
        <v>252.529999</v>
      </c>
      <c r="D2099">
        <v>147.745499</v>
      </c>
      <c r="E2099">
        <v>147.383331</v>
      </c>
      <c r="F2099">
        <v>105.230164</v>
      </c>
      <c r="G2099">
        <v>469.959991</v>
      </c>
      <c r="H2099">
        <v>72.999495999999994</v>
      </c>
      <c r="I2099">
        <v>0</v>
      </c>
    </row>
    <row r="2100" spans="1:9">
      <c r="A2100" s="126">
        <v>2099</v>
      </c>
      <c r="B2100">
        <v>3281.0600589999999</v>
      </c>
      <c r="C2100" s="43">
        <v>248.14999399999999</v>
      </c>
      <c r="D2100">
        <v>148.02349899999999</v>
      </c>
      <c r="E2100">
        <v>149.796661</v>
      </c>
      <c r="F2100">
        <v>108.421364</v>
      </c>
      <c r="G2100">
        <v>487.35000600000001</v>
      </c>
      <c r="H2100">
        <v>71.557998999999995</v>
      </c>
      <c r="I2100">
        <v>0</v>
      </c>
    </row>
    <row r="2101" spans="1:9">
      <c r="A2101" s="126">
        <v>2100</v>
      </c>
      <c r="B2101">
        <v>3315.570068</v>
      </c>
      <c r="C2101" s="43">
        <v>254.75</v>
      </c>
      <c r="D2101">
        <v>156.44949299999999</v>
      </c>
      <c r="E2101">
        <v>141.41000399999999</v>
      </c>
      <c r="F2101">
        <v>110.125275</v>
      </c>
      <c r="G2101">
        <v>491.17001299999998</v>
      </c>
      <c r="H2101">
        <v>73.273003000000003</v>
      </c>
      <c r="I2101">
        <v>0</v>
      </c>
    </row>
    <row r="2102" spans="1:9">
      <c r="A2102" s="126">
        <v>2101</v>
      </c>
      <c r="B2102">
        <v>3236.919922</v>
      </c>
      <c r="C2102" s="43">
        <v>249.020004</v>
      </c>
      <c r="D2102">
        <v>149.99299600000001</v>
      </c>
      <c r="E2102">
        <v>126.78666699999999</v>
      </c>
      <c r="F2102">
        <v>105.505959</v>
      </c>
      <c r="G2102">
        <v>470.60998499999999</v>
      </c>
      <c r="H2102">
        <v>70.760497999999998</v>
      </c>
      <c r="I2102">
        <v>0</v>
      </c>
    </row>
    <row r="2103" spans="1:9">
      <c r="A2103" s="126">
        <v>2102</v>
      </c>
      <c r="B2103">
        <v>3246.5900879999999</v>
      </c>
      <c r="C2103" s="43">
        <v>249.529999</v>
      </c>
      <c r="D2103">
        <v>150.98950199999999</v>
      </c>
      <c r="E2103">
        <v>129.26333600000001</v>
      </c>
      <c r="F2103">
        <v>106.589378</v>
      </c>
      <c r="G2103">
        <v>473.07998700000002</v>
      </c>
      <c r="H2103">
        <v>71.414496999999997</v>
      </c>
      <c r="I2103">
        <v>0</v>
      </c>
    </row>
    <row r="2104" spans="1:9">
      <c r="A2104" s="126">
        <v>2103</v>
      </c>
      <c r="B2104">
        <v>3298.459961</v>
      </c>
      <c r="C2104" s="43">
        <v>254.820007</v>
      </c>
      <c r="D2104">
        <v>154.75649999999999</v>
      </c>
      <c r="E2104">
        <v>135.779999</v>
      </c>
      <c r="F2104">
        <v>110.588196</v>
      </c>
      <c r="G2104">
        <v>482.88000499999998</v>
      </c>
      <c r="H2104">
        <v>72.248001000000002</v>
      </c>
      <c r="I2104">
        <v>0</v>
      </c>
    </row>
    <row r="2105" spans="1:9">
      <c r="A2105" s="126">
        <v>2104</v>
      </c>
      <c r="B2105">
        <v>3351.6000979999999</v>
      </c>
      <c r="C2105" s="43">
        <v>256.82000699999998</v>
      </c>
      <c r="D2105">
        <v>158.70249899999999</v>
      </c>
      <c r="E2105">
        <v>140.39999399999999</v>
      </c>
      <c r="F2105">
        <v>113.22782100000001</v>
      </c>
      <c r="G2105">
        <v>490.64999399999999</v>
      </c>
      <c r="H2105">
        <v>73.225998000000004</v>
      </c>
      <c r="I2105">
        <v>0</v>
      </c>
    </row>
    <row r="2106" spans="1:9">
      <c r="A2106" s="126">
        <v>2105</v>
      </c>
      <c r="B2106">
        <v>3335.469971</v>
      </c>
      <c r="C2106" s="43">
        <v>261.790009</v>
      </c>
      <c r="D2106">
        <v>157.24400299999999</v>
      </c>
      <c r="E2106">
        <v>139.69000199999999</v>
      </c>
      <c r="F2106">
        <v>112.370926</v>
      </c>
      <c r="G2106">
        <v>493.48001099999999</v>
      </c>
      <c r="H2106">
        <v>73.466498999999999</v>
      </c>
      <c r="I2106">
        <v>0</v>
      </c>
    </row>
    <row r="2107" spans="1:9">
      <c r="A2107" s="126">
        <v>2106</v>
      </c>
      <c r="B2107">
        <v>3363</v>
      </c>
      <c r="C2107" s="43">
        <v>261.89999399999999</v>
      </c>
      <c r="D2107">
        <v>157.43649300000001</v>
      </c>
      <c r="E2107">
        <v>143.00332599999999</v>
      </c>
      <c r="F2107">
        <v>114.06502500000001</v>
      </c>
      <c r="G2107">
        <v>500.02999899999998</v>
      </c>
      <c r="H2107">
        <v>73.480002999999996</v>
      </c>
      <c r="I2107">
        <v>0</v>
      </c>
    </row>
    <row r="2108" spans="1:9">
      <c r="A2108" s="126">
        <v>2107</v>
      </c>
      <c r="B2108">
        <v>3380.8000489999999</v>
      </c>
      <c r="C2108" s="43">
        <v>266.63000499999998</v>
      </c>
      <c r="D2108">
        <v>161.06300400000001</v>
      </c>
      <c r="E2108">
        <v>149.386673</v>
      </c>
      <c r="F2108">
        <v>115.03025100000001</v>
      </c>
      <c r="G2108">
        <v>527.51000999999997</v>
      </c>
      <c r="H2108">
        <v>74.504501000000005</v>
      </c>
      <c r="I2108">
        <v>1</v>
      </c>
    </row>
    <row r="2109" spans="1:9">
      <c r="A2109" s="126">
        <v>2108</v>
      </c>
      <c r="B2109">
        <v>3348.419922</v>
      </c>
      <c r="C2109" s="43">
        <v>259.94000199999999</v>
      </c>
      <c r="D2109">
        <v>156.25</v>
      </c>
      <c r="E2109">
        <v>138.363327</v>
      </c>
      <c r="F2109">
        <v>111.317047</v>
      </c>
      <c r="G2109">
        <v>503.05999800000001</v>
      </c>
      <c r="H2109">
        <v>72.920997999999997</v>
      </c>
      <c r="I2109">
        <v>0</v>
      </c>
    </row>
    <row r="2110" spans="1:9">
      <c r="A2110" s="126">
        <v>2109</v>
      </c>
      <c r="B2110">
        <v>3408.6000979999999</v>
      </c>
      <c r="C2110" s="43">
        <v>264.64999399999999</v>
      </c>
      <c r="D2110">
        <v>159.96000699999999</v>
      </c>
      <c r="E2110">
        <v>141.893326</v>
      </c>
      <c r="F2110">
        <v>114.744629</v>
      </c>
      <c r="G2110">
        <v>520.65002400000003</v>
      </c>
      <c r="H2110">
        <v>74.301002999999994</v>
      </c>
      <c r="I2110">
        <v>0</v>
      </c>
    </row>
    <row r="2111" spans="1:9">
      <c r="A2111" s="126">
        <v>2110</v>
      </c>
      <c r="B2111">
        <v>3360.969971</v>
      </c>
      <c r="C2111" s="43">
        <v>258.66000400000001</v>
      </c>
      <c r="D2111">
        <v>154.99800099999999</v>
      </c>
      <c r="E2111">
        <v>137.99333200000001</v>
      </c>
      <c r="F2111">
        <v>111.454956</v>
      </c>
      <c r="G2111">
        <v>505.86999500000002</v>
      </c>
      <c r="H2111">
        <v>72.671997000000005</v>
      </c>
      <c r="I2111">
        <v>0</v>
      </c>
    </row>
    <row r="2112" spans="1:9">
      <c r="A2112" s="126">
        <v>2111</v>
      </c>
      <c r="B2112">
        <v>3419.4399410000001</v>
      </c>
      <c r="C2112" s="43">
        <v>258.11999500000002</v>
      </c>
      <c r="D2112">
        <v>159.78450000000001</v>
      </c>
      <c r="E2112">
        <v>141.76666299999999</v>
      </c>
      <c r="F2112">
        <v>113.346024</v>
      </c>
      <c r="G2112">
        <v>534.65997300000004</v>
      </c>
      <c r="H2112">
        <v>73.014503000000005</v>
      </c>
      <c r="I2112">
        <v>0</v>
      </c>
    </row>
    <row r="2113" spans="1:9">
      <c r="A2113" s="126">
        <v>2112</v>
      </c>
      <c r="B2113">
        <v>3446.830078</v>
      </c>
      <c r="C2113" s="43">
        <v>263.76001000000002</v>
      </c>
      <c r="D2113">
        <v>159.52749600000001</v>
      </c>
      <c r="E2113">
        <v>141.97332800000001</v>
      </c>
      <c r="F2113">
        <v>113.237663</v>
      </c>
      <c r="G2113">
        <v>531.78997800000002</v>
      </c>
      <c r="H2113">
        <v>74.296501000000006</v>
      </c>
      <c r="I2113">
        <v>0</v>
      </c>
    </row>
    <row r="2114" spans="1:9">
      <c r="A2114" s="126">
        <v>2113</v>
      </c>
      <c r="B2114">
        <v>3477.139893</v>
      </c>
      <c r="C2114" s="43">
        <v>264.45001200000002</v>
      </c>
      <c r="D2114">
        <v>164.332504</v>
      </c>
      <c r="E2114">
        <v>144.66667200000001</v>
      </c>
      <c r="F2114">
        <v>115.207542</v>
      </c>
      <c r="G2114">
        <v>539.44000200000005</v>
      </c>
      <c r="H2114">
        <v>75.761002000000005</v>
      </c>
      <c r="I2114">
        <v>0</v>
      </c>
    </row>
    <row r="2115" spans="1:9">
      <c r="A2115" s="126">
        <v>2114</v>
      </c>
      <c r="B2115">
        <v>3534.219971</v>
      </c>
      <c r="C2115" s="43">
        <v>275.75</v>
      </c>
      <c r="D2115">
        <v>172.1465</v>
      </c>
      <c r="E2115">
        <v>147.433334</v>
      </c>
      <c r="F2115">
        <v>122.525589</v>
      </c>
      <c r="G2115">
        <v>539.80999799999995</v>
      </c>
      <c r="H2115">
        <v>78.457497000000004</v>
      </c>
      <c r="I2115">
        <v>0</v>
      </c>
    </row>
    <row r="2116" spans="1:9">
      <c r="A2116" s="126">
        <v>2115</v>
      </c>
      <c r="B2116">
        <v>3511.929932</v>
      </c>
      <c r="C2116" s="43">
        <v>276.14001500000001</v>
      </c>
      <c r="D2116">
        <v>172.18150299999999</v>
      </c>
      <c r="E2116">
        <v>148.883331</v>
      </c>
      <c r="F2116">
        <v>119.275307</v>
      </c>
      <c r="G2116">
        <v>554.09002699999996</v>
      </c>
      <c r="H2116">
        <v>78.584000000000003</v>
      </c>
      <c r="I2116">
        <v>0</v>
      </c>
    </row>
    <row r="2117" spans="1:9">
      <c r="A2117" s="126">
        <v>2116</v>
      </c>
      <c r="B2117">
        <v>3488.669922</v>
      </c>
      <c r="C2117" s="43">
        <v>271.82000699999998</v>
      </c>
      <c r="D2117">
        <v>168.18550099999999</v>
      </c>
      <c r="E2117">
        <v>153.76666299999999</v>
      </c>
      <c r="F2117">
        <v>119.363968</v>
      </c>
      <c r="G2117">
        <v>541.45001200000002</v>
      </c>
      <c r="H2117">
        <v>78.403998999999999</v>
      </c>
      <c r="I2117">
        <v>0</v>
      </c>
    </row>
    <row r="2118" spans="1:9">
      <c r="A2118" s="126">
        <v>2117</v>
      </c>
      <c r="B2118">
        <v>3483.3400879999999</v>
      </c>
      <c r="C2118" s="43">
        <v>266.72000100000002</v>
      </c>
      <c r="D2118">
        <v>166.93249499999999</v>
      </c>
      <c r="E2118">
        <v>149.62666300000001</v>
      </c>
      <c r="F2118">
        <v>118.89119700000001</v>
      </c>
      <c r="G2118">
        <v>541.94000200000005</v>
      </c>
      <c r="H2118">
        <v>77.956496999999999</v>
      </c>
      <c r="I2118">
        <v>0</v>
      </c>
    </row>
    <row r="2119" spans="1:9">
      <c r="A2119" s="126">
        <v>2118</v>
      </c>
      <c r="B2119">
        <v>3483.8100589999999</v>
      </c>
      <c r="C2119" s="43">
        <v>265.92999300000002</v>
      </c>
      <c r="D2119">
        <v>163.63549800000001</v>
      </c>
      <c r="E2119">
        <v>146.55667099999999</v>
      </c>
      <c r="F2119">
        <v>117.22663900000001</v>
      </c>
      <c r="G2119">
        <v>530.78997800000002</v>
      </c>
      <c r="H2119">
        <v>78.650497000000001</v>
      </c>
      <c r="I2119">
        <v>0</v>
      </c>
    </row>
    <row r="2120" spans="1:9">
      <c r="A2120" s="126">
        <v>2119</v>
      </c>
      <c r="B2120">
        <v>3426.919922</v>
      </c>
      <c r="C2120" s="43">
        <v>261.39999399999999</v>
      </c>
      <c r="D2120">
        <v>160.36050399999999</v>
      </c>
      <c r="E2120">
        <v>143.61000100000001</v>
      </c>
      <c r="F2120">
        <v>114.23246</v>
      </c>
      <c r="G2120">
        <v>530.71997099999999</v>
      </c>
      <c r="H2120">
        <v>76.730498999999995</v>
      </c>
      <c r="I2120">
        <v>0</v>
      </c>
    </row>
    <row r="2121" spans="1:9">
      <c r="A2121" s="126">
        <v>2120</v>
      </c>
      <c r="B2121">
        <v>3443.1201169999999</v>
      </c>
      <c r="C2121" s="43">
        <v>267.55999800000001</v>
      </c>
      <c r="D2121">
        <v>160.850494</v>
      </c>
      <c r="E2121">
        <v>140.64666700000001</v>
      </c>
      <c r="F2121">
        <v>115.739403</v>
      </c>
      <c r="G2121">
        <v>525.419983</v>
      </c>
      <c r="H2121">
        <v>77.796501000000006</v>
      </c>
      <c r="I2121">
        <v>0</v>
      </c>
    </row>
    <row r="2122" spans="1:9">
      <c r="A2122" s="126">
        <v>2121</v>
      </c>
      <c r="B2122">
        <v>3435.5600589999999</v>
      </c>
      <c r="C2122" s="43">
        <v>278.73001099999999</v>
      </c>
      <c r="D2122">
        <v>159.246994</v>
      </c>
      <c r="E2122">
        <v>140.88000500000001</v>
      </c>
      <c r="F2122">
        <v>115.109047</v>
      </c>
      <c r="G2122">
        <v>489.04998799999998</v>
      </c>
      <c r="H2122">
        <v>79.665497000000002</v>
      </c>
      <c r="I2122">
        <v>0</v>
      </c>
    </row>
    <row r="2123" spans="1:9">
      <c r="A2123" s="126">
        <v>2122</v>
      </c>
      <c r="B2123">
        <v>3453.48999</v>
      </c>
      <c r="C2123" s="43">
        <v>278.11999500000002</v>
      </c>
      <c r="D2123">
        <v>158.820007</v>
      </c>
      <c r="E2123">
        <v>141.929993</v>
      </c>
      <c r="F2123">
        <v>114.00591300000001</v>
      </c>
      <c r="G2123">
        <v>485.23001099999999</v>
      </c>
      <c r="H2123">
        <v>80.766502000000003</v>
      </c>
      <c r="I2123">
        <v>0</v>
      </c>
    </row>
    <row r="2124" spans="1:9">
      <c r="A2124" s="126">
        <v>2123</v>
      </c>
      <c r="B2124">
        <v>3465.389893</v>
      </c>
      <c r="C2124" s="43">
        <v>284.790009</v>
      </c>
      <c r="D2124">
        <v>160.220001</v>
      </c>
      <c r="E2124">
        <v>140.21000699999999</v>
      </c>
      <c r="F2124">
        <v>113.30663300000001</v>
      </c>
      <c r="G2124">
        <v>488.27999899999998</v>
      </c>
      <c r="H2124">
        <v>82.050003000000004</v>
      </c>
      <c r="I2124">
        <v>0</v>
      </c>
    </row>
    <row r="2125" spans="1:9">
      <c r="A2125" s="126">
        <v>2124</v>
      </c>
      <c r="B2125">
        <v>3400.969971</v>
      </c>
      <c r="C2125" s="43">
        <v>277.10998499999999</v>
      </c>
      <c r="D2125">
        <v>160.35200499999999</v>
      </c>
      <c r="E2125">
        <v>140.09333799999999</v>
      </c>
      <c r="F2125">
        <v>113.31648300000001</v>
      </c>
      <c r="G2125">
        <v>488.23998999999998</v>
      </c>
      <c r="H2125">
        <v>79.522498999999996</v>
      </c>
      <c r="I2125">
        <v>0</v>
      </c>
    </row>
    <row r="2126" spans="1:9">
      <c r="A2126" s="126">
        <v>2125</v>
      </c>
      <c r="B2126">
        <v>3390.679932</v>
      </c>
      <c r="C2126" s="43">
        <v>283.290009</v>
      </c>
      <c r="D2126">
        <v>164.316498</v>
      </c>
      <c r="E2126">
        <v>141.55999800000001</v>
      </c>
      <c r="F2126">
        <v>114.843109</v>
      </c>
      <c r="G2126">
        <v>488.92999300000002</v>
      </c>
      <c r="H2126">
        <v>80.212997000000001</v>
      </c>
      <c r="I2126">
        <v>0</v>
      </c>
    </row>
    <row r="2127" spans="1:9">
      <c r="A2127" s="126">
        <v>2126</v>
      </c>
      <c r="B2127">
        <v>3271.030029</v>
      </c>
      <c r="C2127" s="43">
        <v>267.67001299999998</v>
      </c>
      <c r="D2127">
        <v>158.13900799999999</v>
      </c>
      <c r="E2127">
        <v>135.33999600000001</v>
      </c>
      <c r="F2127">
        <v>109.524475</v>
      </c>
      <c r="G2127">
        <v>486.23998999999998</v>
      </c>
      <c r="H2127">
        <v>75.831001000000001</v>
      </c>
      <c r="I2127">
        <v>0</v>
      </c>
    </row>
    <row r="2128" spans="1:9">
      <c r="A2128" s="126">
        <v>2127</v>
      </c>
      <c r="B2128">
        <v>3310.110107</v>
      </c>
      <c r="C2128" s="43">
        <v>280.82998700000002</v>
      </c>
      <c r="D2128">
        <v>160.55050700000001</v>
      </c>
      <c r="E2128">
        <v>136.94332900000001</v>
      </c>
      <c r="F2128">
        <v>113.58240499999999</v>
      </c>
      <c r="G2128">
        <v>504.209991</v>
      </c>
      <c r="H2128">
        <v>78.361999999999995</v>
      </c>
      <c r="I2128">
        <v>0</v>
      </c>
    </row>
    <row r="2129" spans="1:9">
      <c r="A2129" s="126">
        <v>2128</v>
      </c>
      <c r="B2129">
        <v>3269.959961</v>
      </c>
      <c r="C2129" s="43">
        <v>263.10998499999999</v>
      </c>
      <c r="D2129">
        <v>151.80749499999999</v>
      </c>
      <c r="E2129">
        <v>129.346664</v>
      </c>
      <c r="F2129">
        <v>107.219742</v>
      </c>
      <c r="G2129">
        <v>475.73998999999998</v>
      </c>
      <c r="H2129">
        <v>81.050499000000002</v>
      </c>
      <c r="I2129">
        <v>0</v>
      </c>
    </row>
    <row r="2130" spans="1:9">
      <c r="A2130" s="126">
        <v>2129</v>
      </c>
      <c r="B2130">
        <v>3310.23999</v>
      </c>
      <c r="C2130" s="43">
        <v>261.35998499999999</v>
      </c>
      <c r="D2130">
        <v>150.22399899999999</v>
      </c>
      <c r="E2130">
        <v>133.50332599999999</v>
      </c>
      <c r="F2130">
        <v>107.131096</v>
      </c>
      <c r="G2130">
        <v>484.11999500000002</v>
      </c>
      <c r="H2130">
        <v>81.301497999999995</v>
      </c>
      <c r="I2130">
        <v>1</v>
      </c>
    </row>
    <row r="2131" spans="1:9">
      <c r="A2131" s="126">
        <v>2130</v>
      </c>
      <c r="B2131">
        <v>3369.1599120000001</v>
      </c>
      <c r="C2131" s="43">
        <v>265.29998799999998</v>
      </c>
      <c r="D2131">
        <v>152.420502</v>
      </c>
      <c r="E2131">
        <v>141.300003</v>
      </c>
      <c r="F2131">
        <v>108.775948</v>
      </c>
      <c r="G2131">
        <v>487.22000100000002</v>
      </c>
      <c r="H2131">
        <v>82.510497999999998</v>
      </c>
      <c r="I2131">
        <v>0</v>
      </c>
    </row>
    <row r="2132" spans="1:9">
      <c r="A2132" s="126">
        <v>2131</v>
      </c>
      <c r="B2132">
        <v>3443.4399410000001</v>
      </c>
      <c r="C2132" s="43">
        <v>287.38000499999998</v>
      </c>
      <c r="D2132">
        <v>162.057999</v>
      </c>
      <c r="E2132">
        <v>140.32666</v>
      </c>
      <c r="F2132">
        <v>113.217972</v>
      </c>
      <c r="G2132">
        <v>496.95001200000002</v>
      </c>
      <c r="H2132">
        <v>87.456496999999999</v>
      </c>
      <c r="I2132">
        <v>0</v>
      </c>
    </row>
    <row r="2133" spans="1:9">
      <c r="A2133" s="126">
        <v>2132</v>
      </c>
      <c r="B2133">
        <v>3510.4499510000001</v>
      </c>
      <c r="C2133" s="43">
        <v>294.67999300000002</v>
      </c>
      <c r="D2133">
        <v>166.10000600000001</v>
      </c>
      <c r="E2133">
        <v>146.029999</v>
      </c>
      <c r="F2133">
        <v>117.236481</v>
      </c>
      <c r="G2133">
        <v>513.76000999999997</v>
      </c>
      <c r="H2133">
        <v>88.168503000000001</v>
      </c>
      <c r="I2133">
        <v>0</v>
      </c>
    </row>
    <row r="2134" spans="1:9">
      <c r="A2134" s="126">
        <v>2133</v>
      </c>
      <c r="B2134">
        <v>3509.4399410000001</v>
      </c>
      <c r="C2134" s="43">
        <v>293.41000400000001</v>
      </c>
      <c r="D2134">
        <v>165.56849700000001</v>
      </c>
      <c r="E2134">
        <v>143.316666</v>
      </c>
      <c r="F2134">
        <v>117.10330999999999</v>
      </c>
      <c r="G2134">
        <v>514.72997999999995</v>
      </c>
      <c r="H2134">
        <v>88.087502000000001</v>
      </c>
      <c r="I2134">
        <v>0</v>
      </c>
    </row>
    <row r="2135" spans="1:9">
      <c r="A2135" s="126">
        <v>2134</v>
      </c>
      <c r="B2135">
        <v>3550.5</v>
      </c>
      <c r="C2135" s="43">
        <v>278.76998900000001</v>
      </c>
      <c r="D2135">
        <v>157.18699599999999</v>
      </c>
      <c r="E2135">
        <v>140.41999799999999</v>
      </c>
      <c r="F2135">
        <v>114.765007</v>
      </c>
      <c r="G2135">
        <v>470.5</v>
      </c>
      <c r="H2135">
        <v>88.150002000000001</v>
      </c>
      <c r="I2135">
        <v>0</v>
      </c>
    </row>
    <row r="2136" spans="1:9">
      <c r="A2136" s="126">
        <v>2135</v>
      </c>
      <c r="B2136">
        <v>3545.530029</v>
      </c>
      <c r="C2136" s="43">
        <v>272.42999300000002</v>
      </c>
      <c r="D2136">
        <v>151.75100699999999</v>
      </c>
      <c r="E2136">
        <v>136.78666699999999</v>
      </c>
      <c r="F2136">
        <v>114.41967</v>
      </c>
      <c r="G2136">
        <v>480.23998999999998</v>
      </c>
      <c r="H2136">
        <v>87.019501000000005</v>
      </c>
      <c r="I2136">
        <v>0</v>
      </c>
    </row>
    <row r="2137" spans="1:9">
      <c r="A2137" s="126">
        <v>2136</v>
      </c>
      <c r="B2137">
        <v>3572.6599120000001</v>
      </c>
      <c r="C2137" s="43">
        <v>276.48001099999999</v>
      </c>
      <c r="D2137">
        <v>156.869507</v>
      </c>
      <c r="E2137">
        <v>139.04333500000001</v>
      </c>
      <c r="F2137">
        <v>117.89260899999999</v>
      </c>
      <c r="G2137">
        <v>490.76001000000002</v>
      </c>
      <c r="H2137">
        <v>87.635497999999998</v>
      </c>
      <c r="I2137">
        <v>0</v>
      </c>
    </row>
    <row r="2138" spans="1:9">
      <c r="A2138" s="126">
        <v>2137</v>
      </c>
      <c r="B2138">
        <v>3537.01001</v>
      </c>
      <c r="C2138" s="43">
        <v>275.07998700000002</v>
      </c>
      <c r="D2138">
        <v>155.51400799999999</v>
      </c>
      <c r="E2138">
        <v>137.25332599999999</v>
      </c>
      <c r="F2138">
        <v>117.616348</v>
      </c>
      <c r="G2138">
        <v>486.76998900000001</v>
      </c>
      <c r="H2138">
        <v>87.491996999999998</v>
      </c>
      <c r="I2138">
        <v>0</v>
      </c>
    </row>
    <row r="2139" spans="1:9">
      <c r="A2139" s="126">
        <v>2138</v>
      </c>
      <c r="B2139">
        <v>3585.1499020000001</v>
      </c>
      <c r="C2139" s="43">
        <v>276.95001200000002</v>
      </c>
      <c r="D2139">
        <v>156.440506</v>
      </c>
      <c r="E2139">
        <v>136.16667200000001</v>
      </c>
      <c r="F2139">
        <v>117.665695</v>
      </c>
      <c r="G2139">
        <v>482.83999599999999</v>
      </c>
      <c r="H2139">
        <v>88.850998000000004</v>
      </c>
      <c r="I2139">
        <v>0</v>
      </c>
    </row>
    <row r="2140" spans="1:9">
      <c r="A2140" s="126">
        <v>2139</v>
      </c>
      <c r="B2140">
        <v>3626.9099120000001</v>
      </c>
      <c r="C2140" s="43">
        <v>278.959991</v>
      </c>
      <c r="D2140">
        <v>156.55299400000001</v>
      </c>
      <c r="E2140">
        <v>136.029999</v>
      </c>
      <c r="F2140">
        <v>118.691788</v>
      </c>
      <c r="G2140">
        <v>479.10000600000001</v>
      </c>
      <c r="H2140">
        <v>89.069000000000003</v>
      </c>
      <c r="I2140">
        <v>0</v>
      </c>
    </row>
    <row r="2141" spans="1:9">
      <c r="A2141" s="126">
        <v>2140</v>
      </c>
      <c r="B2141">
        <v>3609.530029</v>
      </c>
      <c r="C2141" s="43">
        <v>275</v>
      </c>
      <c r="D2141">
        <v>156.783005</v>
      </c>
      <c r="E2141">
        <v>147.203339</v>
      </c>
      <c r="F2141">
        <v>117.793953</v>
      </c>
      <c r="G2141">
        <v>480.63000499999998</v>
      </c>
      <c r="H2141">
        <v>88.507499999999993</v>
      </c>
      <c r="I2141">
        <v>0</v>
      </c>
    </row>
    <row r="2142" spans="1:9">
      <c r="A2142" s="126">
        <v>2141</v>
      </c>
      <c r="B2142">
        <v>3567.790039</v>
      </c>
      <c r="C2142" s="43">
        <v>271.97000100000002</v>
      </c>
      <c r="D2142">
        <v>155.27299500000001</v>
      </c>
      <c r="E2142">
        <v>162.21333300000001</v>
      </c>
      <c r="F2142">
        <v>116.452133</v>
      </c>
      <c r="G2142">
        <v>481.790009</v>
      </c>
      <c r="H2142">
        <v>87.338997000000006</v>
      </c>
      <c r="I2142">
        <v>0</v>
      </c>
    </row>
    <row r="2143" spans="1:9">
      <c r="A2143" s="126">
        <v>2142</v>
      </c>
      <c r="B2143">
        <v>3581.8701169999999</v>
      </c>
      <c r="C2143" s="43">
        <v>272.94000199999999</v>
      </c>
      <c r="D2143">
        <v>155.850998</v>
      </c>
      <c r="E2143">
        <v>166.42334</v>
      </c>
      <c r="F2143">
        <v>117.053978</v>
      </c>
      <c r="G2143">
        <v>484.67001299999998</v>
      </c>
      <c r="H2143">
        <v>88.195999</v>
      </c>
      <c r="I2143">
        <v>0</v>
      </c>
    </row>
    <row r="2144" spans="1:9">
      <c r="A2144" s="126">
        <v>2143</v>
      </c>
      <c r="B2144">
        <v>3557.540039</v>
      </c>
      <c r="C2144" s="43">
        <v>269.70001200000002</v>
      </c>
      <c r="D2144">
        <v>154.970001</v>
      </c>
      <c r="E2144">
        <v>163.203339</v>
      </c>
      <c r="F2144">
        <v>115.771355</v>
      </c>
      <c r="G2144">
        <v>488.23998999999998</v>
      </c>
      <c r="H2144">
        <v>87.109497000000005</v>
      </c>
      <c r="I2144">
        <v>0</v>
      </c>
    </row>
    <row r="2145" spans="1:9">
      <c r="A2145" s="126">
        <v>2144</v>
      </c>
      <c r="B2145">
        <v>3577.5900879999999</v>
      </c>
      <c r="C2145" s="43">
        <v>268.42999300000002</v>
      </c>
      <c r="D2145">
        <v>154.91949500000001</v>
      </c>
      <c r="E2145">
        <v>173.949997</v>
      </c>
      <c r="F2145">
        <v>112.328003</v>
      </c>
      <c r="G2145">
        <v>476.61999500000002</v>
      </c>
      <c r="H2145">
        <v>86.742996000000005</v>
      </c>
      <c r="I2145">
        <v>0</v>
      </c>
    </row>
    <row r="2146" spans="1:9">
      <c r="A2146" s="126">
        <v>2145</v>
      </c>
      <c r="B2146">
        <v>3635.4099120000001</v>
      </c>
      <c r="C2146" s="43">
        <v>276.92001299999998</v>
      </c>
      <c r="D2146">
        <v>155.90299999999999</v>
      </c>
      <c r="E2146">
        <v>185.12666300000001</v>
      </c>
      <c r="F2146">
        <v>113.630363</v>
      </c>
      <c r="G2146">
        <v>482.88000499999998</v>
      </c>
      <c r="H2146">
        <v>88.444000000000003</v>
      </c>
      <c r="I2146">
        <v>0</v>
      </c>
    </row>
    <row r="2147" spans="1:9">
      <c r="A2147" s="126">
        <v>2146</v>
      </c>
      <c r="B2147">
        <v>3629.6499020000001</v>
      </c>
      <c r="C2147" s="43">
        <v>275.58999599999999</v>
      </c>
      <c r="D2147">
        <v>159.25349399999999</v>
      </c>
      <c r="E2147">
        <v>191.33332799999999</v>
      </c>
      <c r="F2147">
        <v>114.47886699999999</v>
      </c>
      <c r="G2147">
        <v>485</v>
      </c>
      <c r="H2147">
        <v>88.571503000000007</v>
      </c>
      <c r="I2147">
        <v>0</v>
      </c>
    </row>
    <row r="2148" spans="1:9">
      <c r="A2148" s="126">
        <v>2147</v>
      </c>
      <c r="B2148">
        <v>3638.3500979999999</v>
      </c>
      <c r="C2148" s="43">
        <v>277.80999800000001</v>
      </c>
      <c r="D2148">
        <v>159.766998</v>
      </c>
      <c r="E2148">
        <v>195.25332599999999</v>
      </c>
      <c r="F2148">
        <v>115.03138</v>
      </c>
      <c r="G2148">
        <v>491.35998499999999</v>
      </c>
      <c r="H2148">
        <v>89.659499999999994</v>
      </c>
      <c r="I2148">
        <v>0</v>
      </c>
    </row>
    <row r="2149" spans="1:9">
      <c r="A2149" s="126">
        <v>2148</v>
      </c>
      <c r="B2149">
        <v>3621.6298830000001</v>
      </c>
      <c r="C2149" s="43">
        <v>276.97000100000002</v>
      </c>
      <c r="D2149">
        <v>158.401993</v>
      </c>
      <c r="E2149">
        <v>189.199997</v>
      </c>
      <c r="F2149">
        <v>117.458496</v>
      </c>
      <c r="G2149">
        <v>490.70001200000002</v>
      </c>
      <c r="H2149">
        <v>88.037002999999999</v>
      </c>
      <c r="I2149">
        <v>0</v>
      </c>
    </row>
    <row r="2150" spans="1:9">
      <c r="A2150" s="126">
        <v>2149</v>
      </c>
      <c r="B2150">
        <v>3662.4499510000001</v>
      </c>
      <c r="C2150" s="43">
        <v>286.54998799999998</v>
      </c>
      <c r="D2150">
        <v>161.003998</v>
      </c>
      <c r="E2150">
        <v>194.91999799999999</v>
      </c>
      <c r="F2150">
        <v>121.07943</v>
      </c>
      <c r="G2150">
        <v>504.57998700000002</v>
      </c>
      <c r="H2150">
        <v>89.904999000000004</v>
      </c>
      <c r="I2150">
        <v>1</v>
      </c>
    </row>
    <row r="2151" spans="1:9">
      <c r="A2151" s="126">
        <v>2150</v>
      </c>
      <c r="B2151">
        <v>3669.01001</v>
      </c>
      <c r="C2151" s="43">
        <v>287.51998900000001</v>
      </c>
      <c r="D2151">
        <v>160.17649800000001</v>
      </c>
      <c r="E2151">
        <v>189.606674</v>
      </c>
      <c r="F2151">
        <v>121.434624</v>
      </c>
      <c r="G2151">
        <v>503.38000499999998</v>
      </c>
      <c r="H2151">
        <v>91.397498999999996</v>
      </c>
      <c r="I2151">
        <v>0</v>
      </c>
    </row>
    <row r="2152" spans="1:9">
      <c r="A2152" s="126">
        <v>2151</v>
      </c>
      <c r="B2152">
        <v>3666.719971</v>
      </c>
      <c r="C2152" s="43">
        <v>281.85000600000001</v>
      </c>
      <c r="D2152">
        <v>159.336502</v>
      </c>
      <c r="E2152">
        <v>197.79333500000001</v>
      </c>
      <c r="F2152">
        <v>121.296494</v>
      </c>
      <c r="G2152">
        <v>497.51998900000001</v>
      </c>
      <c r="H2152">
        <v>91.338500999999994</v>
      </c>
      <c r="I2152">
        <v>0</v>
      </c>
    </row>
    <row r="2153" spans="1:9">
      <c r="A2153" s="126">
        <v>2152</v>
      </c>
      <c r="B2153">
        <v>3699.1201169999999</v>
      </c>
      <c r="C2153" s="43">
        <v>279.70001200000002</v>
      </c>
      <c r="D2153">
        <v>158.128998</v>
      </c>
      <c r="E2153">
        <v>199.679993</v>
      </c>
      <c r="F2153">
        <v>120.615723</v>
      </c>
      <c r="G2153">
        <v>498.30999800000001</v>
      </c>
      <c r="H2153">
        <v>91.399497999999994</v>
      </c>
      <c r="I2153">
        <v>0</v>
      </c>
    </row>
    <row r="2154" spans="1:9">
      <c r="A2154" s="126">
        <v>2153</v>
      </c>
      <c r="B2154">
        <v>3691.959961</v>
      </c>
      <c r="C2154" s="43">
        <v>285.57998700000002</v>
      </c>
      <c r="D2154">
        <v>157.89999399999999</v>
      </c>
      <c r="E2154">
        <v>213.91999799999999</v>
      </c>
      <c r="F2154">
        <v>122.095657</v>
      </c>
      <c r="G2154">
        <v>515.78002900000001</v>
      </c>
      <c r="H2154">
        <v>90.973999000000006</v>
      </c>
      <c r="I2154">
        <v>0</v>
      </c>
    </row>
    <row r="2155" spans="1:9">
      <c r="A2155" s="126">
        <v>2154</v>
      </c>
      <c r="B2155">
        <v>3702.25</v>
      </c>
      <c r="C2155" s="43">
        <v>283.39999399999999</v>
      </c>
      <c r="D2155">
        <v>158.86450199999999</v>
      </c>
      <c r="E2155">
        <v>216.62666300000001</v>
      </c>
      <c r="F2155">
        <v>122.717232</v>
      </c>
      <c r="G2155">
        <v>512.65997300000004</v>
      </c>
      <c r="H2155">
        <v>90.927498</v>
      </c>
      <c r="I2155">
        <v>0</v>
      </c>
    </row>
    <row r="2156" spans="1:9">
      <c r="A2156" s="126">
        <v>2155</v>
      </c>
      <c r="B2156">
        <v>3672.820068</v>
      </c>
      <c r="C2156" s="43">
        <v>277.92001299999998</v>
      </c>
      <c r="D2156">
        <v>155.21000699999999</v>
      </c>
      <c r="E2156">
        <v>201.49333200000001</v>
      </c>
      <c r="F2156">
        <v>120.151993</v>
      </c>
      <c r="G2156">
        <v>493.60000600000001</v>
      </c>
      <c r="H2156">
        <v>89.206496999999999</v>
      </c>
      <c r="I2156">
        <v>0</v>
      </c>
    </row>
    <row r="2157" spans="1:9">
      <c r="A2157" s="126">
        <v>2156</v>
      </c>
      <c r="B2157">
        <v>3668.1000979999999</v>
      </c>
      <c r="C2157" s="43">
        <v>277.11999500000002</v>
      </c>
      <c r="D2157">
        <v>155.07449299999999</v>
      </c>
      <c r="E2157">
        <v>209.02333100000001</v>
      </c>
      <c r="F2157">
        <v>121.592476</v>
      </c>
      <c r="G2157">
        <v>501.08999599999999</v>
      </c>
      <c r="H2157">
        <v>88.766502000000003</v>
      </c>
      <c r="I2157">
        <v>0</v>
      </c>
    </row>
    <row r="2158" spans="1:9">
      <c r="A2158" s="126">
        <v>2157</v>
      </c>
      <c r="B2158">
        <v>3663.459961</v>
      </c>
      <c r="C2158" s="43">
        <v>273.54998799999998</v>
      </c>
      <c r="D2158">
        <v>155.820999</v>
      </c>
      <c r="E2158">
        <v>203.33000200000001</v>
      </c>
      <c r="F2158">
        <v>120.773582</v>
      </c>
      <c r="G2158">
        <v>503.22000100000002</v>
      </c>
      <c r="H2158">
        <v>89.088500999999994</v>
      </c>
      <c r="I2158">
        <v>0</v>
      </c>
    </row>
    <row r="2159" spans="1:9">
      <c r="A2159" s="126">
        <v>2158</v>
      </c>
      <c r="B2159">
        <v>3647.48999</v>
      </c>
      <c r="C2159" s="43">
        <v>274.19000199999999</v>
      </c>
      <c r="D2159">
        <v>157.84849500000001</v>
      </c>
      <c r="E2159">
        <v>213.27667199999999</v>
      </c>
      <c r="F2159">
        <v>120.151993</v>
      </c>
      <c r="G2159">
        <v>522.419983</v>
      </c>
      <c r="H2159">
        <v>88.002998000000005</v>
      </c>
      <c r="I2159">
        <v>0</v>
      </c>
    </row>
    <row r="2160" spans="1:9">
      <c r="A2160" s="126">
        <v>2159</v>
      </c>
      <c r="B2160">
        <v>3694.6201169999999</v>
      </c>
      <c r="C2160" s="43">
        <v>275.54998799999998</v>
      </c>
      <c r="D2160">
        <v>158.25599700000001</v>
      </c>
      <c r="E2160">
        <v>211.08332799999999</v>
      </c>
      <c r="F2160">
        <v>126.170456</v>
      </c>
      <c r="G2160">
        <v>519.78002900000001</v>
      </c>
      <c r="H2160">
        <v>88.388496000000004</v>
      </c>
      <c r="I2160">
        <v>0</v>
      </c>
    </row>
    <row r="2161" spans="1:12">
      <c r="A2161" s="126">
        <v>2160</v>
      </c>
      <c r="B2161">
        <v>3701.169922</v>
      </c>
      <c r="C2161" s="43">
        <v>275.67001299999998</v>
      </c>
      <c r="D2161">
        <v>162.04800399999999</v>
      </c>
      <c r="E2161">
        <v>207.58999600000001</v>
      </c>
      <c r="F2161">
        <v>126.10137899999999</v>
      </c>
      <c r="G2161">
        <v>524.830017</v>
      </c>
      <c r="H2161">
        <v>88.150002000000001</v>
      </c>
      <c r="I2161">
        <v>0</v>
      </c>
    </row>
    <row r="2162" spans="1:12">
      <c r="A2162" s="126">
        <v>2161</v>
      </c>
      <c r="B2162">
        <v>3722.4799800000001</v>
      </c>
      <c r="C2162" s="43">
        <v>274.48001099999999</v>
      </c>
      <c r="D2162">
        <v>161.804001</v>
      </c>
      <c r="E2162">
        <v>218.633331</v>
      </c>
      <c r="F2162">
        <v>126.9795</v>
      </c>
      <c r="G2162">
        <v>532.90002400000003</v>
      </c>
      <c r="H2162">
        <v>87.394997000000004</v>
      </c>
      <c r="I2162">
        <v>0</v>
      </c>
    </row>
    <row r="2163" spans="1:12">
      <c r="A2163" s="126">
        <v>2162</v>
      </c>
      <c r="B2163">
        <v>3709.4099120000001</v>
      </c>
      <c r="C2163" s="43">
        <v>276.39999399999999</v>
      </c>
      <c r="D2163">
        <v>160.082504</v>
      </c>
      <c r="E2163">
        <v>231.66667200000001</v>
      </c>
      <c r="F2163">
        <v>124.966774</v>
      </c>
      <c r="G2163">
        <v>534.45001200000002</v>
      </c>
      <c r="H2163">
        <v>86.550499000000002</v>
      </c>
      <c r="I2163">
        <v>0</v>
      </c>
    </row>
    <row r="2164" spans="1:12">
      <c r="A2164" s="126">
        <v>2163</v>
      </c>
      <c r="B2164">
        <v>3694.919922</v>
      </c>
      <c r="C2164">
        <v>272.98001099999999</v>
      </c>
      <c r="D2164">
        <v>160.30900600000001</v>
      </c>
      <c r="E2164">
        <v>216.61999499999999</v>
      </c>
      <c r="F2164">
        <v>126.515762</v>
      </c>
      <c r="G2164">
        <v>528.90997300000004</v>
      </c>
      <c r="H2164">
        <v>86.968497999999997</v>
      </c>
      <c r="I2164">
        <v>0</v>
      </c>
    </row>
    <row r="2165" spans="1:12">
      <c r="A2165" s="126">
        <v>2164</v>
      </c>
      <c r="B2165">
        <v>3687.26001</v>
      </c>
      <c r="C2165">
        <v>271.5</v>
      </c>
      <c r="D2165">
        <v>160.32600400000001</v>
      </c>
      <c r="E2165">
        <v>213.44667100000001</v>
      </c>
      <c r="F2165">
        <v>130.11698899999999</v>
      </c>
      <c r="G2165">
        <v>527.330017</v>
      </c>
      <c r="H2165">
        <v>86.175003000000004</v>
      </c>
      <c r="I2165">
        <v>0</v>
      </c>
    </row>
    <row r="2166" spans="1:12">
      <c r="A2166" s="126">
        <v>2165</v>
      </c>
      <c r="B2166">
        <v>3690.01001</v>
      </c>
      <c r="C2166">
        <v>266.89001500000001</v>
      </c>
      <c r="D2166">
        <v>159.26350400000001</v>
      </c>
      <c r="E2166">
        <v>215.32666</v>
      </c>
      <c r="F2166">
        <v>129.20927399999999</v>
      </c>
      <c r="G2166">
        <v>514.47997999999995</v>
      </c>
      <c r="H2166">
        <v>86.619003000000006</v>
      </c>
      <c r="I2166">
        <v>0</v>
      </c>
    </row>
    <row r="2167" spans="1:12">
      <c r="A2167" s="126">
        <v>2166</v>
      </c>
      <c r="B2167">
        <v>3703.0600589999999</v>
      </c>
      <c r="C2167">
        <v>268.88000499999998</v>
      </c>
      <c r="D2167">
        <v>158.63450599999999</v>
      </c>
      <c r="E2167">
        <v>220.58999600000001</v>
      </c>
      <c r="F2167">
        <v>130.20578</v>
      </c>
      <c r="G2167">
        <v>513.96997099999999</v>
      </c>
      <c r="H2167">
        <v>86.942497000000003</v>
      </c>
      <c r="I2167">
        <v>0</v>
      </c>
    </row>
    <row r="2168" spans="1:12">
      <c r="A2168" s="126">
        <v>2167</v>
      </c>
      <c r="B2168">
        <v>3735.360107</v>
      </c>
      <c r="C2168">
        <v>268.73998999999998</v>
      </c>
      <c r="D2168">
        <v>164.19799800000001</v>
      </c>
      <c r="E2168">
        <v>221.229996</v>
      </c>
      <c r="F2168">
        <v>134.86270099999999</v>
      </c>
      <c r="G2168">
        <v>519.11999500000002</v>
      </c>
      <c r="H2168">
        <v>88.804496999999998</v>
      </c>
      <c r="I2168">
        <v>0</v>
      </c>
    </row>
    <row r="2169" spans="1:12">
      <c r="A2169" s="126">
        <v>2168</v>
      </c>
      <c r="B2169">
        <v>3727.040039</v>
      </c>
      <c r="C2169">
        <v>276.95001200000002</v>
      </c>
      <c r="D2169">
        <v>166.10000600000001</v>
      </c>
      <c r="E2169">
        <v>221.99667400000001</v>
      </c>
      <c r="F2169">
        <v>133.067001</v>
      </c>
      <c r="G2169">
        <v>530.86999500000002</v>
      </c>
      <c r="H2169">
        <v>87.935997</v>
      </c>
      <c r="I2169">
        <v>0</v>
      </c>
    </row>
    <row r="2170" spans="1:12">
      <c r="A2170" s="126">
        <v>2169</v>
      </c>
      <c r="B2170">
        <v>3732.040039</v>
      </c>
      <c r="C2170">
        <v>277.95001200000002</v>
      </c>
      <c r="D2170">
        <v>164.292496</v>
      </c>
      <c r="E2170">
        <v>231.59333799999999</v>
      </c>
      <c r="F2170">
        <v>131.93237300000001</v>
      </c>
      <c r="G2170">
        <v>524.59002699999996</v>
      </c>
      <c r="H2170">
        <v>86.975998000000004</v>
      </c>
      <c r="I2170">
        <v>0</v>
      </c>
    </row>
    <row r="2171" spans="1:12">
      <c r="A2171" s="126">
        <v>2170</v>
      </c>
      <c r="B2171">
        <v>3756.070068</v>
      </c>
      <c r="C2171">
        <v>273.16000400000001</v>
      </c>
      <c r="D2171">
        <v>162.846497</v>
      </c>
      <c r="E2171">
        <v>235.22332800000001</v>
      </c>
      <c r="F2171">
        <v>130.91615300000001</v>
      </c>
      <c r="G2171">
        <v>540.72997999999995</v>
      </c>
      <c r="H2171">
        <v>87.594002000000003</v>
      </c>
      <c r="I2171">
        <v>0</v>
      </c>
      <c r="L2171" s="101"/>
    </row>
    <row r="2172" spans="1:12">
      <c r="A2172" s="126">
        <v>2171</v>
      </c>
      <c r="B2172">
        <v>3700.65</v>
      </c>
      <c r="C2172">
        <v>268.94000199999999</v>
      </c>
      <c r="D2172">
        <v>159.33149700000001</v>
      </c>
      <c r="E2172">
        <v>243.25666799999999</v>
      </c>
      <c r="F2172">
        <v>127.680008</v>
      </c>
      <c r="G2172">
        <v>522.85998500000005</v>
      </c>
      <c r="H2172">
        <v>86.412002999999999</v>
      </c>
    </row>
    <row r="2173" spans="1:12">
      <c r="A2173" s="126">
        <v>2172</v>
      </c>
      <c r="B2173">
        <v>3726.86</v>
      </c>
      <c r="C2173">
        <v>270.97000100000002</v>
      </c>
      <c r="D2173">
        <v>160.92550700000001</v>
      </c>
      <c r="E2173">
        <v>245.03666699999999</v>
      </c>
      <c r="F2173">
        <v>129.25862100000001</v>
      </c>
      <c r="G2173">
        <v>520.79998799999998</v>
      </c>
      <c r="H2173">
        <v>87.045997999999997</v>
      </c>
    </row>
    <row r="2174" spans="1:12">
      <c r="A2174" s="126">
        <v>2173</v>
      </c>
      <c r="B2174">
        <v>3748.14</v>
      </c>
      <c r="C2174">
        <v>263.30999800000001</v>
      </c>
      <c r="D2174">
        <v>156.919006</v>
      </c>
      <c r="E2174">
        <v>251.99333200000001</v>
      </c>
      <c r="F2174">
        <v>124.90757000000001</v>
      </c>
      <c r="G2174">
        <v>500.48998999999998</v>
      </c>
      <c r="H2174">
        <v>86.764503000000005</v>
      </c>
    </row>
    <row r="2175" spans="1:12">
      <c r="A2175" s="126">
        <v>2174</v>
      </c>
      <c r="B2175">
        <v>3803.79</v>
      </c>
      <c r="C2175">
        <v>268.73998999999998</v>
      </c>
      <c r="D2175">
        <v>158.108002</v>
      </c>
      <c r="E2175">
        <v>272.01333599999998</v>
      </c>
      <c r="F2175">
        <v>129.169815</v>
      </c>
      <c r="G2175">
        <v>508.89001500000001</v>
      </c>
      <c r="H2175">
        <v>89.362503000000004</v>
      </c>
    </row>
    <row r="2176" spans="1:12">
      <c r="A2176" s="126">
        <v>2175</v>
      </c>
      <c r="B2176">
        <v>3824.68</v>
      </c>
      <c r="C2176">
        <v>267.57000699999998</v>
      </c>
      <c r="D2176">
        <v>159.134995</v>
      </c>
      <c r="E2176">
        <v>293.33999599999999</v>
      </c>
      <c r="F2176">
        <v>130.28471400000001</v>
      </c>
      <c r="G2176">
        <v>510.39999399999999</v>
      </c>
      <c r="H2176">
        <v>90.360496999999995</v>
      </c>
    </row>
    <row r="2177" spans="1:8">
      <c r="A2177" s="126">
        <v>2176</v>
      </c>
      <c r="B2177">
        <v>3799.61</v>
      </c>
      <c r="C2177">
        <v>256.83999599999999</v>
      </c>
      <c r="D2177">
        <v>155.71049500000001</v>
      </c>
      <c r="E2177">
        <v>270.39666699999998</v>
      </c>
      <c r="F2177">
        <v>127.25576</v>
      </c>
      <c r="G2177">
        <v>499.10000600000001</v>
      </c>
      <c r="H2177">
        <v>88.335999000000001</v>
      </c>
    </row>
    <row r="2178" spans="1:8">
      <c r="A2178" s="126">
        <v>2177</v>
      </c>
      <c r="B2178">
        <v>3801.19</v>
      </c>
      <c r="C2178">
        <v>251.08999600000001</v>
      </c>
      <c r="D2178">
        <v>156.041504</v>
      </c>
      <c r="E2178">
        <v>283.14666699999998</v>
      </c>
      <c r="F2178">
        <v>127.078163</v>
      </c>
      <c r="G2178">
        <v>494.25</v>
      </c>
      <c r="H2178">
        <v>87.327499000000003</v>
      </c>
    </row>
    <row r="2179" spans="1:8">
      <c r="A2179" s="126">
        <v>2178</v>
      </c>
      <c r="B2179">
        <v>3809.84</v>
      </c>
      <c r="C2179">
        <v>251.63999899999999</v>
      </c>
      <c r="D2179">
        <v>158.29449500000001</v>
      </c>
      <c r="E2179">
        <v>284.80334499999998</v>
      </c>
      <c r="F2179">
        <v>129.140244</v>
      </c>
      <c r="G2179">
        <v>507.790009</v>
      </c>
      <c r="H2179">
        <v>87.720000999999996</v>
      </c>
    </row>
    <row r="2180" spans="1:8">
      <c r="A2180" s="126">
        <v>2179</v>
      </c>
      <c r="B2180">
        <v>3795.54</v>
      </c>
      <c r="C2180">
        <v>245.63999899999999</v>
      </c>
      <c r="D2180">
        <v>156.37350499999999</v>
      </c>
      <c r="E2180">
        <v>281.66665599999999</v>
      </c>
      <c r="F2180">
        <v>127.186691</v>
      </c>
      <c r="G2180">
        <v>500.85998499999999</v>
      </c>
      <c r="H2180">
        <v>87.009003000000007</v>
      </c>
    </row>
    <row r="2181" spans="1:8">
      <c r="A2181" s="126">
        <v>2180</v>
      </c>
      <c r="B2181">
        <v>3768.25</v>
      </c>
      <c r="C2181">
        <v>251.36000100000001</v>
      </c>
      <c r="D2181">
        <v>155.21249399999999</v>
      </c>
      <c r="E2181">
        <v>275.38665800000001</v>
      </c>
      <c r="F2181">
        <v>125.44034600000001</v>
      </c>
      <c r="G2181">
        <v>497.98001099999999</v>
      </c>
      <c r="H2181">
        <v>86.809501999999995</v>
      </c>
    </row>
    <row r="2182" spans="1:8">
      <c r="A2182" s="126">
        <v>2181</v>
      </c>
      <c r="B2182">
        <v>3798.91</v>
      </c>
      <c r="C2182">
        <v>261.10000600000001</v>
      </c>
      <c r="D2182">
        <v>156.037994</v>
      </c>
      <c r="E2182">
        <v>281.51666299999999</v>
      </c>
      <c r="F2182">
        <v>126.12112399999999</v>
      </c>
      <c r="G2182">
        <v>501.76998900000001</v>
      </c>
      <c r="H2182">
        <v>89.542998999999995</v>
      </c>
    </row>
    <row r="2183" spans="1:8">
      <c r="A2183" s="126">
        <v>2182</v>
      </c>
      <c r="B2183">
        <v>3851.85</v>
      </c>
      <c r="C2183">
        <v>267.48001099999999</v>
      </c>
      <c r="D2183">
        <v>163.169006</v>
      </c>
      <c r="E2183">
        <v>283.48333700000001</v>
      </c>
      <c r="F2183">
        <v>130.264984</v>
      </c>
      <c r="G2183">
        <v>586.34002699999996</v>
      </c>
      <c r="H2183">
        <v>94.345000999999996</v>
      </c>
    </row>
    <row r="2184" spans="1:8">
      <c r="A2184" s="126">
        <v>2183</v>
      </c>
      <c r="B2184">
        <v>3853.07</v>
      </c>
      <c r="C2184">
        <v>272.86999500000002</v>
      </c>
      <c r="D2184">
        <v>165.349503</v>
      </c>
      <c r="E2184">
        <v>281.66332999999997</v>
      </c>
      <c r="F2184">
        <v>135.040268</v>
      </c>
      <c r="G2184">
        <v>579.84002699999996</v>
      </c>
      <c r="H2184">
        <v>94.5625</v>
      </c>
    </row>
    <row r="2185" spans="1:8">
      <c r="A2185" s="126">
        <v>2184</v>
      </c>
      <c r="B2185">
        <v>3841.47</v>
      </c>
      <c r="C2185">
        <v>274.5</v>
      </c>
      <c r="D2185">
        <v>164.61149599999999</v>
      </c>
      <c r="E2185">
        <v>282.21331800000002</v>
      </c>
      <c r="F2185">
        <v>137.21086099999999</v>
      </c>
      <c r="G2185">
        <v>565.169983</v>
      </c>
      <c r="H2185">
        <v>95.052498</v>
      </c>
    </row>
    <row r="2186" spans="1:8">
      <c r="A2186" s="126">
        <v>2185</v>
      </c>
      <c r="B2186">
        <v>3855.36</v>
      </c>
      <c r="C2186">
        <v>278.01001000000002</v>
      </c>
      <c r="D2186">
        <v>164.699997</v>
      </c>
      <c r="E2186">
        <v>293.60000600000001</v>
      </c>
      <c r="F2186">
        <v>141.009399</v>
      </c>
      <c r="G2186">
        <v>556.78002900000001</v>
      </c>
      <c r="H2186">
        <v>94.970000999999996</v>
      </c>
    </row>
    <row r="2187" spans="1:8">
      <c r="A2187" s="126">
        <v>2186</v>
      </c>
      <c r="B2187">
        <v>3849.62</v>
      </c>
      <c r="C2187">
        <v>282.04998799999998</v>
      </c>
      <c r="D2187">
        <v>166.30650299999999</v>
      </c>
      <c r="E2187">
        <v>294.36334199999999</v>
      </c>
      <c r="F2187">
        <v>141.246185</v>
      </c>
      <c r="G2187">
        <v>561.92999299999997</v>
      </c>
      <c r="H2187">
        <v>95.861999999999995</v>
      </c>
    </row>
    <row r="2188" spans="1:8">
      <c r="A2188" s="126">
        <v>2187</v>
      </c>
      <c r="B2188">
        <v>3750.77</v>
      </c>
      <c r="C2188">
        <v>272.14001500000001</v>
      </c>
      <c r="D2188">
        <v>161.628998</v>
      </c>
      <c r="E2188">
        <v>288.05334499999998</v>
      </c>
      <c r="F2188">
        <v>140.16090399999999</v>
      </c>
      <c r="G2188">
        <v>523.28002900000001</v>
      </c>
      <c r="H2188">
        <v>91.539496999999997</v>
      </c>
    </row>
    <row r="2189" spans="1:8">
      <c r="A2189" s="126">
        <v>2188</v>
      </c>
      <c r="B2189">
        <v>3787.38</v>
      </c>
      <c r="C2189">
        <v>265</v>
      </c>
      <c r="D2189">
        <v>161.88099700000001</v>
      </c>
      <c r="E2189">
        <v>278.476654</v>
      </c>
      <c r="F2189">
        <v>135.25730899999999</v>
      </c>
      <c r="G2189">
        <v>538.59997599999997</v>
      </c>
      <c r="H2189">
        <v>93.155501999999998</v>
      </c>
    </row>
    <row r="2190" spans="1:8">
      <c r="A2190" s="126">
        <v>2189</v>
      </c>
      <c r="B2190">
        <v>3714.24</v>
      </c>
      <c r="C2190">
        <v>258.32998700000002</v>
      </c>
      <c r="D2190">
        <v>160.30999800000001</v>
      </c>
      <c r="E2190">
        <v>264.51001000000002</v>
      </c>
      <c r="F2190">
        <v>130.19593800000001</v>
      </c>
      <c r="G2190">
        <v>532.39001499999995</v>
      </c>
      <c r="H2190">
        <v>91.787002999999999</v>
      </c>
    </row>
    <row r="2191" spans="1:8">
      <c r="A2191" s="126">
        <v>2190</v>
      </c>
      <c r="B2191">
        <v>3773.86</v>
      </c>
      <c r="C2191">
        <v>262.01001000000002</v>
      </c>
      <c r="D2191">
        <v>167.14399700000001</v>
      </c>
      <c r="E2191">
        <v>279.93667599999998</v>
      </c>
      <c r="F2191">
        <v>132.346756</v>
      </c>
      <c r="G2191">
        <v>539.03997800000002</v>
      </c>
      <c r="H2191">
        <v>95.067497000000003</v>
      </c>
    </row>
    <row r="2192" spans="1:8">
      <c r="A2192" s="126">
        <v>2191</v>
      </c>
      <c r="B2192">
        <v>3826.31</v>
      </c>
      <c r="C2192">
        <v>267.07998700000002</v>
      </c>
      <c r="D2192">
        <v>169</v>
      </c>
      <c r="E2192">
        <v>290.92999300000002</v>
      </c>
      <c r="F2192">
        <v>133.185394</v>
      </c>
      <c r="G2192">
        <v>548.15997300000004</v>
      </c>
      <c r="H2192">
        <v>96.375504000000006</v>
      </c>
    </row>
    <row r="2193" spans="1:8">
      <c r="A2193" s="126">
        <v>2192</v>
      </c>
      <c r="B2193">
        <v>3830.17</v>
      </c>
      <c r="C2193">
        <v>266.64999399999999</v>
      </c>
      <c r="D2193">
        <v>165.62649500000001</v>
      </c>
      <c r="E2193">
        <v>284.89666699999998</v>
      </c>
      <c r="F2193">
        <v>132.14944499999999</v>
      </c>
      <c r="G2193">
        <v>539.45001200000002</v>
      </c>
      <c r="H2193">
        <v>103.503502</v>
      </c>
    </row>
    <row r="2194" spans="1:8">
      <c r="A2194" s="126">
        <v>2193</v>
      </c>
      <c r="B2194">
        <v>3871.74</v>
      </c>
      <c r="C2194">
        <v>266.48998999999998</v>
      </c>
      <c r="D2194">
        <v>166.550003</v>
      </c>
      <c r="E2194">
        <v>283.32998700000002</v>
      </c>
      <c r="F2194">
        <v>135.553314</v>
      </c>
      <c r="G2194">
        <v>552.15997300000004</v>
      </c>
      <c r="H2194">
        <v>103.1185</v>
      </c>
    </row>
    <row r="2195" spans="1:8">
      <c r="A2195" s="126">
        <v>2194</v>
      </c>
      <c r="B2195">
        <v>3886.83</v>
      </c>
      <c r="C2195">
        <v>268.10000600000001</v>
      </c>
      <c r="D2195">
        <v>167.60749799999999</v>
      </c>
      <c r="E2195">
        <v>284.07666</v>
      </c>
      <c r="F2195">
        <v>135.13336200000001</v>
      </c>
      <c r="G2195">
        <v>550.78997800000002</v>
      </c>
      <c r="H2195">
        <v>104.900002</v>
      </c>
    </row>
    <row r="2196" spans="1:8">
      <c r="A2196" s="126">
        <v>2195</v>
      </c>
      <c r="B2196">
        <v>3915.59</v>
      </c>
      <c r="C2196">
        <v>266.57998700000002</v>
      </c>
      <c r="D2196">
        <v>166.14700300000001</v>
      </c>
      <c r="E2196">
        <v>287.80667099999999</v>
      </c>
      <c r="F2196">
        <v>135.281586</v>
      </c>
      <c r="G2196">
        <v>547.919983</v>
      </c>
      <c r="H2196">
        <v>104.6455</v>
      </c>
    </row>
    <row r="2197" spans="1:8">
      <c r="A2197" s="126">
        <v>2196</v>
      </c>
      <c r="B2197">
        <v>3911.23</v>
      </c>
      <c r="C2197">
        <v>269.45001200000002</v>
      </c>
      <c r="D2197">
        <v>165.25</v>
      </c>
      <c r="E2197">
        <v>283.15332000000001</v>
      </c>
      <c r="F2197">
        <v>134.39227299999999</v>
      </c>
      <c r="G2197">
        <v>559.07000700000003</v>
      </c>
      <c r="H2197">
        <v>104.175499</v>
      </c>
    </row>
    <row r="2198" spans="1:8">
      <c r="A2198" s="126">
        <v>2197</v>
      </c>
      <c r="B2198">
        <v>3909.88</v>
      </c>
      <c r="C2198">
        <v>271.86999500000002</v>
      </c>
      <c r="D2198">
        <v>164.32899499999999</v>
      </c>
      <c r="E2198">
        <v>268.273346</v>
      </c>
      <c r="F2198">
        <v>133.779663</v>
      </c>
      <c r="G2198">
        <v>563.59002699999996</v>
      </c>
      <c r="H2198">
        <v>104.768997</v>
      </c>
    </row>
    <row r="2199" spans="1:8">
      <c r="A2199" s="126">
        <v>2198</v>
      </c>
      <c r="B2199">
        <v>3916.38</v>
      </c>
      <c r="C2199">
        <v>270.39001500000001</v>
      </c>
      <c r="D2199">
        <v>163.106506</v>
      </c>
      <c r="E2199">
        <v>270.55334499999998</v>
      </c>
      <c r="F2199">
        <v>133.52276599999999</v>
      </c>
      <c r="G2199">
        <v>557.59002699999996</v>
      </c>
      <c r="H2199">
        <v>104.79450199999999</v>
      </c>
    </row>
    <row r="2200" spans="1:8">
      <c r="A2200" s="126">
        <v>2199</v>
      </c>
      <c r="B2200">
        <v>3934.83</v>
      </c>
      <c r="C2200">
        <v>270.5</v>
      </c>
      <c r="D2200">
        <v>163.88549800000001</v>
      </c>
      <c r="E2200">
        <v>272.040009</v>
      </c>
      <c r="F2200">
        <v>133.75988799999999</v>
      </c>
      <c r="G2200">
        <v>556.52002000000005</v>
      </c>
      <c r="H2200">
        <v>105.20549800000001</v>
      </c>
    </row>
    <row r="2201" spans="1:8">
      <c r="A2201" s="126">
        <v>2200</v>
      </c>
      <c r="B2201">
        <v>3932.59</v>
      </c>
      <c r="C2201">
        <v>273.97000100000002</v>
      </c>
      <c r="D2201">
        <v>163.447495</v>
      </c>
      <c r="E2201">
        <v>265.406677</v>
      </c>
      <c r="F2201">
        <v>131.60583500000001</v>
      </c>
      <c r="G2201">
        <v>557.28002900000001</v>
      </c>
      <c r="H2201">
        <v>106.095001</v>
      </c>
    </row>
    <row r="2202" spans="1:8">
      <c r="A2202" s="126">
        <v>2201</v>
      </c>
      <c r="B2202">
        <v>3931.33</v>
      </c>
      <c r="C2202">
        <v>273.57000699999998</v>
      </c>
      <c r="D2202">
        <v>165.432007</v>
      </c>
      <c r="E2202">
        <v>266.04998799999998</v>
      </c>
      <c r="F2202">
        <v>129.28376800000001</v>
      </c>
      <c r="G2202">
        <v>551.34002699999996</v>
      </c>
      <c r="H2202">
        <v>106.415497</v>
      </c>
    </row>
    <row r="2203" spans="1:8">
      <c r="A2203" s="126">
        <v>2202</v>
      </c>
      <c r="B2203">
        <v>3913.97</v>
      </c>
      <c r="C2203">
        <v>269.39001500000001</v>
      </c>
      <c r="D2203">
        <v>166.41149899999999</v>
      </c>
      <c r="E2203">
        <v>262.459991</v>
      </c>
      <c r="F2203">
        <v>128.167236</v>
      </c>
      <c r="G2203">
        <v>548.21997099999999</v>
      </c>
      <c r="H2203">
        <v>105.860001</v>
      </c>
    </row>
    <row r="2204" spans="1:8">
      <c r="A2204" s="126">
        <v>2203</v>
      </c>
      <c r="B2204">
        <v>3906.71</v>
      </c>
      <c r="C2204">
        <v>261.55999800000001</v>
      </c>
      <c r="D2204">
        <v>162.49499499999999</v>
      </c>
      <c r="E2204">
        <v>260.43331899999998</v>
      </c>
      <c r="F2204">
        <v>128.32531700000001</v>
      </c>
      <c r="G2204">
        <v>540.21997099999999</v>
      </c>
      <c r="H2204">
        <v>105.056999</v>
      </c>
    </row>
    <row r="2205" spans="1:8">
      <c r="A2205" s="126">
        <v>2204</v>
      </c>
      <c r="B2205">
        <v>3876.5</v>
      </c>
      <c r="C2205">
        <v>260.32998700000002</v>
      </c>
      <c r="D2205">
        <v>159.037003</v>
      </c>
      <c r="E2205">
        <v>238.16667200000001</v>
      </c>
      <c r="F2205">
        <v>124.501358</v>
      </c>
      <c r="G2205">
        <v>533.78002900000001</v>
      </c>
      <c r="H2205">
        <v>103.24400300000001</v>
      </c>
    </row>
    <row r="2206" spans="1:8">
      <c r="A2206" s="126">
        <v>2205</v>
      </c>
      <c r="B2206">
        <v>3881.37</v>
      </c>
      <c r="C2206">
        <v>265.85998499999999</v>
      </c>
      <c r="D2206">
        <v>159.72500600000001</v>
      </c>
      <c r="E2206">
        <v>232.94667100000001</v>
      </c>
      <c r="F2206">
        <v>124.363022</v>
      </c>
      <c r="G2206">
        <v>546.15002400000003</v>
      </c>
      <c r="H2206">
        <v>103.54299899999999</v>
      </c>
    </row>
    <row r="2207" spans="1:8">
      <c r="A2207" s="126">
        <v>2206</v>
      </c>
      <c r="B2207">
        <v>3925.43</v>
      </c>
      <c r="C2207">
        <v>264.30999800000001</v>
      </c>
      <c r="D2207">
        <v>157.97650100000001</v>
      </c>
      <c r="E2207">
        <v>247.33999600000001</v>
      </c>
      <c r="F2207">
        <v>123.85908499999999</v>
      </c>
      <c r="G2207">
        <v>553.40997300000004</v>
      </c>
      <c r="H2207">
        <v>104.758499</v>
      </c>
    </row>
    <row r="2208" spans="1:8">
      <c r="A2208" s="126">
        <v>2207</v>
      </c>
      <c r="B2208">
        <v>3829.34</v>
      </c>
      <c r="C2208">
        <v>254.69000199999999</v>
      </c>
      <c r="D2208">
        <v>152.858002</v>
      </c>
      <c r="E2208">
        <v>227.40666200000001</v>
      </c>
      <c r="F2208">
        <v>119.55094099999999</v>
      </c>
      <c r="G2208">
        <v>546.70001200000002</v>
      </c>
      <c r="H2208">
        <v>101.568001</v>
      </c>
    </row>
    <row r="2209" spans="1:8">
      <c r="A2209" s="126">
        <v>2208</v>
      </c>
      <c r="B2209">
        <v>3811.15</v>
      </c>
      <c r="C2209">
        <v>257.61999500000002</v>
      </c>
      <c r="D2209">
        <v>154.6465</v>
      </c>
      <c r="E2209">
        <v>225.16667200000001</v>
      </c>
      <c r="F2209">
        <v>119.817741</v>
      </c>
      <c r="G2209">
        <v>538.84997599999997</v>
      </c>
      <c r="H2209">
        <v>101.843002</v>
      </c>
    </row>
    <row r="2210" spans="1:8">
      <c r="A2210" s="126">
        <v>2209</v>
      </c>
      <c r="B2210">
        <v>3901.82</v>
      </c>
      <c r="C2210">
        <v>264.91000400000001</v>
      </c>
      <c r="D2210">
        <v>157.307007</v>
      </c>
      <c r="E2210">
        <v>239.47666899999999</v>
      </c>
      <c r="F2210">
        <v>126.270065</v>
      </c>
      <c r="G2210">
        <v>550.64001499999995</v>
      </c>
      <c r="H2210">
        <v>104.07550000000001</v>
      </c>
    </row>
    <row r="2211" spans="1:8">
      <c r="A2211" s="126">
        <v>2210</v>
      </c>
      <c r="B2211">
        <v>3870.29</v>
      </c>
      <c r="C2211">
        <v>259</v>
      </c>
      <c r="D2211">
        <v>154.72650100000001</v>
      </c>
      <c r="E2211">
        <v>228.81333900000001</v>
      </c>
      <c r="F2211">
        <v>123.63181299999999</v>
      </c>
      <c r="G2211">
        <v>547.82000700000003</v>
      </c>
      <c r="H2211">
        <v>103.792</v>
      </c>
    </row>
    <row r="2212" spans="1:8">
      <c r="A2212" s="126">
        <v>2211</v>
      </c>
      <c r="B2212">
        <v>3819.72</v>
      </c>
      <c r="C2212">
        <v>255.41000399999999</v>
      </c>
      <c r="D2212">
        <v>150.25</v>
      </c>
      <c r="E2212">
        <v>217.73333700000001</v>
      </c>
      <c r="F2212">
        <v>120.608215</v>
      </c>
      <c r="G2212">
        <v>520.70001200000002</v>
      </c>
      <c r="H2212">
        <v>101.335503</v>
      </c>
    </row>
    <row r="2213" spans="1:8">
      <c r="A2213" s="126">
        <v>2212</v>
      </c>
      <c r="B2213">
        <v>3768.47</v>
      </c>
      <c r="C2213">
        <v>257.64001500000001</v>
      </c>
      <c r="D2213">
        <v>148.87849399999999</v>
      </c>
      <c r="E2213">
        <v>207.14666700000001</v>
      </c>
      <c r="F2213">
        <v>118.701172</v>
      </c>
      <c r="G2213">
        <v>511.290009</v>
      </c>
      <c r="H2213">
        <v>102.454498</v>
      </c>
    </row>
    <row r="2214" spans="1:8">
      <c r="A2214" s="126">
        <v>2213</v>
      </c>
      <c r="B2214">
        <v>3841.94</v>
      </c>
      <c r="C2214">
        <v>264.27999899999998</v>
      </c>
      <c r="D2214">
        <v>150.02299500000001</v>
      </c>
      <c r="E2214">
        <v>199.316666</v>
      </c>
      <c r="F2214">
        <v>119.97582199999999</v>
      </c>
      <c r="G2214">
        <v>516.39001499999995</v>
      </c>
      <c r="H2214">
        <v>105.427002</v>
      </c>
    </row>
    <row r="2215" spans="1:8">
      <c r="A2215" s="126">
        <v>2214</v>
      </c>
      <c r="B2215">
        <v>3821.35</v>
      </c>
      <c r="C2215">
        <v>255.30999800000001</v>
      </c>
      <c r="D2215">
        <v>147.59750399999999</v>
      </c>
      <c r="E2215">
        <v>187.66667200000001</v>
      </c>
      <c r="F2215">
        <v>114.97601299999999</v>
      </c>
      <c r="G2215">
        <v>493.32998700000002</v>
      </c>
      <c r="H2215">
        <v>101.208504</v>
      </c>
    </row>
    <row r="2216" spans="1:8">
      <c r="A2216" s="126">
        <v>2215</v>
      </c>
      <c r="B2216">
        <v>3875.44</v>
      </c>
      <c r="C2216">
        <v>265.73998999999998</v>
      </c>
      <c r="D2216">
        <v>153.14250200000001</v>
      </c>
      <c r="E2216">
        <v>224.52667199999999</v>
      </c>
      <c r="F2216">
        <v>119.64975</v>
      </c>
      <c r="G2216">
        <v>506.44000199999999</v>
      </c>
      <c r="H2216">
        <v>102.635002</v>
      </c>
    </row>
    <row r="2217" spans="1:8">
      <c r="A2217" s="126">
        <v>2216</v>
      </c>
      <c r="B2217">
        <v>3898.81</v>
      </c>
      <c r="C2217">
        <v>264.89999399999999</v>
      </c>
      <c r="D2217">
        <v>152.88200399999999</v>
      </c>
      <c r="E2217">
        <v>222.68666099999999</v>
      </c>
      <c r="F2217">
        <v>118.55295599999999</v>
      </c>
      <c r="G2217">
        <v>504.540009</v>
      </c>
      <c r="H2217">
        <v>102.751503</v>
      </c>
    </row>
    <row r="2218" spans="1:8">
      <c r="A2218" s="126">
        <v>2217</v>
      </c>
      <c r="B2218">
        <v>3939.34</v>
      </c>
      <c r="C2218">
        <v>273.88000499999998</v>
      </c>
      <c r="D2218">
        <v>155.67950400000001</v>
      </c>
      <c r="E2218">
        <v>233.199997</v>
      </c>
      <c r="F2218">
        <v>120.50939200000001</v>
      </c>
      <c r="G2218">
        <v>523.05999799999995</v>
      </c>
      <c r="H2218">
        <v>105.73850299999999</v>
      </c>
    </row>
    <row r="2219" spans="1:8">
      <c r="A2219" s="126">
        <v>2218</v>
      </c>
      <c r="B2219">
        <v>3943.34</v>
      </c>
      <c r="C2219">
        <v>268.39999399999999</v>
      </c>
      <c r="D2219">
        <v>154.474503</v>
      </c>
      <c r="E2219">
        <v>231.24333200000001</v>
      </c>
      <c r="F2219">
        <v>119.590462</v>
      </c>
      <c r="G2219">
        <v>518.02002000000005</v>
      </c>
      <c r="H2219">
        <v>103.096001</v>
      </c>
    </row>
    <row r="2220" spans="1:8">
      <c r="A2220" s="126">
        <v>2219</v>
      </c>
      <c r="B2220">
        <v>3968.94</v>
      </c>
      <c r="C2220">
        <v>273.75</v>
      </c>
      <c r="D2220">
        <v>154.084</v>
      </c>
      <c r="E2220">
        <v>235.979996</v>
      </c>
      <c r="F2220">
        <v>122.51525100000001</v>
      </c>
      <c r="G2220">
        <v>520.25</v>
      </c>
      <c r="H2220">
        <v>103.324501</v>
      </c>
    </row>
    <row r="2221" spans="1:8">
      <c r="A2221" s="126">
        <v>2220</v>
      </c>
      <c r="B2221">
        <v>3962.71</v>
      </c>
      <c r="C2221">
        <v>279.27999899999998</v>
      </c>
      <c r="D2221">
        <v>154.59300200000001</v>
      </c>
      <c r="E2221">
        <v>225.62666300000001</v>
      </c>
      <c r="F2221">
        <v>124.076469</v>
      </c>
      <c r="G2221">
        <v>524.03002900000001</v>
      </c>
      <c r="H2221">
        <v>104.62599899999999</v>
      </c>
    </row>
    <row r="2222" spans="1:8">
      <c r="A2222" s="126">
        <v>2221</v>
      </c>
      <c r="B2222">
        <v>3974.12</v>
      </c>
      <c r="C2222">
        <v>284.01001000000002</v>
      </c>
      <c r="D2222">
        <v>156.78649899999999</v>
      </c>
      <c r="E2222">
        <v>233.93666099999999</v>
      </c>
      <c r="F2222">
        <v>123.276093</v>
      </c>
      <c r="G2222">
        <v>524.44000200000005</v>
      </c>
      <c r="H2222">
        <v>104.554001</v>
      </c>
    </row>
    <row r="2223" spans="1:8">
      <c r="A2223" s="126">
        <v>2222</v>
      </c>
      <c r="B2223">
        <v>3915.46</v>
      </c>
      <c r="C2223">
        <v>278.61999500000002</v>
      </c>
      <c r="D2223">
        <v>151.399506</v>
      </c>
      <c r="E2223">
        <v>217.720001</v>
      </c>
      <c r="F2223">
        <v>119.09641999999999</v>
      </c>
      <c r="G2223">
        <v>504.790009</v>
      </c>
      <c r="H2223">
        <v>101.810997</v>
      </c>
    </row>
    <row r="2224" spans="1:8">
      <c r="A2224" s="126">
        <v>2223</v>
      </c>
      <c r="B2224">
        <v>3913.1</v>
      </c>
      <c r="C2224">
        <v>290.10998499999999</v>
      </c>
      <c r="D2224">
        <v>153.74800099999999</v>
      </c>
      <c r="E2224">
        <v>218.28999300000001</v>
      </c>
      <c r="F2224">
        <v>118.562828</v>
      </c>
      <c r="G2224">
        <v>512.17999299999997</v>
      </c>
      <c r="H2224">
        <v>102.160004</v>
      </c>
    </row>
    <row r="2225" spans="1:8">
      <c r="A2225" s="126">
        <v>2224</v>
      </c>
      <c r="B2225">
        <v>3940.59</v>
      </c>
      <c r="C2225">
        <v>293.540009</v>
      </c>
      <c r="D2225">
        <v>155.54350299999999</v>
      </c>
      <c r="E2225">
        <v>223.33332799999999</v>
      </c>
      <c r="F2225">
        <v>121.922394</v>
      </c>
      <c r="G2225">
        <v>523.10998500000005</v>
      </c>
      <c r="H2225">
        <v>101.929497</v>
      </c>
    </row>
    <row r="2226" spans="1:8">
      <c r="A2226" s="126">
        <v>2225</v>
      </c>
      <c r="B2226">
        <v>3910.52</v>
      </c>
      <c r="C2226">
        <v>290.63000499999998</v>
      </c>
      <c r="D2226">
        <v>156.875</v>
      </c>
      <c r="E2226">
        <v>220.720001</v>
      </c>
      <c r="F2226">
        <v>121.08251199999999</v>
      </c>
      <c r="G2226">
        <v>535.09002699999996</v>
      </c>
      <c r="H2226">
        <v>102.648003</v>
      </c>
    </row>
    <row r="2227" spans="1:8">
      <c r="A2227" s="126">
        <v>2226</v>
      </c>
      <c r="B2227">
        <v>3889.14</v>
      </c>
      <c r="C2227">
        <v>282.14001500000001</v>
      </c>
      <c r="D2227">
        <v>154.3535</v>
      </c>
      <c r="E2227">
        <v>210.08999600000001</v>
      </c>
      <c r="F2227">
        <v>118.661644</v>
      </c>
      <c r="G2227">
        <v>520.80999799999995</v>
      </c>
      <c r="H2227">
        <v>102.25299800000001</v>
      </c>
    </row>
    <row r="2228" spans="1:8">
      <c r="A2228" s="126">
        <v>2227</v>
      </c>
      <c r="B2228">
        <v>3909.52</v>
      </c>
      <c r="C2228">
        <v>278.73998999999998</v>
      </c>
      <c r="D2228">
        <v>152.31300400000001</v>
      </c>
      <c r="E2228">
        <v>213.46333300000001</v>
      </c>
      <c r="F2228">
        <v>119.15570099999999</v>
      </c>
      <c r="G2228">
        <v>502.85998499999999</v>
      </c>
      <c r="H2228">
        <v>102.218002</v>
      </c>
    </row>
    <row r="2229" spans="1:8">
      <c r="A2229" s="126">
        <v>2228</v>
      </c>
      <c r="B2229">
        <v>3974.54</v>
      </c>
      <c r="C2229">
        <v>283.01998900000001</v>
      </c>
      <c r="D2229">
        <v>152.60150100000001</v>
      </c>
      <c r="E2229">
        <v>206.23666399999999</v>
      </c>
      <c r="F2229">
        <v>119.768326</v>
      </c>
      <c r="G2229">
        <v>508.04998799999998</v>
      </c>
      <c r="H2229">
        <v>101.777496</v>
      </c>
    </row>
    <row r="2230" spans="1:8">
      <c r="A2230" s="126">
        <v>2229</v>
      </c>
      <c r="B2230">
        <v>3971.09</v>
      </c>
      <c r="C2230">
        <v>290.82000699999998</v>
      </c>
      <c r="D2230">
        <v>153.78649899999999</v>
      </c>
      <c r="E2230">
        <v>203.76333600000001</v>
      </c>
      <c r="F2230">
        <v>119.94618199999999</v>
      </c>
      <c r="G2230">
        <v>513.95001200000002</v>
      </c>
      <c r="H2230">
        <v>102.797501</v>
      </c>
    </row>
    <row r="2231" spans="1:8">
      <c r="A2231" s="126">
        <v>2230</v>
      </c>
      <c r="B2231">
        <v>3958.55</v>
      </c>
      <c r="C2231">
        <v>288</v>
      </c>
      <c r="D2231">
        <v>152.76449600000001</v>
      </c>
      <c r="E2231">
        <v>211.87333699999999</v>
      </c>
      <c r="F2231">
        <v>118.47391500000001</v>
      </c>
      <c r="G2231">
        <v>513.39001499999995</v>
      </c>
      <c r="H2231">
        <v>102.777</v>
      </c>
    </row>
    <row r="2232" spans="1:8">
      <c r="A2232" s="126">
        <v>2231</v>
      </c>
      <c r="B2232">
        <v>3972.89</v>
      </c>
      <c r="C2232">
        <v>294.52999899999998</v>
      </c>
      <c r="D2232">
        <v>154.70399499999999</v>
      </c>
      <c r="E2232">
        <v>222.643326</v>
      </c>
      <c r="F2232">
        <v>120.69714399999999</v>
      </c>
      <c r="G2232">
        <v>521.65997300000004</v>
      </c>
      <c r="H2232">
        <v>103.43150300000001</v>
      </c>
    </row>
    <row r="2233" spans="1:8">
      <c r="A2233" s="126">
        <v>2232</v>
      </c>
      <c r="B2233">
        <v>4019.87</v>
      </c>
      <c r="C2233">
        <v>298.66000400000001</v>
      </c>
      <c r="D2233">
        <v>158.050003</v>
      </c>
      <c r="E2233">
        <v>220.58332799999999</v>
      </c>
      <c r="F2233">
        <v>121.53703299999999</v>
      </c>
      <c r="G2233">
        <v>539.419983</v>
      </c>
      <c r="H2233">
        <v>106.887497</v>
      </c>
    </row>
    <row r="2234" spans="1:8">
      <c r="A2234" s="126">
        <v>2233</v>
      </c>
      <c r="B2234">
        <v>4077.91</v>
      </c>
      <c r="C2234">
        <v>308.91000400000001</v>
      </c>
      <c r="D2234">
        <v>161.336502</v>
      </c>
      <c r="E2234">
        <v>230.35000600000001</v>
      </c>
      <c r="F2234">
        <v>124.402542</v>
      </c>
      <c r="G2234">
        <v>540.669983</v>
      </c>
      <c r="H2234">
        <v>111.277496</v>
      </c>
    </row>
    <row r="2235" spans="1:8">
      <c r="A2235" s="126">
        <v>2234</v>
      </c>
      <c r="B2235">
        <v>4073.94</v>
      </c>
      <c r="C2235">
        <v>306.26001000000002</v>
      </c>
      <c r="D2235">
        <v>161.19099399999999</v>
      </c>
      <c r="E2235">
        <v>230.53999300000001</v>
      </c>
      <c r="F2235">
        <v>124.708862</v>
      </c>
      <c r="G2235">
        <v>544.53002900000001</v>
      </c>
      <c r="H2235">
        <v>111.237503</v>
      </c>
    </row>
    <row r="2236" spans="1:8">
      <c r="A2236" s="126">
        <v>2235</v>
      </c>
      <c r="B2236">
        <v>4079.95</v>
      </c>
      <c r="C2236">
        <v>313.08999599999999</v>
      </c>
      <c r="D2236">
        <v>163.96949799999999</v>
      </c>
      <c r="E2236">
        <v>223.65666200000001</v>
      </c>
      <c r="F2236">
        <v>126.378738</v>
      </c>
      <c r="G2236">
        <v>546.98999000000003</v>
      </c>
      <c r="H2236">
        <v>112.48400100000001</v>
      </c>
    </row>
    <row r="2237" spans="1:8">
      <c r="A2237" s="126">
        <v>2236</v>
      </c>
      <c r="B2237">
        <v>4097.17</v>
      </c>
      <c r="C2237">
        <v>313.01998900000001</v>
      </c>
      <c r="D2237">
        <v>164.96499600000001</v>
      </c>
      <c r="E2237">
        <v>227.933334</v>
      </c>
      <c r="F2237">
        <v>128.80950899999999</v>
      </c>
      <c r="G2237">
        <v>554.580017</v>
      </c>
      <c r="H2237">
        <v>113.272003</v>
      </c>
    </row>
    <row r="2238" spans="1:8">
      <c r="A2238" s="126">
        <v>2237</v>
      </c>
      <c r="B2238">
        <v>4128.8</v>
      </c>
      <c r="C2238">
        <v>312.459991</v>
      </c>
      <c r="D2238">
        <v>168.61000100000001</v>
      </c>
      <c r="E2238">
        <v>225.67334</v>
      </c>
      <c r="F2238">
        <v>131.418091</v>
      </c>
      <c r="G2238">
        <v>555.30999799999995</v>
      </c>
      <c r="H2238">
        <v>114.293999</v>
      </c>
    </row>
    <row r="2239" spans="1:8">
      <c r="A2239" s="126">
        <v>2238</v>
      </c>
      <c r="B2239">
        <v>4127.99</v>
      </c>
      <c r="C2239">
        <v>311.540009</v>
      </c>
      <c r="D2239">
        <v>168.96949799999999</v>
      </c>
      <c r="E2239">
        <v>233.99333200000001</v>
      </c>
      <c r="F2239">
        <v>129.67903100000001</v>
      </c>
      <c r="G2239">
        <v>552.78002900000001</v>
      </c>
      <c r="H2239">
        <v>112.739502</v>
      </c>
    </row>
    <row r="2240" spans="1:8">
      <c r="A2240" s="126">
        <v>2239</v>
      </c>
      <c r="B2240">
        <v>4141.59</v>
      </c>
      <c r="C2240">
        <v>309.76001000000002</v>
      </c>
      <c r="D2240">
        <v>170</v>
      </c>
      <c r="E2240">
        <v>254.106674</v>
      </c>
      <c r="F2240">
        <v>132.831085</v>
      </c>
      <c r="G2240">
        <v>553.72997999999995</v>
      </c>
      <c r="H2240">
        <v>113.36350299999999</v>
      </c>
    </row>
    <row r="2241" spans="1:8">
      <c r="A2241" s="126">
        <v>2240</v>
      </c>
      <c r="B2241">
        <v>4124.66</v>
      </c>
      <c r="C2241">
        <v>302.82000699999998</v>
      </c>
      <c r="D2241">
        <v>166.64999399999999</v>
      </c>
      <c r="E2241">
        <v>244.07666</v>
      </c>
      <c r="F2241">
        <v>130.45962499999999</v>
      </c>
      <c r="G2241">
        <v>540.02002000000005</v>
      </c>
      <c r="H2241">
        <v>112.741997</v>
      </c>
    </row>
    <row r="2242" spans="1:8">
      <c r="A2242" s="126">
        <v>2241</v>
      </c>
      <c r="B2242">
        <v>4170.42</v>
      </c>
      <c r="C2242">
        <v>307.82000699999998</v>
      </c>
      <c r="D2242">
        <v>168.954498</v>
      </c>
      <c r="E2242">
        <v>246.28334000000001</v>
      </c>
      <c r="F2242">
        <v>132.900238</v>
      </c>
      <c r="G2242">
        <v>549.21997099999999</v>
      </c>
      <c r="H2242">
        <v>114.833</v>
      </c>
    </row>
    <row r="2243" spans="1:8">
      <c r="A2243" s="126">
        <v>2242</v>
      </c>
      <c r="B2243">
        <v>4185.47</v>
      </c>
      <c r="C2243">
        <v>306.17999300000002</v>
      </c>
      <c r="D2243">
        <v>169.97200000000001</v>
      </c>
      <c r="E2243">
        <v>246.59333799999999</v>
      </c>
      <c r="F2243">
        <v>132.564301</v>
      </c>
      <c r="G2243">
        <v>546.53997800000002</v>
      </c>
      <c r="H2243">
        <v>114.88800000000001</v>
      </c>
    </row>
    <row r="2244" spans="1:8">
      <c r="A2244" s="126">
        <v>2243</v>
      </c>
      <c r="B2244">
        <v>4163.26</v>
      </c>
      <c r="C2244">
        <v>302.23998999999998</v>
      </c>
      <c r="D2244">
        <v>168.600494</v>
      </c>
      <c r="E2244">
        <v>238.21000699999999</v>
      </c>
      <c r="F2244">
        <v>133.23619099999999</v>
      </c>
      <c r="G2244">
        <v>554.44000200000005</v>
      </c>
      <c r="H2244">
        <v>115.120003</v>
      </c>
    </row>
    <row r="2245" spans="1:8">
      <c r="A2245" s="126">
        <v>2244</v>
      </c>
      <c r="B2245">
        <v>4134.9399999999996</v>
      </c>
      <c r="C2245">
        <v>302.64999399999999</v>
      </c>
      <c r="D2245">
        <v>166.734497</v>
      </c>
      <c r="E2245">
        <v>239.66333</v>
      </c>
      <c r="F2245">
        <v>131.526779</v>
      </c>
      <c r="G2245">
        <v>549.57000700000003</v>
      </c>
      <c r="H2245">
        <v>114.68150300000001</v>
      </c>
    </row>
    <row r="2246" spans="1:8">
      <c r="A2246" s="126">
        <v>2245</v>
      </c>
      <c r="B2246">
        <v>4173.42</v>
      </c>
      <c r="C2246">
        <v>301.47000100000002</v>
      </c>
      <c r="D2246">
        <v>168.100998</v>
      </c>
      <c r="E2246">
        <v>248.03999300000001</v>
      </c>
      <c r="F2246">
        <v>131.91213999999999</v>
      </c>
      <c r="G2246">
        <v>508.89999399999999</v>
      </c>
      <c r="H2246">
        <v>114.664497</v>
      </c>
    </row>
    <row r="2247" spans="1:8">
      <c r="A2247" s="126">
        <v>2246</v>
      </c>
      <c r="B2247">
        <v>4134.9799999999996</v>
      </c>
      <c r="C2247">
        <v>296.51998900000001</v>
      </c>
      <c r="D2247">
        <v>165.45199600000001</v>
      </c>
      <c r="E2247">
        <v>239.89666700000001</v>
      </c>
      <c r="F2247">
        <v>130.37068199999999</v>
      </c>
      <c r="G2247">
        <v>508.77999899999998</v>
      </c>
      <c r="H2247">
        <v>113.396004</v>
      </c>
    </row>
    <row r="2248" spans="1:8">
      <c r="A2248" s="126">
        <v>2247</v>
      </c>
      <c r="B2248">
        <v>4180.17</v>
      </c>
      <c r="C2248">
        <v>301.13000499999998</v>
      </c>
      <c r="D2248">
        <v>167.044006</v>
      </c>
      <c r="E2248">
        <v>243.133331</v>
      </c>
      <c r="F2248">
        <v>132.722397</v>
      </c>
      <c r="G2248">
        <v>505.54998799999998</v>
      </c>
      <c r="H2248">
        <v>115.764999</v>
      </c>
    </row>
    <row r="2249" spans="1:8">
      <c r="A2249" s="126">
        <v>2248</v>
      </c>
      <c r="B2249">
        <v>4187.62</v>
      </c>
      <c r="C2249">
        <v>303.040009</v>
      </c>
      <c r="D2249">
        <v>170.449997</v>
      </c>
      <c r="E2249">
        <v>246.066666</v>
      </c>
      <c r="F2249">
        <v>133.11764500000001</v>
      </c>
      <c r="G2249">
        <v>510.29998799999998</v>
      </c>
      <c r="H2249">
        <v>116.33699799999999</v>
      </c>
    </row>
    <row r="2250" spans="1:8">
      <c r="A2250" s="126">
        <v>2249</v>
      </c>
      <c r="B2250">
        <v>4186.72</v>
      </c>
      <c r="C2250">
        <v>303.57000699999998</v>
      </c>
      <c r="D2250">
        <v>170.87150600000001</v>
      </c>
      <c r="E2250">
        <v>234.91333</v>
      </c>
      <c r="F2250">
        <v>132.79155</v>
      </c>
      <c r="G2250">
        <v>505.54998799999998</v>
      </c>
      <c r="H2250">
        <v>115.356003</v>
      </c>
    </row>
    <row r="2251" spans="1:8">
      <c r="A2251" s="126">
        <v>2250</v>
      </c>
      <c r="B2251">
        <v>4183.18</v>
      </c>
      <c r="C2251">
        <v>307.10000600000001</v>
      </c>
      <c r="D2251">
        <v>172.925003</v>
      </c>
      <c r="E2251">
        <v>231.46665999999999</v>
      </c>
      <c r="F2251">
        <v>131.99121099999999</v>
      </c>
      <c r="G2251">
        <v>506.51998900000001</v>
      </c>
      <c r="H2251">
        <v>118.995499</v>
      </c>
    </row>
    <row r="2252" spans="1:8">
      <c r="A2252" s="126">
        <v>2251</v>
      </c>
      <c r="B2252">
        <v>4211.47</v>
      </c>
      <c r="C2252">
        <v>329.51001000000002</v>
      </c>
      <c r="D2252">
        <v>173.565506</v>
      </c>
      <c r="E2252">
        <v>225.66667200000001</v>
      </c>
      <c r="F2252">
        <v>131.89238</v>
      </c>
      <c r="G2252">
        <v>509</v>
      </c>
      <c r="H2252">
        <v>121.494499</v>
      </c>
    </row>
    <row r="2253" spans="1:8">
      <c r="A2253" s="126">
        <v>2252</v>
      </c>
      <c r="B2253">
        <v>4181.17</v>
      </c>
      <c r="C2253">
        <v>325.07998700000002</v>
      </c>
      <c r="D2253">
        <v>173.371002</v>
      </c>
      <c r="E2253">
        <v>236.479996</v>
      </c>
      <c r="F2253">
        <v>129.896423</v>
      </c>
      <c r="G2253">
        <v>513.46997099999999</v>
      </c>
      <c r="H2253">
        <v>120.50599699999999</v>
      </c>
    </row>
    <row r="2254" spans="1:8">
      <c r="A2254" s="126">
        <v>2253</v>
      </c>
      <c r="B2254">
        <v>4192.66</v>
      </c>
      <c r="C2254">
        <v>322.57998700000002</v>
      </c>
      <c r="D2254">
        <v>169.32449299999999</v>
      </c>
      <c r="E2254">
        <v>228.300003</v>
      </c>
      <c r="F2254">
        <v>130.96354700000001</v>
      </c>
      <c r="G2254">
        <v>509.10998499999999</v>
      </c>
      <c r="H2254">
        <v>119.758499</v>
      </c>
    </row>
    <row r="2255" spans="1:8">
      <c r="A2255" s="126">
        <v>2254</v>
      </c>
      <c r="B2255">
        <v>4164.66</v>
      </c>
      <c r="C2255">
        <v>318.35998499999999</v>
      </c>
      <c r="D2255">
        <v>165.59350599999999</v>
      </c>
      <c r="E2255">
        <v>224.53334000000001</v>
      </c>
      <c r="F2255">
        <v>126.329346</v>
      </c>
      <c r="G2255">
        <v>503.17999300000002</v>
      </c>
      <c r="H2255">
        <v>117.712502</v>
      </c>
    </row>
    <row r="2256" spans="1:8">
      <c r="A2256" s="126">
        <v>2255</v>
      </c>
      <c r="B2256">
        <v>4167.59</v>
      </c>
      <c r="C2256">
        <v>315.01998900000001</v>
      </c>
      <c r="D2256">
        <v>163.526993</v>
      </c>
      <c r="E2256">
        <v>223.64666700000001</v>
      </c>
      <c r="F2256">
        <v>126.57637800000001</v>
      </c>
      <c r="G2256">
        <v>496.07998700000002</v>
      </c>
      <c r="H2256">
        <v>117.83699799999999</v>
      </c>
    </row>
    <row r="2257" spans="1:8">
      <c r="A2257" s="126">
        <v>2256</v>
      </c>
      <c r="B2257">
        <v>4201.62</v>
      </c>
      <c r="C2257">
        <v>320.01998900000001</v>
      </c>
      <c r="D2257">
        <v>165.31849700000001</v>
      </c>
      <c r="E2257">
        <v>221.179993</v>
      </c>
      <c r="F2257">
        <v>128.19686899999999</v>
      </c>
      <c r="G2257">
        <v>499.54998799999998</v>
      </c>
      <c r="H2257">
        <v>119.067497</v>
      </c>
    </row>
    <row r="2258" spans="1:8">
      <c r="A2258" s="126">
        <v>2257</v>
      </c>
      <c r="B2258">
        <v>4232.6000000000004</v>
      </c>
      <c r="C2258">
        <v>319.07998700000002</v>
      </c>
      <c r="D2258">
        <v>164.58050499999999</v>
      </c>
      <c r="E2258">
        <v>224.12333699999999</v>
      </c>
      <c r="F2258">
        <v>128.879807</v>
      </c>
      <c r="G2258">
        <v>503.83999599999999</v>
      </c>
      <c r="H2258">
        <v>119.93450199999999</v>
      </c>
    </row>
    <row r="2259" spans="1:8">
      <c r="A2259" s="126">
        <v>2258</v>
      </c>
      <c r="B2259">
        <v>4188.43</v>
      </c>
      <c r="C2259">
        <v>305.97000100000002</v>
      </c>
      <c r="D2259">
        <v>159.524506</v>
      </c>
      <c r="E2259">
        <v>209.679993</v>
      </c>
      <c r="F2259">
        <v>125.55413799999999</v>
      </c>
      <c r="G2259">
        <v>486.69000199999999</v>
      </c>
      <c r="H2259">
        <v>117.083</v>
      </c>
    </row>
    <row r="2260" spans="1:8">
      <c r="A2260" s="126">
        <v>2259</v>
      </c>
      <c r="B2260">
        <v>4152.1000000000004</v>
      </c>
      <c r="C2260">
        <v>306.52999899999998</v>
      </c>
      <c r="D2260">
        <v>161.19549599999999</v>
      </c>
      <c r="E2260">
        <v>205.73333700000001</v>
      </c>
      <c r="F2260">
        <v>124.623749</v>
      </c>
      <c r="G2260">
        <v>495.07998700000002</v>
      </c>
      <c r="H2260">
        <v>115.43800400000001</v>
      </c>
    </row>
    <row r="2261" spans="1:8">
      <c r="A2261" s="126">
        <v>2260</v>
      </c>
      <c r="B2261">
        <v>4063.04</v>
      </c>
      <c r="C2261">
        <v>302.54998799999998</v>
      </c>
      <c r="D2261">
        <v>157.59700000000001</v>
      </c>
      <c r="E2261">
        <v>196.63000500000001</v>
      </c>
      <c r="F2261">
        <v>121.515816</v>
      </c>
      <c r="G2261">
        <v>484.98001099999999</v>
      </c>
      <c r="H2261">
        <v>111.954002</v>
      </c>
    </row>
    <row r="2262" spans="1:8">
      <c r="A2262" s="126">
        <v>2261</v>
      </c>
      <c r="B2262">
        <v>4112.5</v>
      </c>
      <c r="C2262">
        <v>305.26001000000002</v>
      </c>
      <c r="D2262">
        <v>158.07350199999999</v>
      </c>
      <c r="E2262">
        <v>190.56333900000001</v>
      </c>
      <c r="F2262">
        <v>123.693344</v>
      </c>
      <c r="G2262">
        <v>486.66000400000001</v>
      </c>
      <c r="H2262">
        <v>113.09850299999999</v>
      </c>
    </row>
    <row r="2263" spans="1:8">
      <c r="A2263" s="126">
        <v>2262</v>
      </c>
      <c r="B2263">
        <v>4173.8500000000004</v>
      </c>
      <c r="C2263">
        <v>315.94000199999999</v>
      </c>
      <c r="D2263">
        <v>161.145004</v>
      </c>
      <c r="E2263">
        <v>196.58000200000001</v>
      </c>
      <c r="F2263">
        <v>126.14801799999999</v>
      </c>
      <c r="G2263">
        <v>493.36999500000002</v>
      </c>
      <c r="H2263">
        <v>115.807999</v>
      </c>
    </row>
    <row r="2264" spans="1:8">
      <c r="A2264" s="126">
        <v>2263</v>
      </c>
      <c r="B2264">
        <v>4163.29</v>
      </c>
      <c r="C2264">
        <v>315.459991</v>
      </c>
      <c r="D2264">
        <v>163.51950099999999</v>
      </c>
      <c r="E2264">
        <v>192.27667199999999</v>
      </c>
      <c r="F2264">
        <v>124.98007200000001</v>
      </c>
      <c r="G2264">
        <v>488.94000199999999</v>
      </c>
      <c r="H2264">
        <v>116.070503</v>
      </c>
    </row>
    <row r="2265" spans="1:8">
      <c r="A2265" s="126">
        <v>2264</v>
      </c>
      <c r="B2265">
        <v>4127.83</v>
      </c>
      <c r="C2265">
        <v>309.959991</v>
      </c>
      <c r="D2265">
        <v>161.61399800000001</v>
      </c>
      <c r="E2265">
        <v>192.62333699999999</v>
      </c>
      <c r="F2265">
        <v>123.57456999999999</v>
      </c>
      <c r="G2265">
        <v>486.27999899999998</v>
      </c>
      <c r="H2265">
        <v>115.17150100000001</v>
      </c>
    </row>
    <row r="2266" spans="1:8">
      <c r="A2266" s="126">
        <v>2265</v>
      </c>
      <c r="B2266">
        <v>4115.68</v>
      </c>
      <c r="C2266">
        <v>313.58999599999999</v>
      </c>
      <c r="D2266">
        <v>161.58999600000001</v>
      </c>
      <c r="E2266">
        <v>187.820007</v>
      </c>
      <c r="F2266">
        <v>123.41619900000001</v>
      </c>
      <c r="G2266">
        <v>487.70001200000002</v>
      </c>
      <c r="H2266">
        <v>115.435501</v>
      </c>
    </row>
    <row r="2267" spans="1:8">
      <c r="A2267" s="126">
        <v>2266</v>
      </c>
      <c r="B2267">
        <v>4159.12</v>
      </c>
      <c r="C2267">
        <v>318.60998499999999</v>
      </c>
      <c r="D2267">
        <v>162.38400300000001</v>
      </c>
      <c r="E2267">
        <v>195.59333799999999</v>
      </c>
      <c r="F2267">
        <v>126.009438</v>
      </c>
      <c r="G2267">
        <v>501.67001299999998</v>
      </c>
      <c r="H2267">
        <v>117.804497</v>
      </c>
    </row>
    <row r="2268" spans="1:8">
      <c r="A2268" s="126">
        <v>2267</v>
      </c>
      <c r="B2268">
        <v>4155.8599999999997</v>
      </c>
      <c r="C2268">
        <v>316.23001099999999</v>
      </c>
      <c r="D2268">
        <v>160.15400700000001</v>
      </c>
      <c r="E2268">
        <v>193.62666300000001</v>
      </c>
      <c r="F2268">
        <v>124.14865899999999</v>
      </c>
      <c r="G2268">
        <v>497.89001500000001</v>
      </c>
      <c r="H2268">
        <v>117.254997</v>
      </c>
    </row>
    <row r="2269" spans="1:8">
      <c r="A2269" s="126">
        <v>2268</v>
      </c>
      <c r="B2269">
        <v>4197.05</v>
      </c>
      <c r="C2269">
        <v>324.63000499999998</v>
      </c>
      <c r="D2269">
        <v>162.24949599999999</v>
      </c>
      <c r="E2269">
        <v>202.14666700000001</v>
      </c>
      <c r="F2269">
        <v>125.80159</v>
      </c>
      <c r="G2269">
        <v>502.89999399999999</v>
      </c>
      <c r="H2269">
        <v>120.333504</v>
      </c>
    </row>
    <row r="2270" spans="1:8">
      <c r="A2270" s="126">
        <v>2269</v>
      </c>
      <c r="B2270">
        <v>4188.13</v>
      </c>
      <c r="C2270">
        <v>327.790009</v>
      </c>
      <c r="D2270">
        <v>162.95249899999999</v>
      </c>
      <c r="E2270">
        <v>201.56333900000001</v>
      </c>
      <c r="F2270">
        <v>125.603638</v>
      </c>
      <c r="G2270">
        <v>501.33999599999999</v>
      </c>
      <c r="H2270">
        <v>120.45349899999999</v>
      </c>
    </row>
    <row r="2271" spans="1:8">
      <c r="A2271" s="126">
        <v>2270</v>
      </c>
      <c r="B2271">
        <v>4195.99</v>
      </c>
      <c r="C2271">
        <v>327.66000400000001</v>
      </c>
      <c r="D2271">
        <v>163.25799599999999</v>
      </c>
      <c r="E2271">
        <v>206.37666300000001</v>
      </c>
      <c r="F2271">
        <v>125.55413799999999</v>
      </c>
      <c r="G2271">
        <v>502.35998499999999</v>
      </c>
      <c r="H2271">
        <v>121.676498</v>
      </c>
    </row>
    <row r="2272" spans="1:8">
      <c r="A2272" s="126">
        <v>2271</v>
      </c>
      <c r="B2272">
        <v>4200.88</v>
      </c>
      <c r="C2272">
        <v>332.75</v>
      </c>
      <c r="D2272">
        <v>161.505493</v>
      </c>
      <c r="E2272">
        <v>210.28334000000001</v>
      </c>
      <c r="F2272">
        <v>124.000175</v>
      </c>
      <c r="G2272">
        <v>503.85998499999999</v>
      </c>
      <c r="H2272">
        <v>120.12550400000001</v>
      </c>
    </row>
    <row r="2273" spans="1:8">
      <c r="A2273" s="126">
        <v>2272</v>
      </c>
      <c r="B2273">
        <v>4204.1099999999997</v>
      </c>
      <c r="C2273">
        <v>328.73001099999999</v>
      </c>
      <c r="D2273">
        <v>161.153503</v>
      </c>
      <c r="E2273">
        <v>208.40666200000001</v>
      </c>
      <c r="F2273">
        <v>123.337029</v>
      </c>
      <c r="G2273">
        <v>502.80999800000001</v>
      </c>
      <c r="H2273">
        <v>120.578003</v>
      </c>
    </row>
    <row r="2274" spans="1:8">
      <c r="A2274" s="126">
        <v>2273</v>
      </c>
      <c r="B2274">
        <v>4202.04</v>
      </c>
      <c r="C2274">
        <v>329.13000499999998</v>
      </c>
      <c r="D2274">
        <v>160.93249499999999</v>
      </c>
      <c r="E2274">
        <v>207.96665999999999</v>
      </c>
      <c r="F2274">
        <v>123.010391</v>
      </c>
      <c r="G2274">
        <v>499.07998700000002</v>
      </c>
      <c r="H2274">
        <v>121.49050099999999</v>
      </c>
    </row>
    <row r="2275" spans="1:8">
      <c r="A2275" s="126">
        <v>2274</v>
      </c>
      <c r="B2275">
        <v>4208.12</v>
      </c>
      <c r="C2275">
        <v>329.14999399999999</v>
      </c>
      <c r="D2275">
        <v>161.69949299999999</v>
      </c>
      <c r="E2275">
        <v>201.70666499999999</v>
      </c>
      <c r="F2275">
        <v>123.782425</v>
      </c>
      <c r="G2275">
        <v>499.23998999999998</v>
      </c>
      <c r="H2275">
        <v>121.064003</v>
      </c>
    </row>
    <row r="2276" spans="1:8">
      <c r="A2276" s="126">
        <v>2275</v>
      </c>
      <c r="B2276">
        <v>4192.8500000000004</v>
      </c>
      <c r="C2276">
        <v>326.040009</v>
      </c>
      <c r="D2276">
        <v>159.350494</v>
      </c>
      <c r="E2276">
        <v>190.94667100000001</v>
      </c>
      <c r="F2276">
        <v>122.27795399999999</v>
      </c>
      <c r="G2276">
        <v>489.42999300000002</v>
      </c>
      <c r="H2276">
        <v>120.23049899999999</v>
      </c>
    </row>
    <row r="2277" spans="1:8">
      <c r="A2277" s="126">
        <v>2276</v>
      </c>
      <c r="B2277">
        <v>4229.8900000000003</v>
      </c>
      <c r="C2277">
        <v>330.35000600000001</v>
      </c>
      <c r="D2277">
        <v>160.31100499999999</v>
      </c>
      <c r="E2277">
        <v>199.683334</v>
      </c>
      <c r="F2277">
        <v>124.60395800000001</v>
      </c>
      <c r="G2277">
        <v>494.73998999999998</v>
      </c>
      <c r="H2277">
        <v>122.587997</v>
      </c>
    </row>
    <row r="2278" spans="1:8">
      <c r="A2278" s="126">
        <v>2277</v>
      </c>
      <c r="B2278">
        <v>4226.5200000000004</v>
      </c>
      <c r="C2278">
        <v>336.57998700000002</v>
      </c>
      <c r="D2278">
        <v>159.900497</v>
      </c>
      <c r="E2278">
        <v>201.71000699999999</v>
      </c>
      <c r="F2278">
        <v>124.61385300000001</v>
      </c>
      <c r="G2278">
        <v>494.66000400000001</v>
      </c>
      <c r="H2278">
        <v>123.304497</v>
      </c>
    </row>
    <row r="2279" spans="1:8">
      <c r="A2279" s="126">
        <v>2278</v>
      </c>
      <c r="B2279">
        <v>4227.26</v>
      </c>
      <c r="C2279">
        <v>333.67999300000002</v>
      </c>
      <c r="D2279">
        <v>163.20550499999999</v>
      </c>
      <c r="E2279">
        <v>201.19667100000001</v>
      </c>
      <c r="F2279">
        <v>125.44525899999999</v>
      </c>
      <c r="G2279">
        <v>492.39001500000001</v>
      </c>
      <c r="H2279">
        <v>124.14250199999999</v>
      </c>
    </row>
    <row r="2280" spans="1:8">
      <c r="A2280" s="126">
        <v>2279</v>
      </c>
      <c r="B2280">
        <v>4219.55</v>
      </c>
      <c r="C2280">
        <v>330.25</v>
      </c>
      <c r="D2280">
        <v>164.05749499999999</v>
      </c>
      <c r="E2280">
        <v>199.59333799999999</v>
      </c>
      <c r="F2280">
        <v>125.831284</v>
      </c>
      <c r="G2280">
        <v>485.80999800000001</v>
      </c>
      <c r="H2280">
        <v>124.57</v>
      </c>
    </row>
    <row r="2281" spans="1:8">
      <c r="A2281" s="126">
        <v>2280</v>
      </c>
      <c r="B2281">
        <v>4239.18</v>
      </c>
      <c r="C2281">
        <v>332.459991</v>
      </c>
      <c r="D2281">
        <v>167.48249799999999</v>
      </c>
      <c r="E2281">
        <v>203.37333699999999</v>
      </c>
      <c r="F2281">
        <v>124.821701</v>
      </c>
      <c r="G2281">
        <v>487.26998900000001</v>
      </c>
      <c r="H2281">
        <v>126.08000199999999</v>
      </c>
    </row>
    <row r="2282" spans="1:8">
      <c r="A2282" s="126">
        <v>2281</v>
      </c>
      <c r="B2282">
        <v>4247.4399999999996</v>
      </c>
      <c r="C2282">
        <v>331.26001000000002</v>
      </c>
      <c r="D2282">
        <v>167.34150700000001</v>
      </c>
      <c r="E2282">
        <v>203.296661</v>
      </c>
      <c r="F2282">
        <v>126.049042</v>
      </c>
      <c r="G2282">
        <v>488.76998900000001</v>
      </c>
      <c r="H2282">
        <v>125.69650300000001</v>
      </c>
    </row>
    <row r="2283" spans="1:8">
      <c r="A2283" s="126">
        <v>2282</v>
      </c>
      <c r="B2283">
        <v>4255.1499999999996</v>
      </c>
      <c r="C2283">
        <v>336.76998900000001</v>
      </c>
      <c r="D2283">
        <v>169.19349700000001</v>
      </c>
      <c r="E2283">
        <v>205.89666700000001</v>
      </c>
      <c r="F2283">
        <v>129.147064</v>
      </c>
      <c r="G2283">
        <v>499.89001500000001</v>
      </c>
      <c r="H2283">
        <v>126.351997</v>
      </c>
    </row>
    <row r="2284" spans="1:8">
      <c r="A2284" s="126">
        <v>2283</v>
      </c>
      <c r="B2284">
        <v>4246.59</v>
      </c>
      <c r="C2284">
        <v>336.75</v>
      </c>
      <c r="D2284">
        <v>169.15649400000001</v>
      </c>
      <c r="E2284">
        <v>199.78666699999999</v>
      </c>
      <c r="F2284">
        <v>128.31565900000001</v>
      </c>
      <c r="G2284">
        <v>491.89999399999999</v>
      </c>
      <c r="H2284">
        <v>126.03299699999999</v>
      </c>
    </row>
    <row r="2285" spans="1:8">
      <c r="A2285" s="126">
        <v>2284</v>
      </c>
      <c r="B2285">
        <v>4223.7</v>
      </c>
      <c r="C2285">
        <v>331.07998700000002</v>
      </c>
      <c r="D2285">
        <v>170.762497</v>
      </c>
      <c r="E2285">
        <v>201.62333699999999</v>
      </c>
      <c r="F2285">
        <v>128.820435</v>
      </c>
      <c r="G2285">
        <v>492.41000400000001</v>
      </c>
      <c r="H2285">
        <v>125.69650300000001</v>
      </c>
    </row>
    <row r="2286" spans="1:8">
      <c r="A2286" s="126">
        <v>2285</v>
      </c>
      <c r="B2286">
        <v>4221.8599999999997</v>
      </c>
      <c r="C2286">
        <v>336.51001000000002</v>
      </c>
      <c r="D2286">
        <v>174.462006</v>
      </c>
      <c r="E2286">
        <v>205.53334000000001</v>
      </c>
      <c r="F2286">
        <v>130.44366500000001</v>
      </c>
      <c r="G2286">
        <v>498.33999599999999</v>
      </c>
      <c r="H2286">
        <v>126.371002</v>
      </c>
    </row>
    <row r="2287" spans="1:8">
      <c r="A2287" s="126">
        <v>2286</v>
      </c>
      <c r="B2287">
        <v>4166.45</v>
      </c>
      <c r="C2287">
        <v>329.66000400000001</v>
      </c>
      <c r="D2287">
        <v>174.345001</v>
      </c>
      <c r="E2287">
        <v>207.770004</v>
      </c>
      <c r="F2287">
        <v>129.127274</v>
      </c>
      <c r="G2287">
        <v>500.76998900000001</v>
      </c>
      <c r="H2287">
        <v>125.567497</v>
      </c>
    </row>
    <row r="2288" spans="1:8">
      <c r="A2288" s="126">
        <v>2287</v>
      </c>
      <c r="B2288">
        <v>4224.79</v>
      </c>
      <c r="C2288">
        <v>332.290009</v>
      </c>
      <c r="D2288">
        <v>172.69799800000001</v>
      </c>
      <c r="E2288">
        <v>206.94332900000001</v>
      </c>
      <c r="F2288">
        <v>130.94847100000001</v>
      </c>
      <c r="G2288">
        <v>497</v>
      </c>
      <c r="H2288">
        <v>126.45500199999999</v>
      </c>
    </row>
    <row r="2289" spans="1:8">
      <c r="A2289" s="126">
        <v>2288</v>
      </c>
      <c r="B2289">
        <v>4246.4399999999996</v>
      </c>
      <c r="C2289">
        <v>339.02999899999998</v>
      </c>
      <c r="D2289">
        <v>175.27200300000001</v>
      </c>
      <c r="E2289">
        <v>207.903336</v>
      </c>
      <c r="F2289">
        <v>132.61128199999999</v>
      </c>
      <c r="G2289">
        <v>508.82000699999998</v>
      </c>
      <c r="H2289">
        <v>126.99949599999999</v>
      </c>
    </row>
    <row r="2290" spans="1:8">
      <c r="A2290" s="126">
        <v>2289</v>
      </c>
      <c r="B2290">
        <v>4241.84</v>
      </c>
      <c r="C2290">
        <v>340.58999599999999</v>
      </c>
      <c r="D2290">
        <v>175.19099399999999</v>
      </c>
      <c r="E2290">
        <v>218.856674</v>
      </c>
      <c r="F2290">
        <v>132.33416700000001</v>
      </c>
      <c r="G2290">
        <v>512.73999000000003</v>
      </c>
      <c r="H2290">
        <v>126.461502</v>
      </c>
    </row>
    <row r="2291" spans="1:8">
      <c r="A2291" s="126">
        <v>2290</v>
      </c>
      <c r="B2291">
        <v>4266.49</v>
      </c>
      <c r="C2291">
        <v>343.17999300000002</v>
      </c>
      <c r="D2291">
        <v>172.45399499999999</v>
      </c>
      <c r="E2291">
        <v>226.606674</v>
      </c>
      <c r="F2291">
        <v>132.04714999999999</v>
      </c>
      <c r="G2291">
        <v>518.05999799999995</v>
      </c>
      <c r="H2291">
        <v>127.281998</v>
      </c>
    </row>
    <row r="2292" spans="1:8">
      <c r="A2292" s="126">
        <v>2291</v>
      </c>
      <c r="B2292">
        <v>4280.7</v>
      </c>
      <c r="C2292">
        <v>341.36999500000002</v>
      </c>
      <c r="D2292">
        <v>170.07299800000001</v>
      </c>
      <c r="E2292">
        <v>223.95666499999999</v>
      </c>
      <c r="F2292">
        <v>131.75018299999999</v>
      </c>
      <c r="G2292">
        <v>527.07000700000003</v>
      </c>
      <c r="H2292">
        <v>126.995003</v>
      </c>
    </row>
    <row r="2293" spans="1:8">
      <c r="A2293" s="126">
        <v>2292</v>
      </c>
      <c r="B2293">
        <v>4290.6099999999997</v>
      </c>
      <c r="C2293">
        <v>355.64001500000001</v>
      </c>
      <c r="D2293">
        <v>172.19450399999999</v>
      </c>
      <c r="E2293">
        <v>229.57333399999999</v>
      </c>
      <c r="F2293">
        <v>133.40313699999999</v>
      </c>
      <c r="G2293">
        <v>533.03002900000001</v>
      </c>
      <c r="H2293">
        <v>126.81950399999999</v>
      </c>
    </row>
    <row r="2294" spans="1:8">
      <c r="A2294" s="126">
        <v>2293</v>
      </c>
      <c r="B2294">
        <v>4291.8</v>
      </c>
      <c r="C2294">
        <v>351.89001500000001</v>
      </c>
      <c r="D2294">
        <v>172.40699799999999</v>
      </c>
      <c r="E2294">
        <v>226.91999799999999</v>
      </c>
      <c r="F2294">
        <v>134.93730199999999</v>
      </c>
      <c r="G2294">
        <v>533.5</v>
      </c>
      <c r="H2294">
        <v>126.018501</v>
      </c>
    </row>
    <row r="2295" spans="1:8">
      <c r="A2295" s="126">
        <v>2294</v>
      </c>
      <c r="B2295">
        <v>4297.5</v>
      </c>
      <c r="C2295">
        <v>347.709991</v>
      </c>
      <c r="D2295">
        <v>172.00799599999999</v>
      </c>
      <c r="E2295">
        <v>226.566666</v>
      </c>
      <c r="F2295">
        <v>135.56085200000001</v>
      </c>
      <c r="G2295">
        <v>528.21002199999998</v>
      </c>
      <c r="H2295">
        <v>125.316002</v>
      </c>
    </row>
    <row r="2296" spans="1:8">
      <c r="A2296" s="126">
        <v>2295</v>
      </c>
      <c r="B2296">
        <v>4319.9399999999996</v>
      </c>
      <c r="C2296">
        <v>354.39001500000001</v>
      </c>
      <c r="D2296">
        <v>171.64849899999999</v>
      </c>
      <c r="E2296">
        <v>225.97332800000001</v>
      </c>
      <c r="F2296">
        <v>135.867706</v>
      </c>
      <c r="G2296">
        <v>533.53997800000002</v>
      </c>
      <c r="H2296">
        <v>126.3685</v>
      </c>
    </row>
    <row r="2297" spans="1:8">
      <c r="A2297" s="126">
        <v>2296</v>
      </c>
      <c r="B2297">
        <v>4352.34</v>
      </c>
      <c r="C2297">
        <v>354.70001200000002</v>
      </c>
      <c r="D2297">
        <v>175.54899599999999</v>
      </c>
      <c r="E2297">
        <v>226.300003</v>
      </c>
      <c r="F2297">
        <v>138.53021200000001</v>
      </c>
      <c r="G2297">
        <v>533.97997999999995</v>
      </c>
      <c r="H2297">
        <v>128.71899400000001</v>
      </c>
    </row>
    <row r="2298" spans="1:8">
      <c r="A2298" s="126">
        <v>2297</v>
      </c>
      <c r="B2298">
        <v>4343.54</v>
      </c>
      <c r="C2298">
        <v>352.77999899999998</v>
      </c>
      <c r="D2298">
        <v>183.787003</v>
      </c>
      <c r="E2298">
        <v>219.86000100000001</v>
      </c>
      <c r="F2298">
        <v>140.56918300000001</v>
      </c>
      <c r="G2298">
        <v>541.64001499999995</v>
      </c>
      <c r="H2298">
        <v>129.770996</v>
      </c>
    </row>
    <row r="2299" spans="1:8">
      <c r="A2299" s="126">
        <v>2298</v>
      </c>
      <c r="B2299">
        <v>4358.13</v>
      </c>
      <c r="C2299">
        <v>350.48998999999998</v>
      </c>
      <c r="D2299">
        <v>184.82899499999999</v>
      </c>
      <c r="E2299">
        <v>214.883331</v>
      </c>
      <c r="F2299">
        <v>143.09314000000001</v>
      </c>
      <c r="G2299">
        <v>535.96002199999998</v>
      </c>
      <c r="H2299">
        <v>130.07749899999999</v>
      </c>
    </row>
    <row r="2300" spans="1:8">
      <c r="A2300" s="126">
        <v>2299</v>
      </c>
      <c r="B2300">
        <v>4320.82</v>
      </c>
      <c r="C2300">
        <v>345.64999399999999</v>
      </c>
      <c r="D2300">
        <v>186.57049599999999</v>
      </c>
      <c r="E2300">
        <v>217.60333299999999</v>
      </c>
      <c r="F2300">
        <v>141.776703</v>
      </c>
      <c r="G2300">
        <v>530.76000999999997</v>
      </c>
      <c r="H2300">
        <v>129.17700199999999</v>
      </c>
    </row>
    <row r="2301" spans="1:8">
      <c r="A2301" s="126">
        <v>2300</v>
      </c>
      <c r="B2301">
        <v>4369.55</v>
      </c>
      <c r="C2301">
        <v>350.42001299999998</v>
      </c>
      <c r="D2301">
        <v>185.966995</v>
      </c>
      <c r="E2301">
        <v>218.98333700000001</v>
      </c>
      <c r="F2301">
        <v>143.62759399999999</v>
      </c>
      <c r="G2301">
        <v>535.97997999999995</v>
      </c>
      <c r="H2301">
        <v>129.57449299999999</v>
      </c>
    </row>
    <row r="2302" spans="1:8">
      <c r="A2302" s="126">
        <v>2301</v>
      </c>
      <c r="B2302">
        <v>4384.63</v>
      </c>
      <c r="C2302">
        <v>353.16000400000001</v>
      </c>
      <c r="D2302">
        <v>185.927505</v>
      </c>
      <c r="E2302">
        <v>228.566666</v>
      </c>
      <c r="F2302">
        <v>143.023819</v>
      </c>
      <c r="G2302">
        <v>537.30999799999995</v>
      </c>
      <c r="H2302">
        <v>130.56399500000001</v>
      </c>
    </row>
    <row r="2303" spans="1:8">
      <c r="A2303" s="126">
        <v>2302</v>
      </c>
      <c r="B2303">
        <v>4369.21</v>
      </c>
      <c r="C2303">
        <v>352.08999599999999</v>
      </c>
      <c r="D2303">
        <v>183.86799600000001</v>
      </c>
      <c r="E2303">
        <v>222.846664</v>
      </c>
      <c r="F2303">
        <v>144.15219099999999</v>
      </c>
      <c r="G2303">
        <v>540.67999299999997</v>
      </c>
      <c r="H2303">
        <v>130.994507</v>
      </c>
    </row>
    <row r="2304" spans="1:8">
      <c r="A2304" s="126">
        <v>2303</v>
      </c>
      <c r="B2304">
        <v>4374.3</v>
      </c>
      <c r="C2304">
        <v>347.63000499999998</v>
      </c>
      <c r="D2304">
        <v>184.084</v>
      </c>
      <c r="E2304">
        <v>217.79333500000001</v>
      </c>
      <c r="F2304">
        <v>147.62631200000001</v>
      </c>
      <c r="G2304">
        <v>547.95001200000002</v>
      </c>
      <c r="H2304">
        <v>132.082504</v>
      </c>
    </row>
    <row r="2305" spans="1:8">
      <c r="A2305" s="126">
        <v>2304</v>
      </c>
      <c r="B2305">
        <v>4360.03</v>
      </c>
      <c r="C2305">
        <v>344.459991</v>
      </c>
      <c r="D2305">
        <v>181.55999800000001</v>
      </c>
      <c r="E2305">
        <v>216.866669</v>
      </c>
      <c r="F2305">
        <v>146.963165</v>
      </c>
      <c r="G2305">
        <v>542.95001200000002</v>
      </c>
      <c r="H2305">
        <v>131.26649499999999</v>
      </c>
    </row>
    <row r="2306" spans="1:8">
      <c r="A2306" s="126">
        <v>2305</v>
      </c>
      <c r="B2306">
        <v>4327.16</v>
      </c>
      <c r="C2306">
        <v>341.16000400000001</v>
      </c>
      <c r="D2306">
        <v>178.68150299999999</v>
      </c>
      <c r="E2306">
        <v>214.740005</v>
      </c>
      <c r="F2306">
        <v>144.89451600000001</v>
      </c>
      <c r="G2306">
        <v>530.30999799999995</v>
      </c>
      <c r="H2306">
        <v>131.845505</v>
      </c>
    </row>
    <row r="2307" spans="1:8">
      <c r="A2307" s="126">
        <v>2306</v>
      </c>
      <c r="B2307">
        <v>4258.49</v>
      </c>
      <c r="C2307">
        <v>336.95001200000002</v>
      </c>
      <c r="D2307">
        <v>177.47950700000001</v>
      </c>
      <c r="E2307">
        <v>215.40666200000001</v>
      </c>
      <c r="F2307">
        <v>140.994766</v>
      </c>
      <c r="G2307">
        <v>532.28002900000001</v>
      </c>
      <c r="H2307">
        <v>129.253998</v>
      </c>
    </row>
    <row r="2308" spans="1:8">
      <c r="A2308" s="126">
        <v>2307</v>
      </c>
      <c r="B2308">
        <v>4323.0600000000004</v>
      </c>
      <c r="C2308">
        <v>341.66000400000001</v>
      </c>
      <c r="D2308">
        <v>178.65950000000001</v>
      </c>
      <c r="E2308">
        <v>220.16667200000001</v>
      </c>
      <c r="F2308">
        <v>144.656982</v>
      </c>
      <c r="G2308">
        <v>531.04998799999998</v>
      </c>
      <c r="H2308">
        <v>131.10150100000001</v>
      </c>
    </row>
    <row r="2309" spans="1:8">
      <c r="A2309" s="126">
        <v>2308</v>
      </c>
      <c r="B2309">
        <v>4358.6899999999996</v>
      </c>
      <c r="C2309">
        <v>346.23001099999999</v>
      </c>
      <c r="D2309">
        <v>179.259995</v>
      </c>
      <c r="E2309">
        <v>218.429993</v>
      </c>
      <c r="F2309">
        <v>143.91461200000001</v>
      </c>
      <c r="G2309">
        <v>513.63000499999998</v>
      </c>
      <c r="H2309">
        <v>132.600494</v>
      </c>
    </row>
    <row r="2310" spans="1:8">
      <c r="A2310" s="126">
        <v>2309</v>
      </c>
      <c r="B2310">
        <v>4367.4799999999996</v>
      </c>
      <c r="C2310">
        <v>351.19000199999999</v>
      </c>
      <c r="D2310">
        <v>181.90150499999999</v>
      </c>
      <c r="E2310">
        <v>216.41999799999999</v>
      </c>
      <c r="F2310">
        <v>145.30032299999999</v>
      </c>
      <c r="G2310">
        <v>511.76998900000001</v>
      </c>
      <c r="H2310">
        <v>133.328506</v>
      </c>
    </row>
    <row r="2311" spans="1:8">
      <c r="A2311" s="126">
        <v>2310</v>
      </c>
      <c r="B2311">
        <v>4411.79</v>
      </c>
      <c r="C2311">
        <v>369.790009</v>
      </c>
      <c r="D2311">
        <v>182.83200099999999</v>
      </c>
      <c r="E2311">
        <v>214.46000699999999</v>
      </c>
      <c r="F2311">
        <v>147.04235800000001</v>
      </c>
      <c r="G2311">
        <v>515.40997300000004</v>
      </c>
      <c r="H2311">
        <v>137.81599399999999</v>
      </c>
    </row>
    <row r="2312" spans="1:8">
      <c r="A2312" s="126">
        <v>2311</v>
      </c>
      <c r="B2312">
        <v>4422.3</v>
      </c>
      <c r="C2312">
        <v>372.459991</v>
      </c>
      <c r="D2312">
        <v>184.99099699999999</v>
      </c>
      <c r="E2312">
        <v>219.20666499999999</v>
      </c>
      <c r="F2312">
        <v>147.46798699999999</v>
      </c>
      <c r="G2312">
        <v>516.48999000000003</v>
      </c>
      <c r="H2312">
        <v>139.64450099999999</v>
      </c>
    </row>
    <row r="2313" spans="1:8">
      <c r="A2313" s="126">
        <v>2312</v>
      </c>
      <c r="B2313">
        <v>4401.46</v>
      </c>
      <c r="C2313">
        <v>367.80999800000001</v>
      </c>
      <c r="D2313">
        <v>181.31950399999999</v>
      </c>
      <c r="E2313">
        <v>214.92666600000001</v>
      </c>
      <c r="F2313">
        <v>145.27063000000001</v>
      </c>
      <c r="G2313">
        <v>518.90997300000004</v>
      </c>
      <c r="H2313">
        <v>136.796494</v>
      </c>
    </row>
    <row r="2314" spans="1:8">
      <c r="A2314" s="126">
        <v>2313</v>
      </c>
      <c r="B2314">
        <v>4400.6400000000003</v>
      </c>
      <c r="C2314">
        <v>373.27999899999998</v>
      </c>
      <c r="D2314">
        <v>181.516006</v>
      </c>
      <c r="E2314">
        <v>215.66000399999999</v>
      </c>
      <c r="F2314">
        <v>143.49891700000001</v>
      </c>
      <c r="G2314">
        <v>519.29998799999998</v>
      </c>
      <c r="H2314">
        <v>136.38149999999999</v>
      </c>
    </row>
    <row r="2315" spans="1:8">
      <c r="A2315" s="126">
        <v>2314</v>
      </c>
      <c r="B2315">
        <v>4419.1499999999996</v>
      </c>
      <c r="C2315">
        <v>358.32000699999998</v>
      </c>
      <c r="D2315">
        <v>179.996002</v>
      </c>
      <c r="E2315">
        <v>225.78334000000001</v>
      </c>
      <c r="F2315">
        <v>144.15219099999999</v>
      </c>
      <c r="G2315">
        <v>514.25</v>
      </c>
      <c r="H2315">
        <v>136.54049699999999</v>
      </c>
    </row>
    <row r="2316" spans="1:8">
      <c r="A2316" s="126">
        <v>2315</v>
      </c>
      <c r="B2316">
        <v>4395.26</v>
      </c>
      <c r="C2316">
        <v>356.29998799999998</v>
      </c>
      <c r="D2316">
        <v>166.379501</v>
      </c>
      <c r="E2316">
        <v>229.066666</v>
      </c>
      <c r="F2316">
        <v>144.36991900000001</v>
      </c>
      <c r="G2316">
        <v>517.57000700000003</v>
      </c>
      <c r="H2316">
        <v>135.22099299999999</v>
      </c>
    </row>
    <row r="2317" spans="1:8">
      <c r="A2317" s="126">
        <v>2316</v>
      </c>
      <c r="B2317">
        <v>4387.16</v>
      </c>
      <c r="C2317">
        <v>351.95001200000002</v>
      </c>
      <c r="D2317">
        <v>166.574005</v>
      </c>
      <c r="E2317">
        <v>236.55667099999999</v>
      </c>
      <c r="F2317">
        <v>144.03341699999999</v>
      </c>
      <c r="G2317">
        <v>515.15002400000003</v>
      </c>
      <c r="H2317">
        <v>135.98950199999999</v>
      </c>
    </row>
    <row r="2318" spans="1:8">
      <c r="A2318" s="126">
        <v>2317</v>
      </c>
      <c r="B2318">
        <v>4423.1499999999996</v>
      </c>
      <c r="C2318">
        <v>351.23998999999998</v>
      </c>
      <c r="D2318">
        <v>168.31199599999999</v>
      </c>
      <c r="E2318">
        <v>236.58000200000001</v>
      </c>
      <c r="F2318">
        <v>145.85459900000001</v>
      </c>
      <c r="G2318">
        <v>510.82000699999998</v>
      </c>
      <c r="H2318">
        <v>136.279999</v>
      </c>
    </row>
    <row r="2319" spans="1:8">
      <c r="A2319" s="126">
        <v>2318</v>
      </c>
      <c r="B2319">
        <v>4402.66</v>
      </c>
      <c r="C2319">
        <v>358.92001299999998</v>
      </c>
      <c r="D2319">
        <v>167.73599200000001</v>
      </c>
      <c r="E2319">
        <v>236.97332800000001</v>
      </c>
      <c r="F2319">
        <v>145.448792</v>
      </c>
      <c r="G2319">
        <v>517.34997599999997</v>
      </c>
      <c r="H2319">
        <v>136.028503</v>
      </c>
    </row>
    <row r="2320" spans="1:8">
      <c r="A2320" s="126">
        <v>2319</v>
      </c>
      <c r="B2320">
        <v>4429.1000000000004</v>
      </c>
      <c r="C2320">
        <v>362.97000100000002</v>
      </c>
      <c r="D2320">
        <v>168.79949999999999</v>
      </c>
      <c r="E2320">
        <v>238.21000699999999</v>
      </c>
      <c r="F2320">
        <v>145.557693</v>
      </c>
      <c r="G2320">
        <v>524.89001499999995</v>
      </c>
      <c r="H2320">
        <v>136.94000199999999</v>
      </c>
    </row>
    <row r="2321" spans="1:8">
      <c r="A2321" s="126">
        <v>2320</v>
      </c>
      <c r="B2321">
        <v>4436.5200000000004</v>
      </c>
      <c r="C2321">
        <v>363.51001000000002</v>
      </c>
      <c r="D2321">
        <v>167.246994</v>
      </c>
      <c r="E2321">
        <v>233.03334000000001</v>
      </c>
      <c r="F2321">
        <v>144.8638</v>
      </c>
      <c r="G2321">
        <v>520.54998799999998</v>
      </c>
      <c r="H2321">
        <v>137.03599500000001</v>
      </c>
    </row>
    <row r="2322" spans="1:8">
      <c r="A2322" s="126">
        <v>2321</v>
      </c>
      <c r="B2322">
        <v>4432.3500000000004</v>
      </c>
      <c r="C2322">
        <v>361.60998499999999</v>
      </c>
      <c r="D2322">
        <v>167.09350599999999</v>
      </c>
      <c r="E2322">
        <v>237.91999799999999</v>
      </c>
      <c r="F2322">
        <v>144.81424000000001</v>
      </c>
      <c r="G2322">
        <v>519.96997099999999</v>
      </c>
      <c r="H2322">
        <v>138.00199900000001</v>
      </c>
    </row>
    <row r="2323" spans="1:8">
      <c r="A2323" s="126">
        <v>2322</v>
      </c>
      <c r="B2323">
        <v>4436.75</v>
      </c>
      <c r="C2323">
        <v>361.13000499999998</v>
      </c>
      <c r="D2323">
        <v>166.033997</v>
      </c>
      <c r="E2323">
        <v>236.66333</v>
      </c>
      <c r="F2323">
        <v>144.328506</v>
      </c>
      <c r="G2323">
        <v>515.84002699999996</v>
      </c>
      <c r="H2323">
        <v>138.096497</v>
      </c>
    </row>
    <row r="2324" spans="1:8">
      <c r="A2324" s="126">
        <v>2323</v>
      </c>
      <c r="B2324">
        <v>4442.41</v>
      </c>
      <c r="C2324">
        <v>359.959991</v>
      </c>
      <c r="D2324">
        <v>164.60549900000001</v>
      </c>
      <c r="E2324">
        <v>235.94000199999999</v>
      </c>
      <c r="F2324">
        <v>144.58622700000001</v>
      </c>
      <c r="G2324">
        <v>512.40002400000003</v>
      </c>
      <c r="H2324">
        <v>137.68949900000001</v>
      </c>
    </row>
    <row r="2325" spans="1:8">
      <c r="A2325" s="126">
        <v>2324</v>
      </c>
      <c r="B2325">
        <v>4460.83</v>
      </c>
      <c r="C2325">
        <v>362.64999399999999</v>
      </c>
      <c r="D2325">
        <v>165.175003</v>
      </c>
      <c r="E2325">
        <v>240.75</v>
      </c>
      <c r="F2325">
        <v>147.58976699999999</v>
      </c>
      <c r="G2325">
        <v>510.72000100000002</v>
      </c>
      <c r="H2325">
        <v>138.38949600000001</v>
      </c>
    </row>
    <row r="2326" spans="1:8">
      <c r="A2326" s="126">
        <v>2325</v>
      </c>
      <c r="B2326">
        <v>4468</v>
      </c>
      <c r="C2326">
        <v>363.17999300000002</v>
      </c>
      <c r="D2326">
        <v>164.69850199999999</v>
      </c>
      <c r="E2326">
        <v>239.05667099999999</v>
      </c>
      <c r="F2326">
        <v>147.79795799999999</v>
      </c>
      <c r="G2326">
        <v>515.919983</v>
      </c>
      <c r="H2326">
        <v>138.40600599999999</v>
      </c>
    </row>
    <row r="2327" spans="1:8">
      <c r="A2327" s="126">
        <v>2326</v>
      </c>
      <c r="B2327">
        <v>4479.71</v>
      </c>
      <c r="C2327">
        <v>366.55999800000001</v>
      </c>
      <c r="D2327">
        <v>164.94949299999999</v>
      </c>
      <c r="E2327">
        <v>228.72332800000001</v>
      </c>
      <c r="F2327">
        <v>149.80032299999999</v>
      </c>
      <c r="G2327">
        <v>517.919983</v>
      </c>
      <c r="H2327">
        <v>138.916</v>
      </c>
    </row>
    <row r="2328" spans="1:8">
      <c r="A2328" s="126">
        <v>2327</v>
      </c>
      <c r="B2328">
        <v>4448.08</v>
      </c>
      <c r="C2328">
        <v>358.45001200000002</v>
      </c>
      <c r="D2328">
        <v>162.098007</v>
      </c>
      <c r="E2328">
        <v>221.903336</v>
      </c>
      <c r="F2328">
        <v>148.878433</v>
      </c>
      <c r="G2328">
        <v>518.90997300000004</v>
      </c>
      <c r="H2328">
        <v>137.30050700000001</v>
      </c>
    </row>
    <row r="2329" spans="1:8">
      <c r="A2329" s="126">
        <v>2328</v>
      </c>
      <c r="B2329">
        <v>4400.2700000000004</v>
      </c>
      <c r="C2329">
        <v>355.45001200000002</v>
      </c>
      <c r="D2329">
        <v>160.06100499999999</v>
      </c>
      <c r="E2329">
        <v>229.66333</v>
      </c>
      <c r="F2329">
        <v>145.08187899999999</v>
      </c>
      <c r="G2329">
        <v>521.86999500000002</v>
      </c>
      <c r="H2329">
        <v>136.570007</v>
      </c>
    </row>
    <row r="2330" spans="1:8">
      <c r="A2330" s="126">
        <v>2329</v>
      </c>
      <c r="B2330">
        <v>4405.8</v>
      </c>
      <c r="C2330">
        <v>355.11999500000002</v>
      </c>
      <c r="D2330">
        <v>159.387497</v>
      </c>
      <c r="E2330">
        <v>224.490005</v>
      </c>
      <c r="F2330">
        <v>145.41890000000001</v>
      </c>
      <c r="G2330">
        <v>543.71002199999998</v>
      </c>
      <c r="H2330">
        <v>136.913498</v>
      </c>
    </row>
    <row r="2331" spans="1:8">
      <c r="A2331" s="126">
        <v>2330</v>
      </c>
      <c r="B2331">
        <v>4441.67</v>
      </c>
      <c r="C2331">
        <v>359.36999500000002</v>
      </c>
      <c r="D2331">
        <v>159.99749800000001</v>
      </c>
      <c r="E2331">
        <v>226.75332599999999</v>
      </c>
      <c r="F2331">
        <v>146.89588900000001</v>
      </c>
      <c r="G2331">
        <v>546.88000499999998</v>
      </c>
      <c r="H2331">
        <v>138.43699599999999</v>
      </c>
    </row>
    <row r="2332" spans="1:8">
      <c r="A2332" s="126">
        <v>2331</v>
      </c>
      <c r="B2332">
        <v>4479.53</v>
      </c>
      <c r="C2332">
        <v>363.35000600000001</v>
      </c>
      <c r="D2332">
        <v>163.29350299999999</v>
      </c>
      <c r="E2332">
        <v>235.433334</v>
      </c>
      <c r="F2332">
        <v>148.40263400000001</v>
      </c>
      <c r="G2332">
        <v>553.330017</v>
      </c>
      <c r="H2332">
        <v>141.099503</v>
      </c>
    </row>
    <row r="2333" spans="1:8">
      <c r="A2333" s="126">
        <v>2332</v>
      </c>
      <c r="B2333">
        <v>4486.2299999999996</v>
      </c>
      <c r="C2333">
        <v>365.51001000000002</v>
      </c>
      <c r="D2333">
        <v>165.28900100000001</v>
      </c>
      <c r="E2333">
        <v>236.16333</v>
      </c>
      <c r="F2333">
        <v>148.3134</v>
      </c>
      <c r="G2333">
        <v>553.40997300000004</v>
      </c>
      <c r="H2333">
        <v>142.39849899999999</v>
      </c>
    </row>
    <row r="2334" spans="1:8">
      <c r="A2334" s="126">
        <v>2333</v>
      </c>
      <c r="B2334">
        <v>4496.1899999999996</v>
      </c>
      <c r="C2334">
        <v>368.39001500000001</v>
      </c>
      <c r="D2334">
        <v>164.959</v>
      </c>
      <c r="E2334">
        <v>237.066666</v>
      </c>
      <c r="F2334">
        <v>147.06442300000001</v>
      </c>
      <c r="G2334">
        <v>547.580017</v>
      </c>
      <c r="H2334">
        <v>142.949997</v>
      </c>
    </row>
    <row r="2335" spans="1:8">
      <c r="A2335" s="126">
        <v>2334</v>
      </c>
      <c r="B2335">
        <v>4470</v>
      </c>
      <c r="C2335">
        <v>364.38000499999998</v>
      </c>
      <c r="D2335">
        <v>165.800003</v>
      </c>
      <c r="E2335">
        <v>233.720001</v>
      </c>
      <c r="F2335">
        <v>146.25155599999999</v>
      </c>
      <c r="G2335">
        <v>550.11999500000002</v>
      </c>
      <c r="H2335">
        <v>142.12300099999999</v>
      </c>
    </row>
    <row r="2336" spans="1:8">
      <c r="A2336" s="126">
        <v>2335</v>
      </c>
      <c r="B2336">
        <v>4509.37</v>
      </c>
      <c r="C2336">
        <v>372.63000499999998</v>
      </c>
      <c r="D2336">
        <v>167.481506</v>
      </c>
      <c r="E2336">
        <v>237.30667099999999</v>
      </c>
      <c r="F2336">
        <v>147.302322</v>
      </c>
      <c r="G2336">
        <v>558.919983</v>
      </c>
      <c r="H2336">
        <v>144.55050700000001</v>
      </c>
    </row>
    <row r="2337" spans="1:8">
      <c r="A2337" s="126">
        <v>2336</v>
      </c>
      <c r="B2337">
        <v>4528.79</v>
      </c>
      <c r="C2337">
        <v>380.66000400000001</v>
      </c>
      <c r="D2337">
        <v>171.078506</v>
      </c>
      <c r="E2337">
        <v>243.636673</v>
      </c>
      <c r="F2337">
        <v>151.782837</v>
      </c>
      <c r="G2337">
        <v>566.17999299999997</v>
      </c>
      <c r="H2337">
        <v>145.46949799999999</v>
      </c>
    </row>
    <row r="2338" spans="1:8">
      <c r="A2338" s="126">
        <v>2337</v>
      </c>
      <c r="B2338">
        <v>4522.68</v>
      </c>
      <c r="C2338">
        <v>379.38000499999998</v>
      </c>
      <c r="D2338">
        <v>173.53950499999999</v>
      </c>
      <c r="E2338">
        <v>245.240005</v>
      </c>
      <c r="F2338">
        <v>150.50412</v>
      </c>
      <c r="G2338">
        <v>569.19000200000005</v>
      </c>
      <c r="H2338">
        <v>145.462006</v>
      </c>
    </row>
    <row r="2339" spans="1:8">
      <c r="A2339" s="126">
        <v>2338</v>
      </c>
      <c r="B2339">
        <v>4524.09</v>
      </c>
      <c r="C2339">
        <v>382.04998799999998</v>
      </c>
      <c r="D2339">
        <v>173.949997</v>
      </c>
      <c r="E2339">
        <v>244.69667100000001</v>
      </c>
      <c r="F2339">
        <v>151.17817700000001</v>
      </c>
      <c r="G2339">
        <v>582.07000700000003</v>
      </c>
      <c r="H2339">
        <v>145.841995</v>
      </c>
    </row>
    <row r="2340" spans="1:8">
      <c r="A2340" s="126">
        <v>2339</v>
      </c>
      <c r="B2340">
        <v>4536.95</v>
      </c>
      <c r="C2340">
        <v>375.27999899999998</v>
      </c>
      <c r="D2340">
        <v>173.15600599999999</v>
      </c>
      <c r="E2340">
        <v>244.13000500000001</v>
      </c>
      <c r="F2340">
        <v>152.30822800000001</v>
      </c>
      <c r="G2340">
        <v>588.54998799999998</v>
      </c>
      <c r="H2340">
        <v>144.21899400000001</v>
      </c>
    </row>
    <row r="2341" spans="1:8">
      <c r="A2341" s="126">
        <v>2340</v>
      </c>
      <c r="B2341">
        <v>4535.43</v>
      </c>
      <c r="C2341">
        <v>376.26001000000002</v>
      </c>
      <c r="D2341">
        <v>173.90249600000001</v>
      </c>
      <c r="E2341">
        <v>244.52333100000001</v>
      </c>
      <c r="F2341">
        <v>152.95253</v>
      </c>
      <c r="G2341">
        <v>590.53002900000001</v>
      </c>
      <c r="H2341">
        <v>144.77499399999999</v>
      </c>
    </row>
    <row r="2342" spans="1:8">
      <c r="A2342" s="126">
        <v>2341</v>
      </c>
      <c r="B2342">
        <v>4520.03</v>
      </c>
      <c r="C2342">
        <v>382.17999300000002</v>
      </c>
      <c r="D2342">
        <v>175.464493</v>
      </c>
      <c r="E2342">
        <v>250.97332800000001</v>
      </c>
      <c r="F2342">
        <v>155.32167100000001</v>
      </c>
      <c r="G2342">
        <v>606.71002199999998</v>
      </c>
      <c r="H2342">
        <v>145.51899700000001</v>
      </c>
    </row>
    <row r="2343" spans="1:8">
      <c r="A2343" s="126">
        <v>2342</v>
      </c>
      <c r="B2343">
        <v>4514.07</v>
      </c>
      <c r="C2343">
        <v>377.57000699999998</v>
      </c>
      <c r="D2343">
        <v>176.27499399999999</v>
      </c>
      <c r="E2343">
        <v>251.28999300000001</v>
      </c>
      <c r="F2343">
        <v>153.75547800000001</v>
      </c>
      <c r="G2343">
        <v>606.04998799999998</v>
      </c>
      <c r="H2343">
        <v>144.883499</v>
      </c>
    </row>
    <row r="2344" spans="1:8">
      <c r="A2344" s="126">
        <v>2343</v>
      </c>
      <c r="B2344">
        <v>4493.28</v>
      </c>
      <c r="C2344">
        <v>378</v>
      </c>
      <c r="D2344">
        <v>174.20799299999999</v>
      </c>
      <c r="E2344">
        <v>251.61999499999999</v>
      </c>
      <c r="F2344">
        <v>152.724548</v>
      </c>
      <c r="G2344">
        <v>597.53997800000002</v>
      </c>
      <c r="H2344">
        <v>144.913498</v>
      </c>
    </row>
    <row r="2345" spans="1:8">
      <c r="A2345" s="126">
        <v>2344</v>
      </c>
      <c r="B2345">
        <v>4458.58</v>
      </c>
      <c r="C2345">
        <v>378.69000199999999</v>
      </c>
      <c r="D2345">
        <v>173.457504</v>
      </c>
      <c r="E2345">
        <v>245.42334</v>
      </c>
      <c r="F2345">
        <v>147.66909799999999</v>
      </c>
      <c r="G2345">
        <v>598.71997099999999</v>
      </c>
      <c r="H2345">
        <v>141.92100500000001</v>
      </c>
    </row>
    <row r="2346" spans="1:8">
      <c r="A2346" s="126">
        <v>2345</v>
      </c>
      <c r="B2346">
        <v>4468.7299999999996</v>
      </c>
      <c r="C2346">
        <v>376.51001000000002</v>
      </c>
      <c r="D2346">
        <v>172.85850500000001</v>
      </c>
      <c r="E2346">
        <v>247.66667200000001</v>
      </c>
      <c r="F2346">
        <v>148.24401900000001</v>
      </c>
      <c r="G2346">
        <v>589.28997800000002</v>
      </c>
      <c r="H2346">
        <v>143.46499600000001</v>
      </c>
    </row>
    <row r="2347" spans="1:8">
      <c r="A2347" s="126">
        <v>2346</v>
      </c>
      <c r="B2347">
        <v>4443.05</v>
      </c>
      <c r="C2347">
        <v>376.52999899999998</v>
      </c>
      <c r="D2347">
        <v>172.5</v>
      </c>
      <c r="E2347">
        <v>248.16333</v>
      </c>
      <c r="F2347">
        <v>146.826492</v>
      </c>
      <c r="G2347">
        <v>577.76000999999997</v>
      </c>
      <c r="H2347">
        <v>143.40600599999999</v>
      </c>
    </row>
    <row r="2348" spans="1:8">
      <c r="A2348" s="126">
        <v>2347</v>
      </c>
      <c r="B2348">
        <v>4480.7</v>
      </c>
      <c r="C2348">
        <v>373.92001299999998</v>
      </c>
      <c r="D2348">
        <v>173.78950499999999</v>
      </c>
      <c r="E2348">
        <v>251.94332900000001</v>
      </c>
      <c r="F2348">
        <v>147.72854599999999</v>
      </c>
      <c r="G2348">
        <v>582.86999500000002</v>
      </c>
      <c r="H2348">
        <v>145.205994</v>
      </c>
    </row>
    <row r="2349" spans="1:8">
      <c r="A2349" s="126">
        <v>2348</v>
      </c>
      <c r="B2349">
        <v>4473.75</v>
      </c>
      <c r="C2349">
        <v>373.05999800000001</v>
      </c>
      <c r="D2349">
        <v>174.412003</v>
      </c>
      <c r="E2349">
        <v>252.33000200000001</v>
      </c>
      <c r="F2349">
        <v>147.490646</v>
      </c>
      <c r="G2349">
        <v>586.5</v>
      </c>
      <c r="H2349">
        <v>144.37350499999999</v>
      </c>
    </row>
    <row r="2350" spans="1:8">
      <c r="A2350" s="126">
        <v>2349</v>
      </c>
      <c r="B2350">
        <v>4432.99</v>
      </c>
      <c r="C2350">
        <v>364.72000100000002</v>
      </c>
      <c r="D2350">
        <v>173.12600699999999</v>
      </c>
      <c r="E2350">
        <v>253.16333</v>
      </c>
      <c r="F2350">
        <v>144.78450000000001</v>
      </c>
      <c r="G2350">
        <v>589.34997599999997</v>
      </c>
      <c r="H2350">
        <v>141.46350100000001</v>
      </c>
    </row>
    <row r="2351" spans="1:8">
      <c r="A2351" s="126">
        <v>2350</v>
      </c>
      <c r="B2351">
        <v>4357.7299999999996</v>
      </c>
      <c r="C2351">
        <v>355.70001200000002</v>
      </c>
      <c r="D2351">
        <v>167.78649899999999</v>
      </c>
      <c r="E2351">
        <v>243.38999899999999</v>
      </c>
      <c r="F2351">
        <v>141.691742</v>
      </c>
      <c r="G2351">
        <v>575.42999299999997</v>
      </c>
      <c r="H2351">
        <v>139.016998</v>
      </c>
    </row>
    <row r="2352" spans="1:8">
      <c r="A2352" s="126">
        <v>2351</v>
      </c>
      <c r="B2352">
        <v>4354.1899999999996</v>
      </c>
      <c r="C2352">
        <v>357.48001099999999</v>
      </c>
      <c r="D2352">
        <v>167.18150299999999</v>
      </c>
      <c r="E2352">
        <v>246.46000699999999</v>
      </c>
      <c r="F2352">
        <v>142.17747499999999</v>
      </c>
      <c r="G2352">
        <v>573.14001499999995</v>
      </c>
      <c r="H2352">
        <v>139.6465</v>
      </c>
    </row>
    <row r="2353" spans="1:8">
      <c r="A2353" s="126">
        <v>2352</v>
      </c>
      <c r="B2353">
        <v>4395.6400000000003</v>
      </c>
      <c r="C2353">
        <v>343.209991</v>
      </c>
      <c r="D2353">
        <v>169.00250199999999</v>
      </c>
      <c r="E2353">
        <v>250.64666700000001</v>
      </c>
      <c r="F2353">
        <v>144.576324</v>
      </c>
      <c r="G2353">
        <v>590.65002400000003</v>
      </c>
      <c r="H2353">
        <v>140.93850699999999</v>
      </c>
    </row>
    <row r="2354" spans="1:8">
      <c r="A2354" s="126">
        <v>2353</v>
      </c>
      <c r="B2354">
        <v>4448.9799999999996</v>
      </c>
      <c r="C2354">
        <v>345.959991</v>
      </c>
      <c r="D2354">
        <v>170.800003</v>
      </c>
      <c r="E2354">
        <v>251.21333300000001</v>
      </c>
      <c r="F2354">
        <v>145.54779099999999</v>
      </c>
      <c r="G2354">
        <v>593.26000999999997</v>
      </c>
      <c r="H2354">
        <v>141.82650799999999</v>
      </c>
    </row>
    <row r="2355" spans="1:8">
      <c r="A2355" s="126">
        <v>2354</v>
      </c>
      <c r="B2355">
        <v>4455.4799999999996</v>
      </c>
      <c r="C2355">
        <v>352.959991</v>
      </c>
      <c r="D2355">
        <v>171.27600100000001</v>
      </c>
      <c r="E2355">
        <v>258.13000499999998</v>
      </c>
      <c r="F2355">
        <v>145.636978</v>
      </c>
      <c r="G2355">
        <v>592.39001499999995</v>
      </c>
      <c r="H2355">
        <v>142.63299599999999</v>
      </c>
    </row>
    <row r="2356" spans="1:8">
      <c r="A2356" s="126">
        <v>2355</v>
      </c>
      <c r="B2356">
        <v>4443.1099999999997</v>
      </c>
      <c r="C2356">
        <v>353.57998700000002</v>
      </c>
      <c r="D2356">
        <v>170.28999300000001</v>
      </c>
      <c r="E2356">
        <v>263.78668199999998</v>
      </c>
      <c r="F2356">
        <v>144.10051000000001</v>
      </c>
      <c r="G2356">
        <v>592.64001499999995</v>
      </c>
      <c r="H2356">
        <v>141.50100699999999</v>
      </c>
    </row>
    <row r="2357" spans="1:8">
      <c r="A2357" s="126">
        <v>2356</v>
      </c>
      <c r="B2357">
        <v>4352.63</v>
      </c>
      <c r="C2357">
        <v>340.64999399999999</v>
      </c>
      <c r="D2357">
        <v>165.79800399999999</v>
      </c>
      <c r="E2357">
        <v>259.18667599999998</v>
      </c>
      <c r="F2357">
        <v>140.670761</v>
      </c>
      <c r="G2357">
        <v>583.84997599999997</v>
      </c>
      <c r="H2357">
        <v>136.18400600000001</v>
      </c>
    </row>
    <row r="2358" spans="1:8">
      <c r="A2358" s="126">
        <v>2357</v>
      </c>
      <c r="B2358">
        <v>4359.46</v>
      </c>
      <c r="C2358">
        <v>339.60998499999999</v>
      </c>
      <c r="D2358">
        <v>165.05600000000001</v>
      </c>
      <c r="E2358">
        <v>260.43667599999998</v>
      </c>
      <c r="F2358">
        <v>141.58268699999999</v>
      </c>
      <c r="G2358">
        <v>599.05999799999995</v>
      </c>
      <c r="H2358">
        <v>134.520996</v>
      </c>
    </row>
    <row r="2359" spans="1:8">
      <c r="A2359" s="126">
        <v>2358</v>
      </c>
      <c r="B2359">
        <v>4307.54</v>
      </c>
      <c r="C2359">
        <v>339.39001500000001</v>
      </c>
      <c r="D2359">
        <v>164.25199900000001</v>
      </c>
      <c r="E2359">
        <v>258.49334700000003</v>
      </c>
      <c r="F2359">
        <v>140.26432800000001</v>
      </c>
      <c r="G2359">
        <v>610.34002699999996</v>
      </c>
      <c r="H2359">
        <v>133.265503</v>
      </c>
    </row>
    <row r="2360" spans="1:8">
      <c r="A2360" s="126">
        <v>2359</v>
      </c>
      <c r="B2360">
        <v>4357.04</v>
      </c>
      <c r="C2360">
        <v>343.01001000000002</v>
      </c>
      <c r="D2360">
        <v>164.162994</v>
      </c>
      <c r="E2360">
        <v>258.406677</v>
      </c>
      <c r="F2360">
        <v>141.40426600000001</v>
      </c>
      <c r="G2360">
        <v>613.15002400000003</v>
      </c>
      <c r="H2360">
        <v>136.46249399999999</v>
      </c>
    </row>
    <row r="2361" spans="1:8">
      <c r="A2361" s="126">
        <v>2360</v>
      </c>
      <c r="B2361">
        <v>4300.46</v>
      </c>
      <c r="C2361">
        <v>326.23001099999999</v>
      </c>
      <c r="D2361">
        <v>159.48899800000001</v>
      </c>
      <c r="E2361">
        <v>260.51001000000002</v>
      </c>
      <c r="F2361">
        <v>137.92495700000001</v>
      </c>
      <c r="G2361">
        <v>603.34997599999997</v>
      </c>
      <c r="H2361">
        <v>133.76499899999999</v>
      </c>
    </row>
    <row r="2362" spans="1:8">
      <c r="A2362" s="126">
        <v>2361</v>
      </c>
      <c r="B2362">
        <v>4345.72</v>
      </c>
      <c r="C2362">
        <v>332.959991</v>
      </c>
      <c r="D2362">
        <v>161.050003</v>
      </c>
      <c r="E2362">
        <v>260.19665500000002</v>
      </c>
      <c r="F2362">
        <v>139.87773100000001</v>
      </c>
      <c r="G2362">
        <v>634.80999799999995</v>
      </c>
      <c r="H2362">
        <v>136.17700199999999</v>
      </c>
    </row>
    <row r="2363" spans="1:8">
      <c r="A2363" s="126">
        <v>2362</v>
      </c>
      <c r="B2363">
        <v>4363.55</v>
      </c>
      <c r="C2363">
        <v>333.64001500000001</v>
      </c>
      <c r="D2363">
        <v>163.100494</v>
      </c>
      <c r="E2363">
        <v>260.91665599999999</v>
      </c>
      <c r="F2363">
        <v>140.759964</v>
      </c>
      <c r="G2363">
        <v>639.09997599999997</v>
      </c>
      <c r="H2363">
        <v>137.354004</v>
      </c>
    </row>
    <row r="2364" spans="1:8">
      <c r="A2364" s="126">
        <v>2363</v>
      </c>
      <c r="B2364">
        <v>4399.76</v>
      </c>
      <c r="C2364">
        <v>329.22000100000002</v>
      </c>
      <c r="D2364">
        <v>165.12150600000001</v>
      </c>
      <c r="E2364">
        <v>264.53668199999998</v>
      </c>
      <c r="F2364">
        <v>142.03866600000001</v>
      </c>
      <c r="G2364">
        <v>631.84997599999997</v>
      </c>
      <c r="H2364">
        <v>139.18550099999999</v>
      </c>
    </row>
    <row r="2365" spans="1:8">
      <c r="A2365" s="126">
        <v>2364</v>
      </c>
      <c r="B2365">
        <v>4391.34</v>
      </c>
      <c r="C2365">
        <v>330.04998799999998</v>
      </c>
      <c r="D2365">
        <v>164.43100000000001</v>
      </c>
      <c r="E2365">
        <v>261.82998700000002</v>
      </c>
      <c r="F2365">
        <v>141.65209999999999</v>
      </c>
      <c r="G2365">
        <v>632.65997300000004</v>
      </c>
      <c r="H2365">
        <v>140.05600000000001</v>
      </c>
    </row>
    <row r="2366" spans="1:8">
      <c r="A2366" s="126">
        <v>2365</v>
      </c>
      <c r="B2366">
        <v>4361.1899999999996</v>
      </c>
      <c r="C2366">
        <v>325.45001200000002</v>
      </c>
      <c r="D2366">
        <v>162.31500199999999</v>
      </c>
      <c r="E2366">
        <v>263.98001099999999</v>
      </c>
      <c r="F2366">
        <v>141.562881</v>
      </c>
      <c r="G2366">
        <v>627.03997800000002</v>
      </c>
      <c r="H2366">
        <v>138.84750399999999</v>
      </c>
    </row>
    <row r="2367" spans="1:8">
      <c r="A2367" s="126">
        <v>2366</v>
      </c>
      <c r="B2367">
        <v>4350.6499999999996</v>
      </c>
      <c r="C2367">
        <v>323.76998900000001</v>
      </c>
      <c r="D2367">
        <v>162.366501</v>
      </c>
      <c r="E2367">
        <v>268.57333399999999</v>
      </c>
      <c r="F2367">
        <v>140.27423099999999</v>
      </c>
      <c r="G2367">
        <v>624.94000200000005</v>
      </c>
      <c r="H2367">
        <v>136.712997</v>
      </c>
    </row>
    <row r="2368" spans="1:8">
      <c r="A2368" s="126">
        <v>2367</v>
      </c>
      <c r="B2368">
        <v>4363.8</v>
      </c>
      <c r="C2368">
        <v>324.540009</v>
      </c>
      <c r="D2368">
        <v>164.21400499999999</v>
      </c>
      <c r="E2368">
        <v>270.35998499999999</v>
      </c>
      <c r="F2368">
        <v>139.679474</v>
      </c>
      <c r="G2368">
        <v>629.76000999999997</v>
      </c>
      <c r="H2368">
        <v>137.89999399999999</v>
      </c>
    </row>
    <row r="2369" spans="1:8">
      <c r="A2369" s="126">
        <v>2368</v>
      </c>
      <c r="B2369">
        <v>4438.26</v>
      </c>
      <c r="C2369">
        <v>328.52999899999998</v>
      </c>
      <c r="D2369">
        <v>164.99299600000001</v>
      </c>
      <c r="E2369">
        <v>272.773346</v>
      </c>
      <c r="F2369">
        <v>142.50457800000001</v>
      </c>
      <c r="G2369">
        <v>633.79998799999998</v>
      </c>
      <c r="H2369">
        <v>141.412003</v>
      </c>
    </row>
    <row r="2370" spans="1:8">
      <c r="A2370" s="126">
        <v>2369</v>
      </c>
      <c r="B2370">
        <v>4471.37</v>
      </c>
      <c r="C2370">
        <v>324.76001000000002</v>
      </c>
      <c r="D2370">
        <v>170.45100400000001</v>
      </c>
      <c r="E2370">
        <v>281.01001000000002</v>
      </c>
      <c r="F2370">
        <v>143.57513399999999</v>
      </c>
      <c r="G2370">
        <v>628.28997800000002</v>
      </c>
      <c r="H2370">
        <v>141.675003</v>
      </c>
    </row>
    <row r="2371" spans="1:8">
      <c r="A2371" s="126">
        <v>2370</v>
      </c>
      <c r="B2371">
        <v>4486.46</v>
      </c>
      <c r="C2371">
        <v>335.33999599999999</v>
      </c>
      <c r="D2371">
        <v>172.337006</v>
      </c>
      <c r="E2371">
        <v>290.03668199999998</v>
      </c>
      <c r="F2371">
        <v>145.270218</v>
      </c>
      <c r="G2371">
        <v>637.96997099999999</v>
      </c>
      <c r="H2371">
        <v>142.96049500000001</v>
      </c>
    </row>
    <row r="2372" spans="1:8">
      <c r="A2372" s="126">
        <v>2371</v>
      </c>
      <c r="B2372">
        <v>4519.63</v>
      </c>
      <c r="C2372">
        <v>339.98998999999998</v>
      </c>
      <c r="D2372">
        <v>172.207504</v>
      </c>
      <c r="E2372">
        <v>288.08999599999999</v>
      </c>
      <c r="F2372">
        <v>147.46092200000001</v>
      </c>
      <c r="G2372">
        <v>639</v>
      </c>
      <c r="H2372">
        <v>143.82200599999999</v>
      </c>
    </row>
    <row r="2373" spans="1:8">
      <c r="A2373" s="126">
        <v>2372</v>
      </c>
      <c r="B2373">
        <v>4536.1899999999996</v>
      </c>
      <c r="C2373">
        <v>340.77999899999998</v>
      </c>
      <c r="D2373">
        <v>170.753006</v>
      </c>
      <c r="E2373">
        <v>288.60000600000001</v>
      </c>
      <c r="F2373">
        <v>147.95652799999999</v>
      </c>
      <c r="G2373">
        <v>625.14001499999995</v>
      </c>
      <c r="H2373">
        <v>142.41499300000001</v>
      </c>
    </row>
    <row r="2374" spans="1:8">
      <c r="A2374" s="126">
        <v>2373</v>
      </c>
      <c r="B2374">
        <v>4549.78</v>
      </c>
      <c r="C2374">
        <v>341.88000499999998</v>
      </c>
      <c r="D2374">
        <v>171.75050400000001</v>
      </c>
      <c r="E2374">
        <v>298</v>
      </c>
      <c r="F2374">
        <v>148.17463699999999</v>
      </c>
      <c r="G2374">
        <v>653.15997300000004</v>
      </c>
      <c r="H2374">
        <v>142.78050200000001</v>
      </c>
    </row>
    <row r="2375" spans="1:8">
      <c r="A2375" s="126">
        <v>2374</v>
      </c>
      <c r="B2375">
        <v>4544.8999999999996</v>
      </c>
      <c r="C2375">
        <v>324.60998499999999</v>
      </c>
      <c r="D2375">
        <v>166.77749600000001</v>
      </c>
      <c r="E2375">
        <v>303.226654</v>
      </c>
      <c r="F2375">
        <v>147.391525</v>
      </c>
      <c r="G2375">
        <v>664.78002900000001</v>
      </c>
      <c r="H2375">
        <v>138.625</v>
      </c>
    </row>
    <row r="2376" spans="1:8">
      <c r="A2376" s="126">
        <v>2375</v>
      </c>
      <c r="B2376">
        <v>4566.4799999999996</v>
      </c>
      <c r="C2376">
        <v>328.69000199999999</v>
      </c>
      <c r="D2376">
        <v>166.018494</v>
      </c>
      <c r="E2376">
        <v>341.61999500000002</v>
      </c>
      <c r="F2376">
        <v>147.341949</v>
      </c>
      <c r="G2376">
        <v>671.65997300000004</v>
      </c>
      <c r="H2376">
        <v>138.77299500000001</v>
      </c>
    </row>
    <row r="2377" spans="1:8">
      <c r="A2377" s="126">
        <v>2376</v>
      </c>
      <c r="B2377">
        <v>4574.79</v>
      </c>
      <c r="C2377">
        <v>315.80999800000001</v>
      </c>
      <c r="D2377">
        <v>168.80349699999999</v>
      </c>
      <c r="E2377">
        <v>339.476654</v>
      </c>
      <c r="F2377">
        <v>148.01603700000001</v>
      </c>
      <c r="G2377">
        <v>668.52002000000005</v>
      </c>
      <c r="H2377">
        <v>139.671997</v>
      </c>
    </row>
    <row r="2378" spans="1:8">
      <c r="A2378" s="126">
        <v>2377</v>
      </c>
      <c r="B2378">
        <v>4551.68</v>
      </c>
      <c r="C2378">
        <v>312.22000100000002</v>
      </c>
      <c r="D2378">
        <v>169.62449599999999</v>
      </c>
      <c r="E2378">
        <v>345.95333900000003</v>
      </c>
      <c r="F2378">
        <v>147.55012500000001</v>
      </c>
      <c r="G2378">
        <v>662.919983</v>
      </c>
      <c r="H2378">
        <v>146.427505</v>
      </c>
    </row>
    <row r="2379" spans="1:8">
      <c r="A2379" s="126">
        <v>2378</v>
      </c>
      <c r="B2379">
        <v>4596.42</v>
      </c>
      <c r="C2379">
        <v>316.92001299999998</v>
      </c>
      <c r="D2379">
        <v>172.328506</v>
      </c>
      <c r="E2379">
        <v>359.01333599999998</v>
      </c>
      <c r="F2379">
        <v>151.23765599999999</v>
      </c>
      <c r="G2379">
        <v>674.04998799999998</v>
      </c>
      <c r="H2379">
        <v>146.128998</v>
      </c>
    </row>
    <row r="2380" spans="1:8">
      <c r="A2380" s="126">
        <v>2379</v>
      </c>
      <c r="B2380">
        <v>4605.38</v>
      </c>
      <c r="C2380">
        <v>323.57000699999998</v>
      </c>
      <c r="D2380">
        <v>168.62150600000001</v>
      </c>
      <c r="E2380">
        <v>371.33334400000001</v>
      </c>
      <c r="F2380">
        <v>148.49182099999999</v>
      </c>
      <c r="G2380">
        <v>690.30999799999995</v>
      </c>
      <c r="H2380">
        <v>148.27049299999999</v>
      </c>
    </row>
    <row r="2381" spans="1:8">
      <c r="A2381" s="126">
        <v>2380</v>
      </c>
      <c r="B2381">
        <v>4613.67</v>
      </c>
      <c r="C2381">
        <v>329.98001099999999</v>
      </c>
      <c r="D2381">
        <v>165.90550200000001</v>
      </c>
      <c r="E2381">
        <v>402.86334199999999</v>
      </c>
      <c r="F2381">
        <v>147.65917999999999</v>
      </c>
      <c r="G2381">
        <v>681.169983</v>
      </c>
      <c r="H2381">
        <v>143.774002</v>
      </c>
    </row>
    <row r="2382" spans="1:8">
      <c r="A2382" s="126">
        <v>2381</v>
      </c>
      <c r="B2382">
        <v>4630.6499999999996</v>
      </c>
      <c r="C2382">
        <v>328.07998700000002</v>
      </c>
      <c r="D2382">
        <v>165.637497</v>
      </c>
      <c r="E2382">
        <v>390.66665599999999</v>
      </c>
      <c r="F2382">
        <v>148.7099</v>
      </c>
      <c r="G2382">
        <v>677.71997099999999</v>
      </c>
      <c r="H2382">
        <v>145.86300700000001</v>
      </c>
    </row>
    <row r="2383" spans="1:8">
      <c r="A2383" s="126">
        <v>2382</v>
      </c>
      <c r="B2383">
        <v>4660.57</v>
      </c>
      <c r="C2383">
        <v>331.61999500000002</v>
      </c>
      <c r="D2383">
        <v>169.199997</v>
      </c>
      <c r="E2383">
        <v>404.61999500000002</v>
      </c>
      <c r="F2383">
        <v>150.16708399999999</v>
      </c>
      <c r="G2383">
        <v>688.28997800000002</v>
      </c>
      <c r="H2383">
        <v>146.78999300000001</v>
      </c>
    </row>
    <row r="2384" spans="1:8">
      <c r="A2384" s="126">
        <v>2383</v>
      </c>
      <c r="B2384">
        <v>4680.0600000000004</v>
      </c>
      <c r="C2384">
        <v>335.85000600000001</v>
      </c>
      <c r="D2384">
        <v>173.85000600000001</v>
      </c>
      <c r="E2384">
        <v>409.97000100000002</v>
      </c>
      <c r="F2384">
        <v>149.64172400000001</v>
      </c>
      <c r="G2384">
        <v>668.40002400000003</v>
      </c>
      <c r="H2384">
        <v>148.682999</v>
      </c>
    </row>
    <row r="2385" spans="1:8">
      <c r="A2385" s="126">
        <v>2384</v>
      </c>
      <c r="B2385">
        <v>4697.53</v>
      </c>
      <c r="C2385">
        <v>341.13000499999998</v>
      </c>
      <c r="D2385">
        <v>175.94949299999999</v>
      </c>
      <c r="E2385">
        <v>407.36334199999999</v>
      </c>
      <c r="F2385">
        <v>150.17776499999999</v>
      </c>
      <c r="G2385">
        <v>645.71997099999999</v>
      </c>
      <c r="H2385">
        <v>149.24099699999999</v>
      </c>
    </row>
    <row r="2386" spans="1:8">
      <c r="A2386" s="126">
        <v>2385</v>
      </c>
      <c r="B2386">
        <v>4701.7</v>
      </c>
      <c r="C2386">
        <v>338.61999500000002</v>
      </c>
      <c r="D2386">
        <v>174.449005</v>
      </c>
      <c r="E2386">
        <v>387.64666699999998</v>
      </c>
      <c r="F2386">
        <v>149.34390300000001</v>
      </c>
      <c r="G2386">
        <v>651.45001200000002</v>
      </c>
      <c r="H2386">
        <v>149.35150100000001</v>
      </c>
    </row>
    <row r="2387" spans="1:8">
      <c r="A2387" s="126">
        <v>2386</v>
      </c>
      <c r="B2387">
        <v>4685.25</v>
      </c>
      <c r="C2387">
        <v>335.36999500000002</v>
      </c>
      <c r="D2387">
        <v>178.81149300000001</v>
      </c>
      <c r="E2387">
        <v>341.16665599999999</v>
      </c>
      <c r="F2387">
        <v>149.711197</v>
      </c>
      <c r="G2387">
        <v>655.98999000000003</v>
      </c>
      <c r="H2387">
        <v>149.24850499999999</v>
      </c>
    </row>
    <row r="2388" spans="1:8">
      <c r="A2388" s="126">
        <v>2387</v>
      </c>
      <c r="B2388">
        <v>4646.71</v>
      </c>
      <c r="C2388">
        <v>327.64001500000001</v>
      </c>
      <c r="D2388">
        <v>174.10249300000001</v>
      </c>
      <c r="E2388">
        <v>355.98333700000001</v>
      </c>
      <c r="F2388">
        <v>146.84225499999999</v>
      </c>
      <c r="G2388">
        <v>646.90997300000004</v>
      </c>
      <c r="H2388">
        <v>146.62600699999999</v>
      </c>
    </row>
    <row r="2389" spans="1:8">
      <c r="A2389" s="126">
        <v>2388</v>
      </c>
      <c r="B2389">
        <v>4649.2700000000004</v>
      </c>
      <c r="C2389">
        <v>327.73998999999998</v>
      </c>
      <c r="D2389">
        <v>173.625</v>
      </c>
      <c r="E2389">
        <v>354.50332600000002</v>
      </c>
      <c r="F2389">
        <v>146.79260300000001</v>
      </c>
      <c r="G2389">
        <v>657.580017</v>
      </c>
      <c r="H2389">
        <v>146.74800099999999</v>
      </c>
    </row>
    <row r="2390" spans="1:8">
      <c r="A2390" s="126">
        <v>2389</v>
      </c>
      <c r="B2390">
        <v>4682.8500000000004</v>
      </c>
      <c r="C2390">
        <v>340.89001500000001</v>
      </c>
      <c r="D2390">
        <v>176.257507</v>
      </c>
      <c r="E2390">
        <v>344.47332799999998</v>
      </c>
      <c r="F2390">
        <v>148.89717099999999</v>
      </c>
      <c r="G2390">
        <v>682.60998500000005</v>
      </c>
      <c r="H2390">
        <v>149.64549299999999</v>
      </c>
    </row>
    <row r="2391" spans="1:8">
      <c r="A2391" s="126">
        <v>2390</v>
      </c>
      <c r="B2391">
        <v>4682.8</v>
      </c>
      <c r="C2391">
        <v>347.55999800000001</v>
      </c>
      <c r="D2391">
        <v>177.283997</v>
      </c>
      <c r="E2391">
        <v>337.79666099999997</v>
      </c>
      <c r="F2391">
        <v>148.90708900000001</v>
      </c>
      <c r="G2391">
        <v>679.330017</v>
      </c>
      <c r="H2391">
        <v>149.38800000000001</v>
      </c>
    </row>
    <row r="2392" spans="1:8">
      <c r="A2392" s="126">
        <v>2391</v>
      </c>
      <c r="B2392">
        <v>4700.8999999999996</v>
      </c>
      <c r="C2392">
        <v>342.959991</v>
      </c>
      <c r="D2392">
        <v>177.03500399999999</v>
      </c>
      <c r="E2392">
        <v>351.57666</v>
      </c>
      <c r="F2392">
        <v>149.89982599999999</v>
      </c>
      <c r="G2392">
        <v>687.40002400000003</v>
      </c>
      <c r="H2392">
        <v>149.07600400000001</v>
      </c>
    </row>
    <row r="2393" spans="1:8">
      <c r="A2393" s="126">
        <v>2392</v>
      </c>
      <c r="B2393">
        <v>4688.67</v>
      </c>
      <c r="C2393">
        <v>340.76998900000001</v>
      </c>
      <c r="D2393">
        <v>177.449997</v>
      </c>
      <c r="E2393">
        <v>363.00332600000002</v>
      </c>
      <c r="F2393">
        <v>152.371689</v>
      </c>
      <c r="G2393">
        <v>691.69000200000005</v>
      </c>
      <c r="H2393">
        <v>149.06199599999999</v>
      </c>
    </row>
    <row r="2394" spans="1:8">
      <c r="A2394" s="126">
        <v>2393</v>
      </c>
      <c r="B2394">
        <v>4704.54</v>
      </c>
      <c r="C2394">
        <v>338.69000199999999</v>
      </c>
      <c r="D2394">
        <v>184.80299400000001</v>
      </c>
      <c r="E2394">
        <v>365.459991</v>
      </c>
      <c r="F2394">
        <v>156.719742</v>
      </c>
      <c r="G2394">
        <v>682.02002000000005</v>
      </c>
      <c r="H2394">
        <v>150.709</v>
      </c>
    </row>
    <row r="2395" spans="1:8">
      <c r="A2395" s="126">
        <v>2394</v>
      </c>
      <c r="B2395">
        <v>4697.96</v>
      </c>
      <c r="C2395">
        <v>345.29998799999998</v>
      </c>
      <c r="D2395">
        <v>183.828506</v>
      </c>
      <c r="E2395">
        <v>379.01998900000001</v>
      </c>
      <c r="F2395">
        <v>159.380234</v>
      </c>
      <c r="G2395">
        <v>678.79998799999998</v>
      </c>
      <c r="H2395">
        <v>149.95249899999999</v>
      </c>
    </row>
    <row r="2396" spans="1:8">
      <c r="A2396" s="126">
        <v>2395</v>
      </c>
      <c r="B2396">
        <v>4682.9399999999996</v>
      </c>
      <c r="C2396">
        <v>341.01001000000002</v>
      </c>
      <c r="D2396">
        <v>178.62849399999999</v>
      </c>
      <c r="E2396">
        <v>385.62332199999997</v>
      </c>
      <c r="F2396">
        <v>159.846802</v>
      </c>
      <c r="G2396">
        <v>659.20001200000002</v>
      </c>
      <c r="H2396">
        <v>147.078506</v>
      </c>
    </row>
    <row r="2397" spans="1:8">
      <c r="A2397" s="126">
        <v>2396</v>
      </c>
      <c r="B2397">
        <v>4690.7</v>
      </c>
      <c r="C2397">
        <v>337.25</v>
      </c>
      <c r="D2397">
        <v>179.00199900000001</v>
      </c>
      <c r="E2397">
        <v>369.67666600000001</v>
      </c>
      <c r="F2397">
        <v>160.23397800000001</v>
      </c>
      <c r="G2397">
        <v>654.05999799999995</v>
      </c>
      <c r="H2397">
        <v>146.75700399999999</v>
      </c>
    </row>
    <row r="2398" spans="1:8">
      <c r="A2398" s="126">
        <v>2397</v>
      </c>
      <c r="B2398">
        <v>4701.46</v>
      </c>
      <c r="C2398">
        <v>341.05999800000001</v>
      </c>
      <c r="D2398">
        <v>179.02049299999999</v>
      </c>
      <c r="E2398">
        <v>372</v>
      </c>
      <c r="F2398">
        <v>160.76011700000001</v>
      </c>
      <c r="G2398">
        <v>658.28997800000002</v>
      </c>
      <c r="H2398">
        <v>146.717499</v>
      </c>
    </row>
    <row r="2399" spans="1:8">
      <c r="A2399" s="126">
        <v>2398</v>
      </c>
      <c r="B2399">
        <v>4594.62</v>
      </c>
      <c r="C2399">
        <v>333.11999500000002</v>
      </c>
      <c r="D2399">
        <v>175.22799699999999</v>
      </c>
      <c r="E2399">
        <v>360.64001500000001</v>
      </c>
      <c r="F2399">
        <v>155.66748000000001</v>
      </c>
      <c r="G2399">
        <v>665.64001499999995</v>
      </c>
      <c r="H2399">
        <v>142.80600000000001</v>
      </c>
    </row>
    <row r="2400" spans="1:8">
      <c r="A2400" s="126">
        <v>2399</v>
      </c>
      <c r="B2400">
        <v>4655.2700000000004</v>
      </c>
      <c r="C2400">
        <v>338.02999899999998</v>
      </c>
      <c r="D2400">
        <v>178.078506</v>
      </c>
      <c r="E2400">
        <v>378.99667399999998</v>
      </c>
      <c r="F2400">
        <v>159.072495</v>
      </c>
      <c r="G2400">
        <v>663.84002699999996</v>
      </c>
      <c r="H2400">
        <v>146.11399800000001</v>
      </c>
    </row>
    <row r="2401" spans="1:8">
      <c r="A2401" s="126">
        <v>2400</v>
      </c>
      <c r="B2401">
        <v>4567</v>
      </c>
      <c r="C2401">
        <v>324.459991</v>
      </c>
      <c r="D2401">
        <v>175.3535</v>
      </c>
      <c r="E2401">
        <v>381.58667000000003</v>
      </c>
      <c r="F2401">
        <v>164.09562700000001</v>
      </c>
      <c r="G2401">
        <v>641.90002400000003</v>
      </c>
      <c r="H2401">
        <v>142.45199600000001</v>
      </c>
    </row>
    <row r="2402" spans="1:8">
      <c r="A2402" s="126">
        <v>2401</v>
      </c>
      <c r="B2402">
        <v>4513.04</v>
      </c>
      <c r="C2402">
        <v>310.60000600000001</v>
      </c>
      <c r="D2402">
        <v>172.18600499999999</v>
      </c>
      <c r="E2402">
        <v>365</v>
      </c>
      <c r="F2402">
        <v>163.56950399999999</v>
      </c>
      <c r="G2402">
        <v>617.77002000000005</v>
      </c>
      <c r="H2402">
        <v>141.61799600000001</v>
      </c>
    </row>
    <row r="2403" spans="1:8">
      <c r="A2403" s="126">
        <v>2402</v>
      </c>
      <c r="B2403">
        <v>4577.1000000000004</v>
      </c>
      <c r="C2403">
        <v>310.39001500000001</v>
      </c>
      <c r="D2403">
        <v>171.86799600000001</v>
      </c>
      <c r="E2403">
        <v>361.53332499999999</v>
      </c>
      <c r="F2403">
        <v>162.56686400000001</v>
      </c>
      <c r="G2403">
        <v>616.46997099999999</v>
      </c>
      <c r="H2403">
        <v>143.77650499999999</v>
      </c>
    </row>
    <row r="2404" spans="1:8">
      <c r="A2404" s="126">
        <v>2403</v>
      </c>
      <c r="B2404">
        <v>4538.43</v>
      </c>
      <c r="C2404">
        <v>306.83999599999999</v>
      </c>
      <c r="D2404">
        <v>169.48950199999999</v>
      </c>
      <c r="E2404">
        <v>338.32333399999999</v>
      </c>
      <c r="F2404">
        <v>160.660843</v>
      </c>
      <c r="G2404">
        <v>602.13000499999998</v>
      </c>
      <c r="H2404">
        <v>142.52049299999999</v>
      </c>
    </row>
    <row r="2405" spans="1:8">
      <c r="A2405" s="126">
        <v>2404</v>
      </c>
      <c r="B2405">
        <v>4591.67</v>
      </c>
      <c r="C2405">
        <v>317.86999500000002</v>
      </c>
      <c r="D2405">
        <v>171.36850000000001</v>
      </c>
      <c r="E2405">
        <v>336.33667000000003</v>
      </c>
      <c r="F2405">
        <v>164.11547899999999</v>
      </c>
      <c r="G2405">
        <v>612.69000200000005</v>
      </c>
      <c r="H2405">
        <v>143.796494</v>
      </c>
    </row>
    <row r="2406" spans="1:8">
      <c r="A2406" s="126">
        <v>2405</v>
      </c>
      <c r="B2406">
        <v>4686.75</v>
      </c>
      <c r="C2406">
        <v>322.80999800000001</v>
      </c>
      <c r="D2406">
        <v>176.16450499999999</v>
      </c>
      <c r="E2406">
        <v>350.58334400000001</v>
      </c>
      <c r="F2406">
        <v>169.93277</v>
      </c>
      <c r="G2406">
        <v>625.580017</v>
      </c>
      <c r="H2406">
        <v>148.03649899999999</v>
      </c>
    </row>
    <row r="2407" spans="1:8">
      <c r="A2407" s="126">
        <v>2406</v>
      </c>
      <c r="B2407">
        <v>4701.21</v>
      </c>
      <c r="C2407">
        <v>330.55999800000001</v>
      </c>
      <c r="D2407">
        <v>176.158005</v>
      </c>
      <c r="E2407">
        <v>356.32000699999998</v>
      </c>
      <c r="F2407">
        <v>173.804382</v>
      </c>
      <c r="G2407">
        <v>628.080017</v>
      </c>
      <c r="H2407">
        <v>148.720505</v>
      </c>
    </row>
    <row r="2408" spans="1:8">
      <c r="A2408" s="126">
        <v>2407</v>
      </c>
      <c r="B2408">
        <v>4667.45</v>
      </c>
      <c r="C2408">
        <v>329.82000699999998</v>
      </c>
      <c r="D2408">
        <v>174.17100500000001</v>
      </c>
      <c r="E2408">
        <v>334.60000600000001</v>
      </c>
      <c r="F2408">
        <v>173.288162</v>
      </c>
      <c r="G2408">
        <v>611</v>
      </c>
      <c r="H2408">
        <v>148.10600299999999</v>
      </c>
    </row>
    <row r="2409" spans="1:8">
      <c r="A2409" s="126">
        <v>2408</v>
      </c>
      <c r="B2409">
        <v>4712.0200000000004</v>
      </c>
      <c r="C2409">
        <v>329.75</v>
      </c>
      <c r="D2409">
        <v>172.212006</v>
      </c>
      <c r="E2409">
        <v>339.01001000000002</v>
      </c>
      <c r="F2409">
        <v>178.14250200000001</v>
      </c>
      <c r="G2409">
        <v>611.65997300000004</v>
      </c>
      <c r="H2409">
        <v>148.675003</v>
      </c>
    </row>
    <row r="2410" spans="1:8">
      <c r="A2410" s="126">
        <v>2409</v>
      </c>
      <c r="B2410">
        <v>4668.97</v>
      </c>
      <c r="C2410">
        <v>334.48998999999998</v>
      </c>
      <c r="D2410">
        <v>169.56750500000001</v>
      </c>
      <c r="E2410">
        <v>322.13665800000001</v>
      </c>
      <c r="F2410">
        <v>174.459564</v>
      </c>
      <c r="G2410">
        <v>604.55999799999995</v>
      </c>
      <c r="H2410">
        <v>146.704498</v>
      </c>
    </row>
    <row r="2411" spans="1:8">
      <c r="A2411" s="126">
        <v>2410</v>
      </c>
      <c r="B2411">
        <v>4634.09</v>
      </c>
      <c r="C2411">
        <v>333.73998999999998</v>
      </c>
      <c r="D2411">
        <v>169.09150700000001</v>
      </c>
      <c r="E2411">
        <v>319.50332600000002</v>
      </c>
      <c r="F2411">
        <v>173.059845</v>
      </c>
      <c r="G2411">
        <v>597.98999000000003</v>
      </c>
      <c r="H2411">
        <v>144.970505</v>
      </c>
    </row>
    <row r="2412" spans="1:8">
      <c r="A2412" s="126">
        <v>2411</v>
      </c>
      <c r="B2412">
        <v>4709.8500000000004</v>
      </c>
      <c r="C2412">
        <v>341.66000400000001</v>
      </c>
      <c r="D2412">
        <v>173.31500199999999</v>
      </c>
      <c r="E2412">
        <v>325.32998700000002</v>
      </c>
      <c r="F2412">
        <v>177.99362199999999</v>
      </c>
      <c r="G2412">
        <v>605.03997800000002</v>
      </c>
      <c r="H2412">
        <v>147.36850000000001</v>
      </c>
    </row>
    <row r="2413" spans="1:8">
      <c r="A2413" s="126">
        <v>2412</v>
      </c>
      <c r="B2413">
        <v>4668.67</v>
      </c>
      <c r="C2413">
        <v>334.89999399999999</v>
      </c>
      <c r="D2413">
        <v>168.871002</v>
      </c>
      <c r="E2413">
        <v>308.97332799999998</v>
      </c>
      <c r="F2413">
        <v>171.004898</v>
      </c>
      <c r="G2413">
        <v>591.05999799999995</v>
      </c>
      <c r="H2413">
        <v>144.83850100000001</v>
      </c>
    </row>
    <row r="2414" spans="1:8">
      <c r="A2414" s="126">
        <v>2413</v>
      </c>
      <c r="B2414">
        <v>4620.6400000000003</v>
      </c>
      <c r="C2414">
        <v>333.790009</v>
      </c>
      <c r="D2414">
        <v>170.01750200000001</v>
      </c>
      <c r="E2414">
        <v>310.85665899999998</v>
      </c>
      <c r="F2414">
        <v>169.893066</v>
      </c>
      <c r="G2414">
        <v>586.72997999999995</v>
      </c>
      <c r="H2414">
        <v>142.80299400000001</v>
      </c>
    </row>
    <row r="2415" spans="1:8">
      <c r="A2415" s="126">
        <v>2414</v>
      </c>
      <c r="B2415">
        <v>4568.0200000000004</v>
      </c>
      <c r="C2415">
        <v>325.45001200000002</v>
      </c>
      <c r="D2415">
        <v>167.07899499999999</v>
      </c>
      <c r="E2415">
        <v>299.98001099999999</v>
      </c>
      <c r="F2415">
        <v>168.51319899999999</v>
      </c>
      <c r="G2415">
        <v>593.73999000000003</v>
      </c>
      <c r="H2415">
        <v>142.40150499999999</v>
      </c>
    </row>
    <row r="2416" spans="1:8">
      <c r="A2416" s="126">
        <v>2415</v>
      </c>
      <c r="B2416">
        <v>4649.2299999999996</v>
      </c>
      <c r="C2416">
        <v>334.20001200000002</v>
      </c>
      <c r="D2416">
        <v>170.41700700000001</v>
      </c>
      <c r="E2416">
        <v>312.843323</v>
      </c>
      <c r="F2416">
        <v>171.72959900000001</v>
      </c>
      <c r="G2416">
        <v>604.919983</v>
      </c>
      <c r="H2416">
        <v>144.220505</v>
      </c>
    </row>
    <row r="2417" spans="1:8">
      <c r="A2417" s="126">
        <v>2416</v>
      </c>
      <c r="B2417">
        <v>4696.5600000000004</v>
      </c>
      <c r="C2417">
        <v>330.45001200000002</v>
      </c>
      <c r="D2417">
        <v>171.037003</v>
      </c>
      <c r="E2417">
        <v>336.290009</v>
      </c>
      <c r="F2417">
        <v>174.36029099999999</v>
      </c>
      <c r="G2417">
        <v>614.23999000000003</v>
      </c>
      <c r="H2417">
        <v>146.949005</v>
      </c>
    </row>
    <row r="2418" spans="1:8">
      <c r="A2418" s="126">
        <v>2417</v>
      </c>
      <c r="B2418">
        <v>4725.79</v>
      </c>
      <c r="C2418">
        <v>335.23998999999998</v>
      </c>
      <c r="D2418">
        <v>171.06849700000001</v>
      </c>
      <c r="E2418">
        <v>355.66665599999999</v>
      </c>
      <c r="F2418">
        <v>174.995621</v>
      </c>
      <c r="G2418">
        <v>614.09002699999996</v>
      </c>
      <c r="H2418">
        <v>147.14250200000001</v>
      </c>
    </row>
    <row r="2419" spans="1:8">
      <c r="A2419" s="126">
        <v>2418</v>
      </c>
      <c r="B2419">
        <v>4791.1899999999996</v>
      </c>
      <c r="C2419">
        <v>346.17999300000002</v>
      </c>
      <c r="D2419">
        <v>169.66949500000001</v>
      </c>
      <c r="E2419">
        <v>364.64666699999998</v>
      </c>
      <c r="F2419">
        <v>179.01611299999999</v>
      </c>
      <c r="G2419">
        <v>613.11999500000002</v>
      </c>
      <c r="H2419">
        <v>148.06399500000001</v>
      </c>
    </row>
    <row r="2420" spans="1:8">
      <c r="A2420" s="126">
        <v>2419</v>
      </c>
      <c r="B2420">
        <v>4786.3500000000004</v>
      </c>
      <c r="C2420">
        <v>346.22000100000002</v>
      </c>
      <c r="D2420">
        <v>170.66099500000001</v>
      </c>
      <c r="E2420">
        <v>362.82333399999999</v>
      </c>
      <c r="F2420">
        <v>177.983688</v>
      </c>
      <c r="G2420">
        <v>610.71002199999998</v>
      </c>
      <c r="H2420">
        <v>146.44799800000001</v>
      </c>
    </row>
    <row r="2421" spans="1:8">
      <c r="A2421" s="126">
        <v>2420</v>
      </c>
      <c r="B2421">
        <v>4793.0600000000004</v>
      </c>
      <c r="C2421">
        <v>342.94000199999999</v>
      </c>
      <c r="D2421">
        <v>169.20100400000001</v>
      </c>
      <c r="E2421">
        <v>362.06332400000002</v>
      </c>
      <c r="F2421">
        <v>178.07304400000001</v>
      </c>
      <c r="G2421">
        <v>610.53997800000002</v>
      </c>
      <c r="H2421">
        <v>146.504501</v>
      </c>
    </row>
    <row r="2422" spans="1:8">
      <c r="A2422" s="126">
        <v>2421</v>
      </c>
      <c r="B2422">
        <v>4778.7299999999996</v>
      </c>
      <c r="C2422">
        <v>344.35998499999999</v>
      </c>
      <c r="D2422">
        <v>168.64450099999999</v>
      </c>
      <c r="E2422">
        <v>356.77999899999998</v>
      </c>
      <c r="F2422">
        <v>176.90162699999999</v>
      </c>
      <c r="G2422">
        <v>612.09002699999996</v>
      </c>
      <c r="H2422">
        <v>146.00250199999999</v>
      </c>
    </row>
    <row r="2423" spans="1:8">
      <c r="A2423" s="126">
        <v>2422</v>
      </c>
      <c r="B2423">
        <v>4766.18</v>
      </c>
      <c r="C2423">
        <v>336.35000600000001</v>
      </c>
      <c r="D2423">
        <v>166.716995</v>
      </c>
      <c r="E2423">
        <v>352.26001000000002</v>
      </c>
      <c r="F2423">
        <v>176.27623</v>
      </c>
      <c r="G2423">
        <v>602.44000200000005</v>
      </c>
      <c r="H2423">
        <v>144.67950400000001</v>
      </c>
    </row>
    <row r="2424" spans="1:8">
      <c r="A2424" s="126">
        <v>2423</v>
      </c>
      <c r="B2424">
        <v>4796.5600000000004</v>
      </c>
      <c r="C2424">
        <v>338.540009</v>
      </c>
      <c r="D2424">
        <v>170.404495</v>
      </c>
      <c r="E2424">
        <v>399.92666600000001</v>
      </c>
      <c r="F2424">
        <v>180.683853</v>
      </c>
      <c r="G2424">
        <v>597.36999500000002</v>
      </c>
      <c r="H2424">
        <v>145.07449299999999</v>
      </c>
    </row>
    <row r="2425" spans="1:8">
      <c r="A2425" s="126">
        <v>2424</v>
      </c>
      <c r="B2425">
        <v>4793.54</v>
      </c>
      <c r="C2425">
        <v>336.52999899999998</v>
      </c>
      <c r="D2425">
        <v>167.52200300000001</v>
      </c>
      <c r="E2425">
        <v>383.19665500000002</v>
      </c>
      <c r="F2425">
        <v>178.39070100000001</v>
      </c>
      <c r="G2425">
        <v>591.15002400000003</v>
      </c>
      <c r="H2425">
        <v>144.416504</v>
      </c>
    </row>
    <row r="2426" spans="1:8">
      <c r="A2426" s="126">
        <v>2425</v>
      </c>
      <c r="B2426">
        <v>4700.58</v>
      </c>
      <c r="C2426">
        <v>324.17001299999998</v>
      </c>
      <c r="D2426">
        <v>164.35699500000001</v>
      </c>
      <c r="E2426">
        <v>362.70666499999999</v>
      </c>
      <c r="F2426">
        <v>173.64553799999999</v>
      </c>
      <c r="G2426">
        <v>567.52002000000005</v>
      </c>
      <c r="H2426">
        <v>137.653503</v>
      </c>
    </row>
    <row r="2427" spans="1:8">
      <c r="A2427" s="126">
        <v>2426</v>
      </c>
      <c r="B2427">
        <v>4696.05</v>
      </c>
      <c r="C2427">
        <v>332.459991</v>
      </c>
      <c r="D2427">
        <v>163.253998</v>
      </c>
      <c r="E2427">
        <v>354.89999399999999</v>
      </c>
      <c r="F2427">
        <v>170.74681100000001</v>
      </c>
      <c r="G2427">
        <v>553.28997800000002</v>
      </c>
      <c r="H2427">
        <v>137.550995</v>
      </c>
    </row>
    <row r="2428" spans="1:8">
      <c r="A2428" s="126">
        <v>2427</v>
      </c>
      <c r="B2428">
        <v>4677.03</v>
      </c>
      <c r="C2428">
        <v>331.790009</v>
      </c>
      <c r="D2428">
        <v>162.554001</v>
      </c>
      <c r="E2428">
        <v>342.32000699999998</v>
      </c>
      <c r="F2428">
        <v>170.915558</v>
      </c>
      <c r="G2428">
        <v>541.05999799999995</v>
      </c>
      <c r="H2428">
        <v>137.004501</v>
      </c>
    </row>
    <row r="2429" spans="1:8">
      <c r="A2429" s="126">
        <v>2428</v>
      </c>
      <c r="B2429">
        <v>4670.29</v>
      </c>
      <c r="C2429">
        <v>328.07000699999998</v>
      </c>
      <c r="D2429">
        <v>161.48599200000001</v>
      </c>
      <c r="E2429">
        <v>352.70666499999999</v>
      </c>
      <c r="F2429">
        <v>170.93542500000001</v>
      </c>
      <c r="G2429">
        <v>539.84997599999997</v>
      </c>
      <c r="H2429">
        <v>138.574005</v>
      </c>
    </row>
    <row r="2430" spans="1:8">
      <c r="A2430" s="126">
        <v>2429</v>
      </c>
      <c r="B2430">
        <v>4713.07</v>
      </c>
      <c r="C2430">
        <v>334.36999500000002</v>
      </c>
      <c r="D2430">
        <v>165.36199999999999</v>
      </c>
      <c r="E2430">
        <v>354.79998799999998</v>
      </c>
      <c r="F2430">
        <v>173.804382</v>
      </c>
      <c r="G2430">
        <v>540.84002699999996</v>
      </c>
      <c r="H2430">
        <v>140.01750200000001</v>
      </c>
    </row>
    <row r="2431" spans="1:8">
      <c r="A2431" s="126">
        <v>2430</v>
      </c>
      <c r="B2431">
        <v>4726.3500000000004</v>
      </c>
      <c r="C2431">
        <v>333.26001000000002</v>
      </c>
      <c r="D2431">
        <v>165.20700099999999</v>
      </c>
      <c r="E2431">
        <v>368.73998999999998</v>
      </c>
      <c r="F2431">
        <v>174.25109900000001</v>
      </c>
      <c r="G2431">
        <v>537.21997099999999</v>
      </c>
      <c r="H2431">
        <v>141.64799500000001</v>
      </c>
    </row>
    <row r="2432" spans="1:8">
      <c r="A2432" s="126">
        <v>2431</v>
      </c>
      <c r="B2432">
        <v>4659.03</v>
      </c>
      <c r="C2432">
        <v>326.48001099999999</v>
      </c>
      <c r="D2432">
        <v>161.21400499999999</v>
      </c>
      <c r="E2432">
        <v>343.85333300000002</v>
      </c>
      <c r="F2432">
        <v>170.93542500000001</v>
      </c>
      <c r="G2432">
        <v>519.20001200000002</v>
      </c>
      <c r="H2432">
        <v>139.13099700000001</v>
      </c>
    </row>
    <row r="2433" spans="1:8">
      <c r="A2433" s="126">
        <v>2432</v>
      </c>
      <c r="B2433">
        <v>4662.8500000000004</v>
      </c>
      <c r="C2433">
        <v>331.89999399999999</v>
      </c>
      <c r="D2433">
        <v>162.13800000000001</v>
      </c>
      <c r="E2433">
        <v>349.86999500000002</v>
      </c>
      <c r="F2433">
        <v>171.80903599999999</v>
      </c>
      <c r="G2433">
        <v>525.69000200000005</v>
      </c>
      <c r="H2433">
        <v>139.78649899999999</v>
      </c>
    </row>
    <row r="2434" spans="1:8">
      <c r="A2434" s="126">
        <v>2433</v>
      </c>
      <c r="B2434">
        <v>4577.1099999999997</v>
      </c>
      <c r="C2434">
        <v>318.14999399999999</v>
      </c>
      <c r="D2434">
        <v>158.917496</v>
      </c>
      <c r="E2434">
        <v>343.50332600000002</v>
      </c>
      <c r="F2434">
        <v>168.562836</v>
      </c>
      <c r="G2434">
        <v>510.79998799999998</v>
      </c>
      <c r="H2434">
        <v>136.29049699999999</v>
      </c>
    </row>
    <row r="2435" spans="1:8">
      <c r="A2435" s="126">
        <v>2434</v>
      </c>
      <c r="B2435">
        <v>4532.76</v>
      </c>
      <c r="C2435">
        <v>319.58999599999999</v>
      </c>
      <c r="D2435">
        <v>156.29899599999999</v>
      </c>
      <c r="E2435">
        <v>331.883331</v>
      </c>
      <c r="F2435">
        <v>165.018845</v>
      </c>
      <c r="G2435">
        <v>515.85998500000005</v>
      </c>
      <c r="H2435">
        <v>135.651993</v>
      </c>
    </row>
    <row r="2436" spans="1:8">
      <c r="A2436" s="126">
        <v>2435</v>
      </c>
      <c r="B2436">
        <v>4482.7299999999996</v>
      </c>
      <c r="C2436">
        <v>316.55999800000001</v>
      </c>
      <c r="D2436">
        <v>151.667496</v>
      </c>
      <c r="E2436">
        <v>332.08999599999999</v>
      </c>
      <c r="F2436">
        <v>163.311386</v>
      </c>
      <c r="G2436">
        <v>508.25</v>
      </c>
      <c r="H2436">
        <v>133.50649999999999</v>
      </c>
    </row>
    <row r="2437" spans="1:8">
      <c r="A2437" s="126">
        <v>2436</v>
      </c>
      <c r="B2437">
        <v>4397.9399999999996</v>
      </c>
      <c r="C2437">
        <v>303.17001299999998</v>
      </c>
      <c r="D2437">
        <v>142.64300499999999</v>
      </c>
      <c r="E2437">
        <v>314.633331</v>
      </c>
      <c r="F2437">
        <v>161.226685</v>
      </c>
      <c r="G2437">
        <v>397.5</v>
      </c>
      <c r="H2437">
        <v>130.091995</v>
      </c>
    </row>
    <row r="2438" spans="1:8">
      <c r="A2438" s="126">
        <v>2437</v>
      </c>
      <c r="B2438">
        <v>4410.13</v>
      </c>
      <c r="C2438">
        <v>308.709991</v>
      </c>
      <c r="D2438">
        <v>144.544006</v>
      </c>
      <c r="E2438">
        <v>310</v>
      </c>
      <c r="F2438">
        <v>160.442429</v>
      </c>
      <c r="G2438">
        <v>387.14999399999999</v>
      </c>
      <c r="H2438">
        <v>130.371994</v>
      </c>
    </row>
    <row r="2439" spans="1:8">
      <c r="A2439" s="126">
        <v>2438</v>
      </c>
      <c r="B2439">
        <v>4356.45</v>
      </c>
      <c r="C2439">
        <v>300.14999399999999</v>
      </c>
      <c r="D2439">
        <v>139.98599200000001</v>
      </c>
      <c r="E2439">
        <v>306.133331</v>
      </c>
      <c r="F2439">
        <v>158.61584500000001</v>
      </c>
      <c r="G2439">
        <v>366.42001299999998</v>
      </c>
      <c r="H2439">
        <v>126.735497</v>
      </c>
    </row>
    <row r="2440" spans="1:8">
      <c r="A2440" s="126">
        <v>2439</v>
      </c>
      <c r="B2440">
        <v>4349.93</v>
      </c>
      <c r="C2440">
        <v>294.63000499999998</v>
      </c>
      <c r="D2440">
        <v>138.87249800000001</v>
      </c>
      <c r="E2440">
        <v>312.47000100000002</v>
      </c>
      <c r="F2440">
        <v>158.52650499999999</v>
      </c>
      <c r="G2440">
        <v>359.70001200000002</v>
      </c>
      <c r="H2440">
        <v>129.240005</v>
      </c>
    </row>
    <row r="2441" spans="1:8">
      <c r="A2441" s="126">
        <v>2440</v>
      </c>
      <c r="B2441">
        <v>4326.51</v>
      </c>
      <c r="C2441">
        <v>294.64001500000001</v>
      </c>
      <c r="D2441">
        <v>139.637497</v>
      </c>
      <c r="E2441">
        <v>276.366669</v>
      </c>
      <c r="F2441">
        <v>158.05990600000001</v>
      </c>
      <c r="G2441">
        <v>386.70001200000002</v>
      </c>
      <c r="H2441">
        <v>129.121002</v>
      </c>
    </row>
    <row r="2442" spans="1:8">
      <c r="A2442" s="126">
        <v>2441</v>
      </c>
      <c r="B2442">
        <v>4431.8500000000004</v>
      </c>
      <c r="C2442">
        <v>301.709991</v>
      </c>
      <c r="D2442">
        <v>143.97799699999999</v>
      </c>
      <c r="E2442">
        <v>282.116669</v>
      </c>
      <c r="F2442">
        <v>169.08895899999999</v>
      </c>
      <c r="G2442">
        <v>384.35998499999999</v>
      </c>
      <c r="H2442">
        <v>133.28950499999999</v>
      </c>
    </row>
    <row r="2443" spans="1:8">
      <c r="A2443" s="126">
        <v>2442</v>
      </c>
      <c r="B2443">
        <v>4515.55</v>
      </c>
      <c r="C2443">
        <v>313.26001000000002</v>
      </c>
      <c r="D2443">
        <v>149.57350199999999</v>
      </c>
      <c r="E2443">
        <v>312.23998999999998</v>
      </c>
      <c r="F2443">
        <v>173.50654599999999</v>
      </c>
      <c r="G2443">
        <v>427.14001500000001</v>
      </c>
      <c r="H2443">
        <v>135.69850199999999</v>
      </c>
    </row>
    <row r="2444" spans="1:8">
      <c r="A2444" s="126">
        <v>2443</v>
      </c>
      <c r="B2444">
        <v>4546.54</v>
      </c>
      <c r="C2444">
        <v>319</v>
      </c>
      <c r="D2444">
        <v>151.19349700000001</v>
      </c>
      <c r="E2444">
        <v>310.41665599999999</v>
      </c>
      <c r="F2444">
        <v>173.33779899999999</v>
      </c>
      <c r="G2444">
        <v>457.13000499999998</v>
      </c>
      <c r="H2444">
        <v>137.87849399999999</v>
      </c>
    </row>
    <row r="2445" spans="1:8">
      <c r="A2445" s="126">
        <v>2444</v>
      </c>
      <c r="B2445">
        <v>4589.38</v>
      </c>
      <c r="C2445">
        <v>323</v>
      </c>
      <c r="D2445">
        <v>150.612503</v>
      </c>
      <c r="E2445">
        <v>301.88665800000001</v>
      </c>
      <c r="F2445">
        <v>174.55883800000001</v>
      </c>
      <c r="G2445">
        <v>429.48001099999999</v>
      </c>
      <c r="H2445">
        <v>148.03649899999999</v>
      </c>
    </row>
    <row r="2446" spans="1:8">
      <c r="A2446" s="126">
        <v>2445</v>
      </c>
      <c r="B2446">
        <v>4477.4399999999996</v>
      </c>
      <c r="C2446">
        <v>237.759995</v>
      </c>
      <c r="D2446">
        <v>138.845505</v>
      </c>
      <c r="E2446">
        <v>297.04666099999997</v>
      </c>
      <c r="F2446">
        <v>171.640244</v>
      </c>
      <c r="G2446">
        <v>405.60000600000001</v>
      </c>
      <c r="H2446">
        <v>142.650497</v>
      </c>
    </row>
    <row r="2447" spans="1:8">
      <c r="A2447" s="126">
        <v>2446</v>
      </c>
      <c r="B2447">
        <v>4500.53</v>
      </c>
      <c r="C2447">
        <v>237.08999600000001</v>
      </c>
      <c r="D2447">
        <v>157.63949600000001</v>
      </c>
      <c r="E2447">
        <v>307.773346</v>
      </c>
      <c r="F2447">
        <v>171.35199</v>
      </c>
      <c r="G2447">
        <v>410.17001299999998</v>
      </c>
      <c r="H2447">
        <v>143.016006</v>
      </c>
    </row>
    <row r="2448" spans="1:8">
      <c r="A2448" s="126">
        <v>2447</v>
      </c>
      <c r="B2448">
        <v>4483.87</v>
      </c>
      <c r="C2448">
        <v>224.91000399999999</v>
      </c>
      <c r="D2448">
        <v>157.93550099999999</v>
      </c>
      <c r="E2448">
        <v>302.44665500000002</v>
      </c>
      <c r="F2448">
        <v>170.62638899999999</v>
      </c>
      <c r="G2448">
        <v>402.10000600000001</v>
      </c>
      <c r="H2448">
        <v>138.93800400000001</v>
      </c>
    </row>
    <row r="2449" spans="1:8">
      <c r="A2449" s="126">
        <v>2448</v>
      </c>
      <c r="B2449">
        <v>4521.54</v>
      </c>
      <c r="C2449">
        <v>220.179993</v>
      </c>
      <c r="D2449">
        <v>161.413498</v>
      </c>
      <c r="E2449">
        <v>307.33334400000001</v>
      </c>
      <c r="F2449">
        <v>173.77731299999999</v>
      </c>
      <c r="G2449">
        <v>403.52999899999998</v>
      </c>
      <c r="H2449">
        <v>139.212997</v>
      </c>
    </row>
    <row r="2450" spans="1:8">
      <c r="A2450" s="126">
        <v>2449</v>
      </c>
      <c r="B2450">
        <v>4587.18</v>
      </c>
      <c r="C2450">
        <v>232</v>
      </c>
      <c r="D2450">
        <v>161.18949900000001</v>
      </c>
      <c r="E2450">
        <v>310.66665599999999</v>
      </c>
      <c r="F2450">
        <v>175.21856700000001</v>
      </c>
      <c r="G2450">
        <v>412.89001500000001</v>
      </c>
      <c r="H2450">
        <v>141.453003</v>
      </c>
    </row>
    <row r="2451" spans="1:8">
      <c r="A2451" s="126">
        <v>2450</v>
      </c>
      <c r="B2451">
        <v>4504.08</v>
      </c>
      <c r="C2451">
        <v>228.070007</v>
      </c>
      <c r="D2451">
        <v>159.00349399999999</v>
      </c>
      <c r="E2451">
        <v>301.51666299999999</v>
      </c>
      <c r="F2451">
        <v>171.083618</v>
      </c>
      <c r="G2451">
        <v>406.26998900000001</v>
      </c>
      <c r="H2451">
        <v>138.60249300000001</v>
      </c>
    </row>
    <row r="2452" spans="1:8">
      <c r="A2452" s="126">
        <v>2451</v>
      </c>
      <c r="B2452">
        <v>4418.6400000000003</v>
      </c>
      <c r="C2452">
        <v>219.550003</v>
      </c>
      <c r="D2452">
        <v>153.29350299999999</v>
      </c>
      <c r="E2452">
        <v>286.66665599999999</v>
      </c>
      <c r="F2452">
        <v>167.62458799999999</v>
      </c>
      <c r="G2452">
        <v>391.30999800000001</v>
      </c>
      <c r="H2452">
        <v>134.13000500000001</v>
      </c>
    </row>
    <row r="2453" spans="1:8">
      <c r="A2453" s="126">
        <v>2452</v>
      </c>
      <c r="B2453">
        <v>4401.67</v>
      </c>
      <c r="C2453">
        <v>217.699997</v>
      </c>
      <c r="D2453">
        <v>155.16700700000001</v>
      </c>
      <c r="E2453">
        <v>291.92001299999998</v>
      </c>
      <c r="F2453">
        <v>167.86314400000001</v>
      </c>
      <c r="G2453">
        <v>396.57000699999998</v>
      </c>
      <c r="H2453">
        <v>135.300003</v>
      </c>
    </row>
    <row r="2454" spans="1:8">
      <c r="A2454" s="126">
        <v>2453</v>
      </c>
      <c r="B2454">
        <v>4471.07</v>
      </c>
      <c r="C2454">
        <v>221</v>
      </c>
      <c r="D2454">
        <v>156.51049800000001</v>
      </c>
      <c r="E2454">
        <v>307.476654</v>
      </c>
      <c r="F2454">
        <v>171.74958799999999</v>
      </c>
      <c r="G2454">
        <v>407.459991</v>
      </c>
      <c r="H2454">
        <v>136.42550700000001</v>
      </c>
    </row>
    <row r="2455" spans="1:8">
      <c r="A2455" s="126">
        <v>2454</v>
      </c>
      <c r="B2455">
        <v>4475.01</v>
      </c>
      <c r="C2455">
        <v>216.53999300000001</v>
      </c>
      <c r="D2455">
        <v>158.100494</v>
      </c>
      <c r="E2455">
        <v>307.79666099999997</v>
      </c>
      <c r="F2455">
        <v>171.51104699999999</v>
      </c>
      <c r="G2455">
        <v>398.07998700000002</v>
      </c>
      <c r="H2455">
        <v>137.487503</v>
      </c>
    </row>
    <row r="2456" spans="1:8">
      <c r="A2456" s="126">
        <v>2455</v>
      </c>
      <c r="B2456">
        <v>4380.26</v>
      </c>
      <c r="C2456">
        <v>207.71000699999999</v>
      </c>
      <c r="D2456">
        <v>154.65249600000001</v>
      </c>
      <c r="E2456">
        <v>292.116669</v>
      </c>
      <c r="F2456">
        <v>167.86314400000001</v>
      </c>
      <c r="G2456">
        <v>386.67001299999998</v>
      </c>
      <c r="H2456">
        <v>132.308502</v>
      </c>
    </row>
    <row r="2457" spans="1:8">
      <c r="A2457" s="126">
        <v>2456</v>
      </c>
      <c r="B2457">
        <v>4348.87</v>
      </c>
      <c r="C2457">
        <v>206.16000399999999</v>
      </c>
      <c r="D2457">
        <v>152.60150100000001</v>
      </c>
      <c r="E2457">
        <v>285.66000400000001</v>
      </c>
      <c r="F2457">
        <v>166.29264800000001</v>
      </c>
      <c r="G2457">
        <v>391.290009</v>
      </c>
      <c r="H2457">
        <v>130.467499</v>
      </c>
    </row>
    <row r="2458" spans="1:8">
      <c r="A2458" s="126">
        <v>2457</v>
      </c>
      <c r="B2458">
        <v>4304.76</v>
      </c>
      <c r="C2458">
        <v>202.08000200000001</v>
      </c>
      <c r="D2458">
        <v>150.197495</v>
      </c>
      <c r="E2458">
        <v>273.843323</v>
      </c>
      <c r="F2458">
        <v>163.33059700000001</v>
      </c>
      <c r="G2458">
        <v>377.38000499999998</v>
      </c>
      <c r="H2458">
        <v>129.40249600000001</v>
      </c>
    </row>
    <row r="2459" spans="1:8">
      <c r="A2459" s="126">
        <v>2458</v>
      </c>
      <c r="B2459">
        <v>4225.5</v>
      </c>
      <c r="C2459">
        <v>198.449997</v>
      </c>
      <c r="D2459">
        <v>144.82699600000001</v>
      </c>
      <c r="E2459">
        <v>254.679993</v>
      </c>
      <c r="F2459">
        <v>159.10618600000001</v>
      </c>
      <c r="G2459">
        <v>367.459991</v>
      </c>
      <c r="H2459">
        <v>127.584999</v>
      </c>
    </row>
    <row r="2460" spans="1:8">
      <c r="A2460" s="126">
        <v>2459</v>
      </c>
      <c r="B2460">
        <v>4288.7</v>
      </c>
      <c r="C2460">
        <v>207.60000600000001</v>
      </c>
      <c r="D2460">
        <v>151.358002</v>
      </c>
      <c r="E2460">
        <v>266.92334</v>
      </c>
      <c r="F2460">
        <v>161.76010099999999</v>
      </c>
      <c r="G2460">
        <v>390.02999899999998</v>
      </c>
      <c r="H2460">
        <v>132.67349200000001</v>
      </c>
    </row>
    <row r="2461" spans="1:8">
      <c r="A2461" s="126">
        <v>2460</v>
      </c>
      <c r="B2461">
        <v>4384.6499999999996</v>
      </c>
      <c r="C2461">
        <v>210.479996</v>
      </c>
      <c r="D2461">
        <v>153.788498</v>
      </c>
      <c r="E2461">
        <v>269.95666499999999</v>
      </c>
      <c r="F2461">
        <v>163.85740699999999</v>
      </c>
      <c r="G2461">
        <v>390.79998799999998</v>
      </c>
      <c r="H2461">
        <v>134.51950099999999</v>
      </c>
    </row>
    <row r="2462" spans="1:8">
      <c r="A2462" s="126">
        <v>2461</v>
      </c>
      <c r="B2462">
        <v>4373.9399999999996</v>
      </c>
      <c r="C2462">
        <v>211.029999</v>
      </c>
      <c r="D2462">
        <v>153.56300400000001</v>
      </c>
      <c r="E2462">
        <v>290.14334100000002</v>
      </c>
      <c r="F2462">
        <v>164.12576300000001</v>
      </c>
      <c r="G2462">
        <v>394.51998900000001</v>
      </c>
      <c r="H2462">
        <v>134.891006</v>
      </c>
    </row>
    <row r="2463" spans="1:8">
      <c r="A2463" s="126">
        <v>2462</v>
      </c>
      <c r="B2463">
        <v>4306.26</v>
      </c>
      <c r="C2463">
        <v>203.490005</v>
      </c>
      <c r="D2463">
        <v>151.141998</v>
      </c>
      <c r="E2463">
        <v>288.12332199999997</v>
      </c>
      <c r="F2463">
        <v>162.21734599999999</v>
      </c>
      <c r="G2463">
        <v>386.23998999999998</v>
      </c>
      <c r="H2463">
        <v>134.16799900000001</v>
      </c>
    </row>
    <row r="2464" spans="1:8">
      <c r="A2464" s="126">
        <v>2463</v>
      </c>
      <c r="B2464">
        <v>4386.54</v>
      </c>
      <c r="C2464">
        <v>208.11000100000001</v>
      </c>
      <c r="D2464">
        <v>152.052505</v>
      </c>
      <c r="E2464">
        <v>293.29666099999997</v>
      </c>
      <c r="F2464">
        <v>165.557098</v>
      </c>
      <c r="G2464">
        <v>380.02999899999998</v>
      </c>
      <c r="H2464">
        <v>134.75149500000001</v>
      </c>
    </row>
    <row r="2465" spans="1:8">
      <c r="A2465" s="126">
        <v>2464</v>
      </c>
      <c r="B2465">
        <v>4363.49</v>
      </c>
      <c r="C2465">
        <v>202.970001</v>
      </c>
      <c r="D2465">
        <v>147.89849899999999</v>
      </c>
      <c r="E2465">
        <v>279.76333599999998</v>
      </c>
      <c r="F2465">
        <v>165.229095</v>
      </c>
      <c r="G2465">
        <v>368.07000699999998</v>
      </c>
      <c r="H2465">
        <v>134.307999</v>
      </c>
    </row>
    <row r="2466" spans="1:8">
      <c r="A2466" s="126">
        <v>2465</v>
      </c>
      <c r="B2466">
        <v>4328.87</v>
      </c>
      <c r="C2466">
        <v>200.05999800000001</v>
      </c>
      <c r="D2466">
        <v>145.641006</v>
      </c>
      <c r="E2466">
        <v>279.42999300000002</v>
      </c>
      <c r="F2466">
        <v>162.18751499999999</v>
      </c>
      <c r="G2466">
        <v>361.73001099999999</v>
      </c>
      <c r="H2466">
        <v>132.121994</v>
      </c>
    </row>
    <row r="2467" spans="1:8">
      <c r="A2467" s="126">
        <v>2466</v>
      </c>
      <c r="B2467">
        <v>4201.09</v>
      </c>
      <c r="C2467">
        <v>187.470001</v>
      </c>
      <c r="D2467">
        <v>137.453003</v>
      </c>
      <c r="E2467">
        <v>268.19332900000001</v>
      </c>
      <c r="F2467">
        <v>158.34082000000001</v>
      </c>
      <c r="G2467">
        <v>350.26001000000002</v>
      </c>
      <c r="H2467">
        <v>126.4645</v>
      </c>
    </row>
    <row r="2468" spans="1:8">
      <c r="A2468" s="126">
        <v>2467</v>
      </c>
      <c r="B2468">
        <v>4170.7</v>
      </c>
      <c r="C2468">
        <v>190.28999300000001</v>
      </c>
      <c r="D2468">
        <v>136.01449600000001</v>
      </c>
      <c r="E2468">
        <v>274.79998799999998</v>
      </c>
      <c r="F2468">
        <v>156.49202</v>
      </c>
      <c r="G2468">
        <v>341.76001000000002</v>
      </c>
      <c r="H2468">
        <v>127.278503</v>
      </c>
    </row>
    <row r="2469" spans="1:8">
      <c r="A2469" s="126">
        <v>2468</v>
      </c>
      <c r="B2469">
        <v>4277.88</v>
      </c>
      <c r="C2469">
        <v>198.5</v>
      </c>
      <c r="D2469">
        <v>139.27900700000001</v>
      </c>
      <c r="E2469">
        <v>286.32333399999999</v>
      </c>
      <c r="F2469">
        <v>161.968842</v>
      </c>
      <c r="G2469">
        <v>358.790009</v>
      </c>
      <c r="H2469">
        <v>133.86599699999999</v>
      </c>
    </row>
    <row r="2470" spans="1:8">
      <c r="A2470" s="126">
        <v>2469</v>
      </c>
      <c r="B2470">
        <v>4259.5200000000004</v>
      </c>
      <c r="C2470">
        <v>195.21000699999999</v>
      </c>
      <c r="D2470">
        <v>146.81750500000001</v>
      </c>
      <c r="E2470">
        <v>279.43331899999998</v>
      </c>
      <c r="F2470">
        <v>157.56552099999999</v>
      </c>
      <c r="G2470">
        <v>356.76998900000001</v>
      </c>
      <c r="H2470">
        <v>132.682007</v>
      </c>
    </row>
    <row r="2471" spans="1:8">
      <c r="A2471" s="126">
        <v>2470</v>
      </c>
      <c r="B2471">
        <v>4204.3100000000004</v>
      </c>
      <c r="C2471">
        <v>187.61000100000001</v>
      </c>
      <c r="D2471">
        <v>145.524506</v>
      </c>
      <c r="E2471">
        <v>265.116669</v>
      </c>
      <c r="F2471">
        <v>153.79834</v>
      </c>
      <c r="G2471">
        <v>340.32000699999998</v>
      </c>
      <c r="H2471">
        <v>130.475494</v>
      </c>
    </row>
    <row r="2472" spans="1:8">
      <c r="A2472" s="126">
        <v>2471</v>
      </c>
      <c r="B2472">
        <v>4173.1099999999997</v>
      </c>
      <c r="C2472">
        <v>186.63000500000001</v>
      </c>
      <c r="D2472">
        <v>141.85299699999999</v>
      </c>
      <c r="E2472">
        <v>255.45666499999999</v>
      </c>
      <c r="F2472">
        <v>149.713089</v>
      </c>
      <c r="G2472">
        <v>331.01001000000002</v>
      </c>
      <c r="H2472">
        <v>126.74099699999999</v>
      </c>
    </row>
    <row r="2473" spans="1:8">
      <c r="A2473" s="126">
        <v>2472</v>
      </c>
      <c r="B2473">
        <v>4262.45</v>
      </c>
      <c r="C2473">
        <v>192.029999</v>
      </c>
      <c r="D2473">
        <v>147.366501</v>
      </c>
      <c r="E2473">
        <v>267.29666099999997</v>
      </c>
      <c r="F2473">
        <v>154.15617399999999</v>
      </c>
      <c r="G2473">
        <v>343.75</v>
      </c>
      <c r="H2473">
        <v>129.660507</v>
      </c>
    </row>
    <row r="2474" spans="1:8">
      <c r="A2474" s="126">
        <v>2473</v>
      </c>
      <c r="B2474">
        <v>4357.8599999999997</v>
      </c>
      <c r="C2474">
        <v>203.63000500000001</v>
      </c>
      <c r="D2474">
        <v>153.104004</v>
      </c>
      <c r="E2474">
        <v>280.07666</v>
      </c>
      <c r="F2474">
        <v>158.62905900000001</v>
      </c>
      <c r="G2474">
        <v>357.52999899999998</v>
      </c>
      <c r="H2474">
        <v>133.690506</v>
      </c>
    </row>
    <row r="2475" spans="1:8">
      <c r="A2475" s="126">
        <v>2474</v>
      </c>
      <c r="B2475">
        <v>4411.67</v>
      </c>
      <c r="C2475">
        <v>207.83999600000001</v>
      </c>
      <c r="D2475">
        <v>157.23899800000001</v>
      </c>
      <c r="E2475">
        <v>290.53332499999999</v>
      </c>
      <c r="F2475">
        <v>159.652863</v>
      </c>
      <c r="G2475">
        <v>371.39999399999999</v>
      </c>
      <c r="H2475">
        <v>134.600494</v>
      </c>
    </row>
    <row r="2476" spans="1:8">
      <c r="A2476" s="126">
        <v>2475</v>
      </c>
      <c r="B2476">
        <v>4463.12</v>
      </c>
      <c r="C2476">
        <v>216.490005</v>
      </c>
      <c r="D2476">
        <v>161.25050400000001</v>
      </c>
      <c r="E2476">
        <v>301.79666099999997</v>
      </c>
      <c r="F2476">
        <v>162.99262999999999</v>
      </c>
      <c r="G2476">
        <v>380.60000600000001</v>
      </c>
      <c r="H2476">
        <v>136.80149800000001</v>
      </c>
    </row>
    <row r="2477" spans="1:8">
      <c r="A2477" s="126">
        <v>2476</v>
      </c>
      <c r="B2477">
        <v>4461.18</v>
      </c>
      <c r="C2477">
        <v>211.490005</v>
      </c>
      <c r="D2477">
        <v>161.491501</v>
      </c>
      <c r="E2477">
        <v>307.05334499999998</v>
      </c>
      <c r="F2477">
        <v>164.38421600000001</v>
      </c>
      <c r="G2477">
        <v>374.58999599999999</v>
      </c>
      <c r="H2477">
        <v>136.4785</v>
      </c>
    </row>
    <row r="2478" spans="1:8">
      <c r="A2478" s="126">
        <v>2477</v>
      </c>
      <c r="B2478">
        <v>4511.6099999999997</v>
      </c>
      <c r="C2478">
        <v>216.64999399999999</v>
      </c>
      <c r="D2478">
        <v>164.88900799999999</v>
      </c>
      <c r="E2478">
        <v>331.32666</v>
      </c>
      <c r="F2478">
        <v>167.80349699999999</v>
      </c>
      <c r="G2478">
        <v>382.92001299999998</v>
      </c>
      <c r="H2478">
        <v>140.27749600000001</v>
      </c>
    </row>
    <row r="2479" spans="1:8">
      <c r="A2479" s="126">
        <v>2478</v>
      </c>
      <c r="B2479">
        <v>4456.24</v>
      </c>
      <c r="C2479">
        <v>213.46000699999999</v>
      </c>
      <c r="D2479">
        <v>163.408005</v>
      </c>
      <c r="E2479">
        <v>333.03668199999998</v>
      </c>
      <c r="F2479">
        <v>169.18512000000001</v>
      </c>
      <c r="G2479">
        <v>374.48998999999998</v>
      </c>
      <c r="H2479">
        <v>138.50349399999999</v>
      </c>
    </row>
    <row r="2480" spans="1:8">
      <c r="A2480" s="126">
        <v>2479</v>
      </c>
      <c r="B2480">
        <v>4520.16</v>
      </c>
      <c r="C2480">
        <v>219.570007</v>
      </c>
      <c r="D2480">
        <v>163.649506</v>
      </c>
      <c r="E2480">
        <v>337.97332799999998</v>
      </c>
      <c r="F2480">
        <v>173.021896</v>
      </c>
      <c r="G2480">
        <v>375.709991</v>
      </c>
      <c r="H2480">
        <v>141.31199599999999</v>
      </c>
    </row>
    <row r="2481" spans="1:8">
      <c r="A2481" s="126">
        <v>2480</v>
      </c>
      <c r="B2481">
        <v>4543.0600000000004</v>
      </c>
      <c r="C2481">
        <v>221.820007</v>
      </c>
      <c r="D2481">
        <v>164.77349899999999</v>
      </c>
      <c r="E2481">
        <v>336.88000499999998</v>
      </c>
      <c r="F2481">
        <v>173.66798399999999</v>
      </c>
      <c r="G2481">
        <v>373.85000600000001</v>
      </c>
      <c r="H2481">
        <v>141.5215</v>
      </c>
    </row>
    <row r="2482" spans="1:8">
      <c r="A2482" s="126">
        <v>2481</v>
      </c>
      <c r="B2482">
        <v>4575.5200000000004</v>
      </c>
      <c r="C2482">
        <v>223.58999600000001</v>
      </c>
      <c r="D2482">
        <v>168.99049400000001</v>
      </c>
      <c r="E2482">
        <v>363.94665500000002</v>
      </c>
      <c r="F2482">
        <v>174.54267899999999</v>
      </c>
      <c r="G2482">
        <v>378.51001000000002</v>
      </c>
      <c r="H2482">
        <v>141.949997</v>
      </c>
    </row>
    <row r="2483" spans="1:8">
      <c r="A2483" s="126">
        <v>2482</v>
      </c>
      <c r="B2483">
        <v>4631.6000000000004</v>
      </c>
      <c r="C2483">
        <v>229.86000100000001</v>
      </c>
      <c r="D2483">
        <v>169.31500199999999</v>
      </c>
      <c r="E2483">
        <v>366.523346</v>
      </c>
      <c r="F2483">
        <v>177.882431</v>
      </c>
      <c r="G2483">
        <v>391.82000699999998</v>
      </c>
      <c r="H2483">
        <v>143.25</v>
      </c>
    </row>
    <row r="2484" spans="1:8">
      <c r="A2484" s="126">
        <v>2483</v>
      </c>
      <c r="B2484">
        <v>4602.45</v>
      </c>
      <c r="C2484">
        <v>227.85000600000001</v>
      </c>
      <c r="D2484">
        <v>166.300995</v>
      </c>
      <c r="E2484">
        <v>364.66332999999997</v>
      </c>
      <c r="F2484">
        <v>176.6996</v>
      </c>
      <c r="G2484">
        <v>381.47000100000002</v>
      </c>
      <c r="H2484">
        <v>142.64450099999999</v>
      </c>
    </row>
    <row r="2485" spans="1:8">
      <c r="A2485" s="126">
        <v>2484</v>
      </c>
      <c r="B2485">
        <v>4530.41</v>
      </c>
      <c r="C2485">
        <v>222.36000100000001</v>
      </c>
      <c r="D2485">
        <v>162.99749800000001</v>
      </c>
      <c r="E2485">
        <v>359.20001200000002</v>
      </c>
      <c r="F2485">
        <v>173.55864</v>
      </c>
      <c r="G2485">
        <v>374.58999599999999</v>
      </c>
      <c r="H2485">
        <v>139.649506</v>
      </c>
    </row>
    <row r="2486" spans="1:8">
      <c r="A2486" s="126">
        <v>2485</v>
      </c>
      <c r="B2486">
        <v>4545.8599999999997</v>
      </c>
      <c r="C2486">
        <v>224.85000600000001</v>
      </c>
      <c r="D2486">
        <v>163.55999800000001</v>
      </c>
      <c r="E2486">
        <v>361.52999899999998</v>
      </c>
      <c r="F2486">
        <v>173.260437</v>
      </c>
      <c r="G2486">
        <v>373.47000100000002</v>
      </c>
      <c r="H2486">
        <v>140.699997</v>
      </c>
    </row>
    <row r="2487" spans="1:8">
      <c r="A2487" s="126">
        <v>2486</v>
      </c>
      <c r="B2487">
        <v>4582.6400000000003</v>
      </c>
      <c r="C2487">
        <v>233.88999899999999</v>
      </c>
      <c r="D2487">
        <v>168.346497</v>
      </c>
      <c r="E2487">
        <v>381.81668100000002</v>
      </c>
      <c r="F2487">
        <v>177.36556999999999</v>
      </c>
      <c r="G2487">
        <v>391.5</v>
      </c>
      <c r="H2487">
        <v>143.64250200000001</v>
      </c>
    </row>
    <row r="2488" spans="1:8">
      <c r="A2488" s="126">
        <v>2487</v>
      </c>
      <c r="B2488">
        <v>4525.12</v>
      </c>
      <c r="C2488">
        <v>231.83999600000001</v>
      </c>
      <c r="D2488">
        <v>164.054993</v>
      </c>
      <c r="E2488">
        <v>363.75332600000002</v>
      </c>
      <c r="F2488">
        <v>174.00592</v>
      </c>
      <c r="G2488">
        <v>380.14999399999999</v>
      </c>
      <c r="H2488">
        <v>141.06300400000001</v>
      </c>
    </row>
    <row r="2489" spans="1:8">
      <c r="A2489" s="126">
        <v>2488</v>
      </c>
      <c r="B2489">
        <v>4481.1499999999996</v>
      </c>
      <c r="C2489">
        <v>223.300003</v>
      </c>
      <c r="D2489">
        <v>158.75599700000001</v>
      </c>
      <c r="E2489">
        <v>348.58667000000003</v>
      </c>
      <c r="F2489">
        <v>170.79536400000001</v>
      </c>
      <c r="G2489">
        <v>368.35000600000001</v>
      </c>
      <c r="H2489">
        <v>137.175995</v>
      </c>
    </row>
    <row r="2490" spans="1:8">
      <c r="A2490" s="126">
        <v>2489</v>
      </c>
      <c r="B2490">
        <v>4500.21</v>
      </c>
      <c r="C2490">
        <v>222.949997</v>
      </c>
      <c r="D2490">
        <v>157.78450000000001</v>
      </c>
      <c r="E2490">
        <v>352.42001299999998</v>
      </c>
      <c r="F2490">
        <v>171.10348500000001</v>
      </c>
      <c r="G2490">
        <v>362.14999399999999</v>
      </c>
      <c r="H2490">
        <v>136.46499600000001</v>
      </c>
    </row>
    <row r="2491" spans="1:8">
      <c r="A2491" s="126">
        <v>2490</v>
      </c>
      <c r="B2491">
        <v>4488.28</v>
      </c>
      <c r="C2491">
        <v>222.33000200000001</v>
      </c>
      <c r="D2491">
        <v>154.46049500000001</v>
      </c>
      <c r="E2491">
        <v>341.82998700000002</v>
      </c>
      <c r="F2491">
        <v>169.065842</v>
      </c>
      <c r="G2491">
        <v>355.88000499999998</v>
      </c>
      <c r="H2491">
        <v>134.01049800000001</v>
      </c>
    </row>
    <row r="2492" spans="1:8">
      <c r="A2492" s="126">
        <v>2491</v>
      </c>
      <c r="B2492">
        <v>4412.53</v>
      </c>
      <c r="C2492">
        <v>216.46000699999999</v>
      </c>
      <c r="D2492">
        <v>151.121994</v>
      </c>
      <c r="E2492">
        <v>325.30999800000001</v>
      </c>
      <c r="F2492">
        <v>164.75198399999999</v>
      </c>
      <c r="G2492">
        <v>348</v>
      </c>
      <c r="H2492">
        <v>129.796494</v>
      </c>
    </row>
    <row r="2493" spans="1:8">
      <c r="A2493" s="126">
        <v>2492</v>
      </c>
      <c r="B2493">
        <v>4397.45</v>
      </c>
      <c r="C2493">
        <v>214.13999899999999</v>
      </c>
      <c r="D2493">
        <v>150.78750600000001</v>
      </c>
      <c r="E2493">
        <v>328.98333700000001</v>
      </c>
      <c r="F2493">
        <v>166.650497</v>
      </c>
      <c r="G2493">
        <v>344.10000600000001</v>
      </c>
      <c r="H2493">
        <v>128.37449599999999</v>
      </c>
    </row>
    <row r="2494" spans="1:8">
      <c r="A2494" s="126">
        <v>2493</v>
      </c>
      <c r="B2494">
        <v>4446.59</v>
      </c>
      <c r="C2494">
        <v>214.990005</v>
      </c>
      <c r="D2494">
        <v>155.541</v>
      </c>
      <c r="E2494">
        <v>340.790009</v>
      </c>
      <c r="F2494">
        <v>169.37396200000001</v>
      </c>
      <c r="G2494">
        <v>350.42999300000002</v>
      </c>
      <c r="H2494">
        <v>130.28599500000001</v>
      </c>
    </row>
    <row r="2495" spans="1:8">
      <c r="A2495" s="126">
        <v>2494</v>
      </c>
      <c r="B2495">
        <v>4392.59</v>
      </c>
      <c r="C2495">
        <v>210.179993</v>
      </c>
      <c r="D2495">
        <v>151.70649700000001</v>
      </c>
      <c r="E2495">
        <v>328.33334400000001</v>
      </c>
      <c r="F2495">
        <v>164.29475400000001</v>
      </c>
      <c r="G2495">
        <v>341.13000499999998</v>
      </c>
      <c r="H2495">
        <v>127.25299800000001</v>
      </c>
    </row>
    <row r="2496" spans="1:8">
      <c r="A2496" s="126">
        <v>2495</v>
      </c>
      <c r="B2496">
        <v>4391.6899999999996</v>
      </c>
      <c r="C2496">
        <v>210.770004</v>
      </c>
      <c r="D2496">
        <v>152.78500399999999</v>
      </c>
      <c r="E2496">
        <v>334.76333599999998</v>
      </c>
      <c r="F2496">
        <v>164.07607999999999</v>
      </c>
      <c r="G2496">
        <v>337.85998499999999</v>
      </c>
      <c r="H2496">
        <v>127.960999</v>
      </c>
    </row>
    <row r="2497" spans="1:8">
      <c r="A2497" s="126">
        <v>2496</v>
      </c>
      <c r="B2497">
        <v>4462.21</v>
      </c>
      <c r="C2497">
        <v>217.30999800000001</v>
      </c>
      <c r="D2497">
        <v>158.11549400000001</v>
      </c>
      <c r="E2497">
        <v>342.71667500000001</v>
      </c>
      <c r="F2497">
        <v>166.392044</v>
      </c>
      <c r="G2497">
        <v>348.60998499999999</v>
      </c>
      <c r="H2497">
        <v>130.53100599999999</v>
      </c>
    </row>
    <row r="2498" spans="1:8">
      <c r="A2498" s="126">
        <v>2497</v>
      </c>
      <c r="B2498">
        <v>4459.45</v>
      </c>
      <c r="C2498">
        <v>200.41999799999999</v>
      </c>
      <c r="D2498">
        <v>153.99800099999999</v>
      </c>
      <c r="E2498">
        <v>325.73333700000001</v>
      </c>
      <c r="F2498">
        <v>166.22306800000001</v>
      </c>
      <c r="G2498">
        <v>226.19000199999999</v>
      </c>
      <c r="H2498">
        <v>128.245499</v>
      </c>
    </row>
    <row r="2499" spans="1:8">
      <c r="A2499" s="126">
        <v>2498</v>
      </c>
      <c r="B2499">
        <v>4393.66</v>
      </c>
      <c r="C2499">
        <v>188.070007</v>
      </c>
      <c r="D2499">
        <v>148.29600500000001</v>
      </c>
      <c r="E2499">
        <v>336.26001000000002</v>
      </c>
      <c r="F2499">
        <v>165.41795300000001</v>
      </c>
      <c r="G2499">
        <v>218.220001</v>
      </c>
      <c r="H2499">
        <v>124.9375</v>
      </c>
    </row>
    <row r="2500" spans="1:8">
      <c r="A2500" s="126">
        <v>2499</v>
      </c>
      <c r="B2500">
        <v>4271.78</v>
      </c>
      <c r="C2500">
        <v>184.11000100000001</v>
      </c>
      <c r="D2500">
        <v>144.35000600000001</v>
      </c>
      <c r="E2500">
        <v>335.01666299999999</v>
      </c>
      <c r="F2500">
        <v>160.81582599999999</v>
      </c>
      <c r="G2500">
        <v>215.520004</v>
      </c>
      <c r="H2500">
        <v>119.613998</v>
      </c>
    </row>
    <row r="2501" spans="1:8">
      <c r="A2501" s="126">
        <v>2500</v>
      </c>
      <c r="B2501">
        <v>4296.12</v>
      </c>
      <c r="C2501">
        <v>186.990005</v>
      </c>
      <c r="D2501">
        <v>146.074005</v>
      </c>
      <c r="E2501">
        <v>332.67334</v>
      </c>
      <c r="F2501">
        <v>161.89927700000001</v>
      </c>
      <c r="G2501">
        <v>209.91000399999999</v>
      </c>
      <c r="H2501">
        <v>123.25</v>
      </c>
    </row>
    <row r="2502" spans="1:8">
      <c r="A2502" s="126">
        <v>2501</v>
      </c>
      <c r="B2502">
        <v>4175.2</v>
      </c>
      <c r="C2502">
        <v>180.949997</v>
      </c>
      <c r="D2502">
        <v>139.391006</v>
      </c>
      <c r="E2502">
        <v>292.14001500000001</v>
      </c>
      <c r="F2502">
        <v>155.85588100000001</v>
      </c>
      <c r="G2502">
        <v>198.39999399999999</v>
      </c>
      <c r="H2502">
        <v>119.50599699999999</v>
      </c>
    </row>
    <row r="2503" spans="1:8">
      <c r="A2503" s="126">
        <v>2502</v>
      </c>
      <c r="B2503">
        <v>4183.96</v>
      </c>
      <c r="C2503">
        <v>174.949997</v>
      </c>
      <c r="D2503">
        <v>138.16700700000001</v>
      </c>
      <c r="E2503">
        <v>293.83667000000003</v>
      </c>
      <c r="F2503">
        <v>155.627274</v>
      </c>
      <c r="G2503">
        <v>188.53999300000001</v>
      </c>
      <c r="H2503">
        <v>115.0205</v>
      </c>
    </row>
    <row r="2504" spans="1:8">
      <c r="A2504" s="126">
        <v>2503</v>
      </c>
      <c r="B2504">
        <v>4287.5</v>
      </c>
      <c r="C2504">
        <v>205.729996</v>
      </c>
      <c r="D2504">
        <v>144.596497</v>
      </c>
      <c r="E2504">
        <v>292.50332600000002</v>
      </c>
      <c r="F2504">
        <v>162.65469400000001</v>
      </c>
      <c r="G2504">
        <v>199.520004</v>
      </c>
      <c r="H2504">
        <v>119.41149900000001</v>
      </c>
    </row>
    <row r="2505" spans="1:8">
      <c r="A2505" s="126">
        <v>2504</v>
      </c>
      <c r="B2505">
        <v>4131.93</v>
      </c>
      <c r="C2505">
        <v>200.470001</v>
      </c>
      <c r="D2505">
        <v>124.281502</v>
      </c>
      <c r="E2505">
        <v>290.25332600000002</v>
      </c>
      <c r="F2505">
        <v>156.700729</v>
      </c>
      <c r="G2505">
        <v>190.36000100000001</v>
      </c>
      <c r="H2505">
        <v>114.966499</v>
      </c>
    </row>
    <row r="2506" spans="1:8">
      <c r="A2506" s="126">
        <v>2505</v>
      </c>
      <c r="B2506">
        <v>4155.38</v>
      </c>
      <c r="C2506">
        <v>211.13000500000001</v>
      </c>
      <c r="D2506">
        <v>124.5</v>
      </c>
      <c r="E2506">
        <v>300.98001099999999</v>
      </c>
      <c r="F2506">
        <v>157.00889599999999</v>
      </c>
      <c r="G2506">
        <v>199.46000699999999</v>
      </c>
      <c r="H2506">
        <v>117.156998</v>
      </c>
    </row>
    <row r="2507" spans="1:8">
      <c r="A2507" s="126">
        <v>2506</v>
      </c>
      <c r="B2507">
        <v>4175.4799999999996</v>
      </c>
      <c r="C2507">
        <v>212.029999</v>
      </c>
      <c r="D2507">
        <v>124.253502</v>
      </c>
      <c r="E2507">
        <v>303.08334400000001</v>
      </c>
      <c r="F2507">
        <v>158.51971399999999</v>
      </c>
      <c r="G2507">
        <v>199.86999499999999</v>
      </c>
      <c r="H2507">
        <v>118.129501</v>
      </c>
    </row>
    <row r="2508" spans="1:8">
      <c r="A2508" s="126">
        <v>2507</v>
      </c>
      <c r="B2508">
        <v>4300.17</v>
      </c>
      <c r="C2508">
        <v>223.41000399999999</v>
      </c>
      <c r="D2508">
        <v>125.92849699999999</v>
      </c>
      <c r="E2508">
        <v>317.540009</v>
      </c>
      <c r="F2508">
        <v>165.02037000000001</v>
      </c>
      <c r="G2508">
        <v>204.009995</v>
      </c>
      <c r="H2508">
        <v>122.574997</v>
      </c>
    </row>
    <row r="2509" spans="1:8">
      <c r="A2509" s="126">
        <v>2508</v>
      </c>
      <c r="B2509">
        <v>4146.87</v>
      </c>
      <c r="C2509">
        <v>208.279999</v>
      </c>
      <c r="D2509">
        <v>116.406998</v>
      </c>
      <c r="E2509">
        <v>291.093323</v>
      </c>
      <c r="F2509">
        <v>155.82605000000001</v>
      </c>
      <c r="G2509">
        <v>188.320007</v>
      </c>
      <c r="H2509">
        <v>116.746498</v>
      </c>
    </row>
    <row r="2510" spans="1:8">
      <c r="A2510" s="126">
        <v>2509</v>
      </c>
      <c r="B2510">
        <v>4123.34</v>
      </c>
      <c r="C2510">
        <v>203.770004</v>
      </c>
      <c r="D2510">
        <v>114.772499</v>
      </c>
      <c r="E2510">
        <v>288.54998799999998</v>
      </c>
      <c r="F2510">
        <v>156.562668</v>
      </c>
      <c r="G2510">
        <v>180.970001</v>
      </c>
      <c r="H2510">
        <v>115.660004</v>
      </c>
    </row>
    <row r="2511" spans="1:8">
      <c r="A2511" s="126">
        <v>2510</v>
      </c>
      <c r="B2511">
        <v>3991.24</v>
      </c>
      <c r="C2511">
        <v>196.21000699999999</v>
      </c>
      <c r="D2511">
        <v>108.789001</v>
      </c>
      <c r="E2511">
        <v>262.36999500000002</v>
      </c>
      <c r="F2511">
        <v>151.36648600000001</v>
      </c>
      <c r="G2511">
        <v>173.10000600000001</v>
      </c>
      <c r="H2511">
        <v>113.084</v>
      </c>
    </row>
    <row r="2512" spans="1:8">
      <c r="A2512" s="126">
        <v>2511</v>
      </c>
      <c r="B2512">
        <v>4001.05</v>
      </c>
      <c r="C2512">
        <v>197.64999399999999</v>
      </c>
      <c r="D2512">
        <v>108.85900100000001</v>
      </c>
      <c r="E2512">
        <v>266.67999300000002</v>
      </c>
      <c r="F2512">
        <v>153.80529799999999</v>
      </c>
      <c r="G2512">
        <v>177.66000399999999</v>
      </c>
      <c r="H2512">
        <v>114.584503</v>
      </c>
    </row>
    <row r="2513" spans="1:8">
      <c r="A2513" s="126">
        <v>2512</v>
      </c>
      <c r="B2513">
        <v>3935.18</v>
      </c>
      <c r="C2513">
        <v>188.740005</v>
      </c>
      <c r="D2513">
        <v>105.37200199999999</v>
      </c>
      <c r="E2513">
        <v>244.66667200000001</v>
      </c>
      <c r="F2513">
        <v>145.83184800000001</v>
      </c>
      <c r="G2513">
        <v>166.36999499999999</v>
      </c>
      <c r="H2513">
        <v>113.960999</v>
      </c>
    </row>
    <row r="2514" spans="1:8">
      <c r="A2514" s="126">
        <v>2513</v>
      </c>
      <c r="B2514">
        <v>3930.08</v>
      </c>
      <c r="C2514">
        <v>191.240005</v>
      </c>
      <c r="D2514">
        <v>106.93049600000001</v>
      </c>
      <c r="E2514">
        <v>242.66667200000001</v>
      </c>
      <c r="F2514">
        <v>141.90980500000001</v>
      </c>
      <c r="G2514">
        <v>174.30999800000001</v>
      </c>
      <c r="H2514">
        <v>113.16100299999999</v>
      </c>
    </row>
    <row r="2515" spans="1:8">
      <c r="A2515" s="126">
        <v>2514</v>
      </c>
      <c r="B2515">
        <v>4023.89</v>
      </c>
      <c r="C2515">
        <v>198.61999499999999</v>
      </c>
      <c r="D2515">
        <v>113.05500000000001</v>
      </c>
      <c r="E2515">
        <v>256.52999899999998</v>
      </c>
      <c r="F2515">
        <v>146.43905599999999</v>
      </c>
      <c r="G2515">
        <v>187.63999899999999</v>
      </c>
      <c r="H2515">
        <v>116.515503</v>
      </c>
    </row>
    <row r="2516" spans="1:8">
      <c r="A2516" s="126">
        <v>2515</v>
      </c>
      <c r="B2516">
        <v>4008.01</v>
      </c>
      <c r="C2516">
        <v>200.03999300000001</v>
      </c>
      <c r="D2516">
        <v>110.810501</v>
      </c>
      <c r="E2516">
        <v>241.45666499999999</v>
      </c>
      <c r="F2516">
        <v>144.87622099999999</v>
      </c>
      <c r="G2516">
        <v>186.509995</v>
      </c>
      <c r="H2516">
        <v>114.792503</v>
      </c>
    </row>
    <row r="2517" spans="1:8">
      <c r="A2517" s="126">
        <v>2516</v>
      </c>
      <c r="B2517">
        <v>4088.85</v>
      </c>
      <c r="C2517">
        <v>202.61999499999999</v>
      </c>
      <c r="D2517">
        <v>115.3685</v>
      </c>
      <c r="E2517">
        <v>253.86999499999999</v>
      </c>
      <c r="F2517">
        <v>148.55934099999999</v>
      </c>
      <c r="G2517">
        <v>190.55999800000001</v>
      </c>
      <c r="H2517">
        <v>116.7015</v>
      </c>
    </row>
    <row r="2518" spans="1:8">
      <c r="A2518" s="126">
        <v>2517</v>
      </c>
      <c r="B2518">
        <v>3923.68</v>
      </c>
      <c r="C2518">
        <v>192.240005</v>
      </c>
      <c r="D2518">
        <v>107.112503</v>
      </c>
      <c r="E2518">
        <v>236.60333299999999</v>
      </c>
      <c r="F2518">
        <v>140.17776499999999</v>
      </c>
      <c r="G2518">
        <v>177.19000199999999</v>
      </c>
      <c r="H2518">
        <v>112.40100099999999</v>
      </c>
    </row>
    <row r="2519" spans="1:8">
      <c r="A2519" s="126">
        <v>2518</v>
      </c>
      <c r="B2519">
        <v>3900.79</v>
      </c>
      <c r="C2519">
        <v>191.28999300000001</v>
      </c>
      <c r="D2519">
        <v>107.319</v>
      </c>
      <c r="E2519">
        <v>236.47332800000001</v>
      </c>
      <c r="F2519">
        <v>136.72357199999999</v>
      </c>
      <c r="G2519">
        <v>183.479996</v>
      </c>
      <c r="H2519">
        <v>110.745499</v>
      </c>
    </row>
    <row r="2520" spans="1:8">
      <c r="A2520" s="126">
        <v>2519</v>
      </c>
      <c r="B2520">
        <v>3901.36</v>
      </c>
      <c r="C2520">
        <v>193.53999300000001</v>
      </c>
      <c r="D2520">
        <v>107.591003</v>
      </c>
      <c r="E2520">
        <v>221.300003</v>
      </c>
      <c r="F2520">
        <v>136.96246300000001</v>
      </c>
      <c r="G2520">
        <v>186.35000600000001</v>
      </c>
      <c r="H2520">
        <v>109.31300400000001</v>
      </c>
    </row>
    <row r="2521" spans="1:8">
      <c r="A2521" s="126">
        <v>2520</v>
      </c>
      <c r="B2521">
        <v>3973.75</v>
      </c>
      <c r="C2521">
        <v>196.229996</v>
      </c>
      <c r="D2521">
        <v>107.556999</v>
      </c>
      <c r="E2521">
        <v>224.96665999999999</v>
      </c>
      <c r="F2521">
        <v>142.45730599999999</v>
      </c>
      <c r="G2521">
        <v>187.44000199999999</v>
      </c>
      <c r="H2521">
        <v>111.666496</v>
      </c>
    </row>
    <row r="2522" spans="1:8">
      <c r="A2522" s="126">
        <v>2521</v>
      </c>
      <c r="B2522">
        <v>3941.48</v>
      </c>
      <c r="C2522">
        <v>181.279999</v>
      </c>
      <c r="D2522">
        <v>104.099998</v>
      </c>
      <c r="E2522">
        <v>209.386673</v>
      </c>
      <c r="F2522">
        <v>139.71984900000001</v>
      </c>
      <c r="G2522">
        <v>180.33999600000001</v>
      </c>
      <c r="H2522">
        <v>105.92600299999999</v>
      </c>
    </row>
    <row r="2523" spans="1:8">
      <c r="A2523" s="126">
        <v>2522</v>
      </c>
      <c r="B2523">
        <v>3978.73</v>
      </c>
      <c r="C2523">
        <v>183.83000200000001</v>
      </c>
      <c r="D2523">
        <v>106.775002</v>
      </c>
      <c r="E2523">
        <v>219.60000600000001</v>
      </c>
      <c r="F2523">
        <v>139.87912</v>
      </c>
      <c r="G2523">
        <v>187.83000200000001</v>
      </c>
      <c r="H2523">
        <v>105.8395</v>
      </c>
    </row>
    <row r="2524" spans="1:8">
      <c r="A2524" s="126">
        <v>2523</v>
      </c>
      <c r="B2524">
        <v>4057.84</v>
      </c>
      <c r="C2524">
        <v>191.63000500000001</v>
      </c>
      <c r="D2524">
        <v>111.077499</v>
      </c>
      <c r="E2524">
        <v>235.91000399999999</v>
      </c>
      <c r="F2524">
        <v>143.12423699999999</v>
      </c>
      <c r="G2524">
        <v>191.39999399999999</v>
      </c>
      <c r="H2524">
        <v>108.295998</v>
      </c>
    </row>
    <row r="2525" spans="1:8">
      <c r="A2525" s="126">
        <v>2524</v>
      </c>
      <c r="B2525">
        <v>4158.24</v>
      </c>
      <c r="C2525">
        <v>195.13000500000001</v>
      </c>
      <c r="D2525">
        <v>115.1465</v>
      </c>
      <c r="E2525">
        <v>253.21000699999999</v>
      </c>
      <c r="F2525">
        <v>148.95751999999999</v>
      </c>
      <c r="G2525">
        <v>195.19000199999999</v>
      </c>
      <c r="H2525">
        <v>112.799004</v>
      </c>
    </row>
    <row r="2526" spans="1:8">
      <c r="A2526" s="126">
        <v>2525</v>
      </c>
      <c r="B2526">
        <v>4132.1499999999996</v>
      </c>
      <c r="C2526">
        <v>193.63999899999999</v>
      </c>
      <c r="D2526">
        <v>120.209503</v>
      </c>
      <c r="E2526">
        <v>252.75332599999999</v>
      </c>
      <c r="F2526">
        <v>148.16116299999999</v>
      </c>
      <c r="G2526">
        <v>197.44000199999999</v>
      </c>
      <c r="H2526">
        <v>114.039001</v>
      </c>
    </row>
    <row r="2527" spans="1:8">
      <c r="A2527" s="126">
        <v>2526</v>
      </c>
      <c r="B2527">
        <v>4101.2299999999996</v>
      </c>
      <c r="C2527">
        <v>188.63999899999999</v>
      </c>
      <c r="D2527">
        <v>121.683998</v>
      </c>
      <c r="E2527">
        <v>246.78999300000001</v>
      </c>
      <c r="F2527">
        <v>148.031769</v>
      </c>
      <c r="G2527">
        <v>192.91000399999999</v>
      </c>
      <c r="H2527">
        <v>114.137001</v>
      </c>
    </row>
    <row r="2528" spans="1:8">
      <c r="A2528" s="126">
        <v>2527</v>
      </c>
      <c r="B2528">
        <v>4176.82</v>
      </c>
      <c r="C2528">
        <v>198.86000100000001</v>
      </c>
      <c r="D2528">
        <v>125.511002</v>
      </c>
      <c r="E2528">
        <v>258.33334400000001</v>
      </c>
      <c r="F2528">
        <v>150.52037000000001</v>
      </c>
      <c r="G2528">
        <v>205.08999600000001</v>
      </c>
      <c r="H2528">
        <v>117.746002</v>
      </c>
    </row>
    <row r="2529" spans="1:8">
      <c r="A2529" s="126">
        <v>2528</v>
      </c>
      <c r="B2529">
        <v>4108.54</v>
      </c>
      <c r="C2529">
        <v>190.779999</v>
      </c>
      <c r="D2529">
        <v>122.349998</v>
      </c>
      <c r="E2529">
        <v>234.51666299999999</v>
      </c>
      <c r="F2529">
        <v>144.716949</v>
      </c>
      <c r="G2529">
        <v>198.979996</v>
      </c>
      <c r="H2529">
        <v>114.564003</v>
      </c>
    </row>
    <row r="2530" spans="1:8">
      <c r="A2530" s="126">
        <v>2529</v>
      </c>
      <c r="B2530">
        <v>4121.43</v>
      </c>
      <c r="C2530">
        <v>194.25</v>
      </c>
      <c r="D2530">
        <v>124.790001</v>
      </c>
      <c r="E2530">
        <v>238.279999</v>
      </c>
      <c r="F2530">
        <v>145.47348</v>
      </c>
      <c r="G2530">
        <v>197.13999899999999</v>
      </c>
      <c r="H2530">
        <v>117.010498</v>
      </c>
    </row>
    <row r="2531" spans="1:8">
      <c r="A2531" s="126">
        <v>2530</v>
      </c>
      <c r="B2531">
        <v>4160.68</v>
      </c>
      <c r="C2531">
        <v>195.64999399999999</v>
      </c>
      <c r="D2531">
        <v>123</v>
      </c>
      <c r="E2531">
        <v>238.886673</v>
      </c>
      <c r="F2531">
        <v>148.031769</v>
      </c>
      <c r="G2531">
        <v>198.61000100000001</v>
      </c>
      <c r="H2531">
        <v>117.2295</v>
      </c>
    </row>
    <row r="2532" spans="1:8">
      <c r="A2532" s="126">
        <v>2531</v>
      </c>
      <c r="B2532">
        <v>4115.7700000000004</v>
      </c>
      <c r="C2532">
        <v>196.63999899999999</v>
      </c>
      <c r="D2532">
        <v>121.18</v>
      </c>
      <c r="E2532">
        <v>241.866669</v>
      </c>
      <c r="F2532">
        <v>147.28518700000001</v>
      </c>
      <c r="G2532">
        <v>202.83000200000001</v>
      </c>
      <c r="H2532">
        <v>117.237999</v>
      </c>
    </row>
    <row r="2533" spans="1:8">
      <c r="A2533" s="126">
        <v>2532</v>
      </c>
      <c r="B2533">
        <v>4017.82</v>
      </c>
      <c r="C2533">
        <v>184</v>
      </c>
      <c r="D2533">
        <v>116.150002</v>
      </c>
      <c r="E2533">
        <v>239.70666499999999</v>
      </c>
      <c r="F2533">
        <v>141.98945599999999</v>
      </c>
      <c r="G2533">
        <v>192.770004</v>
      </c>
      <c r="H2533">
        <v>114.91799899999999</v>
      </c>
    </row>
    <row r="2534" spans="1:8">
      <c r="A2534" s="126">
        <v>2533</v>
      </c>
      <c r="B2534">
        <v>3900.86</v>
      </c>
      <c r="C2534">
        <v>175.570007</v>
      </c>
      <c r="D2534">
        <v>109.650002</v>
      </c>
      <c r="E2534">
        <v>232.229996</v>
      </c>
      <c r="F2534">
        <v>136.50457800000001</v>
      </c>
      <c r="G2534">
        <v>182.94000199999999</v>
      </c>
      <c r="H2534">
        <v>111.427498</v>
      </c>
    </row>
    <row r="2535" spans="1:8">
      <c r="A2535" s="126">
        <v>2534</v>
      </c>
      <c r="B2535">
        <v>3749.63</v>
      </c>
      <c r="C2535">
        <v>164.259995</v>
      </c>
      <c r="D2535">
        <v>103.66999800000001</v>
      </c>
      <c r="E2535">
        <v>215.73666399999999</v>
      </c>
      <c r="F2535">
        <v>131.27853400000001</v>
      </c>
      <c r="G2535">
        <v>169.69000199999999</v>
      </c>
      <c r="H2535">
        <v>106.876503</v>
      </c>
    </row>
    <row r="2536" spans="1:8">
      <c r="A2536" s="126">
        <v>2535</v>
      </c>
      <c r="B2536">
        <v>3735.48</v>
      </c>
      <c r="C2536">
        <v>163.729996</v>
      </c>
      <c r="D2536">
        <v>102.30999799999999</v>
      </c>
      <c r="E2536">
        <v>220.88999899999999</v>
      </c>
      <c r="F2536">
        <v>132.15450999999999</v>
      </c>
      <c r="G2536">
        <v>167.53999300000001</v>
      </c>
      <c r="H2536">
        <v>107.194</v>
      </c>
    </row>
    <row r="2537" spans="1:8">
      <c r="A2537" s="126">
        <v>2536</v>
      </c>
      <c r="B2537">
        <v>3789.99</v>
      </c>
      <c r="C2537">
        <v>169.35000600000001</v>
      </c>
      <c r="D2537">
        <v>107.66999800000001</v>
      </c>
      <c r="E2537">
        <v>233</v>
      </c>
      <c r="F2537">
        <v>134.81231700000001</v>
      </c>
      <c r="G2537">
        <v>180.11000100000001</v>
      </c>
      <c r="H2537">
        <v>110.390503</v>
      </c>
    </row>
    <row r="2538" spans="1:8">
      <c r="A2538" s="126">
        <v>2537</v>
      </c>
      <c r="B2538">
        <v>3666.77</v>
      </c>
      <c r="C2538">
        <v>160.86999499999999</v>
      </c>
      <c r="D2538">
        <v>103.660004</v>
      </c>
      <c r="E2538">
        <v>213.10000600000001</v>
      </c>
      <c r="F2538">
        <v>129.46682699999999</v>
      </c>
      <c r="G2538">
        <v>173.35000600000001</v>
      </c>
      <c r="H2538">
        <v>106.636002</v>
      </c>
    </row>
    <row r="2539" spans="1:8">
      <c r="A2539" s="126">
        <v>2538</v>
      </c>
      <c r="B2539">
        <v>3674.84</v>
      </c>
      <c r="C2539">
        <v>163.740005</v>
      </c>
      <c r="D2539">
        <v>106.220001</v>
      </c>
      <c r="E2539">
        <v>216.759995</v>
      </c>
      <c r="F2539">
        <v>130.959991</v>
      </c>
      <c r="G2539">
        <v>175.509995</v>
      </c>
      <c r="H2539">
        <v>107.86550099999999</v>
      </c>
    </row>
    <row r="2540" spans="1:8">
      <c r="A2540" s="126">
        <v>2539</v>
      </c>
      <c r="B2540">
        <v>3764.79</v>
      </c>
      <c r="C2540">
        <v>157.050003</v>
      </c>
      <c r="D2540">
        <v>108.68</v>
      </c>
      <c r="E2540">
        <v>237.03666699999999</v>
      </c>
      <c r="F2540">
        <v>135.250305</v>
      </c>
      <c r="G2540">
        <v>170.91000399999999</v>
      </c>
      <c r="H2540">
        <v>112.014999</v>
      </c>
    </row>
    <row r="2541" spans="1:8">
      <c r="A2541" s="126">
        <v>2540</v>
      </c>
      <c r="B2541">
        <v>3759.89</v>
      </c>
      <c r="C2541">
        <v>155.85000600000001</v>
      </c>
      <c r="D2541">
        <v>108.949997</v>
      </c>
      <c r="E2541">
        <v>236.08667</v>
      </c>
      <c r="F2541">
        <v>134.73271199999999</v>
      </c>
      <c r="G2541">
        <v>178.88999899999999</v>
      </c>
      <c r="H2541">
        <v>112.033997</v>
      </c>
    </row>
    <row r="2542" spans="1:8">
      <c r="A2542" s="126">
        <v>2541</v>
      </c>
      <c r="B2542">
        <v>3795.73</v>
      </c>
      <c r="C2542">
        <v>158.75</v>
      </c>
      <c r="D2542">
        <v>112.44000200000001</v>
      </c>
      <c r="E2542">
        <v>235.070007</v>
      </c>
      <c r="F2542">
        <v>137.63938899999999</v>
      </c>
      <c r="G2542">
        <v>181.71000699999999</v>
      </c>
      <c r="H2542">
        <v>112.68450199999999</v>
      </c>
    </row>
    <row r="2543" spans="1:8">
      <c r="A2543" s="126">
        <v>2542</v>
      </c>
      <c r="B2543">
        <v>3911.74</v>
      </c>
      <c r="C2543">
        <v>170.16000399999999</v>
      </c>
      <c r="D2543">
        <v>116.459999</v>
      </c>
      <c r="E2543">
        <v>245.70666499999999</v>
      </c>
      <c r="F2543">
        <v>141.01393100000001</v>
      </c>
      <c r="G2543">
        <v>190.85000600000001</v>
      </c>
      <c r="H2543">
        <v>118.53800200000001</v>
      </c>
    </row>
    <row r="2544" spans="1:8">
      <c r="A2544" s="126">
        <v>2543</v>
      </c>
      <c r="B2544">
        <v>3900.11</v>
      </c>
      <c r="C2544">
        <v>169.490005</v>
      </c>
      <c r="D2544">
        <v>113.220001</v>
      </c>
      <c r="E2544">
        <v>244.91999799999999</v>
      </c>
      <c r="F2544">
        <v>141.01393100000001</v>
      </c>
      <c r="G2544">
        <v>189.13999899999999</v>
      </c>
      <c r="H2544">
        <v>116.62249799999999</v>
      </c>
    </row>
    <row r="2545" spans="1:8">
      <c r="A2545" s="126">
        <v>2544</v>
      </c>
      <c r="B2545">
        <v>3821.55</v>
      </c>
      <c r="C2545">
        <v>160.679993</v>
      </c>
      <c r="D2545">
        <v>107.400002</v>
      </c>
      <c r="E2545">
        <v>232.66333</v>
      </c>
      <c r="F2545">
        <v>136.81315599999999</v>
      </c>
      <c r="G2545">
        <v>179.60000600000001</v>
      </c>
      <c r="H2545">
        <v>112.57150300000001</v>
      </c>
    </row>
    <row r="2546" spans="1:8">
      <c r="A2546" s="126">
        <v>2545</v>
      </c>
      <c r="B2546">
        <v>3818.83</v>
      </c>
      <c r="C2546">
        <v>163.94000199999999</v>
      </c>
      <c r="D2546">
        <v>108.91999800000001</v>
      </c>
      <c r="E2546">
        <v>228.490005</v>
      </c>
      <c r="F2546">
        <v>138.595001</v>
      </c>
      <c r="G2546">
        <v>178.36000100000001</v>
      </c>
      <c r="H2546">
        <v>112.2565</v>
      </c>
    </row>
    <row r="2547" spans="1:8">
      <c r="A2547" s="126">
        <v>2546</v>
      </c>
      <c r="B2547">
        <v>3785.38</v>
      </c>
      <c r="C2547">
        <v>161.25</v>
      </c>
      <c r="D2547">
        <v>106.209999</v>
      </c>
      <c r="E2547">
        <v>224.47332800000001</v>
      </c>
      <c r="F2547">
        <v>136.09643600000001</v>
      </c>
      <c r="G2547">
        <v>174.86999499999999</v>
      </c>
      <c r="H2547">
        <v>109.37249799999999</v>
      </c>
    </row>
    <row r="2548" spans="1:8">
      <c r="A2548" s="126">
        <v>2547</v>
      </c>
      <c r="B2548">
        <v>3825.33</v>
      </c>
      <c r="C2548">
        <v>160.029999</v>
      </c>
      <c r="D2548">
        <v>109.55999799999999</v>
      </c>
      <c r="E2548">
        <v>227.26333600000001</v>
      </c>
      <c r="F2548">
        <v>138.296356</v>
      </c>
      <c r="G2548">
        <v>179.949997</v>
      </c>
      <c r="H2548">
        <v>109.081001</v>
      </c>
    </row>
    <row r="2549" spans="1:8">
      <c r="A2549" s="126">
        <v>2548</v>
      </c>
      <c r="B2549">
        <v>3831.39</v>
      </c>
      <c r="C2549">
        <v>168.19000199999999</v>
      </c>
      <c r="D2549">
        <v>113.5</v>
      </c>
      <c r="E2549">
        <v>233.066666</v>
      </c>
      <c r="F2549">
        <v>140.914368</v>
      </c>
      <c r="G2549">
        <v>185.88000500000001</v>
      </c>
      <c r="H2549">
        <v>113.887001</v>
      </c>
    </row>
    <row r="2550" spans="1:8">
      <c r="A2550" s="126">
        <v>2549</v>
      </c>
      <c r="B2550">
        <v>3845.08</v>
      </c>
      <c r="C2550">
        <v>169.770004</v>
      </c>
      <c r="D2550">
        <v>114.33000199999999</v>
      </c>
      <c r="E2550">
        <v>231.73333700000001</v>
      </c>
      <c r="F2550">
        <v>142.268158</v>
      </c>
      <c r="G2550">
        <v>184.05999800000001</v>
      </c>
      <c r="H2550">
        <v>115.21350099999999</v>
      </c>
    </row>
    <row r="2551" spans="1:8">
      <c r="A2551" s="126">
        <v>2550</v>
      </c>
      <c r="B2551">
        <v>3902.62</v>
      </c>
      <c r="C2551">
        <v>172.19000199999999</v>
      </c>
      <c r="D2551">
        <v>116.33000199999999</v>
      </c>
      <c r="E2551">
        <v>244.54333500000001</v>
      </c>
      <c r="F2551">
        <v>145.682526</v>
      </c>
      <c r="G2551">
        <v>189.270004</v>
      </c>
      <c r="H2551">
        <v>119.306</v>
      </c>
    </row>
    <row r="2552" spans="1:8">
      <c r="A2552" s="126">
        <v>2551</v>
      </c>
      <c r="B2552">
        <v>3899.38</v>
      </c>
      <c r="C2552">
        <v>170.88000500000001</v>
      </c>
      <c r="D2552">
        <v>115.540001</v>
      </c>
      <c r="E2552">
        <v>250.76333600000001</v>
      </c>
      <c r="F2552">
        <v>146.36937</v>
      </c>
      <c r="G2552">
        <v>186.979996</v>
      </c>
      <c r="H2552">
        <v>120.168503</v>
      </c>
    </row>
    <row r="2553" spans="1:8">
      <c r="A2553" s="126">
        <v>2552</v>
      </c>
      <c r="B2553">
        <v>3854.43</v>
      </c>
      <c r="C2553">
        <v>162.88000500000001</v>
      </c>
      <c r="D2553">
        <v>111.75</v>
      </c>
      <c r="E2553">
        <v>234.34333799999999</v>
      </c>
      <c r="F2553">
        <v>144.209259</v>
      </c>
      <c r="G2553">
        <v>177.33999600000001</v>
      </c>
      <c r="H2553">
        <v>116.522499</v>
      </c>
    </row>
    <row r="2554" spans="1:8">
      <c r="A2554" s="126">
        <v>2553</v>
      </c>
      <c r="B2554">
        <v>3818.8</v>
      </c>
      <c r="C2554">
        <v>163.270004</v>
      </c>
      <c r="D2554">
        <v>109.220001</v>
      </c>
      <c r="E2554">
        <v>233.070007</v>
      </c>
      <c r="F2554">
        <v>145.19476299999999</v>
      </c>
      <c r="G2554">
        <v>174.449997</v>
      </c>
      <c r="H2554">
        <v>114.849503</v>
      </c>
    </row>
    <row r="2555" spans="1:8">
      <c r="A2555" s="126">
        <v>2554</v>
      </c>
      <c r="B2555">
        <v>3801.78</v>
      </c>
      <c r="C2555">
        <v>163.490005</v>
      </c>
      <c r="D2555">
        <v>110.400002</v>
      </c>
      <c r="E2555">
        <v>237.03999300000001</v>
      </c>
      <c r="F2555">
        <v>144.826447</v>
      </c>
      <c r="G2555">
        <v>176.55999800000001</v>
      </c>
      <c r="H2555">
        <v>112.18699599999999</v>
      </c>
    </row>
    <row r="2556" spans="1:8">
      <c r="A2556" s="126">
        <v>2555</v>
      </c>
      <c r="B2556">
        <v>3790.38</v>
      </c>
      <c r="C2556">
        <v>158.050003</v>
      </c>
      <c r="D2556">
        <v>110.629997</v>
      </c>
      <c r="E2556">
        <v>238.31333900000001</v>
      </c>
      <c r="F2556">
        <v>147.79286200000001</v>
      </c>
      <c r="G2556">
        <v>174.779999</v>
      </c>
      <c r="H2556">
        <v>111.44000200000001</v>
      </c>
    </row>
    <row r="2557" spans="1:8">
      <c r="A2557" s="126">
        <v>2556</v>
      </c>
      <c r="B2557">
        <v>3863.16</v>
      </c>
      <c r="C2557">
        <v>164.699997</v>
      </c>
      <c r="D2557">
        <v>113.550003</v>
      </c>
      <c r="E2557">
        <v>240.066666</v>
      </c>
      <c r="F2557">
        <v>149.48509200000001</v>
      </c>
      <c r="G2557">
        <v>189.11000100000001</v>
      </c>
      <c r="H2557">
        <v>112.766998</v>
      </c>
    </row>
    <row r="2558" spans="1:8">
      <c r="A2558" s="126">
        <v>2557</v>
      </c>
      <c r="B2558">
        <v>3830.85</v>
      </c>
      <c r="C2558">
        <v>167.229996</v>
      </c>
      <c r="D2558">
        <v>113.760002</v>
      </c>
      <c r="E2558">
        <v>240.546661</v>
      </c>
      <c r="F2558">
        <v>146.39924600000001</v>
      </c>
      <c r="G2558">
        <v>190.91999799999999</v>
      </c>
      <c r="H2558">
        <v>109.910004</v>
      </c>
    </row>
    <row r="2559" spans="1:8">
      <c r="A2559" s="126">
        <v>2558</v>
      </c>
      <c r="B2559">
        <v>3936.69</v>
      </c>
      <c r="C2559">
        <v>175.779999</v>
      </c>
      <c r="D2559">
        <v>118.209999</v>
      </c>
      <c r="E2559">
        <v>245.529999</v>
      </c>
      <c r="F2559">
        <v>150.31132500000001</v>
      </c>
      <c r="G2559">
        <v>201.63000500000001</v>
      </c>
      <c r="H2559">
        <v>114.620003</v>
      </c>
    </row>
    <row r="2560" spans="1:8">
      <c r="A2560" s="126">
        <v>2559</v>
      </c>
      <c r="B2560">
        <v>3959.9</v>
      </c>
      <c r="C2560">
        <v>183.08999600000001</v>
      </c>
      <c r="D2560">
        <v>122.769997</v>
      </c>
      <c r="E2560">
        <v>247.5</v>
      </c>
      <c r="F2560">
        <v>152.34200999999999</v>
      </c>
      <c r="G2560">
        <v>216.44000199999999</v>
      </c>
      <c r="H2560">
        <v>114.699997</v>
      </c>
    </row>
    <row r="2561" spans="1:8">
      <c r="A2561" s="126">
        <v>2560</v>
      </c>
      <c r="B2561">
        <v>3998.95</v>
      </c>
      <c r="C2561">
        <v>183.16999799999999</v>
      </c>
      <c r="D2561">
        <v>124.629997</v>
      </c>
      <c r="E2561">
        <v>271.70666499999999</v>
      </c>
      <c r="F2561">
        <v>154.641479</v>
      </c>
      <c r="G2561">
        <v>223.88000500000001</v>
      </c>
      <c r="H2561">
        <v>115.040001</v>
      </c>
    </row>
    <row r="2562" spans="1:8">
      <c r="A2562" s="126">
        <v>2561</v>
      </c>
      <c r="B2562">
        <v>3961.63</v>
      </c>
      <c r="C2562">
        <v>169.270004</v>
      </c>
      <c r="D2562">
        <v>122.41999800000001</v>
      </c>
      <c r="E2562">
        <v>272.24334700000003</v>
      </c>
      <c r="F2562">
        <v>153.38722200000001</v>
      </c>
      <c r="G2562">
        <v>220.44000199999999</v>
      </c>
      <c r="H2562">
        <v>108.360001</v>
      </c>
    </row>
    <row r="2563" spans="1:8">
      <c r="A2563" s="126">
        <v>2562</v>
      </c>
      <c r="B2563">
        <v>3966.84</v>
      </c>
      <c r="C2563">
        <v>166.64999399999999</v>
      </c>
      <c r="D2563">
        <v>121.139999</v>
      </c>
      <c r="E2563">
        <v>268.43331899999998</v>
      </c>
      <c r="F2563">
        <v>152.25242600000001</v>
      </c>
      <c r="G2563">
        <v>218.509995</v>
      </c>
      <c r="H2563">
        <v>108.209999</v>
      </c>
    </row>
    <row r="2564" spans="1:8">
      <c r="A2564" s="126">
        <v>2563</v>
      </c>
      <c r="B2564">
        <v>3921.05</v>
      </c>
      <c r="C2564">
        <v>159.14999399999999</v>
      </c>
      <c r="D2564">
        <v>114.80999799999999</v>
      </c>
      <c r="E2564">
        <v>258.85998499999999</v>
      </c>
      <c r="F2564">
        <v>150.90860000000001</v>
      </c>
      <c r="G2564">
        <v>213.91000399999999</v>
      </c>
      <c r="H2564">
        <v>105.44000200000001</v>
      </c>
    </row>
    <row r="2565" spans="1:8">
      <c r="A2565" s="126">
        <v>2564</v>
      </c>
      <c r="B2565">
        <v>4023.61</v>
      </c>
      <c r="C2565">
        <v>169.58000200000001</v>
      </c>
      <c r="D2565">
        <v>120.970001</v>
      </c>
      <c r="E2565">
        <v>274.82000699999998</v>
      </c>
      <c r="F2565">
        <v>156.074905</v>
      </c>
      <c r="G2565">
        <v>226.75</v>
      </c>
      <c r="H2565">
        <v>113.599998</v>
      </c>
    </row>
    <row r="2566" spans="1:8">
      <c r="A2566" s="126">
        <v>2565</v>
      </c>
      <c r="B2566">
        <v>4072.43</v>
      </c>
      <c r="C2566">
        <v>160.720001</v>
      </c>
      <c r="D2566">
        <v>122.279999</v>
      </c>
      <c r="E2566">
        <v>280.89999399999999</v>
      </c>
      <c r="F2566">
        <v>156.63237000000001</v>
      </c>
      <c r="G2566">
        <v>226.020004</v>
      </c>
      <c r="H2566">
        <v>114.589996</v>
      </c>
    </row>
    <row r="2567" spans="1:8">
      <c r="A2567" s="126">
        <v>2566</v>
      </c>
      <c r="B2567">
        <v>4130.29</v>
      </c>
      <c r="C2567">
        <v>159.10000600000001</v>
      </c>
      <c r="D2567">
        <v>134.949997</v>
      </c>
      <c r="E2567">
        <v>297.14999399999999</v>
      </c>
      <c r="F2567">
        <v>161.76881399999999</v>
      </c>
      <c r="G2567">
        <v>224.89999399999999</v>
      </c>
      <c r="H2567">
        <v>116.639999</v>
      </c>
    </row>
    <row r="2568" spans="1:8">
      <c r="A2568" s="126">
        <v>2567</v>
      </c>
      <c r="B2568">
        <v>4118.63</v>
      </c>
      <c r="C2568">
        <v>159.929993</v>
      </c>
      <c r="D2568">
        <v>135.38999899999999</v>
      </c>
      <c r="E2568">
        <v>297.27667200000002</v>
      </c>
      <c r="F2568">
        <v>160.77337600000001</v>
      </c>
      <c r="G2568">
        <v>226.21000699999999</v>
      </c>
      <c r="H2568">
        <v>115.480003</v>
      </c>
    </row>
    <row r="2569" spans="1:8">
      <c r="A2569" s="126">
        <v>2568</v>
      </c>
      <c r="B2569">
        <v>4091.19</v>
      </c>
      <c r="C2569">
        <v>160.19000199999999</v>
      </c>
      <c r="D2569">
        <v>134.16000399999999</v>
      </c>
      <c r="E2569">
        <v>300.58667000000003</v>
      </c>
      <c r="F2569">
        <v>159.28021200000001</v>
      </c>
      <c r="G2569">
        <v>221.41999799999999</v>
      </c>
      <c r="H2569">
        <v>115.900002</v>
      </c>
    </row>
    <row r="2570" spans="1:8">
      <c r="A2570" s="126">
        <v>2569</v>
      </c>
      <c r="B2570">
        <v>4155.17</v>
      </c>
      <c r="C2570">
        <v>168.800003</v>
      </c>
      <c r="D2570">
        <v>139.520004</v>
      </c>
      <c r="E2570">
        <v>307.39666699999998</v>
      </c>
      <c r="F2570">
        <v>165.37233000000001</v>
      </c>
      <c r="G2570">
        <v>226.729996</v>
      </c>
      <c r="H2570">
        <v>118.779999</v>
      </c>
    </row>
    <row r="2571" spans="1:8">
      <c r="A2571" s="126">
        <v>2570</v>
      </c>
      <c r="B2571">
        <v>4151.9399999999996</v>
      </c>
      <c r="C2571">
        <v>170.570007</v>
      </c>
      <c r="D2571">
        <v>142.570007</v>
      </c>
      <c r="E2571">
        <v>308.633331</v>
      </c>
      <c r="F2571">
        <v>165.05377200000001</v>
      </c>
      <c r="G2571">
        <v>229.91000399999999</v>
      </c>
      <c r="H2571">
        <v>118.870003</v>
      </c>
    </row>
    <row r="2572" spans="1:8">
      <c r="A2572" s="126">
        <v>2571</v>
      </c>
      <c r="B2572">
        <v>4145.1899999999996</v>
      </c>
      <c r="C2572">
        <v>167.11000100000001</v>
      </c>
      <c r="D2572">
        <v>140.800003</v>
      </c>
      <c r="E2572">
        <v>288.17001299999998</v>
      </c>
      <c r="F2572">
        <v>164.82450900000001</v>
      </c>
      <c r="G2572">
        <v>226.779999</v>
      </c>
      <c r="H2572">
        <v>118.220001</v>
      </c>
    </row>
    <row r="2573" spans="1:8">
      <c r="A2573" s="126">
        <v>2572</v>
      </c>
      <c r="B2573">
        <v>4140.0600000000004</v>
      </c>
      <c r="C2573">
        <v>170.25</v>
      </c>
      <c r="D2573">
        <v>139.41000399999999</v>
      </c>
      <c r="E2573">
        <v>290.42334</v>
      </c>
      <c r="F2573">
        <v>164.346024</v>
      </c>
      <c r="G2573">
        <v>233.490005</v>
      </c>
      <c r="H2573">
        <v>118.139999</v>
      </c>
    </row>
    <row r="2574" spans="1:8">
      <c r="A2574" s="126">
        <v>2573</v>
      </c>
      <c r="B2574">
        <v>4122.47</v>
      </c>
      <c r="C2574">
        <v>168.529999</v>
      </c>
      <c r="D2574">
        <v>137.83000200000001</v>
      </c>
      <c r="E2574">
        <v>283.33334400000001</v>
      </c>
      <c r="F2574">
        <v>164.39587399999999</v>
      </c>
      <c r="G2574">
        <v>229.94000199999999</v>
      </c>
      <c r="H2574">
        <v>117.5</v>
      </c>
    </row>
    <row r="2575" spans="1:8">
      <c r="A2575" s="126">
        <v>2574</v>
      </c>
      <c r="B2575">
        <v>4210.24</v>
      </c>
      <c r="C2575">
        <v>178.33999600000001</v>
      </c>
      <c r="D2575">
        <v>142.69000199999999</v>
      </c>
      <c r="E2575">
        <v>294.35665899999998</v>
      </c>
      <c r="F2575">
        <v>168.70214799999999</v>
      </c>
      <c r="G2575">
        <v>244.11000100000001</v>
      </c>
      <c r="H2575">
        <v>120.650002</v>
      </c>
    </row>
    <row r="2576" spans="1:8">
      <c r="A2576" s="126">
        <v>2575</v>
      </c>
      <c r="B2576">
        <v>4207.2700000000004</v>
      </c>
      <c r="C2576">
        <v>177.490005</v>
      </c>
      <c r="D2576">
        <v>140.63999899999999</v>
      </c>
      <c r="E2576">
        <v>286.63000499999998</v>
      </c>
      <c r="F2576">
        <v>167.95452900000001</v>
      </c>
      <c r="G2576">
        <v>242.699997</v>
      </c>
      <c r="H2576">
        <v>119.82</v>
      </c>
    </row>
    <row r="2577" spans="1:8">
      <c r="A2577" s="126">
        <v>2576</v>
      </c>
      <c r="B2577">
        <v>4280.1499999999996</v>
      </c>
      <c r="C2577">
        <v>180.5</v>
      </c>
      <c r="D2577">
        <v>143.550003</v>
      </c>
      <c r="E2577">
        <v>300.02999899999998</v>
      </c>
      <c r="F2577">
        <v>171.553055</v>
      </c>
      <c r="G2577">
        <v>249.300003</v>
      </c>
      <c r="H2577">
        <v>122.650002</v>
      </c>
    </row>
    <row r="2578" spans="1:8">
      <c r="A2578" s="126">
        <v>2577</v>
      </c>
      <c r="B2578">
        <v>4297.1400000000003</v>
      </c>
      <c r="C2578">
        <v>180.88999899999999</v>
      </c>
      <c r="D2578">
        <v>143.179993</v>
      </c>
      <c r="E2578">
        <v>309.32000699999998</v>
      </c>
      <c r="F2578">
        <v>172.63958700000001</v>
      </c>
      <c r="G2578">
        <v>249.11000100000001</v>
      </c>
      <c r="H2578">
        <v>122.879997</v>
      </c>
    </row>
    <row r="2579" spans="1:8">
      <c r="A2579" s="126">
        <v>2578</v>
      </c>
      <c r="B2579">
        <v>4305.2</v>
      </c>
      <c r="C2579">
        <v>179.470001</v>
      </c>
      <c r="D2579">
        <v>144.779999</v>
      </c>
      <c r="E2579">
        <v>306.56332400000002</v>
      </c>
      <c r="F2579">
        <v>172.48010300000001</v>
      </c>
      <c r="G2579">
        <v>245.69000199999999</v>
      </c>
      <c r="H2579">
        <v>122.510002</v>
      </c>
    </row>
    <row r="2580" spans="1:8">
      <c r="A2580" s="126">
        <v>2579</v>
      </c>
      <c r="B2580">
        <v>4274.04</v>
      </c>
      <c r="C2580">
        <v>174.85000600000001</v>
      </c>
      <c r="D2580">
        <v>142.10000600000001</v>
      </c>
      <c r="E2580">
        <v>303.99667399999998</v>
      </c>
      <c r="F2580">
        <v>173.99527</v>
      </c>
      <c r="G2580">
        <v>241.14999399999999</v>
      </c>
      <c r="H2580">
        <v>120.32</v>
      </c>
    </row>
    <row r="2581" spans="1:8">
      <c r="A2581" s="126">
        <v>2580</v>
      </c>
      <c r="B2581">
        <v>4283.74</v>
      </c>
      <c r="C2581">
        <v>174.66000399999999</v>
      </c>
      <c r="D2581">
        <v>142.300003</v>
      </c>
      <c r="E2581">
        <v>302.86999500000002</v>
      </c>
      <c r="F2581">
        <v>173.59652700000001</v>
      </c>
      <c r="G2581">
        <v>245.16999799999999</v>
      </c>
      <c r="H2581">
        <v>120.860001</v>
      </c>
    </row>
    <row r="2582" spans="1:8">
      <c r="A2582" s="126">
        <v>2581</v>
      </c>
      <c r="B2582">
        <v>4228.4799999999996</v>
      </c>
      <c r="C2582">
        <v>167.96000699999999</v>
      </c>
      <c r="D2582">
        <v>138.229996</v>
      </c>
      <c r="E2582">
        <v>296.66665599999999</v>
      </c>
      <c r="F2582">
        <v>170.974884</v>
      </c>
      <c r="G2582">
        <v>241.16000399999999</v>
      </c>
      <c r="H2582">
        <v>118.120003</v>
      </c>
    </row>
    <row r="2583" spans="1:8">
      <c r="A2583" s="126">
        <v>2582</v>
      </c>
      <c r="B2583">
        <v>4137.99</v>
      </c>
      <c r="C2583">
        <v>163.050003</v>
      </c>
      <c r="D2583">
        <v>133.220001</v>
      </c>
      <c r="E2583">
        <v>289.91332999999997</v>
      </c>
      <c r="F2583">
        <v>167.03744499999999</v>
      </c>
      <c r="G2583">
        <v>226.53999300000001</v>
      </c>
      <c r="H2583">
        <v>115.07</v>
      </c>
    </row>
    <row r="2584" spans="1:8">
      <c r="A2584" s="126">
        <v>2583</v>
      </c>
      <c r="B2584">
        <v>4128.7299999999996</v>
      </c>
      <c r="C2584">
        <v>161.11000100000001</v>
      </c>
      <c r="D2584">
        <v>133.61999499999999</v>
      </c>
      <c r="E2584">
        <v>296.45333900000003</v>
      </c>
      <c r="F2584">
        <v>166.69851700000001</v>
      </c>
      <c r="G2584">
        <v>224.550003</v>
      </c>
      <c r="H2584">
        <v>114.769997</v>
      </c>
    </row>
    <row r="2585" spans="1:8">
      <c r="A2585" s="126">
        <v>2584</v>
      </c>
      <c r="B2585">
        <v>4140.7700000000004</v>
      </c>
      <c r="C2585">
        <v>163.259995</v>
      </c>
      <c r="D2585">
        <v>133.800003</v>
      </c>
      <c r="E2585">
        <v>297.09667999999999</v>
      </c>
      <c r="F2585">
        <v>166.99757399999999</v>
      </c>
      <c r="G2585">
        <v>229.61000100000001</v>
      </c>
      <c r="H2585">
        <v>114.699997</v>
      </c>
    </row>
    <row r="2586" spans="1:8">
      <c r="A2586" s="126">
        <v>2585</v>
      </c>
      <c r="B2586">
        <v>4199.12</v>
      </c>
      <c r="C2586">
        <v>168.779999</v>
      </c>
      <c r="D2586">
        <v>137.279999</v>
      </c>
      <c r="E2586">
        <v>296.07000699999998</v>
      </c>
      <c r="F2586">
        <v>169.48962399999999</v>
      </c>
      <c r="G2586">
        <v>233.979996</v>
      </c>
      <c r="H2586">
        <v>117.699997</v>
      </c>
    </row>
    <row r="2587" spans="1:8">
      <c r="A2587" s="126">
        <v>2586</v>
      </c>
      <c r="B2587">
        <v>4057.66</v>
      </c>
      <c r="C2587">
        <v>161.779999</v>
      </c>
      <c r="D2587">
        <v>130.75</v>
      </c>
      <c r="E2587">
        <v>288.08999599999999</v>
      </c>
      <c r="F2587">
        <v>163.10000600000001</v>
      </c>
      <c r="G2587">
        <v>223.279999</v>
      </c>
      <c r="H2587">
        <v>111.300003</v>
      </c>
    </row>
    <row r="2588" spans="1:8">
      <c r="A2588" s="126">
        <v>2587</v>
      </c>
      <c r="B2588">
        <v>4030.61</v>
      </c>
      <c r="C2588">
        <v>159.16999799999999</v>
      </c>
      <c r="D2588">
        <v>129.78999300000001</v>
      </c>
      <c r="E2588">
        <v>284.82000699999998</v>
      </c>
      <c r="F2588">
        <v>160.86711099999999</v>
      </c>
      <c r="G2588">
        <v>224.570007</v>
      </c>
      <c r="H2588">
        <v>110.339996</v>
      </c>
    </row>
    <row r="2589" spans="1:8">
      <c r="A2589" s="126">
        <v>2588</v>
      </c>
      <c r="B2589">
        <v>3986.16</v>
      </c>
      <c r="C2589">
        <v>157.16000399999999</v>
      </c>
      <c r="D2589">
        <v>128.729996</v>
      </c>
      <c r="E2589">
        <v>277.70001200000002</v>
      </c>
      <c r="F2589">
        <v>158.404968</v>
      </c>
      <c r="G2589">
        <v>220.64999399999999</v>
      </c>
      <c r="H2589">
        <v>109.910004</v>
      </c>
    </row>
    <row r="2590" spans="1:8">
      <c r="A2590" s="126">
        <v>2589</v>
      </c>
      <c r="B2590">
        <v>3955</v>
      </c>
      <c r="C2590">
        <v>162.929993</v>
      </c>
      <c r="D2590">
        <v>126.769997</v>
      </c>
      <c r="E2590">
        <v>275.60998499999999</v>
      </c>
      <c r="F2590">
        <v>156.720337</v>
      </c>
      <c r="G2590">
        <v>223.55999800000001</v>
      </c>
      <c r="H2590">
        <v>109.150002</v>
      </c>
    </row>
    <row r="2591" spans="1:8">
      <c r="A2591" s="126">
        <v>2590</v>
      </c>
      <c r="B2591">
        <v>3966.85</v>
      </c>
      <c r="C2591">
        <v>165.36000100000001</v>
      </c>
      <c r="D2591">
        <v>127.82</v>
      </c>
      <c r="E2591">
        <v>277.16000400000001</v>
      </c>
      <c r="F2591">
        <v>157.45799299999999</v>
      </c>
      <c r="G2591">
        <v>230.03999300000001</v>
      </c>
      <c r="H2591">
        <v>110.550003</v>
      </c>
    </row>
    <row r="2592" spans="1:8">
      <c r="A2592" s="126">
        <v>2591</v>
      </c>
      <c r="B2592">
        <v>3924.26</v>
      </c>
      <c r="C2592">
        <v>160.320007</v>
      </c>
      <c r="D2592">
        <v>127.510002</v>
      </c>
      <c r="E2592">
        <v>270.209991</v>
      </c>
      <c r="F2592">
        <v>155.314819</v>
      </c>
      <c r="G2592">
        <v>226.11000100000001</v>
      </c>
      <c r="H2592">
        <v>108.68</v>
      </c>
    </row>
    <row r="2593" spans="1:8">
      <c r="A2593" s="126">
        <v>2592</v>
      </c>
      <c r="B2593">
        <v>3908.19</v>
      </c>
      <c r="C2593">
        <v>158.53999300000001</v>
      </c>
      <c r="D2593">
        <v>126.110001</v>
      </c>
      <c r="E2593">
        <v>274.42001299999998</v>
      </c>
      <c r="F2593">
        <v>154.038895</v>
      </c>
      <c r="G2593">
        <v>218.38999899999999</v>
      </c>
      <c r="H2593">
        <v>107.480003</v>
      </c>
    </row>
    <row r="2594" spans="1:8">
      <c r="A2594" s="126">
        <v>2593</v>
      </c>
      <c r="B2594">
        <v>3979.87</v>
      </c>
      <c r="C2594">
        <v>160.38999899999999</v>
      </c>
      <c r="D2594">
        <v>129.479996</v>
      </c>
      <c r="E2594">
        <v>283.70001200000002</v>
      </c>
      <c r="F2594">
        <v>155.46435500000001</v>
      </c>
      <c r="G2594">
        <v>228.96000699999999</v>
      </c>
      <c r="H2594">
        <v>110.480003</v>
      </c>
    </row>
    <row r="2595" spans="1:8">
      <c r="A2595" s="126">
        <v>2594</v>
      </c>
      <c r="B2595">
        <v>4006.18</v>
      </c>
      <c r="C2595">
        <v>162.05999800000001</v>
      </c>
      <c r="D2595">
        <v>129.820007</v>
      </c>
      <c r="E2595">
        <v>289.26001000000002</v>
      </c>
      <c r="F2595">
        <v>153.96911600000001</v>
      </c>
      <c r="G2595">
        <v>227.44000199999999</v>
      </c>
      <c r="H2595">
        <v>109.41999800000001</v>
      </c>
    </row>
    <row r="2596" spans="1:8">
      <c r="A2596" s="126">
        <v>2595</v>
      </c>
      <c r="B2596">
        <v>4067.36</v>
      </c>
      <c r="C2596">
        <v>169.14999399999999</v>
      </c>
      <c r="D2596">
        <v>133.270004</v>
      </c>
      <c r="E2596">
        <v>299.67999300000002</v>
      </c>
      <c r="F2596">
        <v>156.86985799999999</v>
      </c>
      <c r="G2596">
        <v>233.570007</v>
      </c>
      <c r="H2596">
        <v>111.779999</v>
      </c>
    </row>
    <row r="2597" spans="1:8">
      <c r="A2597" s="126">
        <v>2596</v>
      </c>
      <c r="B2597">
        <v>4110.41</v>
      </c>
      <c r="C2597">
        <v>168.96000699999999</v>
      </c>
      <c r="D2597">
        <v>136.449997</v>
      </c>
      <c r="E2597">
        <v>304.42001299999998</v>
      </c>
      <c r="F2597">
        <v>162.91059899999999</v>
      </c>
      <c r="G2597">
        <v>236.529999</v>
      </c>
      <c r="H2597">
        <v>111.870003</v>
      </c>
    </row>
    <row r="2598" spans="1:8">
      <c r="A2598" s="126">
        <v>2597</v>
      </c>
      <c r="B2598">
        <v>3932.69</v>
      </c>
      <c r="C2598">
        <v>153.13000500000001</v>
      </c>
      <c r="D2598">
        <v>126.82</v>
      </c>
      <c r="E2598">
        <v>292.13000499999998</v>
      </c>
      <c r="F2598">
        <v>153.35107400000001</v>
      </c>
      <c r="G2598">
        <v>218.13000500000001</v>
      </c>
      <c r="H2598">
        <v>105.30999799999999</v>
      </c>
    </row>
    <row r="2599" spans="1:8">
      <c r="A2599" s="126">
        <v>2598</v>
      </c>
      <c r="B2599">
        <v>3946.01</v>
      </c>
      <c r="C2599">
        <v>151.470001</v>
      </c>
      <c r="D2599">
        <v>128.550003</v>
      </c>
      <c r="E2599">
        <v>302.60998499999999</v>
      </c>
      <c r="F2599">
        <v>154.816406</v>
      </c>
      <c r="G2599">
        <v>224.11999499999999</v>
      </c>
      <c r="H2599">
        <v>105.870003</v>
      </c>
    </row>
    <row r="2600" spans="1:8">
      <c r="A2600" s="126">
        <v>2599</v>
      </c>
      <c r="B2600">
        <v>3901.35</v>
      </c>
      <c r="C2600">
        <v>149.550003</v>
      </c>
      <c r="D2600">
        <v>126.279999</v>
      </c>
      <c r="E2600">
        <v>303.75</v>
      </c>
      <c r="F2600">
        <v>151.88575700000001</v>
      </c>
      <c r="G2600">
        <v>235.38000500000001</v>
      </c>
      <c r="H2600">
        <v>103.900002</v>
      </c>
    </row>
    <row r="2601" spans="1:8">
      <c r="A2601" s="126">
        <v>2600</v>
      </c>
      <c r="B2601">
        <v>3873.33</v>
      </c>
      <c r="C2601">
        <v>146.28999300000001</v>
      </c>
      <c r="D2601">
        <v>123.529999</v>
      </c>
      <c r="E2601">
        <v>303.35000600000001</v>
      </c>
      <c r="F2601">
        <v>150.221069</v>
      </c>
      <c r="G2601">
        <v>240.13000500000001</v>
      </c>
      <c r="H2601">
        <v>103.629997</v>
      </c>
    </row>
    <row r="2602" spans="1:8">
      <c r="A2602" s="126">
        <v>2601</v>
      </c>
      <c r="B2602">
        <v>3899.89</v>
      </c>
      <c r="C2602">
        <v>148.020004</v>
      </c>
      <c r="D2602">
        <v>124.660004</v>
      </c>
      <c r="E2602">
        <v>309.07000699999998</v>
      </c>
      <c r="F2602">
        <v>153.98904400000001</v>
      </c>
      <c r="G2602">
        <v>243.63000500000001</v>
      </c>
      <c r="H2602">
        <v>103.849998</v>
      </c>
    </row>
    <row r="2603" spans="1:8">
      <c r="A2603" s="126">
        <v>2602</v>
      </c>
      <c r="B2603">
        <v>3855.93</v>
      </c>
      <c r="C2603">
        <v>146.08999600000001</v>
      </c>
      <c r="D2603">
        <v>122.19000200000001</v>
      </c>
      <c r="E2603">
        <v>308.73001099999999</v>
      </c>
      <c r="F2603">
        <v>156.401352</v>
      </c>
      <c r="G2603">
        <v>242.85000600000001</v>
      </c>
      <c r="H2603">
        <v>101.83000199999999</v>
      </c>
    </row>
    <row r="2604" spans="1:8">
      <c r="A2604" s="126">
        <v>2603</v>
      </c>
      <c r="B2604">
        <v>3789.93</v>
      </c>
      <c r="C2604">
        <v>142.11999499999999</v>
      </c>
      <c r="D2604">
        <v>118.540001</v>
      </c>
      <c r="E2604">
        <v>300.79998799999998</v>
      </c>
      <c r="F2604">
        <v>153.231461</v>
      </c>
      <c r="G2604">
        <v>236.86999499999999</v>
      </c>
      <c r="H2604">
        <v>100.010002</v>
      </c>
    </row>
    <row r="2605" spans="1:8">
      <c r="A2605" s="126">
        <v>2604</v>
      </c>
      <c r="B2605">
        <v>3757.99</v>
      </c>
      <c r="C2605">
        <v>142.820007</v>
      </c>
      <c r="D2605">
        <v>117.30999799999999</v>
      </c>
      <c r="E2605">
        <v>288.58999599999999</v>
      </c>
      <c r="F2605">
        <v>152.254593</v>
      </c>
      <c r="G2605">
        <v>237.050003</v>
      </c>
      <c r="H2605">
        <v>100.57</v>
      </c>
    </row>
    <row r="2606" spans="1:8">
      <c r="A2606" s="126">
        <v>2605</v>
      </c>
      <c r="B2606">
        <v>3693.23</v>
      </c>
      <c r="C2606">
        <v>140.41000399999999</v>
      </c>
      <c r="D2606">
        <v>113.779999</v>
      </c>
      <c r="E2606">
        <v>275.32998700000002</v>
      </c>
      <c r="F2606">
        <v>149.95192</v>
      </c>
      <c r="G2606">
        <v>226.41000399999999</v>
      </c>
      <c r="H2606">
        <v>99.169998000000007</v>
      </c>
    </row>
    <row r="2607" spans="1:8">
      <c r="A2607" s="126">
        <v>2606</v>
      </c>
      <c r="B2607">
        <v>3655.04</v>
      </c>
      <c r="C2607">
        <v>136.36999499999999</v>
      </c>
      <c r="D2607">
        <v>115.150002</v>
      </c>
      <c r="E2607">
        <v>276.01001000000002</v>
      </c>
      <c r="F2607">
        <v>150.29084800000001</v>
      </c>
      <c r="G2607">
        <v>224.070007</v>
      </c>
      <c r="H2607">
        <v>98.809997999999993</v>
      </c>
    </row>
    <row r="2608" spans="1:8">
      <c r="A2608" s="126">
        <v>2607</v>
      </c>
      <c r="B2608">
        <v>3647.29</v>
      </c>
      <c r="C2608">
        <v>134.39999399999999</v>
      </c>
      <c r="D2608">
        <v>114.410004</v>
      </c>
      <c r="E2608">
        <v>282.94000199999999</v>
      </c>
      <c r="F2608">
        <v>151.27769499999999</v>
      </c>
      <c r="G2608">
        <v>224.36000100000001</v>
      </c>
      <c r="H2608">
        <v>98.089995999999999</v>
      </c>
    </row>
    <row r="2609" spans="1:8">
      <c r="A2609" s="126">
        <v>2608</v>
      </c>
      <c r="B2609">
        <v>3719.04</v>
      </c>
      <c r="C2609">
        <v>141.61000100000001</v>
      </c>
      <c r="D2609">
        <v>118.010002</v>
      </c>
      <c r="E2609">
        <v>287.80999800000001</v>
      </c>
      <c r="F2609">
        <v>149.36378500000001</v>
      </c>
      <c r="G2609">
        <v>245.199997</v>
      </c>
      <c r="H2609">
        <v>100.739998</v>
      </c>
    </row>
    <row r="2610" spans="1:8">
      <c r="A2610" s="126">
        <v>2609</v>
      </c>
      <c r="B2610">
        <v>3640.47</v>
      </c>
      <c r="C2610">
        <v>136.41000399999999</v>
      </c>
      <c r="D2610">
        <v>114.800003</v>
      </c>
      <c r="E2610">
        <v>268.209991</v>
      </c>
      <c r="F2610">
        <v>142.027176</v>
      </c>
      <c r="G2610">
        <v>239.71000699999999</v>
      </c>
      <c r="H2610">
        <v>98.089995999999999</v>
      </c>
    </row>
    <row r="2611" spans="1:8">
      <c r="A2611" s="126">
        <v>2610</v>
      </c>
      <c r="B2611">
        <v>3585.62</v>
      </c>
      <c r="C2611">
        <v>135.679993</v>
      </c>
      <c r="D2611">
        <v>113</v>
      </c>
      <c r="E2611">
        <v>265.25</v>
      </c>
      <c r="F2611">
        <v>137.760773</v>
      </c>
      <c r="G2611">
        <v>235.44000199999999</v>
      </c>
      <c r="H2611">
        <v>96.150002000000001</v>
      </c>
    </row>
    <row r="2612" spans="1:8">
      <c r="A2612" s="126">
        <v>2611</v>
      </c>
      <c r="B2612">
        <v>3678.43</v>
      </c>
      <c r="C2612">
        <v>138.61000100000001</v>
      </c>
      <c r="D2612">
        <v>115.879997</v>
      </c>
      <c r="E2612">
        <v>242.39999399999999</v>
      </c>
      <c r="F2612">
        <v>141.99728400000001</v>
      </c>
      <c r="G2612">
        <v>239.03999300000001</v>
      </c>
      <c r="H2612">
        <v>99.300003000000004</v>
      </c>
    </row>
    <row r="2613" spans="1:8">
      <c r="A2613" s="126">
        <v>2612</v>
      </c>
      <c r="B2613">
        <v>3790.93</v>
      </c>
      <c r="C2613">
        <v>140.279999</v>
      </c>
      <c r="D2613">
        <v>121.089996</v>
      </c>
      <c r="E2613">
        <v>249.44000199999999</v>
      </c>
      <c r="F2613">
        <v>145.63568100000001</v>
      </c>
      <c r="G2613">
        <v>240.740005</v>
      </c>
      <c r="H2613">
        <v>102.410004</v>
      </c>
    </row>
    <row r="2614" spans="1:8">
      <c r="A2614" s="126">
        <v>2613</v>
      </c>
      <c r="B2614">
        <v>3783.28</v>
      </c>
      <c r="C2614">
        <v>138.979996</v>
      </c>
      <c r="D2614">
        <v>120.949997</v>
      </c>
      <c r="E2614">
        <v>240.80999800000001</v>
      </c>
      <c r="F2614">
        <v>145.93472299999999</v>
      </c>
      <c r="G2614">
        <v>236.729996</v>
      </c>
      <c r="H2614">
        <v>102.220001</v>
      </c>
    </row>
    <row r="2615" spans="1:8">
      <c r="A2615" s="126">
        <v>2614</v>
      </c>
      <c r="B2615">
        <v>3744.52</v>
      </c>
      <c r="C2615">
        <v>139.070007</v>
      </c>
      <c r="D2615">
        <v>120.300003</v>
      </c>
      <c r="E2615">
        <v>238.13000500000001</v>
      </c>
      <c r="F2615">
        <v>144.967804</v>
      </c>
      <c r="G2615">
        <v>240.020004</v>
      </c>
      <c r="H2615">
        <v>102.239998</v>
      </c>
    </row>
    <row r="2616" spans="1:8">
      <c r="A2616" s="126">
        <v>2615</v>
      </c>
      <c r="B2616">
        <v>3639.66</v>
      </c>
      <c r="C2616">
        <v>133.449997</v>
      </c>
      <c r="D2616">
        <v>114.55999799999999</v>
      </c>
      <c r="E2616">
        <v>223.070007</v>
      </c>
      <c r="F2616">
        <v>139.64477500000001</v>
      </c>
      <c r="G2616">
        <v>224.75</v>
      </c>
      <c r="H2616">
        <v>99.57</v>
      </c>
    </row>
    <row r="2617" spans="1:8">
      <c r="A2617" s="126">
        <v>2616</v>
      </c>
      <c r="B2617">
        <v>3612.39</v>
      </c>
      <c r="C2617">
        <v>133.78999300000001</v>
      </c>
      <c r="D2617">
        <v>113.66999800000001</v>
      </c>
      <c r="E2617">
        <v>222.96000699999999</v>
      </c>
      <c r="F2617">
        <v>139.97373999999999</v>
      </c>
      <c r="G2617">
        <v>229.979996</v>
      </c>
      <c r="H2617">
        <v>98.709998999999996</v>
      </c>
    </row>
    <row r="2618" spans="1:8">
      <c r="A2618" s="126">
        <v>2617</v>
      </c>
      <c r="B2618">
        <v>3588.84</v>
      </c>
      <c r="C2618">
        <v>128.53999300000001</v>
      </c>
      <c r="D2618">
        <v>112.209999</v>
      </c>
      <c r="E2618">
        <v>216.5</v>
      </c>
      <c r="F2618">
        <v>138.53829999999999</v>
      </c>
      <c r="G2618">
        <v>214.28999300000001</v>
      </c>
      <c r="H2618">
        <v>98.050003000000004</v>
      </c>
    </row>
    <row r="2619" spans="1:8">
      <c r="A2619" s="126">
        <v>2618</v>
      </c>
      <c r="B2619">
        <v>3577.03</v>
      </c>
      <c r="C2619">
        <v>127.5</v>
      </c>
      <c r="D2619">
        <v>112.900002</v>
      </c>
      <c r="E2619">
        <v>217.240005</v>
      </c>
      <c r="F2619">
        <v>137.90033</v>
      </c>
      <c r="G2619">
        <v>220.86999499999999</v>
      </c>
      <c r="H2619">
        <v>98.300003000000004</v>
      </c>
    </row>
    <row r="2620" spans="1:8">
      <c r="A2620" s="126">
        <v>2619</v>
      </c>
      <c r="B2620">
        <v>3669.91</v>
      </c>
      <c r="C2620">
        <v>130.28999300000001</v>
      </c>
      <c r="D2620">
        <v>112.529999</v>
      </c>
      <c r="E2620">
        <v>221.720001</v>
      </c>
      <c r="F2620">
        <v>142.53556800000001</v>
      </c>
      <c r="G2620">
        <v>232.509995</v>
      </c>
      <c r="H2620">
        <v>99.709998999999996</v>
      </c>
    </row>
    <row r="2621" spans="1:8">
      <c r="A2621" s="126">
        <v>2620</v>
      </c>
      <c r="B2621">
        <v>3583.07</v>
      </c>
      <c r="C2621">
        <v>126.760002</v>
      </c>
      <c r="D2621">
        <v>106.900002</v>
      </c>
      <c r="E2621">
        <v>204.990005</v>
      </c>
      <c r="F2621">
        <v>137.94021599999999</v>
      </c>
      <c r="G2621">
        <v>230</v>
      </c>
      <c r="H2621">
        <v>97.18</v>
      </c>
    </row>
    <row r="2622" spans="1:8">
      <c r="A2622" s="126">
        <v>2621</v>
      </c>
      <c r="B2622">
        <v>3677.95</v>
      </c>
      <c r="C2622">
        <v>134.03999300000001</v>
      </c>
      <c r="D2622">
        <v>113.790001</v>
      </c>
      <c r="E2622">
        <v>219.35000600000001</v>
      </c>
      <c r="F2622">
        <v>141.957413</v>
      </c>
      <c r="G2622">
        <v>245.10000600000001</v>
      </c>
      <c r="H2622">
        <v>100.779999</v>
      </c>
    </row>
    <row r="2623" spans="1:8">
      <c r="A2623" s="126">
        <v>2622</v>
      </c>
      <c r="B2623">
        <v>3719.98</v>
      </c>
      <c r="C2623">
        <v>132.800003</v>
      </c>
      <c r="D2623">
        <v>116.360001</v>
      </c>
      <c r="E2623">
        <v>220.19000199999999</v>
      </c>
      <c r="F2623">
        <v>143.29315199999999</v>
      </c>
      <c r="G2623">
        <v>240.86000100000001</v>
      </c>
      <c r="H2623">
        <v>101.389999</v>
      </c>
    </row>
    <row r="2624" spans="1:8">
      <c r="A2624" s="126">
        <v>2623</v>
      </c>
      <c r="B2624">
        <v>3695.16</v>
      </c>
      <c r="C2624">
        <v>133.229996</v>
      </c>
      <c r="D2624">
        <v>115.07</v>
      </c>
      <c r="E2624">
        <v>222.03999300000001</v>
      </c>
      <c r="F2624">
        <v>143.40280200000001</v>
      </c>
      <c r="G2624">
        <v>272.38000499999998</v>
      </c>
      <c r="H2624">
        <v>100.290001</v>
      </c>
    </row>
    <row r="2625" spans="1:8">
      <c r="A2625" s="126">
        <v>2624</v>
      </c>
      <c r="B2625">
        <v>3665.78</v>
      </c>
      <c r="C2625">
        <v>131.529999</v>
      </c>
      <c r="D2625">
        <v>115.25</v>
      </c>
      <c r="E2625">
        <v>207.279999</v>
      </c>
      <c r="F2625">
        <v>142.93429599999999</v>
      </c>
      <c r="G2625">
        <v>268.16000400000001</v>
      </c>
      <c r="H2625">
        <v>100.529999</v>
      </c>
    </row>
    <row r="2626" spans="1:8">
      <c r="A2626" s="126">
        <v>2625</v>
      </c>
      <c r="B2626">
        <v>3752.75</v>
      </c>
      <c r="C2626">
        <v>130.009995</v>
      </c>
      <c r="D2626">
        <v>119.32</v>
      </c>
      <c r="E2626">
        <v>214.44000199999999</v>
      </c>
      <c r="F2626">
        <v>146.80195599999999</v>
      </c>
      <c r="G2626">
        <v>289.57000699999998</v>
      </c>
      <c r="H2626">
        <v>101.480003</v>
      </c>
    </row>
    <row r="2627" spans="1:8">
      <c r="A2627" s="126">
        <v>2626</v>
      </c>
      <c r="B2627">
        <v>3797.34</v>
      </c>
      <c r="C2627">
        <v>129.720001</v>
      </c>
      <c r="D2627">
        <v>119.82</v>
      </c>
      <c r="E2627">
        <v>211.25</v>
      </c>
      <c r="F2627">
        <v>148.975021</v>
      </c>
      <c r="G2627">
        <v>282.45001200000002</v>
      </c>
      <c r="H2627">
        <v>102.970001</v>
      </c>
    </row>
    <row r="2628" spans="1:8">
      <c r="A2628" s="126">
        <v>2627</v>
      </c>
      <c r="B2628">
        <v>3859.11</v>
      </c>
      <c r="C2628">
        <v>137.509995</v>
      </c>
      <c r="D2628">
        <v>120.599998</v>
      </c>
      <c r="E2628">
        <v>222.41999799999999</v>
      </c>
      <c r="F2628">
        <v>151.85585</v>
      </c>
      <c r="G2628">
        <v>291.01998900000001</v>
      </c>
      <c r="H2628">
        <v>104.93</v>
      </c>
    </row>
    <row r="2629" spans="1:8">
      <c r="A2629" s="126">
        <v>2628</v>
      </c>
      <c r="B2629">
        <v>3830.6</v>
      </c>
      <c r="C2629">
        <v>129.820007</v>
      </c>
      <c r="D2629">
        <v>115.660004</v>
      </c>
      <c r="E2629">
        <v>224.63999899999999</v>
      </c>
      <c r="F2629">
        <v>148.87535099999999</v>
      </c>
      <c r="G2629">
        <v>298.61999500000002</v>
      </c>
      <c r="H2629">
        <v>94.82</v>
      </c>
    </row>
    <row r="2630" spans="1:8">
      <c r="A2630" s="126">
        <v>2629</v>
      </c>
      <c r="B2630">
        <v>3807.3</v>
      </c>
      <c r="C2630">
        <v>97.940002000000007</v>
      </c>
      <c r="D2630">
        <v>110.959999</v>
      </c>
      <c r="E2630">
        <v>225.08999600000001</v>
      </c>
      <c r="F2630">
        <v>144.33981299999999</v>
      </c>
      <c r="G2630">
        <v>296.94000199999999</v>
      </c>
      <c r="H2630">
        <v>92.599997999999999</v>
      </c>
    </row>
    <row r="2631" spans="1:8">
      <c r="A2631" s="126">
        <v>2630</v>
      </c>
      <c r="B2631">
        <v>3901.06</v>
      </c>
      <c r="C2631">
        <v>99.199996999999996</v>
      </c>
      <c r="D2631">
        <v>103.410004</v>
      </c>
      <c r="E2631">
        <v>228.520004</v>
      </c>
      <c r="F2631">
        <v>155.24505600000001</v>
      </c>
      <c r="G2631">
        <v>295.72000100000002</v>
      </c>
      <c r="H2631">
        <v>96.580001999999993</v>
      </c>
    </row>
    <row r="2632" spans="1:8">
      <c r="A2632" s="126">
        <v>2631</v>
      </c>
      <c r="B2632">
        <v>3871.98</v>
      </c>
      <c r="C2632">
        <v>93.160004000000001</v>
      </c>
      <c r="D2632">
        <v>102.44000200000001</v>
      </c>
      <c r="E2632">
        <v>227.53999300000001</v>
      </c>
      <c r="F2632">
        <v>152.852676</v>
      </c>
      <c r="G2632">
        <v>291.88000499999998</v>
      </c>
      <c r="H2632">
        <v>94.660004000000001</v>
      </c>
    </row>
    <row r="2633" spans="1:8">
      <c r="A2633" s="126">
        <v>2632</v>
      </c>
      <c r="B2633">
        <v>3856.1</v>
      </c>
      <c r="C2633">
        <v>95.199996999999996</v>
      </c>
      <c r="D2633">
        <v>96.790001000000004</v>
      </c>
      <c r="E2633">
        <v>227.820007</v>
      </c>
      <c r="F2633">
        <v>150.17121900000001</v>
      </c>
      <c r="G2633">
        <v>286.75</v>
      </c>
      <c r="H2633">
        <v>90.5</v>
      </c>
    </row>
    <row r="2634" spans="1:8">
      <c r="A2634" s="126">
        <v>2633</v>
      </c>
      <c r="B2634">
        <v>3759.69</v>
      </c>
      <c r="C2634">
        <v>90.540001000000004</v>
      </c>
      <c r="D2634">
        <v>92.120002999999997</v>
      </c>
      <c r="E2634">
        <v>214.979996</v>
      </c>
      <c r="F2634">
        <v>144.56907699999999</v>
      </c>
      <c r="G2634">
        <v>273</v>
      </c>
      <c r="H2634">
        <v>87.07</v>
      </c>
    </row>
    <row r="2635" spans="1:8">
      <c r="A2635" s="126">
        <v>2634</v>
      </c>
      <c r="B2635">
        <v>3719.89</v>
      </c>
      <c r="C2635">
        <v>88.910004000000001</v>
      </c>
      <c r="D2635">
        <v>89.300003000000004</v>
      </c>
      <c r="E2635">
        <v>215.30999800000001</v>
      </c>
      <c r="F2635">
        <v>138.43862899999999</v>
      </c>
      <c r="G2635">
        <v>269.05999800000001</v>
      </c>
      <c r="H2635">
        <v>83.489998</v>
      </c>
    </row>
    <row r="2636" spans="1:8">
      <c r="A2636" s="126">
        <v>2635</v>
      </c>
      <c r="B2636">
        <v>3770.55</v>
      </c>
      <c r="C2636">
        <v>90.790001000000004</v>
      </c>
      <c r="D2636">
        <v>90.980002999999996</v>
      </c>
      <c r="E2636">
        <v>207.470001</v>
      </c>
      <c r="F2636">
        <v>138.169037</v>
      </c>
      <c r="G2636">
        <v>260.790009</v>
      </c>
      <c r="H2636">
        <v>86.699996999999996</v>
      </c>
    </row>
    <row r="2637" spans="1:8">
      <c r="A2637" s="126">
        <v>2636</v>
      </c>
      <c r="B2637">
        <v>3806.8</v>
      </c>
      <c r="C2637">
        <v>96.720000999999996</v>
      </c>
      <c r="D2637">
        <v>90.529999000000004</v>
      </c>
      <c r="E2637">
        <v>197.08000200000001</v>
      </c>
      <c r="F2637">
        <v>138.70820599999999</v>
      </c>
      <c r="G2637">
        <v>258.60000600000001</v>
      </c>
      <c r="H2637">
        <v>88.650002000000001</v>
      </c>
    </row>
    <row r="2638" spans="1:8">
      <c r="A2638" s="126">
        <v>2637</v>
      </c>
      <c r="B2638">
        <v>3828.11</v>
      </c>
      <c r="C2638">
        <v>96.470000999999996</v>
      </c>
      <c r="D2638">
        <v>89.980002999999996</v>
      </c>
      <c r="E2638">
        <v>191.300003</v>
      </c>
      <c r="F2638">
        <v>139.28733800000001</v>
      </c>
      <c r="G2638">
        <v>263.459991</v>
      </c>
      <c r="H2638">
        <v>88.910004000000001</v>
      </c>
    </row>
    <row r="2639" spans="1:8">
      <c r="A2639" s="126">
        <v>2638</v>
      </c>
      <c r="B2639">
        <v>3748.57</v>
      </c>
      <c r="C2639">
        <v>101.470001</v>
      </c>
      <c r="D2639">
        <v>86.139999000000003</v>
      </c>
      <c r="E2639">
        <v>177.58999600000001</v>
      </c>
      <c r="F2639">
        <v>134.66438299999999</v>
      </c>
      <c r="G2639">
        <v>254.66000399999999</v>
      </c>
      <c r="H2639">
        <v>87.400002000000001</v>
      </c>
    </row>
    <row r="2640" spans="1:8">
      <c r="A2640" s="126">
        <v>2639</v>
      </c>
      <c r="B2640">
        <v>3956.37</v>
      </c>
      <c r="C2640">
        <v>111.870003</v>
      </c>
      <c r="D2640">
        <v>96.629997000000003</v>
      </c>
      <c r="E2640">
        <v>190.720001</v>
      </c>
      <c r="F2640">
        <v>146.64608799999999</v>
      </c>
      <c r="G2640">
        <v>274.97000100000002</v>
      </c>
      <c r="H2640">
        <v>94.169998000000007</v>
      </c>
    </row>
    <row r="2641" spans="1:8">
      <c r="A2641" s="126">
        <v>2640</v>
      </c>
      <c r="B2641">
        <v>3992.93</v>
      </c>
      <c r="C2641">
        <v>113.019997</v>
      </c>
      <c r="D2641">
        <v>100.790001</v>
      </c>
      <c r="E2641">
        <v>195.970001</v>
      </c>
      <c r="F2641">
        <v>149.47177099999999</v>
      </c>
      <c r="G2641">
        <v>290.13000499999998</v>
      </c>
      <c r="H2641">
        <v>96.730002999999996</v>
      </c>
    </row>
    <row r="2642" spans="1:8">
      <c r="A2642" s="126">
        <v>2641</v>
      </c>
      <c r="B2642">
        <v>3957.25</v>
      </c>
      <c r="C2642">
        <v>114.220001</v>
      </c>
      <c r="D2642">
        <v>98.489998</v>
      </c>
      <c r="E2642">
        <v>190.949997</v>
      </c>
      <c r="F2642">
        <v>148.05394000000001</v>
      </c>
      <c r="G2642">
        <v>299.26998900000001</v>
      </c>
      <c r="H2642">
        <v>96.029999000000004</v>
      </c>
    </row>
    <row r="2643" spans="1:8">
      <c r="A2643" s="126">
        <v>2642</v>
      </c>
      <c r="B2643">
        <v>3991.73</v>
      </c>
      <c r="C2643">
        <v>117.08000199999999</v>
      </c>
      <c r="D2643">
        <v>98.940002000000007</v>
      </c>
      <c r="E2643">
        <v>194.41999799999999</v>
      </c>
      <c r="F2643">
        <v>149.811249</v>
      </c>
      <c r="G2643">
        <v>310.20001200000002</v>
      </c>
      <c r="H2643">
        <v>98.720000999999996</v>
      </c>
    </row>
    <row r="2644" spans="1:8">
      <c r="A2644" s="126">
        <v>2643</v>
      </c>
      <c r="B2644">
        <v>3958.79</v>
      </c>
      <c r="C2644">
        <v>113.230003</v>
      </c>
      <c r="D2644">
        <v>97.120002999999997</v>
      </c>
      <c r="E2644">
        <v>186.91999799999999</v>
      </c>
      <c r="F2644">
        <v>148.56315599999999</v>
      </c>
      <c r="G2644">
        <v>306.01998900000001</v>
      </c>
      <c r="H2644">
        <v>98.989998</v>
      </c>
    </row>
    <row r="2645" spans="1:8">
      <c r="A2645" s="126">
        <v>2644</v>
      </c>
      <c r="B2645">
        <v>3946.56</v>
      </c>
      <c r="C2645">
        <v>111.449997</v>
      </c>
      <c r="D2645">
        <v>94.849997999999999</v>
      </c>
      <c r="E2645">
        <v>183.16999799999999</v>
      </c>
      <c r="F2645">
        <v>150.49023399999999</v>
      </c>
      <c r="G2645">
        <v>295.27999899999998</v>
      </c>
      <c r="H2645">
        <v>98.5</v>
      </c>
    </row>
    <row r="2646" spans="1:8">
      <c r="A2646" s="126">
        <v>2645</v>
      </c>
      <c r="B2646">
        <v>3965.34</v>
      </c>
      <c r="C2646">
        <v>112.050003</v>
      </c>
      <c r="D2646">
        <v>94.139999000000003</v>
      </c>
      <c r="E2646">
        <v>180.19000199999999</v>
      </c>
      <c r="F2646">
        <v>151.05935700000001</v>
      </c>
      <c r="G2646">
        <v>287.98001099999999</v>
      </c>
      <c r="H2646">
        <v>97.800003000000004</v>
      </c>
    </row>
    <row r="2647" spans="1:8">
      <c r="A2647" s="126">
        <v>2646</v>
      </c>
      <c r="B2647">
        <v>3949.94</v>
      </c>
      <c r="C2647">
        <v>109.860001</v>
      </c>
      <c r="D2647">
        <v>92.459998999999996</v>
      </c>
      <c r="E2647">
        <v>167.86999499999999</v>
      </c>
      <c r="F2647">
        <v>147.78434799999999</v>
      </c>
      <c r="G2647">
        <v>285.04998799999998</v>
      </c>
      <c r="H2647">
        <v>95.830001999999993</v>
      </c>
    </row>
    <row r="2648" spans="1:8">
      <c r="A2648" s="126">
        <v>2647</v>
      </c>
      <c r="B2648">
        <v>4003.58</v>
      </c>
      <c r="C2648">
        <v>111.44000200000001</v>
      </c>
      <c r="D2648">
        <v>93.199996999999996</v>
      </c>
      <c r="E2648">
        <v>169.91000399999999</v>
      </c>
      <c r="F2648">
        <v>149.95103499999999</v>
      </c>
      <c r="G2648">
        <v>286.69000199999999</v>
      </c>
      <c r="H2648">
        <v>97.330001999999993</v>
      </c>
    </row>
    <row r="2649" spans="1:8">
      <c r="A2649" s="126">
        <v>2648</v>
      </c>
      <c r="B2649">
        <v>4027.26</v>
      </c>
      <c r="C2649">
        <v>112.239998</v>
      </c>
      <c r="D2649">
        <v>94.129997000000003</v>
      </c>
      <c r="E2649">
        <v>183.199997</v>
      </c>
      <c r="F2649">
        <v>150.83970600000001</v>
      </c>
      <c r="G2649">
        <v>291.5</v>
      </c>
      <c r="H2649">
        <v>98.82</v>
      </c>
    </row>
    <row r="2650" spans="1:8">
      <c r="A2650" s="126">
        <v>2649</v>
      </c>
      <c r="B2650">
        <v>4026.12</v>
      </c>
      <c r="C2650">
        <v>111.410004</v>
      </c>
      <c r="D2650">
        <v>93.410004000000001</v>
      </c>
      <c r="E2650">
        <v>182.86000100000001</v>
      </c>
      <c r="F2650">
        <v>147.88420099999999</v>
      </c>
      <c r="G2650">
        <v>285.540009</v>
      </c>
      <c r="H2650">
        <v>97.599997999999999</v>
      </c>
    </row>
    <row r="2651" spans="1:8">
      <c r="A2651" s="126">
        <v>2650</v>
      </c>
      <c r="B2651">
        <v>3963.94</v>
      </c>
      <c r="C2651">
        <v>108.779999</v>
      </c>
      <c r="D2651">
        <v>93.949996999999996</v>
      </c>
      <c r="E2651">
        <v>182.91999799999999</v>
      </c>
      <c r="F2651">
        <v>144.000137</v>
      </c>
      <c r="G2651">
        <v>281.17001299999998</v>
      </c>
      <c r="H2651">
        <v>96.25</v>
      </c>
    </row>
    <row r="2652" spans="1:8">
      <c r="A2652" s="126">
        <v>2651</v>
      </c>
      <c r="B2652">
        <v>3957.63</v>
      </c>
      <c r="C2652">
        <v>109.459999</v>
      </c>
      <c r="D2652">
        <v>92.419998000000007</v>
      </c>
      <c r="E2652">
        <v>180.83000200000001</v>
      </c>
      <c r="F2652">
        <v>140.95478800000001</v>
      </c>
      <c r="G2652">
        <v>280.959991</v>
      </c>
      <c r="H2652">
        <v>95.440002000000007</v>
      </c>
    </row>
    <row r="2653" spans="1:8">
      <c r="A2653" s="126">
        <v>2652</v>
      </c>
      <c r="B2653">
        <v>4080.11</v>
      </c>
      <c r="C2653">
        <v>118.099998</v>
      </c>
      <c r="D2653">
        <v>96.540001000000004</v>
      </c>
      <c r="E2653">
        <v>194.699997</v>
      </c>
      <c r="F2653">
        <v>147.80432099999999</v>
      </c>
      <c r="G2653">
        <v>305.52999899999998</v>
      </c>
      <c r="H2653">
        <v>101.449997</v>
      </c>
    </row>
    <row r="2654" spans="1:8">
      <c r="A2654" s="126">
        <v>2653</v>
      </c>
      <c r="B2654">
        <v>4076.57</v>
      </c>
      <c r="C2654">
        <v>120.44000200000001</v>
      </c>
      <c r="D2654">
        <v>95.5</v>
      </c>
      <c r="E2654">
        <v>194.699997</v>
      </c>
      <c r="F2654">
        <v>148.08389299999999</v>
      </c>
      <c r="G2654">
        <v>316.95001200000002</v>
      </c>
      <c r="H2654">
        <v>101.279999</v>
      </c>
    </row>
    <row r="2655" spans="1:8">
      <c r="A2655" s="126">
        <v>2654</v>
      </c>
      <c r="B2655">
        <v>4071.7</v>
      </c>
      <c r="C2655">
        <v>123.489998</v>
      </c>
      <c r="D2655">
        <v>94.129997000000003</v>
      </c>
      <c r="E2655">
        <v>194.86000100000001</v>
      </c>
      <c r="F2655">
        <v>147.584656</v>
      </c>
      <c r="G2655">
        <v>320.41000400000001</v>
      </c>
      <c r="H2655">
        <v>100.83000199999999</v>
      </c>
    </row>
    <row r="2656" spans="1:8">
      <c r="A2656" s="126">
        <v>2655</v>
      </c>
      <c r="B2656">
        <v>3998.84</v>
      </c>
      <c r="C2656">
        <v>122.43</v>
      </c>
      <c r="D2656">
        <v>91.010002</v>
      </c>
      <c r="E2656">
        <v>182.449997</v>
      </c>
      <c r="F2656">
        <v>146.406464</v>
      </c>
      <c r="G2656">
        <v>312.58999599999999</v>
      </c>
      <c r="H2656">
        <v>99.870002999999997</v>
      </c>
    </row>
    <row r="2657" spans="1:8">
      <c r="A2657" s="126">
        <v>2656</v>
      </c>
      <c r="B2657">
        <v>3941.26</v>
      </c>
      <c r="C2657">
        <v>114.120003</v>
      </c>
      <c r="D2657">
        <v>88.25</v>
      </c>
      <c r="E2657">
        <v>179.820007</v>
      </c>
      <c r="F2657">
        <v>142.692139</v>
      </c>
      <c r="G2657">
        <v>305.55999800000001</v>
      </c>
      <c r="H2657">
        <v>97.309997999999993</v>
      </c>
    </row>
    <row r="2658" spans="1:8">
      <c r="A2658" s="126">
        <v>2657</v>
      </c>
      <c r="B2658">
        <v>3933.92</v>
      </c>
      <c r="C2658">
        <v>113.93</v>
      </c>
      <c r="D2658">
        <v>88.459998999999996</v>
      </c>
      <c r="E2658">
        <v>174.03999300000001</v>
      </c>
      <c r="F2658">
        <v>140.725143</v>
      </c>
      <c r="G2658">
        <v>308.42001299999998</v>
      </c>
      <c r="H2658">
        <v>95.150002000000001</v>
      </c>
    </row>
    <row r="2659" spans="1:8">
      <c r="A2659" s="126">
        <v>2658</v>
      </c>
      <c r="B2659">
        <v>3963.51</v>
      </c>
      <c r="C2659">
        <v>115.33000199999999</v>
      </c>
      <c r="D2659">
        <v>90.349997999999999</v>
      </c>
      <c r="E2659">
        <v>173.44000199999999</v>
      </c>
      <c r="F2659">
        <v>142.432526</v>
      </c>
      <c r="G2659">
        <v>310.26001000000002</v>
      </c>
      <c r="H2659">
        <v>93.949996999999996</v>
      </c>
    </row>
    <row r="2660" spans="1:8">
      <c r="A2660" s="126">
        <v>2659</v>
      </c>
      <c r="B2660">
        <v>3934.38</v>
      </c>
      <c r="C2660">
        <v>115.900002</v>
      </c>
      <c r="D2660">
        <v>89.089995999999999</v>
      </c>
      <c r="E2660">
        <v>179.050003</v>
      </c>
      <c r="F2660">
        <v>141.94328300000001</v>
      </c>
      <c r="G2660">
        <v>320.01001000000002</v>
      </c>
      <c r="H2660">
        <v>93.07</v>
      </c>
    </row>
    <row r="2661" spans="1:8">
      <c r="A2661" s="126">
        <v>2660</v>
      </c>
      <c r="B2661">
        <v>3990.56</v>
      </c>
      <c r="C2661">
        <v>114.709999</v>
      </c>
      <c r="D2661">
        <v>90.550003000000004</v>
      </c>
      <c r="E2661">
        <v>167.820007</v>
      </c>
      <c r="F2661">
        <v>144.26973000000001</v>
      </c>
      <c r="G2661">
        <v>315.17999300000002</v>
      </c>
      <c r="H2661">
        <v>93.559997999999993</v>
      </c>
    </row>
    <row r="2662" spans="1:8">
      <c r="A2662" s="126">
        <v>2661</v>
      </c>
      <c r="B2662">
        <v>4019.65</v>
      </c>
      <c r="C2662">
        <v>120.150002</v>
      </c>
      <c r="D2662">
        <v>92.489998</v>
      </c>
      <c r="E2662">
        <v>160.949997</v>
      </c>
      <c r="F2662">
        <v>145.24823000000001</v>
      </c>
      <c r="G2662">
        <v>320.33999599999999</v>
      </c>
      <c r="H2662">
        <v>95.849997999999999</v>
      </c>
    </row>
    <row r="2663" spans="1:8">
      <c r="A2663" s="126">
        <v>2662</v>
      </c>
      <c r="B2663">
        <v>3995.32</v>
      </c>
      <c r="C2663">
        <v>121.589996</v>
      </c>
      <c r="D2663">
        <v>91.580001999999993</v>
      </c>
      <c r="E2663">
        <v>156.800003</v>
      </c>
      <c r="F2663">
        <v>142.99168399999999</v>
      </c>
      <c r="G2663">
        <v>317.82998700000002</v>
      </c>
      <c r="H2663">
        <v>95.309997999999993</v>
      </c>
    </row>
    <row r="2664" spans="1:8">
      <c r="A2664" s="126">
        <v>2663</v>
      </c>
      <c r="B2664">
        <v>3895.75</v>
      </c>
      <c r="C2664">
        <v>116.150002</v>
      </c>
      <c r="D2664">
        <v>88.449996999999996</v>
      </c>
      <c r="E2664">
        <v>157.66999799999999</v>
      </c>
      <c r="F2664">
        <v>136.291901</v>
      </c>
      <c r="G2664">
        <v>290.41000400000001</v>
      </c>
      <c r="H2664">
        <v>91.199996999999996</v>
      </c>
    </row>
    <row r="2665" spans="1:8">
      <c r="A2665" s="126">
        <v>2664</v>
      </c>
      <c r="B2665">
        <v>3852.36</v>
      </c>
      <c r="C2665">
        <v>119.43</v>
      </c>
      <c r="D2665">
        <v>87.860000999999997</v>
      </c>
      <c r="E2665">
        <v>150.229996</v>
      </c>
      <c r="F2665">
        <v>134.30493200000001</v>
      </c>
      <c r="G2665">
        <v>290.709991</v>
      </c>
      <c r="H2665">
        <v>90.860000999999997</v>
      </c>
    </row>
    <row r="2666" spans="1:8">
      <c r="A2666" s="126">
        <v>2665</v>
      </c>
      <c r="B2666">
        <v>3817.66</v>
      </c>
      <c r="C2666">
        <v>114.480003</v>
      </c>
      <c r="D2666">
        <v>84.919998000000007</v>
      </c>
      <c r="E2666">
        <v>149.86999499999999</v>
      </c>
      <c r="F2666">
        <v>132.16819799999999</v>
      </c>
      <c r="G2666">
        <v>288.29998799999998</v>
      </c>
      <c r="H2666">
        <v>89.150002000000001</v>
      </c>
    </row>
    <row r="2667" spans="1:8">
      <c r="A2667" s="126">
        <v>2666</v>
      </c>
      <c r="B2667">
        <v>3821.62</v>
      </c>
      <c r="C2667">
        <v>117.089996</v>
      </c>
      <c r="D2667">
        <v>85.190002000000007</v>
      </c>
      <c r="E2667">
        <v>137.800003</v>
      </c>
      <c r="F2667">
        <v>132.09831199999999</v>
      </c>
      <c r="G2667">
        <v>288.19000199999999</v>
      </c>
      <c r="H2667">
        <v>89.629997000000003</v>
      </c>
    </row>
    <row r="2668" spans="1:8">
      <c r="A2668" s="126">
        <v>2667</v>
      </c>
      <c r="B2668">
        <v>3878.44</v>
      </c>
      <c r="C2668">
        <v>119.760002</v>
      </c>
      <c r="D2668">
        <v>86.769997000000004</v>
      </c>
      <c r="E2668">
        <v>137.570007</v>
      </c>
      <c r="F2668">
        <v>135.24350000000001</v>
      </c>
      <c r="G2668">
        <v>297.959991</v>
      </c>
      <c r="H2668">
        <v>90.25</v>
      </c>
    </row>
    <row r="2669" spans="1:8">
      <c r="A2669" s="126">
        <v>2668</v>
      </c>
      <c r="B2669">
        <v>3822.39</v>
      </c>
      <c r="C2669">
        <v>117.120003</v>
      </c>
      <c r="D2669">
        <v>83.790001000000004</v>
      </c>
      <c r="E2669">
        <v>125.349998</v>
      </c>
      <c r="F2669">
        <v>132.028412</v>
      </c>
      <c r="G2669">
        <v>297.75</v>
      </c>
      <c r="H2669">
        <v>88.260002</v>
      </c>
    </row>
    <row r="2670" spans="1:8">
      <c r="A2670" s="126">
        <v>2669</v>
      </c>
      <c r="B2670">
        <v>3844.82</v>
      </c>
      <c r="C2670">
        <v>118.040001</v>
      </c>
      <c r="D2670">
        <v>85.25</v>
      </c>
      <c r="E2670">
        <v>123.150002</v>
      </c>
      <c r="F2670">
        <v>131.65898100000001</v>
      </c>
      <c r="G2670">
        <v>294.959991</v>
      </c>
      <c r="H2670">
        <v>89.809997999999993</v>
      </c>
    </row>
    <row r="2671" spans="1:8">
      <c r="A2671" s="126">
        <v>2670</v>
      </c>
      <c r="B2671">
        <v>3829.25</v>
      </c>
      <c r="C2671">
        <v>116.879997</v>
      </c>
      <c r="D2671">
        <v>83.040001000000004</v>
      </c>
      <c r="E2671">
        <v>109.099998</v>
      </c>
      <c r="F2671">
        <v>129.831772</v>
      </c>
      <c r="G2671">
        <v>284.17001299999998</v>
      </c>
      <c r="H2671">
        <v>87.93</v>
      </c>
    </row>
    <row r="2672" spans="1:8">
      <c r="A2672" s="126">
        <v>2671</v>
      </c>
      <c r="B2672">
        <v>3783.22</v>
      </c>
      <c r="C2672">
        <v>115.620003</v>
      </c>
      <c r="D2672">
        <v>81.819999999999993</v>
      </c>
      <c r="E2672">
        <v>112.709999</v>
      </c>
      <c r="F2672">
        <v>125.847855</v>
      </c>
      <c r="G2672">
        <v>276.88000499999998</v>
      </c>
      <c r="H2672">
        <v>86.459998999999996</v>
      </c>
    </row>
    <row r="2673" spans="1:8">
      <c r="A2673" s="126">
        <v>2672</v>
      </c>
      <c r="B2673">
        <v>3849.28</v>
      </c>
      <c r="C2673">
        <v>120.260002</v>
      </c>
      <c r="D2673">
        <v>84.18</v>
      </c>
      <c r="E2673">
        <v>121.82</v>
      </c>
      <c r="F2673">
        <v>129.41241500000001</v>
      </c>
      <c r="G2673">
        <v>291.11999500000002</v>
      </c>
      <c r="H2673">
        <v>88.949996999999996</v>
      </c>
    </row>
    <row r="2674" spans="1:8">
      <c r="A2674" s="126">
        <v>2673</v>
      </c>
      <c r="B2674">
        <v>3839.5</v>
      </c>
      <c r="C2674">
        <v>120.339996</v>
      </c>
      <c r="D2674">
        <v>84</v>
      </c>
      <c r="E2674">
        <v>123.18</v>
      </c>
      <c r="F2674">
        <v>129.73191800000001</v>
      </c>
      <c r="G2674">
        <v>294.88000499999998</v>
      </c>
      <c r="H2674">
        <v>88.730002999999996</v>
      </c>
    </row>
    <row r="2675" spans="1:8">
      <c r="A2675" s="126">
        <v>2674</v>
      </c>
      <c r="B2675">
        <v>3824.14</v>
      </c>
      <c r="C2675">
        <v>124.739998</v>
      </c>
      <c r="D2675">
        <v>85.82</v>
      </c>
      <c r="E2675">
        <v>108.099998</v>
      </c>
      <c r="F2675">
        <v>124.87932600000001</v>
      </c>
      <c r="G2675">
        <v>294.95001200000002</v>
      </c>
      <c r="H2675">
        <v>89.699996999999996</v>
      </c>
    </row>
    <row r="2676" spans="1:8">
      <c r="A2676" s="126">
        <v>2675</v>
      </c>
      <c r="B2676">
        <v>3852.97</v>
      </c>
      <c r="C2676">
        <v>127.370003</v>
      </c>
      <c r="D2676">
        <v>85.139999000000003</v>
      </c>
      <c r="E2676">
        <v>113.639999</v>
      </c>
      <c r="F2676">
        <v>126.167366</v>
      </c>
      <c r="G2676">
        <v>309.41000400000001</v>
      </c>
      <c r="H2676">
        <v>88.709998999999996</v>
      </c>
    </row>
    <row r="2677" spans="1:8">
      <c r="A2677" s="126">
        <v>2676</v>
      </c>
      <c r="B2677">
        <v>3808.1</v>
      </c>
      <c r="C2677">
        <v>126.94000200000001</v>
      </c>
      <c r="D2677">
        <v>83.120002999999997</v>
      </c>
      <c r="E2677">
        <v>110.339996</v>
      </c>
      <c r="F2677">
        <v>124.829399</v>
      </c>
      <c r="G2677">
        <v>309.70001200000002</v>
      </c>
      <c r="H2677">
        <v>86.769997000000004</v>
      </c>
    </row>
    <row r="2678" spans="1:8">
      <c r="A2678" s="126">
        <v>2677</v>
      </c>
      <c r="B2678">
        <v>3895.08</v>
      </c>
      <c r="C2678">
        <v>130.020004</v>
      </c>
      <c r="D2678">
        <v>86.080001999999993</v>
      </c>
      <c r="E2678">
        <v>113.05999799999999</v>
      </c>
      <c r="F2678">
        <v>129.422394</v>
      </c>
      <c r="G2678">
        <v>315.54998799999998</v>
      </c>
      <c r="H2678">
        <v>88.160004000000001</v>
      </c>
    </row>
    <row r="2679" spans="1:8">
      <c r="A2679" s="126">
        <v>2678</v>
      </c>
      <c r="B2679">
        <v>3892.09</v>
      </c>
      <c r="C2679">
        <v>129.470001</v>
      </c>
      <c r="D2679">
        <v>87.360000999999997</v>
      </c>
      <c r="E2679">
        <v>119.769997</v>
      </c>
      <c r="F2679">
        <v>129.951584</v>
      </c>
      <c r="G2679">
        <v>315.17001299999998</v>
      </c>
      <c r="H2679">
        <v>88.800003000000004</v>
      </c>
    </row>
    <row r="2680" spans="1:8">
      <c r="A2680" s="126">
        <v>2679</v>
      </c>
      <c r="B2680">
        <v>3919.25</v>
      </c>
      <c r="C2680">
        <v>132.990005</v>
      </c>
      <c r="D2680">
        <v>89.870002999999997</v>
      </c>
      <c r="E2680">
        <v>118.849998</v>
      </c>
      <c r="F2680">
        <v>130.53070099999999</v>
      </c>
      <c r="G2680">
        <v>327.540009</v>
      </c>
      <c r="H2680">
        <v>89.239998</v>
      </c>
    </row>
    <row r="2681" spans="1:8">
      <c r="A2681" s="126">
        <v>2680</v>
      </c>
      <c r="B2681">
        <v>3969.61</v>
      </c>
      <c r="C2681">
        <v>132.88999899999999</v>
      </c>
      <c r="D2681">
        <v>95.089995999999999</v>
      </c>
      <c r="E2681">
        <v>123.220001</v>
      </c>
      <c r="F2681">
        <v>133.28649899999999</v>
      </c>
      <c r="G2681">
        <v>327.26001000000002</v>
      </c>
      <c r="H2681">
        <v>92.260002</v>
      </c>
    </row>
    <row r="2682" spans="1:8">
      <c r="A2682" s="126">
        <v>2681</v>
      </c>
      <c r="B2682">
        <v>3983.17</v>
      </c>
      <c r="C2682">
        <v>136.71000699999999</v>
      </c>
      <c r="D2682">
        <v>95.269997000000004</v>
      </c>
      <c r="E2682">
        <v>123.55999799999999</v>
      </c>
      <c r="F2682">
        <v>133.20661899999999</v>
      </c>
      <c r="G2682">
        <v>330.13000499999998</v>
      </c>
      <c r="H2682">
        <v>91.910004000000001</v>
      </c>
    </row>
    <row r="2683" spans="1:8">
      <c r="A2683" s="126">
        <v>2682</v>
      </c>
      <c r="B2683">
        <v>3999.09</v>
      </c>
      <c r="C2683">
        <v>136.979996</v>
      </c>
      <c r="D2683">
        <v>98.120002999999997</v>
      </c>
      <c r="E2683">
        <v>122.400002</v>
      </c>
      <c r="F2683">
        <v>134.55455000000001</v>
      </c>
      <c r="G2683">
        <v>332.82000699999998</v>
      </c>
      <c r="H2683">
        <v>92.800003000000004</v>
      </c>
    </row>
    <row r="2684" spans="1:8">
      <c r="A2684" s="126">
        <v>2683</v>
      </c>
      <c r="B2684">
        <v>3990.97</v>
      </c>
      <c r="C2684">
        <v>135.36000100000001</v>
      </c>
      <c r="D2684">
        <v>96.050003000000004</v>
      </c>
      <c r="E2684">
        <v>131.490005</v>
      </c>
      <c r="F2684">
        <v>135.73275799999999</v>
      </c>
      <c r="G2684">
        <v>326.22000100000002</v>
      </c>
      <c r="H2684">
        <v>92.160004000000001</v>
      </c>
    </row>
    <row r="2685" spans="1:8">
      <c r="A2685" s="126">
        <v>2684</v>
      </c>
      <c r="B2685">
        <v>3928.86</v>
      </c>
      <c r="C2685">
        <v>133.020004</v>
      </c>
      <c r="D2685">
        <v>95.459998999999996</v>
      </c>
      <c r="E2685">
        <v>128.779999</v>
      </c>
      <c r="F2685">
        <v>135.00387599999999</v>
      </c>
      <c r="G2685">
        <v>326.32998700000002</v>
      </c>
      <c r="H2685">
        <v>91.779999000000004</v>
      </c>
    </row>
    <row r="2686" spans="1:8">
      <c r="A2686" s="126">
        <v>2685</v>
      </c>
      <c r="B2686">
        <v>3898.85</v>
      </c>
      <c r="C2686">
        <v>136.14999399999999</v>
      </c>
      <c r="D2686">
        <v>93.68</v>
      </c>
      <c r="E2686">
        <v>127.16999800000001</v>
      </c>
      <c r="F2686">
        <v>135.063782</v>
      </c>
      <c r="G2686">
        <v>315.77999899999998</v>
      </c>
      <c r="H2686">
        <v>93.910004000000001</v>
      </c>
    </row>
    <row r="2687" spans="1:8">
      <c r="A2687" s="126">
        <v>2686</v>
      </c>
      <c r="B2687">
        <v>3972.61</v>
      </c>
      <c r="C2687">
        <v>139.36999499999999</v>
      </c>
      <c r="D2687">
        <v>97.25</v>
      </c>
      <c r="E2687">
        <v>133.41999799999999</v>
      </c>
      <c r="F2687">
        <v>137.65980500000001</v>
      </c>
      <c r="G2687">
        <v>342.5</v>
      </c>
      <c r="H2687">
        <v>99.279999000000004</v>
      </c>
    </row>
    <row r="2688" spans="1:8">
      <c r="A2688" s="126">
        <v>2687</v>
      </c>
      <c r="B2688">
        <v>4019.81</v>
      </c>
      <c r="C2688">
        <v>143.270004</v>
      </c>
      <c r="D2688">
        <v>97.519997000000004</v>
      </c>
      <c r="E2688">
        <v>143.75</v>
      </c>
      <c r="F2688">
        <v>140.894882</v>
      </c>
      <c r="G2688">
        <v>357.42001299999998</v>
      </c>
      <c r="H2688">
        <v>101.209999</v>
      </c>
    </row>
    <row r="2689" spans="1:8">
      <c r="A2689" s="126">
        <v>2688</v>
      </c>
      <c r="B2689">
        <v>4016.95</v>
      </c>
      <c r="C2689">
        <v>143.13999899999999</v>
      </c>
      <c r="D2689">
        <v>96.32</v>
      </c>
      <c r="E2689">
        <v>143.88999899999999</v>
      </c>
      <c r="F2689">
        <v>142.312714</v>
      </c>
      <c r="G2689">
        <v>363.82998700000002</v>
      </c>
      <c r="H2689">
        <v>99.209998999999996</v>
      </c>
    </row>
    <row r="2690" spans="1:8">
      <c r="A2690" s="126">
        <v>2689</v>
      </c>
      <c r="B2690">
        <v>4016.22</v>
      </c>
      <c r="C2690">
        <v>141.5</v>
      </c>
      <c r="D2690">
        <v>97.18</v>
      </c>
      <c r="E2690">
        <v>144.429993</v>
      </c>
      <c r="F2690">
        <v>141.64373800000001</v>
      </c>
      <c r="G2690">
        <v>367.959991</v>
      </c>
      <c r="H2690">
        <v>96.730002999999996</v>
      </c>
    </row>
    <row r="2691" spans="1:8">
      <c r="A2691" s="126">
        <v>2690</v>
      </c>
      <c r="B2691">
        <v>4060.43</v>
      </c>
      <c r="C2691">
        <v>147.300003</v>
      </c>
      <c r="D2691">
        <v>99.220000999999996</v>
      </c>
      <c r="E2691">
        <v>160.270004</v>
      </c>
      <c r="F2691">
        <v>143.74054000000001</v>
      </c>
      <c r="G2691">
        <v>364.86999500000002</v>
      </c>
      <c r="H2691">
        <v>99.160004000000001</v>
      </c>
    </row>
    <row r="2692" spans="1:8">
      <c r="A2692" s="126">
        <v>2691</v>
      </c>
      <c r="B2692">
        <v>4070.56</v>
      </c>
      <c r="C2692">
        <v>151.740005</v>
      </c>
      <c r="D2692">
        <v>102.239998</v>
      </c>
      <c r="E2692">
        <v>177.89999399999999</v>
      </c>
      <c r="F2692">
        <v>145.70751999999999</v>
      </c>
      <c r="G2692">
        <v>360.76998900000001</v>
      </c>
      <c r="H2692">
        <v>100.709999</v>
      </c>
    </row>
    <row r="2693" spans="1:8">
      <c r="A2693" s="126">
        <v>2692</v>
      </c>
      <c r="B2693">
        <v>4017.77</v>
      </c>
      <c r="C2693">
        <v>147.05999800000001</v>
      </c>
      <c r="D2693">
        <v>100.550003</v>
      </c>
      <c r="E2693">
        <v>166.66000399999999</v>
      </c>
      <c r="F2693">
        <v>142.78199799999999</v>
      </c>
      <c r="G2693">
        <v>353.10998499999999</v>
      </c>
      <c r="H2693">
        <v>97.949996999999996</v>
      </c>
    </row>
    <row r="2694" spans="1:8">
      <c r="A2694" s="126">
        <v>2693</v>
      </c>
      <c r="B2694">
        <v>4076.6</v>
      </c>
      <c r="C2694">
        <v>148.970001</v>
      </c>
      <c r="D2694">
        <v>103.129997</v>
      </c>
      <c r="E2694">
        <v>173.220001</v>
      </c>
      <c r="F2694">
        <v>144.07002299999999</v>
      </c>
      <c r="G2694">
        <v>353.85998499999999</v>
      </c>
      <c r="H2694">
        <v>99.870002999999997</v>
      </c>
    </row>
    <row r="2695" spans="1:8">
      <c r="A2695" s="126">
        <v>2694</v>
      </c>
      <c r="B2695">
        <v>4119.21</v>
      </c>
      <c r="C2695">
        <v>153.11999499999999</v>
      </c>
      <c r="D2695">
        <v>105.150002</v>
      </c>
      <c r="E2695">
        <v>181.41000399999999</v>
      </c>
      <c r="F2695">
        <v>145.208282</v>
      </c>
      <c r="G2695">
        <v>361.98998999999998</v>
      </c>
      <c r="H2695">
        <v>101.43</v>
      </c>
    </row>
    <row r="2696" spans="1:8">
      <c r="A2696" s="126">
        <v>2695</v>
      </c>
      <c r="B2696">
        <v>4179.76</v>
      </c>
      <c r="C2696">
        <v>188.770004</v>
      </c>
      <c r="D2696">
        <v>112.910004</v>
      </c>
      <c r="E2696">
        <v>188.270004</v>
      </c>
      <c r="F2696">
        <v>150.59008800000001</v>
      </c>
      <c r="G2696">
        <v>366.89001500000001</v>
      </c>
      <c r="H2696">
        <v>108.800003</v>
      </c>
    </row>
    <row r="2697" spans="1:8">
      <c r="A2697" s="126">
        <v>2696</v>
      </c>
      <c r="B2697">
        <v>4136.4799999999996</v>
      </c>
      <c r="C2697">
        <v>186.529999</v>
      </c>
      <c r="D2697">
        <v>103.389999</v>
      </c>
      <c r="E2697">
        <v>189.979996</v>
      </c>
      <c r="F2697">
        <v>154.264465</v>
      </c>
      <c r="G2697">
        <v>365.89999399999999</v>
      </c>
      <c r="H2697">
        <v>105.220001</v>
      </c>
    </row>
    <row r="2698" spans="1:8">
      <c r="A2698" s="126">
        <v>2697</v>
      </c>
      <c r="B2698">
        <v>4111.08</v>
      </c>
      <c r="C2698">
        <v>186.05999800000001</v>
      </c>
      <c r="D2698">
        <v>102.18</v>
      </c>
      <c r="E2698">
        <v>194.759995</v>
      </c>
      <c r="F2698">
        <v>151.49868799999999</v>
      </c>
      <c r="G2698">
        <v>361.48001099999999</v>
      </c>
      <c r="H2698">
        <v>103.470001</v>
      </c>
    </row>
    <row r="2699" spans="1:8">
      <c r="A2699" s="126">
        <v>2698</v>
      </c>
      <c r="B2699">
        <v>4164</v>
      </c>
      <c r="C2699">
        <v>191.61999499999999</v>
      </c>
      <c r="D2699">
        <v>102.110001</v>
      </c>
      <c r="E2699">
        <v>196.80999800000001</v>
      </c>
      <c r="F2699">
        <v>154.41423</v>
      </c>
      <c r="G2699">
        <v>362.95001200000002</v>
      </c>
      <c r="H2699">
        <v>108.040001</v>
      </c>
    </row>
    <row r="2700" spans="1:8">
      <c r="A2700" s="126">
        <v>2699</v>
      </c>
      <c r="B2700">
        <v>4117.8599999999997</v>
      </c>
      <c r="C2700">
        <v>183.429993</v>
      </c>
      <c r="D2700">
        <v>100.050003</v>
      </c>
      <c r="E2700">
        <v>201.28999300000001</v>
      </c>
      <c r="F2700">
        <v>151.6884</v>
      </c>
      <c r="G2700">
        <v>366.82998700000002</v>
      </c>
      <c r="H2700">
        <v>100</v>
      </c>
    </row>
    <row r="2701" spans="1:8">
      <c r="A2701" s="126">
        <v>2700</v>
      </c>
      <c r="B2701">
        <v>4081.5</v>
      </c>
      <c r="C2701">
        <v>177.91999799999999</v>
      </c>
      <c r="D2701">
        <v>98.239998</v>
      </c>
      <c r="E2701">
        <v>207.320007</v>
      </c>
      <c r="F2701">
        <v>150.63999899999999</v>
      </c>
      <c r="G2701">
        <v>362.5</v>
      </c>
      <c r="H2701">
        <v>95.459998999999996</v>
      </c>
    </row>
    <row r="2702" spans="1:8">
      <c r="A2702" s="126">
        <v>2701</v>
      </c>
      <c r="B2702">
        <v>4090.46</v>
      </c>
      <c r="C2702">
        <v>174.14999399999999</v>
      </c>
      <c r="D2702">
        <v>97.610000999999997</v>
      </c>
      <c r="E2702">
        <v>196.88999899999999</v>
      </c>
      <c r="F2702">
        <v>151.009995</v>
      </c>
      <c r="G2702">
        <v>347.35998499999999</v>
      </c>
      <c r="H2702">
        <v>94.860000999999997</v>
      </c>
    </row>
    <row r="2703" spans="1:8">
      <c r="A2703" s="126">
        <v>2702</v>
      </c>
      <c r="B2703">
        <v>4137.29</v>
      </c>
      <c r="C2703">
        <v>179.429993</v>
      </c>
      <c r="D2703">
        <v>99.540001000000004</v>
      </c>
      <c r="E2703">
        <v>194.63999899999999</v>
      </c>
      <c r="F2703">
        <v>153.85000600000001</v>
      </c>
      <c r="G2703">
        <v>358.57000699999998</v>
      </c>
      <c r="H2703">
        <v>95</v>
      </c>
    </row>
    <row r="2704" spans="1:8">
      <c r="A2704" s="126">
        <v>2703</v>
      </c>
      <c r="B2704">
        <v>4136.13</v>
      </c>
      <c r="C2704">
        <v>179.479996</v>
      </c>
      <c r="D2704">
        <v>99.699996999999996</v>
      </c>
      <c r="E2704">
        <v>209.25</v>
      </c>
      <c r="F2704">
        <v>153.199997</v>
      </c>
      <c r="G2704">
        <v>359.959991</v>
      </c>
      <c r="H2704">
        <v>94.949996999999996</v>
      </c>
    </row>
    <row r="2705" spans="1:8">
      <c r="A2705" s="126">
        <v>2704</v>
      </c>
      <c r="B2705">
        <v>4147.6000000000004</v>
      </c>
      <c r="C2705">
        <v>177.16000399999999</v>
      </c>
      <c r="D2705">
        <v>101.160004</v>
      </c>
      <c r="E2705">
        <v>214.240005</v>
      </c>
      <c r="F2705">
        <v>155.33000200000001</v>
      </c>
      <c r="G2705">
        <v>361.42001299999998</v>
      </c>
      <c r="H2705">
        <v>97.099997999999999</v>
      </c>
    </row>
    <row r="2706" spans="1:8">
      <c r="A2706" s="126">
        <v>2705</v>
      </c>
      <c r="B2706">
        <v>4090.41</v>
      </c>
      <c r="C2706">
        <v>172.44000199999999</v>
      </c>
      <c r="D2706">
        <v>98.150002000000001</v>
      </c>
      <c r="E2706">
        <v>202.03999300000001</v>
      </c>
      <c r="F2706">
        <v>153.71000699999999</v>
      </c>
      <c r="G2706">
        <v>350.709991</v>
      </c>
      <c r="H2706">
        <v>95.779999000000004</v>
      </c>
    </row>
    <row r="2707" spans="1:8">
      <c r="A2707" s="126">
        <v>2706</v>
      </c>
      <c r="B2707">
        <v>4079.09</v>
      </c>
      <c r="C2707">
        <v>172.88000500000001</v>
      </c>
      <c r="D2707">
        <v>97.199996999999996</v>
      </c>
      <c r="E2707">
        <v>208.30999800000001</v>
      </c>
      <c r="F2707">
        <v>152.550003</v>
      </c>
      <c r="G2707">
        <v>347.959991</v>
      </c>
      <c r="H2707">
        <v>94.589995999999999</v>
      </c>
    </row>
    <row r="2708" spans="1:8">
      <c r="A2708" s="126">
        <v>2707</v>
      </c>
      <c r="B2708">
        <v>3997.34</v>
      </c>
      <c r="C2708">
        <v>172.08000200000001</v>
      </c>
      <c r="D2708">
        <v>94.580001999999993</v>
      </c>
      <c r="E2708">
        <v>197.36999499999999</v>
      </c>
      <c r="F2708">
        <v>148.479996</v>
      </c>
      <c r="G2708">
        <v>337.5</v>
      </c>
      <c r="H2708">
        <v>92.050003000000004</v>
      </c>
    </row>
    <row r="2709" spans="1:8">
      <c r="A2709" s="126">
        <v>2708</v>
      </c>
      <c r="B2709">
        <v>3991.05</v>
      </c>
      <c r="C2709">
        <v>171.11999499999999</v>
      </c>
      <c r="D2709">
        <v>95.790001000000004</v>
      </c>
      <c r="E2709">
        <v>200.86000100000001</v>
      </c>
      <c r="F2709">
        <v>148.91000399999999</v>
      </c>
      <c r="G2709">
        <v>334.88000499999998</v>
      </c>
      <c r="H2709">
        <v>91.800003000000004</v>
      </c>
    </row>
    <row r="2710" spans="1:8">
      <c r="A2710" s="126">
        <v>2709</v>
      </c>
      <c r="B2710">
        <v>4012.32</v>
      </c>
      <c r="C2710">
        <v>172.03999300000001</v>
      </c>
      <c r="D2710">
        <v>95.82</v>
      </c>
      <c r="E2710">
        <v>202.070007</v>
      </c>
      <c r="F2710">
        <v>149.39999399999999</v>
      </c>
      <c r="G2710">
        <v>323.64999399999999</v>
      </c>
      <c r="H2710">
        <v>91.07</v>
      </c>
    </row>
    <row r="2711" spans="1:8">
      <c r="A2711" s="126">
        <v>2710</v>
      </c>
      <c r="B2711">
        <v>3970.04</v>
      </c>
      <c r="C2711">
        <v>170.38999899999999</v>
      </c>
      <c r="D2711">
        <v>93.5</v>
      </c>
      <c r="E2711">
        <v>196.88000500000001</v>
      </c>
      <c r="F2711">
        <v>146.71000699999999</v>
      </c>
      <c r="G2711">
        <v>317.14999399999999</v>
      </c>
      <c r="H2711">
        <v>89.349997999999999</v>
      </c>
    </row>
    <row r="2712" spans="1:8">
      <c r="A2712" s="126">
        <v>2711</v>
      </c>
      <c r="B2712">
        <v>3982.24</v>
      </c>
      <c r="C2712">
        <v>169.53999300000001</v>
      </c>
      <c r="D2712">
        <v>93.760002</v>
      </c>
      <c r="E2712">
        <v>207.63000500000001</v>
      </c>
      <c r="F2712">
        <v>147.91999799999999</v>
      </c>
      <c r="G2712">
        <v>323.02999899999998</v>
      </c>
      <c r="H2712">
        <v>90.099997999999999</v>
      </c>
    </row>
    <row r="2713" spans="1:8">
      <c r="A2713" s="126">
        <v>2712</v>
      </c>
      <c r="B2713">
        <v>3970.15</v>
      </c>
      <c r="C2713">
        <v>174.94000199999999</v>
      </c>
      <c r="D2713">
        <v>94.230002999999996</v>
      </c>
      <c r="E2713">
        <v>205.71000699999999</v>
      </c>
      <c r="F2713">
        <v>147.41000399999999</v>
      </c>
      <c r="G2713">
        <v>322.13000499999998</v>
      </c>
      <c r="H2713">
        <v>90.300003000000004</v>
      </c>
    </row>
    <row r="2714" spans="1:8">
      <c r="A2714" s="126">
        <v>2713</v>
      </c>
      <c r="B2714">
        <v>3951.39</v>
      </c>
      <c r="C2714">
        <v>173.41999799999999</v>
      </c>
      <c r="D2714">
        <v>92.169998000000007</v>
      </c>
      <c r="E2714">
        <v>202.770004</v>
      </c>
      <c r="F2714">
        <v>145.30999800000001</v>
      </c>
      <c r="G2714">
        <v>313.48001099999999</v>
      </c>
      <c r="H2714">
        <v>90.510002</v>
      </c>
    </row>
    <row r="2715" spans="1:8">
      <c r="A2715" s="126">
        <v>2714</v>
      </c>
      <c r="B2715">
        <v>3981.35</v>
      </c>
      <c r="C2715">
        <v>174.529999</v>
      </c>
      <c r="D2715">
        <v>92.129997000000003</v>
      </c>
      <c r="E2715">
        <v>190.89999399999999</v>
      </c>
      <c r="F2715">
        <v>145.91000399999999</v>
      </c>
      <c r="G2715">
        <v>311.88000499999998</v>
      </c>
      <c r="H2715">
        <v>92.309997999999993</v>
      </c>
    </row>
    <row r="2716" spans="1:8">
      <c r="A2716" s="126">
        <v>2715</v>
      </c>
      <c r="B2716">
        <v>4045.64</v>
      </c>
      <c r="C2716">
        <v>185.25</v>
      </c>
      <c r="D2716">
        <v>94.900002000000001</v>
      </c>
      <c r="E2716">
        <v>197.78999300000001</v>
      </c>
      <c r="F2716">
        <v>151.029999</v>
      </c>
      <c r="G2716">
        <v>315.17999300000002</v>
      </c>
      <c r="H2716">
        <v>94.019997000000004</v>
      </c>
    </row>
    <row r="2717" spans="1:8">
      <c r="A2717" s="126">
        <v>2716</v>
      </c>
      <c r="B2717">
        <v>4048.42</v>
      </c>
      <c r="C2717">
        <v>184.89999399999999</v>
      </c>
      <c r="D2717">
        <v>93.75</v>
      </c>
      <c r="E2717">
        <v>193.80999800000001</v>
      </c>
      <c r="F2717">
        <v>153.83000200000001</v>
      </c>
      <c r="G2717">
        <v>312.02999899999998</v>
      </c>
      <c r="H2717">
        <v>95.580001999999993</v>
      </c>
    </row>
    <row r="2718" spans="1:8">
      <c r="A2718" s="126">
        <v>2717</v>
      </c>
      <c r="B2718">
        <v>3986.37</v>
      </c>
      <c r="C2718">
        <v>184.509995</v>
      </c>
      <c r="D2718">
        <v>93.550003000000004</v>
      </c>
      <c r="E2718">
        <v>187.71000699999999</v>
      </c>
      <c r="F2718">
        <v>151.60000600000001</v>
      </c>
      <c r="G2718">
        <v>308.47000100000002</v>
      </c>
      <c r="H2718">
        <v>94.169998000000007</v>
      </c>
    </row>
    <row r="2719" spans="1:8">
      <c r="A2719" s="126">
        <v>2718</v>
      </c>
      <c r="B2719">
        <v>3992.01</v>
      </c>
      <c r="C2719">
        <v>184.970001</v>
      </c>
      <c r="D2719">
        <v>93.919998000000007</v>
      </c>
      <c r="E2719">
        <v>182</v>
      </c>
      <c r="F2719">
        <v>152.86999499999999</v>
      </c>
      <c r="G2719">
        <v>311.790009</v>
      </c>
      <c r="H2719">
        <v>94.650002000000001</v>
      </c>
    </row>
    <row r="2720" spans="1:8">
      <c r="A2720" s="126">
        <v>2719</v>
      </c>
      <c r="B2720">
        <v>3918.32</v>
      </c>
      <c r="C2720">
        <v>181.69000199999999</v>
      </c>
      <c r="D2720">
        <v>92.25</v>
      </c>
      <c r="E2720">
        <v>172.91999799999999</v>
      </c>
      <c r="F2720">
        <v>150.58999600000001</v>
      </c>
      <c r="G2720">
        <v>297.77999899999998</v>
      </c>
      <c r="H2720">
        <v>92.660004000000001</v>
      </c>
    </row>
    <row r="2721" spans="1:8">
      <c r="A2721" s="126">
        <v>2720</v>
      </c>
      <c r="B2721">
        <v>3861.59</v>
      </c>
      <c r="C2721">
        <v>179.509995</v>
      </c>
      <c r="D2721">
        <v>90.730002999999996</v>
      </c>
      <c r="E2721">
        <v>173.44000199999999</v>
      </c>
      <c r="F2721">
        <v>148.5</v>
      </c>
      <c r="G2721">
        <v>292.76001000000002</v>
      </c>
      <c r="H2721">
        <v>91.010002</v>
      </c>
    </row>
    <row r="2722" spans="1:8">
      <c r="A2722" s="126">
        <v>2721</v>
      </c>
      <c r="B2722">
        <v>3855.76</v>
      </c>
      <c r="C2722">
        <v>180.89999399999999</v>
      </c>
      <c r="D2722">
        <v>92.43</v>
      </c>
      <c r="E2722">
        <v>174.479996</v>
      </c>
      <c r="F2722">
        <v>150.470001</v>
      </c>
      <c r="G2722">
        <v>293.51001000000002</v>
      </c>
      <c r="H2722">
        <v>91.660004000000001</v>
      </c>
    </row>
    <row r="2723" spans="1:8">
      <c r="A2723" s="126">
        <v>2722</v>
      </c>
      <c r="B2723">
        <v>3919.29</v>
      </c>
      <c r="C2723">
        <v>194.020004</v>
      </c>
      <c r="D2723">
        <v>94.879997000000003</v>
      </c>
      <c r="E2723">
        <v>183.259995</v>
      </c>
      <c r="F2723">
        <v>152.58999600000001</v>
      </c>
      <c r="G2723">
        <v>294.94000199999999</v>
      </c>
      <c r="H2723">
        <v>94.25</v>
      </c>
    </row>
    <row r="2724" spans="1:8">
      <c r="A2724" s="126">
        <v>2723</v>
      </c>
      <c r="B2724">
        <v>3891.93</v>
      </c>
      <c r="C2724">
        <v>197.75</v>
      </c>
      <c r="D2724">
        <v>96.199996999999996</v>
      </c>
      <c r="E2724">
        <v>180.449997</v>
      </c>
      <c r="F2724">
        <v>152.990005</v>
      </c>
      <c r="G2724">
        <v>303.790009</v>
      </c>
      <c r="H2724">
        <v>96.550003000000004</v>
      </c>
    </row>
    <row r="2725" spans="1:8">
      <c r="A2725" s="126">
        <v>2724</v>
      </c>
      <c r="B2725">
        <v>3960.28</v>
      </c>
      <c r="C2725">
        <v>204.929993</v>
      </c>
      <c r="D2725">
        <v>100.040001</v>
      </c>
      <c r="E2725">
        <v>184.13000500000001</v>
      </c>
      <c r="F2725">
        <v>155.85000600000001</v>
      </c>
      <c r="G2725">
        <v>310.05999800000001</v>
      </c>
      <c r="H2725">
        <v>101.07</v>
      </c>
    </row>
    <row r="2726" spans="1:8">
      <c r="A2726" s="98"/>
      <c r="B2726" s="43"/>
    </row>
    <row r="2727" spans="1:8">
      <c r="A2727" s="98"/>
      <c r="B2727" s="43"/>
    </row>
    <row r="2728" spans="1:8">
      <c r="B2728" s="43"/>
    </row>
    <row r="2729" spans="1:8">
      <c r="B2729" s="43"/>
    </row>
    <row r="2730" spans="1:8">
      <c r="B2730" s="43"/>
    </row>
    <row r="2731" spans="1:8">
      <c r="B2731" s="43"/>
    </row>
    <row r="2732" spans="1:8">
      <c r="B2732" s="43"/>
    </row>
    <row r="2733" spans="1:8">
      <c r="B2733" s="43"/>
    </row>
    <row r="2734" spans="1:8">
      <c r="B2734" s="43"/>
    </row>
    <row r="2735" spans="1:8">
      <c r="B2735" s="43"/>
    </row>
    <row r="2736" spans="1:8">
      <c r="B2736" s="43"/>
    </row>
    <row r="2737" spans="1:2">
      <c r="B2737" s="43"/>
    </row>
    <row r="2738" spans="1:2">
      <c r="B2738" s="43"/>
    </row>
    <row r="2739" spans="1:2">
      <c r="B2739" s="43"/>
    </row>
    <row r="2740" spans="1:2">
      <c r="B2740" s="43"/>
    </row>
    <row r="2741" spans="1:2">
      <c r="B2741" s="43"/>
    </row>
    <row r="2742" spans="1:2">
      <c r="B2742" s="43"/>
    </row>
    <row r="2743" spans="1:2">
      <c r="B2743" s="43"/>
    </row>
    <row r="2744" spans="1:2">
      <c r="A2744" s="98"/>
      <c r="B2744" s="43"/>
    </row>
    <row r="2745" spans="1:2">
      <c r="A2745" s="98"/>
      <c r="B2745" s="43"/>
    </row>
    <row r="2746" spans="1:2">
      <c r="A2746" s="98"/>
      <c r="B2746" s="43"/>
    </row>
    <row r="2747" spans="1:2">
      <c r="A2747" s="98"/>
      <c r="B2747" s="43"/>
    </row>
    <row r="2748" spans="1:2">
      <c r="A2748" s="98"/>
      <c r="B2748" s="43"/>
    </row>
    <row r="2749" spans="1:2">
      <c r="A2749" s="98"/>
      <c r="B2749" s="43"/>
    </row>
    <row r="2750" spans="1:2">
      <c r="A2750" s="98"/>
      <c r="B2750" s="43"/>
    </row>
    <row r="2751" spans="1:2">
      <c r="A2751" s="98"/>
      <c r="B2751" s="43"/>
    </row>
    <row r="2752" spans="1:2">
      <c r="A2752" s="98"/>
      <c r="B2752" s="43"/>
    </row>
    <row r="2753" spans="1:2">
      <c r="A2753" s="98"/>
      <c r="B2753" s="43"/>
    </row>
    <row r="2754" spans="1:2">
      <c r="B2754" s="43"/>
    </row>
    <row r="2755" spans="1:2">
      <c r="B2755" s="43"/>
    </row>
    <row r="2756" spans="1:2">
      <c r="B2756" s="43"/>
    </row>
    <row r="2757" spans="1:2">
      <c r="B2757" s="43"/>
    </row>
    <row r="2758" spans="1:2">
      <c r="B2758" s="43"/>
    </row>
    <row r="2759" spans="1:2">
      <c r="B2759" s="43"/>
    </row>
    <row r="2760" spans="1:2">
      <c r="B2760" s="43"/>
    </row>
    <row r="2761" spans="1:2">
      <c r="B2761" s="43"/>
    </row>
    <row r="2762" spans="1:2">
      <c r="B2762" s="43"/>
    </row>
    <row r="2763" spans="1:2">
      <c r="B2763" s="43"/>
    </row>
    <row r="2764" spans="1:2">
      <c r="B2764" s="43"/>
    </row>
    <row r="2765" spans="1:2">
      <c r="B2765" s="43"/>
    </row>
    <row r="2766" spans="1:2">
      <c r="B2766" s="43"/>
    </row>
    <row r="2767" spans="1:2">
      <c r="B2767" s="43"/>
    </row>
    <row r="2768" spans="1:2">
      <c r="B2768" s="43"/>
    </row>
    <row r="2769" spans="1:2">
      <c r="A2769" s="98"/>
      <c r="B2769" s="43"/>
    </row>
    <row r="2770" spans="1:2">
      <c r="A2770" s="98"/>
      <c r="B2770" s="43"/>
    </row>
    <row r="2771" spans="1:2">
      <c r="A2771" s="98"/>
      <c r="B2771" s="43"/>
    </row>
    <row r="2772" spans="1:2">
      <c r="A2772" s="98"/>
      <c r="B2772" s="43"/>
    </row>
    <row r="2773" spans="1:2">
      <c r="A2773" s="98"/>
      <c r="B2773" s="43"/>
    </row>
    <row r="2774" spans="1:2">
      <c r="A2774" s="98"/>
      <c r="B2774" s="43"/>
    </row>
    <row r="2775" spans="1:2">
      <c r="A2775" s="98"/>
      <c r="B2775" s="43"/>
    </row>
    <row r="2776" spans="1:2">
      <c r="A2776" s="98"/>
      <c r="B2776" s="43"/>
    </row>
    <row r="2777" spans="1:2">
      <c r="A2777" s="98"/>
      <c r="B2777" s="43"/>
    </row>
    <row r="2778" spans="1:2">
      <c r="A2778" s="98"/>
      <c r="B2778" s="43"/>
    </row>
    <row r="2779" spans="1:2">
      <c r="B2779" s="43"/>
    </row>
    <row r="2780" spans="1:2">
      <c r="B2780" s="43"/>
    </row>
    <row r="2781" spans="1:2">
      <c r="B2781" s="43"/>
    </row>
    <row r="2782" spans="1:2">
      <c r="B2782" s="43"/>
    </row>
    <row r="2783" spans="1:2">
      <c r="B2783" s="43"/>
    </row>
    <row r="2784" spans="1:2">
      <c r="B2784" s="43"/>
    </row>
    <row r="2785" spans="1:2">
      <c r="B2785" s="43"/>
    </row>
    <row r="2786" spans="1:2">
      <c r="B2786" s="43"/>
    </row>
    <row r="2787" spans="1:2">
      <c r="B2787" s="43"/>
    </row>
    <row r="2788" spans="1:2">
      <c r="B2788" s="43"/>
    </row>
    <row r="2789" spans="1:2">
      <c r="B2789" s="43"/>
    </row>
    <row r="2790" spans="1:2">
      <c r="B2790" s="43"/>
    </row>
    <row r="2791" spans="1:2">
      <c r="B2791" s="43"/>
    </row>
    <row r="2792" spans="1:2">
      <c r="B2792" s="43"/>
    </row>
    <row r="2793" spans="1:2">
      <c r="B2793" s="43"/>
    </row>
    <row r="2794" spans="1:2">
      <c r="B2794" s="43"/>
    </row>
    <row r="2795" spans="1:2">
      <c r="A2795" s="98"/>
      <c r="B2795" s="43"/>
    </row>
    <row r="2796" spans="1:2">
      <c r="A2796" s="98"/>
      <c r="B2796" s="43"/>
    </row>
    <row r="2797" spans="1:2">
      <c r="A2797" s="98"/>
      <c r="B2797" s="43"/>
    </row>
    <row r="2798" spans="1:2">
      <c r="A2798" s="98"/>
      <c r="B2798" s="43"/>
    </row>
    <row r="2799" spans="1:2">
      <c r="A2799" s="98"/>
      <c r="B2799" s="43"/>
    </row>
    <row r="2800" spans="1:2">
      <c r="A2800" s="98"/>
      <c r="B2800" s="43"/>
    </row>
    <row r="2801" spans="1:2">
      <c r="A2801" s="98"/>
      <c r="B2801" s="43"/>
    </row>
    <row r="2802" spans="1:2">
      <c r="A2802" s="98"/>
      <c r="B2802" s="43"/>
    </row>
    <row r="2803" spans="1:2">
      <c r="A2803" s="98"/>
      <c r="B2803" s="43"/>
    </row>
    <row r="2804" spans="1:2">
      <c r="A2804" s="98"/>
      <c r="B2804" s="43"/>
    </row>
    <row r="2805" spans="1:2">
      <c r="B2805" s="43"/>
    </row>
    <row r="2806" spans="1:2">
      <c r="B2806" s="43"/>
    </row>
    <row r="2807" spans="1:2">
      <c r="B2807" s="43"/>
    </row>
    <row r="2808" spans="1:2">
      <c r="B2808" s="43"/>
    </row>
    <row r="2809" spans="1:2">
      <c r="B2809" s="43"/>
    </row>
    <row r="2810" spans="1:2">
      <c r="B2810" s="43"/>
    </row>
    <row r="2811" spans="1:2">
      <c r="B2811" s="43"/>
    </row>
    <row r="2812" spans="1:2">
      <c r="B2812" s="43"/>
    </row>
    <row r="2813" spans="1:2">
      <c r="B2813" s="43"/>
    </row>
    <row r="2814" spans="1:2">
      <c r="B2814" s="43"/>
    </row>
    <row r="2815" spans="1:2">
      <c r="B2815" s="43"/>
    </row>
    <row r="2816" spans="1:2">
      <c r="B2816" s="43"/>
    </row>
    <row r="2817" spans="1:2">
      <c r="B2817" s="43"/>
    </row>
    <row r="2818" spans="1:2">
      <c r="B2818" s="43"/>
    </row>
    <row r="2819" spans="1:2">
      <c r="A2819" s="98"/>
      <c r="B2819" s="43"/>
    </row>
    <row r="2820" spans="1:2">
      <c r="A2820" s="98"/>
      <c r="B2820" s="43"/>
    </row>
    <row r="2821" spans="1:2">
      <c r="A2821" s="98"/>
      <c r="B2821" s="43"/>
    </row>
    <row r="2822" spans="1:2">
      <c r="A2822" s="98"/>
      <c r="B2822" s="43"/>
    </row>
    <row r="2823" spans="1:2">
      <c r="A2823" s="98"/>
      <c r="B2823" s="43"/>
    </row>
    <row r="2824" spans="1:2">
      <c r="A2824" s="98"/>
      <c r="B2824" s="43"/>
    </row>
    <row r="2825" spans="1:2">
      <c r="A2825" s="98"/>
      <c r="B2825" s="43"/>
    </row>
    <row r="2826" spans="1:2">
      <c r="A2826" s="98"/>
      <c r="B2826" s="43"/>
    </row>
    <row r="2827" spans="1:2">
      <c r="A2827" s="98"/>
      <c r="B2827" s="43"/>
    </row>
    <row r="2828" spans="1:2">
      <c r="A2828" s="98"/>
      <c r="B2828" s="43"/>
    </row>
    <row r="2829" spans="1:2">
      <c r="B2829" s="43"/>
    </row>
    <row r="2830" spans="1:2">
      <c r="B2830" s="43"/>
    </row>
    <row r="2831" spans="1:2">
      <c r="B2831" s="43"/>
    </row>
    <row r="2832" spans="1:2">
      <c r="B2832" s="43"/>
    </row>
    <row r="2833" spans="2:2">
      <c r="B2833" s="4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80-B862-475F-95FC-36221B4D07A8}">
  <dimension ref="A1:B157"/>
  <sheetViews>
    <sheetView workbookViewId="0"/>
  </sheetViews>
  <sheetFormatPr defaultRowHeight="14.4"/>
  <sheetData>
    <row r="1" spans="1:2">
      <c r="A1" t="s">
        <v>659</v>
      </c>
      <c r="B1" t="s">
        <v>660</v>
      </c>
    </row>
    <row r="2" spans="1:2">
      <c r="A2" s="90">
        <v>39448</v>
      </c>
      <c r="B2">
        <v>4.5010000000000003</v>
      </c>
    </row>
    <row r="3" spans="1:2">
      <c r="A3" s="90">
        <v>39479</v>
      </c>
      <c r="B3">
        <v>4.3559999999999999</v>
      </c>
    </row>
    <row r="4" spans="1:2">
      <c r="A4" s="90">
        <v>39508</v>
      </c>
      <c r="B4">
        <v>4.593</v>
      </c>
    </row>
    <row r="5" spans="1:2">
      <c r="A5" s="90">
        <v>39539</v>
      </c>
      <c r="B5">
        <v>4.7949999999999999</v>
      </c>
    </row>
    <row r="6" spans="1:2">
      <c r="A6" s="90">
        <v>39569</v>
      </c>
      <c r="B6">
        <v>4.8970000000000002</v>
      </c>
    </row>
    <row r="7" spans="1:2">
      <c r="A7" s="90">
        <v>39600</v>
      </c>
      <c r="B7">
        <v>5.0880000000000001</v>
      </c>
    </row>
    <row r="8" spans="1:2">
      <c r="A8" s="90">
        <v>39630</v>
      </c>
      <c r="B8">
        <v>5.1479999999999997</v>
      </c>
    </row>
    <row r="9" spans="1:2">
      <c r="A9" s="90">
        <v>39661</v>
      </c>
      <c r="B9">
        <v>5.16</v>
      </c>
    </row>
    <row r="10" spans="1:2">
      <c r="A10" s="90">
        <v>39692</v>
      </c>
      <c r="B10">
        <v>5.2190000000000003</v>
      </c>
    </row>
    <row r="11" spans="1:2">
      <c r="A11" s="90">
        <v>39722</v>
      </c>
      <c r="B11">
        <v>5.1779999999999999</v>
      </c>
    </row>
    <row r="12" spans="1:2">
      <c r="A12" s="90">
        <v>39753</v>
      </c>
      <c r="B12">
        <v>4.2949999999999999</v>
      </c>
    </row>
    <row r="13" spans="1:2">
      <c r="A13" s="90">
        <v>39783</v>
      </c>
      <c r="B13">
        <v>3.3650000000000002</v>
      </c>
    </row>
    <row r="14" spans="1:2">
      <c r="A14" s="90">
        <v>39814</v>
      </c>
      <c r="B14" s="28">
        <v>2.5390000000000001</v>
      </c>
    </row>
    <row r="15" spans="1:2">
      <c r="A15" s="90">
        <v>39845</v>
      </c>
      <c r="B15" s="28">
        <v>2.0339999999999998</v>
      </c>
    </row>
    <row r="16" spans="1:2">
      <c r="A16" s="90">
        <v>39873</v>
      </c>
      <c r="B16" s="28">
        <v>1.7749999999999999</v>
      </c>
    </row>
    <row r="17" spans="1:2">
      <c r="A17" s="90">
        <v>39904</v>
      </c>
      <c r="B17" s="28">
        <v>1.6080000000000001</v>
      </c>
    </row>
    <row r="18" spans="1:2">
      <c r="A18" s="90">
        <v>39934</v>
      </c>
      <c r="B18" s="28">
        <v>1.48</v>
      </c>
    </row>
    <row r="19" spans="1:2">
      <c r="A19" s="90">
        <v>39965</v>
      </c>
      <c r="B19" s="28">
        <v>1.4359999999999999</v>
      </c>
    </row>
    <row r="20" spans="1:2">
      <c r="A20" s="90">
        <v>39995</v>
      </c>
      <c r="B20" s="28">
        <v>1.2130000000000001</v>
      </c>
    </row>
    <row r="21" spans="1:2">
      <c r="A21" s="90">
        <v>40026</v>
      </c>
      <c r="B21" s="28">
        <v>1.115</v>
      </c>
    </row>
    <row r="22" spans="1:2">
      <c r="A22" s="90">
        <v>40057</v>
      </c>
      <c r="B22" s="28">
        <v>1.042</v>
      </c>
    </row>
    <row r="23" spans="1:2">
      <c r="A23" s="90">
        <v>40087</v>
      </c>
      <c r="B23" s="28">
        <v>1.0169999999999999</v>
      </c>
    </row>
    <row r="24" spans="1:2">
      <c r="A24" s="90">
        <v>40118</v>
      </c>
      <c r="B24" s="28">
        <v>0.99299999999999999</v>
      </c>
    </row>
    <row r="25" spans="1:2">
      <c r="A25" s="90">
        <v>40148</v>
      </c>
      <c r="B25" s="28">
        <v>0.996</v>
      </c>
    </row>
    <row r="26" spans="1:2">
      <c r="A26" s="90">
        <v>40179</v>
      </c>
      <c r="B26">
        <v>0.97699999999999998</v>
      </c>
    </row>
    <row r="27" spans="1:2">
      <c r="A27" s="90">
        <v>40210</v>
      </c>
      <c r="B27">
        <v>0.96499999999999997</v>
      </c>
    </row>
    <row r="28" spans="1:2">
      <c r="A28" s="90">
        <v>40238</v>
      </c>
      <c r="B28">
        <v>0.95199999999999996</v>
      </c>
    </row>
    <row r="29" spans="1:2">
      <c r="A29" s="90">
        <v>40269</v>
      </c>
      <c r="B29">
        <v>0.95499999999999996</v>
      </c>
    </row>
    <row r="30" spans="1:2">
      <c r="A30" s="90">
        <v>40299</v>
      </c>
      <c r="B30">
        <v>0.98199999999999998</v>
      </c>
    </row>
    <row r="31" spans="1:2">
      <c r="A31" s="90">
        <v>40330</v>
      </c>
      <c r="B31">
        <v>1.012</v>
      </c>
    </row>
    <row r="32" spans="1:2">
      <c r="A32" s="90">
        <v>40360</v>
      </c>
      <c r="B32">
        <v>1.1040000000000001</v>
      </c>
    </row>
    <row r="33" spans="1:2">
      <c r="A33" s="90">
        <v>40391</v>
      </c>
      <c r="B33">
        <v>1.147</v>
      </c>
    </row>
    <row r="34" spans="1:2">
      <c r="A34" s="90">
        <v>40422</v>
      </c>
      <c r="B34">
        <v>1.137</v>
      </c>
    </row>
    <row r="35" spans="1:2">
      <c r="A35" s="90">
        <v>40452</v>
      </c>
      <c r="B35">
        <v>1.224</v>
      </c>
    </row>
    <row r="36" spans="1:2">
      <c r="A36" s="90">
        <v>40483</v>
      </c>
      <c r="B36">
        <v>1.2689999999999999</v>
      </c>
    </row>
    <row r="37" spans="1:2">
      <c r="A37" s="90">
        <v>40513</v>
      </c>
      <c r="B37">
        <v>1.2509999999999999</v>
      </c>
    </row>
    <row r="38" spans="1:2">
      <c r="A38" s="90">
        <v>40544</v>
      </c>
      <c r="B38">
        <v>1.254</v>
      </c>
    </row>
    <row r="39" spans="1:2">
      <c r="A39" s="90">
        <v>40575</v>
      </c>
      <c r="B39">
        <v>1.3520000000000001</v>
      </c>
    </row>
    <row r="40" spans="1:2">
      <c r="A40" s="90">
        <v>40603</v>
      </c>
      <c r="B40">
        <v>1.4830000000000001</v>
      </c>
    </row>
    <row r="41" spans="1:2">
      <c r="A41" s="90">
        <v>40634</v>
      </c>
      <c r="B41">
        <v>1.621</v>
      </c>
    </row>
    <row r="42" spans="1:2">
      <c r="A42" s="90">
        <v>40664</v>
      </c>
      <c r="B42">
        <v>1.7069999999999999</v>
      </c>
    </row>
    <row r="43" spans="1:2">
      <c r="A43" s="90">
        <v>40695</v>
      </c>
      <c r="B43">
        <v>1.7489999999999999</v>
      </c>
    </row>
    <row r="44" spans="1:2">
      <c r="A44" s="90">
        <v>40725</v>
      </c>
      <c r="B44">
        <v>1.8180000000000001</v>
      </c>
    </row>
    <row r="45" spans="1:2">
      <c r="A45" s="90">
        <v>40756</v>
      </c>
      <c r="B45">
        <v>1.7549999999999999</v>
      </c>
    </row>
    <row r="46" spans="1:2">
      <c r="A46" s="90">
        <v>40787</v>
      </c>
      <c r="B46">
        <v>1.736</v>
      </c>
    </row>
    <row r="47" spans="1:2">
      <c r="A47" s="90">
        <v>40817</v>
      </c>
      <c r="B47">
        <v>1.776</v>
      </c>
    </row>
    <row r="48" spans="1:2">
      <c r="A48" s="90">
        <v>40848</v>
      </c>
      <c r="B48">
        <v>1.706</v>
      </c>
    </row>
    <row r="49" spans="1:2">
      <c r="A49" s="90">
        <v>40878</v>
      </c>
      <c r="B49">
        <v>1.671</v>
      </c>
    </row>
    <row r="50" spans="1:2">
      <c r="A50" s="90">
        <v>40909</v>
      </c>
      <c r="B50">
        <v>1.5049999999999999</v>
      </c>
    </row>
    <row r="51" spans="1:2">
      <c r="A51" s="90">
        <v>40940</v>
      </c>
      <c r="B51">
        <v>1.345</v>
      </c>
    </row>
    <row r="52" spans="1:2">
      <c r="A52" s="90">
        <v>40969</v>
      </c>
      <c r="B52">
        <v>1.1639999999999999</v>
      </c>
    </row>
    <row r="53" spans="1:2">
      <c r="A53" s="90">
        <v>41000</v>
      </c>
      <c r="B53">
        <v>1.04</v>
      </c>
    </row>
    <row r="54" spans="1:2">
      <c r="A54" s="90">
        <v>41030</v>
      </c>
      <c r="B54">
        <v>0.97</v>
      </c>
    </row>
    <row r="55" spans="1:2">
      <c r="A55" s="90">
        <v>41061</v>
      </c>
      <c r="B55">
        <v>0.93500000000000005</v>
      </c>
    </row>
    <row r="56" spans="1:2">
      <c r="A56" s="90">
        <v>41091</v>
      </c>
      <c r="B56">
        <v>0.77900000000000003</v>
      </c>
    </row>
    <row r="57" spans="1:2">
      <c r="A57" s="90">
        <v>41122</v>
      </c>
      <c r="B57">
        <v>0.60599999999999998</v>
      </c>
    </row>
    <row r="58" spans="1:2">
      <c r="A58" s="90">
        <v>41153</v>
      </c>
      <c r="B58">
        <v>0.48400000000000004</v>
      </c>
    </row>
    <row r="59" spans="1:2">
      <c r="A59" s="90">
        <v>41183</v>
      </c>
      <c r="B59">
        <v>0.41199999999999998</v>
      </c>
    </row>
    <row r="60" spans="1:2">
      <c r="A60" s="90">
        <v>41214</v>
      </c>
      <c r="B60">
        <v>0.36</v>
      </c>
    </row>
    <row r="61" spans="1:2">
      <c r="A61" s="90">
        <v>41244</v>
      </c>
      <c r="B61">
        <v>0.32400000000000001</v>
      </c>
    </row>
    <row r="62" spans="1:2">
      <c r="A62" s="90">
        <v>41275</v>
      </c>
      <c r="B62">
        <v>0.34399999999999997</v>
      </c>
    </row>
    <row r="63" spans="1:2">
      <c r="A63" s="90">
        <v>41306</v>
      </c>
      <c r="B63">
        <v>0.36199999999999999</v>
      </c>
    </row>
    <row r="64" spans="1:2">
      <c r="A64" s="90">
        <v>41334</v>
      </c>
      <c r="B64">
        <v>0.32900000000000001</v>
      </c>
    </row>
    <row r="65" spans="1:2">
      <c r="A65" s="90">
        <v>41365</v>
      </c>
      <c r="B65">
        <v>0.32400000000000001</v>
      </c>
    </row>
    <row r="66" spans="1:2">
      <c r="A66" s="90">
        <v>41395</v>
      </c>
      <c r="B66">
        <v>0.29899999999999999</v>
      </c>
    </row>
    <row r="67" spans="1:2">
      <c r="A67" s="90">
        <v>41426</v>
      </c>
      <c r="B67">
        <v>0.32100000000000001</v>
      </c>
    </row>
    <row r="68" spans="1:2">
      <c r="A68" s="90">
        <v>41456</v>
      </c>
      <c r="B68">
        <v>0.33600000000000002</v>
      </c>
    </row>
    <row r="69" spans="1:2">
      <c r="A69" s="90">
        <v>41487</v>
      </c>
      <c r="B69">
        <v>0.34200000000000003</v>
      </c>
    </row>
    <row r="70" spans="1:2">
      <c r="A70" s="90">
        <v>41518</v>
      </c>
      <c r="B70">
        <v>0.34</v>
      </c>
    </row>
    <row r="71" spans="1:2">
      <c r="A71" s="90">
        <v>41548</v>
      </c>
      <c r="B71">
        <v>0.34200000000000003</v>
      </c>
    </row>
    <row r="72" spans="1:2">
      <c r="A72" s="90">
        <v>41579</v>
      </c>
      <c r="B72">
        <v>0.32700000000000001</v>
      </c>
    </row>
    <row r="73" spans="1:2">
      <c r="A73" s="90">
        <v>41609</v>
      </c>
      <c r="B73">
        <v>0.371</v>
      </c>
    </row>
    <row r="74" spans="1:2">
      <c r="A74" s="90">
        <v>41640</v>
      </c>
      <c r="B74">
        <v>0.39600000000000002</v>
      </c>
    </row>
    <row r="75" spans="1:2">
      <c r="A75" s="90">
        <v>41671</v>
      </c>
      <c r="B75">
        <v>0.38700000000000001</v>
      </c>
    </row>
    <row r="76" spans="1:2">
      <c r="A76" s="90">
        <v>41699</v>
      </c>
      <c r="B76">
        <v>0.40699999999999997</v>
      </c>
    </row>
    <row r="77" spans="1:2">
      <c r="A77" s="90">
        <v>41730</v>
      </c>
      <c r="B77">
        <v>0.43</v>
      </c>
    </row>
    <row r="78" spans="1:2">
      <c r="A78" s="90">
        <v>41760</v>
      </c>
      <c r="B78">
        <v>0.41699999999999998</v>
      </c>
    </row>
    <row r="79" spans="1:2">
      <c r="A79" s="90">
        <v>41791</v>
      </c>
      <c r="B79">
        <v>0.33300000000000002</v>
      </c>
    </row>
    <row r="80" spans="1:2">
      <c r="A80" s="90">
        <v>41821</v>
      </c>
      <c r="B80">
        <v>0.30499999999999999</v>
      </c>
    </row>
    <row r="81" spans="1:2">
      <c r="A81" s="90">
        <v>41852</v>
      </c>
      <c r="B81">
        <v>0.29199999999999998</v>
      </c>
    </row>
    <row r="82" spans="1:2">
      <c r="A82" s="90">
        <v>41883</v>
      </c>
      <c r="B82">
        <v>0.2</v>
      </c>
    </row>
    <row r="83" spans="1:2">
      <c r="A83" s="90">
        <v>41913</v>
      </c>
      <c r="B83">
        <v>0.184</v>
      </c>
    </row>
    <row r="84" spans="1:2">
      <c r="A84" s="90">
        <v>41944</v>
      </c>
      <c r="B84">
        <v>0.182</v>
      </c>
    </row>
    <row r="85" spans="1:2">
      <c r="A85" s="90">
        <v>41974</v>
      </c>
      <c r="B85">
        <v>0.17599999999999999</v>
      </c>
    </row>
    <row r="86" spans="1:2">
      <c r="A86" s="90">
        <v>42005</v>
      </c>
      <c r="B86">
        <f>ROUND(0.152,10)</f>
        <v>0.152</v>
      </c>
    </row>
    <row r="87" spans="1:2">
      <c r="A87" s="90">
        <v>42036</v>
      </c>
      <c r="B87">
        <f>ROUND(0.126,10)</f>
        <v>0.126</v>
      </c>
    </row>
    <row r="88" spans="1:2">
      <c r="A88" s="90">
        <v>42064</v>
      </c>
      <c r="B88">
        <f>ROUND(0.097,10)</f>
        <v>9.7000000000000003E-2</v>
      </c>
    </row>
    <row r="89" spans="1:2">
      <c r="A89" s="90">
        <v>42095</v>
      </c>
      <c r="B89">
        <f>ROUND(0.073,10)</f>
        <v>7.2999999999999995E-2</v>
      </c>
    </row>
    <row r="90" spans="1:2">
      <c r="A90" s="90">
        <v>42125</v>
      </c>
      <c r="B90">
        <f>ROUND(0.057,10)</f>
        <v>5.7000000000000002E-2</v>
      </c>
    </row>
    <row r="91" spans="1:2">
      <c r="A91" s="90">
        <v>42156</v>
      </c>
      <c r="B91">
        <f>ROUND(0.049,10)</f>
        <v>4.9000000000000002E-2</v>
      </c>
    </row>
    <row r="92" spans="1:2">
      <c r="A92" s="90">
        <v>42186</v>
      </c>
      <c r="B92">
        <f>ROUND(0.049,10)</f>
        <v>4.9000000000000002E-2</v>
      </c>
    </row>
    <row r="93" spans="1:2">
      <c r="A93" s="90">
        <v>42217</v>
      </c>
      <c r="B93">
        <f>ROUND(0.044,10)</f>
        <v>4.3999999999999997E-2</v>
      </c>
    </row>
    <row r="94" spans="1:2">
      <c r="A94" s="90">
        <v>42248</v>
      </c>
      <c r="B94">
        <f>ROUND(0.035,10)</f>
        <v>3.5000000000000003E-2</v>
      </c>
    </row>
    <row r="95" spans="1:2">
      <c r="A95" s="90">
        <v>42278</v>
      </c>
      <c r="B95">
        <f>ROUND(0.02,10)</f>
        <v>0.02</v>
      </c>
    </row>
    <row r="96" spans="1:2">
      <c r="A96" s="90">
        <v>42309</v>
      </c>
      <c r="B96">
        <f>ROUND(-0.015,10)</f>
        <v>-1.4999999999999999E-2</v>
      </c>
    </row>
    <row r="97" spans="1:2">
      <c r="A97" s="90">
        <v>42339</v>
      </c>
      <c r="B97">
        <f>ROUND(-0.04,10)</f>
        <v>-0.04</v>
      </c>
    </row>
    <row r="98" spans="1:2">
      <c r="A98" s="90">
        <v>42370</v>
      </c>
      <c r="B98">
        <f>ROUND(-0.061,10)</f>
        <v>-6.0999999999999999E-2</v>
      </c>
    </row>
    <row r="99" spans="1:2">
      <c r="A99" s="90">
        <v>42401</v>
      </c>
      <c r="B99">
        <f>ROUND(-0.115,10)</f>
        <v>-0.115</v>
      </c>
    </row>
    <row r="100" spans="1:2">
      <c r="A100" s="90">
        <v>42430</v>
      </c>
      <c r="B100">
        <f>ROUND(-0.134,10)</f>
        <v>-0.13400000000000001</v>
      </c>
    </row>
    <row r="101" spans="1:2">
      <c r="A101" s="90">
        <v>42461</v>
      </c>
      <c r="B101">
        <f>ROUND(-0.138,10)</f>
        <v>-0.13800000000000001</v>
      </c>
    </row>
    <row r="102" spans="1:2">
      <c r="A102" s="90">
        <v>42491</v>
      </c>
      <c r="B102">
        <f>ROUND(-0.145,10)</f>
        <v>-0.14499999999999999</v>
      </c>
    </row>
    <row r="103" spans="1:2">
      <c r="A103" s="90">
        <v>42522</v>
      </c>
      <c r="B103">
        <f>ROUND(-0.162,10)</f>
        <v>-0.16200000000000001</v>
      </c>
    </row>
    <row r="104" spans="1:2">
      <c r="A104" s="90">
        <v>42552</v>
      </c>
      <c r="B104">
        <f>ROUND(-0.188,10)</f>
        <v>-0.188</v>
      </c>
    </row>
    <row r="105" spans="1:2">
      <c r="A105" s="90">
        <v>42583</v>
      </c>
      <c r="B105">
        <f>ROUND(-0.189,10)</f>
        <v>-0.189</v>
      </c>
    </row>
    <row r="106" spans="1:2">
      <c r="A106" s="90">
        <v>42614</v>
      </c>
      <c r="B106">
        <f>ROUND(-0.199,10)</f>
        <v>-0.19900000000000001</v>
      </c>
    </row>
    <row r="107" spans="1:2">
      <c r="A107" s="90">
        <v>42644</v>
      </c>
      <c r="B107">
        <f>ROUND(-0.207,10)</f>
        <v>-0.20699999999999999</v>
      </c>
    </row>
    <row r="108" spans="1:2">
      <c r="A108" s="90">
        <v>42675</v>
      </c>
      <c r="B108">
        <f>ROUND(-0.215,10)</f>
        <v>-0.215</v>
      </c>
    </row>
    <row r="109" spans="1:2">
      <c r="A109" s="90">
        <v>42705</v>
      </c>
      <c r="B109">
        <f>ROUND(-0.218,10)</f>
        <v>-0.218</v>
      </c>
    </row>
    <row r="110" spans="1:2">
      <c r="A110" s="90">
        <v>42736</v>
      </c>
      <c r="B110">
        <f>ROUND(-0.236,10)</f>
        <v>-0.23599999999999999</v>
      </c>
    </row>
    <row r="111" spans="1:2">
      <c r="A111" s="90">
        <v>42767</v>
      </c>
      <c r="B111">
        <f>ROUND(-0.241,10)</f>
        <v>-0.24099999999999999</v>
      </c>
    </row>
    <row r="112" spans="1:2">
      <c r="A112" s="90">
        <v>42795</v>
      </c>
      <c r="B112">
        <f>ROUND(-0.241,10)</f>
        <v>-0.24099999999999999</v>
      </c>
    </row>
    <row r="113" spans="1:2">
      <c r="A113" s="90">
        <v>42826</v>
      </c>
      <c r="B113">
        <f>ROUND(-0.246,10)</f>
        <v>-0.246</v>
      </c>
    </row>
    <row r="114" spans="1:2">
      <c r="A114" s="90">
        <v>42856</v>
      </c>
      <c r="B114">
        <f>ROUND(-0.251,10)</f>
        <v>-0.251</v>
      </c>
    </row>
    <row r="115" spans="1:2">
      <c r="A115" s="90">
        <v>42887</v>
      </c>
      <c r="B115">
        <f>ROUND(-0.267,10)</f>
        <v>-0.26700000000000002</v>
      </c>
    </row>
    <row r="116" spans="1:2">
      <c r="A116" s="90">
        <v>42917</v>
      </c>
      <c r="B116">
        <f>ROUND(-0.273,10)</f>
        <v>-0.27300000000000002</v>
      </c>
    </row>
    <row r="117" spans="1:2">
      <c r="A117" s="90">
        <v>42948</v>
      </c>
      <c r="B117">
        <f>ROUND(-0.272,10)</f>
        <v>-0.27200000000000002</v>
      </c>
    </row>
    <row r="118" spans="1:2">
      <c r="A118" s="90">
        <v>42979</v>
      </c>
      <c r="B118">
        <f>ROUND(-0.273,10)</f>
        <v>-0.27300000000000002</v>
      </c>
    </row>
    <row r="119" spans="1:2">
      <c r="A119" s="90">
        <v>43009</v>
      </c>
      <c r="B119">
        <f>ROUND(-0.274,10)</f>
        <v>-0.27400000000000002</v>
      </c>
    </row>
    <row r="120" spans="1:2">
      <c r="A120" s="90">
        <v>43040</v>
      </c>
      <c r="B120">
        <f>ROUND(-0.274,10)</f>
        <v>-0.27400000000000002</v>
      </c>
    </row>
    <row r="121" spans="1:2">
      <c r="A121" s="90">
        <v>43070</v>
      </c>
      <c r="B121">
        <f>ROUND(-0.271,10)</f>
        <v>-0.27100000000000002</v>
      </c>
    </row>
    <row r="122" spans="1:2">
      <c r="A122" s="90">
        <v>43101</v>
      </c>
      <c r="B122">
        <f>ROUND(-0.274,10)</f>
        <v>-0.27400000000000002</v>
      </c>
    </row>
    <row r="123" spans="1:2">
      <c r="A123" s="90">
        <v>43132</v>
      </c>
      <c r="B123">
        <f>ROUND(-0.275,10)</f>
        <v>-0.27500000000000002</v>
      </c>
    </row>
    <row r="124" spans="1:2">
      <c r="A124" s="90">
        <v>43160</v>
      </c>
      <c r="B124">
        <f>ROUND(-0.271,10)</f>
        <v>-0.27100000000000002</v>
      </c>
    </row>
    <row r="125" spans="1:2">
      <c r="A125" s="90">
        <v>43191</v>
      </c>
      <c r="B125">
        <f>ROUND(-0.27,10)</f>
        <v>-0.27</v>
      </c>
    </row>
    <row r="126" spans="1:2">
      <c r="A126" s="90">
        <v>43221</v>
      </c>
      <c r="B126">
        <f>ROUND(-0.27,10)</f>
        <v>-0.27</v>
      </c>
    </row>
    <row r="127" spans="1:2">
      <c r="A127" s="90">
        <v>43252</v>
      </c>
      <c r="B127">
        <f>ROUND(-0.269,10)</f>
        <v>-0.26900000000000002</v>
      </c>
    </row>
    <row r="128" spans="1:2">
      <c r="A128" s="90">
        <v>43282</v>
      </c>
      <c r="B128">
        <f>ROUND(-0.269,10)</f>
        <v>-0.26900000000000002</v>
      </c>
    </row>
    <row r="129" spans="1:2">
      <c r="A129" s="90">
        <v>43313</v>
      </c>
      <c r="B129">
        <f>ROUND(-0.267,10)</f>
        <v>-0.26700000000000002</v>
      </c>
    </row>
    <row r="130" spans="1:2">
      <c r="A130" s="90">
        <v>43344</v>
      </c>
      <c r="B130">
        <f>ROUND(-0.268,10)</f>
        <v>-0.26800000000000002</v>
      </c>
    </row>
    <row r="131" spans="1:2">
      <c r="A131" s="90">
        <v>43374</v>
      </c>
      <c r="B131">
        <f>ROUND(-0.264,10)</f>
        <v>-0.26400000000000001</v>
      </c>
    </row>
    <row r="132" spans="1:2">
      <c r="A132" s="90">
        <v>43405</v>
      </c>
      <c r="B132">
        <f>ROUND(-0.257,10)</f>
        <v>-0.25700000000000001</v>
      </c>
    </row>
    <row r="133" spans="1:2">
      <c r="A133" s="90">
        <v>43435</v>
      </c>
      <c r="B133">
        <f>ROUND(-0.241,10)</f>
        <v>-0.24099999999999999</v>
      </c>
    </row>
    <row r="134" spans="1:2">
      <c r="A134" s="90">
        <v>43466</v>
      </c>
      <c r="B134">
        <f>ROUND(-0.236,10)</f>
        <v>-0.23599999999999999</v>
      </c>
    </row>
    <row r="135" spans="1:2">
      <c r="A135" s="90">
        <v>43497</v>
      </c>
      <c r="B135">
        <f>ROUND(-0.232,10)</f>
        <v>-0.23200000000000001</v>
      </c>
    </row>
    <row r="136" spans="1:2">
      <c r="A136" s="90">
        <v>43525</v>
      </c>
      <c r="B136">
        <f>ROUND(-0.23,10)</f>
        <v>-0.23</v>
      </c>
    </row>
    <row r="137" spans="1:2">
      <c r="A137" s="90">
        <v>43556</v>
      </c>
      <c r="B137">
        <f>ROUND(-0.231,10)</f>
        <v>-0.23100000000000001</v>
      </c>
    </row>
    <row r="138" spans="1:2">
      <c r="A138" s="90">
        <v>43586</v>
      </c>
      <c r="B138">
        <f>ROUND(-0.237,10)</f>
        <v>-0.23699999999999999</v>
      </c>
    </row>
    <row r="139" spans="1:2">
      <c r="A139" s="90">
        <v>43617</v>
      </c>
      <c r="B139">
        <f>ROUND(-0.279,10)</f>
        <v>-0.27900000000000003</v>
      </c>
    </row>
    <row r="140" spans="1:2">
      <c r="A140" s="90">
        <v>43647</v>
      </c>
      <c r="B140">
        <f>ROUND(-0.347,10)</f>
        <v>-0.34699999999999998</v>
      </c>
    </row>
    <row r="141" spans="1:2">
      <c r="A141" s="90">
        <v>43678</v>
      </c>
      <c r="B141">
        <f>ROUND(-0.405,10)</f>
        <v>-0.40500000000000003</v>
      </c>
    </row>
    <row r="142" spans="1:2">
      <c r="A142" s="90">
        <v>43709</v>
      </c>
      <c r="B142">
        <f>ROUND(-0.394,10)</f>
        <v>-0.39400000000000002</v>
      </c>
    </row>
    <row r="143" spans="1:2">
      <c r="A143" s="90">
        <v>43739</v>
      </c>
      <c r="B143">
        <f>ROUND(-0.362,10)</f>
        <v>-0.36199999999999999</v>
      </c>
    </row>
    <row r="144" spans="1:2">
      <c r="A144" s="90">
        <v>43770</v>
      </c>
      <c r="B144">
        <f>ROUND(-0.337,10)</f>
        <v>-0.33700000000000002</v>
      </c>
    </row>
    <row r="145" spans="1:2">
      <c r="A145" s="90">
        <v>43800</v>
      </c>
      <c r="B145">
        <v>-0.33600000000000002</v>
      </c>
    </row>
    <row r="146" spans="1:2">
      <c r="A146" s="90">
        <v>43831</v>
      </c>
      <c r="B146">
        <f>ROUND(-0.33, 10)</f>
        <v>-0.33</v>
      </c>
    </row>
    <row r="147" spans="1:2">
      <c r="A147" s="90">
        <v>43862</v>
      </c>
      <c r="B147">
        <f>ROUND(-0.355, 10)</f>
        <v>-0.35499999999999998</v>
      </c>
    </row>
    <row r="148" spans="1:2">
      <c r="A148" s="90">
        <v>43891</v>
      </c>
      <c r="B148">
        <f>ROUND(-0.365, 10)</f>
        <v>-0.36499999999999999</v>
      </c>
    </row>
    <row r="149" spans="1:2">
      <c r="A149" s="90">
        <v>43922</v>
      </c>
      <c r="B149">
        <f>ROUND(-0.192, 10)</f>
        <v>-0.192</v>
      </c>
    </row>
    <row r="150" spans="1:2">
      <c r="A150" s="90">
        <v>43952</v>
      </c>
      <c r="B150">
        <f>ROUND(-0.143, 10)</f>
        <v>-0.14299999999999999</v>
      </c>
    </row>
    <row r="151" spans="1:2">
      <c r="A151" s="90">
        <v>43983</v>
      </c>
      <c r="B151">
        <f>ROUND(-0.223, 10)</f>
        <v>-0.223</v>
      </c>
    </row>
    <row r="152" spans="1:2">
      <c r="A152" s="90">
        <v>44013</v>
      </c>
      <c r="B152">
        <f>ROUND(-0.346, 10)</f>
        <v>-0.34599999999999997</v>
      </c>
    </row>
    <row r="153" spans="1:2">
      <c r="A153" s="90">
        <v>44044</v>
      </c>
      <c r="B153">
        <f>ROUND(-0.433, 10)</f>
        <v>-0.433</v>
      </c>
    </row>
    <row r="154" spans="1:2">
      <c r="A154" s="90">
        <v>44075</v>
      </c>
      <c r="B154">
        <f>ROUND(-0.463, 10)</f>
        <v>-0.46300000000000002</v>
      </c>
    </row>
    <row r="155" spans="1:2">
      <c r="A155" s="90">
        <v>44105</v>
      </c>
      <c r="B155">
        <f>ROUND(-0.494, 10)</f>
        <v>-0.49399999999999999</v>
      </c>
    </row>
    <row r="156" spans="1:2">
      <c r="A156" s="90">
        <v>44136</v>
      </c>
      <c r="B156">
        <f>ROUND(-0.509, 10)</f>
        <v>-0.50900000000000001</v>
      </c>
    </row>
    <row r="157" spans="1:2">
      <c r="A157" s="90">
        <v>44166</v>
      </c>
      <c r="B157">
        <f>ROUND(-0.519, 10)</f>
        <v>-0.51900000000000002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V10001"/>
  <sheetViews>
    <sheetView zoomScaleNormal="100" workbookViewId="0"/>
  </sheetViews>
  <sheetFormatPr defaultRowHeight="14.4"/>
  <cols>
    <col min="3" max="3" width="14" bestFit="1" customWidth="1"/>
    <col min="4" max="4" width="12" bestFit="1" customWidth="1"/>
    <col min="23" max="23" width="14" bestFit="1" customWidth="1"/>
    <col min="34" max="34" width="10.44140625" bestFit="1" customWidth="1"/>
    <col min="40" max="40" width="14" bestFit="1" customWidth="1"/>
    <col min="67" max="67" width="14" customWidth="1"/>
    <col min="71" max="71" width="13.44140625" bestFit="1" customWidth="1"/>
    <col min="73" max="73" width="11.5546875" bestFit="1" customWidth="1"/>
  </cols>
  <sheetData>
    <row r="1" spans="1:74">
      <c r="A1" t="s">
        <v>106</v>
      </c>
      <c r="H1" s="21" t="s">
        <v>100</v>
      </c>
      <c r="I1" s="21" t="s">
        <v>76</v>
      </c>
      <c r="R1" t="s">
        <v>108</v>
      </c>
      <c r="T1" s="21" t="s">
        <v>100</v>
      </c>
      <c r="U1" s="21" t="s">
        <v>76</v>
      </c>
      <c r="X1" s="1" t="s">
        <v>108</v>
      </c>
      <c r="AH1" t="s">
        <v>109</v>
      </c>
      <c r="AI1" t="s">
        <v>114</v>
      </c>
      <c r="AK1" t="s">
        <v>110</v>
      </c>
      <c r="AL1">
        <v>0</v>
      </c>
      <c r="AN1" t="s">
        <v>109</v>
      </c>
      <c r="AW1" t="s">
        <v>118</v>
      </c>
      <c r="AX1" t="s">
        <v>117</v>
      </c>
      <c r="AZ1" t="s">
        <v>117</v>
      </c>
      <c r="BO1" t="s">
        <v>119</v>
      </c>
      <c r="BU1" s="21" t="s">
        <v>100</v>
      </c>
      <c r="BV1" s="21" t="s">
        <v>76</v>
      </c>
    </row>
    <row r="2" spans="1:74">
      <c r="A2">
        <f ca="1">RAND()</f>
        <v>0.57298145531000888</v>
      </c>
      <c r="C2" t="s">
        <v>89</v>
      </c>
      <c r="D2">
        <f ca="1">AVERAGE($A$2:$A$10001)</f>
        <v>0.50263572686392111</v>
      </c>
      <c r="F2">
        <v>0.05</v>
      </c>
      <c r="H2" s="18">
        <v>0.05</v>
      </c>
      <c r="I2" s="19">
        <v>509</v>
      </c>
      <c r="R2">
        <f ca="1">_xlfn.NORM.INV(RAND(),0,1)</f>
        <v>-1.3033739599333061</v>
      </c>
      <c r="T2" s="25">
        <v>-4.4153129052177222</v>
      </c>
      <c r="U2" s="19">
        <v>0</v>
      </c>
      <c r="W2" t="s">
        <v>89</v>
      </c>
      <c r="X2">
        <f ca="1">AVERAGE($R$2:$R$10001)</f>
        <v>-5.345286138746728E-3</v>
      </c>
      <c r="AH2">
        <f ca="1">IF(AI2&lt;$AL$4,$AL$1+SQRT(AI2*($AL$2-$AL$1)*($AL$3-$AL$1)),$AL$2-SQRT((1-AI2)*($AL$2-$AL$1)*($AL$2-$AL$3)))</f>
        <v>22.854318428198038</v>
      </c>
      <c r="AI2">
        <f ca="1">RAND()</f>
        <v>0.63155598600116569</v>
      </c>
      <c r="AK2" t="s">
        <v>111</v>
      </c>
      <c r="AL2">
        <v>50</v>
      </c>
      <c r="AN2" t="s">
        <v>89</v>
      </c>
      <c r="AO2">
        <f ca="1">AVERAGE($AH$2:$AH$10001)</f>
        <v>19.814299623705462</v>
      </c>
      <c r="AW2">
        <v>0.5</v>
      </c>
      <c r="AX2">
        <f ca="1">-LN(1-RAND())/$AW$2</f>
        <v>1.1023375110945675</v>
      </c>
      <c r="AZ2" t="s">
        <v>89</v>
      </c>
      <c r="BA2">
        <f ca="1">AVERAGE(AX2:AX10001)</f>
        <v>1.9983238251162965</v>
      </c>
      <c r="BP2" t="s">
        <v>120</v>
      </c>
      <c r="BQ2" t="s">
        <v>121</v>
      </c>
      <c r="BR2" t="s">
        <v>122</v>
      </c>
      <c r="BU2" s="29">
        <v>4347.4926789005713</v>
      </c>
      <c r="BV2" s="19">
        <v>2</v>
      </c>
    </row>
    <row r="3" spans="1:74">
      <c r="A3">
        <f t="shared" ref="A3:A66" ca="1" si="0">RAND()</f>
        <v>0.30410954582509253</v>
      </c>
      <c r="C3" t="s">
        <v>107</v>
      </c>
      <c r="D3">
        <f ca="1">VAR($A$2:$A$10001)</f>
        <v>8.390897580666308E-2</v>
      </c>
      <c r="F3">
        <f>F2+0.05</f>
        <v>0.1</v>
      </c>
      <c r="H3" s="18">
        <v>0.1</v>
      </c>
      <c r="I3" s="19">
        <v>476</v>
      </c>
      <c r="R3">
        <f t="shared" ref="R3:R66" ca="1" si="1">_xlfn.NORM.INV(RAND(),0,1)</f>
        <v>1.202677351676521</v>
      </c>
      <c r="T3" s="25">
        <v>-4.3324721395146302</v>
      </c>
      <c r="U3" s="19">
        <v>0</v>
      </c>
      <c r="W3" t="s">
        <v>107</v>
      </c>
      <c r="X3">
        <f ca="1">VAR($R$2:$R$10001)</f>
        <v>1.0043786868460896</v>
      </c>
      <c r="AH3">
        <f t="shared" ref="AH3:AH66" ca="1" si="2">IF(AI3&lt;$AL$4,$AL$1+SQRT(AI3*($AL$2-$AL$1)*($AL$3-$AL$1)),$AL$2-SQRT((1-AI3)*($AL$2-$AL$1)*($AL$2-$AL$3)))</f>
        <v>26.628916883637455</v>
      </c>
      <c r="AI3">
        <f t="shared" ref="AI3:AI66" ca="1" si="3">RAND()</f>
        <v>0.72689623698403683</v>
      </c>
      <c r="AK3" t="s">
        <v>112</v>
      </c>
      <c r="AL3">
        <v>10</v>
      </c>
      <c r="AN3" t="s">
        <v>107</v>
      </c>
      <c r="AO3">
        <f ca="1">VAR(AH2:AH10001)</f>
        <v>116.70517139491464</v>
      </c>
      <c r="AX3">
        <f t="shared" ref="AX3:AX66" ca="1" si="4">-LN(1-RAND())/$AW$2</f>
        <v>6.2821175250702588</v>
      </c>
      <c r="AZ3" t="s">
        <v>107</v>
      </c>
      <c r="BA3">
        <f ca="1">VAR(AX2:AX10001)</f>
        <v>3.9077895636231172</v>
      </c>
      <c r="BU3" s="29">
        <v>4880.904847984908</v>
      </c>
      <c r="BV3" s="19">
        <v>4</v>
      </c>
    </row>
    <row r="4" spans="1:74">
      <c r="A4">
        <f t="shared" ca="1" si="0"/>
        <v>8.9712167808998267E-2</v>
      </c>
      <c r="C4" t="s">
        <v>91</v>
      </c>
      <c r="D4">
        <f ca="1">STDEV($A$2:$A$10001)</f>
        <v>0.28967046070778962</v>
      </c>
      <c r="F4">
        <f t="shared" ref="F4:F20" si="5">F3+0.05</f>
        <v>0.15000000000000002</v>
      </c>
      <c r="H4" s="18">
        <v>0.15000000000000002</v>
      </c>
      <c r="I4" s="19">
        <v>530</v>
      </c>
      <c r="R4">
        <f t="shared" ca="1" si="1"/>
        <v>-1.391593388195886</v>
      </c>
      <c r="T4" s="25">
        <v>-4.2496313738115381</v>
      </c>
      <c r="U4" s="19">
        <v>0</v>
      </c>
      <c r="W4" t="s">
        <v>91</v>
      </c>
      <c r="X4">
        <f ca="1">STDEV($R$2:$R$10001)</f>
        <v>1.0021869520434246</v>
      </c>
      <c r="AH4">
        <f t="shared" ca="1" si="2"/>
        <v>7.127809772891891</v>
      </c>
      <c r="AI4">
        <f t="shared" ca="1" si="3"/>
        <v>0.10161134431706631</v>
      </c>
      <c r="AK4" s="16" t="s">
        <v>113</v>
      </c>
      <c r="AL4">
        <f>(AL3-AL1)/(AL2-AL1)</f>
        <v>0.2</v>
      </c>
      <c r="AN4" t="s">
        <v>91</v>
      </c>
      <c r="AO4">
        <f ca="1">STDEV(AH2:AH10001)</f>
        <v>10.803016772870189</v>
      </c>
      <c r="AX4">
        <f t="shared" ca="1" si="4"/>
        <v>6.0161287404392851</v>
      </c>
      <c r="AZ4" t="s">
        <v>91</v>
      </c>
      <c r="BA4">
        <f ca="1">STDEV(AX2:AX10001)</f>
        <v>1.9768129814484519</v>
      </c>
      <c r="BO4" t="s">
        <v>123</v>
      </c>
      <c r="BP4">
        <v>70</v>
      </c>
      <c r="BQ4">
        <v>100</v>
      </c>
      <c r="BR4">
        <v>300</v>
      </c>
      <c r="BU4" s="29">
        <v>5414.3170170692438</v>
      </c>
      <c r="BV4" s="19">
        <v>5</v>
      </c>
    </row>
    <row r="5" spans="1:74">
      <c r="A5">
        <f t="shared" ca="1" si="0"/>
        <v>0.95406093574545459</v>
      </c>
      <c r="C5" t="s">
        <v>92</v>
      </c>
      <c r="D5">
        <f ca="1">MIN(A2:A10001)</f>
        <v>2.5656497281811852E-5</v>
      </c>
      <c r="F5">
        <f t="shared" si="5"/>
        <v>0.2</v>
      </c>
      <c r="H5" s="18">
        <v>0.2</v>
      </c>
      <c r="I5" s="19">
        <v>522</v>
      </c>
      <c r="R5">
        <f t="shared" ca="1" si="1"/>
        <v>-1.4522556296451996</v>
      </c>
      <c r="T5" s="25">
        <v>-4.1667906081084451</v>
      </c>
      <c r="U5" s="19">
        <v>0</v>
      </c>
      <c r="W5" t="s">
        <v>92</v>
      </c>
      <c r="X5">
        <f ca="1">MIN(R2:R10001)</f>
        <v>-3.6604093164167066</v>
      </c>
      <c r="AH5">
        <f t="shared" ca="1" si="2"/>
        <v>22.962966222299656</v>
      </c>
      <c r="AI5">
        <f t="shared" ca="1" si="3"/>
        <v>0.63449940225174528</v>
      </c>
      <c r="AN5" t="s">
        <v>92</v>
      </c>
      <c r="AO5">
        <f ca="1">MIN(AH2:AH10001)</f>
        <v>0.24534980157115799</v>
      </c>
      <c r="AX5">
        <f t="shared" ca="1" si="4"/>
        <v>0.52307553881731461</v>
      </c>
      <c r="AZ5" t="s">
        <v>92</v>
      </c>
      <c r="BA5">
        <f ca="1">MIN(AX2:AX10001)</f>
        <v>5.4038523553577614E-5</v>
      </c>
      <c r="BO5" t="s">
        <v>124</v>
      </c>
      <c r="BP5" s="28" t="s">
        <v>125</v>
      </c>
      <c r="BQ5" s="28" t="s">
        <v>126</v>
      </c>
      <c r="BR5" s="28" t="s">
        <v>127</v>
      </c>
      <c r="BS5" s="28" t="s">
        <v>135</v>
      </c>
      <c r="BU5" s="29">
        <v>5947.7291861535805</v>
      </c>
      <c r="BV5" s="19">
        <v>13</v>
      </c>
    </row>
    <row r="6" spans="1:74">
      <c r="A6">
        <f t="shared" ca="1" si="0"/>
        <v>0.90627884553108407</v>
      </c>
      <c r="C6" t="s">
        <v>93</v>
      </c>
      <c r="D6">
        <f ca="1">MAX(A2:A10001)</f>
        <v>0.99994704245253196</v>
      </c>
      <c r="F6">
        <f t="shared" si="5"/>
        <v>0.25</v>
      </c>
      <c r="H6" s="18">
        <v>0.25</v>
      </c>
      <c r="I6" s="19">
        <v>505</v>
      </c>
      <c r="R6">
        <f t="shared" ca="1" si="1"/>
        <v>0.57925098606261594</v>
      </c>
      <c r="T6" s="25">
        <v>-4.0839498424053531</v>
      </c>
      <c r="U6" s="19">
        <v>0</v>
      </c>
      <c r="W6" t="s">
        <v>93</v>
      </c>
      <c r="X6">
        <f ca="1">MAX(R2:R10001)</f>
        <v>3.7178550070173197</v>
      </c>
      <c r="AH6">
        <f t="shared" ca="1" si="2"/>
        <v>8.7368912200667719</v>
      </c>
      <c r="AI6">
        <f t="shared" ca="1" si="3"/>
        <v>0.15266653638255967</v>
      </c>
      <c r="AN6" t="s">
        <v>93</v>
      </c>
      <c r="AO6">
        <f ca="1">MAX(AH2:AH10001)</f>
        <v>49.477076479925728</v>
      </c>
      <c r="AX6">
        <f t="shared" ca="1" si="4"/>
        <v>1.0530050055170723</v>
      </c>
      <c r="AZ6" t="s">
        <v>93</v>
      </c>
      <c r="BA6">
        <f ca="1">MAX(AX2:AX10001)</f>
        <v>18.918154356570344</v>
      </c>
      <c r="BO6" t="s">
        <v>134</v>
      </c>
      <c r="BP6">
        <f ca="1">MIN(BP19:BP1018)</f>
        <v>35.087979616648411</v>
      </c>
      <c r="BQ6">
        <f ca="1">MIN(BQ19:BQ1018)</f>
        <v>0.50964445753640508</v>
      </c>
      <c r="BR6">
        <f ca="1">MIN(BR19:BR1018)</f>
        <v>9.7417367605536246E-4</v>
      </c>
      <c r="BS6">
        <f ca="1">MIN(BS19:BS1018)</f>
        <v>3983.7773964063672</v>
      </c>
      <c r="BU6" s="29">
        <v>6481.1413552379163</v>
      </c>
      <c r="BV6" s="19">
        <v>18</v>
      </c>
    </row>
    <row r="7" spans="1:74">
      <c r="A7">
        <f t="shared" ca="1" si="0"/>
        <v>0.67558075614394042</v>
      </c>
      <c r="F7">
        <f t="shared" si="5"/>
        <v>0.3</v>
      </c>
      <c r="H7" s="18">
        <v>0.3</v>
      </c>
      <c r="I7" s="19">
        <v>509</v>
      </c>
      <c r="R7">
        <f t="shared" ca="1" si="1"/>
        <v>-1.5548044626279036</v>
      </c>
      <c r="T7" s="25">
        <v>-4.001109076702261</v>
      </c>
      <c r="U7" s="19">
        <v>2</v>
      </c>
      <c r="AH7">
        <f t="shared" ca="1" si="2"/>
        <v>5.7602776813873753</v>
      </c>
      <c r="AI7">
        <f t="shared" ca="1" si="3"/>
        <v>6.6361597933379035E-2</v>
      </c>
      <c r="AX7">
        <f t="shared" ca="1" si="4"/>
        <v>0.26212972459491007</v>
      </c>
      <c r="BO7" t="s">
        <v>128</v>
      </c>
      <c r="BP7">
        <f ca="1">PERCENTILE(BP19:BP1018,0.05)</f>
        <v>68.407624070083685</v>
      </c>
      <c r="BQ7">
        <f ca="1">PERCENTILE(BQ19:BQ1018,0.05)</f>
        <v>6.1374319911152782</v>
      </c>
      <c r="BR7">
        <f ca="1">PERCENTILE(BR19:BR1018,0.05)</f>
        <v>0.14469040988969056</v>
      </c>
      <c r="BS7">
        <f ca="1">PERCENTILE(BS19:BS1018,0.05)</f>
        <v>6651.382156217288</v>
      </c>
      <c r="BU7" s="29">
        <v>7014.553524322253</v>
      </c>
      <c r="BV7" s="19">
        <v>28</v>
      </c>
    </row>
    <row r="8" spans="1:74">
      <c r="A8">
        <f t="shared" ca="1" si="0"/>
        <v>0.89742171301864604</v>
      </c>
      <c r="F8">
        <f t="shared" si="5"/>
        <v>0.35</v>
      </c>
      <c r="H8" s="18">
        <v>0.35</v>
      </c>
      <c r="I8" s="19">
        <v>495</v>
      </c>
      <c r="R8">
        <f t="shared" ca="1" si="1"/>
        <v>1.1611458547988118</v>
      </c>
      <c r="T8" s="25">
        <v>-3.9182683109991689</v>
      </c>
      <c r="U8" s="19">
        <v>0</v>
      </c>
      <c r="AH8">
        <f t="shared" ca="1" si="2"/>
        <v>20.50815693655424</v>
      </c>
      <c r="AI8">
        <f t="shared" ca="1" si="3"/>
        <v>0.56511559636054309</v>
      </c>
      <c r="AN8" t="s">
        <v>115</v>
      </c>
      <c r="AO8">
        <f>SUM(AL1:AL3)/3</f>
        <v>20</v>
      </c>
      <c r="AX8">
        <f t="shared" ca="1" si="4"/>
        <v>2.1316618532430511</v>
      </c>
      <c r="AZ8" t="s">
        <v>115</v>
      </c>
      <c r="BA8">
        <v>2</v>
      </c>
      <c r="BO8" t="s">
        <v>129</v>
      </c>
      <c r="BP8">
        <f ca="1">PERCENTILE(BP19:BP1018,0.1)</f>
        <v>75.846079208892647</v>
      </c>
      <c r="BQ8">
        <f ca="1">PERCENTILE(BQ19:BQ1018,0.1)</f>
        <v>8.6861173833017542</v>
      </c>
      <c r="BR8">
        <f ca="1">PERCENTILE(BR19:BR1018,0.1)</f>
        <v>0.29717727563645563</v>
      </c>
      <c r="BS8">
        <f ca="1">PERCENTILE(BS19:BS1018,0.1)</f>
        <v>7489.1496628800778</v>
      </c>
      <c r="BU8" s="29">
        <v>7547.9656934065897</v>
      </c>
      <c r="BV8" s="19">
        <v>46</v>
      </c>
    </row>
    <row r="9" spans="1:74">
      <c r="A9">
        <f t="shared" ca="1" si="0"/>
        <v>0.53608996376331519</v>
      </c>
      <c r="F9">
        <f t="shared" si="5"/>
        <v>0.39999999999999997</v>
      </c>
      <c r="H9" s="18">
        <v>0.39999999999999997</v>
      </c>
      <c r="I9" s="19">
        <v>482</v>
      </c>
      <c r="R9">
        <f t="shared" ca="1" si="1"/>
        <v>0.16685191021454443</v>
      </c>
      <c r="T9" s="25">
        <v>-3.8354275452960764</v>
      </c>
      <c r="U9" s="19">
        <v>0</v>
      </c>
      <c r="AH9">
        <f t="shared" ca="1" si="2"/>
        <v>14.382976553109494</v>
      </c>
      <c r="AI9">
        <f t="shared" ca="1" si="3"/>
        <v>0.36571382039182587</v>
      </c>
      <c r="AN9" t="s">
        <v>116</v>
      </c>
      <c r="AO9">
        <f>(AL1^2+AL2^2+AL3^2-AL1*AL2-AL1*AL3-AL2*AL3)/18</f>
        <v>116.66666666666667</v>
      </c>
      <c r="AX9">
        <f t="shared" ca="1" si="4"/>
        <v>1.1537614579476594</v>
      </c>
      <c r="AZ9" t="s">
        <v>116</v>
      </c>
      <c r="BA9">
        <v>4</v>
      </c>
      <c r="BO9" t="s">
        <v>97</v>
      </c>
      <c r="BP9">
        <f ca="1">PERCENTILE($BP$19:$BP$118,0.25)</f>
        <v>91.03718067914744</v>
      </c>
      <c r="BQ9">
        <f ca="1">PERCENTILE($BP$19:$BP$118,0.25)</f>
        <v>91.03718067914744</v>
      </c>
      <c r="BR9">
        <f ca="1">PERCENTILE($BP$19:$BP$118,0.25)</f>
        <v>91.03718067914744</v>
      </c>
      <c r="BS9">
        <f ca="1">PERCENTILE($BP$19:$BP$118,0.25)</f>
        <v>91.03718067914744</v>
      </c>
      <c r="BU9" s="29">
        <v>8081.3778624909264</v>
      </c>
      <c r="BV9" s="19">
        <v>53</v>
      </c>
    </row>
    <row r="10" spans="1:74" ht="15" thickBot="1">
      <c r="A10">
        <f t="shared" ca="1" si="0"/>
        <v>0.82670805572377537</v>
      </c>
      <c r="F10">
        <f t="shared" si="5"/>
        <v>0.44999999999999996</v>
      </c>
      <c r="H10" s="18">
        <v>0.44999999999999996</v>
      </c>
      <c r="I10" s="19">
        <v>496</v>
      </c>
      <c r="R10">
        <f t="shared" ca="1" si="1"/>
        <v>2.4137328951433109E-2</v>
      </c>
      <c r="T10" s="25">
        <v>-3.7525867795929844</v>
      </c>
      <c r="U10" s="19">
        <v>0</v>
      </c>
      <c r="AH10">
        <f t="shared" ca="1" si="2"/>
        <v>10.747026415975121</v>
      </c>
      <c r="AI10">
        <f t="shared" ca="1" si="3"/>
        <v>0.22960203240592236</v>
      </c>
      <c r="AX10">
        <f t="shared" ca="1" si="4"/>
        <v>1.4196665966668469</v>
      </c>
      <c r="BO10" t="s">
        <v>98</v>
      </c>
      <c r="BP10">
        <f ca="1">PERCENTILE(BP19:BP1018,0.5)</f>
        <v>99.478424804277751</v>
      </c>
      <c r="BQ10">
        <f ca="1">PERCENTILE(BQ19:BQ1018,0.5)</f>
        <v>27.018297424330978</v>
      </c>
      <c r="BR10">
        <f ca="1">PERCENTILE(BR19:BR1018,0.5)</f>
        <v>2.0718860995704556</v>
      </c>
      <c r="BS10">
        <f ca="1">PERCENTILE(BS19:BS1018,0.5)</f>
        <v>10516.213236033685</v>
      </c>
      <c r="BU10" s="29">
        <v>8614.7900315752631</v>
      </c>
      <c r="BV10" s="19">
        <v>75</v>
      </c>
    </row>
    <row r="11" spans="1:74">
      <c r="A11">
        <f t="shared" ca="1" si="0"/>
        <v>0.44756059972614715</v>
      </c>
      <c r="F11">
        <f t="shared" si="5"/>
        <v>0.49999999999999994</v>
      </c>
      <c r="H11" s="18">
        <v>0.49999999999999994</v>
      </c>
      <c r="I11" s="19">
        <v>488</v>
      </c>
      <c r="R11">
        <f t="shared" ca="1" si="1"/>
        <v>-0.36649815881654341</v>
      </c>
      <c r="T11" s="25">
        <v>-3.6697460138898919</v>
      </c>
      <c r="U11" s="19">
        <v>1</v>
      </c>
      <c r="AH11">
        <f t="shared" ca="1" si="2"/>
        <v>22.326530729737335</v>
      </c>
      <c r="AI11">
        <f t="shared" ca="1" si="3"/>
        <v>0.61708954927391402</v>
      </c>
      <c r="AK11" s="21" t="s">
        <v>100</v>
      </c>
      <c r="AL11" s="21" t="s">
        <v>76</v>
      </c>
      <c r="AX11">
        <f t="shared" ca="1" si="4"/>
        <v>0.32196767826263317</v>
      </c>
      <c r="AZ11" s="21" t="s">
        <v>100</v>
      </c>
      <c r="BA11" s="21" t="s">
        <v>76</v>
      </c>
      <c r="BO11" t="s">
        <v>99</v>
      </c>
      <c r="BP11">
        <f ca="1">PERCENTILE(BP19:BP1018,0.75)</f>
        <v>113.3136457589459</v>
      </c>
      <c r="BQ11">
        <f ca="1">PERCENTILE(BQ19:BQ1018,0.75)</f>
        <v>42.788722626068854</v>
      </c>
      <c r="BR11">
        <f ca="1">PERCENTILE(BR19:BR1018,0.75)</f>
        <v>4.1918948099394724</v>
      </c>
      <c r="BS11">
        <f ca="1">PERCENTILE(BS19:BS1018,0.75)</f>
        <v>12740.671793907291</v>
      </c>
      <c r="BU11" s="29">
        <v>9148.202200659598</v>
      </c>
      <c r="BV11" s="19">
        <v>66</v>
      </c>
    </row>
    <row r="12" spans="1:74">
      <c r="A12">
        <f t="shared" ca="1" si="0"/>
        <v>0.8837494681559952</v>
      </c>
      <c r="F12">
        <f t="shared" si="5"/>
        <v>0.54999999999999993</v>
      </c>
      <c r="H12" s="18">
        <v>0.54999999999999993</v>
      </c>
      <c r="I12" s="19">
        <v>490</v>
      </c>
      <c r="R12">
        <f t="shared" ca="1" si="1"/>
        <v>2.9166936362025413</v>
      </c>
      <c r="T12" s="25">
        <v>-3.5869052481867998</v>
      </c>
      <c r="U12" s="19">
        <v>1</v>
      </c>
      <c r="AH12">
        <f t="shared" ca="1" si="2"/>
        <v>12.17545932929108</v>
      </c>
      <c r="AI12">
        <f t="shared" ca="1" si="3"/>
        <v>0.28465206152494338</v>
      </c>
      <c r="AK12" s="25">
        <v>0.35321813144695868</v>
      </c>
      <c r="AL12" s="19">
        <v>6</v>
      </c>
      <c r="AX12">
        <f t="shared" ca="1" si="4"/>
        <v>8.0711991574686692</v>
      </c>
      <c r="AZ12" s="19">
        <v>1.7566687773114208E-4</v>
      </c>
      <c r="BA12" s="19">
        <v>0</v>
      </c>
      <c r="BO12" t="s">
        <v>130</v>
      </c>
      <c r="BP12">
        <f ca="1">PERCENTILE(BP19:BP1018,0.95)</f>
        <v>130.87396182606452</v>
      </c>
      <c r="BQ12">
        <f ca="1">PERCENTILE(BQ19:BQ1018,0.95)</f>
        <v>62.619120449437091</v>
      </c>
      <c r="BR12">
        <f ca="1">PERCENTILE(BR19:BR1018,0.95)</f>
        <v>8.7594176046902898</v>
      </c>
      <c r="BS12">
        <f ca="1">PERCENTILE(BS19:BS1018,0.95)</f>
        <v>16391.275794450834</v>
      </c>
      <c r="BU12" s="29">
        <v>9681.6143697439347</v>
      </c>
      <c r="BV12" s="19">
        <v>81</v>
      </c>
    </row>
    <row r="13" spans="1:74">
      <c r="A13">
        <f t="shared" ca="1" si="0"/>
        <v>0.48225967976689565</v>
      </c>
      <c r="F13">
        <f t="shared" si="5"/>
        <v>0.6</v>
      </c>
      <c r="H13" s="18">
        <v>0.6</v>
      </c>
      <c r="I13" s="19">
        <v>453</v>
      </c>
      <c r="R13">
        <f t="shared" ca="1" si="1"/>
        <v>-0.59141500717327944</v>
      </c>
      <c r="T13" s="25">
        <v>-3.5040644824837077</v>
      </c>
      <c r="U13" s="19">
        <v>0</v>
      </c>
      <c r="AH13">
        <f t="shared" ca="1" si="2"/>
        <v>11.35199543590484</v>
      </c>
      <c r="AI13">
        <f t="shared" ca="1" si="3"/>
        <v>0.25316587160684001</v>
      </c>
      <c r="AK13" s="25">
        <v>0.84538991004252517</v>
      </c>
      <c r="AL13" s="19">
        <v>8</v>
      </c>
      <c r="AX13">
        <f t="shared" ca="1" si="4"/>
        <v>1.1490650347666584</v>
      </c>
      <c r="AZ13" s="19">
        <v>0.18720641182419567</v>
      </c>
      <c r="BA13" s="19">
        <v>894</v>
      </c>
      <c r="BO13" t="s">
        <v>133</v>
      </c>
      <c r="BP13">
        <f ca="1">MAX(BP19:BP1018)</f>
        <v>156.98655845075933</v>
      </c>
      <c r="BQ13">
        <f ca="1">MAX(BQ19:BQ1018)</f>
        <v>77.081302572619549</v>
      </c>
      <c r="BR13">
        <f ca="1">MAX(BR19:BR1018)</f>
        <v>19.464741048726975</v>
      </c>
      <c r="BS13">
        <f ca="1">MAX(BS19:BS1018)</f>
        <v>21707.270330097126</v>
      </c>
      <c r="BU13" s="29">
        <v>10215.026538828271</v>
      </c>
      <c r="BV13" s="19">
        <v>76</v>
      </c>
    </row>
    <row r="14" spans="1:74">
      <c r="A14">
        <f t="shared" ca="1" si="0"/>
        <v>0.54219111557909438</v>
      </c>
      <c r="F14">
        <f t="shared" si="5"/>
        <v>0.65</v>
      </c>
      <c r="H14" s="18">
        <v>0.65</v>
      </c>
      <c r="I14" s="19">
        <v>549</v>
      </c>
      <c r="R14">
        <f t="shared" ca="1" si="1"/>
        <v>-2.1443864306434263E-2</v>
      </c>
      <c r="T14" s="25">
        <v>-3.4212237167806152</v>
      </c>
      <c r="U14" s="19">
        <v>0</v>
      </c>
      <c r="AH14">
        <f t="shared" ca="1" si="2"/>
        <v>34.017497896369903</v>
      </c>
      <c r="AI14">
        <f t="shared" ca="1" si="3"/>
        <v>0.87227981325372983</v>
      </c>
      <c r="AK14" s="25">
        <v>1.3375616886380917</v>
      </c>
      <c r="AL14" s="19">
        <v>22</v>
      </c>
      <c r="AX14">
        <f t="shared" ca="1" si="4"/>
        <v>3.8589342831299809</v>
      </c>
      <c r="AZ14" s="19">
        <v>0.37423715677066022</v>
      </c>
      <c r="BA14" s="19">
        <v>796</v>
      </c>
      <c r="BO14" t="s">
        <v>132</v>
      </c>
      <c r="BP14">
        <f ca="1">AVERAGE(BP19:BP1018)</f>
        <v>99.667525616991995</v>
      </c>
      <c r="BQ14">
        <f ca="1">AVERAGE(BQ19:BQ1018)</f>
        <v>30.169552840139001</v>
      </c>
      <c r="BR14">
        <f ca="1">AVERAGE(BR19:BR1018)</f>
        <v>3.020757283009698</v>
      </c>
      <c r="BS14">
        <f ca="1">AVERAGE(BS19:BS1018)</f>
        <v>10899.909262106252</v>
      </c>
      <c r="BU14" s="29">
        <v>10748.438707912608</v>
      </c>
      <c r="BV14" s="19">
        <v>93</v>
      </c>
    </row>
    <row r="15" spans="1:74">
      <c r="A15">
        <f t="shared" ca="1" si="0"/>
        <v>0.89726639780010187</v>
      </c>
      <c r="F15">
        <f t="shared" si="5"/>
        <v>0.70000000000000007</v>
      </c>
      <c r="H15" s="18">
        <v>0.70000000000000007</v>
      </c>
      <c r="I15" s="19">
        <v>493</v>
      </c>
      <c r="R15">
        <f t="shared" ca="1" si="1"/>
        <v>-0.16599445248139794</v>
      </c>
      <c r="T15" s="25">
        <v>-3.3383829510775227</v>
      </c>
      <c r="U15" s="19">
        <v>3</v>
      </c>
      <c r="AH15">
        <f t="shared" ca="1" si="2"/>
        <v>13.581124161485164</v>
      </c>
      <c r="AI15">
        <f t="shared" ca="1" si="3"/>
        <v>0.3368327413294202</v>
      </c>
      <c r="AK15" s="25">
        <v>1.829733467233658</v>
      </c>
      <c r="AL15" s="19">
        <v>32</v>
      </c>
      <c r="AX15">
        <f t="shared" ca="1" si="4"/>
        <v>1.9651020266211019</v>
      </c>
      <c r="AZ15" s="19">
        <v>0.56126790171712482</v>
      </c>
      <c r="BA15" s="19">
        <v>699</v>
      </c>
      <c r="BO15" t="s">
        <v>115</v>
      </c>
      <c r="BP15">
        <v>100</v>
      </c>
      <c r="BQ15">
        <v>30</v>
      </c>
      <c r="BR15">
        <v>3</v>
      </c>
      <c r="BS15">
        <f>BP15*BP4+BQ15*BQ4+BR15*BR4</f>
        <v>10900</v>
      </c>
      <c r="BU15" s="29">
        <v>11281.850876996945</v>
      </c>
      <c r="BV15" s="19">
        <v>64</v>
      </c>
    </row>
    <row r="16" spans="1:74">
      <c r="A16">
        <f t="shared" ca="1" si="0"/>
        <v>0.55148969379433066</v>
      </c>
      <c r="F16">
        <f t="shared" si="5"/>
        <v>0.75000000000000011</v>
      </c>
      <c r="H16" s="18">
        <v>0.75000000000000011</v>
      </c>
      <c r="I16" s="19">
        <v>474</v>
      </c>
      <c r="R16">
        <f t="shared" ca="1" si="1"/>
        <v>-1.0710574276526501</v>
      </c>
      <c r="T16" s="25">
        <v>-3.2555421853744306</v>
      </c>
      <c r="U16" s="19">
        <v>3</v>
      </c>
      <c r="AH16">
        <f t="shared" ca="1" si="2"/>
        <v>13.796790002302174</v>
      </c>
      <c r="AI16">
        <f t="shared" ca="1" si="3"/>
        <v>0.34466379293129601</v>
      </c>
      <c r="AK16" s="25">
        <v>2.3219052458292246</v>
      </c>
      <c r="AL16" s="19">
        <v>49</v>
      </c>
      <c r="AX16">
        <f t="shared" ca="1" si="4"/>
        <v>1.1761822711192045</v>
      </c>
      <c r="AZ16" s="19">
        <v>0.74829864666358936</v>
      </c>
      <c r="BA16" s="19">
        <v>667</v>
      </c>
      <c r="BU16" s="29">
        <v>11815.26304608128</v>
      </c>
      <c r="BV16" s="19">
        <v>57</v>
      </c>
    </row>
    <row r="17" spans="1:74">
      <c r="A17">
        <f t="shared" ca="1" si="0"/>
        <v>0.77860195308767177</v>
      </c>
      <c r="F17">
        <f t="shared" si="5"/>
        <v>0.80000000000000016</v>
      </c>
      <c r="H17" s="18">
        <v>0.80000000000000016</v>
      </c>
      <c r="I17" s="19">
        <v>490</v>
      </c>
      <c r="R17">
        <f t="shared" ca="1" si="1"/>
        <v>1.3841268336415931</v>
      </c>
      <c r="T17" s="25">
        <v>-3.1727014196713386</v>
      </c>
      <c r="U17" s="19">
        <v>2</v>
      </c>
      <c r="AH17">
        <f t="shared" ca="1" si="2"/>
        <v>5.7092249690953016</v>
      </c>
      <c r="AI17">
        <f t="shared" ca="1" si="3"/>
        <v>6.5190499495482501E-2</v>
      </c>
      <c r="AK17" s="25">
        <v>2.8140770244247912</v>
      </c>
      <c r="AL17" s="19">
        <v>44</v>
      </c>
      <c r="AX17">
        <f t="shared" ca="1" si="4"/>
        <v>1.2234948839658886</v>
      </c>
      <c r="AZ17" s="19">
        <v>0.93532939161005391</v>
      </c>
      <c r="BA17" s="19">
        <v>585</v>
      </c>
      <c r="BO17" t="s">
        <v>131</v>
      </c>
      <c r="BU17" s="29">
        <v>12348.675215165616</v>
      </c>
      <c r="BV17" s="19">
        <v>44</v>
      </c>
    </row>
    <row r="18" spans="1:74">
      <c r="A18">
        <f t="shared" ca="1" si="0"/>
        <v>0.29866331520665612</v>
      </c>
      <c r="F18">
        <f t="shared" si="5"/>
        <v>0.8500000000000002</v>
      </c>
      <c r="H18" s="18">
        <v>0.8500000000000002</v>
      </c>
      <c r="I18" s="19">
        <v>499</v>
      </c>
      <c r="R18">
        <f t="shared" ca="1" si="1"/>
        <v>-1.3340048511921618</v>
      </c>
      <c r="T18" s="25">
        <v>-3.0898606539682465</v>
      </c>
      <c r="U18" s="19">
        <v>2</v>
      </c>
      <c r="AH18">
        <f t="shared" ca="1" si="2"/>
        <v>18.846693090162066</v>
      </c>
      <c r="AI18">
        <f t="shared" ca="1" si="3"/>
        <v>0.51473573429072206</v>
      </c>
      <c r="AK18" s="25">
        <v>3.3062488030203574</v>
      </c>
      <c r="AL18" s="19">
        <v>61</v>
      </c>
      <c r="AX18">
        <f t="shared" ca="1" si="4"/>
        <v>1.6316913166753992</v>
      </c>
      <c r="AZ18" s="19">
        <v>1.1223601365565183</v>
      </c>
      <c r="BA18" s="19">
        <v>595</v>
      </c>
      <c r="BO18" s="1" t="s">
        <v>114</v>
      </c>
      <c r="BP18" s="1" t="s">
        <v>125</v>
      </c>
      <c r="BQ18" s="1" t="s">
        <v>126</v>
      </c>
      <c r="BR18" s="28" t="s">
        <v>127</v>
      </c>
      <c r="BS18" s="1" t="s">
        <v>135</v>
      </c>
      <c r="BU18" s="29">
        <v>12882.087384249953</v>
      </c>
      <c r="BV18" s="19">
        <v>42</v>
      </c>
    </row>
    <row r="19" spans="1:74">
      <c r="A19">
        <f t="shared" ca="1" si="0"/>
        <v>0.37359359037334794</v>
      </c>
      <c r="F19">
        <f t="shared" si="5"/>
        <v>0.90000000000000024</v>
      </c>
      <c r="H19" s="18">
        <v>0.90000000000000024</v>
      </c>
      <c r="I19" s="19">
        <v>519</v>
      </c>
      <c r="R19">
        <f t="shared" ca="1" si="1"/>
        <v>-1.3250419389258448E-2</v>
      </c>
      <c r="T19" s="25">
        <v>-3.007019888265154</v>
      </c>
      <c r="U19" s="19">
        <v>4</v>
      </c>
      <c r="AH19">
        <f t="shared" ca="1" si="2"/>
        <v>15.615431595902791</v>
      </c>
      <c r="AI19">
        <f t="shared" ca="1" si="3"/>
        <v>0.40885072783197995</v>
      </c>
      <c r="AK19" s="25">
        <v>3.798420581615924</v>
      </c>
      <c r="AL19" s="19">
        <v>66</v>
      </c>
      <c r="AX19">
        <f t="shared" ca="1" si="4"/>
        <v>1.8882754334941101</v>
      </c>
      <c r="AZ19" s="19">
        <v>1.3093908815029829</v>
      </c>
      <c r="BA19" s="19">
        <v>506</v>
      </c>
      <c r="BO19">
        <f ca="1">RAND()</f>
        <v>0.75445321552237177</v>
      </c>
      <c r="BP19">
        <f ca="1">_xlfn.NORM.INV(RAND(),100,20)</f>
        <v>127.56616277168169</v>
      </c>
      <c r="BQ19">
        <f ca="1">IF(BO19&lt;(10/80),0+SQRT(BO19*(80-0)*(10-0)),80-SQRT((1-BO19)*(80-0)*(80-10)))</f>
        <v>42.918171659494483</v>
      </c>
      <c r="BR19">
        <f ca="1">-LN(1-BO19)/(1/3)</f>
        <v>4.212803345299152</v>
      </c>
      <c r="BS19">
        <f ca="1">BP19*$BP$4+BQ19*$BQ$4+BR19*$BR$4</f>
        <v>14485.289563556913</v>
      </c>
      <c r="BU19" s="29">
        <v>13415.49955333429</v>
      </c>
      <c r="BV19" s="19">
        <v>45</v>
      </c>
    </row>
    <row r="20" spans="1:74">
      <c r="A20">
        <f t="shared" ca="1" si="0"/>
        <v>3.6501349504643454E-2</v>
      </c>
      <c r="F20">
        <f t="shared" si="5"/>
        <v>0.95000000000000029</v>
      </c>
      <c r="H20" s="18">
        <v>0.95000000000000029</v>
      </c>
      <c r="I20" s="19">
        <v>464</v>
      </c>
      <c r="R20">
        <f t="shared" ca="1" si="1"/>
        <v>-1.0168317123332367</v>
      </c>
      <c r="T20" s="25">
        <v>-2.9241791225620615</v>
      </c>
      <c r="U20" s="19">
        <v>3</v>
      </c>
      <c r="AH20">
        <f t="shared" ca="1" si="2"/>
        <v>31.158435818448819</v>
      </c>
      <c r="AI20">
        <f t="shared" ca="1" si="3"/>
        <v>0.82249772959624379</v>
      </c>
      <c r="AK20" s="25">
        <v>4.290592360211491</v>
      </c>
      <c r="AL20" s="19">
        <v>86</v>
      </c>
      <c r="AX20">
        <f t="shared" ca="1" si="4"/>
        <v>1.6508489288822727</v>
      </c>
      <c r="AZ20" s="19">
        <v>1.4964216264494474</v>
      </c>
      <c r="BA20" s="19">
        <v>499</v>
      </c>
      <c r="BO20">
        <f t="shared" ref="BO20:BO83" ca="1" si="6">RAND()</f>
        <v>0.16121499776910742</v>
      </c>
      <c r="BP20">
        <f t="shared" ref="BP20:BP83" ca="1" si="7">_xlfn.NORM.INV(RAND(),100,20)</f>
        <v>88.355462515349416</v>
      </c>
      <c r="BQ20">
        <f t="shared" ref="BQ20:BQ83" ca="1" si="8">IF(BO20&lt;(10/80),0+SQRT(BO20*(80-0)*(10-0)),80-SQRT((1-BO20)*(80-0)*(80-10)))</f>
        <v>11.463907227702279</v>
      </c>
      <c r="BR20">
        <f t="shared" ref="BR20:BR83" ca="1" si="9">-LN(1-BO20)/(1/3)</f>
        <v>0.52740258043246313</v>
      </c>
      <c r="BS20">
        <f t="shared" ref="BS20:BS83" ca="1" si="10">BP20*$BP$4+BQ20*$BQ$4+BR20*$BR$4</f>
        <v>7489.4938729744263</v>
      </c>
      <c r="BU20" s="29">
        <v>13948.911722418627</v>
      </c>
      <c r="BV20" s="19">
        <v>39</v>
      </c>
    </row>
    <row r="21" spans="1:74" ht="15" thickBot="1">
      <c r="A21">
        <f t="shared" ca="1" si="0"/>
        <v>3.126359186090033E-2</v>
      </c>
      <c r="H21" s="20" t="s">
        <v>75</v>
      </c>
      <c r="I21" s="20">
        <v>557</v>
      </c>
      <c r="R21">
        <f t="shared" ca="1" si="1"/>
        <v>0.25770134075415418</v>
      </c>
      <c r="T21" s="25">
        <v>-2.8413383568589694</v>
      </c>
      <c r="U21" s="19">
        <v>5</v>
      </c>
      <c r="AH21">
        <f t="shared" ca="1" si="2"/>
        <v>29.243118372232388</v>
      </c>
      <c r="AI21">
        <f t="shared" ca="1" si="3"/>
        <v>0.78457593254542168</v>
      </c>
      <c r="AK21" s="25">
        <v>4.7827641388070568</v>
      </c>
      <c r="AL21" s="19">
        <v>109</v>
      </c>
      <c r="AX21">
        <f t="shared" ca="1" si="4"/>
        <v>3.7107398500871946</v>
      </c>
      <c r="AZ21" s="19">
        <v>1.683452371395912</v>
      </c>
      <c r="BA21" s="19">
        <v>456</v>
      </c>
      <c r="BO21">
        <f t="shared" ca="1" si="6"/>
        <v>0.29587975718906867</v>
      </c>
      <c r="BP21">
        <f t="shared" ca="1" si="7"/>
        <v>110.89860971289222</v>
      </c>
      <c r="BQ21">
        <f t="shared" ca="1" si="8"/>
        <v>17.206104120374761</v>
      </c>
      <c r="BR21">
        <f t="shared" ca="1" si="9"/>
        <v>1.0524184138839419</v>
      </c>
      <c r="BS21">
        <f t="shared" ca="1" si="10"/>
        <v>9799.2386161051145</v>
      </c>
      <c r="BU21" s="29">
        <v>14482.323891502961</v>
      </c>
      <c r="BV21" s="19">
        <v>29</v>
      </c>
    </row>
    <row r="22" spans="1:74">
      <c r="A22">
        <f t="shared" ca="1" si="0"/>
        <v>0.57664318442470497</v>
      </c>
      <c r="R22">
        <f t="shared" ca="1" si="1"/>
        <v>0.78651906720401799</v>
      </c>
      <c r="T22" s="25">
        <v>-2.7584975911558773</v>
      </c>
      <c r="U22" s="19">
        <v>10</v>
      </c>
      <c r="AH22">
        <f t="shared" ca="1" si="2"/>
        <v>15.97202329383088</v>
      </c>
      <c r="AI22">
        <f t="shared" ca="1" si="3"/>
        <v>0.42104840064220594</v>
      </c>
      <c r="AK22" s="25">
        <v>5.2749359174026242</v>
      </c>
      <c r="AL22" s="19">
        <v>108</v>
      </c>
      <c r="AX22">
        <f t="shared" ca="1" si="4"/>
        <v>0.51610395327339575</v>
      </c>
      <c r="AZ22" s="19">
        <v>1.8704831163423765</v>
      </c>
      <c r="BA22" s="19">
        <v>383</v>
      </c>
      <c r="BO22">
        <f t="shared" ca="1" si="6"/>
        <v>0.18268440098717587</v>
      </c>
      <c r="BP22">
        <f t="shared" ca="1" si="7"/>
        <v>104.86796074979905</v>
      </c>
      <c r="BQ22">
        <f t="shared" ca="1" si="8"/>
        <v>12.346712168056342</v>
      </c>
      <c r="BR22">
        <f t="shared" ca="1" si="9"/>
        <v>0.60518990583471288</v>
      </c>
      <c r="BS22">
        <f t="shared" ca="1" si="10"/>
        <v>8756.9854410419812</v>
      </c>
      <c r="BU22" s="29">
        <v>15015.736060587298</v>
      </c>
      <c r="BV22" s="19">
        <v>26</v>
      </c>
    </row>
    <row r="23" spans="1:74">
      <c r="A23">
        <f t="shared" ca="1" si="0"/>
        <v>0.14817843930940178</v>
      </c>
      <c r="R23">
        <f t="shared" ca="1" si="1"/>
        <v>0.14957883279095235</v>
      </c>
      <c r="T23" s="25">
        <v>-2.6756568254527853</v>
      </c>
      <c r="U23" s="19">
        <v>8</v>
      </c>
      <c r="AH23">
        <f t="shared" ca="1" si="2"/>
        <v>21.115685599932739</v>
      </c>
      <c r="AI23">
        <f t="shared" ca="1" si="3"/>
        <v>0.5828481908190335</v>
      </c>
      <c r="AK23" s="25">
        <v>5.76710769599819</v>
      </c>
      <c r="AL23" s="19">
        <v>104</v>
      </c>
      <c r="AX23">
        <f t="shared" ca="1" si="4"/>
        <v>1.610647606441409</v>
      </c>
      <c r="AZ23" s="19">
        <v>2.0575138612888413</v>
      </c>
      <c r="BA23" s="19">
        <v>319</v>
      </c>
      <c r="BO23">
        <f t="shared" ca="1" si="6"/>
        <v>0.40043815773432034</v>
      </c>
      <c r="BP23">
        <f t="shared" ca="1" si="7"/>
        <v>100.71030621348022</v>
      </c>
      <c r="BQ23">
        <f t="shared" ca="1" si="8"/>
        <v>22.055661910003614</v>
      </c>
      <c r="BR23">
        <f t="shared" ca="1" si="9"/>
        <v>1.5346684602850584</v>
      </c>
      <c r="BS23">
        <f t="shared" ca="1" si="10"/>
        <v>9715.6881640294941</v>
      </c>
      <c r="BU23" s="29">
        <v>15549.148229671635</v>
      </c>
      <c r="BV23" s="19">
        <v>21</v>
      </c>
    </row>
    <row r="24" spans="1:74">
      <c r="A24">
        <f t="shared" ca="1" si="0"/>
        <v>6.8956742838881424E-2</v>
      </c>
      <c r="R24">
        <f t="shared" ca="1" si="1"/>
        <v>1.0693681344298407</v>
      </c>
      <c r="T24" s="25">
        <v>-2.5928160597496928</v>
      </c>
      <c r="U24" s="19">
        <v>12</v>
      </c>
      <c r="AH24">
        <f t="shared" ca="1" si="2"/>
        <v>20.169707242926705</v>
      </c>
      <c r="AI24">
        <f t="shared" ca="1" si="3"/>
        <v>0.5550768170136503</v>
      </c>
      <c r="AK24" s="25">
        <v>6.2592794745937557</v>
      </c>
      <c r="AL24" s="19">
        <v>112</v>
      </c>
      <c r="AX24">
        <f t="shared" ca="1" si="4"/>
        <v>1.891424721032037</v>
      </c>
      <c r="AZ24" s="19">
        <v>2.2445446062353058</v>
      </c>
      <c r="BA24" s="19">
        <v>348</v>
      </c>
      <c r="BO24">
        <f t="shared" ca="1" si="6"/>
        <v>0.25846921726849037</v>
      </c>
      <c r="BP24">
        <f t="shared" ca="1" si="7"/>
        <v>91.307976655617452</v>
      </c>
      <c r="BQ24">
        <f t="shared" ca="1" si="8"/>
        <v>15.559543892858315</v>
      </c>
      <c r="BR24">
        <f t="shared" ca="1" si="9"/>
        <v>0.89711581239086735</v>
      </c>
      <c r="BS24">
        <f t="shared" ca="1" si="10"/>
        <v>8216.6474988963146</v>
      </c>
      <c r="BU24" s="29">
        <v>16082.560398755972</v>
      </c>
      <c r="BV24" s="19">
        <v>21</v>
      </c>
    </row>
    <row r="25" spans="1:74">
      <c r="A25">
        <f t="shared" ca="1" si="0"/>
        <v>0.73390640628590387</v>
      </c>
      <c r="R25">
        <f t="shared" ca="1" si="1"/>
        <v>0.91251193854224322</v>
      </c>
      <c r="T25" s="25">
        <v>-2.5099752940466002</v>
      </c>
      <c r="U25" s="19">
        <v>13</v>
      </c>
      <c r="AH25">
        <f t="shared" ca="1" si="2"/>
        <v>8.9723124101948457</v>
      </c>
      <c r="AI25">
        <f t="shared" ca="1" si="3"/>
        <v>0.16100477997227292</v>
      </c>
      <c r="AK25" s="25">
        <v>6.7514512531893232</v>
      </c>
      <c r="AL25" s="19">
        <v>110</v>
      </c>
      <c r="AX25">
        <f t="shared" ca="1" si="4"/>
        <v>0.6229491422806489</v>
      </c>
      <c r="AZ25" s="19">
        <v>2.4315753511817704</v>
      </c>
      <c r="BA25" s="19">
        <v>318</v>
      </c>
      <c r="BO25">
        <f t="shared" ca="1" si="6"/>
        <v>1.2088998135736717E-2</v>
      </c>
      <c r="BP25">
        <f t="shared" ca="1" si="7"/>
        <v>71.600053842506753</v>
      </c>
      <c r="BQ25">
        <f t="shared" ca="1" si="8"/>
        <v>3.1098550623122896</v>
      </c>
      <c r="BR25">
        <f t="shared" ca="1" si="9"/>
        <v>3.648799312916224E-2</v>
      </c>
      <c r="BS25">
        <f t="shared" ca="1" si="10"/>
        <v>5333.93567314545</v>
      </c>
      <c r="BU25" s="29">
        <v>16615.972567840308</v>
      </c>
      <c r="BV25" s="19">
        <v>13</v>
      </c>
    </row>
    <row r="26" spans="1:74">
      <c r="A26">
        <f t="shared" ca="1" si="0"/>
        <v>1.6910771971343275E-2</v>
      </c>
      <c r="R26">
        <f t="shared" ca="1" si="1"/>
        <v>-0.62075231703881639</v>
      </c>
      <c r="T26" s="25">
        <v>-2.4271345283435082</v>
      </c>
      <c r="U26" s="19">
        <v>23</v>
      </c>
      <c r="AH26">
        <f t="shared" ca="1" si="2"/>
        <v>22.995654481243793</v>
      </c>
      <c r="AI26">
        <f t="shared" ca="1" si="3"/>
        <v>0.63538266155181577</v>
      </c>
      <c r="AK26" s="25">
        <v>7.2436230317848889</v>
      </c>
      <c r="AL26" s="19">
        <v>154</v>
      </c>
      <c r="AX26">
        <f t="shared" ca="1" si="4"/>
        <v>0.71554500241361674</v>
      </c>
      <c r="AZ26" s="19">
        <v>2.6186060961282349</v>
      </c>
      <c r="BA26" s="19">
        <v>266</v>
      </c>
      <c r="BO26">
        <f t="shared" ca="1" si="6"/>
        <v>0.14785793580320317</v>
      </c>
      <c r="BP26">
        <f t="shared" ca="1" si="7"/>
        <v>106.24109816111084</v>
      </c>
      <c r="BQ26">
        <f t="shared" ca="1" si="8"/>
        <v>10.920367983738785</v>
      </c>
      <c r="BR26">
        <f t="shared" ca="1" si="9"/>
        <v>0.48000607211311874</v>
      </c>
      <c r="BS26">
        <f t="shared" ca="1" si="10"/>
        <v>8672.9154912855738</v>
      </c>
      <c r="BU26" s="29">
        <v>17149.384736924643</v>
      </c>
      <c r="BV26" s="19">
        <v>8</v>
      </c>
    </row>
    <row r="27" spans="1:74">
      <c r="A27">
        <f t="shared" ca="1" si="0"/>
        <v>0.93985443868684238</v>
      </c>
      <c r="R27">
        <f t="shared" ca="1" si="1"/>
        <v>-2.3060276338883376</v>
      </c>
      <c r="T27" s="25">
        <v>-2.3442937626404161</v>
      </c>
      <c r="U27" s="19">
        <v>24</v>
      </c>
      <c r="AH27">
        <f t="shared" ca="1" si="2"/>
        <v>44.780558740175088</v>
      </c>
      <c r="AI27">
        <f t="shared" ca="1" si="3"/>
        <v>0.98637871646761865</v>
      </c>
      <c r="AK27" s="25">
        <v>7.7357948103804564</v>
      </c>
      <c r="AL27" s="19">
        <v>144</v>
      </c>
      <c r="AX27">
        <f t="shared" ca="1" si="4"/>
        <v>2.8257263946851334</v>
      </c>
      <c r="AZ27" s="19">
        <v>2.8056368410746995</v>
      </c>
      <c r="BA27" s="19">
        <v>229</v>
      </c>
      <c r="BO27">
        <f t="shared" ca="1" si="6"/>
        <v>0.38092965467345929</v>
      </c>
      <c r="BP27">
        <f t="shared" ca="1" si="7"/>
        <v>98.018778424481511</v>
      </c>
      <c r="BQ27">
        <f t="shared" ca="1" si="8"/>
        <v>21.120513471764824</v>
      </c>
      <c r="BR27">
        <f t="shared" ca="1" si="9"/>
        <v>1.4386091077632257</v>
      </c>
      <c r="BS27">
        <f t="shared" ca="1" si="10"/>
        <v>9404.9485692191556</v>
      </c>
      <c r="BU27" s="29">
        <v>17682.796906008982</v>
      </c>
      <c r="BV27" s="19">
        <v>6</v>
      </c>
    </row>
    <row r="28" spans="1:74">
      <c r="A28">
        <f t="shared" ca="1" si="0"/>
        <v>0.69479364648849162</v>
      </c>
      <c r="R28">
        <f t="shared" ca="1" si="1"/>
        <v>0.60108983279509398</v>
      </c>
      <c r="T28" s="25">
        <v>-2.2614529969373236</v>
      </c>
      <c r="U28" s="19">
        <v>21</v>
      </c>
      <c r="AH28">
        <f t="shared" ca="1" si="2"/>
        <v>32.511157121048072</v>
      </c>
      <c r="AI28">
        <f t="shared" ca="1" si="3"/>
        <v>0.84707018737766615</v>
      </c>
      <c r="AK28" s="25">
        <v>8.2279665889760221</v>
      </c>
      <c r="AL28" s="19">
        <v>162</v>
      </c>
      <c r="AX28">
        <f t="shared" ca="1" si="4"/>
        <v>0.73512400299009184</v>
      </c>
      <c r="AZ28" s="19">
        <v>2.992667586021164</v>
      </c>
      <c r="BA28" s="19">
        <v>224</v>
      </c>
      <c r="BO28">
        <f t="shared" ca="1" si="6"/>
        <v>9.2012304907074238E-4</v>
      </c>
      <c r="BP28">
        <f t="shared" ca="1" si="7"/>
        <v>95.355922004140737</v>
      </c>
      <c r="BQ28">
        <f t="shared" ca="1" si="8"/>
        <v>0.85796179358791602</v>
      </c>
      <c r="BR28">
        <f t="shared" ca="1" si="9"/>
        <v>2.7616398663888402E-3</v>
      </c>
      <c r="BS28">
        <f t="shared" ca="1" si="10"/>
        <v>6761.5392116085595</v>
      </c>
      <c r="BU28" s="29">
        <v>18216.209075093317</v>
      </c>
      <c r="BV28" s="19">
        <v>1</v>
      </c>
    </row>
    <row r="29" spans="1:74">
      <c r="A29">
        <f t="shared" ca="1" si="0"/>
        <v>0.99091664088972975</v>
      </c>
      <c r="R29">
        <f t="shared" ca="1" si="1"/>
        <v>-5.3036861514394795E-2</v>
      </c>
      <c r="T29" s="25">
        <v>-2.1786122312342315</v>
      </c>
      <c r="U29" s="19">
        <v>35</v>
      </c>
      <c r="AH29">
        <f t="shared" ca="1" si="2"/>
        <v>24.13633862457117</v>
      </c>
      <c r="AI29">
        <f t="shared" ca="1" si="3"/>
        <v>0.66553551012857548</v>
      </c>
      <c r="AK29" s="25">
        <v>8.7201383675715878</v>
      </c>
      <c r="AL29" s="19">
        <v>172</v>
      </c>
      <c r="AX29">
        <f t="shared" ca="1" si="4"/>
        <v>6.2106633665860436</v>
      </c>
      <c r="AZ29" s="19">
        <v>3.1796983309676286</v>
      </c>
      <c r="BA29" s="19">
        <v>201</v>
      </c>
      <c r="BO29">
        <f t="shared" ca="1" si="6"/>
        <v>0.96906405659899753</v>
      </c>
      <c r="BP29">
        <f t="shared" ca="1" si="7"/>
        <v>114.82149059195307</v>
      </c>
      <c r="BQ29">
        <f t="shared" ca="1" si="8"/>
        <v>66.837884552792673</v>
      </c>
      <c r="BR29">
        <f t="shared" ca="1" si="9"/>
        <v>10.4275096626902</v>
      </c>
      <c r="BS29">
        <f t="shared" ca="1" si="10"/>
        <v>17849.54569552304</v>
      </c>
      <c r="BU29" s="29">
        <v>18749.621244177652</v>
      </c>
      <c r="BV29" s="19">
        <v>8</v>
      </c>
    </row>
    <row r="30" spans="1:74">
      <c r="A30">
        <f t="shared" ca="1" si="0"/>
        <v>0.52419394126869012</v>
      </c>
      <c r="R30">
        <f t="shared" ca="1" si="1"/>
        <v>0.31624132428596852</v>
      </c>
      <c r="T30" s="25">
        <v>-2.0957714655311395</v>
      </c>
      <c r="U30" s="19">
        <v>45</v>
      </c>
      <c r="AH30">
        <f t="shared" ca="1" si="2"/>
        <v>13.158693220705395</v>
      </c>
      <c r="AI30">
        <f t="shared" ca="1" si="3"/>
        <v>0.32135905739695059</v>
      </c>
      <c r="AK30" s="25">
        <v>9.2123101461671553</v>
      </c>
      <c r="AL30" s="19">
        <v>175</v>
      </c>
      <c r="AX30">
        <f t="shared" ca="1" si="4"/>
        <v>3.9286864601276892</v>
      </c>
      <c r="AZ30" s="19">
        <v>3.3667290759140931</v>
      </c>
      <c r="BA30" s="19">
        <v>178</v>
      </c>
      <c r="BO30">
        <f t="shared" ca="1" si="6"/>
        <v>8.4170113452073592E-2</v>
      </c>
      <c r="BP30">
        <f t="shared" ca="1" si="7"/>
        <v>135.26160884915885</v>
      </c>
      <c r="BQ30">
        <f t="shared" ca="1" si="8"/>
        <v>8.2058571009772567</v>
      </c>
      <c r="BR30">
        <f t="shared" ca="1" si="9"/>
        <v>0.26377393479149186</v>
      </c>
      <c r="BS30">
        <f t="shared" ca="1" si="10"/>
        <v>10368.030509976294</v>
      </c>
      <c r="BU30" s="29">
        <v>19283.03341326199</v>
      </c>
      <c r="BV30" s="19">
        <v>4</v>
      </c>
    </row>
    <row r="31" spans="1:74">
      <c r="A31">
        <f t="shared" ca="1" si="0"/>
        <v>0.27086332113780698</v>
      </c>
      <c r="R31">
        <f t="shared" ca="1" si="1"/>
        <v>-0.64935116683846861</v>
      </c>
      <c r="T31" s="25">
        <v>-2.012930699828047</v>
      </c>
      <c r="U31" s="19">
        <v>35</v>
      </c>
      <c r="AH31">
        <f t="shared" ca="1" si="2"/>
        <v>6.2208557438589027</v>
      </c>
      <c r="AI31">
        <f t="shared" ca="1" si="3"/>
        <v>7.7398092371804617E-2</v>
      </c>
      <c r="AK31" s="25">
        <v>9.704481924762721</v>
      </c>
      <c r="AL31" s="19">
        <v>186</v>
      </c>
      <c r="AX31">
        <f t="shared" ca="1" si="4"/>
        <v>1.0470266438421072</v>
      </c>
      <c r="AZ31" s="19">
        <v>3.5537598208605576</v>
      </c>
      <c r="BA31" s="19">
        <v>180</v>
      </c>
      <c r="BO31">
        <f t="shared" ca="1" si="6"/>
        <v>0.14201993400947333</v>
      </c>
      <c r="BP31">
        <f t="shared" ca="1" si="7"/>
        <v>92.006204326097077</v>
      </c>
      <c r="BQ31">
        <f t="shared" ca="1" si="8"/>
        <v>10.68414056258878</v>
      </c>
      <c r="BR31">
        <f t="shared" ca="1" si="9"/>
        <v>0.45952323862602584</v>
      </c>
      <c r="BS31">
        <f t="shared" ca="1" si="10"/>
        <v>7646.7053306734815</v>
      </c>
      <c r="BU31" s="29">
        <v>19816.445582346329</v>
      </c>
      <c r="BV31" s="19">
        <v>4</v>
      </c>
    </row>
    <row r="32" spans="1:74">
      <c r="A32">
        <f t="shared" ca="1" si="0"/>
        <v>3.5268009311002047E-2</v>
      </c>
      <c r="R32">
        <f t="shared" ca="1" si="1"/>
        <v>-0.6835926071035896</v>
      </c>
      <c r="T32" s="25">
        <v>-1.9300899341249549</v>
      </c>
      <c r="U32" s="19">
        <v>53</v>
      </c>
      <c r="AH32">
        <f t="shared" ca="1" si="2"/>
        <v>23.064664301519052</v>
      </c>
      <c r="AI32">
        <f t="shared" ca="1" si="3"/>
        <v>0.63724384540506895</v>
      </c>
      <c r="AK32" s="25">
        <v>10.196653703358288</v>
      </c>
      <c r="AL32" s="19">
        <v>176</v>
      </c>
      <c r="AX32">
        <f t="shared" ca="1" si="4"/>
        <v>0.85047619550711073</v>
      </c>
      <c r="AZ32" s="19">
        <v>3.7407905658070222</v>
      </c>
      <c r="BA32" s="19">
        <v>129</v>
      </c>
      <c r="BO32">
        <f t="shared" ca="1" si="6"/>
        <v>0.87852606844321179</v>
      </c>
      <c r="BP32">
        <f t="shared" ca="1" si="7"/>
        <v>98.72613416300446</v>
      </c>
      <c r="BQ32">
        <f t="shared" ca="1" si="8"/>
        <v>53.918320285725194</v>
      </c>
      <c r="BR32">
        <f t="shared" ca="1" si="9"/>
        <v>6.3241667829297983</v>
      </c>
      <c r="BS32">
        <f t="shared" ca="1" si="10"/>
        <v>14199.911454861773</v>
      </c>
      <c r="BU32" s="29">
        <v>20349.85775143066</v>
      </c>
      <c r="BV32" s="19">
        <v>2</v>
      </c>
    </row>
    <row r="33" spans="1:74" ht="15" thickBot="1">
      <c r="A33">
        <f t="shared" ca="1" si="0"/>
        <v>0.93936432497658473</v>
      </c>
      <c r="R33">
        <f t="shared" ca="1" si="1"/>
        <v>-0.86664313252614733</v>
      </c>
      <c r="T33" s="25">
        <v>-1.8472491684218624</v>
      </c>
      <c r="U33" s="19">
        <v>60</v>
      </c>
      <c r="AH33">
        <f t="shared" ca="1" si="2"/>
        <v>39.275821913759195</v>
      </c>
      <c r="AI33">
        <f t="shared" ca="1" si="3"/>
        <v>0.94249600218729623</v>
      </c>
      <c r="AK33" s="25">
        <v>10.688825481953854</v>
      </c>
      <c r="AL33" s="19">
        <v>209</v>
      </c>
      <c r="AX33">
        <f t="shared" ca="1" si="4"/>
        <v>0.46977425824619851</v>
      </c>
      <c r="AZ33" s="19">
        <v>3.9278213107534867</v>
      </c>
      <c r="BA33" s="19">
        <v>128</v>
      </c>
      <c r="BO33">
        <f t="shared" ca="1" si="6"/>
        <v>0.58974813291675166</v>
      </c>
      <c r="BP33">
        <f t="shared" ca="1" si="7"/>
        <v>83.958184384075082</v>
      </c>
      <c r="BQ33">
        <f t="shared" ca="1" si="8"/>
        <v>32.068690236274669</v>
      </c>
      <c r="BR33">
        <f t="shared" ca="1" si="9"/>
        <v>2.6729519938072932</v>
      </c>
      <c r="BS33">
        <f t="shared" ca="1" si="10"/>
        <v>9885.8275286549106</v>
      </c>
      <c r="BU33" s="30" t="s">
        <v>75</v>
      </c>
      <c r="BV33" s="20">
        <v>6</v>
      </c>
    </row>
    <row r="34" spans="1:74">
      <c r="A34">
        <f t="shared" ca="1" si="0"/>
        <v>0.9569082824023174</v>
      </c>
      <c r="R34">
        <f t="shared" ca="1" si="1"/>
        <v>-1.8210328069112369</v>
      </c>
      <c r="T34" s="25">
        <v>-1.7644084027187703</v>
      </c>
      <c r="U34" s="19">
        <v>56</v>
      </c>
      <c r="AH34">
        <f t="shared" ca="1" si="2"/>
        <v>26.424663232391584</v>
      </c>
      <c r="AI34">
        <f t="shared" ca="1" si="3"/>
        <v>0.7221017481469254</v>
      </c>
      <c r="AK34" s="25">
        <v>11.180997260549422</v>
      </c>
      <c r="AL34" s="19">
        <v>196</v>
      </c>
      <c r="AX34">
        <f t="shared" ca="1" si="4"/>
        <v>2.1647911970776859</v>
      </c>
      <c r="AZ34" s="19">
        <v>4.1148520556999513</v>
      </c>
      <c r="BA34" s="19">
        <v>130</v>
      </c>
      <c r="BO34">
        <f t="shared" ca="1" si="6"/>
        <v>0.45093060422581699</v>
      </c>
      <c r="BP34">
        <f t="shared" ca="1" si="7"/>
        <v>92.154093863268045</v>
      </c>
      <c r="BQ34">
        <f t="shared" ca="1" si="8"/>
        <v>24.549223483025735</v>
      </c>
      <c r="BR34">
        <f t="shared" ca="1" si="9"/>
        <v>1.7985913245019602</v>
      </c>
      <c r="BS34">
        <f t="shared" ca="1" si="10"/>
        <v>9445.2863160819234</v>
      </c>
    </row>
    <row r="35" spans="1:74">
      <c r="A35">
        <f t="shared" ca="1" si="0"/>
        <v>0.16519983499766688</v>
      </c>
      <c r="R35">
        <f t="shared" ca="1" si="1"/>
        <v>0.32979267932105549</v>
      </c>
      <c r="T35" s="25">
        <v>-1.6815676370156782</v>
      </c>
      <c r="U35" s="19">
        <v>76</v>
      </c>
      <c r="AH35">
        <f t="shared" ca="1" si="2"/>
        <v>20.1929645564745</v>
      </c>
      <c r="AI35">
        <f t="shared" ca="1" si="3"/>
        <v>0.55577031903420726</v>
      </c>
      <c r="AK35" s="25">
        <v>11.673169039144987</v>
      </c>
      <c r="AL35" s="19">
        <v>180</v>
      </c>
      <c r="AX35">
        <f t="shared" ca="1" si="4"/>
        <v>1.337898006555083</v>
      </c>
      <c r="AZ35" s="19">
        <v>4.3018828006464158</v>
      </c>
      <c r="BA35" s="19">
        <v>106</v>
      </c>
      <c r="BO35">
        <f t="shared" ca="1" si="6"/>
        <v>0.41833085944664816</v>
      </c>
      <c r="BP35">
        <f t="shared" ca="1" si="7"/>
        <v>102.73665739304693</v>
      </c>
      <c r="BQ35">
        <f t="shared" ca="1" si="8"/>
        <v>22.92682602922131</v>
      </c>
      <c r="BR35">
        <f t="shared" ca="1" si="9"/>
        <v>1.6255604397673358</v>
      </c>
      <c r="BS35">
        <f t="shared" ca="1" si="10"/>
        <v>9971.9167523656179</v>
      </c>
    </row>
    <row r="36" spans="1:74">
      <c r="A36">
        <f t="shared" ca="1" si="0"/>
        <v>0.2420781061024595</v>
      </c>
      <c r="R36">
        <f t="shared" ca="1" si="1"/>
        <v>-0.98664356458741986</v>
      </c>
      <c r="T36" s="25">
        <v>-1.5987268713125857</v>
      </c>
      <c r="U36" s="19">
        <v>68</v>
      </c>
      <c r="AH36">
        <f t="shared" ca="1" si="2"/>
        <v>34.000602803082089</v>
      </c>
      <c r="AI36">
        <f t="shared" ca="1" si="3"/>
        <v>0.87200964466762765</v>
      </c>
      <c r="AK36" s="25">
        <v>12.165340817740553</v>
      </c>
      <c r="AL36" s="19">
        <v>187</v>
      </c>
      <c r="AX36">
        <f t="shared" ca="1" si="4"/>
        <v>4.9683270886762134</v>
      </c>
      <c r="AZ36" s="19">
        <v>4.4889135455928804</v>
      </c>
      <c r="BA36" s="19">
        <v>115</v>
      </c>
      <c r="BO36">
        <f t="shared" ca="1" si="6"/>
        <v>0.60072284635870798</v>
      </c>
      <c r="BP36">
        <f t="shared" ca="1" si="7"/>
        <v>113.91845357476633</v>
      </c>
      <c r="BQ36">
        <f t="shared" ca="1" si="8"/>
        <v>32.714145239921535</v>
      </c>
      <c r="BR36">
        <f t="shared" ca="1" si="9"/>
        <v>2.7542984477240222</v>
      </c>
      <c r="BS36">
        <f t="shared" ca="1" si="10"/>
        <v>12071.995808543003</v>
      </c>
    </row>
    <row r="37" spans="1:74">
      <c r="A37">
        <f t="shared" ca="1" si="0"/>
        <v>0.72453857105738018</v>
      </c>
      <c r="R37">
        <f t="shared" ca="1" si="1"/>
        <v>0.80335605940827959</v>
      </c>
      <c r="T37" s="25">
        <v>-1.5158861056094937</v>
      </c>
      <c r="U37" s="19">
        <v>87</v>
      </c>
      <c r="AH37">
        <f t="shared" ca="1" si="2"/>
        <v>19.169541791216741</v>
      </c>
      <c r="AI37">
        <f t="shared" ca="1" si="3"/>
        <v>0.52474142331823448</v>
      </c>
      <c r="AK37" s="25">
        <v>12.657512596336121</v>
      </c>
      <c r="AL37" s="19">
        <v>181</v>
      </c>
      <c r="AX37">
        <f t="shared" ca="1" si="4"/>
        <v>3.0977265459648948</v>
      </c>
      <c r="AZ37" s="19">
        <v>4.6759442905393449</v>
      </c>
      <c r="BA37" s="19">
        <v>98</v>
      </c>
      <c r="BO37">
        <f t="shared" ca="1" si="6"/>
        <v>0.95417358715365952</v>
      </c>
      <c r="BP37">
        <f t="shared" ca="1" si="7"/>
        <v>102.29945291366688</v>
      </c>
      <c r="BQ37">
        <f t="shared" ca="1" si="8"/>
        <v>63.980389769426139</v>
      </c>
      <c r="BR37">
        <f t="shared" ca="1" si="9"/>
        <v>9.2486839631628239</v>
      </c>
      <c r="BS37">
        <f t="shared" ca="1" si="10"/>
        <v>16333.605869848143</v>
      </c>
    </row>
    <row r="38" spans="1:74">
      <c r="A38">
        <f t="shared" ca="1" si="0"/>
        <v>0.35498589536915526</v>
      </c>
      <c r="R38">
        <f t="shared" ca="1" si="1"/>
        <v>7.1768813453402483E-2</v>
      </c>
      <c r="T38" s="25">
        <v>-1.4330453399064011</v>
      </c>
      <c r="U38" s="19">
        <v>128</v>
      </c>
      <c r="AH38">
        <f t="shared" ca="1" si="2"/>
        <v>9.8042865216506385</v>
      </c>
      <c r="AI38">
        <f t="shared" ca="1" si="3"/>
        <v>0.19224806839724073</v>
      </c>
      <c r="AK38" s="25">
        <v>13.149684374931686</v>
      </c>
      <c r="AL38" s="19">
        <v>202</v>
      </c>
      <c r="AX38">
        <f t="shared" ca="1" si="4"/>
        <v>3.341054071867902</v>
      </c>
      <c r="AZ38" s="19">
        <v>4.8629750354858094</v>
      </c>
      <c r="BA38" s="19">
        <v>91</v>
      </c>
      <c r="BO38">
        <f t="shared" ca="1" si="6"/>
        <v>0.67017043277763888</v>
      </c>
      <c r="BP38">
        <f t="shared" ca="1" si="7"/>
        <v>99.1997414000693</v>
      </c>
      <c r="BQ38">
        <f t="shared" ca="1" si="8"/>
        <v>37.02273186386526</v>
      </c>
      <c r="BR38">
        <f t="shared" ca="1" si="9"/>
        <v>3.3275376626912592</v>
      </c>
      <c r="BS38">
        <f t="shared" ca="1" si="10"/>
        <v>11644.516383198756</v>
      </c>
    </row>
    <row r="39" spans="1:74">
      <c r="A39">
        <f t="shared" ca="1" si="0"/>
        <v>0.18594633855232667</v>
      </c>
      <c r="R39">
        <f t="shared" ca="1" si="1"/>
        <v>-1.4987683260075704</v>
      </c>
      <c r="T39" s="25">
        <v>-1.3502045742033091</v>
      </c>
      <c r="U39" s="19">
        <v>135</v>
      </c>
      <c r="AH39">
        <f t="shared" ca="1" si="2"/>
        <v>14.8344482117529</v>
      </c>
      <c r="AI39">
        <f t="shared" ca="1" si="3"/>
        <v>0.38169198371405566</v>
      </c>
      <c r="AK39" s="25">
        <v>13.641856153527254</v>
      </c>
      <c r="AL39" s="19">
        <v>190</v>
      </c>
      <c r="AX39">
        <f t="shared" ca="1" si="4"/>
        <v>0.17507529074806019</v>
      </c>
      <c r="AZ39" s="19">
        <v>5.050005780432274</v>
      </c>
      <c r="BA39" s="19">
        <v>80</v>
      </c>
      <c r="BO39">
        <f t="shared" ca="1" si="6"/>
        <v>0.19523929381299743</v>
      </c>
      <c r="BP39">
        <f t="shared" ca="1" si="7"/>
        <v>89.381316771314971</v>
      </c>
      <c r="BQ39">
        <f t="shared" ca="1" si="8"/>
        <v>12.868338657178953</v>
      </c>
      <c r="BR39">
        <f t="shared" ca="1" si="9"/>
        <v>0.65163091544679919</v>
      </c>
      <c r="BS39">
        <f t="shared" ca="1" si="10"/>
        <v>7739.0153143439829</v>
      </c>
    </row>
    <row r="40" spans="1:74">
      <c r="A40">
        <f t="shared" ca="1" si="0"/>
        <v>0.88432335245640892</v>
      </c>
      <c r="R40">
        <f t="shared" ca="1" si="1"/>
        <v>-0.56816976583579881</v>
      </c>
      <c r="T40" s="25">
        <v>-1.267363808500217</v>
      </c>
      <c r="U40" s="19">
        <v>130</v>
      </c>
      <c r="AH40">
        <f t="shared" ca="1" si="2"/>
        <v>23.205496741127412</v>
      </c>
      <c r="AI40">
        <f t="shared" ca="1" si="3"/>
        <v>0.6410272975551331</v>
      </c>
      <c r="AK40" s="25">
        <v>14.134027932122819</v>
      </c>
      <c r="AL40" s="19">
        <v>182</v>
      </c>
      <c r="AX40">
        <f t="shared" ca="1" si="4"/>
        <v>4.0176562369204385</v>
      </c>
      <c r="AZ40" s="19">
        <v>5.2370365253787385</v>
      </c>
      <c r="BA40" s="19">
        <v>70</v>
      </c>
      <c r="BO40">
        <f t="shared" ca="1" si="6"/>
        <v>0.11032975177106452</v>
      </c>
      <c r="BP40">
        <f t="shared" ca="1" si="7"/>
        <v>104.42564655784044</v>
      </c>
      <c r="BQ40">
        <f t="shared" ca="1" si="8"/>
        <v>9.3948816606092294</v>
      </c>
      <c r="BR40">
        <f t="shared" ca="1" si="9"/>
        <v>0.35071317755637482</v>
      </c>
      <c r="BS40">
        <f t="shared" ca="1" si="10"/>
        <v>8354.4973783766654</v>
      </c>
    </row>
    <row r="41" spans="1:74">
      <c r="A41">
        <f t="shared" ca="1" si="0"/>
        <v>0.19382607903153115</v>
      </c>
      <c r="R41">
        <f t="shared" ca="1" si="1"/>
        <v>0.37003560201959584</v>
      </c>
      <c r="T41" s="25">
        <v>-1.1845230427971245</v>
      </c>
      <c r="U41" s="19">
        <v>163</v>
      </c>
      <c r="AH41">
        <f t="shared" ca="1" si="2"/>
        <v>7.842728750868674</v>
      </c>
      <c r="AI41">
        <f t="shared" ca="1" si="3"/>
        <v>0.12301678851940423</v>
      </c>
      <c r="AK41" s="25">
        <v>14.626199710718387</v>
      </c>
      <c r="AL41" s="19">
        <v>164</v>
      </c>
      <c r="AX41">
        <f t="shared" ca="1" si="4"/>
        <v>0.81057492572674472</v>
      </c>
      <c r="AZ41" s="19">
        <v>5.4240672703252031</v>
      </c>
      <c r="BA41" s="19">
        <v>69</v>
      </c>
      <c r="BO41">
        <f t="shared" ca="1" si="6"/>
        <v>0.9573154949969841</v>
      </c>
      <c r="BP41">
        <f t="shared" ca="1" si="7"/>
        <v>129.09806855213125</v>
      </c>
      <c r="BQ41">
        <f t="shared" ca="1" si="8"/>
        <v>64.539300532741436</v>
      </c>
      <c r="BR41">
        <f t="shared" ca="1" si="9"/>
        <v>9.4617579152881426</v>
      </c>
      <c r="BS41">
        <f t="shared" ca="1" si="10"/>
        <v>18329.322226509772</v>
      </c>
    </row>
    <row r="42" spans="1:74">
      <c r="A42">
        <f t="shared" ca="1" si="0"/>
        <v>0.82139793175498588</v>
      </c>
      <c r="R42">
        <f t="shared" ca="1" si="1"/>
        <v>0.5125270093301425</v>
      </c>
      <c r="T42" s="25">
        <v>-1.1016822770940324</v>
      </c>
      <c r="U42" s="19">
        <v>189</v>
      </c>
      <c r="AH42">
        <f t="shared" ca="1" si="2"/>
        <v>31.609027413555104</v>
      </c>
      <c r="AI42">
        <f t="shared" ca="1" si="3"/>
        <v>0.83088606366231621</v>
      </c>
      <c r="AK42" s="25">
        <v>15.118371489313953</v>
      </c>
      <c r="AL42" s="19">
        <v>175</v>
      </c>
      <c r="AX42">
        <f t="shared" ca="1" si="4"/>
        <v>0.36133259420189529</v>
      </c>
      <c r="AZ42" s="19">
        <v>5.6110980152716676</v>
      </c>
      <c r="BA42" s="19">
        <v>60</v>
      </c>
      <c r="BO42">
        <f t="shared" ca="1" si="6"/>
        <v>0.52909502100627837</v>
      </c>
      <c r="BP42">
        <f t="shared" ca="1" si="7"/>
        <v>144.6557390086985</v>
      </c>
      <c r="BQ42">
        <f t="shared" ca="1" si="8"/>
        <v>28.647610743366172</v>
      </c>
      <c r="BR42">
        <f t="shared" ca="1" si="9"/>
        <v>2.2592968452951485</v>
      </c>
      <c r="BS42">
        <f t="shared" ca="1" si="10"/>
        <v>13668.451858534057</v>
      </c>
    </row>
    <row r="43" spans="1:74">
      <c r="A43">
        <f t="shared" ca="1" si="0"/>
        <v>0.74960110501851962</v>
      </c>
      <c r="R43">
        <f t="shared" ca="1" si="1"/>
        <v>-0.36294743355449627</v>
      </c>
      <c r="T43" s="25">
        <v>-1.0188415113909399</v>
      </c>
      <c r="U43" s="19">
        <v>184</v>
      </c>
      <c r="AH43">
        <f t="shared" ca="1" si="2"/>
        <v>14.728157128216488</v>
      </c>
      <c r="AI43">
        <f t="shared" ca="1" si="3"/>
        <v>0.37794855021410734</v>
      </c>
      <c r="AK43" s="25">
        <v>15.61054326790952</v>
      </c>
      <c r="AL43" s="19">
        <v>178</v>
      </c>
      <c r="AX43">
        <f t="shared" ca="1" si="4"/>
        <v>4.8810007034124761E-2</v>
      </c>
      <c r="AZ43" s="19">
        <v>5.7981287602181322</v>
      </c>
      <c r="BA43" s="19">
        <v>68</v>
      </c>
      <c r="BO43">
        <f t="shared" ca="1" si="6"/>
        <v>0.63266495292926905</v>
      </c>
      <c r="BP43">
        <f t="shared" ca="1" si="7"/>
        <v>109.26875942055725</v>
      </c>
      <c r="BQ43">
        <f t="shared" ca="1" si="8"/>
        <v>34.644997369682656</v>
      </c>
      <c r="BR43">
        <f t="shared" ca="1" si="9"/>
        <v>3.0044427378043563</v>
      </c>
      <c r="BS43">
        <f t="shared" ca="1" si="10"/>
        <v>12014.645717748579</v>
      </c>
    </row>
    <row r="44" spans="1:74">
      <c r="A44">
        <f t="shared" ca="1" si="0"/>
        <v>0.99871191626464662</v>
      </c>
      <c r="R44">
        <f t="shared" ca="1" si="1"/>
        <v>0.20133473295828774</v>
      </c>
      <c r="T44" s="25">
        <v>-0.93600074568784786</v>
      </c>
      <c r="U44" s="19">
        <v>225</v>
      </c>
      <c r="AH44">
        <f t="shared" ca="1" si="2"/>
        <v>15.04398705565395</v>
      </c>
      <c r="AI44">
        <f t="shared" ca="1" si="3"/>
        <v>0.38903857951735565</v>
      </c>
      <c r="AK44" s="25">
        <v>16.102715046505086</v>
      </c>
      <c r="AL44" s="19">
        <v>182</v>
      </c>
      <c r="AX44">
        <f t="shared" ca="1" si="4"/>
        <v>1.6816729458429347</v>
      </c>
      <c r="AZ44" s="19">
        <v>5.9851595051645967</v>
      </c>
      <c r="BA44" s="19">
        <v>51</v>
      </c>
      <c r="BO44">
        <f t="shared" ca="1" si="6"/>
        <v>0.95331008553901675</v>
      </c>
      <c r="BP44">
        <f t="shared" ca="1" si="7"/>
        <v>116.05248454198559</v>
      </c>
      <c r="BQ44">
        <f t="shared" ca="1" si="8"/>
        <v>63.830166327957912</v>
      </c>
      <c r="BR44">
        <f t="shared" ca="1" si="9"/>
        <v>9.1926813061916075</v>
      </c>
      <c r="BS44">
        <f t="shared" ca="1" si="10"/>
        <v>17264.494942592268</v>
      </c>
    </row>
    <row r="45" spans="1:74">
      <c r="A45">
        <f t="shared" ca="1" si="0"/>
        <v>0.30441340669353933</v>
      </c>
      <c r="R45">
        <f t="shared" ca="1" si="1"/>
        <v>1.6472249983943181</v>
      </c>
      <c r="T45" s="25">
        <v>-0.85315997998475579</v>
      </c>
      <c r="U45" s="19">
        <v>205</v>
      </c>
      <c r="AH45">
        <f t="shared" ca="1" si="2"/>
        <v>27.728680446798677</v>
      </c>
      <c r="AI45">
        <f t="shared" ca="1" si="3"/>
        <v>0.75199416267959618</v>
      </c>
      <c r="AK45" s="25">
        <v>16.594886825100652</v>
      </c>
      <c r="AL45" s="19">
        <v>170</v>
      </c>
      <c r="AX45">
        <f t="shared" ca="1" si="4"/>
        <v>3.9396978568583205</v>
      </c>
      <c r="AZ45" s="19">
        <v>6.1721902501110613</v>
      </c>
      <c r="BA45" s="19">
        <v>52</v>
      </c>
      <c r="BO45">
        <f t="shared" ca="1" si="6"/>
        <v>0.16409718559829167</v>
      </c>
      <c r="BP45">
        <f t="shared" ca="1" si="7"/>
        <v>103.6231656849978</v>
      </c>
      <c r="BQ45">
        <f t="shared" ca="1" si="8"/>
        <v>11.581758567984465</v>
      </c>
      <c r="BR45">
        <f t="shared" ca="1" si="9"/>
        <v>0.53772877011220055</v>
      </c>
      <c r="BS45">
        <f t="shared" ca="1" si="10"/>
        <v>8573.1160857819523</v>
      </c>
    </row>
    <row r="46" spans="1:74">
      <c r="A46">
        <f t="shared" ca="1" si="0"/>
        <v>0.9878794220112691</v>
      </c>
      <c r="R46">
        <f t="shared" ca="1" si="1"/>
        <v>1.1841584370195155</v>
      </c>
      <c r="T46" s="25">
        <v>-0.77031921428166328</v>
      </c>
      <c r="U46" s="19">
        <v>250</v>
      </c>
      <c r="AH46">
        <f t="shared" ca="1" si="2"/>
        <v>2.3573377571217398</v>
      </c>
      <c r="AI46">
        <f t="shared" ca="1" si="3"/>
        <v>1.111408260230351E-2</v>
      </c>
      <c r="AK46" s="25">
        <v>17.087058603696217</v>
      </c>
      <c r="AL46" s="19">
        <v>156</v>
      </c>
      <c r="AX46">
        <f t="shared" ca="1" si="4"/>
        <v>2.3146241029180619</v>
      </c>
      <c r="AZ46" s="19">
        <v>6.3592209950575258</v>
      </c>
      <c r="BA46" s="19">
        <v>35</v>
      </c>
      <c r="BO46">
        <f t="shared" ca="1" si="6"/>
        <v>0.71724466846352575</v>
      </c>
      <c r="BP46">
        <f t="shared" ca="1" si="7"/>
        <v>121.18940018383009</v>
      </c>
      <c r="BQ46">
        <f t="shared" ca="1" si="8"/>
        <v>40.207665856295186</v>
      </c>
      <c r="BR46">
        <f t="shared" ca="1" si="9"/>
        <v>3.7895199244647864</v>
      </c>
      <c r="BS46">
        <f t="shared" ca="1" si="10"/>
        <v>13640.88057583706</v>
      </c>
    </row>
    <row r="47" spans="1:74">
      <c r="A47">
        <f t="shared" ca="1" si="0"/>
        <v>0.28072113050403125</v>
      </c>
      <c r="R47">
        <f t="shared" ca="1" si="1"/>
        <v>-0.74993683247695864</v>
      </c>
      <c r="T47" s="25">
        <v>-0.68747844857857121</v>
      </c>
      <c r="U47" s="19">
        <v>237</v>
      </c>
      <c r="AH47">
        <f t="shared" ca="1" si="2"/>
        <v>6.0503012596422794</v>
      </c>
      <c r="AI47">
        <f t="shared" ca="1" si="3"/>
        <v>7.3212290664857904E-2</v>
      </c>
      <c r="AK47" s="25">
        <v>17.579230382291787</v>
      </c>
      <c r="AL47" s="19">
        <v>158</v>
      </c>
      <c r="AX47">
        <f t="shared" ca="1" si="4"/>
        <v>1.2182697638238409</v>
      </c>
      <c r="AZ47" s="19">
        <v>6.5462517400039903</v>
      </c>
      <c r="BA47" s="19">
        <v>37</v>
      </c>
      <c r="BO47">
        <f t="shared" ca="1" si="6"/>
        <v>0.96853025089778466</v>
      </c>
      <c r="BP47">
        <f t="shared" ca="1" si="7"/>
        <v>84.9755896760078</v>
      </c>
      <c r="BQ47">
        <f t="shared" ca="1" si="8"/>
        <v>66.724812808385494</v>
      </c>
      <c r="BR47">
        <f t="shared" ca="1" si="9"/>
        <v>10.376185621618783</v>
      </c>
      <c r="BS47">
        <f t="shared" ca="1" si="10"/>
        <v>15733.628244644731</v>
      </c>
    </row>
    <row r="48" spans="1:74">
      <c r="A48">
        <f t="shared" ca="1" si="0"/>
        <v>0.12621945314004746</v>
      </c>
      <c r="R48">
        <f t="shared" ca="1" si="1"/>
        <v>-1.2234573466624937E-2</v>
      </c>
      <c r="T48" s="25">
        <v>-0.6046376828754787</v>
      </c>
      <c r="U48" s="19">
        <v>280</v>
      </c>
      <c r="AH48">
        <f t="shared" ca="1" si="2"/>
        <v>4.4219529053121791</v>
      </c>
      <c r="AI48">
        <f t="shared" ca="1" si="3"/>
        <v>3.9107334993597642E-2</v>
      </c>
      <c r="AK48" s="25">
        <v>18.071402160887352</v>
      </c>
      <c r="AL48" s="19">
        <v>144</v>
      </c>
      <c r="AX48">
        <f t="shared" ca="1" si="4"/>
        <v>1.2366013550605714</v>
      </c>
      <c r="AZ48" s="19">
        <v>6.7332824849504549</v>
      </c>
      <c r="BA48" s="19">
        <v>25</v>
      </c>
      <c r="BO48">
        <f t="shared" ca="1" si="6"/>
        <v>0.13095795091829765</v>
      </c>
      <c r="BP48">
        <f t="shared" ca="1" si="7"/>
        <v>87.337396274395743</v>
      </c>
      <c r="BQ48">
        <f t="shared" ca="1" si="8"/>
        <v>10.238725105847351</v>
      </c>
      <c r="BR48">
        <f t="shared" ca="1" si="9"/>
        <v>0.42109130097393405</v>
      </c>
      <c r="BS48">
        <f t="shared" ca="1" si="10"/>
        <v>7263.8176400846178</v>
      </c>
    </row>
    <row r="49" spans="1:71">
      <c r="A49">
        <f t="shared" ca="1" si="0"/>
        <v>0.76407254515535394</v>
      </c>
      <c r="R49">
        <f t="shared" ca="1" si="1"/>
        <v>0.54769737956188624</v>
      </c>
      <c r="T49" s="25">
        <v>-0.52179691717238663</v>
      </c>
      <c r="U49" s="19">
        <v>291</v>
      </c>
      <c r="AH49">
        <f t="shared" ca="1" si="2"/>
        <v>11.038945941891143</v>
      </c>
      <c r="AI49">
        <f t="shared" ca="1" si="3"/>
        <v>0.24101813334055977</v>
      </c>
      <c r="AK49" s="25">
        <v>18.563573939482918</v>
      </c>
      <c r="AL49" s="19">
        <v>158</v>
      </c>
      <c r="AX49">
        <f t="shared" ca="1" si="4"/>
        <v>3.5671593678537543</v>
      </c>
      <c r="AZ49" s="19">
        <v>6.9203132298969194</v>
      </c>
      <c r="BA49" s="19">
        <v>16</v>
      </c>
      <c r="BO49">
        <f t="shared" ca="1" si="6"/>
        <v>0.42127515815641092</v>
      </c>
      <c r="BP49">
        <f t="shared" ca="1" si="7"/>
        <v>81.93698394356332</v>
      </c>
      <c r="BQ49">
        <f t="shared" ca="1" si="8"/>
        <v>23.0714560670651</v>
      </c>
      <c r="BR49">
        <f t="shared" ca="1" si="9"/>
        <v>1.6407844330296775</v>
      </c>
      <c r="BS49">
        <f t="shared" ca="1" si="10"/>
        <v>8534.9698126648454</v>
      </c>
    </row>
    <row r="50" spans="1:71">
      <c r="A50">
        <f t="shared" ca="1" si="0"/>
        <v>0.88350793032346175</v>
      </c>
      <c r="R50">
        <f t="shared" ca="1" si="1"/>
        <v>0.75559433023009714</v>
      </c>
      <c r="T50" s="25">
        <v>-0.43895615146929412</v>
      </c>
      <c r="U50" s="19">
        <v>285</v>
      </c>
      <c r="AH50">
        <f t="shared" ca="1" si="2"/>
        <v>1.7860591351554116</v>
      </c>
      <c r="AI50">
        <f t="shared" ca="1" si="3"/>
        <v>6.3800144685441929E-3</v>
      </c>
      <c r="AK50" s="25">
        <v>19.055745718078484</v>
      </c>
      <c r="AL50" s="19">
        <v>143</v>
      </c>
      <c r="AX50">
        <f t="shared" ca="1" si="4"/>
        <v>4.5848520173833771</v>
      </c>
      <c r="AZ50" s="19">
        <v>7.107343974843384</v>
      </c>
      <c r="BA50" s="19">
        <v>24</v>
      </c>
      <c r="BO50">
        <f t="shared" ca="1" si="6"/>
        <v>0.2190085863585256</v>
      </c>
      <c r="BP50">
        <f t="shared" ca="1" si="7"/>
        <v>82.663184291386372</v>
      </c>
      <c r="BQ50">
        <f t="shared" ca="1" si="8"/>
        <v>13.867164612484245</v>
      </c>
      <c r="BR50">
        <f t="shared" ca="1" si="9"/>
        <v>0.74157336977969168</v>
      </c>
      <c r="BS50">
        <f t="shared" ca="1" si="10"/>
        <v>7395.6113725793784</v>
      </c>
    </row>
    <row r="51" spans="1:71">
      <c r="A51">
        <f t="shared" ca="1" si="0"/>
        <v>0.8351597810321606</v>
      </c>
      <c r="R51">
        <f t="shared" ca="1" si="1"/>
        <v>-2.2368497924832522</v>
      </c>
      <c r="T51" s="25">
        <v>-0.35611538576620205</v>
      </c>
      <c r="U51" s="19">
        <v>309</v>
      </c>
      <c r="AH51">
        <f t="shared" ca="1" si="2"/>
        <v>12.297722784951944</v>
      </c>
      <c r="AI51">
        <f t="shared" ca="1" si="3"/>
        <v>0.28926914639983425</v>
      </c>
      <c r="AK51" s="25">
        <v>19.547917496674053</v>
      </c>
      <c r="AL51" s="19">
        <v>152</v>
      </c>
      <c r="AX51">
        <f t="shared" ca="1" si="4"/>
        <v>0.52266256864873162</v>
      </c>
      <c r="AZ51" s="19">
        <v>7.2943747197898485</v>
      </c>
      <c r="BA51" s="19">
        <v>25</v>
      </c>
      <c r="BO51">
        <f t="shared" ca="1" si="6"/>
        <v>0.82599339084736578</v>
      </c>
      <c r="BP51">
        <f t="shared" ca="1" si="7"/>
        <v>106.2436860947364</v>
      </c>
      <c r="BQ51">
        <f t="shared" ca="1" si="8"/>
        <v>48.784026344598004</v>
      </c>
      <c r="BR51">
        <f t="shared" ca="1" si="9"/>
        <v>5.2459859905594177</v>
      </c>
      <c r="BS51">
        <f t="shared" ca="1" si="10"/>
        <v>13889.256458259175</v>
      </c>
    </row>
    <row r="52" spans="1:71">
      <c r="A52">
        <f t="shared" ca="1" si="0"/>
        <v>0.76059063241358915</v>
      </c>
      <c r="R52">
        <f t="shared" ca="1" si="1"/>
        <v>0.97918584355075267</v>
      </c>
      <c r="T52" s="25">
        <v>-0.27327462006310999</v>
      </c>
      <c r="U52" s="19">
        <v>259</v>
      </c>
      <c r="AH52">
        <f t="shared" ca="1" si="2"/>
        <v>6.5445493165204782</v>
      </c>
      <c r="AI52">
        <f t="shared" ca="1" si="3"/>
        <v>8.566225151273732E-2</v>
      </c>
      <c r="AK52" s="25">
        <v>20.040089275269619</v>
      </c>
      <c r="AL52" s="19">
        <v>151</v>
      </c>
      <c r="AX52">
        <f t="shared" ca="1" si="4"/>
        <v>4.6159319427436749</v>
      </c>
      <c r="AZ52" s="19">
        <v>7.4814054647363131</v>
      </c>
      <c r="BA52" s="19">
        <v>23</v>
      </c>
      <c r="BO52">
        <f t="shared" ca="1" si="6"/>
        <v>0.9813425936952942</v>
      </c>
      <c r="BP52">
        <f t="shared" ca="1" si="7"/>
        <v>99.896389913239716</v>
      </c>
      <c r="BQ52">
        <f t="shared" ca="1" si="8"/>
        <v>69.778381962411601</v>
      </c>
      <c r="BR52">
        <f t="shared" ca="1" si="9"/>
        <v>11.944536272484577</v>
      </c>
      <c r="BS52">
        <f t="shared" ca="1" si="10"/>
        <v>17553.946371913313</v>
      </c>
    </row>
    <row r="53" spans="1:71">
      <c r="A53">
        <f t="shared" ca="1" si="0"/>
        <v>0.4921481645716651</v>
      </c>
      <c r="R53">
        <f t="shared" ca="1" si="1"/>
        <v>-2.2678997389121323</v>
      </c>
      <c r="T53" s="25">
        <v>-0.19043385436001792</v>
      </c>
      <c r="U53" s="19">
        <v>319</v>
      </c>
      <c r="AH53">
        <f t="shared" ca="1" si="2"/>
        <v>21.456714673551254</v>
      </c>
      <c r="AI53">
        <f t="shared" ca="1" si="3"/>
        <v>0.59264043138646783</v>
      </c>
      <c r="AK53" s="25">
        <v>20.532261053865184</v>
      </c>
      <c r="AL53" s="19">
        <v>143</v>
      </c>
      <c r="AX53">
        <f t="shared" ca="1" si="4"/>
        <v>7.1686380668419605E-2</v>
      </c>
      <c r="AZ53" s="19">
        <v>7.6684362096827776</v>
      </c>
      <c r="BA53" s="19">
        <v>18</v>
      </c>
      <c r="BO53">
        <f t="shared" ca="1" si="6"/>
        <v>0.67481069246335534</v>
      </c>
      <c r="BP53">
        <f t="shared" ca="1" si="7"/>
        <v>116.74206712742247</v>
      </c>
      <c r="BQ53">
        <f t="shared" ca="1" si="8"/>
        <v>37.326118969500676</v>
      </c>
      <c r="BR53">
        <f t="shared" ca="1" si="9"/>
        <v>3.3700433445079301</v>
      </c>
      <c r="BS53">
        <f t="shared" ca="1" si="10"/>
        <v>12915.569599222019</v>
      </c>
    </row>
    <row r="54" spans="1:71">
      <c r="A54">
        <f t="shared" ca="1" si="0"/>
        <v>0.18572259278978598</v>
      </c>
      <c r="R54">
        <f t="shared" ca="1" si="1"/>
        <v>0.58727549608132001</v>
      </c>
      <c r="T54" s="25">
        <v>-0.10759308865692496</v>
      </c>
      <c r="U54" s="19">
        <v>307</v>
      </c>
      <c r="AH54">
        <f t="shared" ca="1" si="2"/>
        <v>40.402800707126033</v>
      </c>
      <c r="AI54">
        <f t="shared" ca="1" si="3"/>
        <v>0.9539468828664297</v>
      </c>
      <c r="AK54" s="25">
        <v>21.02443283246075</v>
      </c>
      <c r="AL54" s="19">
        <v>138</v>
      </c>
      <c r="AX54">
        <f t="shared" ca="1" si="4"/>
        <v>1.203687987495631</v>
      </c>
      <c r="AZ54" s="19">
        <v>7.8554669546292422</v>
      </c>
      <c r="BA54" s="19">
        <v>19</v>
      </c>
      <c r="BO54">
        <f t="shared" ca="1" si="6"/>
        <v>0.84465004464667282</v>
      </c>
      <c r="BP54">
        <f t="shared" ca="1" si="7"/>
        <v>122.36162423401834</v>
      </c>
      <c r="BQ54">
        <f t="shared" ca="1" si="8"/>
        <v>50.50491990214924</v>
      </c>
      <c r="BR54">
        <f t="shared" ca="1" si="9"/>
        <v>5.5862247916116541</v>
      </c>
      <c r="BS54">
        <f t="shared" ca="1" si="10"/>
        <v>15291.673124079702</v>
      </c>
    </row>
    <row r="55" spans="1:71">
      <c r="A55">
        <f t="shared" ca="1" si="0"/>
        <v>0.7296366284815502</v>
      </c>
      <c r="R55">
        <f t="shared" ca="1" si="1"/>
        <v>-0.57575564612939722</v>
      </c>
      <c r="T55" s="25">
        <v>-2.4752322953832895E-2</v>
      </c>
      <c r="U55" s="19">
        <v>351</v>
      </c>
      <c r="AH55">
        <f t="shared" ca="1" si="2"/>
        <v>27.52394354974108</v>
      </c>
      <c r="AI55">
        <f t="shared" ca="1" si="3"/>
        <v>0.74741344322238723</v>
      </c>
      <c r="AK55" s="25">
        <v>21.516604611056316</v>
      </c>
      <c r="AL55" s="19">
        <v>152</v>
      </c>
      <c r="AX55">
        <f t="shared" ca="1" si="4"/>
        <v>2.613506843990224</v>
      </c>
      <c r="AZ55" s="19">
        <v>8.0424976995757049</v>
      </c>
      <c r="BA55" s="19">
        <v>14</v>
      </c>
      <c r="BO55">
        <f t="shared" ca="1" si="6"/>
        <v>0.11014498208027179</v>
      </c>
      <c r="BP55">
        <f t="shared" ca="1" si="7"/>
        <v>98.688329633608888</v>
      </c>
      <c r="BQ55">
        <f t="shared" ca="1" si="8"/>
        <v>9.3870115406457995</v>
      </c>
      <c r="BR55">
        <f t="shared" ca="1" si="9"/>
        <v>0.35009019221875176</v>
      </c>
      <c r="BS55">
        <f t="shared" ca="1" si="10"/>
        <v>7951.9112860828282</v>
      </c>
    </row>
    <row r="56" spans="1:71">
      <c r="A56">
        <f t="shared" ca="1" si="0"/>
        <v>0.38653799522627952</v>
      </c>
      <c r="R56">
        <f t="shared" ca="1" si="1"/>
        <v>-0.77326705673598528</v>
      </c>
      <c r="T56" s="25">
        <v>5.8088442749259173E-2</v>
      </c>
      <c r="U56" s="19">
        <v>301</v>
      </c>
      <c r="AH56">
        <f t="shared" ca="1" si="2"/>
        <v>36.089025009413739</v>
      </c>
      <c r="AI56">
        <f t="shared" ca="1" si="3"/>
        <v>0.90324238740564178</v>
      </c>
      <c r="AK56" s="25">
        <v>22.008776389651885</v>
      </c>
      <c r="AL56" s="19">
        <v>131</v>
      </c>
      <c r="AX56">
        <f t="shared" ca="1" si="4"/>
        <v>2.3212233762250376</v>
      </c>
      <c r="AZ56" s="19">
        <v>8.2295284445221704</v>
      </c>
      <c r="BA56" s="19">
        <v>12</v>
      </c>
      <c r="BO56">
        <f t="shared" ca="1" si="6"/>
        <v>0.70557988584765796</v>
      </c>
      <c r="BP56">
        <f t="shared" ca="1" si="7"/>
        <v>100.75623640980135</v>
      </c>
      <c r="BQ56">
        <f t="shared" ca="1" si="8"/>
        <v>39.395164829134998</v>
      </c>
      <c r="BR56">
        <f t="shared" ca="1" si="9"/>
        <v>3.6682427157988733</v>
      </c>
      <c r="BS56">
        <f t="shared" ca="1" si="10"/>
        <v>12092.925846339256</v>
      </c>
    </row>
    <row r="57" spans="1:71">
      <c r="A57">
        <f t="shared" ca="1" si="0"/>
        <v>0.98301116063039851</v>
      </c>
      <c r="R57">
        <f t="shared" ca="1" si="1"/>
        <v>-0.10817934170277729</v>
      </c>
      <c r="T57" s="25">
        <v>0.14092920845235124</v>
      </c>
      <c r="U57" s="19">
        <v>334</v>
      </c>
      <c r="AH57">
        <f t="shared" ca="1" si="2"/>
        <v>11.295557549023727</v>
      </c>
      <c r="AI57">
        <f t="shared" ca="1" si="3"/>
        <v>0.25098306727953279</v>
      </c>
      <c r="AK57" s="25">
        <v>22.500948168247451</v>
      </c>
      <c r="AL57" s="19">
        <v>143</v>
      </c>
      <c r="AX57">
        <f t="shared" ca="1" si="4"/>
        <v>2.1709426360509938</v>
      </c>
      <c r="AZ57" s="19">
        <v>8.4165591894686358</v>
      </c>
      <c r="BA57" s="19">
        <v>11</v>
      </c>
      <c r="BO57">
        <f t="shared" ca="1" si="6"/>
        <v>0.24002678255648702</v>
      </c>
      <c r="BP57">
        <f t="shared" ca="1" si="7"/>
        <v>85.369852101980612</v>
      </c>
      <c r="BQ57">
        <f t="shared" ca="1" si="8"/>
        <v>14.763123789656575</v>
      </c>
      <c r="BR57">
        <f t="shared" ca="1" si="9"/>
        <v>0.82341625958584463</v>
      </c>
      <c r="BS57">
        <f t="shared" ca="1" si="10"/>
        <v>7699.2269039800531</v>
      </c>
    </row>
    <row r="58" spans="1:71">
      <c r="A58">
        <f t="shared" ca="1" si="0"/>
        <v>0.25421839832266291</v>
      </c>
      <c r="R58">
        <f t="shared" ca="1" si="1"/>
        <v>-1.6672708598197472</v>
      </c>
      <c r="T58" s="25">
        <v>0.22376997415544331</v>
      </c>
      <c r="U58" s="19">
        <v>298</v>
      </c>
      <c r="AH58">
        <f t="shared" ca="1" si="2"/>
        <v>17.940326639244766</v>
      </c>
      <c r="AI58">
        <f t="shared" ca="1" si="3"/>
        <v>0.48608867200084072</v>
      </c>
      <c r="AK58" s="25">
        <v>22.993119946843017</v>
      </c>
      <c r="AL58" s="19">
        <v>137</v>
      </c>
      <c r="AX58">
        <f t="shared" ca="1" si="4"/>
        <v>2.8886130969545647</v>
      </c>
      <c r="AZ58" s="19">
        <v>8.6035899344150994</v>
      </c>
      <c r="BA58" s="19">
        <v>15</v>
      </c>
      <c r="BO58">
        <f t="shared" ca="1" si="6"/>
        <v>0.73621351923824496</v>
      </c>
      <c r="BP58">
        <f t="shared" ca="1" si="7"/>
        <v>124.49369987369518</v>
      </c>
      <c r="BQ58">
        <f t="shared" ca="1" si="8"/>
        <v>41.565584533314052</v>
      </c>
      <c r="BR58">
        <f t="shared" ca="1" si="9"/>
        <v>3.9978458642166412</v>
      </c>
      <c r="BS58">
        <f t="shared" ca="1" si="10"/>
        <v>14070.47120375506</v>
      </c>
    </row>
    <row r="59" spans="1:71">
      <c r="A59">
        <f t="shared" ca="1" si="0"/>
        <v>0.96884313600548211</v>
      </c>
      <c r="R59">
        <f t="shared" ca="1" si="1"/>
        <v>-3.2963289143407071E-2</v>
      </c>
      <c r="T59" s="25">
        <v>0.30661073985853626</v>
      </c>
      <c r="U59" s="19">
        <v>316</v>
      </c>
      <c r="AH59">
        <f t="shared" ca="1" si="2"/>
        <v>22.774502114570048</v>
      </c>
      <c r="AI59">
        <f t="shared" ca="1" si="3"/>
        <v>0.62938613244522468</v>
      </c>
      <c r="AK59" s="25">
        <v>23.485291725438582</v>
      </c>
      <c r="AL59" s="19">
        <v>157</v>
      </c>
      <c r="AX59">
        <f t="shared" ca="1" si="4"/>
        <v>0.51614511992577961</v>
      </c>
      <c r="AZ59" s="19">
        <v>8.7906206793615631</v>
      </c>
      <c r="BA59" s="19">
        <v>15</v>
      </c>
      <c r="BO59">
        <f t="shared" ca="1" si="6"/>
        <v>0.32859495173483044</v>
      </c>
      <c r="BP59">
        <f t="shared" ca="1" si="7"/>
        <v>99.925268946757399</v>
      </c>
      <c r="BQ59">
        <f t="shared" ca="1" si="8"/>
        <v>18.682235279774346</v>
      </c>
      <c r="BR59">
        <f t="shared" ca="1" si="9"/>
        <v>1.1951480263551193</v>
      </c>
      <c r="BS59">
        <f t="shared" ca="1" si="10"/>
        <v>9221.5367621569894</v>
      </c>
    </row>
    <row r="60" spans="1:71">
      <c r="A60">
        <f t="shared" ca="1" si="0"/>
        <v>1.4195140343918111E-2</v>
      </c>
      <c r="R60">
        <f t="shared" ca="1" si="1"/>
        <v>-1.3742061938933066</v>
      </c>
      <c r="T60" s="25">
        <v>0.38945150556162833</v>
      </c>
      <c r="U60" s="19">
        <v>302</v>
      </c>
      <c r="AH60">
        <f t="shared" ca="1" si="2"/>
        <v>11.610819414426999</v>
      </c>
      <c r="AI60">
        <f t="shared" ca="1" si="3"/>
        <v>0.26313540698413229</v>
      </c>
      <c r="AK60" s="25">
        <v>23.977463504034148</v>
      </c>
      <c r="AL60" s="19">
        <v>143</v>
      </c>
      <c r="AX60">
        <f t="shared" ca="1" si="4"/>
        <v>0.71666624929112976</v>
      </c>
      <c r="AZ60" s="19">
        <v>8.9776514243080285</v>
      </c>
      <c r="BA60" s="19">
        <v>13</v>
      </c>
      <c r="BO60">
        <f t="shared" ca="1" si="6"/>
        <v>0.60428453690858719</v>
      </c>
      <c r="BP60">
        <f t="shared" ca="1" si="7"/>
        <v>84.721986713921694</v>
      </c>
      <c r="BQ60">
        <f t="shared" ca="1" si="8"/>
        <v>32.92552078554759</v>
      </c>
      <c r="BR60">
        <f t="shared" ca="1" si="9"/>
        <v>2.7811795606176979</v>
      </c>
      <c r="BS60">
        <f t="shared" ca="1" si="10"/>
        <v>10057.445016714588</v>
      </c>
    </row>
    <row r="61" spans="1:71">
      <c r="A61">
        <f t="shared" ca="1" si="0"/>
        <v>0.85949498181586415</v>
      </c>
      <c r="R61">
        <f t="shared" ca="1" si="1"/>
        <v>0.31162826257056508</v>
      </c>
      <c r="T61" s="25">
        <v>0.4722922712647204</v>
      </c>
      <c r="U61" s="19">
        <v>307</v>
      </c>
      <c r="AH61">
        <f t="shared" ca="1" si="2"/>
        <v>28.52021614361734</v>
      </c>
      <c r="AI61">
        <f t="shared" ca="1" si="3"/>
        <v>0.76930944274154145</v>
      </c>
      <c r="AK61" s="25">
        <v>24.469635282629717</v>
      </c>
      <c r="AL61" s="19">
        <v>130</v>
      </c>
      <c r="AX61">
        <f t="shared" ca="1" si="4"/>
        <v>2.5191717443455102</v>
      </c>
      <c r="AZ61" s="19">
        <v>9.164682169254494</v>
      </c>
      <c r="BA61" s="19">
        <v>11</v>
      </c>
      <c r="BO61">
        <f t="shared" ca="1" si="6"/>
        <v>0.84420887826439694</v>
      </c>
      <c r="BP61">
        <f t="shared" ca="1" si="7"/>
        <v>92.395761366521597</v>
      </c>
      <c r="BQ61">
        <f t="shared" ca="1" si="8"/>
        <v>50.463069189244166</v>
      </c>
      <c r="BR61">
        <f t="shared" ca="1" si="9"/>
        <v>5.5777173965344886</v>
      </c>
      <c r="BS61">
        <f t="shared" ca="1" si="10"/>
        <v>13187.325433541275</v>
      </c>
    </row>
    <row r="62" spans="1:71">
      <c r="A62">
        <f t="shared" ca="1" si="0"/>
        <v>0.54679822455584348</v>
      </c>
      <c r="R62">
        <f t="shared" ca="1" si="1"/>
        <v>1.7734169973643716</v>
      </c>
      <c r="T62" s="25">
        <v>0.55513303696781247</v>
      </c>
      <c r="U62" s="19">
        <v>309</v>
      </c>
      <c r="AH62">
        <f t="shared" ca="1" si="2"/>
        <v>16.502229961074754</v>
      </c>
      <c r="AI62">
        <f t="shared" ca="1" si="3"/>
        <v>0.43894970120964116</v>
      </c>
      <c r="AK62" s="25">
        <v>24.961807061225283</v>
      </c>
      <c r="AL62" s="19">
        <v>126</v>
      </c>
      <c r="AX62">
        <f t="shared" ca="1" si="4"/>
        <v>2.0035758580020389</v>
      </c>
      <c r="AZ62" s="19">
        <v>9.3517129142009576</v>
      </c>
      <c r="BA62" s="19">
        <v>10</v>
      </c>
      <c r="BO62">
        <f t="shared" ca="1" si="6"/>
        <v>0.98045548828473783</v>
      </c>
      <c r="BP62">
        <f t="shared" ca="1" si="7"/>
        <v>122.21496884568006</v>
      </c>
      <c r="BQ62">
        <f t="shared" ca="1" si="8"/>
        <v>69.538199695775674</v>
      </c>
      <c r="BR62">
        <f t="shared" ca="1" si="9"/>
        <v>11.805182287920367</v>
      </c>
      <c r="BS62">
        <f t="shared" ca="1" si="10"/>
        <v>19050.422475151281</v>
      </c>
    </row>
    <row r="63" spans="1:71">
      <c r="A63">
        <f t="shared" ca="1" si="0"/>
        <v>0.13601956373208923</v>
      </c>
      <c r="R63">
        <f t="shared" ca="1" si="1"/>
        <v>-0.74788176708811061</v>
      </c>
      <c r="T63" s="25">
        <v>0.63797380267090453</v>
      </c>
      <c r="U63" s="19">
        <v>289</v>
      </c>
      <c r="AH63">
        <f t="shared" ca="1" si="2"/>
        <v>11.888351397340216</v>
      </c>
      <c r="AI63">
        <f t="shared" ca="1" si="3"/>
        <v>0.27375112039369021</v>
      </c>
      <c r="AK63" s="25">
        <v>25.453978839820849</v>
      </c>
      <c r="AL63" s="19">
        <v>130</v>
      </c>
      <c r="AX63">
        <f t="shared" ca="1" si="4"/>
        <v>0.7999992437345993</v>
      </c>
      <c r="AZ63" s="19">
        <v>9.5387436591474213</v>
      </c>
      <c r="BA63" s="19">
        <v>6</v>
      </c>
      <c r="BO63">
        <f t="shared" ca="1" si="6"/>
        <v>0.68198971536430342</v>
      </c>
      <c r="BP63">
        <f t="shared" ca="1" si="7"/>
        <v>90.278575835441885</v>
      </c>
      <c r="BQ63">
        <f t="shared" ca="1" si="8"/>
        <v>37.799791541274338</v>
      </c>
      <c r="BR63">
        <f t="shared" ca="1" si="9"/>
        <v>3.4370146653097557</v>
      </c>
      <c r="BS63">
        <f t="shared" ca="1" si="10"/>
        <v>11130.583862201293</v>
      </c>
    </row>
    <row r="64" spans="1:71">
      <c r="A64">
        <f t="shared" ca="1" si="0"/>
        <v>0.23777117511502588</v>
      </c>
      <c r="R64">
        <f t="shared" ca="1" si="1"/>
        <v>1.0045344902630535</v>
      </c>
      <c r="T64" s="25">
        <v>0.72081456837399749</v>
      </c>
      <c r="U64" s="19">
        <v>251</v>
      </c>
      <c r="AH64">
        <f t="shared" ca="1" si="2"/>
        <v>30.230484170457597</v>
      </c>
      <c r="AI64">
        <f t="shared" ca="1" si="3"/>
        <v>0.80458312193273618</v>
      </c>
      <c r="AK64" s="25">
        <v>25.946150618416414</v>
      </c>
      <c r="AL64" s="19">
        <v>149</v>
      </c>
      <c r="AX64">
        <f t="shared" ca="1" si="4"/>
        <v>2.3956292735761262</v>
      </c>
      <c r="AZ64" s="19">
        <v>9.7257744040938867</v>
      </c>
      <c r="BA64" s="19">
        <v>7</v>
      </c>
      <c r="BO64">
        <f t="shared" ca="1" si="6"/>
        <v>0.78750482693298407</v>
      </c>
      <c r="BP64">
        <f t="shared" ca="1" si="7"/>
        <v>95.136510366530004</v>
      </c>
      <c r="BQ64">
        <f t="shared" ca="1" si="8"/>
        <v>45.504015173135166</v>
      </c>
      <c r="BR64">
        <f t="shared" ca="1" si="9"/>
        <v>4.6465080175632094</v>
      </c>
      <c r="BS64">
        <f t="shared" ca="1" si="10"/>
        <v>12603.90964823958</v>
      </c>
    </row>
    <row r="65" spans="1:71">
      <c r="A65">
        <f t="shared" ca="1" si="0"/>
        <v>0.19917402945357909</v>
      </c>
      <c r="R65">
        <f t="shared" ca="1" si="1"/>
        <v>0.71334539214882542</v>
      </c>
      <c r="T65" s="25">
        <v>0.80365533407708956</v>
      </c>
      <c r="U65" s="19">
        <v>265</v>
      </c>
      <c r="AH65">
        <f t="shared" ca="1" si="2"/>
        <v>38.844798926349021</v>
      </c>
      <c r="AI65">
        <f t="shared" ca="1" si="3"/>
        <v>0.93778074450320803</v>
      </c>
      <c r="AK65" s="25">
        <v>26.438322397011984</v>
      </c>
      <c r="AL65" s="19">
        <v>109</v>
      </c>
      <c r="AX65">
        <f t="shared" ca="1" si="4"/>
        <v>1.3490010773393042</v>
      </c>
      <c r="AZ65" s="19">
        <v>9.9128051490403521</v>
      </c>
      <c r="BA65" s="19">
        <v>5</v>
      </c>
      <c r="BO65">
        <f t="shared" ca="1" si="6"/>
        <v>8.3495788155768746E-2</v>
      </c>
      <c r="BP65">
        <f t="shared" ca="1" si="7"/>
        <v>135.05866349653681</v>
      </c>
      <c r="BQ65">
        <f t="shared" ca="1" si="8"/>
        <v>8.172920562725114</v>
      </c>
      <c r="BR65">
        <f t="shared" ca="1" si="9"/>
        <v>0.26156584841464969</v>
      </c>
      <c r="BS65">
        <f t="shared" ca="1" si="10"/>
        <v>10349.868255554484</v>
      </c>
    </row>
    <row r="66" spans="1:71">
      <c r="A66">
        <f t="shared" ca="1" si="0"/>
        <v>0.47619178299637988</v>
      </c>
      <c r="R66">
        <f t="shared" ca="1" si="1"/>
        <v>-2.1515229211104838</v>
      </c>
      <c r="T66" s="25">
        <v>0.88649609978018162</v>
      </c>
      <c r="U66" s="19">
        <v>220</v>
      </c>
      <c r="AH66">
        <f t="shared" ca="1" si="2"/>
        <v>48.481178708773761</v>
      </c>
      <c r="AI66">
        <f t="shared" ca="1" si="3"/>
        <v>0.99884659094265893</v>
      </c>
      <c r="AK66" s="25">
        <v>26.930494175607549</v>
      </c>
      <c r="AL66" s="19">
        <v>89</v>
      </c>
      <c r="AX66">
        <f t="shared" ca="1" si="4"/>
        <v>2.8357486026922598</v>
      </c>
      <c r="AZ66" s="19">
        <v>10.099835893986816</v>
      </c>
      <c r="BA66" s="19">
        <v>6</v>
      </c>
      <c r="BO66">
        <f t="shared" ca="1" si="6"/>
        <v>0.57470714366552733</v>
      </c>
      <c r="BP66">
        <f t="shared" ca="1" si="7"/>
        <v>113.64541980339528</v>
      </c>
      <c r="BQ66">
        <f t="shared" ca="1" si="8"/>
        <v>31.197950909075068</v>
      </c>
      <c r="BR66">
        <f t="shared" ca="1" si="9"/>
        <v>2.5649318208955334</v>
      </c>
      <c r="BS66">
        <f t="shared" ca="1" si="10"/>
        <v>11844.454023413837</v>
      </c>
    </row>
    <row r="67" spans="1:71">
      <c r="A67">
        <f t="shared" ref="A67:A130" ca="1" si="11">RAND()</f>
        <v>0.19791402915323342</v>
      </c>
      <c r="R67">
        <f t="shared" ref="R67:R130" ca="1" si="12">_xlfn.NORM.INV(RAND(),0,1)</f>
        <v>-1.0757951968089254</v>
      </c>
      <c r="T67" s="25">
        <v>0.96933686548327369</v>
      </c>
      <c r="U67" s="19">
        <v>213</v>
      </c>
      <c r="AH67">
        <f t="shared" ref="AH67:AH130" ca="1" si="13">IF(AI67&lt;$AL$4,$AL$1+SQRT(AI67*($AL$2-$AL$1)*($AL$3-$AL$1)),$AL$2-SQRT((1-AI67)*($AL$2-$AL$1)*($AL$2-$AL$3)))</f>
        <v>39.687110451995196</v>
      </c>
      <c r="AI67">
        <f t="shared" ref="AI67:AI130" ca="1" si="14">RAND()</f>
        <v>0.94682215458532659</v>
      </c>
      <c r="AK67" s="25">
        <v>27.422665954203115</v>
      </c>
      <c r="AL67" s="19">
        <v>87</v>
      </c>
      <c r="AX67">
        <f t="shared" ref="AX67:AX130" ca="1" si="15">-LN(1-RAND())/$AW$2</f>
        <v>0.48864788043301005</v>
      </c>
      <c r="AZ67" s="19">
        <v>10.286866638933279</v>
      </c>
      <c r="BA67" s="19">
        <v>5</v>
      </c>
      <c r="BO67">
        <f t="shared" ca="1" si="6"/>
        <v>0.4186664172092065</v>
      </c>
      <c r="BP67">
        <f t="shared" ca="1" si="7"/>
        <v>86.265493587460128</v>
      </c>
      <c r="BQ67">
        <f t="shared" ca="1" si="8"/>
        <v>22.943290809682658</v>
      </c>
      <c r="BR67">
        <f t="shared" ca="1" si="9"/>
        <v>1.6272916022064312</v>
      </c>
      <c r="BS67">
        <f t="shared" ca="1" si="10"/>
        <v>8821.1011127524034</v>
      </c>
    </row>
    <row r="68" spans="1:71">
      <c r="A68">
        <f t="shared" ca="1" si="11"/>
        <v>9.0463375880744379E-2</v>
      </c>
      <c r="R68">
        <f t="shared" ca="1" si="12"/>
        <v>-0.42805489596301877</v>
      </c>
      <c r="T68" s="25">
        <v>1.0521776311863658</v>
      </c>
      <c r="U68" s="19">
        <v>220</v>
      </c>
      <c r="AH68">
        <f t="shared" ca="1" si="13"/>
        <v>16.501868483332736</v>
      </c>
      <c r="AI68">
        <f t="shared" ca="1" si="14"/>
        <v>0.43893759244603159</v>
      </c>
      <c r="AK68" s="25">
        <v>27.914837732798681</v>
      </c>
      <c r="AL68" s="19">
        <v>90</v>
      </c>
      <c r="AX68">
        <f t="shared" ca="1" si="15"/>
        <v>0.24023343114506707</v>
      </c>
      <c r="AZ68" s="19">
        <v>10.473897383879745</v>
      </c>
      <c r="BA68" s="19">
        <v>1</v>
      </c>
      <c r="BO68">
        <f t="shared" ca="1" si="6"/>
        <v>0.56305395784913581</v>
      </c>
      <c r="BP68">
        <f t="shared" ca="1" si="7"/>
        <v>129.97246456987892</v>
      </c>
      <c r="BQ68">
        <f t="shared" ca="1" si="8"/>
        <v>30.533871830869572</v>
      </c>
      <c r="BR68">
        <f t="shared" ca="1" si="9"/>
        <v>2.4838366945469725</v>
      </c>
      <c r="BS68">
        <f t="shared" ca="1" si="10"/>
        <v>12896.610711342573</v>
      </c>
    </row>
    <row r="69" spans="1:71">
      <c r="A69">
        <f t="shared" ca="1" si="11"/>
        <v>0.8300492551767753</v>
      </c>
      <c r="R69">
        <f t="shared" ca="1" si="12"/>
        <v>-2.0660141913666159</v>
      </c>
      <c r="T69" s="25">
        <v>1.1350183968894587</v>
      </c>
      <c r="U69" s="19">
        <v>173</v>
      </c>
      <c r="AH69">
        <f t="shared" ca="1" si="13"/>
        <v>8.5048164316603927</v>
      </c>
      <c r="AI69">
        <f t="shared" ca="1" si="14"/>
        <v>0.14466380507248122</v>
      </c>
      <c r="AK69" s="25">
        <v>28.407009511394246</v>
      </c>
      <c r="AL69" s="19">
        <v>110</v>
      </c>
      <c r="AX69">
        <f t="shared" ca="1" si="15"/>
        <v>6.633506302348648</v>
      </c>
      <c r="AZ69" s="19">
        <v>10.66092812882621</v>
      </c>
      <c r="BA69" s="19">
        <v>6</v>
      </c>
      <c r="BO69">
        <f t="shared" ca="1" si="6"/>
        <v>0.56570044616365356</v>
      </c>
      <c r="BP69">
        <f t="shared" ca="1" si="7"/>
        <v>114.13301357946105</v>
      </c>
      <c r="BQ69">
        <f t="shared" ca="1" si="8"/>
        <v>30.683902207458267</v>
      </c>
      <c r="BR69">
        <f t="shared" ca="1" si="9"/>
        <v>2.5020623002758398</v>
      </c>
      <c r="BS69">
        <f t="shared" ca="1" si="10"/>
        <v>11808.319861390853</v>
      </c>
    </row>
    <row r="70" spans="1:71">
      <c r="A70">
        <f t="shared" ca="1" si="11"/>
        <v>0.73189566043625653</v>
      </c>
      <c r="R70">
        <f t="shared" ca="1" si="12"/>
        <v>-0.17824705903259166</v>
      </c>
      <c r="T70" s="25">
        <v>1.2178591625925508</v>
      </c>
      <c r="U70" s="19">
        <v>159</v>
      </c>
      <c r="AH70">
        <f t="shared" ca="1" si="13"/>
        <v>36.603181388781877</v>
      </c>
      <c r="AI70">
        <f t="shared" ca="1" si="14"/>
        <v>0.91026262554905979</v>
      </c>
      <c r="AK70" s="25">
        <v>28.899181289989816</v>
      </c>
      <c r="AL70" s="19">
        <v>110</v>
      </c>
      <c r="AX70">
        <f t="shared" ca="1" si="15"/>
        <v>2.1433628572653727</v>
      </c>
      <c r="AZ70" s="19">
        <v>10.847958873772674</v>
      </c>
      <c r="BA70" s="19">
        <v>2</v>
      </c>
      <c r="BO70">
        <f t="shared" ca="1" si="6"/>
        <v>0.70251564860514071</v>
      </c>
      <c r="BP70">
        <f t="shared" ca="1" si="7"/>
        <v>125.85260478809928</v>
      </c>
      <c r="BQ70">
        <f t="shared" ca="1" si="8"/>
        <v>39.184410235656131</v>
      </c>
      <c r="BR70">
        <f t="shared" ca="1" si="9"/>
        <v>3.6371809671999418</v>
      </c>
      <c r="BS70">
        <f t="shared" ca="1" si="10"/>
        <v>13819.277648892545</v>
      </c>
    </row>
    <row r="71" spans="1:71">
      <c r="A71">
        <f t="shared" ca="1" si="11"/>
        <v>0.28032720770565256</v>
      </c>
      <c r="R71">
        <f t="shared" ca="1" si="12"/>
        <v>0.70912080071387351</v>
      </c>
      <c r="T71" s="25">
        <v>1.3006999282956428</v>
      </c>
      <c r="U71" s="19">
        <v>160</v>
      </c>
      <c r="AH71">
        <f t="shared" ca="1" si="13"/>
        <v>13.680288617760723</v>
      </c>
      <c r="AI71">
        <f t="shared" ca="1" si="14"/>
        <v>0.34043928255541933</v>
      </c>
      <c r="AK71" s="25">
        <v>29.391353068585381</v>
      </c>
      <c r="AL71" s="19">
        <v>101</v>
      </c>
      <c r="AX71">
        <f t="shared" ca="1" si="15"/>
        <v>0.19172293408337099</v>
      </c>
      <c r="AZ71" s="19">
        <v>11.034989618719138</v>
      </c>
      <c r="BA71" s="19">
        <v>4</v>
      </c>
      <c r="BO71">
        <f t="shared" ca="1" si="6"/>
        <v>0.59347803855903125</v>
      </c>
      <c r="BP71">
        <f t="shared" ca="1" si="7"/>
        <v>115.82433161105023</v>
      </c>
      <c r="BQ71">
        <f t="shared" ca="1" si="8"/>
        <v>32.287077389145139</v>
      </c>
      <c r="BR71">
        <f t="shared" ca="1" si="9"/>
        <v>2.7003519773056999</v>
      </c>
      <c r="BS71">
        <f t="shared" ca="1" si="10"/>
        <v>12146.51654487974</v>
      </c>
    </row>
    <row r="72" spans="1:71">
      <c r="A72">
        <f t="shared" ca="1" si="11"/>
        <v>0.21138145392237817</v>
      </c>
      <c r="R72">
        <f t="shared" ca="1" si="12"/>
        <v>-0.14374806185464456</v>
      </c>
      <c r="T72" s="25">
        <v>1.3835406939987349</v>
      </c>
      <c r="U72" s="19">
        <v>149</v>
      </c>
      <c r="AH72">
        <f t="shared" ca="1" si="13"/>
        <v>10.218244087052703</v>
      </c>
      <c r="AI72">
        <f t="shared" ca="1" si="14"/>
        <v>0.20870594824134125</v>
      </c>
      <c r="AK72" s="25">
        <v>29.883524847180947</v>
      </c>
      <c r="AL72" s="19">
        <v>95</v>
      </c>
      <c r="AX72">
        <f t="shared" ca="1" si="15"/>
        <v>2.6977851374611044</v>
      </c>
      <c r="AZ72" s="19">
        <v>11.222020363665603</v>
      </c>
      <c r="BA72" s="19">
        <v>3</v>
      </c>
      <c r="BO72">
        <f t="shared" ca="1" si="6"/>
        <v>0.8993808375456156</v>
      </c>
      <c r="BP72">
        <f t="shared" ca="1" si="7"/>
        <v>104.70077665034495</v>
      </c>
      <c r="BQ72">
        <f t="shared" ca="1" si="8"/>
        <v>56.26253362836394</v>
      </c>
      <c r="BR72">
        <f t="shared" ca="1" si="9"/>
        <v>6.889237673405713</v>
      </c>
      <c r="BS72">
        <f t="shared" ca="1" si="10"/>
        <v>15022.079030382256</v>
      </c>
    </row>
    <row r="73" spans="1:71">
      <c r="A73">
        <f t="shared" ca="1" si="11"/>
        <v>0.94816065470040334</v>
      </c>
      <c r="R73">
        <f t="shared" ca="1" si="12"/>
        <v>0.24350692986623682</v>
      </c>
      <c r="T73" s="25">
        <v>1.466381459701827</v>
      </c>
      <c r="U73" s="19">
        <v>107</v>
      </c>
      <c r="AH73">
        <f t="shared" ca="1" si="13"/>
        <v>7.2577922628673601</v>
      </c>
      <c r="AI73">
        <f t="shared" ca="1" si="14"/>
        <v>0.10535109706187462</v>
      </c>
      <c r="AK73" s="25">
        <v>30.375696625776513</v>
      </c>
      <c r="AL73" s="19">
        <v>95</v>
      </c>
      <c r="AX73">
        <f t="shared" ca="1" si="15"/>
        <v>0.96179911149620989</v>
      </c>
      <c r="AZ73" s="19">
        <v>11.409051108612069</v>
      </c>
      <c r="BA73" s="19">
        <v>6</v>
      </c>
      <c r="BO73">
        <f t="shared" ca="1" si="6"/>
        <v>0.48604197589039433</v>
      </c>
      <c r="BP73">
        <f t="shared" ca="1" si="7"/>
        <v>103.47237947056519</v>
      </c>
      <c r="BQ73">
        <f t="shared" ca="1" si="8"/>
        <v>26.351468472904202</v>
      </c>
      <c r="BR73">
        <f t="shared" ca="1" si="9"/>
        <v>1.996841046054485</v>
      </c>
      <c r="BS73">
        <f t="shared" ca="1" si="10"/>
        <v>10477.26572404633</v>
      </c>
    </row>
    <row r="74" spans="1:71">
      <c r="A74">
        <f t="shared" ca="1" si="11"/>
        <v>0.87337435987990286</v>
      </c>
      <c r="R74">
        <f t="shared" ca="1" si="12"/>
        <v>2.7154955987999845</v>
      </c>
      <c r="T74" s="25">
        <v>1.5492222254049199</v>
      </c>
      <c r="U74" s="19">
        <v>114</v>
      </c>
      <c r="AH74">
        <f t="shared" ca="1" si="13"/>
        <v>5.8129541578451418</v>
      </c>
      <c r="AI74">
        <f t="shared" ca="1" si="14"/>
        <v>6.7580872082418253E-2</v>
      </c>
      <c r="AK74" s="25">
        <v>30.867868404372082</v>
      </c>
      <c r="AL74" s="19">
        <v>98</v>
      </c>
      <c r="AX74">
        <f t="shared" ca="1" si="15"/>
        <v>2.4351571432650703</v>
      </c>
      <c r="AZ74" s="19">
        <v>11.596081853558532</v>
      </c>
      <c r="BA74" s="19">
        <v>5</v>
      </c>
      <c r="BO74">
        <f t="shared" ca="1" si="6"/>
        <v>0.4748975693837636</v>
      </c>
      <c r="BP74">
        <f t="shared" ca="1" si="7"/>
        <v>122.13808853081352</v>
      </c>
      <c r="BQ74">
        <f t="shared" ca="1" si="8"/>
        <v>25.772943916796258</v>
      </c>
      <c r="BR74">
        <f t="shared" ca="1" si="9"/>
        <v>1.9324857884565381</v>
      </c>
      <c r="BS74">
        <f t="shared" ca="1" si="10"/>
        <v>11706.706325373534</v>
      </c>
    </row>
    <row r="75" spans="1:71">
      <c r="A75">
        <f t="shared" ca="1" si="11"/>
        <v>0.23799829206731127</v>
      </c>
      <c r="R75">
        <f t="shared" ca="1" si="12"/>
        <v>0.35970840176420937</v>
      </c>
      <c r="T75" s="25">
        <v>1.632062991108012</v>
      </c>
      <c r="U75" s="19">
        <v>95</v>
      </c>
      <c r="AH75">
        <f t="shared" ca="1" si="13"/>
        <v>26.027945927405504</v>
      </c>
      <c r="AI75">
        <f t="shared" ca="1" si="14"/>
        <v>0.71267031177030282</v>
      </c>
      <c r="AK75" s="25">
        <v>31.360040182967648</v>
      </c>
      <c r="AL75" s="19">
        <v>101</v>
      </c>
      <c r="AX75">
        <f t="shared" ca="1" si="15"/>
        <v>0.50059055226834814</v>
      </c>
      <c r="AZ75" s="19">
        <v>11.783112598504996</v>
      </c>
      <c r="BA75" s="19">
        <v>4</v>
      </c>
      <c r="BO75">
        <f t="shared" ca="1" si="6"/>
        <v>0.58893050833254412</v>
      </c>
      <c r="BP75">
        <f t="shared" ca="1" si="7"/>
        <v>105.34460980512002</v>
      </c>
      <c r="BQ75">
        <f t="shared" ca="1" si="8"/>
        <v>32.020950891688642</v>
      </c>
      <c r="BR75">
        <f t="shared" ca="1" si="9"/>
        <v>2.6669789978860989</v>
      </c>
      <c r="BS75">
        <f t="shared" ca="1" si="10"/>
        <v>11376.311474893093</v>
      </c>
    </row>
    <row r="76" spans="1:71">
      <c r="A76">
        <f t="shared" ca="1" si="11"/>
        <v>6.9581677588052449E-2</v>
      </c>
      <c r="R76">
        <f t="shared" ca="1" si="12"/>
        <v>0.19050679263948628</v>
      </c>
      <c r="T76" s="25">
        <v>1.7149037568111041</v>
      </c>
      <c r="U76" s="19">
        <v>78</v>
      </c>
      <c r="AH76">
        <f t="shared" ca="1" si="13"/>
        <v>21.617346682922328</v>
      </c>
      <c r="AI76">
        <f t="shared" ca="1" si="14"/>
        <v>0.59721249534128984</v>
      </c>
      <c r="AK76" s="25">
        <v>31.852211961563214</v>
      </c>
      <c r="AL76" s="19">
        <v>86</v>
      </c>
      <c r="AX76">
        <f t="shared" ca="1" si="15"/>
        <v>0.59697101834871336</v>
      </c>
      <c r="AZ76" s="19">
        <v>11.970143343451461</v>
      </c>
      <c r="BA76" s="19">
        <v>1</v>
      </c>
      <c r="BO76">
        <f t="shared" ca="1" si="6"/>
        <v>0.18242651426901102</v>
      </c>
      <c r="BP76">
        <f t="shared" ca="1" si="7"/>
        <v>71.799664474459433</v>
      </c>
      <c r="BQ76">
        <f t="shared" ca="1" si="8"/>
        <v>12.336039725023952</v>
      </c>
      <c r="BR76">
        <f t="shared" ca="1" si="9"/>
        <v>0.60424346834469511</v>
      </c>
      <c r="BS76">
        <f t="shared" ca="1" si="10"/>
        <v>6440.8535262179648</v>
      </c>
    </row>
    <row r="77" spans="1:71">
      <c r="A77">
        <f t="shared" ca="1" si="11"/>
        <v>0.93793106238618817</v>
      </c>
      <c r="R77">
        <f t="shared" ca="1" si="12"/>
        <v>-0.14455166294865712</v>
      </c>
      <c r="T77" s="25">
        <v>1.7977445225141961</v>
      </c>
      <c r="U77" s="19">
        <v>98</v>
      </c>
      <c r="AH77">
        <f t="shared" ca="1" si="13"/>
        <v>23.305792314276971</v>
      </c>
      <c r="AI77">
        <f t="shared" ca="1" si="14"/>
        <v>0.64370963801574277</v>
      </c>
      <c r="AK77" s="25">
        <v>32.344383740158783</v>
      </c>
      <c r="AL77" s="19">
        <v>91</v>
      </c>
      <c r="AX77">
        <f t="shared" ca="1" si="15"/>
        <v>2.5706273534504347</v>
      </c>
      <c r="AZ77" s="19">
        <v>12.157174088397927</v>
      </c>
      <c r="BA77" s="19">
        <v>2</v>
      </c>
      <c r="BO77">
        <f t="shared" ca="1" si="6"/>
        <v>0.51643890483193577</v>
      </c>
      <c r="BP77">
        <f t="shared" ca="1" si="7"/>
        <v>96.011876769737768</v>
      </c>
      <c r="BQ77">
        <f t="shared" ca="1" si="8"/>
        <v>27.962108680874088</v>
      </c>
      <c r="BR77">
        <f t="shared" ca="1" si="9"/>
        <v>2.1797328355441938</v>
      </c>
      <c r="BS77">
        <f t="shared" ca="1" si="10"/>
        <v>10170.962092632311</v>
      </c>
    </row>
    <row r="78" spans="1:71">
      <c r="A78">
        <f t="shared" ca="1" si="11"/>
        <v>7.028540188533472E-2</v>
      </c>
      <c r="R78">
        <f t="shared" ca="1" si="12"/>
        <v>-0.26437381275926342</v>
      </c>
      <c r="T78" s="25">
        <v>1.8805852882172882</v>
      </c>
      <c r="U78" s="19">
        <v>52</v>
      </c>
      <c r="AH78">
        <f t="shared" ca="1" si="13"/>
        <v>20.156712806087921</v>
      </c>
      <c r="AI78">
        <f t="shared" ca="1" si="14"/>
        <v>0.55468910473084165</v>
      </c>
      <c r="AK78" s="25">
        <v>32.836555518754345</v>
      </c>
      <c r="AL78" s="19">
        <v>105</v>
      </c>
      <c r="AX78">
        <f t="shared" ca="1" si="15"/>
        <v>2.2422649139219151</v>
      </c>
      <c r="AZ78" s="19">
        <v>12.34420483334439</v>
      </c>
      <c r="BA78" s="19">
        <v>4</v>
      </c>
      <c r="BO78">
        <f t="shared" ca="1" si="6"/>
        <v>0.97793660556349771</v>
      </c>
      <c r="BP78">
        <f t="shared" ca="1" si="7"/>
        <v>108.78069432167571</v>
      </c>
      <c r="BQ78">
        <f t="shared" ca="1" si="8"/>
        <v>68.884469925171686</v>
      </c>
      <c r="BR78">
        <f t="shared" ca="1" si="9"/>
        <v>11.441506212237364</v>
      </c>
      <c r="BS78">
        <f t="shared" ca="1" si="10"/>
        <v>17935.547458705678</v>
      </c>
    </row>
    <row r="79" spans="1:71">
      <c r="A79">
        <f t="shared" ca="1" si="11"/>
        <v>8.7729720135657052E-2</v>
      </c>
      <c r="R79">
        <f t="shared" ca="1" si="12"/>
        <v>0.53314079577835227</v>
      </c>
      <c r="T79" s="25">
        <v>1.9634260539203812</v>
      </c>
      <c r="U79" s="19">
        <v>45</v>
      </c>
      <c r="AH79">
        <f t="shared" ca="1" si="13"/>
        <v>31.768147828649219</v>
      </c>
      <c r="AI79">
        <f t="shared" ca="1" si="14"/>
        <v>0.8337997832010059</v>
      </c>
      <c r="AK79" s="25">
        <v>33.328727297349914</v>
      </c>
      <c r="AL79" s="19">
        <v>81</v>
      </c>
      <c r="AX79">
        <f t="shared" ca="1" si="15"/>
        <v>3.2873209577930412E-2</v>
      </c>
      <c r="AZ79" s="19">
        <v>12.531235578290854</v>
      </c>
      <c r="BA79" s="19">
        <v>3</v>
      </c>
      <c r="BO79">
        <f t="shared" ca="1" si="6"/>
        <v>5.8870611074493873E-2</v>
      </c>
      <c r="BP79">
        <f t="shared" ca="1" si="7"/>
        <v>83.959291408074066</v>
      </c>
      <c r="BQ79">
        <f t="shared" ca="1" si="8"/>
        <v>6.8626881656968139</v>
      </c>
      <c r="BR79">
        <f t="shared" ca="1" si="9"/>
        <v>0.18202394200301983</v>
      </c>
      <c r="BS79">
        <f t="shared" ca="1" si="10"/>
        <v>6618.0263977357708</v>
      </c>
    </row>
    <row r="80" spans="1:71">
      <c r="A80">
        <f t="shared" ca="1" si="11"/>
        <v>0.31134248385809649</v>
      </c>
      <c r="R80">
        <f t="shared" ca="1" si="12"/>
        <v>0.1523054939053842</v>
      </c>
      <c r="T80" s="25">
        <v>2.0462668196234732</v>
      </c>
      <c r="U80" s="19">
        <v>49</v>
      </c>
      <c r="AH80">
        <f t="shared" ca="1" si="13"/>
        <v>20.268706476152261</v>
      </c>
      <c r="AI80">
        <f t="shared" ca="1" si="14"/>
        <v>0.5580250926994047</v>
      </c>
      <c r="AK80" s="25">
        <v>33.820899075945476</v>
      </c>
      <c r="AL80" s="19">
        <v>77</v>
      </c>
      <c r="AX80">
        <f t="shared" ca="1" si="15"/>
        <v>1.6971467205988138</v>
      </c>
      <c r="AZ80" s="19">
        <v>12.718266323237319</v>
      </c>
      <c r="BA80" s="19">
        <v>1</v>
      </c>
      <c r="BO80">
        <f t="shared" ca="1" si="6"/>
        <v>0.19610021783087428</v>
      </c>
      <c r="BP80">
        <f t="shared" ca="1" si="7"/>
        <v>85.004884957509802</v>
      </c>
      <c r="BQ80">
        <f t="shared" ca="1" si="8"/>
        <v>12.904256616778554</v>
      </c>
      <c r="BR80">
        <f t="shared" ca="1" si="9"/>
        <v>0.6548419998476529</v>
      </c>
      <c r="BS80">
        <f t="shared" ca="1" si="10"/>
        <v>7437.2202086578372</v>
      </c>
    </row>
    <row r="81" spans="1:71">
      <c r="A81">
        <f t="shared" ca="1" si="11"/>
        <v>0.64066753002717514</v>
      </c>
      <c r="R81">
        <f t="shared" ca="1" si="12"/>
        <v>0.61915629805482353</v>
      </c>
      <c r="T81" s="25">
        <v>2.1291075853265653</v>
      </c>
      <c r="U81" s="19">
        <v>34</v>
      </c>
      <c r="AH81">
        <f t="shared" ca="1" si="13"/>
        <v>21.968654518734535</v>
      </c>
      <c r="AI81">
        <f t="shared" ca="1" si="14"/>
        <v>0.6071218352549691</v>
      </c>
      <c r="AK81" s="25">
        <v>34.313070854541046</v>
      </c>
      <c r="AL81" s="19">
        <v>85</v>
      </c>
      <c r="AX81">
        <f t="shared" ca="1" si="15"/>
        <v>0.37373507410328477</v>
      </c>
      <c r="AZ81" s="19">
        <v>12.905297068183785</v>
      </c>
      <c r="BA81" s="19">
        <v>2</v>
      </c>
      <c r="BO81">
        <f t="shared" ca="1" si="6"/>
        <v>0.17142214234121522</v>
      </c>
      <c r="BP81">
        <f t="shared" ca="1" si="7"/>
        <v>65.389152920402154</v>
      </c>
      <c r="BQ81">
        <f t="shared" ca="1" si="8"/>
        <v>11.882190266500828</v>
      </c>
      <c r="BR81">
        <f t="shared" ca="1" si="9"/>
        <v>0.5641334168690445</v>
      </c>
      <c r="BS81">
        <f t="shared" ca="1" si="10"/>
        <v>5934.6997561389471</v>
      </c>
    </row>
    <row r="82" spans="1:71">
      <c r="A82">
        <f t="shared" ca="1" si="11"/>
        <v>0.23541991434971643</v>
      </c>
      <c r="R82">
        <f t="shared" ca="1" si="12"/>
        <v>1.5728151467738216</v>
      </c>
      <c r="T82" s="25">
        <v>2.2119483510296574</v>
      </c>
      <c r="U82" s="19">
        <v>38</v>
      </c>
      <c r="AH82">
        <f t="shared" ca="1" si="13"/>
        <v>18.131875337001045</v>
      </c>
      <c r="AI82">
        <f t="shared" ca="1" si="14"/>
        <v>0.49221131523177886</v>
      </c>
      <c r="AK82" s="25">
        <v>34.805242633136615</v>
      </c>
      <c r="AL82" s="19">
        <v>78</v>
      </c>
      <c r="AX82">
        <f t="shared" ca="1" si="15"/>
        <v>6.3324575806501762E-2</v>
      </c>
      <c r="AZ82" s="19">
        <v>13.092327813130249</v>
      </c>
      <c r="BA82" s="19">
        <v>0</v>
      </c>
      <c r="BO82">
        <f t="shared" ca="1" si="6"/>
        <v>0.22543470563826251</v>
      </c>
      <c r="BP82">
        <f t="shared" ca="1" si="7"/>
        <v>104.12806768647776</v>
      </c>
      <c r="BQ82">
        <f t="shared" ca="1" si="8"/>
        <v>14.139802244255833</v>
      </c>
      <c r="BR82">
        <f t="shared" ca="1" si="9"/>
        <v>0.76635995249675526</v>
      </c>
      <c r="BS82">
        <f t="shared" ca="1" si="10"/>
        <v>8932.8529482280537</v>
      </c>
    </row>
    <row r="83" spans="1:71">
      <c r="A83">
        <f t="shared" ca="1" si="11"/>
        <v>0.42348635039151239</v>
      </c>
      <c r="R83">
        <f t="shared" ca="1" si="12"/>
        <v>0.49426340942500152</v>
      </c>
      <c r="T83" s="25">
        <v>2.2947891167327494</v>
      </c>
      <c r="U83" s="19">
        <v>17</v>
      </c>
      <c r="AH83">
        <f t="shared" ca="1" si="13"/>
        <v>7.7888081445688009</v>
      </c>
      <c r="AI83">
        <f t="shared" ca="1" si="14"/>
        <v>0.12133106462580256</v>
      </c>
      <c r="AK83" s="25">
        <v>35.297414411732177</v>
      </c>
      <c r="AL83" s="19">
        <v>67</v>
      </c>
      <c r="AX83">
        <f t="shared" ca="1" si="15"/>
        <v>1.6502722927965128</v>
      </c>
      <c r="AZ83" s="19">
        <v>13.279358558076712</v>
      </c>
      <c r="BA83" s="19">
        <v>1</v>
      </c>
      <c r="BO83">
        <f t="shared" ca="1" si="6"/>
        <v>0.89969128122492337</v>
      </c>
      <c r="BP83">
        <f t="shared" ca="1" si="7"/>
        <v>118.16473463438236</v>
      </c>
      <c r="BQ83">
        <f t="shared" ca="1" si="8"/>
        <v>56.29918091836425</v>
      </c>
      <c r="BR83">
        <f t="shared" ca="1" si="9"/>
        <v>6.8985079824669615</v>
      </c>
      <c r="BS83">
        <f t="shared" ca="1" si="10"/>
        <v>15971.001910983279</v>
      </c>
    </row>
    <row r="84" spans="1:71">
      <c r="A84">
        <f t="shared" ca="1" si="11"/>
        <v>0.96120805066631709</v>
      </c>
      <c r="R84">
        <f t="shared" ca="1" si="12"/>
        <v>0.27950964254547389</v>
      </c>
      <c r="T84" s="25">
        <v>2.3776298824358424</v>
      </c>
      <c r="U84" s="19">
        <v>29</v>
      </c>
      <c r="AH84">
        <f t="shared" ca="1" si="13"/>
        <v>14.975015067157187</v>
      </c>
      <c r="AI84">
        <f t="shared" ca="1" si="14"/>
        <v>0.38662521522706705</v>
      </c>
      <c r="AK84" s="25">
        <v>35.789586190327746</v>
      </c>
      <c r="AL84" s="19">
        <v>71</v>
      </c>
      <c r="AX84">
        <f t="shared" ca="1" si="15"/>
        <v>1.435330542554285</v>
      </c>
      <c r="AZ84" s="19">
        <v>13.466389303023178</v>
      </c>
      <c r="BA84" s="19">
        <v>2</v>
      </c>
      <c r="BO84">
        <f t="shared" ref="BO84:BO147" ca="1" si="16">RAND()</f>
        <v>1.0288309747446545E-2</v>
      </c>
      <c r="BP84">
        <f t="shared" ref="BP84:BP147" ca="1" si="17">_xlfn.NORM.INV(RAND(),100,20)</f>
        <v>121.61488703467333</v>
      </c>
      <c r="BQ84">
        <f t="shared" ref="BQ84:BQ118" ca="1" si="18">IF(BO84&lt;(10/80),0+SQRT(BO84*(80-0)*(10-0)),80-SQRT((1-BO84)*(80-0)*(80-10)))</f>
        <v>2.8689105594209861</v>
      </c>
      <c r="BR84">
        <f t="shared" ref="BR84:BR118" ca="1" si="19">-LN(1-BO84)/(1/3)</f>
        <v>3.1024800701912689E-2</v>
      </c>
      <c r="BS84">
        <f t="shared" ref="BS84:BS118" ca="1" si="20">BP84*$BP$4+BQ84*$BQ$4+BR84*$BR$4</f>
        <v>8809.2405885798053</v>
      </c>
    </row>
    <row r="85" spans="1:71">
      <c r="A85">
        <f t="shared" ca="1" si="11"/>
        <v>0.31211810489116132</v>
      </c>
      <c r="R85">
        <f t="shared" ca="1" si="12"/>
        <v>4.920395951024422E-2</v>
      </c>
      <c r="T85" s="25">
        <v>2.4604706481389345</v>
      </c>
      <c r="U85" s="19">
        <v>21</v>
      </c>
      <c r="AH85">
        <f t="shared" ca="1" si="13"/>
        <v>23.96655074819034</v>
      </c>
      <c r="AI85">
        <f t="shared" ca="1" si="14"/>
        <v>0.66112976002672552</v>
      </c>
      <c r="AK85" s="25">
        <v>36.281757968923309</v>
      </c>
      <c r="AL85" s="19">
        <v>62</v>
      </c>
      <c r="AX85">
        <f t="shared" ca="1" si="15"/>
        <v>0.54021133719806835</v>
      </c>
      <c r="AZ85" s="19">
        <v>13.653420047969643</v>
      </c>
      <c r="BA85" s="19">
        <v>1</v>
      </c>
      <c r="BO85">
        <f t="shared" ca="1" si="16"/>
        <v>0.36804150364634025</v>
      </c>
      <c r="BP85">
        <f t="shared" ca="1" si="17"/>
        <v>94.885340214621877</v>
      </c>
      <c r="BQ85">
        <f t="shared" ca="1" si="18"/>
        <v>20.510777618290433</v>
      </c>
      <c r="BR85">
        <f t="shared" ca="1" si="19"/>
        <v>1.376794671954473</v>
      </c>
      <c r="BS85">
        <f t="shared" ca="1" si="20"/>
        <v>9106.0899784389167</v>
      </c>
    </row>
    <row r="86" spans="1:71">
      <c r="A86">
        <f t="shared" ca="1" si="11"/>
        <v>0.93846615502317232</v>
      </c>
      <c r="R86">
        <f t="shared" ca="1" si="12"/>
        <v>-0.29009747337673369</v>
      </c>
      <c r="T86" s="25">
        <v>2.5433114138420265</v>
      </c>
      <c r="U86" s="19">
        <v>12</v>
      </c>
      <c r="AH86">
        <f t="shared" ca="1" si="13"/>
        <v>46.473744555201051</v>
      </c>
      <c r="AI86">
        <f t="shared" ca="1" si="14"/>
        <v>0.99378276126901288</v>
      </c>
      <c r="AK86" s="25">
        <v>36.773929747518878</v>
      </c>
      <c r="AL86" s="19">
        <v>73</v>
      </c>
      <c r="AX86">
        <f t="shared" ca="1" si="15"/>
        <v>4.4829858481495579</v>
      </c>
      <c r="AZ86" s="19">
        <v>13.840450792916107</v>
      </c>
      <c r="BA86" s="19">
        <v>0</v>
      </c>
      <c r="BO86">
        <f t="shared" ca="1" si="16"/>
        <v>0.62090763215073341</v>
      </c>
      <c r="BP86">
        <f t="shared" ca="1" si="17"/>
        <v>115.43189048431702</v>
      </c>
      <c r="BQ86">
        <f t="shared" ca="1" si="18"/>
        <v>33.92487373912153</v>
      </c>
      <c r="BR86">
        <f t="shared" ca="1" si="19"/>
        <v>2.9099261668543059</v>
      </c>
      <c r="BS86">
        <f t="shared" ca="1" si="20"/>
        <v>12345.697557870635</v>
      </c>
    </row>
    <row r="87" spans="1:71">
      <c r="A87">
        <f t="shared" ca="1" si="11"/>
        <v>0.98724918741425549</v>
      </c>
      <c r="R87">
        <f t="shared" ca="1" si="12"/>
        <v>-1.0347627272413047</v>
      </c>
      <c r="T87" s="25">
        <v>2.6261521795451186</v>
      </c>
      <c r="U87" s="19">
        <v>6</v>
      </c>
      <c r="AH87">
        <f t="shared" ca="1" si="13"/>
        <v>17.439826736156284</v>
      </c>
      <c r="AI87">
        <f t="shared" ca="1" si="14"/>
        <v>0.46991755851423844</v>
      </c>
      <c r="AK87" s="25">
        <v>37.266101526114447</v>
      </c>
      <c r="AL87" s="19">
        <v>59</v>
      </c>
      <c r="AX87">
        <f t="shared" ca="1" si="15"/>
        <v>4.8019857718242625</v>
      </c>
      <c r="AZ87" s="19">
        <v>14.02748153786257</v>
      </c>
      <c r="BA87" s="19">
        <v>2</v>
      </c>
      <c r="BO87">
        <f t="shared" ca="1" si="16"/>
        <v>8.5372195622324787E-2</v>
      </c>
      <c r="BP87">
        <f t="shared" ca="1" si="17"/>
        <v>101.1289259486753</v>
      </c>
      <c r="BQ87">
        <f t="shared" ca="1" si="18"/>
        <v>8.2642456702266447</v>
      </c>
      <c r="BR87">
        <f t="shared" ca="1" si="19"/>
        <v>0.26771420289717168</v>
      </c>
      <c r="BS87">
        <f t="shared" ca="1" si="20"/>
        <v>7985.763644299087</v>
      </c>
    </row>
    <row r="88" spans="1:71">
      <c r="A88">
        <f t="shared" ca="1" si="11"/>
        <v>2.9861340462273844E-3</v>
      </c>
      <c r="R88">
        <f t="shared" ca="1" si="12"/>
        <v>1.4629066595444067</v>
      </c>
      <c r="T88" s="25">
        <v>2.7089929452482107</v>
      </c>
      <c r="U88" s="19">
        <v>12</v>
      </c>
      <c r="AH88">
        <f t="shared" ca="1" si="13"/>
        <v>23.618306032268475</v>
      </c>
      <c r="AI88">
        <f t="shared" ca="1" si="14"/>
        <v>0.65200311169647895</v>
      </c>
      <c r="AK88" s="25">
        <v>37.758273304710009</v>
      </c>
      <c r="AL88" s="19">
        <v>55</v>
      </c>
      <c r="AX88">
        <f t="shared" ca="1" si="15"/>
        <v>4.6998344198516415</v>
      </c>
      <c r="AZ88" s="19">
        <v>14.214512282809036</v>
      </c>
      <c r="BA88" s="19">
        <v>0</v>
      </c>
      <c r="BO88">
        <f t="shared" ca="1" si="16"/>
        <v>0.92684445944011618</v>
      </c>
      <c r="BP88">
        <f t="shared" ca="1" si="17"/>
        <v>70.886914563365707</v>
      </c>
      <c r="BQ88">
        <f t="shared" ca="1" si="18"/>
        <v>59.759668304710289</v>
      </c>
      <c r="BR88">
        <f t="shared" ca="1" si="19"/>
        <v>7.8455022358166389</v>
      </c>
      <c r="BS88">
        <f t="shared" ca="1" si="20"/>
        <v>13291.701520651619</v>
      </c>
    </row>
    <row r="89" spans="1:71">
      <c r="A89">
        <f t="shared" ca="1" si="11"/>
        <v>0.53325070452115819</v>
      </c>
      <c r="R89">
        <f t="shared" ca="1" si="12"/>
        <v>-0.85682474320498569</v>
      </c>
      <c r="T89" s="25">
        <v>2.7918337109513036</v>
      </c>
      <c r="U89" s="19">
        <v>5</v>
      </c>
      <c r="AH89">
        <f t="shared" ca="1" si="13"/>
        <v>4.8278343386368361</v>
      </c>
      <c r="AI89">
        <f t="shared" ca="1" si="14"/>
        <v>4.6615968802641961E-2</v>
      </c>
      <c r="AK89" s="25">
        <v>38.250445083305578</v>
      </c>
      <c r="AL89" s="19">
        <v>49</v>
      </c>
      <c r="AX89">
        <f t="shared" ca="1" si="15"/>
        <v>3.2041149752815579</v>
      </c>
      <c r="AZ89" s="19">
        <v>14.401543027755501</v>
      </c>
      <c r="BA89" s="19">
        <v>1</v>
      </c>
      <c r="BO89">
        <f t="shared" ca="1" si="16"/>
        <v>0.54454036763222569</v>
      </c>
      <c r="BP89">
        <f t="shared" ca="1" si="17"/>
        <v>97.632058226714065</v>
      </c>
      <c r="BQ89">
        <f t="shared" ca="1" si="18"/>
        <v>29.496792762641931</v>
      </c>
      <c r="BR89">
        <f t="shared" ca="1" si="19"/>
        <v>2.3593445666778234</v>
      </c>
      <c r="BS89">
        <f t="shared" ca="1" si="20"/>
        <v>10491.726722137524</v>
      </c>
    </row>
    <row r="90" spans="1:71">
      <c r="A90">
        <f t="shared" ca="1" si="11"/>
        <v>0.61975136070418568</v>
      </c>
      <c r="R90">
        <f t="shared" ca="1" si="12"/>
        <v>-0.69562717562106102</v>
      </c>
      <c r="T90" s="25">
        <v>2.8746744766543957</v>
      </c>
      <c r="U90" s="19">
        <v>7</v>
      </c>
      <c r="AH90">
        <f t="shared" ca="1" si="13"/>
        <v>19.311434961567695</v>
      </c>
      <c r="AI90">
        <f t="shared" ca="1" si="14"/>
        <v>0.5291059879409552</v>
      </c>
      <c r="AK90" s="25">
        <v>38.742616861901148</v>
      </c>
      <c r="AL90" s="19">
        <v>58</v>
      </c>
      <c r="AX90">
        <f t="shared" ca="1" si="15"/>
        <v>0.3522501247324642</v>
      </c>
      <c r="AZ90" s="19">
        <v>14.588573772701965</v>
      </c>
      <c r="BA90" s="19">
        <v>0</v>
      </c>
      <c r="BO90">
        <f t="shared" ca="1" si="16"/>
        <v>0.4683693013091601</v>
      </c>
      <c r="BP90">
        <f t="shared" ca="1" si="17"/>
        <v>114.72161810291718</v>
      </c>
      <c r="BQ90">
        <f t="shared" ca="1" si="18"/>
        <v>25.436899715387291</v>
      </c>
      <c r="BR90">
        <f t="shared" ca="1" si="19"/>
        <v>1.8954186182548503</v>
      </c>
      <c r="BS90">
        <f t="shared" ca="1" si="20"/>
        <v>11142.828824219387</v>
      </c>
    </row>
    <row r="91" spans="1:71">
      <c r="A91">
        <f t="shared" ca="1" si="11"/>
        <v>0.99165075466464625</v>
      </c>
      <c r="R91">
        <f t="shared" ca="1" si="12"/>
        <v>1.5265683489894348</v>
      </c>
      <c r="T91" s="25">
        <v>2.9575152423574878</v>
      </c>
      <c r="U91" s="19">
        <v>4</v>
      </c>
      <c r="AH91">
        <f t="shared" ca="1" si="13"/>
        <v>44.545841376928166</v>
      </c>
      <c r="AI91">
        <f t="shared" ca="1" si="14"/>
        <v>0.98512607685718556</v>
      </c>
      <c r="AK91" s="25">
        <v>39.23478864049671</v>
      </c>
      <c r="AL91" s="19">
        <v>46</v>
      </c>
      <c r="AX91">
        <f t="shared" ca="1" si="15"/>
        <v>0.46529136304226509</v>
      </c>
      <c r="AZ91" s="19">
        <v>14.775604517648429</v>
      </c>
      <c r="BA91" s="19">
        <v>0</v>
      </c>
      <c r="BO91">
        <f t="shared" ca="1" si="16"/>
        <v>8.5532763160515612E-2</v>
      </c>
      <c r="BP91">
        <f t="shared" ca="1" si="17"/>
        <v>72.712997086178746</v>
      </c>
      <c r="BQ91">
        <f t="shared" ca="1" si="18"/>
        <v>8.2720136924700807</v>
      </c>
      <c r="BR91">
        <f t="shared" ca="1" si="19"/>
        <v>0.26824091430905034</v>
      </c>
      <c r="BS91">
        <f t="shared" ca="1" si="20"/>
        <v>5997.5834395722359</v>
      </c>
    </row>
    <row r="92" spans="1:71">
      <c r="A92">
        <f t="shared" ca="1" si="11"/>
        <v>0.95648593396237724</v>
      </c>
      <c r="R92">
        <f t="shared" ca="1" si="12"/>
        <v>0.3081906856983137</v>
      </c>
      <c r="T92" s="25">
        <v>3.0403560080605798</v>
      </c>
      <c r="U92" s="19">
        <v>2</v>
      </c>
      <c r="AH92">
        <f t="shared" ca="1" si="13"/>
        <v>11.864124023685896</v>
      </c>
      <c r="AI92">
        <f t="shared" ca="1" si="14"/>
        <v>0.27282748175959426</v>
      </c>
      <c r="AK92" s="25">
        <v>39.726960419092279</v>
      </c>
      <c r="AL92" s="19">
        <v>51</v>
      </c>
      <c r="AX92">
        <f t="shared" ca="1" si="15"/>
        <v>1.2350931876409088</v>
      </c>
      <c r="AZ92" s="19">
        <v>14.962635262594894</v>
      </c>
      <c r="BA92" s="19">
        <v>2</v>
      </c>
      <c r="BO92">
        <f t="shared" ca="1" si="16"/>
        <v>0.36539700597876335</v>
      </c>
      <c r="BP92">
        <f t="shared" ca="1" si="17"/>
        <v>87.089325178168451</v>
      </c>
      <c r="BQ92">
        <f t="shared" ca="1" si="18"/>
        <v>20.386438065496158</v>
      </c>
      <c r="BR92">
        <f t="shared" ca="1" si="19"/>
        <v>1.3642670456344526</v>
      </c>
      <c r="BS92">
        <f t="shared" ca="1" si="20"/>
        <v>8544.1766827117426</v>
      </c>
    </row>
    <row r="93" spans="1:71">
      <c r="A93">
        <f t="shared" ca="1" si="11"/>
        <v>0.39596436247198807</v>
      </c>
      <c r="R93">
        <f t="shared" ca="1" si="12"/>
        <v>-1.0918902981020491</v>
      </c>
      <c r="T93" s="25">
        <v>3.1231967737636719</v>
      </c>
      <c r="U93" s="19">
        <v>2</v>
      </c>
      <c r="AH93">
        <f t="shared" ca="1" si="13"/>
        <v>40.916507661694418</v>
      </c>
      <c r="AI93">
        <f t="shared" ca="1" si="14"/>
        <v>0.95874508346997189</v>
      </c>
      <c r="AK93" s="25">
        <v>40.219132197687841</v>
      </c>
      <c r="AL93" s="19">
        <v>52</v>
      </c>
      <c r="AX93">
        <f t="shared" ca="1" si="15"/>
        <v>6.604357669247249</v>
      </c>
      <c r="AZ93" s="19">
        <v>15.149666007541359</v>
      </c>
      <c r="BA93" s="19">
        <v>2</v>
      </c>
      <c r="BO93">
        <f t="shared" ca="1" si="16"/>
        <v>0.29898043254369144</v>
      </c>
      <c r="BP93">
        <f t="shared" ca="1" si="17"/>
        <v>79.123877137931075</v>
      </c>
      <c r="BQ93">
        <f t="shared" ca="1" si="18"/>
        <v>17.344516778215429</v>
      </c>
      <c r="BR93">
        <f t="shared" ca="1" si="19"/>
        <v>1.0656584361141921</v>
      </c>
      <c r="BS93">
        <f t="shared" ca="1" si="20"/>
        <v>7592.8206083109762</v>
      </c>
    </row>
    <row r="94" spans="1:71">
      <c r="A94">
        <f t="shared" ca="1" si="11"/>
        <v>0.75884844475336399</v>
      </c>
      <c r="R94">
        <f t="shared" ca="1" si="12"/>
        <v>-1.8989041751161835</v>
      </c>
      <c r="T94" s="25">
        <v>3.2060375394667648</v>
      </c>
      <c r="U94" s="19">
        <v>2</v>
      </c>
      <c r="AH94">
        <f t="shared" ca="1" si="13"/>
        <v>9.743390382735166</v>
      </c>
      <c r="AI94">
        <f t="shared" ca="1" si="14"/>
        <v>0.18986731230075227</v>
      </c>
      <c r="AK94" s="25">
        <v>40.711303976283411</v>
      </c>
      <c r="AL94" s="19">
        <v>45</v>
      </c>
      <c r="AX94">
        <f t="shared" ca="1" si="15"/>
        <v>0.12437328463188116</v>
      </c>
      <c r="AZ94" s="19">
        <v>15.336696752487823</v>
      </c>
      <c r="BA94" s="19">
        <v>0</v>
      </c>
      <c r="BO94">
        <f t="shared" ca="1" si="16"/>
        <v>0.81562559070920138</v>
      </c>
      <c r="BP94">
        <f t="shared" ca="1" si="17"/>
        <v>81.018539121985555</v>
      </c>
      <c r="BQ94">
        <f t="shared" ca="1" si="18"/>
        <v>47.867513447781974</v>
      </c>
      <c r="BR94">
        <f t="shared" ca="1" si="19"/>
        <v>5.0723602672191035</v>
      </c>
      <c r="BS94">
        <f t="shared" ca="1" si="20"/>
        <v>11979.757163482916</v>
      </c>
    </row>
    <row r="95" spans="1:71">
      <c r="A95">
        <f t="shared" ca="1" si="11"/>
        <v>0.65106577873791693</v>
      </c>
      <c r="R95">
        <f t="shared" ca="1" si="12"/>
        <v>-0.45315303606267715</v>
      </c>
      <c r="T95" s="25">
        <v>3.2888783051698569</v>
      </c>
      <c r="U95" s="19">
        <v>1</v>
      </c>
      <c r="AH95">
        <f t="shared" ca="1" si="13"/>
        <v>28.008464244667376</v>
      </c>
      <c r="AI95">
        <f t="shared" ca="1" si="14"/>
        <v>0.7581861775609634</v>
      </c>
      <c r="AK95" s="25">
        <v>41.20347575487898</v>
      </c>
      <c r="AL95" s="19">
        <v>59</v>
      </c>
      <c r="AX95">
        <f t="shared" ca="1" si="15"/>
        <v>1.3117073223120692</v>
      </c>
      <c r="AZ95" s="19">
        <v>15.523727497434287</v>
      </c>
      <c r="BA95" s="19">
        <v>1</v>
      </c>
      <c r="BO95">
        <f t="shared" ca="1" si="16"/>
        <v>0.44131352632363807</v>
      </c>
      <c r="BP95">
        <f t="shared" ca="1" si="17"/>
        <v>105.18961258203524</v>
      </c>
      <c r="BQ95">
        <f t="shared" ca="1" si="18"/>
        <v>24.06571487372323</v>
      </c>
      <c r="BR95">
        <f t="shared" ca="1" si="19"/>
        <v>1.7465004994861972</v>
      </c>
      <c r="BS95">
        <f t="shared" ca="1" si="20"/>
        <v>10293.794517960649</v>
      </c>
    </row>
    <row r="96" spans="1:71">
      <c r="A96">
        <f t="shared" ca="1" si="11"/>
        <v>0.62961273509653426</v>
      </c>
      <c r="R96">
        <f t="shared" ca="1" si="12"/>
        <v>1.0966162258119296</v>
      </c>
      <c r="T96" s="25">
        <v>3.371719070872949</v>
      </c>
      <c r="U96" s="19">
        <v>2</v>
      </c>
      <c r="AH96">
        <f t="shared" ca="1" si="13"/>
        <v>18.993711633394408</v>
      </c>
      <c r="AI96">
        <f t="shared" ca="1" si="14"/>
        <v>0.51930504086344942</v>
      </c>
      <c r="AK96" s="25">
        <v>41.695647533474542</v>
      </c>
      <c r="AL96" s="19">
        <v>37</v>
      </c>
      <c r="AX96">
        <f t="shared" ca="1" si="15"/>
        <v>1.1311905984118209</v>
      </c>
      <c r="AZ96" s="19">
        <v>15.710758242380752</v>
      </c>
      <c r="BA96" s="19">
        <v>0</v>
      </c>
      <c r="BO96">
        <f t="shared" ca="1" si="16"/>
        <v>0.80532566713922549</v>
      </c>
      <c r="BP96">
        <f t="shared" ca="1" si="17"/>
        <v>99.699916533224098</v>
      </c>
      <c r="BQ96">
        <f t="shared" ca="1" si="18"/>
        <v>46.982182627854741</v>
      </c>
      <c r="BR96">
        <f t="shared" ca="1" si="19"/>
        <v>4.9092816133899619</v>
      </c>
      <c r="BS96">
        <f t="shared" ca="1" si="20"/>
        <v>13149.996904128151</v>
      </c>
    </row>
    <row r="97" spans="1:71">
      <c r="A97">
        <f t="shared" ca="1" si="11"/>
        <v>0.94479447769561709</v>
      </c>
      <c r="R97">
        <f t="shared" ca="1" si="12"/>
        <v>-0.40652580849029829</v>
      </c>
      <c r="T97" s="25">
        <v>3.454559836576041</v>
      </c>
      <c r="U97" s="19">
        <v>0</v>
      </c>
      <c r="AH97">
        <f t="shared" ca="1" si="13"/>
        <v>11.180108191306161</v>
      </c>
      <c r="AI97">
        <f t="shared" ca="1" si="14"/>
        <v>0.24650799998065243</v>
      </c>
      <c r="AK97" s="25">
        <v>42.187819312070111</v>
      </c>
      <c r="AL97" s="19">
        <v>26</v>
      </c>
      <c r="AX97">
        <f t="shared" ca="1" si="15"/>
        <v>0.82798878224853134</v>
      </c>
      <c r="AZ97" s="19">
        <v>15.897788987327218</v>
      </c>
      <c r="BA97" s="19">
        <v>0</v>
      </c>
      <c r="BO97">
        <f t="shared" ca="1" si="16"/>
        <v>0.49672575335191016</v>
      </c>
      <c r="BP97">
        <f t="shared" ca="1" si="17"/>
        <v>105.68119432078718</v>
      </c>
      <c r="BQ97">
        <f t="shared" ca="1" si="18"/>
        <v>26.91199964936235</v>
      </c>
      <c r="BR97">
        <f t="shared" ca="1" si="19"/>
        <v>2.0598601064924891</v>
      </c>
      <c r="BS97">
        <f t="shared" ca="1" si="20"/>
        <v>10706.841599339084</v>
      </c>
    </row>
    <row r="98" spans="1:71">
      <c r="A98">
        <f t="shared" ca="1" si="11"/>
        <v>0.74155295746251748</v>
      </c>
      <c r="R98">
        <f t="shared" ca="1" si="12"/>
        <v>-1.6396557535155114</v>
      </c>
      <c r="T98" s="25">
        <v>3.537400602279134</v>
      </c>
      <c r="U98" s="19">
        <v>0</v>
      </c>
      <c r="AH98">
        <f t="shared" ca="1" si="13"/>
        <v>23.613331935326588</v>
      </c>
      <c r="AI98">
        <f t="shared" ca="1" si="14"/>
        <v>0.65187187422237214</v>
      </c>
      <c r="AK98" s="25">
        <v>42.679991090665673</v>
      </c>
      <c r="AL98" s="19">
        <v>31</v>
      </c>
      <c r="AX98">
        <f t="shared" ca="1" si="15"/>
        <v>1.1683365808587136</v>
      </c>
      <c r="AZ98" s="19">
        <v>16.084819732273679</v>
      </c>
      <c r="BA98" s="19">
        <v>0</v>
      </c>
      <c r="BO98">
        <f t="shared" ca="1" si="16"/>
        <v>0.34133111562056373</v>
      </c>
      <c r="BP98">
        <f t="shared" ca="1" si="17"/>
        <v>99.365607129742727</v>
      </c>
      <c r="BQ98">
        <f t="shared" ca="1" si="18"/>
        <v>19.266601012911828</v>
      </c>
      <c r="BR98">
        <f t="shared" ca="1" si="19"/>
        <v>1.2526029671258205</v>
      </c>
      <c r="BS98">
        <f t="shared" ca="1" si="20"/>
        <v>9258.0334905109212</v>
      </c>
    </row>
    <row r="99" spans="1:71">
      <c r="A99">
        <f t="shared" ca="1" si="11"/>
        <v>0.83097799195734212</v>
      </c>
      <c r="R99">
        <f t="shared" ca="1" si="12"/>
        <v>-3.675226269228019E-3</v>
      </c>
      <c r="T99" s="25">
        <v>3.6202413679822252</v>
      </c>
      <c r="U99" s="19">
        <v>1</v>
      </c>
      <c r="AH99">
        <f t="shared" ca="1" si="13"/>
        <v>10.244402124893242</v>
      </c>
      <c r="AI99">
        <f t="shared" ca="1" si="14"/>
        <v>0.20974621879640332</v>
      </c>
      <c r="AK99" s="25">
        <v>43.172162869261243</v>
      </c>
      <c r="AL99" s="19">
        <v>34</v>
      </c>
      <c r="AX99">
        <f t="shared" ca="1" si="15"/>
        <v>3.0652587765887054</v>
      </c>
      <c r="AZ99" s="19">
        <v>16.271850477220145</v>
      </c>
      <c r="BA99" s="19">
        <v>0</v>
      </c>
      <c r="BO99">
        <f t="shared" ca="1" si="16"/>
        <v>0.14219868073847697</v>
      </c>
      <c r="BP99">
        <f t="shared" ca="1" si="17"/>
        <v>109.43736026126065</v>
      </c>
      <c r="BQ99">
        <f t="shared" ca="1" si="18"/>
        <v>10.691361376344076</v>
      </c>
      <c r="BR99">
        <f t="shared" ca="1" si="19"/>
        <v>0.46014830682359481</v>
      </c>
      <c r="BS99">
        <f t="shared" ca="1" si="20"/>
        <v>8867.7958479697318</v>
      </c>
    </row>
    <row r="100" spans="1:71">
      <c r="A100">
        <f t="shared" ca="1" si="11"/>
        <v>3.2689521479963735E-2</v>
      </c>
      <c r="R100">
        <f t="shared" ca="1" si="12"/>
        <v>-1.1138006026169891</v>
      </c>
      <c r="T100" s="25">
        <v>3.7030821336853181</v>
      </c>
      <c r="U100" s="19">
        <v>1</v>
      </c>
      <c r="AH100">
        <f t="shared" ca="1" si="13"/>
        <v>14.804324416503768</v>
      </c>
      <c r="AI100">
        <f t="shared" ca="1" si="14"/>
        <v>0.38063221011064363</v>
      </c>
      <c r="AK100" s="25">
        <v>43.664334647856812</v>
      </c>
      <c r="AL100" s="19">
        <v>27</v>
      </c>
      <c r="AX100">
        <f t="shared" ca="1" si="15"/>
        <v>0.17818277628924059</v>
      </c>
      <c r="AZ100" s="19">
        <v>16.45888122216661</v>
      </c>
      <c r="BA100" s="19">
        <v>0</v>
      </c>
      <c r="BO100">
        <f t="shared" ca="1" si="16"/>
        <v>0.32227250512778527</v>
      </c>
      <c r="BP100">
        <f t="shared" ca="1" si="17"/>
        <v>97.887026336264469</v>
      </c>
      <c r="BQ100">
        <f t="shared" ca="1" si="18"/>
        <v>18.394205051112259</v>
      </c>
      <c r="BR100">
        <f t="shared" ca="1" si="19"/>
        <v>1.1670299904073962</v>
      </c>
      <c r="BS100">
        <f t="shared" ca="1" si="20"/>
        <v>9041.6213457719587</v>
      </c>
    </row>
    <row r="101" spans="1:71">
      <c r="A101">
        <f t="shared" ca="1" si="11"/>
        <v>0.40986773690646638</v>
      </c>
      <c r="R101">
        <f t="shared" ca="1" si="12"/>
        <v>-0.85929111277014247</v>
      </c>
      <c r="T101" s="25">
        <v>3.7859228993884111</v>
      </c>
      <c r="U101" s="19">
        <v>1</v>
      </c>
      <c r="AH101">
        <f t="shared" ca="1" si="13"/>
        <v>25.143580883186615</v>
      </c>
      <c r="AI101">
        <f t="shared" ca="1" si="14"/>
        <v>0.69107921434465702</v>
      </c>
      <c r="AK101" s="25">
        <v>44.156506426452374</v>
      </c>
      <c r="AL101" s="19">
        <v>21</v>
      </c>
      <c r="AX101">
        <f t="shared" ca="1" si="15"/>
        <v>0.2578224256412166</v>
      </c>
      <c r="AZ101" s="19">
        <v>16.645911967113076</v>
      </c>
      <c r="BA101" s="19">
        <v>0</v>
      </c>
      <c r="BO101">
        <f t="shared" ca="1" si="16"/>
        <v>0.13855792910055242</v>
      </c>
      <c r="BP101">
        <f t="shared" ca="1" si="17"/>
        <v>92.024465338963878</v>
      </c>
      <c r="BQ101">
        <f t="shared" ca="1" si="18"/>
        <v>10.54443436961364</v>
      </c>
      <c r="BR101">
        <f t="shared" ca="1" si="19"/>
        <v>0.44744240223437232</v>
      </c>
      <c r="BS101">
        <f t="shared" ca="1" si="20"/>
        <v>7630.3887313591476</v>
      </c>
    </row>
    <row r="102" spans="1:71" ht="15" thickBot="1">
      <c r="A102">
        <f t="shared" ca="1" si="11"/>
        <v>0.14482578955362435</v>
      </c>
      <c r="R102">
        <f t="shared" ca="1" si="12"/>
        <v>-1.6857252991985066</v>
      </c>
      <c r="T102" s="20" t="s">
        <v>75</v>
      </c>
      <c r="U102" s="20">
        <v>0</v>
      </c>
      <c r="AH102">
        <f t="shared" ca="1" si="13"/>
        <v>16.779763678769555</v>
      </c>
      <c r="AI102">
        <f t="shared" ca="1" si="14"/>
        <v>0.44820794938080077</v>
      </c>
      <c r="AK102" s="25">
        <v>44.648678205047943</v>
      </c>
      <c r="AL102" s="19">
        <v>25</v>
      </c>
      <c r="AX102">
        <f t="shared" ca="1" si="15"/>
        <v>0.62212588168805627</v>
      </c>
      <c r="AZ102" s="19">
        <v>16.832942712059541</v>
      </c>
      <c r="BA102" s="19">
        <v>0</v>
      </c>
      <c r="BO102">
        <f t="shared" ca="1" si="16"/>
        <v>0.40977149200650409</v>
      </c>
      <c r="BP102">
        <f t="shared" ca="1" si="17"/>
        <v>122.4431603095239</v>
      </c>
      <c r="BQ102">
        <f t="shared" ca="1" si="18"/>
        <v>22.508438490822179</v>
      </c>
      <c r="BR102">
        <f t="shared" ca="1" si="19"/>
        <v>1.581736546141254</v>
      </c>
      <c r="BS102">
        <f t="shared" ca="1" si="20"/>
        <v>11296.386034591267</v>
      </c>
    </row>
    <row r="103" spans="1:71">
      <c r="A103">
        <f t="shared" ca="1" si="11"/>
        <v>0.35230832161154602</v>
      </c>
      <c r="R103">
        <f t="shared" ca="1" si="12"/>
        <v>0.61485436994110854</v>
      </c>
      <c r="AH103">
        <f t="shared" ca="1" si="13"/>
        <v>20.494551896111513</v>
      </c>
      <c r="AI103">
        <f t="shared" ca="1" si="14"/>
        <v>0.56471426609437159</v>
      </c>
      <c r="AK103" s="25">
        <v>45.140849983643506</v>
      </c>
      <c r="AL103" s="19">
        <v>25</v>
      </c>
      <c r="AX103">
        <f t="shared" ca="1" si="15"/>
        <v>5.8739371642600213</v>
      </c>
      <c r="AZ103" s="19">
        <v>17.019973457006003</v>
      </c>
      <c r="BA103" s="19">
        <v>1</v>
      </c>
      <c r="BO103">
        <f t="shared" ca="1" si="16"/>
        <v>0.46790848257630346</v>
      </c>
      <c r="BP103">
        <f t="shared" ca="1" si="17"/>
        <v>91.290048960382634</v>
      </c>
      <c r="BQ103">
        <f t="shared" ca="1" si="18"/>
        <v>25.413257126178515</v>
      </c>
      <c r="BR103">
        <f t="shared" ca="1" si="19"/>
        <v>1.8928193376078721</v>
      </c>
      <c r="BS103">
        <f t="shared" ca="1" si="20"/>
        <v>9499.4749411269968</v>
      </c>
    </row>
    <row r="104" spans="1:71">
      <c r="A104">
        <f t="shared" ca="1" si="11"/>
        <v>0.64852250322526339</v>
      </c>
      <c r="R104">
        <f t="shared" ca="1" si="12"/>
        <v>0.8098215620799456</v>
      </c>
      <c r="AH104">
        <f t="shared" ca="1" si="13"/>
        <v>40.618461097472498</v>
      </c>
      <c r="AI104">
        <f t="shared" ca="1" si="14"/>
        <v>0.95599336391018153</v>
      </c>
      <c r="AK104" s="25">
        <v>45.633021762239075</v>
      </c>
      <c r="AL104" s="19">
        <v>24</v>
      </c>
      <c r="AX104">
        <f t="shared" ca="1" si="15"/>
        <v>2.0446836203415764</v>
      </c>
      <c r="AZ104" s="19">
        <v>17.207004201952468</v>
      </c>
      <c r="BA104" s="19">
        <v>0</v>
      </c>
      <c r="BO104">
        <f t="shared" ca="1" si="16"/>
        <v>0.46046325713896552</v>
      </c>
      <c r="BP104">
        <f t="shared" ca="1" si="17"/>
        <v>89.365964741187412</v>
      </c>
      <c r="BQ104">
        <f t="shared" ca="1" si="18"/>
        <v>25.032684620569356</v>
      </c>
      <c r="BR104">
        <f t="shared" ca="1" si="19"/>
        <v>1.8511331736216428</v>
      </c>
      <c r="BS104">
        <f t="shared" ca="1" si="20"/>
        <v>9314.2259460265486</v>
      </c>
    </row>
    <row r="105" spans="1:71">
      <c r="A105">
        <f t="shared" ca="1" si="11"/>
        <v>0.30548943365269121</v>
      </c>
      <c r="R105">
        <f t="shared" ca="1" si="12"/>
        <v>1.6119643094782887</v>
      </c>
      <c r="AH105">
        <f t="shared" ca="1" si="13"/>
        <v>41.377952603735238</v>
      </c>
      <c r="AI105">
        <f t="shared" ca="1" si="14"/>
        <v>0.96283014934828204</v>
      </c>
      <c r="AK105" s="25">
        <v>46.125193540834644</v>
      </c>
      <c r="AL105" s="19">
        <v>21</v>
      </c>
      <c r="AX105">
        <f t="shared" ca="1" si="15"/>
        <v>2.7251731854111716</v>
      </c>
      <c r="AZ105" s="19">
        <v>17.394034946898934</v>
      </c>
      <c r="BA105" s="19">
        <v>0</v>
      </c>
      <c r="BO105">
        <f t="shared" ca="1" si="16"/>
        <v>0.42951888453564946</v>
      </c>
      <c r="BP105">
        <f t="shared" ca="1" si="17"/>
        <v>82.665881987588676</v>
      </c>
      <c r="BQ105">
        <f t="shared" ca="1" si="18"/>
        <v>23.478373638045738</v>
      </c>
      <c r="BR105">
        <f t="shared" ca="1" si="19"/>
        <v>1.6838256358667252</v>
      </c>
      <c r="BS105">
        <f t="shared" ca="1" si="20"/>
        <v>8639.5967936957986</v>
      </c>
    </row>
    <row r="106" spans="1:71">
      <c r="A106">
        <f t="shared" ca="1" si="11"/>
        <v>0.58808419680832447</v>
      </c>
      <c r="R106">
        <f t="shared" ca="1" si="12"/>
        <v>-0.32400120798605242</v>
      </c>
      <c r="AH106">
        <f t="shared" ca="1" si="13"/>
        <v>21.74298008995822</v>
      </c>
      <c r="AI106">
        <f t="shared" ca="1" si="14"/>
        <v>0.60077041290175126</v>
      </c>
      <c r="AK106" s="25">
        <v>46.617365319430206</v>
      </c>
      <c r="AL106" s="19">
        <v>21</v>
      </c>
      <c r="AX106">
        <f t="shared" ca="1" si="15"/>
        <v>3.4243821884186461</v>
      </c>
      <c r="AZ106" s="19">
        <v>17.581065691845396</v>
      </c>
      <c r="BA106" s="19">
        <v>0</v>
      </c>
      <c r="BO106">
        <f t="shared" ca="1" si="16"/>
        <v>0.75304968477022483</v>
      </c>
      <c r="BP106">
        <f t="shared" ca="1" si="17"/>
        <v>107.8681370143845</v>
      </c>
      <c r="BQ106">
        <f t="shared" ca="1" si="18"/>
        <v>42.812343912438621</v>
      </c>
      <c r="BR106">
        <f t="shared" ca="1" si="19"/>
        <v>4.1957043465120334</v>
      </c>
      <c r="BS106">
        <f t="shared" ca="1" si="20"/>
        <v>13090.715286204388</v>
      </c>
    </row>
    <row r="107" spans="1:71">
      <c r="A107">
        <f t="shared" ca="1" si="11"/>
        <v>0.91551024763818201</v>
      </c>
      <c r="R107">
        <f t="shared" ca="1" si="12"/>
        <v>-7.4744476713410309E-3</v>
      </c>
      <c r="AH107">
        <f t="shared" ca="1" si="13"/>
        <v>39.273002799634853</v>
      </c>
      <c r="AI107">
        <f t="shared" ca="1" si="14"/>
        <v>0.94246576553167916</v>
      </c>
      <c r="AK107" s="25">
        <v>47.109537098025775</v>
      </c>
      <c r="AL107" s="19">
        <v>19</v>
      </c>
      <c r="AX107">
        <f t="shared" ca="1" si="15"/>
        <v>1.1386129502628566</v>
      </c>
      <c r="AZ107" s="19">
        <v>17.768096436791861</v>
      </c>
      <c r="BA107" s="19">
        <v>0</v>
      </c>
      <c r="BO107">
        <f t="shared" ca="1" si="16"/>
        <v>0.78703640367420491</v>
      </c>
      <c r="BP107">
        <f t="shared" ca="1" si="17"/>
        <v>93.432513102606862</v>
      </c>
      <c r="BQ107">
        <f t="shared" ca="1" si="18"/>
        <v>45.46601471847692</v>
      </c>
      <c r="BR107">
        <f t="shared" ca="1" si="19"/>
        <v>4.6399021114437993</v>
      </c>
      <c r="BS107">
        <f t="shared" ca="1" si="20"/>
        <v>12478.848022463311</v>
      </c>
    </row>
    <row r="108" spans="1:71">
      <c r="A108">
        <f t="shared" ca="1" si="11"/>
        <v>0.14772435483242286</v>
      </c>
      <c r="R108">
        <f t="shared" ca="1" si="12"/>
        <v>-0.77447119883435989</v>
      </c>
      <c r="AH108">
        <f t="shared" ca="1" si="13"/>
        <v>15.254863376817823</v>
      </c>
      <c r="AI108">
        <f t="shared" ca="1" si="14"/>
        <v>0.39638774051820236</v>
      </c>
      <c r="AK108" s="25">
        <v>47.601708876621338</v>
      </c>
      <c r="AL108" s="19">
        <v>14</v>
      </c>
      <c r="AX108">
        <f t="shared" ca="1" si="15"/>
        <v>2.3318435037113692</v>
      </c>
      <c r="AZ108" s="19">
        <v>17.955127181738327</v>
      </c>
      <c r="BA108" s="19">
        <v>0</v>
      </c>
      <c r="BO108">
        <f t="shared" ca="1" si="16"/>
        <v>5.9100777794796722E-2</v>
      </c>
      <c r="BP108">
        <f t="shared" ca="1" si="17"/>
        <v>85.851913145675269</v>
      </c>
      <c r="BQ108">
        <f t="shared" ca="1" si="18"/>
        <v>6.876090621555055</v>
      </c>
      <c r="BR108">
        <f t="shared" ca="1" si="19"/>
        <v>0.182757724858676</v>
      </c>
      <c r="BS108">
        <f t="shared" ca="1" si="20"/>
        <v>6752.070299810377</v>
      </c>
    </row>
    <row r="109" spans="1:71">
      <c r="A109">
        <f t="shared" ca="1" si="11"/>
        <v>0.15333496563324989</v>
      </c>
      <c r="R109">
        <f t="shared" ca="1" si="12"/>
        <v>-0.60246145782000682</v>
      </c>
      <c r="AH109">
        <f t="shared" ca="1" si="13"/>
        <v>20.362077913928974</v>
      </c>
      <c r="AI109">
        <f t="shared" ca="1" si="14"/>
        <v>0.5607967872099916</v>
      </c>
      <c r="AK109" s="25">
        <v>48.093880655216907</v>
      </c>
      <c r="AL109" s="19">
        <v>6</v>
      </c>
      <c r="AX109">
        <f t="shared" ca="1" si="15"/>
        <v>1.5029834815453336</v>
      </c>
      <c r="AZ109" s="19">
        <v>18.142157926684792</v>
      </c>
      <c r="BA109" s="19">
        <v>0</v>
      </c>
      <c r="BO109">
        <f t="shared" ca="1" si="16"/>
        <v>0.71215835871150435</v>
      </c>
      <c r="BP109">
        <f t="shared" ca="1" si="17"/>
        <v>93.833858019609352</v>
      </c>
      <c r="BQ109">
        <f t="shared" ca="1" si="18"/>
        <v>39.851361278175624</v>
      </c>
      <c r="BR109">
        <f t="shared" ca="1" si="19"/>
        <v>3.7360344201298727</v>
      </c>
      <c r="BS109">
        <f t="shared" ca="1" si="20"/>
        <v>11674.316515229179</v>
      </c>
    </row>
    <row r="110" spans="1:71">
      <c r="A110">
        <f t="shared" ca="1" si="11"/>
        <v>0.78227260329105242</v>
      </c>
      <c r="R110">
        <f t="shared" ca="1" si="12"/>
        <v>0.81299191675721905</v>
      </c>
      <c r="AH110">
        <f t="shared" ca="1" si="13"/>
        <v>16.968139893165841</v>
      </c>
      <c r="AI110">
        <f t="shared" ca="1" si="14"/>
        <v>0.45444810894126897</v>
      </c>
      <c r="AK110" s="25">
        <v>48.586052433812476</v>
      </c>
      <c r="AL110" s="19">
        <v>7</v>
      </c>
      <c r="AX110">
        <f t="shared" ca="1" si="15"/>
        <v>3.4149906612867227</v>
      </c>
      <c r="AZ110" s="19">
        <v>18.329188671631258</v>
      </c>
      <c r="BA110" s="19">
        <v>0</v>
      </c>
      <c r="BO110">
        <f t="shared" ca="1" si="16"/>
        <v>0.97747256229603374</v>
      </c>
      <c r="BP110">
        <f t="shared" ca="1" si="17"/>
        <v>122.53088534310049</v>
      </c>
      <c r="BQ110">
        <f t="shared" ca="1" si="18"/>
        <v>68.768185759094351</v>
      </c>
      <c r="BR110">
        <f t="shared" ca="1" si="19"/>
        <v>11.379063777574995</v>
      </c>
      <c r="BS110">
        <f t="shared" ca="1" si="20"/>
        <v>18867.699683198967</v>
      </c>
    </row>
    <row r="111" spans="1:71">
      <c r="A111">
        <f t="shared" ca="1" si="11"/>
        <v>0.94544849868193159</v>
      </c>
      <c r="R111">
        <f t="shared" ca="1" si="12"/>
        <v>-0.28065931142479161</v>
      </c>
      <c r="AH111">
        <f t="shared" ca="1" si="13"/>
        <v>12.599310832421921</v>
      </c>
      <c r="AI111">
        <f t="shared" ca="1" si="14"/>
        <v>0.30059422489510379</v>
      </c>
      <c r="AK111" s="25">
        <v>49.078224212408038</v>
      </c>
      <c r="AL111" s="19">
        <v>2</v>
      </c>
      <c r="AX111">
        <f t="shared" ca="1" si="15"/>
        <v>0.18335039923936791</v>
      </c>
      <c r="AZ111" s="19">
        <v>18.516219416577719</v>
      </c>
      <c r="BA111" s="19">
        <v>0</v>
      </c>
      <c r="BO111">
        <f t="shared" ca="1" si="16"/>
        <v>0.36355698742898712</v>
      </c>
      <c r="BP111">
        <f t="shared" ca="1" si="17"/>
        <v>123.87797043281461</v>
      </c>
      <c r="BQ111">
        <f t="shared" ca="1" si="18"/>
        <v>20.300076462380019</v>
      </c>
      <c r="BR111">
        <f t="shared" ca="1" si="19"/>
        <v>1.3555811924446133</v>
      </c>
      <c r="BS111">
        <f t="shared" ca="1" si="20"/>
        <v>11108.139934268409</v>
      </c>
    </row>
    <row r="112" spans="1:71" ht="15" thickBot="1">
      <c r="A112">
        <f t="shared" ca="1" si="11"/>
        <v>0.91563112028061933</v>
      </c>
      <c r="R112">
        <f t="shared" ca="1" si="12"/>
        <v>-0.83500906388416984</v>
      </c>
      <c r="AH112">
        <f t="shared" ca="1" si="13"/>
        <v>28.868724743403515</v>
      </c>
      <c r="AI112">
        <f t="shared" ca="1" si="14"/>
        <v>0.77673460301497654</v>
      </c>
      <c r="AK112" s="27" t="s">
        <v>75</v>
      </c>
      <c r="AL112" s="20">
        <v>2</v>
      </c>
      <c r="AX112">
        <f t="shared" ca="1" si="15"/>
        <v>0.41568018664268497</v>
      </c>
      <c r="AZ112" s="20" t="s">
        <v>75</v>
      </c>
      <c r="BA112" s="20">
        <v>1</v>
      </c>
      <c r="BO112">
        <f t="shared" ca="1" si="16"/>
        <v>3.8980347500283563E-2</v>
      </c>
      <c r="BP112">
        <f t="shared" ca="1" si="17"/>
        <v>111.43682543455192</v>
      </c>
      <c r="BQ112">
        <f t="shared" ca="1" si="18"/>
        <v>5.5842884954331335</v>
      </c>
      <c r="BR112">
        <f t="shared" ca="1" si="19"/>
        <v>0.11928126050762985</v>
      </c>
      <c r="BS112">
        <f t="shared" ca="1" si="20"/>
        <v>8394.7910081142381</v>
      </c>
    </row>
    <row r="113" spans="1:71">
      <c r="A113">
        <f t="shared" ca="1" si="11"/>
        <v>0.85698216683670991</v>
      </c>
      <c r="R113">
        <f t="shared" ca="1" si="12"/>
        <v>1.4621627688379208</v>
      </c>
      <c r="AH113">
        <f t="shared" ca="1" si="13"/>
        <v>12.613006472037263</v>
      </c>
      <c r="AI113">
        <f t="shared" ca="1" si="14"/>
        <v>0.30110635747003633</v>
      </c>
      <c r="AX113">
        <f t="shared" ca="1" si="15"/>
        <v>0.29252920061147553</v>
      </c>
      <c r="BO113">
        <f t="shared" ca="1" si="16"/>
        <v>4.7148817963183043E-2</v>
      </c>
      <c r="BP113">
        <f t="shared" ca="1" si="17"/>
        <v>94.617754481864409</v>
      </c>
      <c r="BQ113">
        <f t="shared" ca="1" si="18"/>
        <v>6.1415840278014944</v>
      </c>
      <c r="BR113">
        <f t="shared" ca="1" si="19"/>
        <v>0.14488963464247079</v>
      </c>
      <c r="BS113">
        <f t="shared" ca="1" si="20"/>
        <v>7280.8681069033992</v>
      </c>
    </row>
    <row r="114" spans="1:71">
      <c r="A114">
        <f t="shared" ca="1" si="11"/>
        <v>0.71109456797557413</v>
      </c>
      <c r="R114">
        <f t="shared" ca="1" si="12"/>
        <v>-1.6913314265571744</v>
      </c>
      <c r="AH114">
        <f t="shared" ca="1" si="13"/>
        <v>5.8661535547070747</v>
      </c>
      <c r="AI114">
        <f t="shared" ca="1" si="14"/>
        <v>6.8823515054804885E-2</v>
      </c>
      <c r="AX114">
        <f t="shared" ca="1" si="15"/>
        <v>0.27116818244582447</v>
      </c>
      <c r="BO114">
        <f t="shared" ca="1" si="16"/>
        <v>0.33605281581782609</v>
      </c>
      <c r="BP114">
        <f t="shared" ca="1" si="17"/>
        <v>119.57045239142171</v>
      </c>
      <c r="BQ114">
        <f t="shared" ca="1" si="18"/>
        <v>19.023740427768338</v>
      </c>
      <c r="BR114">
        <f t="shared" ca="1" si="19"/>
        <v>1.2286580236909317</v>
      </c>
      <c r="BS114">
        <f t="shared" ca="1" si="20"/>
        <v>10640.903117283633</v>
      </c>
    </row>
    <row r="115" spans="1:71">
      <c r="A115">
        <f t="shared" ca="1" si="11"/>
        <v>0.5760947747687809</v>
      </c>
      <c r="R115">
        <f t="shared" ca="1" si="12"/>
        <v>-1.6346228420182751</v>
      </c>
      <c r="AH115">
        <f t="shared" ca="1" si="13"/>
        <v>32.418143394371761</v>
      </c>
      <c r="AI115">
        <f t="shared" ca="1" si="14"/>
        <v>0.84543915914956336</v>
      </c>
      <c r="AX115">
        <f t="shared" ca="1" si="15"/>
        <v>2.8635692591058146</v>
      </c>
      <c r="BO115">
        <f t="shared" ca="1" si="16"/>
        <v>0.91716011786126839</v>
      </c>
      <c r="BP115">
        <f t="shared" ca="1" si="17"/>
        <v>105.31327759491535</v>
      </c>
      <c r="BQ115">
        <f t="shared" ca="1" si="18"/>
        <v>58.461584552783435</v>
      </c>
      <c r="BR115">
        <f t="shared" ca="1" si="19"/>
        <v>7.4725369956411409</v>
      </c>
      <c r="BS115">
        <f t="shared" ca="1" si="20"/>
        <v>15459.848985614761</v>
      </c>
    </row>
    <row r="116" spans="1:71">
      <c r="A116">
        <f t="shared" ca="1" si="11"/>
        <v>0.71855366476653482</v>
      </c>
      <c r="R116">
        <f t="shared" ca="1" si="12"/>
        <v>0.16976261748191171</v>
      </c>
      <c r="AH116">
        <f t="shared" ca="1" si="13"/>
        <v>27.670942468280021</v>
      </c>
      <c r="AI116">
        <f t="shared" ca="1" si="14"/>
        <v>0.75070659487256963</v>
      </c>
      <c r="AX116">
        <f t="shared" ca="1" si="15"/>
        <v>0.31200489073703946</v>
      </c>
      <c r="BO116">
        <f t="shared" ca="1" si="16"/>
        <v>0.27393586164830896</v>
      </c>
      <c r="BP116">
        <f t="shared" ca="1" si="17"/>
        <v>104.26344702574667</v>
      </c>
      <c r="BQ116">
        <f t="shared" ca="1" si="18"/>
        <v>16.23512585467239</v>
      </c>
      <c r="BR116">
        <f t="shared" ca="1" si="19"/>
        <v>0.96035076966742883</v>
      </c>
      <c r="BS116">
        <f t="shared" ca="1" si="20"/>
        <v>9210.0591081697348</v>
      </c>
    </row>
    <row r="117" spans="1:71">
      <c r="A117">
        <f t="shared" ca="1" si="11"/>
        <v>0.17920947483056815</v>
      </c>
      <c r="R117">
        <f t="shared" ca="1" si="12"/>
        <v>0.61407466218449247</v>
      </c>
      <c r="AH117">
        <f t="shared" ca="1" si="13"/>
        <v>39.704415425978723</v>
      </c>
      <c r="AI117">
        <f t="shared" ca="1" si="14"/>
        <v>0.94700046913958758</v>
      </c>
      <c r="AX117">
        <f t="shared" ca="1" si="15"/>
        <v>0.28053571778642639</v>
      </c>
      <c r="BO117">
        <f t="shared" ca="1" si="16"/>
        <v>0.68017576381789502</v>
      </c>
      <c r="BP117">
        <f t="shared" ca="1" si="17"/>
        <v>74.548728938321361</v>
      </c>
      <c r="BQ117">
        <f t="shared" ca="1" si="18"/>
        <v>37.679606303582332</v>
      </c>
      <c r="BR117">
        <f t="shared" ca="1" si="19"/>
        <v>3.4199510880566377</v>
      </c>
      <c r="BS117">
        <f t="shared" ca="1" si="20"/>
        <v>10012.356982457719</v>
      </c>
    </row>
    <row r="118" spans="1:71">
      <c r="A118">
        <f t="shared" ca="1" si="11"/>
        <v>0.95789820476913834</v>
      </c>
      <c r="R118">
        <f t="shared" ca="1" si="12"/>
        <v>-1.4398114829724</v>
      </c>
      <c r="AH118">
        <f t="shared" ca="1" si="13"/>
        <v>18.975714151820462</v>
      </c>
      <c r="AI118">
        <f t="shared" ca="1" si="14"/>
        <v>0.5187468438052234</v>
      </c>
      <c r="AX118">
        <f t="shared" ca="1" si="15"/>
        <v>1.2767023915207554</v>
      </c>
      <c r="BO118">
        <f t="shared" ca="1" si="16"/>
        <v>0.37236327604183173</v>
      </c>
      <c r="BP118">
        <f t="shared" ca="1" si="17"/>
        <v>98.819092056385259</v>
      </c>
      <c r="BQ118">
        <f t="shared" ca="1" si="18"/>
        <v>20.714540955089646</v>
      </c>
      <c r="BR118">
        <f t="shared" ca="1" si="19"/>
        <v>1.3973812347724526</v>
      </c>
      <c r="BS118">
        <f t="shared" ca="1" si="20"/>
        <v>9408.004909887668</v>
      </c>
    </row>
    <row r="119" spans="1:71">
      <c r="A119">
        <f t="shared" ca="1" si="11"/>
        <v>0.89448746153299352</v>
      </c>
      <c r="R119">
        <f t="shared" ca="1" si="12"/>
        <v>-0.48472855202773013</v>
      </c>
      <c r="AH119">
        <f t="shared" ca="1" si="13"/>
        <v>11.530771775187326</v>
      </c>
      <c r="AI119">
        <f t="shared" ca="1" si="14"/>
        <v>0.26005923989363788</v>
      </c>
      <c r="AX119">
        <f t="shared" ca="1" si="15"/>
        <v>5.2162449336234271</v>
      </c>
      <c r="BO119">
        <f t="shared" ca="1" si="16"/>
        <v>0.72834054936474502</v>
      </c>
      <c r="BP119">
        <f t="shared" ca="1" si="17"/>
        <v>94.827563287953552</v>
      </c>
      <c r="BQ119">
        <f t="shared" ref="BQ119:BQ182" ca="1" si="21">IF(BO119&lt;(10/80),0+SQRT(BO119*(80-0)*(10-0)),80-SQRT((1-BO119)*(80-0)*(80-10)))</f>
        <v>40.996244750570135</v>
      </c>
      <c r="BR119">
        <f t="shared" ref="BR119:BR182" ca="1" si="22">-LN(1-BO119)/(1/3)</f>
        <v>3.9096180505229348</v>
      </c>
      <c r="BS119">
        <f t="shared" ref="BS119:BS182" ca="1" si="23">BP119*$BP$4+BQ119*$BQ$4+BR119*$BR$4</f>
        <v>11910.439320370642</v>
      </c>
    </row>
    <row r="120" spans="1:71">
      <c r="A120">
        <f t="shared" ca="1" si="11"/>
        <v>0.41147755042502343</v>
      </c>
      <c r="R120">
        <f t="shared" ca="1" si="12"/>
        <v>-0.23042371035272954</v>
      </c>
      <c r="AH120">
        <f t="shared" ca="1" si="13"/>
        <v>28.936923034810754</v>
      </c>
      <c r="AI120">
        <f t="shared" ca="1" si="14"/>
        <v>0.77817339437925703</v>
      </c>
      <c r="AX120">
        <f t="shared" ca="1" si="15"/>
        <v>1.271047882640663</v>
      </c>
      <c r="BO120">
        <f t="shared" ca="1" si="16"/>
        <v>0.64385562889157621</v>
      </c>
      <c r="BP120">
        <f t="shared" ca="1" si="17"/>
        <v>122.10540432839622</v>
      </c>
      <c r="BQ120">
        <f t="shared" ca="1" si="21"/>
        <v>35.341199319650634</v>
      </c>
      <c r="BR120">
        <f t="shared" ca="1" si="22"/>
        <v>3.0972572805495702</v>
      </c>
      <c r="BS120">
        <f t="shared" ca="1" si="23"/>
        <v>13010.675419117671</v>
      </c>
    </row>
    <row r="121" spans="1:71">
      <c r="A121">
        <f t="shared" ca="1" si="11"/>
        <v>0.94261080262870667</v>
      </c>
      <c r="R121">
        <f t="shared" ca="1" si="12"/>
        <v>0.35145837743674918</v>
      </c>
      <c r="AH121">
        <f t="shared" ca="1" si="13"/>
        <v>44.073680255601239</v>
      </c>
      <c r="AI121">
        <f t="shared" ca="1" si="14"/>
        <v>0.98243936714357472</v>
      </c>
      <c r="AX121">
        <f t="shared" ca="1" si="15"/>
        <v>2.005587892914992</v>
      </c>
      <c r="BO121">
        <f t="shared" ca="1" si="16"/>
        <v>6.5761942402468132E-2</v>
      </c>
      <c r="BP121">
        <f t="shared" ca="1" si="17"/>
        <v>87.965193209687172</v>
      </c>
      <c r="BQ121">
        <f t="shared" ca="1" si="21"/>
        <v>7.253244372139581</v>
      </c>
      <c r="BR121">
        <f t="shared" ca="1" si="22"/>
        <v>0.20407198072455102</v>
      </c>
      <c r="BS121">
        <f t="shared" ca="1" si="23"/>
        <v>6944.1095561094253</v>
      </c>
    </row>
    <row r="122" spans="1:71">
      <c r="A122">
        <f t="shared" ca="1" si="11"/>
        <v>0.58403508382564817</v>
      </c>
      <c r="R122">
        <f t="shared" ca="1" si="12"/>
        <v>-0.24592124180994507</v>
      </c>
      <c r="AH122">
        <f t="shared" ca="1" si="13"/>
        <v>29.864085521144162</v>
      </c>
      <c r="AI122">
        <f t="shared" ca="1" si="14"/>
        <v>0.79727247405010193</v>
      </c>
      <c r="AX122">
        <f t="shared" ca="1" si="15"/>
        <v>3.8784645041544938</v>
      </c>
      <c r="BO122">
        <f t="shared" ca="1" si="16"/>
        <v>0.22148895475570396</v>
      </c>
      <c r="BP122">
        <f t="shared" ca="1" si="17"/>
        <v>61.990532297870651</v>
      </c>
      <c r="BQ122">
        <f t="shared" ca="1" si="21"/>
        <v>13.972264514311419</v>
      </c>
      <c r="BR122">
        <f t="shared" ca="1" si="22"/>
        <v>0.75111629986435768</v>
      </c>
      <c r="BS122">
        <f t="shared" ca="1" si="23"/>
        <v>5961.8986022413947</v>
      </c>
    </row>
    <row r="123" spans="1:71">
      <c r="A123">
        <f t="shared" ca="1" si="11"/>
        <v>0.24904399066622374</v>
      </c>
      <c r="R123">
        <f t="shared" ca="1" si="12"/>
        <v>0.98887954546584711</v>
      </c>
      <c r="AH123">
        <f t="shared" ca="1" si="13"/>
        <v>36.675926290855919</v>
      </c>
      <c r="AI123">
        <f t="shared" ca="1" si="14"/>
        <v>0.91123452989664777</v>
      </c>
      <c r="AX123">
        <f t="shared" ca="1" si="15"/>
        <v>1.0039320107570133</v>
      </c>
      <c r="BO123">
        <f t="shared" ca="1" si="16"/>
        <v>0.38386949389292813</v>
      </c>
      <c r="BP123">
        <f t="shared" ca="1" si="17"/>
        <v>130.35182183894278</v>
      </c>
      <c r="BQ123">
        <f t="shared" ca="1" si="21"/>
        <v>21.260483197428307</v>
      </c>
      <c r="BR123">
        <f t="shared" ca="1" si="22"/>
        <v>1.4528894319734065</v>
      </c>
      <c r="BS123">
        <f t="shared" ca="1" si="23"/>
        <v>11686.542678060847</v>
      </c>
    </row>
    <row r="124" spans="1:71">
      <c r="A124">
        <f t="shared" ca="1" si="11"/>
        <v>0.7849756654281963</v>
      </c>
      <c r="R124">
        <f t="shared" ca="1" si="12"/>
        <v>-0.32536001399648085</v>
      </c>
      <c r="AH124">
        <f t="shared" ca="1" si="13"/>
        <v>8.7946202290677977</v>
      </c>
      <c r="AI124">
        <f t="shared" ca="1" si="14"/>
        <v>0.15469068994705704</v>
      </c>
      <c r="AX124">
        <f t="shared" ca="1" si="15"/>
        <v>3.1511983501395973</v>
      </c>
      <c r="BO124">
        <f t="shared" ca="1" si="16"/>
        <v>0.78774569175755671</v>
      </c>
      <c r="BP124">
        <f t="shared" ca="1" si="17"/>
        <v>89.678624738547285</v>
      </c>
      <c r="BQ124">
        <f t="shared" ca="1" si="21"/>
        <v>45.523571441379218</v>
      </c>
      <c r="BR124">
        <f t="shared" ca="1" si="22"/>
        <v>4.6499104681039194</v>
      </c>
      <c r="BS124">
        <f t="shared" ca="1" si="23"/>
        <v>12224.834016267407</v>
      </c>
    </row>
    <row r="125" spans="1:71">
      <c r="A125">
        <f t="shared" ca="1" si="11"/>
        <v>0.31690239228302608</v>
      </c>
      <c r="R125">
        <f t="shared" ca="1" si="12"/>
        <v>0.81135370311115362</v>
      </c>
      <c r="AH125">
        <f t="shared" ca="1" si="13"/>
        <v>16.37841170236802</v>
      </c>
      <c r="AI125">
        <f t="shared" ca="1" si="14"/>
        <v>0.43479440017226823</v>
      </c>
      <c r="AX125">
        <f t="shared" ca="1" si="15"/>
        <v>2.1129691432761408</v>
      </c>
      <c r="BO125">
        <f t="shared" ca="1" si="16"/>
        <v>0.40707995095356075</v>
      </c>
      <c r="BP125">
        <f t="shared" ca="1" si="17"/>
        <v>74.590505555741473</v>
      </c>
      <c r="BQ125">
        <f t="shared" ca="1" si="21"/>
        <v>22.377502009544401</v>
      </c>
      <c r="BR125">
        <f t="shared" ca="1" si="22"/>
        <v>1.5680871408489545</v>
      </c>
      <c r="BS125">
        <f t="shared" ca="1" si="23"/>
        <v>7929.5117321110283</v>
      </c>
    </row>
    <row r="126" spans="1:71">
      <c r="A126">
        <f t="shared" ca="1" si="11"/>
        <v>0.97800420193823789</v>
      </c>
      <c r="R126">
        <f t="shared" ca="1" si="12"/>
        <v>-0.8241145464677383</v>
      </c>
      <c r="AH126">
        <f t="shared" ca="1" si="13"/>
        <v>21.766624099826036</v>
      </c>
      <c r="AI126">
        <f t="shared" ca="1" si="14"/>
        <v>0.601438242639738</v>
      </c>
      <c r="AX126">
        <f t="shared" ca="1" si="15"/>
        <v>4.8495354772820685</v>
      </c>
      <c r="BO126">
        <f t="shared" ca="1" si="16"/>
        <v>0.21790262220925505</v>
      </c>
      <c r="BP126">
        <f t="shared" ca="1" si="17"/>
        <v>109.48480511407314</v>
      </c>
      <c r="BQ126">
        <f t="shared" ca="1" si="21"/>
        <v>13.820355730570967</v>
      </c>
      <c r="BR126">
        <f t="shared" ca="1" si="22"/>
        <v>0.73732806648064109</v>
      </c>
      <c r="BS126">
        <f t="shared" ca="1" si="23"/>
        <v>9267.1703509864092</v>
      </c>
    </row>
    <row r="127" spans="1:71">
      <c r="A127">
        <f t="shared" ca="1" si="11"/>
        <v>0.5575138955934017</v>
      </c>
      <c r="R127">
        <f t="shared" ca="1" si="12"/>
        <v>-1.1856800829356202</v>
      </c>
      <c r="AH127">
        <f t="shared" ca="1" si="13"/>
        <v>33.275178958860636</v>
      </c>
      <c r="AI127">
        <f t="shared" ca="1" si="14"/>
        <v>0.860140180570931</v>
      </c>
      <c r="AX127">
        <f t="shared" ca="1" si="15"/>
        <v>2.974469461934099</v>
      </c>
      <c r="BO127">
        <f t="shared" ca="1" si="16"/>
        <v>0.57493004634782208</v>
      </c>
      <c r="BP127">
        <f t="shared" ca="1" si="17"/>
        <v>74.828777644789355</v>
      </c>
      <c r="BQ127">
        <f t="shared" ca="1" si="21"/>
        <v>31.210741546399824</v>
      </c>
      <c r="BR127">
        <f t="shared" ca="1" si="22"/>
        <v>2.5665045803209141</v>
      </c>
      <c r="BS127">
        <f t="shared" ca="1" si="23"/>
        <v>9129.0399638715116</v>
      </c>
    </row>
    <row r="128" spans="1:71">
      <c r="A128">
        <f t="shared" ca="1" si="11"/>
        <v>3.686490007826615E-3</v>
      </c>
      <c r="R128">
        <f t="shared" ca="1" si="12"/>
        <v>0.74852934995092169</v>
      </c>
      <c r="AH128">
        <f t="shared" ca="1" si="13"/>
        <v>36.091368097786905</v>
      </c>
      <c r="AI128">
        <f t="shared" ca="1" si="14"/>
        <v>0.90327497930437006</v>
      </c>
      <c r="AX128">
        <f t="shared" ca="1" si="15"/>
        <v>3.3792885980015042</v>
      </c>
      <c r="BO128">
        <f t="shared" ca="1" si="16"/>
        <v>0.20886510248587653</v>
      </c>
      <c r="BP128">
        <f t="shared" ca="1" si="17"/>
        <v>112.06949553807686</v>
      </c>
      <c r="BQ128">
        <f t="shared" ca="1" si="21"/>
        <v>13.439084846442412</v>
      </c>
      <c r="BR128">
        <f t="shared" ca="1" si="22"/>
        <v>0.70286035584564366</v>
      </c>
      <c r="BS128">
        <f t="shared" ca="1" si="23"/>
        <v>9399.6312790633147</v>
      </c>
    </row>
    <row r="129" spans="1:71">
      <c r="A129">
        <f t="shared" ca="1" si="11"/>
        <v>0.12934327453943117</v>
      </c>
      <c r="R129">
        <f t="shared" ca="1" si="12"/>
        <v>1.704754196791658</v>
      </c>
      <c r="AH129">
        <f t="shared" ca="1" si="13"/>
        <v>24.691601414019964</v>
      </c>
      <c r="AI129">
        <f t="shared" ca="1" si="14"/>
        <v>0.67974248050658181</v>
      </c>
      <c r="AX129">
        <f t="shared" ca="1" si="15"/>
        <v>4.7255135543895425E-2</v>
      </c>
      <c r="BO129">
        <f t="shared" ca="1" si="16"/>
        <v>0.7695163072090101</v>
      </c>
      <c r="BP129">
        <f t="shared" ca="1" si="17"/>
        <v>129.85264186729606</v>
      </c>
      <c r="BQ129">
        <f t="shared" ca="1" si="21"/>
        <v>44.073565726201778</v>
      </c>
      <c r="BR129">
        <f t="shared" ca="1" si="22"/>
        <v>4.4027254984764053</v>
      </c>
      <c r="BS129">
        <f t="shared" ca="1" si="23"/>
        <v>14817.859152873823</v>
      </c>
    </row>
    <row r="130" spans="1:71">
      <c r="A130">
        <f t="shared" ca="1" si="11"/>
        <v>0.44354775730320561</v>
      </c>
      <c r="R130">
        <f t="shared" ca="1" si="12"/>
        <v>1.2739572172731526</v>
      </c>
      <c r="AH130">
        <f t="shared" ca="1" si="13"/>
        <v>33.929513116325182</v>
      </c>
      <c r="AI130">
        <f t="shared" ca="1" si="14"/>
        <v>0.87086972566081777</v>
      </c>
      <c r="AX130">
        <f t="shared" ca="1" si="15"/>
        <v>1.0733614975875321</v>
      </c>
      <c r="BO130">
        <f t="shared" ca="1" si="16"/>
        <v>0.2373181547776374</v>
      </c>
      <c r="BP130">
        <f t="shared" ca="1" si="17"/>
        <v>120.39917539974716</v>
      </c>
      <c r="BQ130">
        <f t="shared" ca="1" si="21"/>
        <v>14.646971506706507</v>
      </c>
      <c r="BR130">
        <f t="shared" ca="1" si="22"/>
        <v>0.81274294018860282</v>
      </c>
      <c r="BS130">
        <f t="shared" ca="1" si="23"/>
        <v>10136.462310709532</v>
      </c>
    </row>
    <row r="131" spans="1:71">
      <c r="A131">
        <f t="shared" ref="A131:A194" ca="1" si="24">RAND()</f>
        <v>0.89194648255101427</v>
      </c>
      <c r="R131">
        <f t="shared" ref="R131:R194" ca="1" si="25">_xlfn.NORM.INV(RAND(),0,1)</f>
        <v>0.37192411201731079</v>
      </c>
      <c r="AH131">
        <f t="shared" ref="AH131:AH194" ca="1" si="26">IF(AI131&lt;$AL$4,$AL$1+SQRT(AI131*($AL$2-$AL$1)*($AL$3-$AL$1)),$AL$2-SQRT((1-AI131)*($AL$2-$AL$1)*($AL$2-$AL$3)))</f>
        <v>29.444481080769847</v>
      </c>
      <c r="AI131">
        <f t="shared" ref="AI131:AI194" ca="1" si="27">RAND()</f>
        <v>0.78873532098058563</v>
      </c>
      <c r="AX131">
        <f t="shared" ref="AX131:AX194" ca="1" si="28">-LN(1-RAND())/$AW$2</f>
        <v>2.1142380363396889</v>
      </c>
      <c r="BO131">
        <f t="shared" ca="1" si="16"/>
        <v>0.65951625920655532</v>
      </c>
      <c r="BP131">
        <f t="shared" ca="1" si="17"/>
        <v>102.80495376911118</v>
      </c>
      <c r="BQ131">
        <f t="shared" ca="1" si="21"/>
        <v>36.334121462596336</v>
      </c>
      <c r="BR131">
        <f t="shared" ca="1" si="22"/>
        <v>3.2321637165192447</v>
      </c>
      <c r="BS131">
        <f t="shared" ca="1" si="23"/>
        <v>11799.40802505319</v>
      </c>
    </row>
    <row r="132" spans="1:71">
      <c r="A132">
        <f t="shared" ca="1" si="24"/>
        <v>0.67098986945271044</v>
      </c>
      <c r="R132">
        <f t="shared" ca="1" si="25"/>
        <v>-0.16974831782147307</v>
      </c>
      <c r="AH132">
        <f t="shared" ca="1" si="26"/>
        <v>11.486914552864739</v>
      </c>
      <c r="AI132">
        <f t="shared" ca="1" si="27"/>
        <v>0.25837112467082901</v>
      </c>
      <c r="AX132">
        <f t="shared" ca="1" si="28"/>
        <v>7.582596270530054</v>
      </c>
      <c r="BO132">
        <f t="shared" ca="1" si="16"/>
        <v>0.11548624525442552</v>
      </c>
      <c r="BP132">
        <f t="shared" ca="1" si="17"/>
        <v>105.00302955451269</v>
      </c>
      <c r="BQ132">
        <f t="shared" ca="1" si="21"/>
        <v>9.6119194859060499</v>
      </c>
      <c r="BR132">
        <f t="shared" ca="1" si="22"/>
        <v>0.36815164389603844</v>
      </c>
      <c r="BS132">
        <f t="shared" ca="1" si="23"/>
        <v>8421.8495105753063</v>
      </c>
    </row>
    <row r="133" spans="1:71">
      <c r="A133">
        <f t="shared" ca="1" si="24"/>
        <v>0.97272104096641143</v>
      </c>
      <c r="R133">
        <f t="shared" ca="1" si="25"/>
        <v>1.0889277610508863</v>
      </c>
      <c r="AH133">
        <f t="shared" ca="1" si="26"/>
        <v>44.601626671885128</v>
      </c>
      <c r="AI133">
        <f t="shared" ca="1" si="27"/>
        <v>0.985428782705149</v>
      </c>
      <c r="AX133">
        <f t="shared" ca="1" si="28"/>
        <v>0.30964404739452001</v>
      </c>
      <c r="BO133">
        <f t="shared" ca="1" si="16"/>
        <v>0.54639743627948933</v>
      </c>
      <c r="BP133">
        <f t="shared" ca="1" si="17"/>
        <v>78.185228312455962</v>
      </c>
      <c r="BQ133">
        <f t="shared" ca="1" si="21"/>
        <v>29.599857571283991</v>
      </c>
      <c r="BR133">
        <f t="shared" ca="1" si="22"/>
        <v>2.3716016239302178</v>
      </c>
      <c r="BS133">
        <f t="shared" ca="1" si="23"/>
        <v>9144.4322261793823</v>
      </c>
    </row>
    <row r="134" spans="1:71">
      <c r="A134">
        <f t="shared" ca="1" si="24"/>
        <v>0.88947934778479909</v>
      </c>
      <c r="R134">
        <f t="shared" ca="1" si="25"/>
        <v>-0.44849446810554439</v>
      </c>
      <c r="AH134">
        <f t="shared" ca="1" si="26"/>
        <v>7.6359922324209135</v>
      </c>
      <c r="AI134">
        <f t="shared" ca="1" si="27"/>
        <v>0.11661675474718503</v>
      </c>
      <c r="AX134">
        <f t="shared" ca="1" si="28"/>
        <v>3.5167026349692332</v>
      </c>
      <c r="BO134">
        <f t="shared" ca="1" si="16"/>
        <v>0.93305074748271744</v>
      </c>
      <c r="BP134">
        <f t="shared" ca="1" si="17"/>
        <v>140.94282944502669</v>
      </c>
      <c r="BQ134">
        <f t="shared" ca="1" si="21"/>
        <v>60.637257061645883</v>
      </c>
      <c r="BR134">
        <f t="shared" ca="1" si="22"/>
        <v>8.1114611150930536</v>
      </c>
      <c r="BS134">
        <f t="shared" ca="1" si="23"/>
        <v>18363.162101844373</v>
      </c>
    </row>
    <row r="135" spans="1:71">
      <c r="A135">
        <f t="shared" ca="1" si="24"/>
        <v>0.79017285637132728</v>
      </c>
      <c r="R135">
        <f t="shared" ca="1" si="25"/>
        <v>-5.8630447388550895E-2</v>
      </c>
      <c r="AH135">
        <f t="shared" ca="1" si="26"/>
        <v>15.861352465633331</v>
      </c>
      <c r="AI135">
        <f t="shared" ca="1" si="27"/>
        <v>0.41727637226214043</v>
      </c>
      <c r="AX135">
        <f t="shared" ca="1" si="28"/>
        <v>1.8924947484561914</v>
      </c>
      <c r="BO135">
        <f t="shared" ca="1" si="16"/>
        <v>9.6629715431612251E-2</v>
      </c>
      <c r="BP135">
        <f t="shared" ca="1" si="17"/>
        <v>145.01944702428347</v>
      </c>
      <c r="BQ135">
        <f t="shared" ca="1" si="21"/>
        <v>8.7922563853250892</v>
      </c>
      <c r="BR135">
        <f t="shared" ca="1" si="22"/>
        <v>0.30486824756053438</v>
      </c>
      <c r="BS135">
        <f t="shared" ca="1" si="23"/>
        <v>11122.047404500512</v>
      </c>
    </row>
    <row r="136" spans="1:71">
      <c r="A136">
        <f t="shared" ca="1" si="24"/>
        <v>0.33091218697856506</v>
      </c>
      <c r="R136">
        <f t="shared" ca="1" si="25"/>
        <v>-0.11197121082275703</v>
      </c>
      <c r="AH136">
        <f t="shared" ca="1" si="26"/>
        <v>29.719338354738074</v>
      </c>
      <c r="AI136">
        <f t="shared" ca="1" si="27"/>
        <v>0.79434738161520091</v>
      </c>
      <c r="AX136">
        <f t="shared" ca="1" si="28"/>
        <v>0.6972894619249973</v>
      </c>
      <c r="BO136">
        <f t="shared" ca="1" si="16"/>
        <v>0.8751698737896062</v>
      </c>
      <c r="BP136">
        <f t="shared" ca="1" si="17"/>
        <v>119.92724731769691</v>
      </c>
      <c r="BQ136">
        <f t="shared" ca="1" si="21"/>
        <v>53.560470753468294</v>
      </c>
      <c r="BR136">
        <f t="shared" ca="1" si="22"/>
        <v>6.2424043687844968</v>
      </c>
      <c r="BS136">
        <f t="shared" ca="1" si="23"/>
        <v>15623.675698220963</v>
      </c>
    </row>
    <row r="137" spans="1:71">
      <c r="A137">
        <f t="shared" ca="1" si="24"/>
        <v>4.4632018086251057E-2</v>
      </c>
      <c r="R137">
        <f t="shared" ca="1" si="25"/>
        <v>-9.2599088396711493E-2</v>
      </c>
      <c r="AH137">
        <f t="shared" ca="1" si="26"/>
        <v>26.604834519648477</v>
      </c>
      <c r="AI137">
        <f t="shared" ca="1" si="27"/>
        <v>0.72633311607348428</v>
      </c>
      <c r="AX137">
        <f t="shared" ca="1" si="28"/>
        <v>0.50083227242441242</v>
      </c>
      <c r="BO137">
        <f t="shared" ca="1" si="16"/>
        <v>0.8563258959126705</v>
      </c>
      <c r="BP137">
        <f t="shared" ca="1" si="17"/>
        <v>112.87187277305844</v>
      </c>
      <c r="BQ137">
        <f t="shared" ca="1" si="21"/>
        <v>51.634969013077999</v>
      </c>
      <c r="BR137">
        <f t="shared" ca="1" si="22"/>
        <v>5.8206231308914367</v>
      </c>
      <c r="BS137">
        <f t="shared" ca="1" si="23"/>
        <v>14810.71493468932</v>
      </c>
    </row>
    <row r="138" spans="1:71">
      <c r="A138">
        <f t="shared" ca="1" si="24"/>
        <v>4.5727958529209634E-2</v>
      </c>
      <c r="R138">
        <f t="shared" ca="1" si="25"/>
        <v>0.66305212874053787</v>
      </c>
      <c r="AH138">
        <f t="shared" ca="1" si="26"/>
        <v>2.7700884835029957</v>
      </c>
      <c r="AI138">
        <f t="shared" ca="1" si="27"/>
        <v>1.5346780412871852E-2</v>
      </c>
      <c r="AX138">
        <f t="shared" ca="1" si="28"/>
        <v>4.185720155278859</v>
      </c>
      <c r="BO138">
        <f t="shared" ca="1" si="16"/>
        <v>0.78152955074064412</v>
      </c>
      <c r="BP138">
        <f t="shared" ca="1" si="17"/>
        <v>112.77912291894752</v>
      </c>
      <c r="BQ138">
        <f t="shared" ca="1" si="21"/>
        <v>45.022371208837029</v>
      </c>
      <c r="BR138">
        <f t="shared" ca="1" si="22"/>
        <v>4.5633135517710492</v>
      </c>
      <c r="BS138">
        <f t="shared" ca="1" si="23"/>
        <v>13765.769790741344</v>
      </c>
    </row>
    <row r="139" spans="1:71">
      <c r="A139">
        <f t="shared" ca="1" si="24"/>
        <v>0.23745038160230081</v>
      </c>
      <c r="R139">
        <f t="shared" ca="1" si="25"/>
        <v>-1.3201787374014191</v>
      </c>
      <c r="AH139">
        <f t="shared" ca="1" si="26"/>
        <v>33.596352976067124</v>
      </c>
      <c r="AI139">
        <f t="shared" ca="1" si="27"/>
        <v>0.86546018215710896</v>
      </c>
      <c r="AX139">
        <f t="shared" ca="1" si="28"/>
        <v>0.3813232098706042</v>
      </c>
      <c r="BO139">
        <f t="shared" ca="1" si="16"/>
        <v>0.23655674856100173</v>
      </c>
      <c r="BP139">
        <f t="shared" ca="1" si="17"/>
        <v>107.46451475680924</v>
      </c>
      <c r="BQ139">
        <f t="shared" ca="1" si="21"/>
        <v>14.614357783544023</v>
      </c>
      <c r="BR139">
        <f t="shared" ca="1" si="22"/>
        <v>0.8097494518508116</v>
      </c>
      <c r="BS139">
        <f t="shared" ca="1" si="23"/>
        <v>9226.8766468862923</v>
      </c>
    </row>
    <row r="140" spans="1:71">
      <c r="A140">
        <f t="shared" ca="1" si="24"/>
        <v>0.48965969935011922</v>
      </c>
      <c r="R140">
        <f t="shared" ca="1" si="25"/>
        <v>-0.52903027558061877</v>
      </c>
      <c r="AH140">
        <f t="shared" ca="1" si="26"/>
        <v>10.265292763132123</v>
      </c>
      <c r="AI140">
        <f t="shared" ca="1" si="27"/>
        <v>0.21057652040019992</v>
      </c>
      <c r="AX140">
        <f t="shared" ca="1" si="28"/>
        <v>1.8836159481139159</v>
      </c>
      <c r="BO140">
        <f t="shared" ca="1" si="16"/>
        <v>0.89374782355769544</v>
      </c>
      <c r="BP140">
        <f t="shared" ca="1" si="17"/>
        <v>101.99486138336422</v>
      </c>
      <c r="BQ140">
        <f t="shared" ca="1" si="21"/>
        <v>55.607128334759238</v>
      </c>
      <c r="BR140">
        <f t="shared" ca="1" si="22"/>
        <v>6.7258199616736265</v>
      </c>
      <c r="BS140">
        <f t="shared" ca="1" si="23"/>
        <v>14718.099118813509</v>
      </c>
    </row>
    <row r="141" spans="1:71">
      <c r="A141">
        <f t="shared" ca="1" si="24"/>
        <v>0.19208900103288484</v>
      </c>
      <c r="R141">
        <f t="shared" ca="1" si="25"/>
        <v>0.83455315816691156</v>
      </c>
      <c r="AH141">
        <f t="shared" ca="1" si="26"/>
        <v>7.8682491424425995</v>
      </c>
      <c r="AI141">
        <f t="shared" ca="1" si="27"/>
        <v>0.12381868913509742</v>
      </c>
      <c r="AX141">
        <f t="shared" ca="1" si="28"/>
        <v>5.0049054531490968E-4</v>
      </c>
      <c r="BO141">
        <f t="shared" ca="1" si="16"/>
        <v>0.11526113534848592</v>
      </c>
      <c r="BP141">
        <f t="shared" ca="1" si="17"/>
        <v>113.08700929302057</v>
      </c>
      <c r="BQ141">
        <f t="shared" ca="1" si="21"/>
        <v>9.6025469683198494</v>
      </c>
      <c r="BR141">
        <f t="shared" ca="1" si="22"/>
        <v>0.36738823711731267</v>
      </c>
      <c r="BS141">
        <f t="shared" ca="1" si="23"/>
        <v>8986.5618184786199</v>
      </c>
    </row>
    <row r="142" spans="1:71">
      <c r="A142">
        <f t="shared" ca="1" si="24"/>
        <v>0.60311128253642166</v>
      </c>
      <c r="R142">
        <f t="shared" ca="1" si="25"/>
        <v>0.53050219102320229</v>
      </c>
      <c r="AH142">
        <f t="shared" ca="1" si="26"/>
        <v>22.490113089177441</v>
      </c>
      <c r="AI142">
        <f t="shared" ca="1" si="27"/>
        <v>0.62160306107687679</v>
      </c>
      <c r="AX142">
        <f t="shared" ca="1" si="28"/>
        <v>3.6837815193953523</v>
      </c>
      <c r="BO142">
        <f t="shared" ca="1" si="16"/>
        <v>0.45674935253632376</v>
      </c>
      <c r="BP142">
        <f t="shared" ca="1" si="17"/>
        <v>82.15633460103372</v>
      </c>
      <c r="BQ142">
        <f t="shared" ca="1" si="21"/>
        <v>24.84382513447305</v>
      </c>
      <c r="BR142">
        <f t="shared" ca="1" si="22"/>
        <v>1.8305534040377216</v>
      </c>
      <c r="BS142">
        <f t="shared" ca="1" si="23"/>
        <v>8784.4919567309826</v>
      </c>
    </row>
    <row r="143" spans="1:71">
      <c r="A143">
        <f t="shared" ca="1" si="24"/>
        <v>0.42976645748428677</v>
      </c>
      <c r="R143">
        <f t="shared" ca="1" si="25"/>
        <v>-2.4393744641287545</v>
      </c>
      <c r="AH143">
        <f t="shared" ca="1" si="26"/>
        <v>36.508781007924455</v>
      </c>
      <c r="AI143">
        <f t="shared" ca="1" si="27"/>
        <v>0.90899350505393006</v>
      </c>
      <c r="AX143">
        <f t="shared" ca="1" si="28"/>
        <v>0.20946426174296126</v>
      </c>
      <c r="BO143">
        <f t="shared" ca="1" si="16"/>
        <v>0.68497131442625259</v>
      </c>
      <c r="BP143">
        <f t="shared" ca="1" si="17"/>
        <v>119.64262383877318</v>
      </c>
      <c r="BQ143">
        <f t="shared" ca="1" si="21"/>
        <v>37.99808767195254</v>
      </c>
      <c r="BR143">
        <f t="shared" ca="1" si="22"/>
        <v>3.465274736967642</v>
      </c>
      <c r="BS143">
        <f t="shared" ca="1" si="23"/>
        <v>13214.374856999668</v>
      </c>
    </row>
    <row r="144" spans="1:71">
      <c r="A144">
        <f t="shared" ca="1" si="24"/>
        <v>0.66704936877171928</v>
      </c>
      <c r="R144">
        <f t="shared" ca="1" si="25"/>
        <v>0.30093159296623767</v>
      </c>
      <c r="AH144">
        <f t="shared" ca="1" si="26"/>
        <v>13.921379820062384</v>
      </c>
      <c r="AI144">
        <f t="shared" ca="1" si="27"/>
        <v>0.34916658295589897</v>
      </c>
      <c r="AX144">
        <f t="shared" ca="1" si="28"/>
        <v>2.3090923699649557</v>
      </c>
      <c r="BO144">
        <f t="shared" ca="1" si="16"/>
        <v>0.6854174823023178</v>
      </c>
      <c r="BP144">
        <f t="shared" ca="1" si="17"/>
        <v>115.58746852531847</v>
      </c>
      <c r="BQ144">
        <f t="shared" ca="1" si="21"/>
        <v>38.027841381374955</v>
      </c>
      <c r="BR144">
        <f t="shared" ca="1" si="22"/>
        <v>3.4695265795183898</v>
      </c>
      <c r="BS144">
        <f t="shared" ca="1" si="23"/>
        <v>12934.764908765304</v>
      </c>
    </row>
    <row r="145" spans="1:71">
      <c r="A145">
        <f t="shared" ca="1" si="24"/>
        <v>0.30613739315862842</v>
      </c>
      <c r="R145">
        <f t="shared" ca="1" si="25"/>
        <v>-1.4729353676908132</v>
      </c>
      <c r="AH145">
        <f t="shared" ca="1" si="26"/>
        <v>25.315779271145146</v>
      </c>
      <c r="AI145">
        <f t="shared" ca="1" si="27"/>
        <v>0.69534462350458615</v>
      </c>
      <c r="AX145">
        <f t="shared" ca="1" si="28"/>
        <v>1.0553418532079171</v>
      </c>
      <c r="BO145">
        <f t="shared" ca="1" si="16"/>
        <v>0.44764532773156462</v>
      </c>
      <c r="BP145">
        <f t="shared" ca="1" si="17"/>
        <v>111.08274850956815</v>
      </c>
      <c r="BQ145">
        <f t="shared" ca="1" si="21"/>
        <v>24.38358008013067</v>
      </c>
      <c r="BR145">
        <f t="shared" ca="1" si="22"/>
        <v>1.7806947504259336</v>
      </c>
      <c r="BS145">
        <f t="shared" ca="1" si="23"/>
        <v>10748.358828810617</v>
      </c>
    </row>
    <row r="146" spans="1:71">
      <c r="A146">
        <f t="shared" ca="1" si="24"/>
        <v>0.83925790776358544</v>
      </c>
      <c r="R146">
        <f t="shared" ca="1" si="25"/>
        <v>1.5876846133394189</v>
      </c>
      <c r="AH146">
        <f t="shared" ca="1" si="26"/>
        <v>19.360035197098536</v>
      </c>
      <c r="AI146">
        <f t="shared" ca="1" si="27"/>
        <v>0.53059627843847967</v>
      </c>
      <c r="AX146">
        <f t="shared" ca="1" si="28"/>
        <v>2.5571367225934822</v>
      </c>
      <c r="BO146">
        <f t="shared" ca="1" si="16"/>
        <v>0.16451486589705144</v>
      </c>
      <c r="BP146">
        <f t="shared" ca="1" si="17"/>
        <v>131.70308133015465</v>
      </c>
      <c r="BQ146">
        <f t="shared" ca="1" si="21"/>
        <v>11.598854169125843</v>
      </c>
      <c r="BR146">
        <f t="shared" ca="1" si="22"/>
        <v>0.53922817176037507</v>
      </c>
      <c r="BS146">
        <f t="shared" ca="1" si="23"/>
        <v>10540.869561551523</v>
      </c>
    </row>
    <row r="147" spans="1:71">
      <c r="A147">
        <f t="shared" ca="1" si="24"/>
        <v>6.7880082038367373E-2</v>
      </c>
      <c r="R147">
        <f t="shared" ca="1" si="25"/>
        <v>-0.7359941059814582</v>
      </c>
      <c r="AH147">
        <f t="shared" ca="1" si="26"/>
        <v>40.571068139720062</v>
      </c>
      <c r="AI147">
        <f t="shared" ca="1" si="27"/>
        <v>0.95554762198709897</v>
      </c>
      <c r="AX147">
        <f t="shared" ca="1" si="28"/>
        <v>1.1414321616593508</v>
      </c>
      <c r="BO147">
        <f t="shared" ca="1" si="16"/>
        <v>0.13045160307491777</v>
      </c>
      <c r="BP147">
        <f t="shared" ca="1" si="17"/>
        <v>70.284221381853385</v>
      </c>
      <c r="BQ147">
        <f t="shared" ca="1" si="21"/>
        <v>10.218404842104235</v>
      </c>
      <c r="BR147">
        <f t="shared" ca="1" si="22"/>
        <v>0.4193438582952082</v>
      </c>
      <c r="BS147">
        <f t="shared" ca="1" si="23"/>
        <v>6067.5391384287232</v>
      </c>
    </row>
    <row r="148" spans="1:71">
      <c r="A148">
        <f t="shared" ca="1" si="24"/>
        <v>0.98512558321879518</v>
      </c>
      <c r="R148">
        <f t="shared" ca="1" si="25"/>
        <v>-3.5863785808740355E-2</v>
      </c>
      <c r="AH148">
        <f t="shared" ca="1" si="26"/>
        <v>5.7965834279648725</v>
      </c>
      <c r="AI148">
        <f t="shared" ca="1" si="27"/>
        <v>6.7200758874713995E-2</v>
      </c>
      <c r="AX148">
        <f t="shared" ca="1" si="28"/>
        <v>1.0957187140816063</v>
      </c>
      <c r="BO148">
        <f t="shared" ref="BO148:BO211" ca="1" si="29">RAND()</f>
        <v>0.43862121101869656</v>
      </c>
      <c r="BP148">
        <f t="shared" ref="BP148:BP211" ca="1" si="30">_xlfn.NORM.INV(RAND(),100,20)</f>
        <v>103.0088439204975</v>
      </c>
      <c r="BQ148">
        <f t="shared" ca="1" si="21"/>
        <v>23.931102933129679</v>
      </c>
      <c r="BR148">
        <f t="shared" ca="1" si="22"/>
        <v>1.7320781943939583</v>
      </c>
      <c r="BS148">
        <f t="shared" ca="1" si="23"/>
        <v>10123.35282606598</v>
      </c>
    </row>
    <row r="149" spans="1:71">
      <c r="A149">
        <f t="shared" ca="1" si="24"/>
        <v>0.90415188470337482</v>
      </c>
      <c r="R149">
        <f t="shared" ca="1" si="25"/>
        <v>-1.7031041769737367</v>
      </c>
      <c r="AH149">
        <f t="shared" ca="1" si="26"/>
        <v>48.967877944289981</v>
      </c>
      <c r="AI149">
        <f t="shared" ca="1" si="27"/>
        <v>0.99946736203105846</v>
      </c>
      <c r="AX149">
        <f t="shared" ca="1" si="28"/>
        <v>0.91310067064851796</v>
      </c>
      <c r="BO149">
        <f t="shared" ca="1" si="29"/>
        <v>0.52031588165753662</v>
      </c>
      <c r="BP149">
        <f t="shared" ca="1" si="30"/>
        <v>107.78658798554278</v>
      </c>
      <c r="BQ149">
        <f t="shared" ca="1" si="21"/>
        <v>28.171136779610961</v>
      </c>
      <c r="BR149">
        <f t="shared" ca="1" si="22"/>
        <v>2.2038824355026772</v>
      </c>
      <c r="BS149">
        <f t="shared" ca="1" si="23"/>
        <v>11023.339567599895</v>
      </c>
    </row>
    <row r="150" spans="1:71">
      <c r="A150">
        <f t="shared" ca="1" si="24"/>
        <v>0.40975290296415057</v>
      </c>
      <c r="R150">
        <f t="shared" ca="1" si="25"/>
        <v>0.43282356133491262</v>
      </c>
      <c r="AH150">
        <f t="shared" ca="1" si="26"/>
        <v>17.809003512861636</v>
      </c>
      <c r="AI150">
        <f t="shared" ca="1" si="27"/>
        <v>0.48186987258252267</v>
      </c>
      <c r="AX150">
        <f t="shared" ca="1" si="28"/>
        <v>0.47392219095404375</v>
      </c>
      <c r="BO150">
        <f t="shared" ca="1" si="29"/>
        <v>0.51072887705842096</v>
      </c>
      <c r="BP150">
        <f t="shared" ca="1" si="30"/>
        <v>107.03597440272281</v>
      </c>
      <c r="BQ150">
        <f t="shared" ca="1" si="21"/>
        <v>27.655771201852225</v>
      </c>
      <c r="BR150">
        <f t="shared" ca="1" si="22"/>
        <v>2.1445154985331234</v>
      </c>
      <c r="BS150">
        <f t="shared" ca="1" si="23"/>
        <v>10901.449977935756</v>
      </c>
    </row>
    <row r="151" spans="1:71">
      <c r="A151">
        <f t="shared" ca="1" si="24"/>
        <v>0.38359622003516225</v>
      </c>
      <c r="R151">
        <f t="shared" ca="1" si="25"/>
        <v>0.33289079426330659</v>
      </c>
      <c r="AH151">
        <f t="shared" ca="1" si="26"/>
        <v>23.686892458730604</v>
      </c>
      <c r="AI151">
        <f t="shared" ca="1" si="27"/>
        <v>0.65381018576079575</v>
      </c>
      <c r="AX151">
        <f t="shared" ca="1" si="28"/>
        <v>1.1111307504223218</v>
      </c>
      <c r="BO151">
        <f t="shared" ca="1" si="29"/>
        <v>0.33078336849575263</v>
      </c>
      <c r="BP151">
        <f t="shared" ca="1" si="30"/>
        <v>113.38977840997011</v>
      </c>
      <c r="BQ151">
        <f t="shared" ca="1" si="21"/>
        <v>18.782248192017164</v>
      </c>
      <c r="BR151">
        <f t="shared" ca="1" si="22"/>
        <v>1.2049423720878683</v>
      </c>
      <c r="BS151">
        <f t="shared" ca="1" si="23"/>
        <v>10176.992019525984</v>
      </c>
    </row>
    <row r="152" spans="1:71">
      <c r="A152">
        <f t="shared" ca="1" si="24"/>
        <v>4.9569754981094616E-2</v>
      </c>
      <c r="R152">
        <f t="shared" ca="1" si="25"/>
        <v>1.0104303962015446</v>
      </c>
      <c r="AH152">
        <f t="shared" ca="1" si="26"/>
        <v>14.397690227562315</v>
      </c>
      <c r="AI152">
        <f t="shared" ca="1" si="27"/>
        <v>0.36623776943369413</v>
      </c>
      <c r="AX152">
        <f t="shared" ca="1" si="28"/>
        <v>4.6236055048392215</v>
      </c>
      <c r="BO152">
        <f t="shared" ca="1" si="29"/>
        <v>0.31320915910311842</v>
      </c>
      <c r="BP152">
        <f t="shared" ca="1" si="30"/>
        <v>92.163681545991381</v>
      </c>
      <c r="BQ152">
        <f t="shared" ca="1" si="21"/>
        <v>17.983641601408607</v>
      </c>
      <c r="BR152">
        <f t="shared" ca="1" si="22"/>
        <v>1.1271764578737917</v>
      </c>
      <c r="BS152">
        <f t="shared" ca="1" si="23"/>
        <v>8587.9748057223951</v>
      </c>
    </row>
    <row r="153" spans="1:71">
      <c r="A153">
        <f t="shared" ca="1" si="24"/>
        <v>0.60560708861720181</v>
      </c>
      <c r="R153">
        <f t="shared" ca="1" si="25"/>
        <v>-1.1265171899577151</v>
      </c>
      <c r="AH153">
        <f t="shared" ca="1" si="26"/>
        <v>17.750964097014887</v>
      </c>
      <c r="AI153">
        <f t="shared" ca="1" si="27"/>
        <v>0.47999984166398857</v>
      </c>
      <c r="AX153">
        <f t="shared" ca="1" si="28"/>
        <v>4.0475068244557919</v>
      </c>
      <c r="BO153">
        <f t="shared" ca="1" si="29"/>
        <v>0.75560971358231399</v>
      </c>
      <c r="BP153">
        <f t="shared" ca="1" si="30"/>
        <v>111.94482626803533</v>
      </c>
      <c r="BQ153">
        <f t="shared" ca="1" si="21"/>
        <v>43.005600370609585</v>
      </c>
      <c r="BR153">
        <f t="shared" ca="1" si="22"/>
        <v>4.2269663912490625</v>
      </c>
      <c r="BS153">
        <f t="shared" ca="1" si="23"/>
        <v>13404.787793198149</v>
      </c>
    </row>
    <row r="154" spans="1:71">
      <c r="A154">
        <f t="shared" ca="1" si="24"/>
        <v>0.22488472579917107</v>
      </c>
      <c r="R154">
        <f t="shared" ca="1" si="25"/>
        <v>0.20099423993224835</v>
      </c>
      <c r="AH154">
        <f t="shared" ca="1" si="26"/>
        <v>30.046991257472897</v>
      </c>
      <c r="AI154">
        <f t="shared" ca="1" si="27"/>
        <v>0.80093872106031849</v>
      </c>
      <c r="AX154">
        <f t="shared" ca="1" si="28"/>
        <v>2.4861501738786909</v>
      </c>
      <c r="BO154">
        <f t="shared" ca="1" si="29"/>
        <v>3.8365350371196816E-2</v>
      </c>
      <c r="BP154">
        <f t="shared" ca="1" si="30"/>
        <v>86.250820817561276</v>
      </c>
      <c r="BQ154">
        <f t="shared" ca="1" si="21"/>
        <v>5.5400613983021394</v>
      </c>
      <c r="BR154">
        <f t="shared" ca="1" si="22"/>
        <v>0.11736204762766306</v>
      </c>
      <c r="BS154">
        <f t="shared" ca="1" si="23"/>
        <v>6626.7722113478021</v>
      </c>
    </row>
    <row r="155" spans="1:71">
      <c r="A155">
        <f t="shared" ca="1" si="24"/>
        <v>0.17448124709285806</v>
      </c>
      <c r="R155">
        <f t="shared" ca="1" si="25"/>
        <v>-1.5359810621910761</v>
      </c>
      <c r="AH155">
        <f t="shared" ca="1" si="26"/>
        <v>16.001294828702449</v>
      </c>
      <c r="AI155">
        <f t="shared" ca="1" si="27"/>
        <v>0.42204402333759272</v>
      </c>
      <c r="AX155">
        <f t="shared" ca="1" si="28"/>
        <v>0.37166735130528467</v>
      </c>
      <c r="BO155">
        <f t="shared" ca="1" si="29"/>
        <v>0.54499933456350758</v>
      </c>
      <c r="BP155">
        <f t="shared" ca="1" si="30"/>
        <v>106.79958376787918</v>
      </c>
      <c r="BQ155">
        <f t="shared" ca="1" si="21"/>
        <v>29.522245231742353</v>
      </c>
      <c r="BR155">
        <f t="shared" ca="1" si="22"/>
        <v>2.3623691926034116</v>
      </c>
      <c r="BS155">
        <f t="shared" ca="1" si="23"/>
        <v>11136.906144706802</v>
      </c>
    </row>
    <row r="156" spans="1:71">
      <c r="A156">
        <f t="shared" ca="1" si="24"/>
        <v>0.91900255556140253</v>
      </c>
      <c r="R156">
        <f t="shared" ca="1" si="25"/>
        <v>0.2072541685172265</v>
      </c>
      <c r="AH156">
        <f t="shared" ca="1" si="26"/>
        <v>12.362248322316766</v>
      </c>
      <c r="AI156">
        <f t="shared" ca="1" si="27"/>
        <v>0.29169982432452646</v>
      </c>
      <c r="AX156">
        <f t="shared" ca="1" si="28"/>
        <v>4.1682691326526475</v>
      </c>
      <c r="BO156">
        <f t="shared" ca="1" si="29"/>
        <v>0.9642583333973257</v>
      </c>
      <c r="BP156">
        <f t="shared" ca="1" si="30"/>
        <v>70.663833426690132</v>
      </c>
      <c r="BQ156">
        <f t="shared" ca="1" si="21"/>
        <v>65.852444275600959</v>
      </c>
      <c r="BR156">
        <f t="shared" ca="1" si="22"/>
        <v>9.9943144171131486</v>
      </c>
      <c r="BS156">
        <f t="shared" ca="1" si="23"/>
        <v>14530.007092562351</v>
      </c>
    </row>
    <row r="157" spans="1:71">
      <c r="A157">
        <f t="shared" ca="1" si="24"/>
        <v>0.16683785645828964</v>
      </c>
      <c r="R157">
        <f t="shared" ca="1" si="25"/>
        <v>0.19445146253914625</v>
      </c>
      <c r="AH157">
        <f t="shared" ca="1" si="26"/>
        <v>22.793668801220008</v>
      </c>
      <c r="AI157">
        <f t="shared" ca="1" si="27"/>
        <v>0.62990777135114528</v>
      </c>
      <c r="AX157">
        <f t="shared" ca="1" si="28"/>
        <v>3.519093651134936</v>
      </c>
      <c r="BO157">
        <f t="shared" ca="1" si="29"/>
        <v>0.73042505933138391</v>
      </c>
      <c r="BP157">
        <f t="shared" ca="1" si="30"/>
        <v>122.16069760351112</v>
      </c>
      <c r="BQ157">
        <f t="shared" ca="1" si="21"/>
        <v>41.146175635540715</v>
      </c>
      <c r="BR157">
        <f t="shared" ca="1" si="22"/>
        <v>3.9327265629189996</v>
      </c>
      <c r="BS157">
        <f t="shared" ca="1" si="23"/>
        <v>13845.68436467555</v>
      </c>
    </row>
    <row r="158" spans="1:71">
      <c r="A158">
        <f t="shared" ca="1" si="24"/>
        <v>0.35172198710724045</v>
      </c>
      <c r="R158">
        <f t="shared" ca="1" si="25"/>
        <v>0.33623883597038445</v>
      </c>
      <c r="AH158">
        <f t="shared" ca="1" si="26"/>
        <v>34.838672141929649</v>
      </c>
      <c r="AI158">
        <f t="shared" ca="1" si="27"/>
        <v>0.88506706879004993</v>
      </c>
      <c r="AX158">
        <f t="shared" ca="1" si="28"/>
        <v>0.89442188354427132</v>
      </c>
      <c r="BO158">
        <f t="shared" ca="1" si="29"/>
        <v>0.67357476560037111</v>
      </c>
      <c r="BP158">
        <f t="shared" ca="1" si="30"/>
        <v>107.54292011287937</v>
      </c>
      <c r="BQ158">
        <f t="shared" ca="1" si="21"/>
        <v>37.24510188717646</v>
      </c>
      <c r="BR158">
        <f t="shared" ca="1" si="22"/>
        <v>3.3586630428215245</v>
      </c>
      <c r="BS158">
        <f t="shared" ca="1" si="23"/>
        <v>12260.11350946566</v>
      </c>
    </row>
    <row r="159" spans="1:71">
      <c r="A159">
        <f t="shared" ca="1" si="24"/>
        <v>0.30692873819015454</v>
      </c>
      <c r="R159">
        <f t="shared" ca="1" si="25"/>
        <v>-0.3254825143050083</v>
      </c>
      <c r="AH159">
        <f t="shared" ca="1" si="26"/>
        <v>19.348323526288002</v>
      </c>
      <c r="AI159">
        <f t="shared" ca="1" si="27"/>
        <v>0.53023736467544524</v>
      </c>
      <c r="AX159">
        <f t="shared" ca="1" si="28"/>
        <v>3.1298895305800309</v>
      </c>
      <c r="BO159">
        <f t="shared" ca="1" si="29"/>
        <v>0.9459304132783749</v>
      </c>
      <c r="BP159">
        <f t="shared" ca="1" si="30"/>
        <v>94.364287255958317</v>
      </c>
      <c r="BQ159">
        <f t="shared" ca="1" si="21"/>
        <v>62.59914698524522</v>
      </c>
      <c r="BR159">
        <f t="shared" ca="1" si="22"/>
        <v>8.7524502570377063</v>
      </c>
      <c r="BS159">
        <f t="shared" ca="1" si="23"/>
        <v>15491.149883552916</v>
      </c>
    </row>
    <row r="160" spans="1:71">
      <c r="A160">
        <f t="shared" ca="1" si="24"/>
        <v>0.2216486818830482</v>
      </c>
      <c r="R160">
        <f t="shared" ca="1" si="25"/>
        <v>0.38033953007582777</v>
      </c>
      <c r="AH160">
        <f t="shared" ca="1" si="26"/>
        <v>3.2433020911434114</v>
      </c>
      <c r="AI160">
        <f t="shared" ca="1" si="27"/>
        <v>2.1038016908830448E-2</v>
      </c>
      <c r="AX160">
        <f t="shared" ca="1" si="28"/>
        <v>0.91750172288641019</v>
      </c>
      <c r="BO160">
        <f t="shared" ca="1" si="29"/>
        <v>0.90441538782732567</v>
      </c>
      <c r="BP160">
        <f t="shared" ca="1" si="30"/>
        <v>101.87030836182802</v>
      </c>
      <c r="BQ160">
        <f t="shared" ca="1" si="21"/>
        <v>56.86401443277213</v>
      </c>
      <c r="BR160">
        <f t="shared" ca="1" si="22"/>
        <v>7.0432302972515952</v>
      </c>
      <c r="BS160">
        <f t="shared" ca="1" si="23"/>
        <v>14930.292117780653</v>
      </c>
    </row>
    <row r="161" spans="1:71">
      <c r="A161">
        <f t="shared" ca="1" si="24"/>
        <v>5.1681589027025021E-2</v>
      </c>
      <c r="R161">
        <f t="shared" ca="1" si="25"/>
        <v>2.1604369575719109</v>
      </c>
      <c r="AH161">
        <f t="shared" ca="1" si="26"/>
        <v>1.5956362365599768</v>
      </c>
      <c r="AI161">
        <f t="shared" ca="1" si="27"/>
        <v>5.0921099988465723E-3</v>
      </c>
      <c r="AX161">
        <f t="shared" ca="1" si="28"/>
        <v>1.1499695134128938</v>
      </c>
      <c r="BO161">
        <f t="shared" ca="1" si="29"/>
        <v>0.58064214127987335</v>
      </c>
      <c r="BP161">
        <f t="shared" ca="1" si="30"/>
        <v>66.020123616761893</v>
      </c>
      <c r="BQ161">
        <f t="shared" ca="1" si="21"/>
        <v>31.53966561369279</v>
      </c>
      <c r="BR161">
        <f t="shared" ca="1" si="22"/>
        <v>2.6070919364584855</v>
      </c>
      <c r="BS161">
        <f t="shared" ca="1" si="23"/>
        <v>8557.5027954801571</v>
      </c>
    </row>
    <row r="162" spans="1:71">
      <c r="A162">
        <f t="shared" ca="1" si="24"/>
        <v>0.44330371835740556</v>
      </c>
      <c r="R162">
        <f t="shared" ca="1" si="25"/>
        <v>-1.5757783122866953</v>
      </c>
      <c r="AH162">
        <f t="shared" ca="1" si="26"/>
        <v>8.5005988331472526</v>
      </c>
      <c r="AI162">
        <f t="shared" ca="1" si="27"/>
        <v>0.14452036104420884</v>
      </c>
      <c r="AX162">
        <f t="shared" ca="1" si="28"/>
        <v>2.9856641253718634</v>
      </c>
      <c r="BO162">
        <f t="shared" ca="1" si="29"/>
        <v>0.77430981839072721</v>
      </c>
      <c r="BP162">
        <f t="shared" ca="1" si="30"/>
        <v>113.86225882689584</v>
      </c>
      <c r="BQ162">
        <f t="shared" ca="1" si="21"/>
        <v>44.449120728005511</v>
      </c>
      <c r="BR162">
        <f t="shared" ca="1" si="22"/>
        <v>4.465776294172791</v>
      </c>
      <c r="BS162">
        <f t="shared" ca="1" si="23"/>
        <v>13755.003078935097</v>
      </c>
    </row>
    <row r="163" spans="1:71">
      <c r="A163">
        <f t="shared" ca="1" si="24"/>
        <v>0.55849490118411316</v>
      </c>
      <c r="R163">
        <f t="shared" ca="1" si="25"/>
        <v>-2.5247646230366643</v>
      </c>
      <c r="AH163">
        <f t="shared" ca="1" si="26"/>
        <v>10.48723234801048</v>
      </c>
      <c r="AI163">
        <f t="shared" ca="1" si="27"/>
        <v>0.21937059623994537</v>
      </c>
      <c r="AX163">
        <f t="shared" ca="1" si="28"/>
        <v>0.95865930555603729</v>
      </c>
      <c r="BO163">
        <f t="shared" ca="1" si="29"/>
        <v>0.6433436573460023</v>
      </c>
      <c r="BP163">
        <f t="shared" ca="1" si="30"/>
        <v>89.310782098895061</v>
      </c>
      <c r="BQ163">
        <f t="shared" ca="1" si="21"/>
        <v>35.309111455886367</v>
      </c>
      <c r="BR163">
        <f t="shared" ca="1" si="22"/>
        <v>3.0929477593294399</v>
      </c>
      <c r="BS163">
        <f t="shared" ca="1" si="23"/>
        <v>10710.550220310122</v>
      </c>
    </row>
    <row r="164" spans="1:71">
      <c r="A164">
        <f t="shared" ca="1" si="24"/>
        <v>0.88759023242576851</v>
      </c>
      <c r="R164">
        <f t="shared" ca="1" si="25"/>
        <v>0.42968056544570865</v>
      </c>
      <c r="AH164">
        <f t="shared" ca="1" si="26"/>
        <v>44.055856178319807</v>
      </c>
      <c r="AI164">
        <f t="shared" ca="1" si="27"/>
        <v>0.98233357711359059</v>
      </c>
      <c r="AX164">
        <f t="shared" ca="1" si="28"/>
        <v>1.1367298910311499</v>
      </c>
      <c r="BO164">
        <f t="shared" ca="1" si="29"/>
        <v>0.47799923645617159</v>
      </c>
      <c r="BP164">
        <f t="shared" ca="1" si="30"/>
        <v>121.88817831947853</v>
      </c>
      <c r="BQ164">
        <f t="shared" ca="1" si="21"/>
        <v>25.933334892510345</v>
      </c>
      <c r="BR164">
        <f t="shared" ca="1" si="22"/>
        <v>1.9502586851187826</v>
      </c>
      <c r="BS164">
        <f t="shared" ca="1" si="23"/>
        <v>11710.583577150168</v>
      </c>
    </row>
    <row r="165" spans="1:71">
      <c r="A165">
        <f t="shared" ca="1" si="24"/>
        <v>9.0305450113814301E-2</v>
      </c>
      <c r="R165">
        <f t="shared" ca="1" si="25"/>
        <v>0.26286101750941199</v>
      </c>
      <c r="AH165">
        <f t="shared" ca="1" si="26"/>
        <v>22.392278879286565</v>
      </c>
      <c r="AI165">
        <f t="shared" ca="1" si="27"/>
        <v>0.61890686726045663</v>
      </c>
      <c r="AX165">
        <f t="shared" ca="1" si="28"/>
        <v>3.7753072458021486</v>
      </c>
      <c r="BO165">
        <f t="shared" ca="1" si="29"/>
        <v>0.60474501494817978</v>
      </c>
      <c r="BP165">
        <f t="shared" ca="1" si="30"/>
        <v>104.60394978887525</v>
      </c>
      <c r="BQ165">
        <f t="shared" ca="1" si="21"/>
        <v>32.952918089532979</v>
      </c>
      <c r="BR165">
        <f t="shared" ca="1" si="22"/>
        <v>2.7846725717108076</v>
      </c>
      <c r="BS165">
        <f t="shared" ca="1" si="23"/>
        <v>11452.970065687809</v>
      </c>
    </row>
    <row r="166" spans="1:71">
      <c r="A166">
        <f t="shared" ca="1" si="24"/>
        <v>0.74144538342986599</v>
      </c>
      <c r="R166">
        <f t="shared" ca="1" si="25"/>
        <v>-0.64885236271998192</v>
      </c>
      <c r="AH166">
        <f t="shared" ca="1" si="26"/>
        <v>26.547503525505828</v>
      </c>
      <c r="AI166">
        <f t="shared" ca="1" si="27"/>
        <v>0.7249902045569192</v>
      </c>
      <c r="AX166">
        <f t="shared" ca="1" si="28"/>
        <v>0.33049301324805602</v>
      </c>
      <c r="BO166">
        <f t="shared" ca="1" si="29"/>
        <v>0.20328204810936445</v>
      </c>
      <c r="BP166">
        <f t="shared" ca="1" si="30"/>
        <v>99.401392709971773</v>
      </c>
      <c r="BQ166">
        <f t="shared" ca="1" si="21"/>
        <v>13.204636908034104</v>
      </c>
      <c r="BR166">
        <f t="shared" ca="1" si="22"/>
        <v>0.68176365011560891</v>
      </c>
      <c r="BS166">
        <f t="shared" ca="1" si="23"/>
        <v>8483.0902755361167</v>
      </c>
    </row>
    <row r="167" spans="1:71">
      <c r="A167">
        <f t="shared" ca="1" si="24"/>
        <v>0.94707800108590179</v>
      </c>
      <c r="R167">
        <f t="shared" ca="1" si="25"/>
        <v>-0.59130484954794593</v>
      </c>
      <c r="AH167">
        <f t="shared" ca="1" si="26"/>
        <v>21.961968356891475</v>
      </c>
      <c r="AI167">
        <f t="shared" ca="1" si="27"/>
        <v>0.60693439079002254</v>
      </c>
      <c r="AX167">
        <f t="shared" ca="1" si="28"/>
        <v>2.3625524420492807</v>
      </c>
      <c r="BO167">
        <f t="shared" ca="1" si="29"/>
        <v>4.8459275579427863E-2</v>
      </c>
      <c r="BP167">
        <f t="shared" ca="1" si="30"/>
        <v>109.79405668423999</v>
      </c>
      <c r="BQ167">
        <f t="shared" ca="1" si="21"/>
        <v>6.226348887071965</v>
      </c>
      <c r="BR167">
        <f t="shared" ca="1" si="22"/>
        <v>0.14901837879006447</v>
      </c>
      <c r="BS167">
        <f t="shared" ca="1" si="23"/>
        <v>8352.9243702410167</v>
      </c>
    </row>
    <row r="168" spans="1:71">
      <c r="A168">
        <f t="shared" ca="1" si="24"/>
        <v>0.29252201946765888</v>
      </c>
      <c r="R168">
        <f t="shared" ca="1" si="25"/>
        <v>-1.4938656062274334</v>
      </c>
      <c r="AH168">
        <f t="shared" ca="1" si="26"/>
        <v>9.7928862073579896</v>
      </c>
      <c r="AI168">
        <f t="shared" ca="1" si="27"/>
        <v>0.19180124054052472</v>
      </c>
      <c r="AX168">
        <f t="shared" ca="1" si="28"/>
        <v>0.30825164905685382</v>
      </c>
      <c r="BO168">
        <f t="shared" ca="1" si="29"/>
        <v>0.16586408345318082</v>
      </c>
      <c r="BP168">
        <f t="shared" ca="1" si="30"/>
        <v>69.504725294892552</v>
      </c>
      <c r="BQ168">
        <f t="shared" ca="1" si="21"/>
        <v>11.654106687656892</v>
      </c>
      <c r="BR168">
        <f t="shared" ca="1" si="22"/>
        <v>0.54407676126262494</v>
      </c>
      <c r="BS168">
        <f t="shared" ca="1" si="23"/>
        <v>6193.9644677869555</v>
      </c>
    </row>
    <row r="169" spans="1:71">
      <c r="A169">
        <f t="shared" ca="1" si="24"/>
        <v>0.59314644776931158</v>
      </c>
      <c r="R169">
        <f t="shared" ca="1" si="25"/>
        <v>0.96724060658155808</v>
      </c>
      <c r="AH169">
        <f t="shared" ca="1" si="26"/>
        <v>8.457545059674235</v>
      </c>
      <c r="AI169">
        <f t="shared" ca="1" si="27"/>
        <v>0.14306013687284014</v>
      </c>
      <c r="AX169">
        <f t="shared" ca="1" si="28"/>
        <v>3.5687550175025788</v>
      </c>
      <c r="BO169">
        <f t="shared" ca="1" si="29"/>
        <v>0.74968807561551665</v>
      </c>
      <c r="BP169">
        <f t="shared" ca="1" si="30"/>
        <v>104.92036334311636</v>
      </c>
      <c r="BQ169">
        <f t="shared" ca="1" si="21"/>
        <v>42.560091125202952</v>
      </c>
      <c r="BR169">
        <f t="shared" ca="1" si="22"/>
        <v>4.1551423239290548</v>
      </c>
      <c r="BS169">
        <f t="shared" ca="1" si="23"/>
        <v>12846.977243717156</v>
      </c>
    </row>
    <row r="170" spans="1:71">
      <c r="A170">
        <f t="shared" ca="1" si="24"/>
        <v>0.74533980321858861</v>
      </c>
      <c r="R170">
        <f t="shared" ca="1" si="25"/>
        <v>-0.20981940594733969</v>
      </c>
      <c r="AH170">
        <f t="shared" ca="1" si="26"/>
        <v>15.000128957065257</v>
      </c>
      <c r="AI170">
        <f t="shared" ca="1" si="27"/>
        <v>0.38750451348896908</v>
      </c>
      <c r="AX170">
        <f t="shared" ca="1" si="28"/>
        <v>3.9371532519684571</v>
      </c>
      <c r="BO170">
        <f t="shared" ca="1" si="29"/>
        <v>0.43382775211883873</v>
      </c>
      <c r="BP170">
        <f t="shared" ca="1" si="30"/>
        <v>93.613167425032515</v>
      </c>
      <c r="BQ170">
        <f t="shared" ca="1" si="21"/>
        <v>23.692233323150674</v>
      </c>
      <c r="BR170">
        <f t="shared" ca="1" si="22"/>
        <v>1.7065707665940011</v>
      </c>
      <c r="BS170">
        <f t="shared" ca="1" si="23"/>
        <v>9434.1162820455429</v>
      </c>
    </row>
    <row r="171" spans="1:71">
      <c r="A171">
        <f t="shared" ca="1" si="24"/>
        <v>1.8681876517074536E-2</v>
      </c>
      <c r="R171">
        <f t="shared" ca="1" si="25"/>
        <v>-0.37904323714998062</v>
      </c>
      <c r="AH171">
        <f t="shared" ca="1" si="26"/>
        <v>23.501778245450822</v>
      </c>
      <c r="AI171">
        <f t="shared" ca="1" si="27"/>
        <v>0.64892212192336829</v>
      </c>
      <c r="AX171">
        <f t="shared" ca="1" si="28"/>
        <v>0.32461012978409254</v>
      </c>
      <c r="BO171">
        <f t="shared" ca="1" si="29"/>
        <v>0.37067088449685726</v>
      </c>
      <c r="BP171">
        <f t="shared" ca="1" si="30"/>
        <v>54.630486217282495</v>
      </c>
      <c r="BQ171">
        <f t="shared" ca="1" si="21"/>
        <v>20.634664602837461</v>
      </c>
      <c r="BR171">
        <f t="shared" ca="1" si="22"/>
        <v>1.3893027690838318</v>
      </c>
      <c r="BS171">
        <f t="shared" ca="1" si="23"/>
        <v>6304.3913262186697</v>
      </c>
    </row>
    <row r="172" spans="1:71">
      <c r="A172">
        <f t="shared" ca="1" si="24"/>
        <v>0.53681904670289649</v>
      </c>
      <c r="R172">
        <f t="shared" ca="1" si="25"/>
        <v>-0.14943972885410745</v>
      </c>
      <c r="AH172">
        <f t="shared" ca="1" si="26"/>
        <v>12.991748323789047</v>
      </c>
      <c r="AI172">
        <f t="shared" ca="1" si="27"/>
        <v>0.31519465393511459</v>
      </c>
      <c r="AX172">
        <f t="shared" ca="1" si="28"/>
        <v>1.8661421703385097</v>
      </c>
      <c r="BO172">
        <f t="shared" ca="1" si="29"/>
        <v>0.99614475389403079</v>
      </c>
      <c r="BP172">
        <f t="shared" ca="1" si="30"/>
        <v>102.03194360587474</v>
      </c>
      <c r="BQ172">
        <f t="shared" ca="1" si="21"/>
        <v>75.353562849512798</v>
      </c>
      <c r="BR172">
        <f t="shared" ca="1" si="22"/>
        <v>16.674961299858701</v>
      </c>
      <c r="BS172">
        <f t="shared" ca="1" si="23"/>
        <v>19680.080727320121</v>
      </c>
    </row>
    <row r="173" spans="1:71">
      <c r="A173">
        <f t="shared" ca="1" si="24"/>
        <v>0.8763527990925013</v>
      </c>
      <c r="R173">
        <f t="shared" ca="1" si="25"/>
        <v>-1.0324278738007922</v>
      </c>
      <c r="AH173">
        <f t="shared" ca="1" si="26"/>
        <v>15.472034377125723</v>
      </c>
      <c r="AI173">
        <f t="shared" ca="1" si="27"/>
        <v>0.4039097949728061</v>
      </c>
      <c r="AX173">
        <f t="shared" ca="1" si="28"/>
        <v>0.29233662728527754</v>
      </c>
      <c r="BO173">
        <f t="shared" ca="1" si="29"/>
        <v>0.93765600757304846</v>
      </c>
      <c r="BP173">
        <f t="shared" ca="1" si="30"/>
        <v>51.816894717203624</v>
      </c>
      <c r="BQ173">
        <f t="shared" ca="1" si="21"/>
        <v>61.315076730397621</v>
      </c>
      <c r="BR173">
        <f t="shared" ca="1" si="22"/>
        <v>8.3252638917385635</v>
      </c>
      <c r="BS173">
        <f t="shared" ca="1" si="23"/>
        <v>12256.269470765586</v>
      </c>
    </row>
    <row r="174" spans="1:71">
      <c r="A174">
        <f t="shared" ca="1" si="24"/>
        <v>0.35523343469342927</v>
      </c>
      <c r="R174">
        <f t="shared" ca="1" si="25"/>
        <v>0.99429960261686157</v>
      </c>
      <c r="AH174">
        <f t="shared" ca="1" si="26"/>
        <v>29.19087341405918</v>
      </c>
      <c r="AI174">
        <f t="shared" ca="1" si="27"/>
        <v>0.78349012536514551</v>
      </c>
      <c r="AX174">
        <f t="shared" ca="1" si="28"/>
        <v>0.8177013204040442</v>
      </c>
      <c r="BO174">
        <f t="shared" ca="1" si="29"/>
        <v>0.9172232316273552</v>
      </c>
      <c r="BP174">
        <f t="shared" ca="1" si="30"/>
        <v>96.799201735138638</v>
      </c>
      <c r="BQ174">
        <f t="shared" ca="1" si="21"/>
        <v>58.469790923290809</v>
      </c>
      <c r="BR174">
        <f t="shared" ca="1" si="22"/>
        <v>7.4748234965073452</v>
      </c>
      <c r="BS174">
        <f t="shared" ca="1" si="23"/>
        <v>14865.370262740988</v>
      </c>
    </row>
    <row r="175" spans="1:71">
      <c r="A175">
        <f t="shared" ca="1" si="24"/>
        <v>0.5777283419740844</v>
      </c>
      <c r="R175">
        <f t="shared" ca="1" si="25"/>
        <v>0.16781269696085524</v>
      </c>
      <c r="AH175">
        <f t="shared" ca="1" si="26"/>
        <v>15.553168716379801</v>
      </c>
      <c r="AI175">
        <f t="shared" ca="1" si="27"/>
        <v>0.40670790725890227</v>
      </c>
      <c r="AX175">
        <f t="shared" ca="1" si="28"/>
        <v>3.1172780047358692</v>
      </c>
      <c r="BO175">
        <f t="shared" ca="1" si="29"/>
        <v>0.268129233472157</v>
      </c>
      <c r="BP175">
        <f t="shared" ca="1" si="30"/>
        <v>107.68521597141691</v>
      </c>
      <c r="BQ175">
        <f t="shared" ca="1" si="21"/>
        <v>15.980656887500629</v>
      </c>
      <c r="BR175">
        <f t="shared" ca="1" si="22"/>
        <v>0.9364539871997104</v>
      </c>
      <c r="BS175">
        <f t="shared" ca="1" si="23"/>
        <v>9416.9670029091594</v>
      </c>
    </row>
    <row r="176" spans="1:71">
      <c r="A176">
        <f t="shared" ca="1" si="24"/>
        <v>0.14411353982545738</v>
      </c>
      <c r="R176">
        <f t="shared" ca="1" si="25"/>
        <v>1.775296544150972</v>
      </c>
      <c r="AH176">
        <f t="shared" ca="1" si="26"/>
        <v>12.801640621175657</v>
      </c>
      <c r="AI176">
        <f t="shared" ca="1" si="27"/>
        <v>0.30814102976191549</v>
      </c>
      <c r="AX176">
        <f t="shared" ca="1" si="28"/>
        <v>1.063061111650669</v>
      </c>
      <c r="BO176">
        <f t="shared" ca="1" si="29"/>
        <v>0.14371531008957283</v>
      </c>
      <c r="BP176">
        <f t="shared" ca="1" si="30"/>
        <v>79.465204684253578</v>
      </c>
      <c r="BQ176">
        <f t="shared" ca="1" si="21"/>
        <v>10.752658798345237</v>
      </c>
      <c r="BR176">
        <f t="shared" ca="1" si="22"/>
        <v>0.46545712938707956</v>
      </c>
      <c r="BS176">
        <f t="shared" ca="1" si="23"/>
        <v>6777.4673465483984</v>
      </c>
    </row>
    <row r="177" spans="1:71">
      <c r="A177">
        <f t="shared" ca="1" si="24"/>
        <v>0.77314482604800183</v>
      </c>
      <c r="R177">
        <f t="shared" ca="1" si="25"/>
        <v>0.26211025038158842</v>
      </c>
      <c r="AH177">
        <f t="shared" ca="1" si="26"/>
        <v>24.192014432463957</v>
      </c>
      <c r="AI177">
        <f t="shared" ca="1" si="27"/>
        <v>0.66697394047292569</v>
      </c>
      <c r="AX177">
        <f t="shared" ca="1" si="28"/>
        <v>6.29826807711411</v>
      </c>
      <c r="BO177">
        <f t="shared" ca="1" si="29"/>
        <v>8.1924685799436681E-2</v>
      </c>
      <c r="BP177">
        <f t="shared" ca="1" si="30"/>
        <v>73.819354635895991</v>
      </c>
      <c r="BQ177">
        <f t="shared" ca="1" si="21"/>
        <v>8.0956623348277894</v>
      </c>
      <c r="BR177">
        <f t="shared" ca="1" si="22"/>
        <v>0.25642755034218473</v>
      </c>
      <c r="BS177">
        <f t="shared" ca="1" si="23"/>
        <v>6053.849323098153</v>
      </c>
    </row>
    <row r="178" spans="1:71">
      <c r="A178">
        <f t="shared" ca="1" si="24"/>
        <v>0.62601038771701489</v>
      </c>
      <c r="R178">
        <f t="shared" ca="1" si="25"/>
        <v>1.1316242319826857</v>
      </c>
      <c r="AH178">
        <f t="shared" ca="1" si="26"/>
        <v>21.748191076030317</v>
      </c>
      <c r="AI178">
        <f t="shared" ca="1" si="27"/>
        <v>0.60091764626175348</v>
      </c>
      <c r="AX178">
        <f t="shared" ca="1" si="28"/>
        <v>1.0965154487661264</v>
      </c>
      <c r="BO178">
        <f t="shared" ca="1" si="29"/>
        <v>0.72262073965143625</v>
      </c>
      <c r="BP178">
        <f t="shared" ca="1" si="30"/>
        <v>65.981564395074173</v>
      </c>
      <c r="BQ178">
        <f t="shared" ca="1" si="21"/>
        <v>40.5877701981738</v>
      </c>
      <c r="BR178">
        <f t="shared" ca="1" si="22"/>
        <v>3.8471086149635791</v>
      </c>
      <c r="BS178">
        <f t="shared" ca="1" si="23"/>
        <v>9831.6191119616469</v>
      </c>
    </row>
    <row r="179" spans="1:71">
      <c r="A179">
        <f t="shared" ca="1" si="24"/>
        <v>0.40635546805084544</v>
      </c>
      <c r="R179">
        <f t="shared" ca="1" si="25"/>
        <v>0.25878804527676802</v>
      </c>
      <c r="AH179">
        <f t="shared" ca="1" si="26"/>
        <v>40.202004035976486</v>
      </c>
      <c r="AI179">
        <f t="shared" ca="1" si="27"/>
        <v>0.95199963754448946</v>
      </c>
      <c r="AX179">
        <f t="shared" ca="1" si="28"/>
        <v>2.8864982283451988</v>
      </c>
      <c r="BO179">
        <f t="shared" ca="1" si="29"/>
        <v>6.9335712658356252E-2</v>
      </c>
      <c r="BP179">
        <f t="shared" ca="1" si="30"/>
        <v>103.11352622882498</v>
      </c>
      <c r="BQ179">
        <f t="shared" ca="1" si="21"/>
        <v>7.4477224791667016</v>
      </c>
      <c r="BR179">
        <f t="shared" ca="1" si="22"/>
        <v>0.2155699810577402</v>
      </c>
      <c r="BS179">
        <f t="shared" ca="1" si="23"/>
        <v>8027.3900782517412</v>
      </c>
    </row>
    <row r="180" spans="1:71">
      <c r="A180">
        <f t="shared" ca="1" si="24"/>
        <v>0.4819326766016031</v>
      </c>
      <c r="R180">
        <f t="shared" ca="1" si="25"/>
        <v>-0.53729863863535343</v>
      </c>
      <c r="AH180">
        <f t="shared" ca="1" si="26"/>
        <v>36.868076359590006</v>
      </c>
      <c r="AI180">
        <f t="shared" ca="1" si="27"/>
        <v>0.91377629075122058</v>
      </c>
      <c r="AX180">
        <f t="shared" ca="1" si="28"/>
        <v>2.0889431840362076</v>
      </c>
      <c r="BO180">
        <f t="shared" ca="1" si="29"/>
        <v>0.91276595029613694</v>
      </c>
      <c r="BP180">
        <f t="shared" ca="1" si="30"/>
        <v>84.268480602501199</v>
      </c>
      <c r="BQ180">
        <f t="shared" ca="1" si="21"/>
        <v>57.897722326836245</v>
      </c>
      <c r="BR180">
        <f t="shared" ca="1" si="22"/>
        <v>7.3174816380860612</v>
      </c>
      <c r="BS180">
        <f t="shared" ca="1" si="23"/>
        <v>13883.810366284528</v>
      </c>
    </row>
    <row r="181" spans="1:71">
      <c r="A181">
        <f t="shared" ca="1" si="24"/>
        <v>0.11732657300544846</v>
      </c>
      <c r="R181">
        <f t="shared" ca="1" si="25"/>
        <v>-0.6592926441348389</v>
      </c>
      <c r="AH181">
        <f t="shared" ca="1" si="26"/>
        <v>15.313456137585987</v>
      </c>
      <c r="AI181">
        <f t="shared" ca="1" si="27"/>
        <v>0.39842183744041448</v>
      </c>
      <c r="AX181">
        <f t="shared" ca="1" si="28"/>
        <v>2.7860660074582673</v>
      </c>
      <c r="BO181">
        <f t="shared" ca="1" si="29"/>
        <v>0.10969911154899858</v>
      </c>
      <c r="BP181">
        <f t="shared" ca="1" si="30"/>
        <v>60.53453775893783</v>
      </c>
      <c r="BQ181">
        <f t="shared" ca="1" si="21"/>
        <v>9.3679928073840273</v>
      </c>
      <c r="BR181">
        <f t="shared" ca="1" si="22"/>
        <v>0.34858738943950779</v>
      </c>
      <c r="BS181">
        <f t="shared" ca="1" si="23"/>
        <v>5278.7931406959033</v>
      </c>
    </row>
    <row r="182" spans="1:71">
      <c r="A182">
        <f t="shared" ca="1" si="24"/>
        <v>0.11214868753773921</v>
      </c>
      <c r="R182">
        <f t="shared" ca="1" si="25"/>
        <v>0.14648964404533463</v>
      </c>
      <c r="AH182">
        <f t="shared" ca="1" si="26"/>
        <v>39.116057332984916</v>
      </c>
      <c r="AI182">
        <f t="shared" ca="1" si="27"/>
        <v>0.94076989601056427</v>
      </c>
      <c r="AX182">
        <f t="shared" ca="1" si="28"/>
        <v>3.0903310291223205</v>
      </c>
      <c r="BO182">
        <f t="shared" ca="1" si="29"/>
        <v>0.78895735749729601</v>
      </c>
      <c r="BP182">
        <f t="shared" ca="1" si="30"/>
        <v>96.934407266187762</v>
      </c>
      <c r="BQ182">
        <f t="shared" ca="1" si="21"/>
        <v>45.622117604262733</v>
      </c>
      <c r="BR182">
        <f t="shared" ca="1" si="22"/>
        <v>4.6670852062672177</v>
      </c>
      <c r="BS182">
        <f t="shared" ca="1" si="23"/>
        <v>12747.745830939582</v>
      </c>
    </row>
    <row r="183" spans="1:71">
      <c r="A183">
        <f t="shared" ca="1" si="24"/>
        <v>0.16282327683071063</v>
      </c>
      <c r="R183">
        <f t="shared" ca="1" si="25"/>
        <v>-1.5029719357121694</v>
      </c>
      <c r="AH183">
        <f t="shared" ca="1" si="26"/>
        <v>34.034754418228019</v>
      </c>
      <c r="AI183">
        <f t="shared" ca="1" si="27"/>
        <v>0.87255546675685514</v>
      </c>
      <c r="AX183">
        <f t="shared" ca="1" si="28"/>
        <v>1.4196622783803505</v>
      </c>
      <c r="BO183">
        <f t="shared" ca="1" si="29"/>
        <v>0.17284392210868371</v>
      </c>
      <c r="BP183">
        <f t="shared" ca="1" si="30"/>
        <v>112.17135487741322</v>
      </c>
      <c r="BQ183">
        <f t="shared" ref="BQ183:BQ246" ca="1" si="31">IF(BO183&lt;(10/80),0+SQRT(BO183*(80-0)*(10-0)),80-SQRT((1-BO183)*(80-0)*(80-10)))</f>
        <v>11.940657980029144</v>
      </c>
      <c r="BR183">
        <f t="shared" ref="BR183:BR246" ca="1" si="32">-LN(1-BO183)/(1/3)</f>
        <v>0.5692856218932919</v>
      </c>
      <c r="BS183">
        <f t="shared" ref="BS183:BS246" ca="1" si="33">BP183*$BP$4+BQ183*$BQ$4+BR183*$BR$4</f>
        <v>9216.8463259898272</v>
      </c>
    </row>
    <row r="184" spans="1:71">
      <c r="A184">
        <f t="shared" ca="1" si="24"/>
        <v>0.47135637120244356</v>
      </c>
      <c r="R184">
        <f t="shared" ca="1" si="25"/>
        <v>-1.2793870228496769</v>
      </c>
      <c r="AH184">
        <f t="shared" ca="1" si="26"/>
        <v>5.5284626797644139</v>
      </c>
      <c r="AI184">
        <f t="shared" ca="1" si="27"/>
        <v>6.1127799203095856E-2</v>
      </c>
      <c r="AX184">
        <f t="shared" ca="1" si="28"/>
        <v>0.74904955349533553</v>
      </c>
      <c r="BO184">
        <f t="shared" ca="1" si="29"/>
        <v>0.77486115892776208</v>
      </c>
      <c r="BP184">
        <f t="shared" ca="1" si="30"/>
        <v>90.740207654555846</v>
      </c>
      <c r="BQ184">
        <f t="shared" ca="1" si="31"/>
        <v>44.492571058938495</v>
      </c>
      <c r="BR184">
        <f t="shared" ca="1" si="32"/>
        <v>4.4731139869675163</v>
      </c>
      <c r="BS184">
        <f t="shared" ca="1" si="33"/>
        <v>12143.005837803013</v>
      </c>
    </row>
    <row r="185" spans="1:71">
      <c r="A185">
        <f t="shared" ca="1" si="24"/>
        <v>0.81890503097707168</v>
      </c>
      <c r="R185">
        <f t="shared" ca="1" si="25"/>
        <v>0.21716166808338094</v>
      </c>
      <c r="AH185">
        <f t="shared" ca="1" si="26"/>
        <v>7.0070063750451546</v>
      </c>
      <c r="AI185">
        <f t="shared" ca="1" si="27"/>
        <v>9.8196276679846872E-2</v>
      </c>
      <c r="AX185">
        <f t="shared" ca="1" si="28"/>
        <v>2.3018309847993321</v>
      </c>
      <c r="BO185">
        <f t="shared" ca="1" si="29"/>
        <v>0.32141585316630106</v>
      </c>
      <c r="BP185">
        <f t="shared" ca="1" si="30"/>
        <v>70.200249575723745</v>
      </c>
      <c r="BQ185">
        <f t="shared" ca="1" si="31"/>
        <v>18.355282284134724</v>
      </c>
      <c r="BR185">
        <f t="shared" ca="1" si="32"/>
        <v>1.1632403654463377</v>
      </c>
      <c r="BS185">
        <f t="shared" ca="1" si="33"/>
        <v>7098.5178083480369</v>
      </c>
    </row>
    <row r="186" spans="1:71">
      <c r="A186">
        <f t="shared" ca="1" si="24"/>
        <v>6.4429847728208367E-2</v>
      </c>
      <c r="R186">
        <f t="shared" ca="1" si="25"/>
        <v>1.868702077881143</v>
      </c>
      <c r="AH186">
        <f t="shared" ca="1" si="26"/>
        <v>17.93164960234234</v>
      </c>
      <c r="AI186">
        <f t="shared" ca="1" si="27"/>
        <v>0.4858104513865249</v>
      </c>
      <c r="AX186">
        <f t="shared" ca="1" si="28"/>
        <v>0.34940704043941567</v>
      </c>
      <c r="BO186">
        <f t="shared" ca="1" si="29"/>
        <v>0.57544580920504596</v>
      </c>
      <c r="BP186">
        <f t="shared" ca="1" si="30"/>
        <v>87.22892110018293</v>
      </c>
      <c r="BQ186">
        <f t="shared" ca="1" si="31"/>
        <v>31.24034999662382</v>
      </c>
      <c r="BR186">
        <f t="shared" ca="1" si="32"/>
        <v>2.5701468703190193</v>
      </c>
      <c r="BS186">
        <f t="shared" ca="1" si="33"/>
        <v>10001.103537770892</v>
      </c>
    </row>
    <row r="187" spans="1:71">
      <c r="A187">
        <f t="shared" ca="1" si="24"/>
        <v>0.2402215990217822</v>
      </c>
      <c r="R187">
        <f t="shared" ca="1" si="25"/>
        <v>0.19695304658017188</v>
      </c>
      <c r="AH187">
        <f t="shared" ca="1" si="26"/>
        <v>10.167431319258455</v>
      </c>
      <c r="AI187">
        <f t="shared" ca="1" si="27"/>
        <v>0.20668323614700379</v>
      </c>
      <c r="AX187">
        <f t="shared" ca="1" si="28"/>
        <v>7.0756168945208895</v>
      </c>
      <c r="BO187">
        <f t="shared" ca="1" si="29"/>
        <v>0.39636063493632068</v>
      </c>
      <c r="BP187">
        <f t="shared" ca="1" si="30"/>
        <v>114.9656284031344</v>
      </c>
      <c r="BQ187">
        <f t="shared" ca="1" si="31"/>
        <v>21.858960756135396</v>
      </c>
      <c r="BR187">
        <f t="shared" ca="1" si="32"/>
        <v>1.5143350112350276</v>
      </c>
      <c r="BS187">
        <f t="shared" ca="1" si="33"/>
        <v>10687.790567203456</v>
      </c>
    </row>
    <row r="188" spans="1:71">
      <c r="A188">
        <f t="shared" ca="1" si="24"/>
        <v>0.2047117879145135</v>
      </c>
      <c r="R188">
        <f t="shared" ca="1" si="25"/>
        <v>0.54321437984837895</v>
      </c>
      <c r="AH188">
        <f t="shared" ca="1" si="26"/>
        <v>8.8159974029903481</v>
      </c>
      <c r="AI188">
        <f t="shared" ca="1" si="27"/>
        <v>0.15544362041906512</v>
      </c>
      <c r="AX188">
        <f t="shared" ca="1" si="28"/>
        <v>2.4022849574253433</v>
      </c>
      <c r="BO188">
        <f t="shared" ca="1" si="29"/>
        <v>0.59125439640003496</v>
      </c>
      <c r="BP188">
        <f t="shared" ca="1" si="30"/>
        <v>89.831854591789124</v>
      </c>
      <c r="BQ188">
        <f t="shared" ca="1" si="31"/>
        <v>32.156762440656209</v>
      </c>
      <c r="BR188">
        <f t="shared" ca="1" si="32"/>
        <v>2.6839869376417713</v>
      </c>
      <c r="BS188">
        <f t="shared" ca="1" si="33"/>
        <v>10309.102146783391</v>
      </c>
    </row>
    <row r="189" spans="1:71">
      <c r="A189">
        <f t="shared" ca="1" si="24"/>
        <v>0.52050799870139863</v>
      </c>
      <c r="R189">
        <f t="shared" ca="1" si="25"/>
        <v>1.0327817679573883</v>
      </c>
      <c r="AH189">
        <f t="shared" ca="1" si="26"/>
        <v>8.790452508597193</v>
      </c>
      <c r="AI189">
        <f t="shared" ca="1" si="27"/>
        <v>0.1545441106118054</v>
      </c>
      <c r="AX189">
        <f t="shared" ca="1" si="28"/>
        <v>1.4506135131828077</v>
      </c>
      <c r="BO189">
        <f t="shared" ca="1" si="29"/>
        <v>0.16654394697316344</v>
      </c>
      <c r="BP189">
        <f t="shared" ca="1" si="30"/>
        <v>110.15785798923332</v>
      </c>
      <c r="BQ189">
        <f t="shared" ca="1" si="31"/>
        <v>11.681965068144081</v>
      </c>
      <c r="BR189">
        <f t="shared" ca="1" si="32"/>
        <v>0.54652291201192504</v>
      </c>
      <c r="BS189">
        <f t="shared" ca="1" si="33"/>
        <v>9043.2034396643194</v>
      </c>
    </row>
    <row r="190" spans="1:71">
      <c r="A190">
        <f t="shared" ca="1" si="24"/>
        <v>0.55370448339400236</v>
      </c>
      <c r="R190">
        <f t="shared" ca="1" si="25"/>
        <v>0.70660122902516687</v>
      </c>
      <c r="AH190">
        <f t="shared" ca="1" si="26"/>
        <v>18.191144760423398</v>
      </c>
      <c r="AI190">
        <f t="shared" ca="1" si="27"/>
        <v>0.49409836417383002</v>
      </c>
      <c r="AX190">
        <f t="shared" ca="1" si="28"/>
        <v>3.0943925306549187</v>
      </c>
      <c r="BO190">
        <f t="shared" ca="1" si="29"/>
        <v>0.74276199476769655</v>
      </c>
      <c r="BP190">
        <f t="shared" ca="1" si="30"/>
        <v>89.540845091738461</v>
      </c>
      <c r="BQ190">
        <f t="shared" ca="1" si="31"/>
        <v>42.045648084825643</v>
      </c>
      <c r="BR190">
        <f t="shared" ca="1" si="32"/>
        <v>4.073260596737982</v>
      </c>
      <c r="BS190">
        <f t="shared" ca="1" si="33"/>
        <v>11694.402143925652</v>
      </c>
    </row>
    <row r="191" spans="1:71">
      <c r="A191">
        <f t="shared" ca="1" si="24"/>
        <v>0.56042925345384653</v>
      </c>
      <c r="R191">
        <f t="shared" ca="1" si="25"/>
        <v>0.47224181855810238</v>
      </c>
      <c r="AH191">
        <f t="shared" ca="1" si="26"/>
        <v>15.59099212179575</v>
      </c>
      <c r="AI191">
        <f t="shared" ca="1" si="27"/>
        <v>0.4080100884188389</v>
      </c>
      <c r="AX191">
        <f t="shared" ca="1" si="28"/>
        <v>1.1959380102082557</v>
      </c>
      <c r="BO191">
        <f t="shared" ca="1" si="29"/>
        <v>0.86737585224259395</v>
      </c>
      <c r="BP191">
        <f t="shared" ca="1" si="30"/>
        <v>117.18483076234079</v>
      </c>
      <c r="BQ191">
        <f t="shared" ca="1" si="31"/>
        <v>52.74756474291749</v>
      </c>
      <c r="BR191">
        <f t="shared" ca="1" si="32"/>
        <v>6.0607083240779689</v>
      </c>
      <c r="BS191">
        <f t="shared" ca="1" si="33"/>
        <v>15295.907124878995</v>
      </c>
    </row>
    <row r="192" spans="1:71">
      <c r="A192">
        <f t="shared" ca="1" si="24"/>
        <v>2.347913312287897E-2</v>
      </c>
      <c r="R192">
        <f t="shared" ca="1" si="25"/>
        <v>0.16131938071258936</v>
      </c>
      <c r="AH192">
        <f t="shared" ca="1" si="26"/>
        <v>9.606610415998766</v>
      </c>
      <c r="AI192">
        <f t="shared" ca="1" si="27"/>
        <v>0.18457392736955192</v>
      </c>
      <c r="AX192">
        <f t="shared" ca="1" si="28"/>
        <v>1.8912694659485585</v>
      </c>
      <c r="BO192">
        <f t="shared" ca="1" si="29"/>
        <v>0.70275837163638288</v>
      </c>
      <c r="BP192">
        <f t="shared" ca="1" si="30"/>
        <v>103.77473469046936</v>
      </c>
      <c r="BQ192">
        <f t="shared" ca="1" si="31"/>
        <v>39.201064734036798</v>
      </c>
      <c r="BR192">
        <f t="shared" ca="1" si="32"/>
        <v>3.6396297222869545</v>
      </c>
      <c r="BS192">
        <f t="shared" ca="1" si="33"/>
        <v>12276.226818422621</v>
      </c>
    </row>
    <row r="193" spans="1:71">
      <c r="A193">
        <f t="shared" ca="1" si="24"/>
        <v>0.29534708249095865</v>
      </c>
      <c r="R193">
        <f t="shared" ca="1" si="25"/>
        <v>0.55598555942232064</v>
      </c>
      <c r="AH193">
        <f t="shared" ca="1" si="26"/>
        <v>17.74020087067349</v>
      </c>
      <c r="AI193">
        <f t="shared" ca="1" si="27"/>
        <v>0.47965268006775241</v>
      </c>
      <c r="AX193">
        <f t="shared" ca="1" si="28"/>
        <v>1.3894067240101406</v>
      </c>
      <c r="BO193">
        <f t="shared" ca="1" si="29"/>
        <v>0.2745735000425128</v>
      </c>
      <c r="BP193">
        <f t="shared" ca="1" si="30"/>
        <v>103.23050419665242</v>
      </c>
      <c r="BQ193">
        <f t="shared" ca="1" si="31"/>
        <v>16.263131550397553</v>
      </c>
      <c r="BR193">
        <f t="shared" ca="1" si="32"/>
        <v>0.96298656387123249</v>
      </c>
      <c r="BS193">
        <f t="shared" ca="1" si="33"/>
        <v>9141.3444179667931</v>
      </c>
    </row>
    <row r="194" spans="1:71">
      <c r="A194">
        <f t="shared" ca="1" si="24"/>
        <v>0.31434108357415758</v>
      </c>
      <c r="R194">
        <f t="shared" ca="1" si="25"/>
        <v>-0.66397684530334145</v>
      </c>
      <c r="AH194">
        <f t="shared" ca="1" si="26"/>
        <v>10.628787517364103</v>
      </c>
      <c r="AI194">
        <f t="shared" ca="1" si="27"/>
        <v>0.22495381382356761</v>
      </c>
      <c r="AX194">
        <f t="shared" ca="1" si="28"/>
        <v>2.4277562083879403</v>
      </c>
      <c r="BO194">
        <f t="shared" ca="1" si="29"/>
        <v>0.85617301833283532</v>
      </c>
      <c r="BP194">
        <f t="shared" ca="1" si="30"/>
        <v>105.06756721597498</v>
      </c>
      <c r="BQ194">
        <f t="shared" ca="1" si="31"/>
        <v>51.61988200630374</v>
      </c>
      <c r="BR194">
        <f t="shared" ca="1" si="32"/>
        <v>5.8174326540170371</v>
      </c>
      <c r="BS194">
        <f t="shared" ca="1" si="33"/>
        <v>14261.947701953733</v>
      </c>
    </row>
    <row r="195" spans="1:71">
      <c r="A195">
        <f t="shared" ref="A195:A258" ca="1" si="34">RAND()</f>
        <v>0.33717362445571897</v>
      </c>
      <c r="R195">
        <f t="shared" ref="R195:R258" ca="1" si="35">_xlfn.NORM.INV(RAND(),0,1)</f>
        <v>-0.57212779223704213</v>
      </c>
      <c r="AH195">
        <f t="shared" ref="AH195:AH258" ca="1" si="36">IF(AI195&lt;$AL$4,$AL$1+SQRT(AI195*($AL$2-$AL$1)*($AL$3-$AL$1)),$AL$2-SQRT((1-AI195)*($AL$2-$AL$1)*($AL$2-$AL$3)))</f>
        <v>28.676186939640484</v>
      </c>
      <c r="AI195">
        <f t="shared" ref="AI195:AI258" ca="1" si="37">RAND()</f>
        <v>0.7726474982834205</v>
      </c>
      <c r="AX195">
        <f t="shared" ref="AX195:AX258" ca="1" si="38">-LN(1-RAND())/$AW$2</f>
        <v>1.9405198564107404</v>
      </c>
      <c r="BO195">
        <f t="shared" ca="1" si="29"/>
        <v>0.81284662131724317</v>
      </c>
      <c r="BP195">
        <f t="shared" ca="1" si="30"/>
        <v>108.89043668519282</v>
      </c>
      <c r="BQ195">
        <f t="shared" ca="1" si="31"/>
        <v>47.626261868245145</v>
      </c>
      <c r="BR195">
        <f t="shared" ca="1" si="32"/>
        <v>5.0274803743611578</v>
      </c>
      <c r="BS195">
        <f t="shared" ca="1" si="33"/>
        <v>13893.200867096361</v>
      </c>
    </row>
    <row r="196" spans="1:71">
      <c r="A196">
        <f t="shared" ca="1" si="34"/>
        <v>0.43267807595718577</v>
      </c>
      <c r="R196">
        <f t="shared" ca="1" si="35"/>
        <v>-0.21361676173367222</v>
      </c>
      <c r="AH196">
        <f t="shared" ca="1" si="36"/>
        <v>26.811123183175436</v>
      </c>
      <c r="AI196">
        <f t="shared" ca="1" si="37"/>
        <v>0.73113799598706808</v>
      </c>
      <c r="AX196">
        <f t="shared" ca="1" si="38"/>
        <v>1.6752276725017876</v>
      </c>
      <c r="BO196">
        <f t="shared" ca="1" si="29"/>
        <v>0.90559371427681823</v>
      </c>
      <c r="BP196">
        <f t="shared" ca="1" si="30"/>
        <v>84.893841966631669</v>
      </c>
      <c r="BQ196">
        <f t="shared" ca="1" si="31"/>
        <v>57.007061952638196</v>
      </c>
      <c r="BR196">
        <f t="shared" ca="1" si="32"/>
        <v>7.0804428659903413</v>
      </c>
      <c r="BS196">
        <f t="shared" ca="1" si="33"/>
        <v>13767.407992725139</v>
      </c>
    </row>
    <row r="197" spans="1:71">
      <c r="A197">
        <f t="shared" ca="1" si="34"/>
        <v>0.97319471921344503</v>
      </c>
      <c r="R197">
        <f t="shared" ca="1" si="35"/>
        <v>1.5156805331674137</v>
      </c>
      <c r="AH197">
        <f t="shared" ca="1" si="36"/>
        <v>6.445279136941692</v>
      </c>
      <c r="AI197">
        <f t="shared" ca="1" si="37"/>
        <v>8.3083246306191683E-2</v>
      </c>
      <c r="AX197">
        <f t="shared" ca="1" si="38"/>
        <v>0.90178248330485722</v>
      </c>
      <c r="BO197">
        <f t="shared" ca="1" si="29"/>
        <v>0.65012382726467355</v>
      </c>
      <c r="BP197">
        <f t="shared" ca="1" si="30"/>
        <v>98.437359618094121</v>
      </c>
      <c r="BQ197">
        <f t="shared" ca="1" si="31"/>
        <v>35.735944974304168</v>
      </c>
      <c r="BR197">
        <f t="shared" ca="1" si="32"/>
        <v>3.1505279378480386</v>
      </c>
      <c r="BS197">
        <f t="shared" ca="1" si="33"/>
        <v>11409.368052051415</v>
      </c>
    </row>
    <row r="198" spans="1:71">
      <c r="A198">
        <f t="shared" ca="1" si="34"/>
        <v>0.3533384217683665</v>
      </c>
      <c r="R198">
        <f t="shared" ca="1" si="35"/>
        <v>1.1241288669259262</v>
      </c>
      <c r="AH198">
        <f t="shared" ca="1" si="36"/>
        <v>31.949315495352444</v>
      </c>
      <c r="AI198">
        <f t="shared" ca="1" si="37"/>
        <v>0.8370863944568383</v>
      </c>
      <c r="AX198">
        <f t="shared" ca="1" si="38"/>
        <v>1.9419739804703657</v>
      </c>
      <c r="BO198">
        <f t="shared" ca="1" si="29"/>
        <v>0.95791581138005988</v>
      </c>
      <c r="BP198">
        <f t="shared" ca="1" si="30"/>
        <v>113.99073047850513</v>
      </c>
      <c r="BQ198">
        <f t="shared" ca="1" si="31"/>
        <v>64.648405415994574</v>
      </c>
      <c r="BR198">
        <f t="shared" ca="1" si="32"/>
        <v>9.5042495281774766</v>
      </c>
      <c r="BS198">
        <f t="shared" ca="1" si="33"/>
        <v>17295.46653354806</v>
      </c>
    </row>
    <row r="199" spans="1:71">
      <c r="A199">
        <f t="shared" ca="1" si="34"/>
        <v>0.36090315463693468</v>
      </c>
      <c r="R199">
        <f t="shared" ca="1" si="35"/>
        <v>0.3451180489732415</v>
      </c>
      <c r="AH199">
        <f t="shared" ca="1" si="36"/>
        <v>36.8830188204129</v>
      </c>
      <c r="AI199">
        <f t="shared" ca="1" si="37"/>
        <v>0.91397240236717892</v>
      </c>
      <c r="AX199">
        <f t="shared" ca="1" si="38"/>
        <v>1.7864246794774234</v>
      </c>
      <c r="BO199">
        <f t="shared" ca="1" si="29"/>
        <v>9.261949911184586E-2</v>
      </c>
      <c r="BP199">
        <f t="shared" ca="1" si="30"/>
        <v>88.383153150712815</v>
      </c>
      <c r="BQ199">
        <f t="shared" ca="1" si="31"/>
        <v>8.6078800694175968</v>
      </c>
      <c r="BR199">
        <f t="shared" ca="1" si="32"/>
        <v>0.29158020292716552</v>
      </c>
      <c r="BS199">
        <f t="shared" ca="1" si="33"/>
        <v>7135.0827883698057</v>
      </c>
    </row>
    <row r="200" spans="1:71">
      <c r="A200">
        <f t="shared" ca="1" si="34"/>
        <v>0.78044816441401099</v>
      </c>
      <c r="R200">
        <f t="shared" ca="1" si="35"/>
        <v>-6.3267347260559506E-2</v>
      </c>
      <c r="AH200">
        <f t="shared" ca="1" si="36"/>
        <v>10.256758098365673</v>
      </c>
      <c r="AI200">
        <f t="shared" ca="1" si="37"/>
        <v>0.21023736157408857</v>
      </c>
      <c r="AX200">
        <f t="shared" ca="1" si="38"/>
        <v>3.7764080874922121</v>
      </c>
      <c r="BO200">
        <f t="shared" ca="1" si="29"/>
        <v>0.44069663111449975</v>
      </c>
      <c r="BP200">
        <f t="shared" ca="1" si="30"/>
        <v>103.48692622953418</v>
      </c>
      <c r="BQ200">
        <f t="shared" ca="1" si="31"/>
        <v>24.03484239494361</v>
      </c>
      <c r="BR200">
        <f t="shared" ca="1" si="32"/>
        <v>1.7431897613295761</v>
      </c>
      <c r="BS200">
        <f t="shared" ca="1" si="33"/>
        <v>10170.526003960627</v>
      </c>
    </row>
    <row r="201" spans="1:71">
      <c r="A201">
        <f t="shared" ca="1" si="34"/>
        <v>0.11375502602828591</v>
      </c>
      <c r="R201">
        <f t="shared" ca="1" si="35"/>
        <v>1.3969682173351503</v>
      </c>
      <c r="AH201">
        <f t="shared" ca="1" si="36"/>
        <v>5.2057251570632479</v>
      </c>
      <c r="AI201">
        <f t="shared" ca="1" si="37"/>
        <v>5.4199148821762355E-2</v>
      </c>
      <c r="AX201">
        <f t="shared" ca="1" si="38"/>
        <v>0.21611228227676413</v>
      </c>
      <c r="BO201">
        <f t="shared" ca="1" si="29"/>
        <v>0.57296028650365594</v>
      </c>
      <c r="BP201">
        <f t="shared" ca="1" si="30"/>
        <v>112.80322018155812</v>
      </c>
      <c r="BQ201">
        <f t="shared" ca="1" si="31"/>
        <v>31.097828314281109</v>
      </c>
      <c r="BR201">
        <f t="shared" ca="1" si="32"/>
        <v>2.5526347926961472</v>
      </c>
      <c r="BS201">
        <f t="shared" ca="1" si="33"/>
        <v>11771.798681946024</v>
      </c>
    </row>
    <row r="202" spans="1:71">
      <c r="A202">
        <f t="shared" ca="1" si="34"/>
        <v>0.66608710880124045</v>
      </c>
      <c r="R202">
        <f t="shared" ca="1" si="35"/>
        <v>0.2441795887041851</v>
      </c>
      <c r="AH202">
        <f t="shared" ca="1" si="36"/>
        <v>22.072877664358003</v>
      </c>
      <c r="AI202">
        <f t="shared" ca="1" si="37"/>
        <v>0.6100379190250429</v>
      </c>
      <c r="AX202">
        <f t="shared" ca="1" si="38"/>
        <v>4.5474756286066018</v>
      </c>
      <c r="BO202">
        <f t="shared" ca="1" si="29"/>
        <v>0.53208305815399792</v>
      </c>
      <c r="BP202">
        <f t="shared" ca="1" si="30"/>
        <v>130.90439280012845</v>
      </c>
      <c r="BQ202">
        <f t="shared" ca="1" si="31"/>
        <v>28.81079338046338</v>
      </c>
      <c r="BR202">
        <f t="shared" ca="1" si="32"/>
        <v>2.2783934205090484</v>
      </c>
      <c r="BS202">
        <f t="shared" ca="1" si="33"/>
        <v>12727.904860208044</v>
      </c>
    </row>
    <row r="203" spans="1:71">
      <c r="A203">
        <f t="shared" ca="1" si="34"/>
        <v>0.87512224761246504</v>
      </c>
      <c r="R203">
        <f t="shared" ca="1" si="35"/>
        <v>0.85572695796264886</v>
      </c>
      <c r="AH203">
        <f t="shared" ca="1" si="36"/>
        <v>31.194376318940634</v>
      </c>
      <c r="AI203">
        <f t="shared" ca="1" si="37"/>
        <v>0.82317425898318963</v>
      </c>
      <c r="AX203">
        <f t="shared" ca="1" si="38"/>
        <v>0.15232400553758588</v>
      </c>
      <c r="BO203">
        <f t="shared" ca="1" si="29"/>
        <v>6.0896453786543625E-2</v>
      </c>
      <c r="BP203">
        <f t="shared" ca="1" si="30"/>
        <v>104.51255323702355</v>
      </c>
      <c r="BQ203">
        <f t="shared" ca="1" si="31"/>
        <v>6.9797681214518077</v>
      </c>
      <c r="BR203">
        <f t="shared" ca="1" si="32"/>
        <v>0.1884885989870933</v>
      </c>
      <c r="BS203">
        <f t="shared" ca="1" si="33"/>
        <v>8070.4021184329576</v>
      </c>
    </row>
    <row r="204" spans="1:71">
      <c r="A204">
        <f t="shared" ca="1" si="34"/>
        <v>0.64465441659522327</v>
      </c>
      <c r="R204">
        <f t="shared" ca="1" si="35"/>
        <v>-0.31127286132816362</v>
      </c>
      <c r="AH204">
        <f t="shared" ca="1" si="36"/>
        <v>37.718120022688829</v>
      </c>
      <c r="AI204">
        <f t="shared" ca="1" si="37"/>
        <v>0.92457771211146145</v>
      </c>
      <c r="AX204">
        <f t="shared" ca="1" si="38"/>
        <v>2.0652229727389408</v>
      </c>
      <c r="BO204">
        <f t="shared" ca="1" si="29"/>
        <v>0.12277063550327649</v>
      </c>
      <c r="BP204">
        <f t="shared" ca="1" si="30"/>
        <v>109.56580276376027</v>
      </c>
      <c r="BQ204">
        <f t="shared" ca="1" si="31"/>
        <v>9.9104242291952964</v>
      </c>
      <c r="BR204">
        <f t="shared" ca="1" si="32"/>
        <v>0.39296036322067546</v>
      </c>
      <c r="BS204">
        <f t="shared" ca="1" si="33"/>
        <v>8778.5367253489512</v>
      </c>
    </row>
    <row r="205" spans="1:71">
      <c r="A205">
        <f t="shared" ca="1" si="34"/>
        <v>0.52339982578812838</v>
      </c>
      <c r="R205">
        <f t="shared" ca="1" si="35"/>
        <v>-2.1582862382235843</v>
      </c>
      <c r="AH205">
        <f t="shared" ca="1" si="36"/>
        <v>8.0191179166104334</v>
      </c>
      <c r="AI205">
        <f t="shared" ca="1" si="37"/>
        <v>0.12861250432100491</v>
      </c>
      <c r="AX205">
        <f t="shared" ca="1" si="38"/>
        <v>0.9589694262016778</v>
      </c>
      <c r="BO205">
        <f t="shared" ca="1" si="29"/>
        <v>0.89290826334755113</v>
      </c>
      <c r="BP205">
        <f t="shared" ca="1" si="30"/>
        <v>117.43889430796276</v>
      </c>
      <c r="BQ205">
        <f t="shared" ca="1" si="31"/>
        <v>55.510946828149656</v>
      </c>
      <c r="BR205">
        <f t="shared" ca="1" si="32"/>
        <v>6.7022083798331638</v>
      </c>
      <c r="BS205">
        <f t="shared" ca="1" si="33"/>
        <v>15782.479798322307</v>
      </c>
    </row>
    <row r="206" spans="1:71">
      <c r="A206">
        <f t="shared" ca="1" si="34"/>
        <v>8.2991647708529181E-2</v>
      </c>
      <c r="R206">
        <f t="shared" ca="1" si="35"/>
        <v>-0.18894313902033827</v>
      </c>
      <c r="AH206">
        <f t="shared" ca="1" si="36"/>
        <v>32.040813440594249</v>
      </c>
      <c r="AI206">
        <f t="shared" ca="1" si="37"/>
        <v>0.83873380906222994</v>
      </c>
      <c r="AX206">
        <f t="shared" ca="1" si="38"/>
        <v>0.40635595220879189</v>
      </c>
      <c r="BO206">
        <f t="shared" ca="1" si="29"/>
        <v>0.69540510629453434</v>
      </c>
      <c r="BP206">
        <f t="shared" ca="1" si="30"/>
        <v>142.25943642881111</v>
      </c>
      <c r="BQ206">
        <f t="shared" ca="1" si="31"/>
        <v>38.699498734874808</v>
      </c>
      <c r="BR206">
        <f t="shared" ca="1" si="32"/>
        <v>3.5663178077891198</v>
      </c>
      <c r="BS206">
        <f t="shared" ca="1" si="33"/>
        <v>14898.005765840997</v>
      </c>
    </row>
    <row r="207" spans="1:71">
      <c r="A207">
        <f t="shared" ca="1" si="34"/>
        <v>0.14040397198115528</v>
      </c>
      <c r="R207">
        <f t="shared" ca="1" si="35"/>
        <v>-2.9372473022813619</v>
      </c>
      <c r="AH207">
        <f t="shared" ca="1" si="36"/>
        <v>35.004620186088701</v>
      </c>
      <c r="AI207">
        <f t="shared" ca="1" si="37"/>
        <v>0.88756929211827074</v>
      </c>
      <c r="AX207">
        <f t="shared" ca="1" si="38"/>
        <v>4.4764818465560463</v>
      </c>
      <c r="BO207">
        <f t="shared" ca="1" si="29"/>
        <v>0.61242548745053782</v>
      </c>
      <c r="BP207">
        <f t="shared" ca="1" si="30"/>
        <v>103.71049979197852</v>
      </c>
      <c r="BQ207">
        <f t="shared" ca="1" si="31"/>
        <v>33.412262661973074</v>
      </c>
      <c r="BR207">
        <f t="shared" ca="1" si="32"/>
        <v>2.8435414746718481</v>
      </c>
      <c r="BS207">
        <f t="shared" ca="1" si="33"/>
        <v>11454.023694037358</v>
      </c>
    </row>
    <row r="208" spans="1:71">
      <c r="A208">
        <f t="shared" ca="1" si="34"/>
        <v>0.33224217563238345</v>
      </c>
      <c r="R208">
        <f t="shared" ca="1" si="35"/>
        <v>1.0368579621331799</v>
      </c>
      <c r="AH208">
        <f t="shared" ca="1" si="36"/>
        <v>38.067751211218791</v>
      </c>
      <c r="AI208">
        <f t="shared" ca="1" si="37"/>
        <v>0.92881071942131466</v>
      </c>
      <c r="AX208">
        <f t="shared" ca="1" si="38"/>
        <v>6.6784515290664563</v>
      </c>
      <c r="BO208">
        <f t="shared" ca="1" si="29"/>
        <v>2.0677614052796445E-2</v>
      </c>
      <c r="BP208">
        <f t="shared" ca="1" si="30"/>
        <v>103.44461241815868</v>
      </c>
      <c r="BQ208">
        <f t="shared" ca="1" si="31"/>
        <v>4.0671969760803517</v>
      </c>
      <c r="BR208">
        <f t="shared" ca="1" si="32"/>
        <v>6.2683168156303232E-2</v>
      </c>
      <c r="BS208">
        <f t="shared" ca="1" si="33"/>
        <v>7666.6475173260333</v>
      </c>
    </row>
    <row r="209" spans="1:71">
      <c r="A209">
        <f t="shared" ca="1" si="34"/>
        <v>0.3577226530905101</v>
      </c>
      <c r="R209">
        <f t="shared" ca="1" si="35"/>
        <v>-1.1364016851283001</v>
      </c>
      <c r="AH209">
        <f t="shared" ca="1" si="36"/>
        <v>11.020395325851332</v>
      </c>
      <c r="AI209">
        <f t="shared" ca="1" si="37"/>
        <v>0.24029520972354357</v>
      </c>
      <c r="AX209">
        <f t="shared" ca="1" si="38"/>
        <v>0.39550894563017941</v>
      </c>
      <c r="BO209">
        <f t="shared" ca="1" si="29"/>
        <v>0.20440076229630488</v>
      </c>
      <c r="BP209">
        <f t="shared" ca="1" si="30"/>
        <v>96.377659235517243</v>
      </c>
      <c r="BQ209">
        <f t="shared" ca="1" si="31"/>
        <v>13.251548848376316</v>
      </c>
      <c r="BR209">
        <f t="shared" ca="1" si="32"/>
        <v>0.68597907042879269</v>
      </c>
      <c r="BS209">
        <f t="shared" ca="1" si="33"/>
        <v>8277.3847524524754</v>
      </c>
    </row>
    <row r="210" spans="1:71">
      <c r="A210">
        <f t="shared" ca="1" si="34"/>
        <v>0.66459996439494595</v>
      </c>
      <c r="R210">
        <f t="shared" ca="1" si="35"/>
        <v>0.49101423163243485</v>
      </c>
      <c r="AH210">
        <f t="shared" ca="1" si="36"/>
        <v>18.761328652781497</v>
      </c>
      <c r="AI210">
        <f t="shared" ca="1" si="37"/>
        <v>0.51207270623023493</v>
      </c>
      <c r="AX210">
        <f t="shared" ca="1" si="38"/>
        <v>3.489276206136565</v>
      </c>
      <c r="BO210">
        <f t="shared" ca="1" si="29"/>
        <v>0.42460749424090405</v>
      </c>
      <c r="BP210">
        <f t="shared" ca="1" si="30"/>
        <v>94.437266918474577</v>
      </c>
      <c r="BQ210">
        <f t="shared" ca="1" si="31"/>
        <v>23.235591853248948</v>
      </c>
      <c r="BR210">
        <f t="shared" ca="1" si="32"/>
        <v>1.6581085570544882</v>
      </c>
      <c r="BS210">
        <f t="shared" ca="1" si="33"/>
        <v>9431.6004367344613</v>
      </c>
    </row>
    <row r="211" spans="1:71">
      <c r="A211">
        <f t="shared" ca="1" si="34"/>
        <v>0.79138019481352506</v>
      </c>
      <c r="R211">
        <f t="shared" ca="1" si="35"/>
        <v>0.47227569086407484</v>
      </c>
      <c r="AH211">
        <f t="shared" ca="1" si="36"/>
        <v>16.101276907755263</v>
      </c>
      <c r="AI211">
        <f t="shared" ca="1" si="37"/>
        <v>0.42543828635765679</v>
      </c>
      <c r="AX211">
        <f t="shared" ca="1" si="38"/>
        <v>1.3430979369003175</v>
      </c>
      <c r="BO211">
        <f t="shared" ca="1" si="29"/>
        <v>0.49042553963069402</v>
      </c>
      <c r="BP211">
        <f t="shared" ca="1" si="30"/>
        <v>66.340530325351409</v>
      </c>
      <c r="BQ211">
        <f t="shared" ca="1" si="31"/>
        <v>26.58074337780323</v>
      </c>
      <c r="BR211">
        <f t="shared" ca="1" si="32"/>
        <v>2.0225378789843664</v>
      </c>
      <c r="BS211">
        <f t="shared" ca="1" si="33"/>
        <v>7908.6728242502313</v>
      </c>
    </row>
    <row r="212" spans="1:71">
      <c r="A212">
        <f t="shared" ca="1" si="34"/>
        <v>0.21323096259402419</v>
      </c>
      <c r="R212">
        <f t="shared" ca="1" si="35"/>
        <v>-1.2102795247134981</v>
      </c>
      <c r="AH212">
        <f t="shared" ca="1" si="36"/>
        <v>12.350759977075221</v>
      </c>
      <c r="AI212">
        <f t="shared" ca="1" si="37"/>
        <v>0.29126736284809951</v>
      </c>
      <c r="AX212">
        <f t="shared" ca="1" si="38"/>
        <v>0.26280730840852939</v>
      </c>
      <c r="BO212">
        <f t="shared" ref="BO212:BO275" ca="1" si="39">RAND()</f>
        <v>0.72003615724004533</v>
      </c>
      <c r="BP212">
        <f t="shared" ref="BP212:BP275" ca="1" si="40">_xlfn.NORM.INV(RAND(),100,20)</f>
        <v>118.55472709572423</v>
      </c>
      <c r="BQ212">
        <f t="shared" ca="1" si="31"/>
        <v>40.404577039059852</v>
      </c>
      <c r="BR212">
        <f t="shared" ca="1" si="32"/>
        <v>3.8192844514542994</v>
      </c>
      <c r="BS212">
        <f t="shared" ca="1" si="33"/>
        <v>13485.073936042971</v>
      </c>
    </row>
    <row r="213" spans="1:71">
      <c r="A213">
        <f t="shared" ca="1" si="34"/>
        <v>4.109925326937458E-2</v>
      </c>
      <c r="R213">
        <f t="shared" ca="1" si="35"/>
        <v>0.8803847355315495</v>
      </c>
      <c r="AH213">
        <f t="shared" ca="1" si="36"/>
        <v>16.482767313347985</v>
      </c>
      <c r="AI213">
        <f t="shared" ca="1" si="37"/>
        <v>0.43829755651441293</v>
      </c>
      <c r="AX213">
        <f t="shared" ca="1" si="38"/>
        <v>2.9731778635738104</v>
      </c>
      <c r="BO213">
        <f t="shared" ca="1" si="39"/>
        <v>0.14310817374765339</v>
      </c>
      <c r="BP213">
        <f t="shared" ca="1" si="40"/>
        <v>103.35501634154403</v>
      </c>
      <c r="BQ213">
        <f t="shared" ca="1" si="31"/>
        <v>10.728113732819864</v>
      </c>
      <c r="BR213">
        <f t="shared" ca="1" si="32"/>
        <v>0.46333077628239128</v>
      </c>
      <c r="BS213">
        <f t="shared" ca="1" si="33"/>
        <v>8446.6617500747852</v>
      </c>
    </row>
    <row r="214" spans="1:71">
      <c r="A214">
        <f t="shared" ca="1" si="34"/>
        <v>0.37002087990691479</v>
      </c>
      <c r="R214">
        <f t="shared" ca="1" si="35"/>
        <v>0.92589117409936983</v>
      </c>
      <c r="AH214">
        <f t="shared" ca="1" si="36"/>
        <v>20.497326143125374</v>
      </c>
      <c r="AI214">
        <f t="shared" ca="1" si="37"/>
        <v>0.5647961176474432</v>
      </c>
      <c r="AX214">
        <f t="shared" ca="1" si="38"/>
        <v>0.40147390667910149</v>
      </c>
      <c r="BO214">
        <f t="shared" ca="1" si="39"/>
        <v>0.65472066133983087</v>
      </c>
      <c r="BP214">
        <f t="shared" ca="1" si="40"/>
        <v>116.18342464726189</v>
      </c>
      <c r="BQ214">
        <f t="shared" ca="1" si="31"/>
        <v>36.027687160021394</v>
      </c>
      <c r="BR214">
        <f t="shared" ca="1" si="32"/>
        <v>3.1902045368602265</v>
      </c>
      <c r="BS214">
        <f t="shared" ca="1" si="33"/>
        <v>12692.669802368539</v>
      </c>
    </row>
    <row r="215" spans="1:71">
      <c r="A215">
        <f t="shared" ca="1" si="34"/>
        <v>0.8815136198518756</v>
      </c>
      <c r="R215">
        <f t="shared" ca="1" si="35"/>
        <v>-1.1553199708971633</v>
      </c>
      <c r="AH215">
        <f t="shared" ca="1" si="36"/>
        <v>16.781857389574078</v>
      </c>
      <c r="AI215">
        <f t="shared" ca="1" si="37"/>
        <v>0.44827750075670281</v>
      </c>
      <c r="AX215">
        <f t="shared" ca="1" si="38"/>
        <v>0.34080779185777893</v>
      </c>
      <c r="BO215">
        <f t="shared" ca="1" si="39"/>
        <v>9.321723834994855E-3</v>
      </c>
      <c r="BP215">
        <f t="shared" ca="1" si="40"/>
        <v>134.10042216787349</v>
      </c>
      <c r="BQ215">
        <f t="shared" ca="1" si="31"/>
        <v>2.7308202189078439</v>
      </c>
      <c r="BR215">
        <f t="shared" ca="1" si="32"/>
        <v>2.8096329020285849E-2</v>
      </c>
      <c r="BS215">
        <f t="shared" ca="1" si="33"/>
        <v>9668.5404723480151</v>
      </c>
    </row>
    <row r="216" spans="1:71">
      <c r="A216">
        <f t="shared" ca="1" si="34"/>
        <v>0.17676126561840333</v>
      </c>
      <c r="R216">
        <f t="shared" ca="1" si="35"/>
        <v>-0.48664418108685698</v>
      </c>
      <c r="AH216">
        <f t="shared" ca="1" si="36"/>
        <v>44.621512003671064</v>
      </c>
      <c r="AI216">
        <f t="shared" ca="1" si="37"/>
        <v>0.98553593343667278</v>
      </c>
      <c r="AX216">
        <f t="shared" ca="1" si="38"/>
        <v>0.95008596516237565</v>
      </c>
      <c r="BO216">
        <f t="shared" ca="1" si="39"/>
        <v>0.21001831565780793</v>
      </c>
      <c r="BP216">
        <f t="shared" ca="1" si="40"/>
        <v>124.11176602630832</v>
      </c>
      <c r="BQ216">
        <f t="shared" ca="1" si="31"/>
        <v>13.487614444253495</v>
      </c>
      <c r="BR216">
        <f t="shared" ca="1" si="32"/>
        <v>0.70723655450041134</v>
      </c>
      <c r="BS216">
        <f t="shared" ca="1" si="33"/>
        <v>10248.756032617057</v>
      </c>
    </row>
    <row r="217" spans="1:71">
      <c r="A217">
        <f t="shared" ca="1" si="34"/>
        <v>0.73080182374678637</v>
      </c>
      <c r="R217">
        <f t="shared" ca="1" si="35"/>
        <v>-1.1637228375228641</v>
      </c>
      <c r="AH217">
        <f t="shared" ca="1" si="36"/>
        <v>15.049795843028377</v>
      </c>
      <c r="AI217">
        <f t="shared" ca="1" si="37"/>
        <v>0.38924161469300178</v>
      </c>
      <c r="AX217">
        <f t="shared" ca="1" si="38"/>
        <v>5.5663959978619113</v>
      </c>
      <c r="BO217">
        <f t="shared" ca="1" si="39"/>
        <v>0.57263163988926169</v>
      </c>
      <c r="BP217">
        <f t="shared" ca="1" si="40"/>
        <v>87.623078951899473</v>
      </c>
      <c r="BQ217">
        <f t="shared" ca="1" si="31"/>
        <v>31.079014557961585</v>
      </c>
      <c r="BR217">
        <f t="shared" ca="1" si="32"/>
        <v>2.5503269027726705</v>
      </c>
      <c r="BS217">
        <f t="shared" ca="1" si="33"/>
        <v>10006.615053260924</v>
      </c>
    </row>
    <row r="218" spans="1:71">
      <c r="A218">
        <f t="shared" ca="1" si="34"/>
        <v>0.11038749905771594</v>
      </c>
      <c r="R218">
        <f t="shared" ca="1" si="35"/>
        <v>0.58181934725526507</v>
      </c>
      <c r="AH218">
        <f t="shared" ca="1" si="36"/>
        <v>9.0042751916439698</v>
      </c>
      <c r="AI218">
        <f t="shared" ca="1" si="37"/>
        <v>0.16215394345371015</v>
      </c>
      <c r="AX218">
        <f t="shared" ca="1" si="38"/>
        <v>0.77219678905184341</v>
      </c>
      <c r="BO218">
        <f t="shared" ca="1" si="39"/>
        <v>0.28560365898992635</v>
      </c>
      <c r="BP218">
        <f t="shared" ca="1" si="40"/>
        <v>102.35298439196943</v>
      </c>
      <c r="BQ218">
        <f t="shared" ca="1" si="31"/>
        <v>16.749549332384895</v>
      </c>
      <c r="BR218">
        <f t="shared" ca="1" si="32"/>
        <v>1.008952113598135</v>
      </c>
      <c r="BS218">
        <f t="shared" ca="1" si="33"/>
        <v>9142.3494747557888</v>
      </c>
    </row>
    <row r="219" spans="1:71">
      <c r="A219">
        <f t="shared" ca="1" si="34"/>
        <v>0.43517376200088165</v>
      </c>
      <c r="R219">
        <f t="shared" ca="1" si="35"/>
        <v>-0.20370471999972722</v>
      </c>
      <c r="AH219">
        <f t="shared" ca="1" si="36"/>
        <v>3.8116777558409769</v>
      </c>
      <c r="AI219">
        <f t="shared" ca="1" si="37"/>
        <v>2.9057774628745814E-2</v>
      </c>
      <c r="AX219">
        <f t="shared" ca="1" si="38"/>
        <v>0.8292461335567769</v>
      </c>
      <c r="BO219">
        <f t="shared" ca="1" si="39"/>
        <v>0.61948728308767398</v>
      </c>
      <c r="BP219">
        <f t="shared" ca="1" si="40"/>
        <v>102.22666715529839</v>
      </c>
      <c r="BQ219">
        <f t="shared" ca="1" si="31"/>
        <v>33.838639375457902</v>
      </c>
      <c r="BR219">
        <f t="shared" ca="1" si="32"/>
        <v>2.898707041967699</v>
      </c>
      <c r="BS219">
        <f t="shared" ca="1" si="33"/>
        <v>11409.342751006987</v>
      </c>
    </row>
    <row r="220" spans="1:71">
      <c r="A220">
        <f t="shared" ca="1" si="34"/>
        <v>0.99740301756750627</v>
      </c>
      <c r="R220">
        <f t="shared" ca="1" si="35"/>
        <v>-0.72230180753095841</v>
      </c>
      <c r="AH220">
        <f t="shared" ca="1" si="36"/>
        <v>21.523878619758907</v>
      </c>
      <c r="AI220">
        <f t="shared" ca="1" si="37"/>
        <v>0.59455525556888811</v>
      </c>
      <c r="AX220">
        <f t="shared" ca="1" si="38"/>
        <v>1.5750707355251359</v>
      </c>
      <c r="BO220">
        <f t="shared" ca="1" si="39"/>
        <v>0.27762741225524457</v>
      </c>
      <c r="BP220">
        <f t="shared" ca="1" si="40"/>
        <v>90.105225969027757</v>
      </c>
      <c r="BQ220">
        <f t="shared" ca="1" si="31"/>
        <v>16.397433295733805</v>
      </c>
      <c r="BR220">
        <f t="shared" ca="1" si="32"/>
        <v>0.97564267106728542</v>
      </c>
      <c r="BS220">
        <f t="shared" ca="1" si="33"/>
        <v>8239.8019487255078</v>
      </c>
    </row>
    <row r="221" spans="1:71">
      <c r="A221">
        <f t="shared" ca="1" si="34"/>
        <v>0.49926789824318085</v>
      </c>
      <c r="R221">
        <f t="shared" ca="1" si="35"/>
        <v>-1.1035626928981883</v>
      </c>
      <c r="AH221">
        <f t="shared" ca="1" si="36"/>
        <v>40.144583739433244</v>
      </c>
      <c r="AI221">
        <f t="shared" ca="1" si="37"/>
        <v>0.95143538516547821</v>
      </c>
      <c r="AX221">
        <f t="shared" ca="1" si="38"/>
        <v>0.78632461112595819</v>
      </c>
      <c r="BO221">
        <f t="shared" ca="1" si="39"/>
        <v>0.67413249947161613</v>
      </c>
      <c r="BP221">
        <f t="shared" ca="1" si="40"/>
        <v>91.636322253171542</v>
      </c>
      <c r="BQ221">
        <f t="shared" ca="1" si="31"/>
        <v>37.281643255399565</v>
      </c>
      <c r="BR221">
        <f t="shared" ca="1" si="32"/>
        <v>3.3637932609947248</v>
      </c>
      <c r="BS221">
        <f t="shared" ca="1" si="33"/>
        <v>11151.844861560381</v>
      </c>
    </row>
    <row r="222" spans="1:71">
      <c r="A222">
        <f t="shared" ca="1" si="34"/>
        <v>0.38369997130168421</v>
      </c>
      <c r="R222">
        <f t="shared" ca="1" si="35"/>
        <v>-0.44695097002107154</v>
      </c>
      <c r="AH222">
        <f t="shared" ca="1" si="36"/>
        <v>13.511105066591981</v>
      </c>
      <c r="AI222">
        <f t="shared" ca="1" si="37"/>
        <v>0.33428027326935528</v>
      </c>
      <c r="AX222">
        <f t="shared" ca="1" si="38"/>
        <v>1.7752084276575464</v>
      </c>
      <c r="BO222">
        <f t="shared" ca="1" si="39"/>
        <v>0.40497834382482756</v>
      </c>
      <c r="BP222">
        <f t="shared" ca="1" si="40"/>
        <v>84.608250455119418</v>
      </c>
      <c r="BQ222">
        <f t="shared" ca="1" si="31"/>
        <v>22.275470772114858</v>
      </c>
      <c r="BR222">
        <f t="shared" ca="1" si="32"/>
        <v>1.55747243149739</v>
      </c>
      <c r="BS222">
        <f t="shared" ca="1" si="33"/>
        <v>8617.366338519063</v>
      </c>
    </row>
    <row r="223" spans="1:71">
      <c r="A223">
        <f t="shared" ca="1" si="34"/>
        <v>3.766885762129013E-2</v>
      </c>
      <c r="R223">
        <f t="shared" ca="1" si="35"/>
        <v>1.2111802900121216</v>
      </c>
      <c r="AH223">
        <f t="shared" ca="1" si="36"/>
        <v>13.329378439034656</v>
      </c>
      <c r="AI223">
        <f t="shared" ca="1" si="37"/>
        <v>0.32763275716623175</v>
      </c>
      <c r="AX223">
        <f t="shared" ca="1" si="38"/>
        <v>2.5164421818370344</v>
      </c>
      <c r="BO223">
        <f t="shared" ca="1" si="39"/>
        <v>0.40371694179531648</v>
      </c>
      <c r="BP223">
        <f t="shared" ca="1" si="40"/>
        <v>116.73399502577269</v>
      </c>
      <c r="BQ223">
        <f t="shared" ca="1" si="31"/>
        <v>22.214317292721823</v>
      </c>
      <c r="BR223">
        <f t="shared" ca="1" si="32"/>
        <v>1.5511193843599627</v>
      </c>
      <c r="BS223">
        <f t="shared" ca="1" si="33"/>
        <v>10858.147196384258</v>
      </c>
    </row>
    <row r="224" spans="1:71">
      <c r="A224">
        <f t="shared" ca="1" si="34"/>
        <v>0.79163466227366819</v>
      </c>
      <c r="R224">
        <f t="shared" ca="1" si="35"/>
        <v>0.5191548730374046</v>
      </c>
      <c r="AH224">
        <f t="shared" ca="1" si="36"/>
        <v>15.788610092854363</v>
      </c>
      <c r="AI224">
        <f t="shared" ca="1" si="37"/>
        <v>0.41479040031062675</v>
      </c>
      <c r="AX224">
        <f t="shared" ca="1" si="38"/>
        <v>0.49579760543821949</v>
      </c>
      <c r="BO224">
        <f t="shared" ca="1" si="39"/>
        <v>0.30452597987749308</v>
      </c>
      <c r="BP224">
        <f t="shared" ca="1" si="40"/>
        <v>108.30756336180463</v>
      </c>
      <c r="BQ224">
        <f t="shared" ca="1" si="31"/>
        <v>17.592832842004121</v>
      </c>
      <c r="BR224">
        <f t="shared" ca="1" si="32"/>
        <v>1.0894848676843922</v>
      </c>
      <c r="BS224">
        <f t="shared" ca="1" si="33"/>
        <v>9667.6581798320531</v>
      </c>
    </row>
    <row r="225" spans="1:71">
      <c r="A225">
        <f t="shared" ca="1" si="34"/>
        <v>0.25696399682012472</v>
      </c>
      <c r="R225">
        <f t="shared" ca="1" si="35"/>
        <v>-0.7602348663928038</v>
      </c>
      <c r="AH225">
        <f t="shared" ca="1" si="36"/>
        <v>11.93442057328987</v>
      </c>
      <c r="AI225">
        <f t="shared" ca="1" si="37"/>
        <v>0.27550583145441132</v>
      </c>
      <c r="AX225">
        <f t="shared" ca="1" si="38"/>
        <v>0.52950579786326846</v>
      </c>
      <c r="BO225">
        <f t="shared" ca="1" si="39"/>
        <v>0.40670984286254908</v>
      </c>
      <c r="BP225">
        <f t="shared" ca="1" si="40"/>
        <v>102.65672291487674</v>
      </c>
      <c r="BQ225">
        <f t="shared" ca="1" si="31"/>
        <v>22.3595204741518</v>
      </c>
      <c r="BR225">
        <f t="shared" ca="1" si="32"/>
        <v>1.5662150876440899</v>
      </c>
      <c r="BS225">
        <f t="shared" ca="1" si="33"/>
        <v>9891.7871777497803</v>
      </c>
    </row>
    <row r="226" spans="1:71">
      <c r="A226">
        <f t="shared" ca="1" si="34"/>
        <v>0.40097782278401661</v>
      </c>
      <c r="R226">
        <f t="shared" ca="1" si="35"/>
        <v>1.202923606386878</v>
      </c>
      <c r="AH226">
        <f t="shared" ca="1" si="36"/>
        <v>6.1976832948460752</v>
      </c>
      <c r="AI226">
        <f t="shared" ca="1" si="37"/>
        <v>7.6822556446428214E-2</v>
      </c>
      <c r="AX226">
        <f t="shared" ca="1" si="38"/>
        <v>1.0658307788722776</v>
      </c>
      <c r="BO226">
        <f t="shared" ca="1" si="39"/>
        <v>0.49288239534931133</v>
      </c>
      <c r="BP226">
        <f t="shared" ca="1" si="40"/>
        <v>95.309597355012684</v>
      </c>
      <c r="BQ226">
        <f t="shared" ca="1" si="31"/>
        <v>26.709676431420903</v>
      </c>
      <c r="BR226">
        <f t="shared" ca="1" si="32"/>
        <v>2.0370370213627895</v>
      </c>
      <c r="BS226">
        <f t="shared" ca="1" si="33"/>
        <v>9953.7505644018147</v>
      </c>
    </row>
    <row r="227" spans="1:71">
      <c r="A227">
        <f t="shared" ca="1" si="34"/>
        <v>0.96485810631731517</v>
      </c>
      <c r="R227">
        <f t="shared" ca="1" si="35"/>
        <v>0.22297198098655771</v>
      </c>
      <c r="AH227">
        <f t="shared" ca="1" si="36"/>
        <v>43.074396170679847</v>
      </c>
      <c r="AI227">
        <f t="shared" ca="1" si="37"/>
        <v>0.97601800579965303</v>
      </c>
      <c r="AX227">
        <f t="shared" ca="1" si="38"/>
        <v>2.2627087428006556</v>
      </c>
      <c r="BO227">
        <f t="shared" ca="1" si="39"/>
        <v>0.72557459989929207</v>
      </c>
      <c r="BP227">
        <f t="shared" ca="1" si="40"/>
        <v>85.472914617394139</v>
      </c>
      <c r="BQ227">
        <f t="shared" ca="1" si="31"/>
        <v>40.798185749075792</v>
      </c>
      <c r="BR227">
        <f t="shared" ca="1" si="32"/>
        <v>3.8792274643490776</v>
      </c>
      <c r="BS227">
        <f t="shared" ca="1" si="33"/>
        <v>11226.690837429893</v>
      </c>
    </row>
    <row r="228" spans="1:71">
      <c r="A228">
        <f t="shared" ca="1" si="34"/>
        <v>0.94035154182327552</v>
      </c>
      <c r="R228">
        <f t="shared" ca="1" si="35"/>
        <v>0.12044498289892658</v>
      </c>
      <c r="AH228">
        <f t="shared" ca="1" si="36"/>
        <v>18.196933645956268</v>
      </c>
      <c r="AI228">
        <f t="shared" ca="1" si="37"/>
        <v>0.49428248524014573</v>
      </c>
      <c r="AX228">
        <f t="shared" ca="1" si="38"/>
        <v>1.9145286013724607</v>
      </c>
      <c r="BO228">
        <f t="shared" ca="1" si="39"/>
        <v>0.15852059191060874</v>
      </c>
      <c r="BP228">
        <f t="shared" ca="1" si="40"/>
        <v>110.65291573051296</v>
      </c>
      <c r="BQ228">
        <f t="shared" ca="1" si="31"/>
        <v>11.353917188956871</v>
      </c>
      <c r="BR228">
        <f t="shared" ca="1" si="32"/>
        <v>0.51778120839807096</v>
      </c>
      <c r="BS228">
        <f t="shared" ca="1" si="33"/>
        <v>9036.4301825510156</v>
      </c>
    </row>
    <row r="229" spans="1:71">
      <c r="A229">
        <f t="shared" ca="1" si="34"/>
        <v>0.23574394461347459</v>
      </c>
      <c r="R229">
        <f t="shared" ca="1" si="35"/>
        <v>-0.81848627880575453</v>
      </c>
      <c r="AH229">
        <f t="shared" ca="1" si="36"/>
        <v>5.0529139841994004</v>
      </c>
      <c r="AI229">
        <f t="shared" ca="1" si="37"/>
        <v>5.1063879463435713E-2</v>
      </c>
      <c r="AX229">
        <f t="shared" ca="1" si="38"/>
        <v>0.63773180102065596</v>
      </c>
      <c r="BO229">
        <f t="shared" ca="1" si="39"/>
        <v>0.19628419047425538</v>
      </c>
      <c r="BP229">
        <f t="shared" ca="1" si="40"/>
        <v>100.51988316086931</v>
      </c>
      <c r="BQ229">
        <f t="shared" ca="1" si="31"/>
        <v>12.911934493949147</v>
      </c>
      <c r="BR229">
        <f t="shared" ca="1" si="32"/>
        <v>0.65552862908340293</v>
      </c>
      <c r="BS229">
        <f t="shared" ca="1" si="33"/>
        <v>8524.2438593807874</v>
      </c>
    </row>
    <row r="230" spans="1:71">
      <c r="A230">
        <f t="shared" ca="1" si="34"/>
        <v>0.87868151348031898</v>
      </c>
      <c r="R230">
        <f t="shared" ca="1" si="35"/>
        <v>2.6864578050426989E-2</v>
      </c>
      <c r="AH230">
        <f t="shared" ca="1" si="36"/>
        <v>17.348150915495893</v>
      </c>
      <c r="AI230">
        <f t="shared" ca="1" si="37"/>
        <v>0.46692837568138412</v>
      </c>
      <c r="AX230">
        <f t="shared" ca="1" si="38"/>
        <v>0.79457083128567463</v>
      </c>
      <c r="BO230">
        <f t="shared" ca="1" si="39"/>
        <v>0.18192764781189974</v>
      </c>
      <c r="BP230">
        <f t="shared" ca="1" si="40"/>
        <v>82.688779042176563</v>
      </c>
      <c r="BQ230">
        <f t="shared" ca="1" si="31"/>
        <v>12.315399297525872</v>
      </c>
      <c r="BR230">
        <f t="shared" ca="1" si="32"/>
        <v>0.60241348854950427</v>
      </c>
      <c r="BS230">
        <f t="shared" ca="1" si="33"/>
        <v>7200.4785092697975</v>
      </c>
    </row>
    <row r="231" spans="1:71">
      <c r="A231">
        <f t="shared" ca="1" si="34"/>
        <v>0.20098461953291902</v>
      </c>
      <c r="R231">
        <f t="shared" ca="1" si="35"/>
        <v>-1.6315817177924119</v>
      </c>
      <c r="AH231">
        <f t="shared" ca="1" si="36"/>
        <v>38.612113020325346</v>
      </c>
      <c r="AI231">
        <f t="shared" ca="1" si="37"/>
        <v>0.93515801506907825</v>
      </c>
      <c r="AX231">
        <f t="shared" ca="1" si="38"/>
        <v>0.9575798680909855</v>
      </c>
      <c r="BO231">
        <f t="shared" ca="1" si="39"/>
        <v>6.387471850894455E-2</v>
      </c>
      <c r="BP231">
        <f t="shared" ca="1" si="40"/>
        <v>103.39580611040387</v>
      </c>
      <c r="BQ231">
        <f t="shared" ca="1" si="31"/>
        <v>7.1484106490293096</v>
      </c>
      <c r="BR231">
        <f t="shared" ca="1" si="32"/>
        <v>0.19801789114350402</v>
      </c>
      <c r="BS231">
        <f t="shared" ca="1" si="33"/>
        <v>8011.9528599742525</v>
      </c>
    </row>
    <row r="232" spans="1:71">
      <c r="A232">
        <f t="shared" ca="1" si="34"/>
        <v>0.31124910719752408</v>
      </c>
      <c r="R232">
        <f t="shared" ca="1" si="35"/>
        <v>-1.0435111362137581</v>
      </c>
      <c r="AH232">
        <f t="shared" ca="1" si="36"/>
        <v>8.807570050731897</v>
      </c>
      <c r="AI232">
        <f t="shared" ca="1" si="37"/>
        <v>0.15514658039709894</v>
      </c>
      <c r="AX232">
        <f t="shared" ca="1" si="38"/>
        <v>2.6073654071749601</v>
      </c>
      <c r="BO232">
        <f t="shared" ca="1" si="39"/>
        <v>0.38820552530636909</v>
      </c>
      <c r="BP232">
        <f t="shared" ca="1" si="40"/>
        <v>109.38663076238029</v>
      </c>
      <c r="BQ232">
        <f t="shared" ca="1" si="31"/>
        <v>21.467538422817604</v>
      </c>
      <c r="BR232">
        <f t="shared" ca="1" si="32"/>
        <v>1.4740766356076367</v>
      </c>
      <c r="BS232">
        <f t="shared" ca="1" si="33"/>
        <v>10246.04098633067</v>
      </c>
    </row>
    <row r="233" spans="1:71">
      <c r="A233">
        <f t="shared" ca="1" si="34"/>
        <v>0.18534872959146831</v>
      </c>
      <c r="R233">
        <f t="shared" ca="1" si="35"/>
        <v>-0.96277169559384912</v>
      </c>
      <c r="AH233">
        <f t="shared" ca="1" si="36"/>
        <v>9.2016049384296057</v>
      </c>
      <c r="AI233">
        <f t="shared" ca="1" si="37"/>
        <v>0.1693390668858642</v>
      </c>
      <c r="AX233">
        <f t="shared" ca="1" si="38"/>
        <v>0.28751787073838547</v>
      </c>
      <c r="BO233">
        <f t="shared" ca="1" si="39"/>
        <v>0.85938705788587011</v>
      </c>
      <c r="BP233">
        <f t="shared" ca="1" si="40"/>
        <v>108.90863130677738</v>
      </c>
      <c r="BQ233">
        <f t="shared" ca="1" si="31"/>
        <v>51.938772731059544</v>
      </c>
      <c r="BR233">
        <f t="shared" ca="1" si="32"/>
        <v>5.8852327639978492</v>
      </c>
      <c r="BS233">
        <f t="shared" ca="1" si="33"/>
        <v>14583.051293779725</v>
      </c>
    </row>
    <row r="234" spans="1:71">
      <c r="A234">
        <f t="shared" ca="1" si="34"/>
        <v>0.6138712477836783</v>
      </c>
      <c r="R234">
        <f t="shared" ca="1" si="35"/>
        <v>-0.2220250395185496</v>
      </c>
      <c r="AH234">
        <f t="shared" ca="1" si="36"/>
        <v>41.660717358076653</v>
      </c>
      <c r="AI234">
        <f t="shared" ca="1" si="37"/>
        <v>0.96522818250905795</v>
      </c>
      <c r="AX234">
        <f t="shared" ca="1" si="38"/>
        <v>6.2320686645886969E-2</v>
      </c>
      <c r="BO234">
        <f t="shared" ca="1" si="39"/>
        <v>0.31836204978704674</v>
      </c>
      <c r="BP234">
        <f t="shared" ca="1" si="40"/>
        <v>106.51927801492822</v>
      </c>
      <c r="BQ234">
        <f t="shared" ca="1" si="31"/>
        <v>18.216729439171495</v>
      </c>
      <c r="BR234">
        <f t="shared" ca="1" si="32"/>
        <v>1.1497698806630035</v>
      </c>
      <c r="BS234">
        <f t="shared" ca="1" si="33"/>
        <v>9622.953369161025</v>
      </c>
    </row>
    <row r="235" spans="1:71">
      <c r="A235">
        <f t="shared" ca="1" si="34"/>
        <v>0.61652720618923185</v>
      </c>
      <c r="R235">
        <f t="shared" ca="1" si="35"/>
        <v>1.0855802357420647</v>
      </c>
      <c r="AH235">
        <f t="shared" ca="1" si="36"/>
        <v>6.6786535101370959</v>
      </c>
      <c r="AI235">
        <f t="shared" ca="1" si="37"/>
        <v>8.9208825416933091E-2</v>
      </c>
      <c r="AX235">
        <f t="shared" ca="1" si="38"/>
        <v>1.209468013281251</v>
      </c>
      <c r="BO235">
        <f t="shared" ca="1" si="39"/>
        <v>0.27289844352547343</v>
      </c>
      <c r="BP235">
        <f t="shared" ca="1" si="40"/>
        <v>96.295779637667266</v>
      </c>
      <c r="BQ235">
        <f t="shared" ca="1" si="31"/>
        <v>16.189587712839931</v>
      </c>
      <c r="BR235">
        <f t="shared" ca="1" si="32"/>
        <v>0.95606735600260839</v>
      </c>
      <c r="BS235">
        <f t="shared" ca="1" si="33"/>
        <v>8646.4835527214836</v>
      </c>
    </row>
    <row r="236" spans="1:71">
      <c r="A236">
        <f t="shared" ca="1" si="34"/>
        <v>0.17775577466163428</v>
      </c>
      <c r="R236">
        <f t="shared" ca="1" si="35"/>
        <v>-0.29996918202828809</v>
      </c>
      <c r="AH236">
        <f t="shared" ca="1" si="36"/>
        <v>17.575107166693996</v>
      </c>
      <c r="AI236">
        <f t="shared" ca="1" si="37"/>
        <v>0.47431316237431054</v>
      </c>
      <c r="AX236">
        <f t="shared" ca="1" si="38"/>
        <v>3.5129048887999068</v>
      </c>
      <c r="BO236">
        <f t="shared" ca="1" si="39"/>
        <v>0.90002222384389574</v>
      </c>
      <c r="BP236">
        <f t="shared" ca="1" si="40"/>
        <v>126.53290420458471</v>
      </c>
      <c r="BQ236">
        <f t="shared" ca="1" si="31"/>
        <v>56.338310574386625</v>
      </c>
      <c r="BR236">
        <f t="shared" ca="1" si="32"/>
        <v>6.9084220683948727</v>
      </c>
      <c r="BS236">
        <f t="shared" ca="1" si="33"/>
        <v>16563.660972278056</v>
      </c>
    </row>
    <row r="237" spans="1:71">
      <c r="A237">
        <f t="shared" ca="1" si="34"/>
        <v>0.47522850705228947</v>
      </c>
      <c r="R237">
        <f t="shared" ca="1" si="35"/>
        <v>-0.3785443115405262</v>
      </c>
      <c r="AH237">
        <f t="shared" ca="1" si="36"/>
        <v>32.524813902494373</v>
      </c>
      <c r="AI237">
        <f t="shared" ca="1" si="37"/>
        <v>0.84730893542877306</v>
      </c>
      <c r="AX237">
        <f t="shared" ca="1" si="38"/>
        <v>2.3950785786575559</v>
      </c>
      <c r="BO237">
        <f t="shared" ca="1" si="39"/>
        <v>0.39579939397673314</v>
      </c>
      <c r="BP237">
        <f t="shared" ca="1" si="40"/>
        <v>76.846217161456565</v>
      </c>
      <c r="BQ237">
        <f t="shared" ca="1" si="31"/>
        <v>21.831938370525926</v>
      </c>
      <c r="BR237">
        <f t="shared" ca="1" si="32"/>
        <v>1.5115470210372419</v>
      </c>
      <c r="BS237">
        <f t="shared" ca="1" si="33"/>
        <v>8015.8931446657243</v>
      </c>
    </row>
    <row r="238" spans="1:71">
      <c r="A238">
        <f t="shared" ca="1" si="34"/>
        <v>0.1280767387509133</v>
      </c>
      <c r="R238">
        <f t="shared" ca="1" si="35"/>
        <v>-1.0095956619764548</v>
      </c>
      <c r="AH238">
        <f t="shared" ca="1" si="36"/>
        <v>24.301715999497961</v>
      </c>
      <c r="AI238">
        <f t="shared" ca="1" si="37"/>
        <v>0.66979909971477047</v>
      </c>
      <c r="AX238">
        <f t="shared" ca="1" si="38"/>
        <v>0.27378525194672809</v>
      </c>
      <c r="BO238">
        <f t="shared" ca="1" si="39"/>
        <v>0.43349793225028921</v>
      </c>
      <c r="BP238">
        <f t="shared" ca="1" si="40"/>
        <v>130.16423369589782</v>
      </c>
      <c r="BQ238">
        <f t="shared" ca="1" si="31"/>
        <v>23.675834853960062</v>
      </c>
      <c r="BR238">
        <f t="shared" ca="1" si="32"/>
        <v>1.7048236454313521</v>
      </c>
      <c r="BS238">
        <f t="shared" ca="1" si="33"/>
        <v>11990.526937738259</v>
      </c>
    </row>
    <row r="239" spans="1:71">
      <c r="A239">
        <f t="shared" ca="1" si="34"/>
        <v>0.42024042802264117</v>
      </c>
      <c r="R239">
        <f t="shared" ca="1" si="35"/>
        <v>-0.87561595769103462</v>
      </c>
      <c r="AH239">
        <f t="shared" ca="1" si="36"/>
        <v>37.849590871611134</v>
      </c>
      <c r="AI239">
        <f t="shared" ca="1" si="37"/>
        <v>0.92618377900638227</v>
      </c>
      <c r="AX239">
        <f t="shared" ca="1" si="38"/>
        <v>8.6264599227718952E-2</v>
      </c>
      <c r="BO239">
        <f t="shared" ca="1" si="39"/>
        <v>0.53807502244762806</v>
      </c>
      <c r="BP239">
        <f t="shared" ca="1" si="40"/>
        <v>62.19748984845053</v>
      </c>
      <c r="BQ239">
        <f t="shared" ca="1" si="31"/>
        <v>29.139604068653938</v>
      </c>
      <c r="BR239">
        <f t="shared" ca="1" si="32"/>
        <v>2.3170583620102505</v>
      </c>
      <c r="BS239">
        <f t="shared" ca="1" si="33"/>
        <v>7962.9022048600063</v>
      </c>
    </row>
    <row r="240" spans="1:71">
      <c r="A240">
        <f t="shared" ca="1" si="34"/>
        <v>0.68465720229179983</v>
      </c>
      <c r="R240">
        <f t="shared" ca="1" si="35"/>
        <v>-0.1614936489281161</v>
      </c>
      <c r="AH240">
        <f t="shared" ca="1" si="36"/>
        <v>15.0058065052892</v>
      </c>
      <c r="AI240">
        <f t="shared" ca="1" si="37"/>
        <v>0.38770321082737036</v>
      </c>
      <c r="AX240">
        <f t="shared" ca="1" si="38"/>
        <v>0.1469805957206847</v>
      </c>
      <c r="BO240">
        <f t="shared" ca="1" si="39"/>
        <v>0.67090182760776318</v>
      </c>
      <c r="BP240">
        <f t="shared" ca="1" si="40"/>
        <v>115.28437970472865</v>
      </c>
      <c r="BQ240">
        <f t="shared" ca="1" si="31"/>
        <v>37.070409210003803</v>
      </c>
      <c r="BR240">
        <f t="shared" ca="1" si="32"/>
        <v>3.3341975291973243</v>
      </c>
      <c r="BS240">
        <f t="shared" ca="1" si="33"/>
        <v>12777.206759090583</v>
      </c>
    </row>
    <row r="241" spans="1:71">
      <c r="A241">
        <f t="shared" ca="1" si="34"/>
        <v>0.7442373991304625</v>
      </c>
      <c r="R241">
        <f t="shared" ca="1" si="35"/>
        <v>0.74577516895557994</v>
      </c>
      <c r="AH241">
        <f t="shared" ca="1" si="36"/>
        <v>6.5871069582050756</v>
      </c>
      <c r="AI241">
        <f t="shared" ca="1" si="37"/>
        <v>8.6779956157667426E-2</v>
      </c>
      <c r="AX241">
        <f t="shared" ca="1" si="38"/>
        <v>3.977988023609178</v>
      </c>
      <c r="BO241">
        <f t="shared" ca="1" si="39"/>
        <v>0.58427429391118602</v>
      </c>
      <c r="BP241">
        <f t="shared" ca="1" si="40"/>
        <v>80.037986255547494</v>
      </c>
      <c r="BQ241">
        <f t="shared" ca="1" si="31"/>
        <v>31.749984931635943</v>
      </c>
      <c r="BR241">
        <f t="shared" ca="1" si="32"/>
        <v>2.6331887896738411</v>
      </c>
      <c r="BS241">
        <f t="shared" ca="1" si="33"/>
        <v>9567.6141679540706</v>
      </c>
    </row>
    <row r="242" spans="1:71">
      <c r="A242">
        <f t="shared" ca="1" si="34"/>
        <v>0.92103365653511804</v>
      </c>
      <c r="R242">
        <f t="shared" ca="1" si="35"/>
        <v>-1.7793405062163901</v>
      </c>
      <c r="AH242">
        <f t="shared" ca="1" si="36"/>
        <v>17.218637708665405</v>
      </c>
      <c r="AI242">
        <f t="shared" ca="1" si="37"/>
        <v>0.462691143162133</v>
      </c>
      <c r="AX242">
        <f t="shared" ca="1" si="38"/>
        <v>0.36473748667143546</v>
      </c>
      <c r="BO242">
        <f t="shared" ca="1" si="39"/>
        <v>0.63351243303164217</v>
      </c>
      <c r="BP242">
        <f t="shared" ca="1" si="40"/>
        <v>81.267625185988408</v>
      </c>
      <c r="BQ242">
        <f t="shared" ca="1" si="31"/>
        <v>34.697346931743567</v>
      </c>
      <c r="BR242">
        <f t="shared" ca="1" si="32"/>
        <v>3.0113720457564761</v>
      </c>
      <c r="BS242">
        <f t="shared" ca="1" si="33"/>
        <v>10061.880069920489</v>
      </c>
    </row>
    <row r="243" spans="1:71">
      <c r="A243">
        <f t="shared" ca="1" si="34"/>
        <v>0.42851632622146396</v>
      </c>
      <c r="R243">
        <f t="shared" ca="1" si="35"/>
        <v>-1.780633104465567E-2</v>
      </c>
      <c r="AH243">
        <f t="shared" ca="1" si="36"/>
        <v>16.940279008047845</v>
      </c>
      <c r="AI243">
        <f t="shared" ca="1" si="37"/>
        <v>0.45352742396713908</v>
      </c>
      <c r="AX243">
        <f t="shared" ca="1" si="38"/>
        <v>0.70770827047952045</v>
      </c>
      <c r="BO243">
        <f t="shared" ca="1" si="39"/>
        <v>0.3200465770599048</v>
      </c>
      <c r="BP243">
        <f t="shared" ca="1" si="40"/>
        <v>83.220792325394768</v>
      </c>
      <c r="BQ243">
        <f t="shared" ca="1" si="31"/>
        <v>18.293118953681244</v>
      </c>
      <c r="BR243">
        <f t="shared" ca="1" si="32"/>
        <v>1.1571929365027538</v>
      </c>
      <c r="BS243">
        <f t="shared" ca="1" si="33"/>
        <v>8001.9252390965848</v>
      </c>
    </row>
    <row r="244" spans="1:71">
      <c r="A244">
        <f t="shared" ca="1" si="34"/>
        <v>0.46202281055374106</v>
      </c>
      <c r="R244">
        <f t="shared" ca="1" si="35"/>
        <v>1.9116657684687726</v>
      </c>
      <c r="AH244">
        <f t="shared" ca="1" si="36"/>
        <v>26.98127597870899</v>
      </c>
      <c r="AI244">
        <f t="shared" ca="1" si="37"/>
        <v>0.73506917221582013</v>
      </c>
      <c r="AX244">
        <f t="shared" ca="1" si="38"/>
        <v>4.9265006901813004</v>
      </c>
      <c r="BO244">
        <f t="shared" ca="1" si="39"/>
        <v>0.70941090438656995</v>
      </c>
      <c r="BP244">
        <f t="shared" ca="1" si="40"/>
        <v>70.955972687820719</v>
      </c>
      <c r="BQ244">
        <f t="shared" ca="1" si="31"/>
        <v>39.660206551902029</v>
      </c>
      <c r="BR244">
        <f t="shared" ca="1" si="32"/>
        <v>3.7075351567432473</v>
      </c>
      <c r="BS244">
        <f t="shared" ca="1" si="33"/>
        <v>10045.199290360628</v>
      </c>
    </row>
    <row r="245" spans="1:71">
      <c r="A245">
        <f t="shared" ca="1" si="34"/>
        <v>0.98610916748437349</v>
      </c>
      <c r="R245">
        <f t="shared" ca="1" si="35"/>
        <v>-0.34886022777601616</v>
      </c>
      <c r="AH245">
        <f t="shared" ca="1" si="36"/>
        <v>10.7296255348842</v>
      </c>
      <c r="AI245">
        <f t="shared" ca="1" si="37"/>
        <v>0.22891884468479051</v>
      </c>
      <c r="AX245">
        <f t="shared" ca="1" si="38"/>
        <v>0.8000943526412162</v>
      </c>
      <c r="BO245">
        <f t="shared" ca="1" si="39"/>
        <v>0.85357061357395303</v>
      </c>
      <c r="BP245">
        <f t="shared" ca="1" si="40"/>
        <v>93.176864200145076</v>
      </c>
      <c r="BQ245">
        <f t="shared" ca="1" si="31"/>
        <v>51.364278182908279</v>
      </c>
      <c r="BR245">
        <f t="shared" ca="1" si="32"/>
        <v>5.7636359119320382</v>
      </c>
      <c r="BS245">
        <f t="shared" ca="1" si="33"/>
        <v>13387.899085880596</v>
      </c>
    </row>
    <row r="246" spans="1:71">
      <c r="A246">
        <f t="shared" ca="1" si="34"/>
        <v>0.72879998319801831</v>
      </c>
      <c r="R246">
        <f t="shared" ca="1" si="35"/>
        <v>-1.1037041888689638</v>
      </c>
      <c r="AH246">
        <f t="shared" ca="1" si="36"/>
        <v>15.619491922433298</v>
      </c>
      <c r="AI246">
        <f t="shared" ca="1" si="37"/>
        <v>0.40899033216418545</v>
      </c>
      <c r="AX246">
        <f t="shared" ca="1" si="38"/>
        <v>1.5643638551816059</v>
      </c>
      <c r="BO246">
        <f t="shared" ca="1" si="39"/>
        <v>0.11574032074893525</v>
      </c>
      <c r="BP246">
        <f t="shared" ca="1" si="40"/>
        <v>90.939539422489631</v>
      </c>
      <c r="BQ246">
        <f t="shared" ca="1" si="31"/>
        <v>9.6224870277464234</v>
      </c>
      <c r="BR246">
        <f t="shared" ca="1" si="32"/>
        <v>0.36901351401927912</v>
      </c>
      <c r="BS246">
        <f t="shared" ca="1" si="33"/>
        <v>7438.7205165547002</v>
      </c>
    </row>
    <row r="247" spans="1:71">
      <c r="A247">
        <f t="shared" ca="1" si="34"/>
        <v>0.63730637583747685</v>
      </c>
      <c r="R247">
        <f t="shared" ca="1" si="35"/>
        <v>0.7888594737004424</v>
      </c>
      <c r="AH247">
        <f t="shared" ca="1" si="36"/>
        <v>6.3755955036212706</v>
      </c>
      <c r="AI247">
        <f t="shared" ca="1" si="37"/>
        <v>8.1296436051591536E-2</v>
      </c>
      <c r="AX247">
        <f t="shared" ca="1" si="38"/>
        <v>0.60764017580057383</v>
      </c>
      <c r="BO247">
        <f t="shared" ca="1" si="39"/>
        <v>0.27036679828829036</v>
      </c>
      <c r="BP247">
        <f t="shared" ca="1" si="40"/>
        <v>85.220201702055959</v>
      </c>
      <c r="BQ247">
        <f t="shared" ref="BQ247:BQ310" ca="1" si="41">IF(BO247&lt;(10/80),0+SQRT(BO247*(80-0)*(10-0)),80-SQRT((1-BO247)*(80-0)*(80-10)))</f>
        <v>16.078595685126146</v>
      </c>
      <c r="BR247">
        <f t="shared" ref="BR247:BR310" ca="1" si="42">-LN(1-BO247)/(1/3)</f>
        <v>0.94564000357607148</v>
      </c>
      <c r="BS247">
        <f t="shared" ref="BS247:BS310" ca="1" si="43">BP247*$BP$4+BQ247*$BQ$4+BR247*$BR$4</f>
        <v>7856.965688729354</v>
      </c>
    </row>
    <row r="248" spans="1:71">
      <c r="A248">
        <f t="shared" ca="1" si="34"/>
        <v>0.78183095880184661</v>
      </c>
      <c r="R248">
        <f t="shared" ca="1" si="35"/>
        <v>9.8001155188299036E-2</v>
      </c>
      <c r="AH248">
        <f t="shared" ca="1" si="36"/>
        <v>21.909006653925427</v>
      </c>
      <c r="AI248">
        <f t="shared" ca="1" si="37"/>
        <v>0.60544804641539696</v>
      </c>
      <c r="AX248">
        <f t="shared" ca="1" si="38"/>
        <v>1.5449266819336105</v>
      </c>
      <c r="BO248">
        <f t="shared" ca="1" si="39"/>
        <v>0.56481592141175618</v>
      </c>
      <c r="BP248">
        <f t="shared" ca="1" si="40"/>
        <v>99.904099834283571</v>
      </c>
      <c r="BQ248">
        <f t="shared" ca="1" si="41"/>
        <v>30.633707450385081</v>
      </c>
      <c r="BR248">
        <f t="shared" ca="1" si="42"/>
        <v>2.4959585047076933</v>
      </c>
      <c r="BS248">
        <f t="shared" ca="1" si="43"/>
        <v>10805.445284850666</v>
      </c>
    </row>
    <row r="249" spans="1:71">
      <c r="A249">
        <f t="shared" ca="1" si="34"/>
        <v>0.6134978031976116</v>
      </c>
      <c r="R249">
        <f t="shared" ca="1" si="35"/>
        <v>-1.1219983849710933</v>
      </c>
      <c r="AH249">
        <f t="shared" ca="1" si="36"/>
        <v>32.252672278739212</v>
      </c>
      <c r="AI249">
        <f t="shared" ca="1" si="37"/>
        <v>0.84251617937708412</v>
      </c>
      <c r="AX249">
        <f t="shared" ca="1" si="38"/>
        <v>0.43512980501059018</v>
      </c>
      <c r="BO249">
        <f t="shared" ca="1" si="39"/>
        <v>0.40751453843711527</v>
      </c>
      <c r="BP249">
        <f t="shared" ca="1" si="40"/>
        <v>106.13595098890352</v>
      </c>
      <c r="BQ249">
        <f t="shared" ca="1" si="41"/>
        <v>22.39862341269825</v>
      </c>
      <c r="BR249">
        <f t="shared" ca="1" si="42"/>
        <v>1.570286831161521</v>
      </c>
      <c r="BS249">
        <f t="shared" ca="1" si="43"/>
        <v>10140.464959841527</v>
      </c>
    </row>
    <row r="250" spans="1:71">
      <c r="A250">
        <f t="shared" ca="1" si="34"/>
        <v>0.10210191118982748</v>
      </c>
      <c r="R250">
        <f t="shared" ca="1" si="35"/>
        <v>-1.1002023847772644</v>
      </c>
      <c r="AH250">
        <f t="shared" ca="1" si="36"/>
        <v>8.9471087701195149</v>
      </c>
      <c r="AI250">
        <f t="shared" ca="1" si="37"/>
        <v>0.16010151068869904</v>
      </c>
      <c r="AX250">
        <f t="shared" ca="1" si="38"/>
        <v>1.225446959752768</v>
      </c>
      <c r="BO250">
        <f t="shared" ca="1" si="39"/>
        <v>0.86068279522547309</v>
      </c>
      <c r="BP250">
        <f t="shared" ca="1" si="40"/>
        <v>58.527402202950071</v>
      </c>
      <c r="BQ250">
        <f t="shared" ca="1" si="41"/>
        <v>52.068362977846235</v>
      </c>
      <c r="BR250">
        <f t="shared" ca="1" si="42"/>
        <v>5.9130056910971591</v>
      </c>
      <c r="BS250">
        <f t="shared" ca="1" si="43"/>
        <v>11077.656159320275</v>
      </c>
    </row>
    <row r="251" spans="1:71">
      <c r="A251">
        <f t="shared" ca="1" si="34"/>
        <v>0.47439024789708684</v>
      </c>
      <c r="R251">
        <f t="shared" ca="1" si="35"/>
        <v>-5.4798191819548342E-2</v>
      </c>
      <c r="AH251">
        <f t="shared" ca="1" si="36"/>
        <v>18.251349013542558</v>
      </c>
      <c r="AI251">
        <f t="shared" ca="1" si="37"/>
        <v>0.49601158027005754</v>
      </c>
      <c r="AX251">
        <f t="shared" ca="1" si="38"/>
        <v>1.7974791568295714</v>
      </c>
      <c r="BO251">
        <f t="shared" ca="1" si="39"/>
        <v>0.65774964719890106</v>
      </c>
      <c r="BP251">
        <f t="shared" ca="1" si="40"/>
        <v>79.751043426415549</v>
      </c>
      <c r="BQ251">
        <f t="shared" ca="1" si="41"/>
        <v>36.220987040750288</v>
      </c>
      <c r="BR251">
        <f t="shared" ca="1" si="42"/>
        <v>3.2166383519564374</v>
      </c>
      <c r="BS251">
        <f t="shared" ca="1" si="43"/>
        <v>10169.66324951105</v>
      </c>
    </row>
    <row r="252" spans="1:71">
      <c r="A252">
        <f t="shared" ca="1" si="34"/>
        <v>0.95922921264845229</v>
      </c>
      <c r="R252">
        <f t="shared" ca="1" si="35"/>
        <v>-0.10068315078342009</v>
      </c>
      <c r="AH252">
        <f t="shared" ca="1" si="36"/>
        <v>19.407585853483344</v>
      </c>
      <c r="AI252">
        <f t="shared" ca="1" si="37"/>
        <v>0.5320520983440038</v>
      </c>
      <c r="AX252">
        <f t="shared" ca="1" si="38"/>
        <v>1.2277779416676375E-2</v>
      </c>
      <c r="BO252">
        <f t="shared" ca="1" si="39"/>
        <v>5.3835247309317769E-2</v>
      </c>
      <c r="BP252">
        <f t="shared" ca="1" si="40"/>
        <v>82.354333444656106</v>
      </c>
      <c r="BQ252">
        <f t="shared" ca="1" si="41"/>
        <v>6.5626365012435528</v>
      </c>
      <c r="BR252">
        <f t="shared" ca="1" si="42"/>
        <v>0.16601570374664576</v>
      </c>
      <c r="BS252">
        <f t="shared" ca="1" si="43"/>
        <v>6470.8717023742765</v>
      </c>
    </row>
    <row r="253" spans="1:71">
      <c r="A253">
        <f t="shared" ca="1" si="34"/>
        <v>0.62009983840182281</v>
      </c>
      <c r="R253">
        <f t="shared" ca="1" si="35"/>
        <v>-0.6288065809063752</v>
      </c>
      <c r="AH253">
        <f t="shared" ca="1" si="36"/>
        <v>9.6037473766059254</v>
      </c>
      <c r="AI253">
        <f t="shared" ca="1" si="37"/>
        <v>0.18446392734733041</v>
      </c>
      <c r="AX253">
        <f t="shared" ca="1" si="38"/>
        <v>4.6200074972804526</v>
      </c>
      <c r="BO253">
        <f t="shared" ca="1" si="39"/>
        <v>0.55654786033165338</v>
      </c>
      <c r="BP253">
        <f t="shared" ca="1" si="40"/>
        <v>118.87887722560103</v>
      </c>
      <c r="BQ253">
        <f t="shared" ca="1" si="41"/>
        <v>30.166958931420396</v>
      </c>
      <c r="BR253">
        <f t="shared" ca="1" si="42"/>
        <v>2.4394961943644624</v>
      </c>
      <c r="BS253">
        <f t="shared" ca="1" si="43"/>
        <v>12070.066157243451</v>
      </c>
    </row>
    <row r="254" spans="1:71">
      <c r="A254">
        <f t="shared" ca="1" si="34"/>
        <v>9.6761992585981615E-2</v>
      </c>
      <c r="R254">
        <f t="shared" ca="1" si="35"/>
        <v>1.2144906196279199</v>
      </c>
      <c r="AH254">
        <f t="shared" ca="1" si="36"/>
        <v>13.796897860134948</v>
      </c>
      <c r="AI254">
        <f t="shared" ca="1" si="37"/>
        <v>0.3446676977252493</v>
      </c>
      <c r="AX254">
        <f t="shared" ca="1" si="38"/>
        <v>0.48726527783295187</v>
      </c>
      <c r="BO254">
        <f t="shared" ca="1" si="39"/>
        <v>0.83703453831155206</v>
      </c>
      <c r="BP254">
        <f t="shared" ca="1" si="40"/>
        <v>94.796919674119096</v>
      </c>
      <c r="BQ254">
        <f t="shared" ca="1" si="41"/>
        <v>49.790620902519223</v>
      </c>
      <c r="BR254">
        <f t="shared" ca="1" si="42"/>
        <v>5.442650976328383</v>
      </c>
      <c r="BS254">
        <f t="shared" ca="1" si="43"/>
        <v>13247.641760338773</v>
      </c>
    </row>
    <row r="255" spans="1:71">
      <c r="A255">
        <f t="shared" ca="1" si="34"/>
        <v>0.40119751744002774</v>
      </c>
      <c r="R255">
        <f t="shared" ca="1" si="35"/>
        <v>-0.86849077564777888</v>
      </c>
      <c r="AH255">
        <f t="shared" ca="1" si="36"/>
        <v>9.9387043500968915</v>
      </c>
      <c r="AI255">
        <f t="shared" ca="1" si="37"/>
        <v>0.19755568831726977</v>
      </c>
      <c r="AX255">
        <f t="shared" ca="1" si="38"/>
        <v>2.2907390918586534</v>
      </c>
      <c r="BO255">
        <f t="shared" ca="1" si="39"/>
        <v>0.81800433606822787</v>
      </c>
      <c r="BP255">
        <f t="shared" ca="1" si="40"/>
        <v>69.885172171528524</v>
      </c>
      <c r="BQ255">
        <f t="shared" ca="1" si="41"/>
        <v>48.07546839783042</v>
      </c>
      <c r="BR255">
        <f t="shared" ca="1" si="42"/>
        <v>5.1113172502195603</v>
      </c>
      <c r="BS255">
        <f t="shared" ca="1" si="43"/>
        <v>11232.904066855906</v>
      </c>
    </row>
    <row r="256" spans="1:71">
      <c r="A256">
        <f t="shared" ca="1" si="34"/>
        <v>0.9035462405748157</v>
      </c>
      <c r="R256">
        <f t="shared" ca="1" si="35"/>
        <v>0.88598025977662298</v>
      </c>
      <c r="AH256">
        <f t="shared" ca="1" si="36"/>
        <v>39.094913220462765</v>
      </c>
      <c r="AI256">
        <f t="shared" ca="1" si="37"/>
        <v>0.94053954116538108</v>
      </c>
      <c r="AX256">
        <f t="shared" ca="1" si="38"/>
        <v>0.25941621460841852</v>
      </c>
      <c r="BO256">
        <f t="shared" ca="1" si="39"/>
        <v>0.44013179939870217</v>
      </c>
      <c r="BP256">
        <f t="shared" ca="1" si="40"/>
        <v>101.47355735743976</v>
      </c>
      <c r="BQ256">
        <f t="shared" ca="1" si="41"/>
        <v>24.006590357728101</v>
      </c>
      <c r="BR256">
        <f t="shared" ca="1" si="42"/>
        <v>1.7401616370679176</v>
      </c>
      <c r="BS256">
        <f t="shared" ca="1" si="43"/>
        <v>10025.856541913967</v>
      </c>
    </row>
    <row r="257" spans="1:71">
      <c r="A257">
        <f t="shared" ca="1" si="34"/>
        <v>0.24971079338761071</v>
      </c>
      <c r="R257">
        <f t="shared" ca="1" si="35"/>
        <v>0.41290885164999852</v>
      </c>
      <c r="AH257">
        <f t="shared" ca="1" si="36"/>
        <v>25.21325283161012</v>
      </c>
      <c r="AI257">
        <f t="shared" ca="1" si="37"/>
        <v>0.69280858240515819</v>
      </c>
      <c r="AX257">
        <f t="shared" ca="1" si="38"/>
        <v>1.2688636795614545</v>
      </c>
      <c r="BO257">
        <f t="shared" ca="1" si="39"/>
        <v>0.21759951860219495</v>
      </c>
      <c r="BP257">
        <f t="shared" ca="1" si="40"/>
        <v>84.681970560385807</v>
      </c>
      <c r="BQ257">
        <f t="shared" ca="1" si="41"/>
        <v>13.807532937442886</v>
      </c>
      <c r="BR257">
        <f t="shared" ca="1" si="42"/>
        <v>0.73616563493467679</v>
      </c>
      <c r="BS257">
        <f t="shared" ca="1" si="43"/>
        <v>7529.3409234516985</v>
      </c>
    </row>
    <row r="258" spans="1:71">
      <c r="A258">
        <f t="shared" ca="1" si="34"/>
        <v>0.3777081837247106</v>
      </c>
      <c r="R258">
        <f t="shared" ca="1" si="35"/>
        <v>-0.43601036081660344</v>
      </c>
      <c r="AH258">
        <f t="shared" ca="1" si="36"/>
        <v>24.54745055694449</v>
      </c>
      <c r="AI258">
        <f t="shared" ca="1" si="37"/>
        <v>0.67608386342440729</v>
      </c>
      <c r="AX258">
        <f t="shared" ca="1" si="38"/>
        <v>15.885054531294276</v>
      </c>
      <c r="BO258">
        <f t="shared" ca="1" si="39"/>
        <v>0.77672061543576076</v>
      </c>
      <c r="BP258">
        <f t="shared" ca="1" si="40"/>
        <v>94.019255393410063</v>
      </c>
      <c r="BQ258">
        <f t="shared" ca="1" si="41"/>
        <v>44.639505750629844</v>
      </c>
      <c r="BR258">
        <f t="shared" ca="1" si="42"/>
        <v>4.4979943382958316</v>
      </c>
      <c r="BS258">
        <f t="shared" ca="1" si="43"/>
        <v>12394.696754090437</v>
      </c>
    </row>
    <row r="259" spans="1:71">
      <c r="A259">
        <f t="shared" ref="A259:A322" ca="1" si="44">RAND()</f>
        <v>0.61455477159677463</v>
      </c>
      <c r="R259">
        <f t="shared" ref="R259:R322" ca="1" si="45">_xlfn.NORM.INV(RAND(),0,1)</f>
        <v>-0.2007736650871641</v>
      </c>
      <c r="AH259">
        <f t="shared" ref="AH259:AH322" ca="1" si="46">IF(AI259&lt;$AL$4,$AL$1+SQRT(AI259*($AL$2-$AL$1)*($AL$3-$AL$1)),$AL$2-SQRT((1-AI259)*($AL$2-$AL$1)*($AL$2-$AL$3)))</f>
        <v>26.544007419501849</v>
      </c>
      <c r="AI259">
        <f t="shared" ref="AI259:AI322" ca="1" si="47">RAND()</f>
        <v>0.72490820603180783</v>
      </c>
      <c r="AX259">
        <f t="shared" ref="AX259:AX322" ca="1" si="48">-LN(1-RAND())/$AW$2</f>
        <v>0.38393654668367094</v>
      </c>
      <c r="BO259">
        <f t="shared" ca="1" si="39"/>
        <v>0.16715195764349</v>
      </c>
      <c r="BP259">
        <f t="shared" ca="1" si="40"/>
        <v>81.03332392262152</v>
      </c>
      <c r="BQ259">
        <f t="shared" ca="1" si="41"/>
        <v>11.706888801311337</v>
      </c>
      <c r="BR259">
        <f t="shared" ca="1" si="42"/>
        <v>0.54871222679184417</v>
      </c>
      <c r="BS259">
        <f t="shared" ca="1" si="43"/>
        <v>7007.6352227521929</v>
      </c>
    </row>
    <row r="260" spans="1:71">
      <c r="A260">
        <f t="shared" ca="1" si="44"/>
        <v>0.22807715413026763</v>
      </c>
      <c r="R260">
        <f t="shared" ca="1" si="45"/>
        <v>1.7014133989113509</v>
      </c>
      <c r="AH260">
        <f t="shared" ca="1" si="46"/>
        <v>10.085318056564475</v>
      </c>
      <c r="AI260">
        <f t="shared" ca="1" si="47"/>
        <v>0.20340908267719093</v>
      </c>
      <c r="AX260">
        <f t="shared" ca="1" si="48"/>
        <v>0.69097387620829254</v>
      </c>
      <c r="BO260">
        <f t="shared" ca="1" si="39"/>
        <v>0.5971393050539836</v>
      </c>
      <c r="BP260">
        <f t="shared" ca="1" si="40"/>
        <v>112.60782485391306</v>
      </c>
      <c r="BQ260">
        <f t="shared" ca="1" si="41"/>
        <v>32.502422254417105</v>
      </c>
      <c r="BR260">
        <f t="shared" ca="1" si="42"/>
        <v>2.7274933407068342</v>
      </c>
      <c r="BS260">
        <f t="shared" ca="1" si="43"/>
        <v>11951.037967427676</v>
      </c>
    </row>
    <row r="261" spans="1:71">
      <c r="A261">
        <f t="shared" ca="1" si="44"/>
        <v>0.49323200818047463</v>
      </c>
      <c r="R261">
        <f t="shared" ca="1" si="45"/>
        <v>-2.4595408818400399E-2</v>
      </c>
      <c r="AH261">
        <f t="shared" ca="1" si="46"/>
        <v>37.678516665592966</v>
      </c>
      <c r="AI261">
        <f t="shared" ca="1" si="47"/>
        <v>0.92409052421996485</v>
      </c>
      <c r="AX261">
        <f t="shared" ca="1" si="48"/>
        <v>0.30690241578172928</v>
      </c>
      <c r="BO261">
        <f t="shared" ca="1" si="39"/>
        <v>0.79740455785333031</v>
      </c>
      <c r="BP261">
        <f t="shared" ca="1" si="40"/>
        <v>93.387180133843387</v>
      </c>
      <c r="BQ261">
        <f t="shared" ca="1" si="41"/>
        <v>46.317148635821368</v>
      </c>
      <c r="BR261">
        <f t="shared" ca="1" si="42"/>
        <v>4.7896325526862702</v>
      </c>
      <c r="BS261">
        <f t="shared" ca="1" si="43"/>
        <v>12605.707238757055</v>
      </c>
    </row>
    <row r="262" spans="1:71">
      <c r="A262">
        <f t="shared" ca="1" si="44"/>
        <v>0.95572477397379041</v>
      </c>
      <c r="R262">
        <f t="shared" ca="1" si="45"/>
        <v>1.2240075099325978</v>
      </c>
      <c r="AH262">
        <f t="shared" ca="1" si="46"/>
        <v>16.818694869211654</v>
      </c>
      <c r="AI262">
        <f t="shared" ca="1" si="47"/>
        <v>0.44950049490875954</v>
      </c>
      <c r="AX262">
        <f t="shared" ca="1" si="48"/>
        <v>5.2443579989141069</v>
      </c>
      <c r="BO262">
        <f t="shared" ca="1" si="39"/>
        <v>0.96896784915568501</v>
      </c>
      <c r="BP262">
        <f t="shared" ca="1" si="40"/>
        <v>95.704101141401949</v>
      </c>
      <c r="BQ262">
        <f t="shared" ca="1" si="41"/>
        <v>66.817434061300361</v>
      </c>
      <c r="BR262">
        <f t="shared" ca="1" si="42"/>
        <v>10.418194463785118</v>
      </c>
      <c r="BS262">
        <f t="shared" ca="1" si="43"/>
        <v>16506.488825163709</v>
      </c>
    </row>
    <row r="263" spans="1:71">
      <c r="A263">
        <f t="shared" ca="1" si="44"/>
        <v>0.85184561298735106</v>
      </c>
      <c r="R263">
        <f t="shared" ca="1" si="45"/>
        <v>-0.25464226642564819</v>
      </c>
      <c r="AH263">
        <f t="shared" ca="1" si="46"/>
        <v>32.003859837656606</v>
      </c>
      <c r="AI263">
        <f t="shared" ca="1" si="47"/>
        <v>0.83806946962864548</v>
      </c>
      <c r="AX263">
        <f t="shared" ca="1" si="48"/>
        <v>0.53093843480825198</v>
      </c>
      <c r="BO263">
        <f t="shared" ca="1" si="39"/>
        <v>0.89716822344562741</v>
      </c>
      <c r="BP263">
        <f t="shared" ca="1" si="40"/>
        <v>111.05070148937671</v>
      </c>
      <c r="BQ263">
        <f t="shared" ca="1" si="41"/>
        <v>56.002959584471952</v>
      </c>
      <c r="BR263">
        <f t="shared" ca="1" si="42"/>
        <v>6.8239825898243094</v>
      </c>
      <c r="BS263">
        <f t="shared" ca="1" si="43"/>
        <v>15421.039839650859</v>
      </c>
    </row>
    <row r="264" spans="1:71">
      <c r="A264">
        <f t="shared" ca="1" si="44"/>
        <v>8.1056633068687156E-2</v>
      </c>
      <c r="R264">
        <f t="shared" ca="1" si="45"/>
        <v>-1.8380965284815531</v>
      </c>
      <c r="AH264">
        <f t="shared" ca="1" si="46"/>
        <v>20.011846695752407</v>
      </c>
      <c r="AI264">
        <f t="shared" ca="1" si="47"/>
        <v>0.55035533070047205</v>
      </c>
      <c r="AX264">
        <f t="shared" ca="1" si="48"/>
        <v>0.75829112824965805</v>
      </c>
      <c r="BO264">
        <f t="shared" ca="1" si="39"/>
        <v>0.96441585151214704</v>
      </c>
      <c r="BP264">
        <f t="shared" ca="1" si="40"/>
        <v>86.076148482726964</v>
      </c>
      <c r="BQ264">
        <f t="shared" ca="1" si="41"/>
        <v>65.883653747092467</v>
      </c>
      <c r="BR264">
        <f t="shared" ca="1" si="42"/>
        <v>10.007565022440504</v>
      </c>
      <c r="BS264">
        <f t="shared" ca="1" si="43"/>
        <v>15615.965275232285</v>
      </c>
    </row>
    <row r="265" spans="1:71">
      <c r="A265">
        <f t="shared" ca="1" si="44"/>
        <v>0.53046145837700853</v>
      </c>
      <c r="R265">
        <f t="shared" ca="1" si="45"/>
        <v>-0.99844038856607176</v>
      </c>
      <c r="AH265">
        <f t="shared" ca="1" si="46"/>
        <v>9.7114871447271849</v>
      </c>
      <c r="AI265">
        <f t="shared" ca="1" si="47"/>
        <v>0.18862596512440277</v>
      </c>
      <c r="AX265">
        <f t="shared" ca="1" si="48"/>
        <v>0.11376052159979622</v>
      </c>
      <c r="BO265">
        <f t="shared" ca="1" si="39"/>
        <v>0.81899724046341149</v>
      </c>
      <c r="BP265">
        <f t="shared" ca="1" si="40"/>
        <v>105.70301547589587</v>
      </c>
      <c r="BQ265">
        <f t="shared" ca="1" si="41"/>
        <v>48.162672012166354</v>
      </c>
      <c r="BR265">
        <f t="shared" ca="1" si="42"/>
        <v>5.1277290053220943</v>
      </c>
      <c r="BS265">
        <f t="shared" ca="1" si="43"/>
        <v>13753.796986125973</v>
      </c>
    </row>
    <row r="266" spans="1:71">
      <c r="A266">
        <f t="shared" ca="1" si="44"/>
        <v>0.81663978184564312</v>
      </c>
      <c r="R266">
        <f t="shared" ca="1" si="45"/>
        <v>-2.0442445601789858E-2</v>
      </c>
      <c r="AH266">
        <f t="shared" ca="1" si="46"/>
        <v>6.4367657887633003</v>
      </c>
      <c r="AI266">
        <f t="shared" ca="1" si="47"/>
        <v>8.286390763878726E-2</v>
      </c>
      <c r="AX266">
        <f t="shared" ca="1" si="48"/>
        <v>0.24146488787700982</v>
      </c>
      <c r="BO266">
        <f t="shared" ca="1" si="39"/>
        <v>0.74166451311293646</v>
      </c>
      <c r="BP266">
        <f t="shared" ca="1" si="40"/>
        <v>98.255776938276824</v>
      </c>
      <c r="BQ266">
        <f t="shared" ca="1" si="41"/>
        <v>41.964769928820523</v>
      </c>
      <c r="BR266">
        <f t="shared" ca="1" si="42"/>
        <v>4.0604886059838803</v>
      </c>
      <c r="BS266">
        <f t="shared" ca="1" si="43"/>
        <v>12292.527960356594</v>
      </c>
    </row>
    <row r="267" spans="1:71">
      <c r="A267">
        <f t="shared" ca="1" si="44"/>
        <v>3.7058776055446607E-2</v>
      </c>
      <c r="R267">
        <f t="shared" ca="1" si="45"/>
        <v>0.75807321647940684</v>
      </c>
      <c r="AH267">
        <f t="shared" ca="1" si="46"/>
        <v>14.363506553069847</v>
      </c>
      <c r="AI267">
        <f t="shared" ca="1" si="47"/>
        <v>0.36502016740345222</v>
      </c>
      <c r="AX267">
        <f t="shared" ca="1" si="48"/>
        <v>9.6216488283030741E-2</v>
      </c>
      <c r="BO267">
        <f t="shared" ca="1" si="39"/>
        <v>0.35933003249812556</v>
      </c>
      <c r="BP267">
        <f t="shared" ca="1" si="40"/>
        <v>124.60744828550757</v>
      </c>
      <c r="BQ267">
        <f t="shared" ca="1" si="41"/>
        <v>20.102155147196683</v>
      </c>
      <c r="BR267">
        <f t="shared" ca="1" si="42"/>
        <v>1.3357224778353958</v>
      </c>
      <c r="BS267">
        <f t="shared" ca="1" si="43"/>
        <v>11133.453638055817</v>
      </c>
    </row>
    <row r="268" spans="1:71">
      <c r="A268">
        <f t="shared" ca="1" si="44"/>
        <v>0.52836951281552835</v>
      </c>
      <c r="R268">
        <f t="shared" ca="1" si="45"/>
        <v>-2.1653032941276553</v>
      </c>
      <c r="AH268">
        <f t="shared" ca="1" si="46"/>
        <v>26.68519750402486</v>
      </c>
      <c r="AI268">
        <f t="shared" ca="1" si="47"/>
        <v>0.72820999228683569</v>
      </c>
      <c r="AX268">
        <f t="shared" ca="1" si="48"/>
        <v>6.1007920682724883</v>
      </c>
      <c r="BO268">
        <f t="shared" ca="1" si="39"/>
        <v>0.73331890883919215</v>
      </c>
      <c r="BP268">
        <f t="shared" ca="1" si="40"/>
        <v>95.230824446288523</v>
      </c>
      <c r="BQ268">
        <f t="shared" ca="1" si="41"/>
        <v>41.355283537066491</v>
      </c>
      <c r="BR268">
        <f t="shared" ca="1" si="42"/>
        <v>3.9651052487766045</v>
      </c>
      <c r="BS268">
        <f t="shared" ca="1" si="43"/>
        <v>11991.217639579827</v>
      </c>
    </row>
    <row r="269" spans="1:71">
      <c r="A269">
        <f t="shared" ca="1" si="44"/>
        <v>0.63400265234203068</v>
      </c>
      <c r="R269">
        <f t="shared" ca="1" si="45"/>
        <v>-1.1627721295980866</v>
      </c>
      <c r="AH269">
        <f t="shared" ca="1" si="46"/>
        <v>7.872535020190937</v>
      </c>
      <c r="AI269">
        <f t="shared" ca="1" si="47"/>
        <v>0.12395361528826543</v>
      </c>
      <c r="AX269">
        <f t="shared" ca="1" si="48"/>
        <v>3.0017320927084072</v>
      </c>
      <c r="BO269">
        <f t="shared" ca="1" si="39"/>
        <v>0.67257321905641976</v>
      </c>
      <c r="BP269">
        <f t="shared" ca="1" si="40"/>
        <v>149.51578282096727</v>
      </c>
      <c r="BQ269">
        <f t="shared" ca="1" si="41"/>
        <v>37.179561267029861</v>
      </c>
      <c r="BR269">
        <f t="shared" ca="1" si="42"/>
        <v>3.3494724556205115</v>
      </c>
      <c r="BS269">
        <f t="shared" ca="1" si="43"/>
        <v>15188.902660856849</v>
      </c>
    </row>
    <row r="270" spans="1:71">
      <c r="A270">
        <f t="shared" ca="1" si="44"/>
        <v>0.36105767968370828</v>
      </c>
      <c r="R270">
        <f t="shared" ca="1" si="45"/>
        <v>-0.40291377413438184</v>
      </c>
      <c r="AH270">
        <f t="shared" ca="1" si="46"/>
        <v>48.18845766567452</v>
      </c>
      <c r="AI270">
        <f t="shared" ca="1" si="47"/>
        <v>0.9983591571854733</v>
      </c>
      <c r="AX270">
        <f t="shared" ca="1" si="48"/>
        <v>1.8880960416622079</v>
      </c>
      <c r="BO270">
        <f t="shared" ca="1" si="39"/>
        <v>0.43174159472223816</v>
      </c>
      <c r="BP270">
        <f t="shared" ca="1" si="40"/>
        <v>83.013435675113044</v>
      </c>
      <c r="BQ270">
        <f t="shared" ca="1" si="41"/>
        <v>23.588590962860479</v>
      </c>
      <c r="BR270">
        <f t="shared" ca="1" si="42"/>
        <v>1.6955370745349962</v>
      </c>
      <c r="BS270">
        <f t="shared" ca="1" si="43"/>
        <v>8678.4607159044608</v>
      </c>
    </row>
    <row r="271" spans="1:71">
      <c r="A271">
        <f t="shared" ca="1" si="44"/>
        <v>0.87846076944458462</v>
      </c>
      <c r="R271">
        <f t="shared" ca="1" si="45"/>
        <v>-0.45037409121794025</v>
      </c>
      <c r="AH271">
        <f t="shared" ca="1" si="46"/>
        <v>8.398101333489036</v>
      </c>
      <c r="AI271">
        <f t="shared" ca="1" si="47"/>
        <v>0.14105621201510066</v>
      </c>
      <c r="AX271">
        <f t="shared" ca="1" si="48"/>
        <v>1.4258420474708033</v>
      </c>
      <c r="BO271">
        <f t="shared" ca="1" si="39"/>
        <v>0.76799838105375429</v>
      </c>
      <c r="BP271">
        <f t="shared" ca="1" si="40"/>
        <v>134.67580708996644</v>
      </c>
      <c r="BQ271">
        <f t="shared" ca="1" si="41"/>
        <v>43.955457193924957</v>
      </c>
      <c r="BR271">
        <f t="shared" ca="1" si="42"/>
        <v>4.3830327873707953</v>
      </c>
      <c r="BS271">
        <f t="shared" ca="1" si="43"/>
        <v>15137.762051901385</v>
      </c>
    </row>
    <row r="272" spans="1:71">
      <c r="A272">
        <f t="shared" ca="1" si="44"/>
        <v>0.14734632841806461</v>
      </c>
      <c r="R272">
        <f t="shared" ca="1" si="45"/>
        <v>-0.55462571497155189</v>
      </c>
      <c r="AH272">
        <f t="shared" ca="1" si="46"/>
        <v>27.621522946244344</v>
      </c>
      <c r="AI272">
        <f t="shared" ca="1" si="47"/>
        <v>0.74960188237726577</v>
      </c>
      <c r="AX272">
        <f t="shared" ca="1" si="48"/>
        <v>0.96739839210412792</v>
      </c>
      <c r="BO272">
        <f t="shared" ca="1" si="39"/>
        <v>0.73690672719807382</v>
      </c>
      <c r="BP272">
        <f t="shared" ca="1" si="40"/>
        <v>144.45945300153417</v>
      </c>
      <c r="BQ272">
        <f t="shared" ca="1" si="41"/>
        <v>41.616118907921951</v>
      </c>
      <c r="BR272">
        <f t="shared" ca="1" si="42"/>
        <v>4.0057399807219127</v>
      </c>
      <c r="BS272">
        <f t="shared" ca="1" si="43"/>
        <v>15475.495595116161</v>
      </c>
    </row>
    <row r="273" spans="1:71">
      <c r="A273">
        <f t="shared" ca="1" si="44"/>
        <v>0.34550392872956481</v>
      </c>
      <c r="R273">
        <f t="shared" ca="1" si="45"/>
        <v>-0.50420468759519776</v>
      </c>
      <c r="AH273">
        <f t="shared" ca="1" si="46"/>
        <v>12.578330692098433</v>
      </c>
      <c r="AI273">
        <f t="shared" ca="1" si="47"/>
        <v>0.29980933310502877</v>
      </c>
      <c r="AX273">
        <f t="shared" ca="1" si="48"/>
        <v>0.47484821451572812</v>
      </c>
      <c r="BO273">
        <f t="shared" ca="1" si="39"/>
        <v>0.32157054382601447</v>
      </c>
      <c r="BP273">
        <f t="shared" ca="1" si="40"/>
        <v>89.714236961388394</v>
      </c>
      <c r="BQ273">
        <f t="shared" ca="1" si="41"/>
        <v>18.362308977588079</v>
      </c>
      <c r="BR273">
        <f t="shared" ca="1" si="42"/>
        <v>1.1639243261378471</v>
      </c>
      <c r="BS273">
        <f t="shared" ca="1" si="43"/>
        <v>8465.4047828973507</v>
      </c>
    </row>
    <row r="274" spans="1:71">
      <c r="A274">
        <f t="shared" ca="1" si="44"/>
        <v>0.57831491164017346</v>
      </c>
      <c r="R274">
        <f t="shared" ca="1" si="45"/>
        <v>2.1845365190783319</v>
      </c>
      <c r="AH274">
        <f t="shared" ca="1" si="46"/>
        <v>22.339820114720041</v>
      </c>
      <c r="AI274">
        <f t="shared" ca="1" si="47"/>
        <v>0.61745722435697692</v>
      </c>
      <c r="AX274">
        <f t="shared" ca="1" si="48"/>
        <v>1.9218908123372083</v>
      </c>
      <c r="BO274">
        <f t="shared" ca="1" si="39"/>
        <v>0.93760600210829981</v>
      </c>
      <c r="BP274">
        <f t="shared" ca="1" si="40"/>
        <v>76.431308304554975</v>
      </c>
      <c r="BQ274">
        <f t="shared" ca="1" si="41"/>
        <v>61.307584741571759</v>
      </c>
      <c r="BR274">
        <f t="shared" ca="1" si="42"/>
        <v>8.3228585875982759</v>
      </c>
      <c r="BS274">
        <f t="shared" ca="1" si="43"/>
        <v>13977.807631755506</v>
      </c>
    </row>
    <row r="275" spans="1:71">
      <c r="A275">
        <f t="shared" ca="1" si="44"/>
        <v>0.76299691209872755</v>
      </c>
      <c r="R275">
        <f t="shared" ca="1" si="45"/>
        <v>0.38779159309188449</v>
      </c>
      <c r="AH275">
        <f t="shared" ca="1" si="46"/>
        <v>42.078506937944155</v>
      </c>
      <c r="AI275">
        <f t="shared" ca="1" si="47"/>
        <v>0.96862497383390056</v>
      </c>
      <c r="AX275">
        <f t="shared" ca="1" si="48"/>
        <v>0.23648972286664291</v>
      </c>
      <c r="BO275">
        <f t="shared" ca="1" si="39"/>
        <v>4.2921716051898429E-2</v>
      </c>
      <c r="BP275">
        <f t="shared" ca="1" si="40"/>
        <v>97.49500701451025</v>
      </c>
      <c r="BQ275">
        <f t="shared" ca="1" si="41"/>
        <v>5.8598099663315653</v>
      </c>
      <c r="BR275">
        <f t="shared" ca="1" si="42"/>
        <v>0.13161026839818299</v>
      </c>
      <c r="BS275">
        <f t="shared" ca="1" si="43"/>
        <v>7450.1145681683292</v>
      </c>
    </row>
    <row r="276" spans="1:71">
      <c r="A276">
        <f t="shared" ca="1" si="44"/>
        <v>0.51482258391731117</v>
      </c>
      <c r="R276">
        <f t="shared" ca="1" si="45"/>
        <v>0.22224597225001799</v>
      </c>
      <c r="AH276">
        <f t="shared" ca="1" si="46"/>
        <v>8.5873126497357326</v>
      </c>
      <c r="AI276">
        <f t="shared" ca="1" si="47"/>
        <v>0.14748387708862265</v>
      </c>
      <c r="AX276">
        <f t="shared" ca="1" si="48"/>
        <v>2.256294508260948</v>
      </c>
      <c r="BO276">
        <f t="shared" ref="BO276:BO339" ca="1" si="49">RAND()</f>
        <v>0.15689124650999742</v>
      </c>
      <c r="BP276">
        <f t="shared" ref="BP276:BP339" ca="1" si="50">_xlfn.NORM.INV(RAND(),100,20)</f>
        <v>85.472274535358508</v>
      </c>
      <c r="BQ276">
        <f t="shared" ca="1" si="41"/>
        <v>11.287490079724094</v>
      </c>
      <c r="BR276">
        <f t="shared" ca="1" si="42"/>
        <v>0.51197796480708291</v>
      </c>
      <c r="BS276">
        <f t="shared" ca="1" si="43"/>
        <v>7265.4016148896299</v>
      </c>
    </row>
    <row r="277" spans="1:71">
      <c r="A277">
        <f t="shared" ca="1" si="44"/>
        <v>0.69770198901554703</v>
      </c>
      <c r="R277">
        <f t="shared" ca="1" si="45"/>
        <v>0.33835238340187546</v>
      </c>
      <c r="AH277">
        <f t="shared" ca="1" si="46"/>
        <v>25.190460883227004</v>
      </c>
      <c r="AI277">
        <f t="shared" ca="1" si="47"/>
        <v>0.69224338440665534</v>
      </c>
      <c r="AX277">
        <f t="shared" ca="1" si="48"/>
        <v>1.7694081144521345</v>
      </c>
      <c r="BO277">
        <f t="shared" ca="1" si="49"/>
        <v>0.90340397961340679</v>
      </c>
      <c r="BP277">
        <f t="shared" ca="1" si="50"/>
        <v>91.950449226639876</v>
      </c>
      <c r="BQ277">
        <f t="shared" ca="1" si="41"/>
        <v>56.741932277918657</v>
      </c>
      <c r="BR277">
        <f t="shared" ca="1" si="42"/>
        <v>7.0116532063153034</v>
      </c>
      <c r="BS277">
        <f t="shared" ca="1" si="43"/>
        <v>14214.220635551248</v>
      </c>
    </row>
    <row r="278" spans="1:71">
      <c r="A278">
        <f t="shared" ca="1" si="44"/>
        <v>0.37083314538123147</v>
      </c>
      <c r="R278">
        <f t="shared" ca="1" si="45"/>
        <v>2.1008365607385584</v>
      </c>
      <c r="AH278">
        <f t="shared" ca="1" si="46"/>
        <v>8.8207587307154451</v>
      </c>
      <c r="AI278">
        <f t="shared" ca="1" si="47"/>
        <v>0.15561156917098551</v>
      </c>
      <c r="AX278">
        <f t="shared" ca="1" si="48"/>
        <v>0.22677991464152053</v>
      </c>
      <c r="BO278">
        <f t="shared" ca="1" si="49"/>
        <v>0.65473457312182637</v>
      </c>
      <c r="BP278">
        <f t="shared" ca="1" si="50"/>
        <v>131.43181907085889</v>
      </c>
      <c r="BQ278">
        <f t="shared" ca="1" si="41"/>
        <v>36.028573021588528</v>
      </c>
      <c r="BR278">
        <f t="shared" ca="1" si="42"/>
        <v>3.1903254134436865</v>
      </c>
      <c r="BS278">
        <f t="shared" ca="1" si="43"/>
        <v>13760.18226115208</v>
      </c>
    </row>
    <row r="279" spans="1:71">
      <c r="A279">
        <f t="shared" ca="1" si="44"/>
        <v>0.92728055821338895</v>
      </c>
      <c r="R279">
        <f t="shared" ca="1" si="45"/>
        <v>-1.0688295768935949</v>
      </c>
      <c r="AH279">
        <f t="shared" ca="1" si="46"/>
        <v>13.863457511107825</v>
      </c>
      <c r="AI279">
        <f t="shared" ca="1" si="47"/>
        <v>0.34707514847424525</v>
      </c>
      <c r="AX279">
        <f t="shared" ca="1" si="48"/>
        <v>2.3102792850645071</v>
      </c>
      <c r="BO279">
        <f t="shared" ca="1" si="49"/>
        <v>0.91824022568886621</v>
      </c>
      <c r="BP279">
        <f t="shared" ca="1" si="50"/>
        <v>101.35135578299433</v>
      </c>
      <c r="BQ279">
        <f t="shared" ca="1" si="41"/>
        <v>58.602459577270352</v>
      </c>
      <c r="BR279">
        <f t="shared" ca="1" si="42"/>
        <v>7.5119097387389013</v>
      </c>
      <c r="BS279">
        <f t="shared" ca="1" si="43"/>
        <v>15208.413784158311</v>
      </c>
    </row>
    <row r="280" spans="1:71">
      <c r="A280">
        <f t="shared" ca="1" si="44"/>
        <v>0.34444284339028852</v>
      </c>
      <c r="R280">
        <f t="shared" ca="1" si="45"/>
        <v>-1.99242487566672</v>
      </c>
      <c r="AH280">
        <f t="shared" ca="1" si="46"/>
        <v>15.743524177400317</v>
      </c>
      <c r="AI280">
        <f t="shared" ca="1" si="47"/>
        <v>0.41324693210782182</v>
      </c>
      <c r="AX280">
        <f t="shared" ca="1" si="48"/>
        <v>3.8061920425294304</v>
      </c>
      <c r="BO280">
        <f t="shared" ca="1" si="49"/>
        <v>0.61064908133857931</v>
      </c>
      <c r="BP280">
        <f t="shared" ca="1" si="50"/>
        <v>124.40286229582205</v>
      </c>
      <c r="BQ280">
        <f t="shared" ca="1" si="41"/>
        <v>33.305619775994927</v>
      </c>
      <c r="BR280">
        <f t="shared" ca="1" si="42"/>
        <v>2.8298227124620912</v>
      </c>
      <c r="BS280">
        <f t="shared" ca="1" si="43"/>
        <v>12887.709152045663</v>
      </c>
    </row>
    <row r="281" spans="1:71">
      <c r="A281">
        <f t="shared" ca="1" si="44"/>
        <v>0.92950555400134505</v>
      </c>
      <c r="R281">
        <f t="shared" ca="1" si="45"/>
        <v>0.41926610590039237</v>
      </c>
      <c r="AH281">
        <f t="shared" ca="1" si="46"/>
        <v>33.947773656479882</v>
      </c>
      <c r="AI281">
        <f t="shared" ca="1" si="47"/>
        <v>0.87116301470819935</v>
      </c>
      <c r="AX281">
        <f t="shared" ca="1" si="48"/>
        <v>0.62518533932112219</v>
      </c>
      <c r="BO281">
        <f t="shared" ca="1" si="49"/>
        <v>0.82137130324763852</v>
      </c>
      <c r="BP281">
        <f t="shared" ca="1" si="50"/>
        <v>119.22308435536428</v>
      </c>
      <c r="BQ281">
        <f t="shared" ca="1" si="41"/>
        <v>48.372153063902303</v>
      </c>
      <c r="BR281">
        <f t="shared" ca="1" si="42"/>
        <v>5.1673378420251419</v>
      </c>
      <c r="BS281">
        <f t="shared" ca="1" si="43"/>
        <v>14733.032563873272</v>
      </c>
    </row>
    <row r="282" spans="1:71">
      <c r="A282">
        <f t="shared" ca="1" si="44"/>
        <v>0.30217899484225119</v>
      </c>
      <c r="R282">
        <f t="shared" ca="1" si="45"/>
        <v>-0.26215238723481077</v>
      </c>
      <c r="AH282">
        <f t="shared" ca="1" si="46"/>
        <v>8.7481531565003294</v>
      </c>
      <c r="AI282">
        <f t="shared" ca="1" si="47"/>
        <v>0.15306036729917338</v>
      </c>
      <c r="AX282">
        <f t="shared" ca="1" si="48"/>
        <v>0.66503569459659084</v>
      </c>
      <c r="BO282">
        <f t="shared" ca="1" si="49"/>
        <v>0.59979476518852826</v>
      </c>
      <c r="BP282">
        <f t="shared" ca="1" si="50"/>
        <v>102.43017853985613</v>
      </c>
      <c r="BQ282">
        <f t="shared" ca="1" si="41"/>
        <v>32.65922143707138</v>
      </c>
      <c r="BR282">
        <f t="shared" ca="1" si="42"/>
        <v>2.7473333292888533</v>
      </c>
      <c r="BS282">
        <f t="shared" ca="1" si="43"/>
        <v>11260.234640283723</v>
      </c>
    </row>
    <row r="283" spans="1:71">
      <c r="A283">
        <f t="shared" ca="1" si="44"/>
        <v>0.39923244313894901</v>
      </c>
      <c r="R283">
        <f t="shared" ca="1" si="45"/>
        <v>-1.8684974608258017E-2</v>
      </c>
      <c r="AH283">
        <f t="shared" ca="1" si="46"/>
        <v>25.109246065992878</v>
      </c>
      <c r="AI283">
        <f t="shared" ca="1" si="47"/>
        <v>0.69022518429835455</v>
      </c>
      <c r="AX283">
        <f t="shared" ca="1" si="48"/>
        <v>0.47798366711101858</v>
      </c>
      <c r="BO283">
        <f t="shared" ca="1" si="49"/>
        <v>0.26644395282469324</v>
      </c>
      <c r="BP283">
        <f t="shared" ca="1" si="50"/>
        <v>92.90129237017814</v>
      </c>
      <c r="BQ283">
        <f t="shared" ca="1" si="41"/>
        <v>15.906990520168904</v>
      </c>
      <c r="BR283">
        <f t="shared" ca="1" si="42"/>
        <v>0.92955382115388008</v>
      </c>
      <c r="BS283">
        <f t="shared" ca="1" si="43"/>
        <v>8372.655664275524</v>
      </c>
    </row>
    <row r="284" spans="1:71">
      <c r="A284">
        <f t="shared" ca="1" si="44"/>
        <v>0.67191959845784233</v>
      </c>
      <c r="R284">
        <f t="shared" ca="1" si="45"/>
        <v>1.9263474379322343</v>
      </c>
      <c r="AH284">
        <f t="shared" ca="1" si="46"/>
        <v>28.468216800202168</v>
      </c>
      <c r="AI284">
        <f t="shared" ca="1" si="47"/>
        <v>0.7681911561184519</v>
      </c>
      <c r="AX284">
        <f t="shared" ca="1" si="48"/>
        <v>2.2627176567123608</v>
      </c>
      <c r="BO284">
        <f t="shared" ca="1" si="49"/>
        <v>8.3412529345049391E-2</v>
      </c>
      <c r="BP284">
        <f t="shared" ca="1" si="50"/>
        <v>98.742158685300438</v>
      </c>
      <c r="BQ284">
        <f t="shared" ca="1" si="41"/>
        <v>8.1688446842891747</v>
      </c>
      <c r="BR284">
        <f t="shared" ca="1" si="42"/>
        <v>0.2612933291132809</v>
      </c>
      <c r="BS284">
        <f t="shared" ca="1" si="43"/>
        <v>7807.2235751339322</v>
      </c>
    </row>
    <row r="285" spans="1:71">
      <c r="A285">
        <f t="shared" ca="1" si="44"/>
        <v>0.16151139657913138</v>
      </c>
      <c r="R285">
        <f t="shared" ca="1" si="45"/>
        <v>-0.84074775233565613</v>
      </c>
      <c r="AH285">
        <f t="shared" ca="1" si="46"/>
        <v>16.277488956398813</v>
      </c>
      <c r="AI285">
        <f t="shared" ca="1" si="47"/>
        <v>0.43139612445709796</v>
      </c>
      <c r="AX285">
        <f t="shared" ca="1" si="48"/>
        <v>0.26310610185734096</v>
      </c>
      <c r="BO285">
        <f t="shared" ca="1" si="49"/>
        <v>0.58803410429908343</v>
      </c>
      <c r="BP285">
        <f t="shared" ca="1" si="50"/>
        <v>118.97303495145889</v>
      </c>
      <c r="BQ285">
        <f t="shared" ca="1" si="41"/>
        <v>31.968666311197097</v>
      </c>
      <c r="BR285">
        <f t="shared" ca="1" si="42"/>
        <v>2.660444131451432</v>
      </c>
      <c r="BS285">
        <f t="shared" ca="1" si="43"/>
        <v>12323.112317157262</v>
      </c>
    </row>
    <row r="286" spans="1:71">
      <c r="A286">
        <f t="shared" ca="1" si="44"/>
        <v>3.7159492276629402E-3</v>
      </c>
      <c r="R286">
        <f t="shared" ca="1" si="45"/>
        <v>-0.43430440783686364</v>
      </c>
      <c r="AH286">
        <f t="shared" ca="1" si="46"/>
        <v>19.989901100251647</v>
      </c>
      <c r="AI286">
        <f t="shared" ca="1" si="47"/>
        <v>0.54969698201366135</v>
      </c>
      <c r="AX286">
        <f t="shared" ca="1" si="48"/>
        <v>2.0223538044559479</v>
      </c>
      <c r="BO286">
        <f t="shared" ca="1" si="49"/>
        <v>0.10178760275680843</v>
      </c>
      <c r="BP286">
        <f t="shared" ca="1" si="50"/>
        <v>64.771276112524845</v>
      </c>
      <c r="BQ286">
        <f t="shared" ca="1" si="41"/>
        <v>9.0238618232687244</v>
      </c>
      <c r="BR286">
        <f t="shared" ca="1" si="42"/>
        <v>0.32204614831336387</v>
      </c>
      <c r="BS286">
        <f t="shared" ca="1" si="43"/>
        <v>5532.9893546976209</v>
      </c>
    </row>
    <row r="287" spans="1:71">
      <c r="A287">
        <f t="shared" ca="1" si="44"/>
        <v>0.60864450252393554</v>
      </c>
      <c r="R287">
        <f t="shared" ca="1" si="45"/>
        <v>-0.96958056214453359</v>
      </c>
      <c r="AH287">
        <f t="shared" ca="1" si="46"/>
        <v>19.751450803269076</v>
      </c>
      <c r="AI287">
        <f t="shared" ca="1" si="47"/>
        <v>0.54251263574647446</v>
      </c>
      <c r="AX287">
        <f t="shared" ca="1" si="48"/>
        <v>0.40734591750052329</v>
      </c>
      <c r="BO287">
        <f t="shared" ca="1" si="49"/>
        <v>0.53620049394287395</v>
      </c>
      <c r="BP287">
        <f t="shared" ca="1" si="50"/>
        <v>127.7857201518872</v>
      </c>
      <c r="BQ287">
        <f t="shared" ca="1" si="41"/>
        <v>29.036510775655231</v>
      </c>
      <c r="BR287">
        <f t="shared" ca="1" si="42"/>
        <v>2.3049087574571301</v>
      </c>
      <c r="BS287">
        <f t="shared" ca="1" si="43"/>
        <v>12540.124115434766</v>
      </c>
    </row>
    <row r="288" spans="1:71">
      <c r="A288">
        <f t="shared" ca="1" si="44"/>
        <v>0.82726509115740243</v>
      </c>
      <c r="R288">
        <f t="shared" ca="1" si="45"/>
        <v>0.88220403636225075</v>
      </c>
      <c r="AH288">
        <f t="shared" ca="1" si="46"/>
        <v>11.167910702327575</v>
      </c>
      <c r="AI288">
        <f t="shared" ca="1" si="47"/>
        <v>0.24603442038879719</v>
      </c>
      <c r="AX288">
        <f t="shared" ca="1" si="48"/>
        <v>0.64898882157531901</v>
      </c>
      <c r="BO288">
        <f t="shared" ca="1" si="49"/>
        <v>0.11344047191759055</v>
      </c>
      <c r="BP288">
        <f t="shared" ca="1" si="50"/>
        <v>109.30231805671912</v>
      </c>
      <c r="BQ288">
        <f t="shared" ca="1" si="41"/>
        <v>9.5264042289875785</v>
      </c>
      <c r="BR288">
        <f t="shared" ca="1" si="42"/>
        <v>0.36122101849547883</v>
      </c>
      <c r="BS288">
        <f t="shared" ca="1" si="43"/>
        <v>8712.168992417739</v>
      </c>
    </row>
    <row r="289" spans="1:71">
      <c r="A289">
        <f t="shared" ca="1" si="44"/>
        <v>0.82342439733758588</v>
      </c>
      <c r="R289">
        <f t="shared" ca="1" si="45"/>
        <v>-3.5573714996466297</v>
      </c>
      <c r="AH289">
        <f t="shared" ca="1" si="46"/>
        <v>25.470677471397597</v>
      </c>
      <c r="AI289">
        <f t="shared" ca="1" si="47"/>
        <v>0.69915616814389925</v>
      </c>
      <c r="AX289">
        <f t="shared" ca="1" si="48"/>
        <v>0.63573028149408151</v>
      </c>
      <c r="BO289">
        <f t="shared" ca="1" si="49"/>
        <v>0.12606078644594065</v>
      </c>
      <c r="BP289">
        <f t="shared" ca="1" si="50"/>
        <v>124.2193108548659</v>
      </c>
      <c r="BQ289">
        <f t="shared" ca="1" si="41"/>
        <v>10.042444325843306</v>
      </c>
      <c r="BR289">
        <f t="shared" ca="1" si="42"/>
        <v>0.40423336636382712</v>
      </c>
      <c r="BS289">
        <f t="shared" ca="1" si="43"/>
        <v>9820.8662023340912</v>
      </c>
    </row>
    <row r="290" spans="1:71">
      <c r="A290">
        <f t="shared" ca="1" si="44"/>
        <v>0.58888584602037886</v>
      </c>
      <c r="R290">
        <f t="shared" ca="1" si="45"/>
        <v>-0.41011078243592686</v>
      </c>
      <c r="AH290">
        <f t="shared" ca="1" si="46"/>
        <v>40.683999402631201</v>
      </c>
      <c r="AI290">
        <f t="shared" ca="1" si="47"/>
        <v>0.95660606643491208</v>
      </c>
      <c r="AX290">
        <f t="shared" ca="1" si="48"/>
        <v>1.81585027809017</v>
      </c>
      <c r="BO290">
        <f t="shared" ca="1" si="49"/>
        <v>6.2334753831068013E-2</v>
      </c>
      <c r="BP290">
        <f t="shared" ca="1" si="50"/>
        <v>156.98655845075933</v>
      </c>
      <c r="BQ290">
        <f t="shared" ca="1" si="41"/>
        <v>7.0617138900449952</v>
      </c>
      <c r="BR290">
        <f t="shared" ca="1" si="42"/>
        <v>0.19308682226940146</v>
      </c>
      <c r="BS290">
        <f t="shared" ca="1" si="43"/>
        <v>11753.156527238474</v>
      </c>
    </row>
    <row r="291" spans="1:71">
      <c r="A291">
        <f t="shared" ca="1" si="44"/>
        <v>0.78943297580534866</v>
      </c>
      <c r="R291">
        <f t="shared" ca="1" si="45"/>
        <v>0.18500814626731879</v>
      </c>
      <c r="AH291">
        <f t="shared" ca="1" si="46"/>
        <v>11.952506557245165</v>
      </c>
      <c r="AI291">
        <f t="shared" ca="1" si="47"/>
        <v>0.27619412136176402</v>
      </c>
      <c r="AX291">
        <f t="shared" ca="1" si="48"/>
        <v>1.3367004175513524</v>
      </c>
      <c r="BO291">
        <f t="shared" ca="1" si="49"/>
        <v>0.41205532755090479</v>
      </c>
      <c r="BP291">
        <f t="shared" ca="1" si="50"/>
        <v>80.185369398781305</v>
      </c>
      <c r="BQ291">
        <f t="shared" ca="1" si="41"/>
        <v>22.619775482184338</v>
      </c>
      <c r="BR291">
        <f t="shared" ca="1" si="42"/>
        <v>1.5933672899550024</v>
      </c>
      <c r="BS291">
        <f t="shared" ca="1" si="43"/>
        <v>8352.9635931196262</v>
      </c>
    </row>
    <row r="292" spans="1:71">
      <c r="A292">
        <f t="shared" ca="1" si="44"/>
        <v>0.51246517850608797</v>
      </c>
      <c r="R292">
        <f t="shared" ca="1" si="45"/>
        <v>3.841434629133119E-2</v>
      </c>
      <c r="AH292">
        <f t="shared" ca="1" si="46"/>
        <v>23.06142753329733</v>
      </c>
      <c r="AI292">
        <f t="shared" ca="1" si="47"/>
        <v>0.6371566567281044</v>
      </c>
      <c r="AX292">
        <f t="shared" ca="1" si="48"/>
        <v>2.5948596262778674</v>
      </c>
      <c r="BO292">
        <f t="shared" ca="1" si="49"/>
        <v>0.68502801287269044</v>
      </c>
      <c r="BP292">
        <f t="shared" ca="1" si="50"/>
        <v>95.061707353763566</v>
      </c>
      <c r="BQ292">
        <f t="shared" ca="1" si="41"/>
        <v>38.001867566367508</v>
      </c>
      <c r="BR292">
        <f t="shared" ca="1" si="42"/>
        <v>3.4658147215966859</v>
      </c>
      <c r="BS292">
        <f t="shared" ca="1" si="43"/>
        <v>11494.250687879208</v>
      </c>
    </row>
    <row r="293" spans="1:71">
      <c r="A293">
        <f t="shared" ca="1" si="44"/>
        <v>0.48155506503589052</v>
      </c>
      <c r="R293">
        <f t="shared" ca="1" si="45"/>
        <v>1.1924230971731767E-2</v>
      </c>
      <c r="AH293">
        <f t="shared" ca="1" si="46"/>
        <v>12.316396531244131</v>
      </c>
      <c r="AI293">
        <f t="shared" ca="1" si="47"/>
        <v>0.28997301480478521</v>
      </c>
      <c r="AX293">
        <f t="shared" ca="1" si="48"/>
        <v>2.1929946319870295</v>
      </c>
      <c r="BO293">
        <f t="shared" ca="1" si="49"/>
        <v>0.57548221628380569</v>
      </c>
      <c r="BP293">
        <f t="shared" ca="1" si="50"/>
        <v>105.00865282615254</v>
      </c>
      <c r="BQ293">
        <f t="shared" ca="1" si="41"/>
        <v>31.242440700844263</v>
      </c>
      <c r="BR293">
        <f t="shared" ca="1" si="42"/>
        <v>2.5704041423516029</v>
      </c>
      <c r="BS293">
        <f t="shared" ca="1" si="43"/>
        <v>11245.971010620586</v>
      </c>
    </row>
    <row r="294" spans="1:71">
      <c r="A294">
        <f t="shared" ca="1" si="44"/>
        <v>0.71203355520664857</v>
      </c>
      <c r="R294">
        <f t="shared" ca="1" si="45"/>
        <v>-1.7790015583453949</v>
      </c>
      <c r="AH294">
        <f t="shared" ca="1" si="46"/>
        <v>15.398311271911702</v>
      </c>
      <c r="AI294">
        <f t="shared" ca="1" si="47"/>
        <v>0.40136156858224359</v>
      </c>
      <c r="AX294">
        <f t="shared" ca="1" si="48"/>
        <v>0.74347999345171745</v>
      </c>
      <c r="BO294">
        <f t="shared" ca="1" si="49"/>
        <v>0.4858939919583769</v>
      </c>
      <c r="BP294">
        <f t="shared" ca="1" si="50"/>
        <v>120.50366460275853</v>
      </c>
      <c r="BQ294">
        <f t="shared" ca="1" si="41"/>
        <v>26.343745518037792</v>
      </c>
      <c r="BR294">
        <f t="shared" ca="1" si="42"/>
        <v>1.9959773803970267</v>
      </c>
      <c r="BS294">
        <f t="shared" ca="1" si="43"/>
        <v>11668.424288115986</v>
      </c>
    </row>
    <row r="295" spans="1:71">
      <c r="A295">
        <f t="shared" ca="1" si="44"/>
        <v>0.52964729167065094</v>
      </c>
      <c r="R295">
        <f t="shared" ca="1" si="45"/>
        <v>0.14863938416546593</v>
      </c>
      <c r="AH295">
        <f t="shared" ca="1" si="46"/>
        <v>21.20513534601233</v>
      </c>
      <c r="AI295">
        <f t="shared" ca="1" si="47"/>
        <v>0.58542788477926577</v>
      </c>
      <c r="AX295">
        <f t="shared" ca="1" si="48"/>
        <v>0.18483211838431249</v>
      </c>
      <c r="BO295">
        <f t="shared" ca="1" si="49"/>
        <v>0.51635666331079322</v>
      </c>
      <c r="BP295">
        <f t="shared" ca="1" si="50"/>
        <v>93.024936546105096</v>
      </c>
      <c r="BQ295">
        <f t="shared" ca="1" si="41"/>
        <v>27.957683703936098</v>
      </c>
      <c r="BR295">
        <f t="shared" ca="1" si="42"/>
        <v>2.1792226547470515</v>
      </c>
      <c r="BS295">
        <f t="shared" ca="1" si="43"/>
        <v>9961.2807250450824</v>
      </c>
    </row>
    <row r="296" spans="1:71">
      <c r="A296">
        <f t="shared" ca="1" si="44"/>
        <v>0.23603633183493011</v>
      </c>
      <c r="R296">
        <f t="shared" ca="1" si="45"/>
        <v>0.89729370945199205</v>
      </c>
      <c r="AH296">
        <f t="shared" ca="1" si="46"/>
        <v>10.84187716084076</v>
      </c>
      <c r="AI296">
        <f t="shared" ca="1" si="47"/>
        <v>0.23332070785665771</v>
      </c>
      <c r="AX296">
        <f t="shared" ca="1" si="48"/>
        <v>0.50333740463791343</v>
      </c>
      <c r="BO296">
        <f t="shared" ca="1" si="49"/>
        <v>0.28675538894175845</v>
      </c>
      <c r="BP296">
        <f t="shared" ca="1" si="50"/>
        <v>65.210821083205616</v>
      </c>
      <c r="BQ296">
        <f t="shared" ca="1" si="41"/>
        <v>16.800555208719175</v>
      </c>
      <c r="BR296">
        <f t="shared" ca="1" si="42"/>
        <v>1.0137925331729083</v>
      </c>
      <c r="BS296">
        <f t="shared" ca="1" si="43"/>
        <v>6548.9507566481825</v>
      </c>
    </row>
    <row r="297" spans="1:71">
      <c r="A297">
        <f t="shared" ca="1" si="44"/>
        <v>0.74722862629905873</v>
      </c>
      <c r="R297">
        <f t="shared" ca="1" si="45"/>
        <v>1.0507316776213103</v>
      </c>
      <c r="AH297">
        <f t="shared" ca="1" si="46"/>
        <v>13.545596106330038</v>
      </c>
      <c r="AI297">
        <f t="shared" ca="1" si="47"/>
        <v>0.3355382183785901</v>
      </c>
      <c r="AX297">
        <f t="shared" ca="1" si="48"/>
        <v>2.172624041950137</v>
      </c>
      <c r="BO297">
        <f t="shared" ca="1" si="49"/>
        <v>0.46648092340076519</v>
      </c>
      <c r="BP297">
        <f t="shared" ca="1" si="50"/>
        <v>112.6448548126212</v>
      </c>
      <c r="BQ297">
        <f t="shared" ca="1" si="41"/>
        <v>25.340080232809392</v>
      </c>
      <c r="BR297">
        <f t="shared" ca="1" si="42"/>
        <v>1.884781354290747</v>
      </c>
      <c r="BS297">
        <f t="shared" ca="1" si="43"/>
        <v>10984.582266451647</v>
      </c>
    </row>
    <row r="298" spans="1:71">
      <c r="A298">
        <f t="shared" ca="1" si="44"/>
        <v>0.24486907546686232</v>
      </c>
      <c r="R298">
        <f t="shared" ca="1" si="45"/>
        <v>-2.3185885713544216</v>
      </c>
      <c r="AH298">
        <f t="shared" ca="1" si="46"/>
        <v>27.052994003927477</v>
      </c>
      <c r="AI298">
        <f t="shared" ca="1" si="47"/>
        <v>0.73671745790810583</v>
      </c>
      <c r="AX298">
        <f t="shared" ca="1" si="48"/>
        <v>4.1025941917510158</v>
      </c>
      <c r="BO298">
        <f t="shared" ca="1" si="49"/>
        <v>0.77144444886444108</v>
      </c>
      <c r="BP298">
        <f t="shared" ca="1" si="50"/>
        <v>81.612812339059332</v>
      </c>
      <c r="BQ298">
        <f t="shared" ca="1" si="41"/>
        <v>44.224154987490095</v>
      </c>
      <c r="BR298">
        <f t="shared" ca="1" si="42"/>
        <v>4.4279279580126829</v>
      </c>
      <c r="BS298">
        <f t="shared" ca="1" si="43"/>
        <v>11463.690749886968</v>
      </c>
    </row>
    <row r="299" spans="1:71">
      <c r="A299">
        <f t="shared" ca="1" si="44"/>
        <v>0.83077681161432149</v>
      </c>
      <c r="R299">
        <f t="shared" ca="1" si="45"/>
        <v>1.1489479435940146</v>
      </c>
      <c r="AH299">
        <f t="shared" ca="1" si="46"/>
        <v>13.651755601396268</v>
      </c>
      <c r="AI299">
        <f t="shared" ca="1" si="47"/>
        <v>0.33940256456968632</v>
      </c>
      <c r="AX299">
        <f t="shared" ca="1" si="48"/>
        <v>6.3331493344345997</v>
      </c>
      <c r="BO299">
        <f t="shared" ca="1" si="49"/>
        <v>0.31210046663791224</v>
      </c>
      <c r="BP299">
        <f t="shared" ca="1" si="50"/>
        <v>95.326267527707671</v>
      </c>
      <c r="BQ299">
        <f t="shared" ca="1" si="41"/>
        <v>17.933605011828732</v>
      </c>
      <c r="BR299">
        <f t="shared" ca="1" si="42"/>
        <v>1.1223374364053271</v>
      </c>
      <c r="BS299">
        <f t="shared" ca="1" si="43"/>
        <v>8802.900459044009</v>
      </c>
    </row>
    <row r="300" spans="1:71">
      <c r="A300">
        <f t="shared" ca="1" si="44"/>
        <v>0.95717831754047278</v>
      </c>
      <c r="R300">
        <f t="shared" ca="1" si="45"/>
        <v>-5.9359195851575973E-2</v>
      </c>
      <c r="AH300">
        <f t="shared" ca="1" si="46"/>
        <v>35.563569999889694</v>
      </c>
      <c r="AI300">
        <f t="shared" ca="1" si="47"/>
        <v>0.89579474442595752</v>
      </c>
      <c r="AX300">
        <f t="shared" ca="1" si="48"/>
        <v>0.2793092110042904</v>
      </c>
      <c r="BO300">
        <f t="shared" ca="1" si="49"/>
        <v>0.38978024942349487</v>
      </c>
      <c r="BP300">
        <f t="shared" ca="1" si="50"/>
        <v>93.448309358489979</v>
      </c>
      <c r="BQ300">
        <f t="shared" ca="1" si="41"/>
        <v>21.542916569260584</v>
      </c>
      <c r="BR300">
        <f t="shared" ca="1" si="42"/>
        <v>1.4818084195240977</v>
      </c>
      <c r="BS300">
        <f t="shared" ca="1" si="43"/>
        <v>9140.2158378775857</v>
      </c>
    </row>
    <row r="301" spans="1:71">
      <c r="A301">
        <f t="shared" ca="1" si="44"/>
        <v>0.2377070376508893</v>
      </c>
      <c r="R301">
        <f t="shared" ca="1" si="45"/>
        <v>-0.9662994800983018</v>
      </c>
      <c r="AH301">
        <f t="shared" ca="1" si="46"/>
        <v>15.220553711304717</v>
      </c>
      <c r="AI301">
        <f t="shared" ca="1" si="47"/>
        <v>0.39519505792587983</v>
      </c>
      <c r="AX301">
        <f t="shared" ca="1" si="48"/>
        <v>0.34231924151967608</v>
      </c>
      <c r="BO301">
        <f t="shared" ca="1" si="49"/>
        <v>4.5882433557759339E-2</v>
      </c>
      <c r="BP301">
        <f t="shared" ca="1" si="50"/>
        <v>85.762545473598522</v>
      </c>
      <c r="BQ301">
        <f t="shared" ca="1" si="41"/>
        <v>6.0585432940771717</v>
      </c>
      <c r="BR301">
        <f t="shared" ca="1" si="42"/>
        <v>0.14090513958686615</v>
      </c>
      <c r="BS301">
        <f t="shared" ca="1" si="43"/>
        <v>6651.5040544356734</v>
      </c>
    </row>
    <row r="302" spans="1:71">
      <c r="A302">
        <f t="shared" ca="1" si="44"/>
        <v>0.28781569616796621</v>
      </c>
      <c r="R302">
        <f t="shared" ca="1" si="45"/>
        <v>0.34901024586684976</v>
      </c>
      <c r="AH302">
        <f t="shared" ca="1" si="46"/>
        <v>12.004330282079991</v>
      </c>
      <c r="AI302">
        <f t="shared" ca="1" si="47"/>
        <v>0.27816454134336843</v>
      </c>
      <c r="AX302">
        <f t="shared" ca="1" si="48"/>
        <v>1.143817026778138</v>
      </c>
      <c r="BO302">
        <f t="shared" ca="1" si="49"/>
        <v>0.77028264537620894</v>
      </c>
      <c r="BP302">
        <f t="shared" ca="1" si="50"/>
        <v>76.657511870594902</v>
      </c>
      <c r="BQ302">
        <f t="shared" ca="1" si="41"/>
        <v>44.13334158451292</v>
      </c>
      <c r="BR302">
        <f t="shared" ca="1" si="42"/>
        <v>4.4127168561212882</v>
      </c>
      <c r="BS302">
        <f t="shared" ca="1" si="43"/>
        <v>11103.175046229322</v>
      </c>
    </row>
    <row r="303" spans="1:71">
      <c r="A303">
        <f t="shared" ca="1" si="44"/>
        <v>4.436244381693899E-2</v>
      </c>
      <c r="R303">
        <f t="shared" ca="1" si="45"/>
        <v>3.3090314010962817E-2</v>
      </c>
      <c r="AH303">
        <f t="shared" ca="1" si="46"/>
        <v>10.35710311358384</v>
      </c>
      <c r="AI303">
        <f t="shared" ca="1" si="47"/>
        <v>0.21422036322648808</v>
      </c>
      <c r="AX303">
        <f t="shared" ca="1" si="48"/>
        <v>11.634855896389769</v>
      </c>
      <c r="BO303">
        <f t="shared" ca="1" si="49"/>
        <v>0.11044145905978009</v>
      </c>
      <c r="BP303">
        <f t="shared" ca="1" si="50"/>
        <v>69.071888723156732</v>
      </c>
      <c r="BQ303">
        <f t="shared" ca="1" si="41"/>
        <v>9.3996365487088962</v>
      </c>
      <c r="BR303">
        <f t="shared" ca="1" si="42"/>
        <v>0.35108988219225645</v>
      </c>
      <c r="BS303">
        <f t="shared" ca="1" si="43"/>
        <v>5880.3228301495383</v>
      </c>
    </row>
    <row r="304" spans="1:71">
      <c r="A304">
        <f t="shared" ca="1" si="44"/>
        <v>0.21458278869647085</v>
      </c>
      <c r="R304">
        <f t="shared" ca="1" si="45"/>
        <v>-0.18278721620755742</v>
      </c>
      <c r="AH304">
        <f t="shared" ca="1" si="46"/>
        <v>31.783424597922085</v>
      </c>
      <c r="AI304">
        <f t="shared" ca="1" si="47"/>
        <v>0.83407819031020491</v>
      </c>
      <c r="AX304">
        <f t="shared" ca="1" si="48"/>
        <v>0.17252085410123169</v>
      </c>
      <c r="BO304">
        <f t="shared" ca="1" si="49"/>
        <v>0.14324599711420316</v>
      </c>
      <c r="BP304">
        <f t="shared" ca="1" si="50"/>
        <v>107.96401311401836</v>
      </c>
      <c r="BQ304">
        <f t="shared" ca="1" si="41"/>
        <v>10.733684837718826</v>
      </c>
      <c r="BR304">
        <f t="shared" ca="1" si="42"/>
        <v>0.46381333819047094</v>
      </c>
      <c r="BS304">
        <f t="shared" ca="1" si="43"/>
        <v>8769.9934032103083</v>
      </c>
    </row>
    <row r="305" spans="1:71">
      <c r="A305">
        <f t="shared" ca="1" si="44"/>
        <v>3.1304640262887595E-2</v>
      </c>
      <c r="R305">
        <f t="shared" ca="1" si="45"/>
        <v>-1.3240342149990163</v>
      </c>
      <c r="AH305">
        <f t="shared" ca="1" si="46"/>
        <v>28.60661869556867</v>
      </c>
      <c r="AI305">
        <f t="shared" ca="1" si="47"/>
        <v>0.771161618181604</v>
      </c>
      <c r="AX305">
        <f t="shared" ca="1" si="48"/>
        <v>0.39842351896975614</v>
      </c>
      <c r="BO305">
        <f t="shared" ca="1" si="49"/>
        <v>0.85974711145236449</v>
      </c>
      <c r="BP305">
        <f t="shared" ca="1" si="50"/>
        <v>58.89394394381695</v>
      </c>
      <c r="BQ305">
        <f t="shared" ca="1" si="41"/>
        <v>51.974722555044011</v>
      </c>
      <c r="BR305">
        <f t="shared" ca="1" si="42"/>
        <v>5.8929244172590618</v>
      </c>
      <c r="BS305">
        <f t="shared" ca="1" si="43"/>
        <v>11087.925656749305</v>
      </c>
    </row>
    <row r="306" spans="1:71">
      <c r="A306">
        <f t="shared" ca="1" si="44"/>
        <v>0.20652279831194131</v>
      </c>
      <c r="R306">
        <f t="shared" ca="1" si="45"/>
        <v>-0.96424287028915678</v>
      </c>
      <c r="AH306">
        <f t="shared" ca="1" si="46"/>
        <v>37.54639848797828</v>
      </c>
      <c r="AI306">
        <f t="shared" ca="1" si="47"/>
        <v>0.9224539046898852</v>
      </c>
      <c r="AX306">
        <f t="shared" ca="1" si="48"/>
        <v>1.3477391543683683</v>
      </c>
      <c r="BO306">
        <f t="shared" ca="1" si="49"/>
        <v>0.99787707800727388</v>
      </c>
      <c r="BP306">
        <f t="shared" ca="1" si="50"/>
        <v>121.60856758191599</v>
      </c>
      <c r="BQ306">
        <f t="shared" ca="1" si="41"/>
        <v>76.552049426214708</v>
      </c>
      <c r="BR306">
        <f t="shared" ca="1" si="42"/>
        <v>18.464885522471786</v>
      </c>
      <c r="BS306">
        <f t="shared" ca="1" si="43"/>
        <v>21707.270330097126</v>
      </c>
    </row>
    <row r="307" spans="1:71">
      <c r="A307">
        <f t="shared" ca="1" si="44"/>
        <v>0.46436205946897635</v>
      </c>
      <c r="R307">
        <f t="shared" ca="1" si="45"/>
        <v>-0.45476462474030283</v>
      </c>
      <c r="AH307">
        <f t="shared" ca="1" si="46"/>
        <v>9.3287542732943596</v>
      </c>
      <c r="AI307">
        <f t="shared" ca="1" si="47"/>
        <v>0.17405131258301554</v>
      </c>
      <c r="AX307">
        <f t="shared" ca="1" si="48"/>
        <v>1.3620882288216429</v>
      </c>
      <c r="BO307">
        <f t="shared" ca="1" si="49"/>
        <v>0.95020341703270617</v>
      </c>
      <c r="BP307">
        <f t="shared" ca="1" si="50"/>
        <v>85.648815329321579</v>
      </c>
      <c r="BQ307">
        <f t="shared" ca="1" si="41"/>
        <v>63.300872339644641</v>
      </c>
      <c r="BR307">
        <f t="shared" ca="1" si="42"/>
        <v>8.9994267372607091</v>
      </c>
      <c r="BS307">
        <f t="shared" ca="1" si="43"/>
        <v>15025.332328195187</v>
      </c>
    </row>
    <row r="308" spans="1:71">
      <c r="A308">
        <f t="shared" ca="1" si="44"/>
        <v>0.77875271942915525</v>
      </c>
      <c r="R308">
        <f t="shared" ca="1" si="45"/>
        <v>-0.16191005467356381</v>
      </c>
      <c r="AH308">
        <f t="shared" ca="1" si="46"/>
        <v>34.677565552394029</v>
      </c>
      <c r="AI308">
        <f t="shared" ca="1" si="47"/>
        <v>0.88261150129940891</v>
      </c>
      <c r="AX308">
        <f t="shared" ca="1" si="48"/>
        <v>0.90976159864852069</v>
      </c>
      <c r="BO308">
        <f t="shared" ca="1" si="49"/>
        <v>0.29080392607789451</v>
      </c>
      <c r="BP308">
        <f t="shared" ca="1" si="50"/>
        <v>78.75604329980554</v>
      </c>
      <c r="BQ308">
        <f t="shared" ca="1" si="41"/>
        <v>16.980177610820022</v>
      </c>
      <c r="BR308">
        <f t="shared" ca="1" si="42"/>
        <v>1.030869722166734</v>
      </c>
      <c r="BS308">
        <f t="shared" ca="1" si="43"/>
        <v>7520.2017087184104</v>
      </c>
    </row>
    <row r="309" spans="1:71">
      <c r="A309">
        <f t="shared" ca="1" si="44"/>
        <v>0.68836055796575335</v>
      </c>
      <c r="R309">
        <f t="shared" ca="1" si="45"/>
        <v>-1.7231326268915017</v>
      </c>
      <c r="AH309">
        <f t="shared" ca="1" si="46"/>
        <v>15.645312274771477</v>
      </c>
      <c r="AI309">
        <f t="shared" ca="1" si="47"/>
        <v>0.40987771565101627</v>
      </c>
      <c r="AX309">
        <f t="shared" ca="1" si="48"/>
        <v>2.7281337544752993</v>
      </c>
      <c r="BO309">
        <f t="shared" ca="1" si="49"/>
        <v>0.38232097758928263</v>
      </c>
      <c r="BP309">
        <f t="shared" ca="1" si="50"/>
        <v>85.231535242474635</v>
      </c>
      <c r="BQ309">
        <f t="shared" ca="1" si="41"/>
        <v>21.186714719376397</v>
      </c>
      <c r="BR309">
        <f t="shared" ca="1" si="42"/>
        <v>1.4453590129860603</v>
      </c>
      <c r="BS309">
        <f t="shared" ca="1" si="43"/>
        <v>8518.4866428066816</v>
      </c>
    </row>
    <row r="310" spans="1:71">
      <c r="A310">
        <f t="shared" ca="1" si="44"/>
        <v>0.37445626099757801</v>
      </c>
      <c r="R310">
        <f t="shared" ca="1" si="45"/>
        <v>0.58603030165164161</v>
      </c>
      <c r="AH310">
        <f t="shared" ca="1" si="46"/>
        <v>35.635850723097654</v>
      </c>
      <c r="AI310">
        <f t="shared" ca="1" si="47"/>
        <v>0.89683560777543292</v>
      </c>
      <c r="AX310">
        <f t="shared" ca="1" si="48"/>
        <v>0.64251530295472992</v>
      </c>
      <c r="BO310">
        <f t="shared" ca="1" si="49"/>
        <v>0.52989115190009239</v>
      </c>
      <c r="BP310">
        <f t="shared" ca="1" si="50"/>
        <v>97.177546984662968</v>
      </c>
      <c r="BQ310">
        <f t="shared" ca="1" si="41"/>
        <v>28.691038313375685</v>
      </c>
      <c r="BR310">
        <f t="shared" ca="1" si="42"/>
        <v>2.2643730581679606</v>
      </c>
      <c r="BS310">
        <f t="shared" ca="1" si="43"/>
        <v>10350.844037714363</v>
      </c>
    </row>
    <row r="311" spans="1:71">
      <c r="A311">
        <f t="shared" ca="1" si="44"/>
        <v>0.34671598960454908</v>
      </c>
      <c r="R311">
        <f t="shared" ca="1" si="45"/>
        <v>-3.0914569805159262</v>
      </c>
      <c r="AH311">
        <f t="shared" ca="1" si="46"/>
        <v>10.797452239093552</v>
      </c>
      <c r="AI311">
        <f t="shared" ca="1" si="47"/>
        <v>0.23158012452692445</v>
      </c>
      <c r="AX311">
        <f t="shared" ca="1" si="48"/>
        <v>2.1446782191681697</v>
      </c>
      <c r="BO311">
        <f t="shared" ca="1" si="49"/>
        <v>0.71504600122662065</v>
      </c>
      <c r="BP311">
        <f t="shared" ca="1" si="50"/>
        <v>115.91891973609268</v>
      </c>
      <c r="BQ311">
        <f t="shared" ref="BQ311:BQ374" ca="1" si="51">IF(BO311&lt;(10/80),0+SQRT(BO311*(80-0)*(10-0)),80-SQRT((1-BO311)*(80-0)*(80-10)))</f>
        <v>40.053255537767235</v>
      </c>
      <c r="BR311">
        <f t="shared" ref="BR311:BR374" ca="1" si="52">-LN(1-BO311)/(1/3)</f>
        <v>3.7662825586615001</v>
      </c>
      <c r="BS311">
        <f t="shared" ref="BS311:BS374" ca="1" si="53">BP311*$BP$4+BQ311*$BQ$4+BR311*$BR$4</f>
        <v>13249.534702901661</v>
      </c>
    </row>
    <row r="312" spans="1:71">
      <c r="A312">
        <f t="shared" ca="1" si="44"/>
        <v>0.79195860910923943</v>
      </c>
      <c r="R312">
        <f t="shared" ca="1" si="45"/>
        <v>0.52120664122343585</v>
      </c>
      <c r="AH312">
        <f t="shared" ca="1" si="46"/>
        <v>16.740950639369267</v>
      </c>
      <c r="AI312">
        <f t="shared" ca="1" si="47"/>
        <v>0.4469178178135641</v>
      </c>
      <c r="AX312">
        <f t="shared" ca="1" si="48"/>
        <v>0.10619768225229673</v>
      </c>
      <c r="BO312">
        <f t="shared" ca="1" si="49"/>
        <v>0.61088265682245568</v>
      </c>
      <c r="BP312">
        <f t="shared" ca="1" si="50"/>
        <v>94.781250224032277</v>
      </c>
      <c r="BQ312">
        <f t="shared" ca="1" si="51"/>
        <v>33.319628088518314</v>
      </c>
      <c r="BR312">
        <f t="shared" ca="1" si="52"/>
        <v>2.8316229823176711</v>
      </c>
      <c r="BS312">
        <f t="shared" ca="1" si="53"/>
        <v>10816.137219229393</v>
      </c>
    </row>
    <row r="313" spans="1:71">
      <c r="A313">
        <f t="shared" ca="1" si="44"/>
        <v>8.940096508940365E-2</v>
      </c>
      <c r="R313">
        <f t="shared" ca="1" si="45"/>
        <v>-0.62435332547120603</v>
      </c>
      <c r="AH313">
        <f t="shared" ca="1" si="46"/>
        <v>8.7478445117447023</v>
      </c>
      <c r="AI313">
        <f t="shared" ca="1" si="47"/>
        <v>0.15304956720332386</v>
      </c>
      <c r="AX313">
        <f t="shared" ca="1" si="48"/>
        <v>1.4245814515375967</v>
      </c>
      <c r="BO313">
        <f t="shared" ca="1" si="49"/>
        <v>0.33628625168866277</v>
      </c>
      <c r="BP313">
        <f t="shared" ca="1" si="50"/>
        <v>93.942638710717617</v>
      </c>
      <c r="BQ313">
        <f t="shared" ca="1" si="51"/>
        <v>19.034460631078737</v>
      </c>
      <c r="BR313">
        <f t="shared" ca="1" si="52"/>
        <v>1.229712973192852</v>
      </c>
      <c r="BS313">
        <f t="shared" ca="1" si="53"/>
        <v>8848.3446648159643</v>
      </c>
    </row>
    <row r="314" spans="1:71">
      <c r="A314">
        <f t="shared" ca="1" si="44"/>
        <v>5.2755384128439831E-2</v>
      </c>
      <c r="R314">
        <f t="shared" ca="1" si="45"/>
        <v>-0.24042348534520266</v>
      </c>
      <c r="AH314">
        <f t="shared" ca="1" si="46"/>
        <v>6.7017496487165502</v>
      </c>
      <c r="AI314">
        <f t="shared" ca="1" si="47"/>
        <v>8.982689670814481E-2</v>
      </c>
      <c r="AX314">
        <f t="shared" ca="1" si="48"/>
        <v>1.0226481743093363</v>
      </c>
      <c r="BO314">
        <f t="shared" ca="1" si="49"/>
        <v>9.7915106380653927E-2</v>
      </c>
      <c r="BP314">
        <f t="shared" ca="1" si="50"/>
        <v>113.83369392907863</v>
      </c>
      <c r="BQ314">
        <f t="shared" ca="1" si="51"/>
        <v>8.8505415147618596</v>
      </c>
      <c r="BR314">
        <f t="shared" ca="1" si="52"/>
        <v>0.30913993876089174</v>
      </c>
      <c r="BS314">
        <f t="shared" ca="1" si="53"/>
        <v>8946.1547081399567</v>
      </c>
    </row>
    <row r="315" spans="1:71">
      <c r="A315">
        <f t="shared" ca="1" si="44"/>
        <v>0.15087912312312235</v>
      </c>
      <c r="R315">
        <f t="shared" ca="1" si="45"/>
        <v>0.41110190328128915</v>
      </c>
      <c r="AH315">
        <f t="shared" ca="1" si="46"/>
        <v>9.0893933431520395</v>
      </c>
      <c r="AI315">
        <f t="shared" ca="1" si="47"/>
        <v>0.16523414269307324</v>
      </c>
      <c r="AX315">
        <f t="shared" ca="1" si="48"/>
        <v>0.90767702284380203</v>
      </c>
      <c r="BO315">
        <f t="shared" ca="1" si="49"/>
        <v>0.61329961614759021</v>
      </c>
      <c r="BP315">
        <f t="shared" ca="1" si="50"/>
        <v>68.418111208917395</v>
      </c>
      <c r="BQ315">
        <f t="shared" ca="1" si="51"/>
        <v>33.464828897128847</v>
      </c>
      <c r="BR315">
        <f t="shared" ca="1" si="52"/>
        <v>2.8503152631996027</v>
      </c>
      <c r="BS315">
        <f t="shared" ca="1" si="53"/>
        <v>8990.8452532969823</v>
      </c>
    </row>
    <row r="316" spans="1:71">
      <c r="A316">
        <f t="shared" ca="1" si="44"/>
        <v>0.79494172749402503</v>
      </c>
      <c r="R316">
        <f t="shared" ca="1" si="45"/>
        <v>0.59723949524068054</v>
      </c>
      <c r="AH316">
        <f t="shared" ca="1" si="46"/>
        <v>16.232243298562722</v>
      </c>
      <c r="AI316">
        <f t="shared" ca="1" si="47"/>
        <v>0.42986930367626885</v>
      </c>
      <c r="AX316">
        <f t="shared" ca="1" si="48"/>
        <v>2.5887193654658676</v>
      </c>
      <c r="BO316">
        <f t="shared" ca="1" si="49"/>
        <v>0.63663194851077654</v>
      </c>
      <c r="BP316">
        <f t="shared" ca="1" si="50"/>
        <v>110.25111792818228</v>
      </c>
      <c r="BQ316">
        <f t="shared" ca="1" si="51"/>
        <v>34.890565417646265</v>
      </c>
      <c r="BR316">
        <f t="shared" ca="1" si="52"/>
        <v>3.0370171273038227</v>
      </c>
      <c r="BS316">
        <f t="shared" ca="1" si="53"/>
        <v>12117.739934928535</v>
      </c>
    </row>
    <row r="317" spans="1:71">
      <c r="A317">
        <f t="shared" ca="1" si="44"/>
        <v>0.92135879504561635</v>
      </c>
      <c r="R317">
        <f t="shared" ca="1" si="45"/>
        <v>-0.34176030927401924</v>
      </c>
      <c r="AH317">
        <f t="shared" ca="1" si="46"/>
        <v>1.0464086689809815</v>
      </c>
      <c r="AI317">
        <f t="shared" ca="1" si="47"/>
        <v>2.1899422050370987E-3</v>
      </c>
      <c r="AX317">
        <f t="shared" ca="1" si="48"/>
        <v>0.40253320247813817</v>
      </c>
      <c r="BO317">
        <f t="shared" ca="1" si="49"/>
        <v>0.46999484136131131</v>
      </c>
      <c r="BP317">
        <f t="shared" ca="1" si="50"/>
        <v>92.795977191450447</v>
      </c>
      <c r="BQ317">
        <f t="shared" ca="1" si="51"/>
        <v>25.52038098172256</v>
      </c>
      <c r="BR317">
        <f t="shared" ca="1" si="52"/>
        <v>1.904605617608379</v>
      </c>
      <c r="BS317">
        <f t="shared" ca="1" si="53"/>
        <v>9619.1381868563003</v>
      </c>
    </row>
    <row r="318" spans="1:71">
      <c r="A318">
        <f t="shared" ca="1" si="44"/>
        <v>0.39540445964733228</v>
      </c>
      <c r="R318">
        <f t="shared" ca="1" si="45"/>
        <v>-1.2974772508156185</v>
      </c>
      <c r="AH318">
        <f t="shared" ca="1" si="46"/>
        <v>6.255117725175479</v>
      </c>
      <c r="AI318">
        <f t="shared" ca="1" si="47"/>
        <v>7.8252995511608914E-2</v>
      </c>
      <c r="AX318">
        <f t="shared" ca="1" si="48"/>
        <v>1.9434570456103968</v>
      </c>
      <c r="BO318">
        <f t="shared" ca="1" si="49"/>
        <v>0.48024487417350703</v>
      </c>
      <c r="BP318">
        <f t="shared" ca="1" si="50"/>
        <v>107.62587925925692</v>
      </c>
      <c r="BQ318">
        <f t="shared" ca="1" si="51"/>
        <v>26.049757140228174</v>
      </c>
      <c r="BR318">
        <f t="shared" ca="1" si="52"/>
        <v>1.9631924705778312</v>
      </c>
      <c r="BS318">
        <f t="shared" ca="1" si="53"/>
        <v>10727.745003344151</v>
      </c>
    </row>
    <row r="319" spans="1:71">
      <c r="A319">
        <f t="shared" ca="1" si="44"/>
        <v>0.33988603486914626</v>
      </c>
      <c r="R319">
        <f t="shared" ca="1" si="45"/>
        <v>0.7623326561328162</v>
      </c>
      <c r="AH319">
        <f t="shared" ca="1" si="46"/>
        <v>12.968764646708365</v>
      </c>
      <c r="AI319">
        <f t="shared" ca="1" si="47"/>
        <v>0.31434380410456186</v>
      </c>
      <c r="AX319">
        <f t="shared" ca="1" si="48"/>
        <v>1.2205698085121988</v>
      </c>
      <c r="BO319">
        <f t="shared" ca="1" si="49"/>
        <v>0.28750437041405008</v>
      </c>
      <c r="BP319">
        <f t="shared" ca="1" si="50"/>
        <v>109.39440452763309</v>
      </c>
      <c r="BQ319">
        <f t="shared" ca="1" si="51"/>
        <v>16.833746939672608</v>
      </c>
      <c r="BR319">
        <f t="shared" ca="1" si="52"/>
        <v>1.0169445023178008</v>
      </c>
      <c r="BS319">
        <f t="shared" ca="1" si="53"/>
        <v>9646.066361596917</v>
      </c>
    </row>
    <row r="320" spans="1:71">
      <c r="A320">
        <f t="shared" ca="1" si="44"/>
        <v>0.91016921238904092</v>
      </c>
      <c r="R320">
        <f t="shared" ca="1" si="45"/>
        <v>-1.7511907917748633</v>
      </c>
      <c r="AH320">
        <f t="shared" ca="1" si="46"/>
        <v>13.376849799080972</v>
      </c>
      <c r="AI320">
        <f t="shared" ca="1" si="47"/>
        <v>0.3293724346804624</v>
      </c>
      <c r="AX320">
        <f t="shared" ca="1" si="48"/>
        <v>1.4783790481770505</v>
      </c>
      <c r="BO320">
        <f t="shared" ca="1" si="49"/>
        <v>0.67662758523181443</v>
      </c>
      <c r="BP320">
        <f t="shared" ca="1" si="50"/>
        <v>81.210978355459133</v>
      </c>
      <c r="BQ320">
        <f t="shared" ca="1" si="51"/>
        <v>37.445499383709844</v>
      </c>
      <c r="BR320">
        <f t="shared" ca="1" si="52"/>
        <v>3.3868518991199692</v>
      </c>
      <c r="BS320">
        <f t="shared" ca="1" si="53"/>
        <v>10445.373992989114</v>
      </c>
    </row>
    <row r="321" spans="1:71">
      <c r="A321">
        <f t="shared" ca="1" si="44"/>
        <v>0.49508984390122901</v>
      </c>
      <c r="R321">
        <f t="shared" ca="1" si="45"/>
        <v>0.13154390359632939</v>
      </c>
      <c r="AH321">
        <f t="shared" ca="1" si="46"/>
        <v>8.0315745261893188</v>
      </c>
      <c r="AI321">
        <f t="shared" ca="1" si="47"/>
        <v>0.12901237873946636</v>
      </c>
      <c r="AX321">
        <f t="shared" ca="1" si="48"/>
        <v>2.477286784832776</v>
      </c>
      <c r="BO321">
        <f t="shared" ca="1" si="49"/>
        <v>0.2041280898869946</v>
      </c>
      <c r="BP321">
        <f t="shared" ca="1" si="50"/>
        <v>84.618907579246255</v>
      </c>
      <c r="BQ321">
        <f t="shared" ca="1" si="51"/>
        <v>13.240111619080494</v>
      </c>
      <c r="BR321">
        <f t="shared" ca="1" si="52"/>
        <v>0.68495106908920522</v>
      </c>
      <c r="BS321">
        <f t="shared" ca="1" si="53"/>
        <v>7452.8200131820495</v>
      </c>
    </row>
    <row r="322" spans="1:71">
      <c r="A322">
        <f t="shared" ca="1" si="44"/>
        <v>0.16751961658255454</v>
      </c>
      <c r="R322">
        <f t="shared" ca="1" si="45"/>
        <v>-0.2584659511369527</v>
      </c>
      <c r="AH322">
        <f t="shared" ca="1" si="46"/>
        <v>0.81945628142169624</v>
      </c>
      <c r="AI322">
        <f t="shared" ca="1" si="47"/>
        <v>1.3430171943229485E-3</v>
      </c>
      <c r="AX322">
        <f t="shared" ca="1" si="48"/>
        <v>0.35414954624766448</v>
      </c>
      <c r="BO322">
        <f t="shared" ca="1" si="49"/>
        <v>0.65064490481831572</v>
      </c>
      <c r="BP322">
        <f t="shared" ca="1" si="50"/>
        <v>101.45775631177335</v>
      </c>
      <c r="BQ322">
        <f t="shared" ca="1" si="51"/>
        <v>35.768918925517632</v>
      </c>
      <c r="BR322">
        <f t="shared" ca="1" si="52"/>
        <v>3.1549992280263548</v>
      </c>
      <c r="BS322">
        <f t="shared" ca="1" si="53"/>
        <v>11625.434602783804</v>
      </c>
    </row>
    <row r="323" spans="1:71">
      <c r="A323">
        <f t="shared" ref="A323:A386" ca="1" si="54">RAND()</f>
        <v>0.2675789655202051</v>
      </c>
      <c r="R323">
        <f t="shared" ref="R323:R386" ca="1" si="55">_xlfn.NORM.INV(RAND(),0,1)</f>
        <v>0.79299103802857329</v>
      </c>
      <c r="AH323">
        <f t="shared" ref="AH323:AH386" ca="1" si="56">IF(AI323&lt;$AL$4,$AL$1+SQRT(AI323*($AL$2-$AL$1)*($AL$3-$AL$1)),$AL$2-SQRT((1-AI323)*($AL$2-$AL$1)*($AL$2-$AL$3)))</f>
        <v>33.772520252320874</v>
      </c>
      <c r="AI323">
        <f t="shared" ref="AI323:AI386" ca="1" si="57">RAND()</f>
        <v>0.86833445051933189</v>
      </c>
      <c r="AX323">
        <f t="shared" ref="AX323:AX386" ca="1" si="58">-LN(1-RAND())/$AW$2</f>
        <v>1.0608887292551847</v>
      </c>
      <c r="BO323">
        <f t="shared" ca="1" si="49"/>
        <v>0.26174303829596457</v>
      </c>
      <c r="BP323">
        <f t="shared" ca="1" si="50"/>
        <v>127.6600511585608</v>
      </c>
      <c r="BQ323">
        <f t="shared" ca="1" si="51"/>
        <v>15.701951930539934</v>
      </c>
      <c r="BR323">
        <f t="shared" ca="1" si="52"/>
        <v>0.910389985181144</v>
      </c>
      <c r="BS323">
        <f t="shared" ca="1" si="53"/>
        <v>10779.515769707594</v>
      </c>
    </row>
    <row r="324" spans="1:71">
      <c r="A324">
        <f t="shared" ca="1" si="54"/>
        <v>0.48241598001661101</v>
      </c>
      <c r="R324">
        <f t="shared" ca="1" si="55"/>
        <v>1.0270976470603514</v>
      </c>
      <c r="AH324">
        <f t="shared" ca="1" si="56"/>
        <v>42.443222216220448</v>
      </c>
      <c r="AI324">
        <f t="shared" ca="1" si="57"/>
        <v>0.97144755476328792</v>
      </c>
      <c r="AX324">
        <f t="shared" ca="1" si="58"/>
        <v>6.89344780313023</v>
      </c>
      <c r="BO324">
        <f t="shared" ca="1" si="49"/>
        <v>0.36172112650807242</v>
      </c>
      <c r="BP324">
        <f t="shared" ca="1" si="50"/>
        <v>96.156469432673802</v>
      </c>
      <c r="BQ324">
        <f t="shared" ca="1" si="51"/>
        <v>20.2140343261498</v>
      </c>
      <c r="BR324">
        <f t="shared" ca="1" si="52"/>
        <v>1.346939956060597</v>
      </c>
      <c r="BS324">
        <f t="shared" ca="1" si="53"/>
        <v>9156.4382797203252</v>
      </c>
    </row>
    <row r="325" spans="1:71">
      <c r="A325">
        <f t="shared" ca="1" si="54"/>
        <v>0.69813679233017434</v>
      </c>
      <c r="R325">
        <f t="shared" ca="1" si="55"/>
        <v>0.36746955311711305</v>
      </c>
      <c r="AH325">
        <f t="shared" ca="1" si="56"/>
        <v>16.771480110004106</v>
      </c>
      <c r="AI325">
        <f t="shared" ca="1" si="57"/>
        <v>0.44793273296007352</v>
      </c>
      <c r="AX325">
        <f t="shared" ca="1" si="58"/>
        <v>0.18436843590671076</v>
      </c>
      <c r="BO325">
        <f t="shared" ca="1" si="49"/>
        <v>0.85444240998345888</v>
      </c>
      <c r="BP325">
        <f t="shared" ca="1" si="50"/>
        <v>128.34863570994673</v>
      </c>
      <c r="BQ325">
        <f t="shared" ca="1" si="51"/>
        <v>51.449649667777621</v>
      </c>
      <c r="BR325">
        <f t="shared" ca="1" si="52"/>
        <v>5.7815503890238853</v>
      </c>
      <c r="BS325">
        <f t="shared" ca="1" si="53"/>
        <v>15863.834583181198</v>
      </c>
    </row>
    <row r="326" spans="1:71">
      <c r="A326">
        <f t="shared" ca="1" si="54"/>
        <v>0.51903988992266537</v>
      </c>
      <c r="R326">
        <f t="shared" ca="1" si="55"/>
        <v>0.45681383577564366</v>
      </c>
      <c r="AH326">
        <f t="shared" ca="1" si="56"/>
        <v>18.149583651885148</v>
      </c>
      <c r="AI326">
        <f t="shared" ca="1" si="57"/>
        <v>0.49277548922586911</v>
      </c>
      <c r="AX326">
        <f t="shared" ca="1" si="58"/>
        <v>0.3543297315592549</v>
      </c>
      <c r="BO326">
        <f t="shared" ca="1" si="49"/>
        <v>4.1384954901085402E-2</v>
      </c>
      <c r="BP326">
        <f t="shared" ca="1" si="50"/>
        <v>70.546274375254214</v>
      </c>
      <c r="BQ326">
        <f t="shared" ca="1" si="51"/>
        <v>5.7539520262918709</v>
      </c>
      <c r="BR326">
        <f t="shared" ca="1" si="52"/>
        <v>0.12679709254015928</v>
      </c>
      <c r="BS326">
        <f t="shared" ca="1" si="53"/>
        <v>5551.6735366590292</v>
      </c>
    </row>
    <row r="327" spans="1:71">
      <c r="A327">
        <f t="shared" ca="1" si="54"/>
        <v>0.23328764487428966</v>
      </c>
      <c r="R327">
        <f t="shared" ca="1" si="55"/>
        <v>-1.323199448077407</v>
      </c>
      <c r="AH327">
        <f t="shared" ca="1" si="56"/>
        <v>14.36861706454291</v>
      </c>
      <c r="AI327">
        <f t="shared" ca="1" si="57"/>
        <v>0.36520227505340863</v>
      </c>
      <c r="AX327">
        <f t="shared" ca="1" si="58"/>
        <v>10.209020938475803</v>
      </c>
      <c r="BO327">
        <f t="shared" ca="1" si="49"/>
        <v>0.72606624382167262</v>
      </c>
      <c r="BP327">
        <f t="shared" ca="1" si="50"/>
        <v>115.59233378227549</v>
      </c>
      <c r="BQ327">
        <f t="shared" ca="1" si="51"/>
        <v>40.83331728881506</v>
      </c>
      <c r="BR327">
        <f t="shared" ca="1" si="52"/>
        <v>3.884606902789951</v>
      </c>
      <c r="BS327">
        <f t="shared" ca="1" si="53"/>
        <v>13340.177164477776</v>
      </c>
    </row>
    <row r="328" spans="1:71">
      <c r="A328">
        <f t="shared" ca="1" si="54"/>
        <v>0.71781305554159536</v>
      </c>
      <c r="R328">
        <f t="shared" ca="1" si="55"/>
        <v>0.80114965066464572</v>
      </c>
      <c r="AH328">
        <f t="shared" ca="1" si="56"/>
        <v>10.232127770525132</v>
      </c>
      <c r="AI328">
        <f t="shared" ca="1" si="57"/>
        <v>0.20925816917008089</v>
      </c>
      <c r="AX328">
        <f t="shared" ca="1" si="58"/>
        <v>0.99914902486257007</v>
      </c>
      <c r="BO328">
        <f t="shared" ca="1" si="49"/>
        <v>0.67973856429606749</v>
      </c>
      <c r="BP328">
        <f t="shared" ca="1" si="50"/>
        <v>95.937088517637847</v>
      </c>
      <c r="BQ328">
        <f t="shared" ca="1" si="51"/>
        <v>37.650690207017284</v>
      </c>
      <c r="BR328">
        <f t="shared" ca="1" si="52"/>
        <v>3.4158528904963448</v>
      </c>
      <c r="BS328">
        <f t="shared" ca="1" si="53"/>
        <v>11505.421084085281</v>
      </c>
    </row>
    <row r="329" spans="1:71">
      <c r="A329">
        <f t="shared" ca="1" si="54"/>
        <v>0.33535537980793151</v>
      </c>
      <c r="R329">
        <f t="shared" ca="1" si="55"/>
        <v>-0.80642335121221542</v>
      </c>
      <c r="AH329">
        <f t="shared" ca="1" si="56"/>
        <v>7.5160676535598006</v>
      </c>
      <c r="AI329">
        <f t="shared" ca="1" si="57"/>
        <v>0.11298254594577584</v>
      </c>
      <c r="AX329">
        <f t="shared" ca="1" si="58"/>
        <v>1.2336932769972109</v>
      </c>
      <c r="BO329">
        <f t="shared" ca="1" si="49"/>
        <v>0.63803488159673061</v>
      </c>
      <c r="BP329">
        <f t="shared" ca="1" si="50"/>
        <v>43.576385290142085</v>
      </c>
      <c r="BQ329">
        <f t="shared" ca="1" si="51"/>
        <v>34.977731475876197</v>
      </c>
      <c r="BR329">
        <f t="shared" ca="1" si="52"/>
        <v>3.0486222894033443</v>
      </c>
      <c r="BS329">
        <f t="shared" ca="1" si="53"/>
        <v>7462.7068047185694</v>
      </c>
    </row>
    <row r="330" spans="1:71">
      <c r="A330">
        <f t="shared" ca="1" si="54"/>
        <v>0.34496629105190479</v>
      </c>
      <c r="R330">
        <f t="shared" ca="1" si="55"/>
        <v>-0.34297015371257189</v>
      </c>
      <c r="AH330">
        <f t="shared" ca="1" si="56"/>
        <v>26.241574819797929</v>
      </c>
      <c r="AI330">
        <f t="shared" ca="1" si="57"/>
        <v>0.71776861647837009</v>
      </c>
      <c r="AX330">
        <f t="shared" ca="1" si="58"/>
        <v>4.4872795203050346</v>
      </c>
      <c r="BO330">
        <f t="shared" ca="1" si="49"/>
        <v>0.31469924508729241</v>
      </c>
      <c r="BP330">
        <f t="shared" ca="1" si="50"/>
        <v>127.21671464070181</v>
      </c>
      <c r="BQ330">
        <f t="shared" ca="1" si="51"/>
        <v>18.050954587571226</v>
      </c>
      <c r="BR330">
        <f t="shared" ca="1" si="52"/>
        <v>1.1336924364331882</v>
      </c>
      <c r="BS330">
        <f t="shared" ca="1" si="53"/>
        <v>11050.373214536206</v>
      </c>
    </row>
    <row r="331" spans="1:71">
      <c r="A331">
        <f t="shared" ca="1" si="54"/>
        <v>0.18816193073790599</v>
      </c>
      <c r="R331">
        <f t="shared" ca="1" si="55"/>
        <v>-1.5755923367174476</v>
      </c>
      <c r="AH331">
        <f t="shared" ca="1" si="56"/>
        <v>21.498838022852741</v>
      </c>
      <c r="AI331">
        <f t="shared" ca="1" si="57"/>
        <v>0.59384188297620766</v>
      </c>
      <c r="AX331">
        <f t="shared" ca="1" si="58"/>
        <v>3.6413961633372525</v>
      </c>
      <c r="BO331">
        <f t="shared" ca="1" si="49"/>
        <v>0.3968131806606231</v>
      </c>
      <c r="BP331">
        <f t="shared" ca="1" si="50"/>
        <v>62.474187329219205</v>
      </c>
      <c r="BQ331">
        <f t="shared" ca="1" si="51"/>
        <v>21.880758880552214</v>
      </c>
      <c r="BR331">
        <f t="shared" ca="1" si="52"/>
        <v>1.5165849412648673</v>
      </c>
      <c r="BS331">
        <f t="shared" ca="1" si="53"/>
        <v>7016.2444834800253</v>
      </c>
    </row>
    <row r="332" spans="1:71">
      <c r="A332">
        <f t="shared" ca="1" si="54"/>
        <v>0.94495127696506109</v>
      </c>
      <c r="R332">
        <f t="shared" ca="1" si="55"/>
        <v>-1.1842073020874309</v>
      </c>
      <c r="AH332">
        <f t="shared" ca="1" si="56"/>
        <v>15.006171587304664</v>
      </c>
      <c r="AI332">
        <f t="shared" ca="1" si="57"/>
        <v>0.38771598651141825</v>
      </c>
      <c r="AX332">
        <f t="shared" ca="1" si="58"/>
        <v>4.2594240979470168</v>
      </c>
      <c r="BO332">
        <f t="shared" ca="1" si="49"/>
        <v>0.9516809776166355</v>
      </c>
      <c r="BP332">
        <f t="shared" ca="1" si="50"/>
        <v>92.422192675828285</v>
      </c>
      <c r="BQ332">
        <f t="shared" ca="1" si="51"/>
        <v>63.550485558933929</v>
      </c>
      <c r="BR332">
        <f t="shared" ca="1" si="52"/>
        <v>9.0897898730778213</v>
      </c>
      <c r="BS332">
        <f t="shared" ca="1" si="53"/>
        <v>15551.539005124718</v>
      </c>
    </row>
    <row r="333" spans="1:71">
      <c r="A333">
        <f t="shared" ca="1" si="54"/>
        <v>0.39565326157202962</v>
      </c>
      <c r="R333">
        <f t="shared" ca="1" si="55"/>
        <v>0.56754988892637404</v>
      </c>
      <c r="AH333">
        <f t="shared" ca="1" si="56"/>
        <v>20.270946351559118</v>
      </c>
      <c r="AI333">
        <f t="shared" ca="1" si="57"/>
        <v>0.55809168458406189</v>
      </c>
      <c r="AX333">
        <f t="shared" ca="1" si="58"/>
        <v>1.6078184041234258</v>
      </c>
      <c r="BO333">
        <f t="shared" ca="1" si="49"/>
        <v>0.71198808830443083</v>
      </c>
      <c r="BP333">
        <f t="shared" ca="1" si="50"/>
        <v>97.76861814932974</v>
      </c>
      <c r="BQ333">
        <f t="shared" ca="1" si="51"/>
        <v>39.839488231657363</v>
      </c>
      <c r="BR333">
        <f t="shared" ca="1" si="52"/>
        <v>3.7342603189423049</v>
      </c>
      <c r="BS333">
        <f t="shared" ca="1" si="53"/>
        <v>11948.030189301509</v>
      </c>
    </row>
    <row r="334" spans="1:71">
      <c r="A334">
        <f t="shared" ca="1" si="54"/>
        <v>0.12228658492860167</v>
      </c>
      <c r="R334">
        <f t="shared" ca="1" si="55"/>
        <v>1.9037764233541674</v>
      </c>
      <c r="AH334">
        <f t="shared" ca="1" si="56"/>
        <v>25.287710053413434</v>
      </c>
      <c r="AI334">
        <f t="shared" ca="1" si="57"/>
        <v>0.69465136279791828</v>
      </c>
      <c r="AX334">
        <f t="shared" ca="1" si="58"/>
        <v>0.28449634264942097</v>
      </c>
      <c r="BO334">
        <f t="shared" ca="1" si="49"/>
        <v>9.781511138783161E-2</v>
      </c>
      <c r="BP334">
        <f t="shared" ca="1" si="50"/>
        <v>101.16024061763244</v>
      </c>
      <c r="BQ334">
        <f t="shared" ca="1" si="51"/>
        <v>8.8460210891827113</v>
      </c>
      <c r="BR334">
        <f t="shared" ca="1" si="52"/>
        <v>0.30880741090754255</v>
      </c>
      <c r="BS334">
        <f t="shared" ca="1" si="53"/>
        <v>8058.4611754248044</v>
      </c>
    </row>
    <row r="335" spans="1:71">
      <c r="A335">
        <f t="shared" ca="1" si="54"/>
        <v>0.59333095157039628</v>
      </c>
      <c r="R335">
        <f t="shared" ca="1" si="55"/>
        <v>0.1665244240206491</v>
      </c>
      <c r="AH335">
        <f t="shared" ca="1" si="56"/>
        <v>22.99943265014252</v>
      </c>
      <c r="AI335">
        <f t="shared" ca="1" si="57"/>
        <v>0.63548468139290515</v>
      </c>
      <c r="AX335">
        <f t="shared" ca="1" si="58"/>
        <v>0.11315593115879172</v>
      </c>
      <c r="BO335">
        <f t="shared" ca="1" si="49"/>
        <v>1.4862073484474658E-2</v>
      </c>
      <c r="BP335">
        <f t="shared" ca="1" si="50"/>
        <v>51.792675607608068</v>
      </c>
      <c r="BQ335">
        <f t="shared" ca="1" si="51"/>
        <v>3.4481384524957415</v>
      </c>
      <c r="BR335">
        <f t="shared" ca="1" si="52"/>
        <v>4.4920862080761216E-2</v>
      </c>
      <c r="BS335">
        <f t="shared" ca="1" si="53"/>
        <v>3983.7773964063672</v>
      </c>
    </row>
    <row r="336" spans="1:71">
      <c r="A336">
        <f t="shared" ca="1" si="54"/>
        <v>0.1880633917435186</v>
      </c>
      <c r="R336">
        <f t="shared" ca="1" si="55"/>
        <v>-1.9233905367948294</v>
      </c>
      <c r="AH336">
        <f t="shared" ca="1" si="56"/>
        <v>7.2281636898018107</v>
      </c>
      <c r="AI336">
        <f t="shared" ca="1" si="57"/>
        <v>0.10449270065313865</v>
      </c>
      <c r="AX336">
        <f t="shared" ca="1" si="58"/>
        <v>0.85091361056005255</v>
      </c>
      <c r="BO336">
        <f t="shared" ca="1" si="49"/>
        <v>0.22890913607159147</v>
      </c>
      <c r="BP336">
        <f t="shared" ca="1" si="50"/>
        <v>96.771783988039118</v>
      </c>
      <c r="BQ336">
        <f t="shared" ca="1" si="51"/>
        <v>14.287681230996824</v>
      </c>
      <c r="BR336">
        <f t="shared" ca="1" si="52"/>
        <v>0.77984718094677608</v>
      </c>
      <c r="BS336">
        <f t="shared" ca="1" si="53"/>
        <v>8436.747156546453</v>
      </c>
    </row>
    <row r="337" spans="1:71">
      <c r="A337">
        <f t="shared" ca="1" si="54"/>
        <v>0.2482389048755822</v>
      </c>
      <c r="R337">
        <f t="shared" ca="1" si="55"/>
        <v>1.6200357677907704</v>
      </c>
      <c r="AH337">
        <f t="shared" ca="1" si="56"/>
        <v>18.18572188199926</v>
      </c>
      <c r="AI337">
        <f t="shared" ca="1" si="57"/>
        <v>0.49392585391524968</v>
      </c>
      <c r="AX337">
        <f t="shared" ca="1" si="58"/>
        <v>0.86568827915930924</v>
      </c>
      <c r="BO337">
        <f t="shared" ca="1" si="49"/>
        <v>0.15985564045559231</v>
      </c>
      <c r="BP337">
        <f t="shared" ca="1" si="50"/>
        <v>108.25400840360422</v>
      </c>
      <c r="BQ337">
        <f t="shared" ca="1" si="51"/>
        <v>11.40839400153483</v>
      </c>
      <c r="BR337">
        <f t="shared" ca="1" si="52"/>
        <v>0.52254463592983891</v>
      </c>
      <c r="BS337">
        <f t="shared" ca="1" si="53"/>
        <v>8875.3833791847301</v>
      </c>
    </row>
    <row r="338" spans="1:71">
      <c r="A338">
        <f t="shared" ca="1" si="54"/>
        <v>0.11890161813709277</v>
      </c>
      <c r="R338">
        <f t="shared" ca="1" si="55"/>
        <v>-0.18626755077539303</v>
      </c>
      <c r="AH338">
        <f t="shared" ca="1" si="56"/>
        <v>11.753374540842344</v>
      </c>
      <c r="AI338">
        <f t="shared" ca="1" si="57"/>
        <v>0.26859782049345671</v>
      </c>
      <c r="AX338">
        <f t="shared" ca="1" si="58"/>
        <v>1.9008984777195403</v>
      </c>
      <c r="BO338">
        <f t="shared" ca="1" si="49"/>
        <v>3.8729972970684146E-2</v>
      </c>
      <c r="BP338">
        <f t="shared" ca="1" si="50"/>
        <v>91.716345961284063</v>
      </c>
      <c r="BQ338">
        <f t="shared" ca="1" si="51"/>
        <v>5.5663253926218967</v>
      </c>
      <c r="BR338">
        <f t="shared" ca="1" si="52"/>
        <v>0.11849977205555662</v>
      </c>
      <c r="BS338">
        <f t="shared" ca="1" si="53"/>
        <v>7012.3266881687405</v>
      </c>
    </row>
    <row r="339" spans="1:71">
      <c r="A339">
        <f t="shared" ca="1" si="54"/>
        <v>0.32099986127484725</v>
      </c>
      <c r="R339">
        <f t="shared" ca="1" si="55"/>
        <v>-0.52742296348616435</v>
      </c>
      <c r="AH339">
        <f t="shared" ca="1" si="56"/>
        <v>6.5529259042316657</v>
      </c>
      <c r="AI339">
        <f t="shared" ca="1" si="57"/>
        <v>8.5881675812700786E-2</v>
      </c>
      <c r="AX339">
        <f t="shared" ca="1" si="58"/>
        <v>2.9869689914271444</v>
      </c>
      <c r="BO339">
        <f t="shared" ca="1" si="49"/>
        <v>0.29459275027279275</v>
      </c>
      <c r="BP339">
        <f t="shared" ca="1" si="50"/>
        <v>105.30598623454861</v>
      </c>
      <c r="BQ339">
        <f t="shared" ca="1" si="51"/>
        <v>17.148742268174452</v>
      </c>
      <c r="BR339">
        <f t="shared" ca="1" si="52"/>
        <v>1.046939951289551</v>
      </c>
      <c r="BS339">
        <f t="shared" ca="1" si="53"/>
        <v>9400.3752486227131</v>
      </c>
    </row>
    <row r="340" spans="1:71">
      <c r="A340">
        <f t="shared" ca="1" si="54"/>
        <v>0.70332247531356074</v>
      </c>
      <c r="R340">
        <f t="shared" ca="1" si="55"/>
        <v>-0.84094003311751087</v>
      </c>
      <c r="AH340">
        <f t="shared" ca="1" si="56"/>
        <v>37.013098015310419</v>
      </c>
      <c r="AI340">
        <f t="shared" ca="1" si="57"/>
        <v>0.91567018842003289</v>
      </c>
      <c r="AX340">
        <f t="shared" ca="1" si="58"/>
        <v>0.37155483657686977</v>
      </c>
      <c r="BO340">
        <f t="shared" ref="BO340:BO403" ca="1" si="59">RAND()</f>
        <v>3.7651996130249943E-2</v>
      </c>
      <c r="BP340">
        <f t="shared" ref="BP340:BP403" ca="1" si="60">_xlfn.NORM.INV(RAND(),100,20)</f>
        <v>77.418395036222179</v>
      </c>
      <c r="BQ340">
        <f t="shared" ca="1" si="51"/>
        <v>5.4883145777369533</v>
      </c>
      <c r="BR340">
        <f t="shared" ca="1" si="52"/>
        <v>0.11513743004390883</v>
      </c>
      <c r="BS340">
        <f t="shared" ca="1" si="53"/>
        <v>6002.6603393224204</v>
      </c>
    </row>
    <row r="341" spans="1:71">
      <c r="A341">
        <f t="shared" ca="1" si="54"/>
        <v>0.60888704052152087</v>
      </c>
      <c r="R341">
        <f t="shared" ca="1" si="55"/>
        <v>7.2552793969467483E-2</v>
      </c>
      <c r="AH341">
        <f t="shared" ca="1" si="56"/>
        <v>21.21052391491828</v>
      </c>
      <c r="AI341">
        <f t="shared" ca="1" si="57"/>
        <v>0.5855830333732539</v>
      </c>
      <c r="AX341">
        <f t="shared" ca="1" si="58"/>
        <v>7.7877930087177E-2</v>
      </c>
      <c r="BO341">
        <f t="shared" ca="1" si="59"/>
        <v>0.24211726881321116</v>
      </c>
      <c r="BP341">
        <f t="shared" ca="1" si="60"/>
        <v>107.09406551456203</v>
      </c>
      <c r="BQ341">
        <f t="shared" ca="1" si="51"/>
        <v>14.852910313307035</v>
      </c>
      <c r="BR341">
        <f t="shared" ca="1" si="52"/>
        <v>0.83167984051548427</v>
      </c>
      <c r="BS341">
        <f t="shared" ca="1" si="53"/>
        <v>9231.379569504692</v>
      </c>
    </row>
    <row r="342" spans="1:71">
      <c r="A342">
        <f t="shared" ca="1" si="54"/>
        <v>4.1407187636299247E-2</v>
      </c>
      <c r="R342">
        <f t="shared" ca="1" si="55"/>
        <v>-0.97623174710786764</v>
      </c>
      <c r="AH342">
        <f t="shared" ca="1" si="56"/>
        <v>14.500286864102755</v>
      </c>
      <c r="AI342">
        <f t="shared" ca="1" si="57"/>
        <v>0.36988518363450229</v>
      </c>
      <c r="AX342">
        <f t="shared" ca="1" si="58"/>
        <v>0.4848088200110095</v>
      </c>
      <c r="BO342">
        <f t="shared" ca="1" si="59"/>
        <v>0.49184834700271007</v>
      </c>
      <c r="BP342">
        <f t="shared" ca="1" si="60"/>
        <v>103.82299242132692</v>
      </c>
      <c r="BQ342">
        <f t="shared" ca="1" si="51"/>
        <v>26.655372746781481</v>
      </c>
      <c r="BR342">
        <f t="shared" ca="1" si="52"/>
        <v>2.030926039297507</v>
      </c>
      <c r="BS342">
        <f t="shared" ca="1" si="53"/>
        <v>10542.424555960284</v>
      </c>
    </row>
    <row r="343" spans="1:71">
      <c r="A343">
        <f t="shared" ca="1" si="54"/>
        <v>0.56844378817315833</v>
      </c>
      <c r="R343">
        <f t="shared" ca="1" si="55"/>
        <v>-0.77789149196666829</v>
      </c>
      <c r="AH343">
        <f t="shared" ca="1" si="56"/>
        <v>10.905001999839904</v>
      </c>
      <c r="AI343">
        <f t="shared" ca="1" si="57"/>
        <v>0.23579056568373902</v>
      </c>
      <c r="AX343">
        <f t="shared" ca="1" si="58"/>
        <v>9.1005608801765518</v>
      </c>
      <c r="BO343">
        <f t="shared" ca="1" si="59"/>
        <v>0.82698696948846562</v>
      </c>
      <c r="BP343">
        <f t="shared" ca="1" si="60"/>
        <v>101.26483691348196</v>
      </c>
      <c r="BQ343">
        <f t="shared" ca="1" si="51"/>
        <v>48.873275616207337</v>
      </c>
      <c r="BR343">
        <f t="shared" ca="1" si="52"/>
        <v>5.263165099334735</v>
      </c>
      <c r="BS343">
        <f t="shared" ca="1" si="53"/>
        <v>13554.815675364891</v>
      </c>
    </row>
    <row r="344" spans="1:71">
      <c r="A344">
        <f t="shared" ca="1" si="54"/>
        <v>0.56354321207642522</v>
      </c>
      <c r="R344">
        <f t="shared" ca="1" si="55"/>
        <v>-5.4872454337631153E-2</v>
      </c>
      <c r="AH344">
        <f t="shared" ca="1" si="56"/>
        <v>23.650544463126856</v>
      </c>
      <c r="AI344">
        <f t="shared" ca="1" si="57"/>
        <v>0.65285309645517264</v>
      </c>
      <c r="AX344">
        <f t="shared" ca="1" si="58"/>
        <v>0.48279185718180884</v>
      </c>
      <c r="BO344">
        <f t="shared" ca="1" si="59"/>
        <v>3.2467184137197069E-4</v>
      </c>
      <c r="BP344">
        <f t="shared" ca="1" si="60"/>
        <v>114.45264892276997</v>
      </c>
      <c r="BQ344">
        <f t="shared" ca="1" si="51"/>
        <v>0.50964445753640508</v>
      </c>
      <c r="BR344">
        <f t="shared" ca="1" si="52"/>
        <v>9.7417367605536246E-4</v>
      </c>
      <c r="BS344">
        <f t="shared" ca="1" si="53"/>
        <v>8062.9421224503549</v>
      </c>
    </row>
    <row r="345" spans="1:71">
      <c r="A345">
        <f t="shared" ca="1" si="54"/>
        <v>0.37773495171614269</v>
      </c>
      <c r="R345">
        <f t="shared" ca="1" si="55"/>
        <v>0.14793050875462119</v>
      </c>
      <c r="AH345">
        <f t="shared" ca="1" si="56"/>
        <v>8.3865655683506688</v>
      </c>
      <c r="AI345">
        <f t="shared" ca="1" si="57"/>
        <v>0.14066896406448992</v>
      </c>
      <c r="AX345">
        <f t="shared" ca="1" si="58"/>
        <v>3.4463329922238963</v>
      </c>
      <c r="BO345">
        <f t="shared" ca="1" si="59"/>
        <v>0.37452554478304345</v>
      </c>
      <c r="BP345">
        <f t="shared" ca="1" si="60"/>
        <v>93.735185111702222</v>
      </c>
      <c r="BQ345">
        <f t="shared" ca="1" si="51"/>
        <v>20.816751109668225</v>
      </c>
      <c r="BR345">
        <f t="shared" ca="1" si="52"/>
        <v>1.4077343666723681</v>
      </c>
      <c r="BS345">
        <f t="shared" ca="1" si="53"/>
        <v>9065.4583787876891</v>
      </c>
    </row>
    <row r="346" spans="1:71">
      <c r="A346">
        <f t="shared" ca="1" si="54"/>
        <v>0.48386273031644944</v>
      </c>
      <c r="R346">
        <f t="shared" ca="1" si="55"/>
        <v>-0.74335400924858508</v>
      </c>
      <c r="AH346">
        <f t="shared" ca="1" si="56"/>
        <v>35.975784041860109</v>
      </c>
      <c r="AI346">
        <f t="shared" ca="1" si="57"/>
        <v>0.90166068337972716</v>
      </c>
      <c r="AX346">
        <f t="shared" ca="1" si="58"/>
        <v>0.93190780334202672</v>
      </c>
      <c r="BO346">
        <f t="shared" ca="1" si="59"/>
        <v>0.34798202000435419</v>
      </c>
      <c r="BP346">
        <f t="shared" ca="1" si="60"/>
        <v>83.755910777942319</v>
      </c>
      <c r="BQ346">
        <f t="shared" ca="1" si="51"/>
        <v>19.574006520574137</v>
      </c>
      <c r="BR346">
        <f t="shared" ca="1" si="52"/>
        <v>1.2830494222658264</v>
      </c>
      <c r="BS346">
        <f t="shared" ca="1" si="53"/>
        <v>8205.2292331931239</v>
      </c>
    </row>
    <row r="347" spans="1:71">
      <c r="A347">
        <f t="shared" ca="1" si="54"/>
        <v>0.88519862141654326</v>
      </c>
      <c r="R347">
        <f t="shared" ca="1" si="55"/>
        <v>-0.86807971723310773</v>
      </c>
      <c r="AH347">
        <f t="shared" ca="1" si="56"/>
        <v>29.971596942851157</v>
      </c>
      <c r="AI347">
        <f t="shared" ca="1" si="57"/>
        <v>0.79943153549019541</v>
      </c>
      <c r="AX347">
        <f t="shared" ca="1" si="58"/>
        <v>0.25294897110871223</v>
      </c>
      <c r="BO347">
        <f t="shared" ca="1" si="59"/>
        <v>0.30621491948575785</v>
      </c>
      <c r="BP347">
        <f t="shared" ca="1" si="60"/>
        <v>102.79009366897991</v>
      </c>
      <c r="BQ347">
        <f t="shared" ca="1" si="51"/>
        <v>17.668655951602041</v>
      </c>
      <c r="BR347">
        <f t="shared" ca="1" si="52"/>
        <v>1.0967791460787595</v>
      </c>
      <c r="BS347">
        <f t="shared" ca="1" si="53"/>
        <v>9291.2058958124253</v>
      </c>
    </row>
    <row r="348" spans="1:71">
      <c r="A348">
        <f t="shared" ca="1" si="54"/>
        <v>0.48339300685936359</v>
      </c>
      <c r="R348">
        <f t="shared" ca="1" si="55"/>
        <v>4.8323028547011808E-2</v>
      </c>
      <c r="AH348">
        <f t="shared" ca="1" si="56"/>
        <v>5.1882092989570818</v>
      </c>
      <c r="AI348">
        <f t="shared" ca="1" si="57"/>
        <v>5.3835031459569471E-2</v>
      </c>
      <c r="AX348">
        <f t="shared" ca="1" si="58"/>
        <v>0.54768911628504147</v>
      </c>
      <c r="BO348">
        <f t="shared" ca="1" si="59"/>
        <v>0.93276522379263449</v>
      </c>
      <c r="BP348">
        <f t="shared" ca="1" si="60"/>
        <v>95.502649404028418</v>
      </c>
      <c r="BQ348">
        <f t="shared" ca="1" si="51"/>
        <v>60.596012091293019</v>
      </c>
      <c r="BR348">
        <f t="shared" ca="1" si="52"/>
        <v>8.098693986677338</v>
      </c>
      <c r="BS348">
        <f t="shared" ca="1" si="53"/>
        <v>15174.394863414494</v>
      </c>
    </row>
    <row r="349" spans="1:71">
      <c r="A349">
        <f t="shared" ca="1" si="54"/>
        <v>0.9975587670677708</v>
      </c>
      <c r="R349">
        <f t="shared" ca="1" si="55"/>
        <v>-1.4472610930929697</v>
      </c>
      <c r="AH349">
        <f t="shared" ca="1" si="56"/>
        <v>5.6245803597069397</v>
      </c>
      <c r="AI349">
        <f t="shared" ca="1" si="57"/>
        <v>6.3271808445602096E-2</v>
      </c>
      <c r="AX349">
        <f t="shared" ca="1" si="58"/>
        <v>2.8256955603474752</v>
      </c>
      <c r="BO349">
        <f t="shared" ca="1" si="59"/>
        <v>8.9045751803311313E-2</v>
      </c>
      <c r="BP349">
        <f t="shared" ca="1" si="60"/>
        <v>129.09844046756737</v>
      </c>
      <c r="BQ349">
        <f t="shared" ca="1" si="51"/>
        <v>8.4401778087104926</v>
      </c>
      <c r="BR349">
        <f t="shared" ca="1" si="52"/>
        <v>0.27978781350532533</v>
      </c>
      <c r="BS349">
        <f t="shared" ca="1" si="53"/>
        <v>9964.8449576523617</v>
      </c>
    </row>
    <row r="350" spans="1:71">
      <c r="A350">
        <f t="shared" ca="1" si="54"/>
        <v>0.40448022211423085</v>
      </c>
      <c r="R350">
        <f t="shared" ca="1" si="55"/>
        <v>-0.70308733934995937</v>
      </c>
      <c r="AH350">
        <f t="shared" ca="1" si="56"/>
        <v>15.656275599976453</v>
      </c>
      <c r="AI350">
        <f t="shared" ca="1" si="57"/>
        <v>0.41025429716761364</v>
      </c>
      <c r="AX350">
        <f t="shared" ca="1" si="58"/>
        <v>1.2350778685754273</v>
      </c>
      <c r="BO350">
        <f t="shared" ca="1" si="59"/>
        <v>0.42626298547755437</v>
      </c>
      <c r="BP350">
        <f t="shared" ca="1" si="60"/>
        <v>84.03959598938394</v>
      </c>
      <c r="BQ350">
        <f t="shared" ca="1" si="51"/>
        <v>23.317310567284338</v>
      </c>
      <c r="BR350">
        <f t="shared" ca="1" si="52"/>
        <v>1.6667524515123655</v>
      </c>
      <c r="BS350">
        <f t="shared" ca="1" si="53"/>
        <v>8714.5285114390208</v>
      </c>
    </row>
    <row r="351" spans="1:71">
      <c r="A351">
        <f t="shared" ca="1" si="54"/>
        <v>0.55583582865705561</v>
      </c>
      <c r="R351">
        <f t="shared" ca="1" si="55"/>
        <v>-1.161606872639094</v>
      </c>
      <c r="AH351">
        <f t="shared" ca="1" si="56"/>
        <v>14.091865446387494</v>
      </c>
      <c r="AI351">
        <f t="shared" ca="1" si="57"/>
        <v>0.35530293643982991</v>
      </c>
      <c r="AX351">
        <f t="shared" ca="1" si="58"/>
        <v>1.7766856039367556</v>
      </c>
      <c r="BO351">
        <f t="shared" ca="1" si="59"/>
        <v>0.88762834763419773</v>
      </c>
      <c r="BP351">
        <f t="shared" ca="1" si="60"/>
        <v>60.899486395949893</v>
      </c>
      <c r="BQ351">
        <f t="shared" ca="1" si="51"/>
        <v>54.914521067986513</v>
      </c>
      <c r="BR351">
        <f t="shared" ca="1" si="52"/>
        <v>6.5578307294470042</v>
      </c>
      <c r="BS351">
        <f t="shared" ca="1" si="53"/>
        <v>11721.765373349244</v>
      </c>
    </row>
    <row r="352" spans="1:71">
      <c r="A352">
        <f t="shared" ca="1" si="54"/>
        <v>0.7974678239212144</v>
      </c>
      <c r="R352">
        <f t="shared" ca="1" si="55"/>
        <v>0.2173144191549016</v>
      </c>
      <c r="AH352">
        <f t="shared" ca="1" si="56"/>
        <v>21.300639220080161</v>
      </c>
      <c r="AI352">
        <f t="shared" ca="1" si="57"/>
        <v>0.58817334541199939</v>
      </c>
      <c r="AX352">
        <f t="shared" ca="1" si="58"/>
        <v>2.1814357919322047</v>
      </c>
      <c r="BO352">
        <f t="shared" ca="1" si="59"/>
        <v>6.4836900270346387E-3</v>
      </c>
      <c r="BP352">
        <f t="shared" ca="1" si="60"/>
        <v>87.83438587857637</v>
      </c>
      <c r="BQ352">
        <f t="shared" ca="1" si="51"/>
        <v>2.2774880947279859</v>
      </c>
      <c r="BR352">
        <f t="shared" ca="1" si="52"/>
        <v>1.9514401330869981E-2</v>
      </c>
      <c r="BS352">
        <f t="shared" ca="1" si="53"/>
        <v>6382.010141372406</v>
      </c>
    </row>
    <row r="353" spans="1:71">
      <c r="A353">
        <f t="shared" ca="1" si="54"/>
        <v>0.91560493097582984</v>
      </c>
      <c r="R353">
        <f t="shared" ca="1" si="55"/>
        <v>-0.58949176967576888</v>
      </c>
      <c r="AH353">
        <f t="shared" ca="1" si="56"/>
        <v>13.853589072232282</v>
      </c>
      <c r="AI353">
        <f t="shared" ca="1" si="57"/>
        <v>0.34671848852047737</v>
      </c>
      <c r="AX353">
        <f t="shared" ca="1" si="58"/>
        <v>0.56003054469987223</v>
      </c>
      <c r="BO353">
        <f t="shared" ca="1" si="59"/>
        <v>0.3665917128391234</v>
      </c>
      <c r="BP353">
        <f t="shared" ca="1" si="60"/>
        <v>82.46247623030871</v>
      </c>
      <c r="BQ353">
        <f t="shared" ca="1" si="51"/>
        <v>20.442578899847341</v>
      </c>
      <c r="BR353">
        <f t="shared" ca="1" si="52"/>
        <v>1.3699201840486561</v>
      </c>
      <c r="BS353">
        <f t="shared" ca="1" si="53"/>
        <v>8227.6072813209412</v>
      </c>
    </row>
    <row r="354" spans="1:71">
      <c r="A354">
        <f t="shared" ca="1" si="54"/>
        <v>0.82534497528575623</v>
      </c>
      <c r="R354">
        <f t="shared" ca="1" si="55"/>
        <v>-1.8170049285242722</v>
      </c>
      <c r="AH354">
        <f t="shared" ca="1" si="56"/>
        <v>19.45658787770525</v>
      </c>
      <c r="AI354">
        <f t="shared" ca="1" si="57"/>
        <v>0.53354998796382902</v>
      </c>
      <c r="AX354">
        <f t="shared" ca="1" si="58"/>
        <v>1.573609239071792</v>
      </c>
      <c r="BO354">
        <f t="shared" ca="1" si="59"/>
        <v>0.98901947828640102</v>
      </c>
      <c r="BP354">
        <f t="shared" ca="1" si="60"/>
        <v>92.56622227483814</v>
      </c>
      <c r="BQ354">
        <f t="shared" ca="1" si="51"/>
        <v>72.158385268571635</v>
      </c>
      <c r="BR354">
        <f t="shared" ca="1" si="52"/>
        <v>13.534896987389473</v>
      </c>
      <c r="BS354">
        <f t="shared" ca="1" si="53"/>
        <v>17755.943182312676</v>
      </c>
    </row>
    <row r="355" spans="1:71">
      <c r="A355">
        <f t="shared" ca="1" si="54"/>
        <v>0.16350909084351062</v>
      </c>
      <c r="R355">
        <f t="shared" ca="1" si="55"/>
        <v>0.77034982015495301</v>
      </c>
      <c r="AH355">
        <f t="shared" ca="1" si="56"/>
        <v>9.0861185635697765</v>
      </c>
      <c r="AI355">
        <f t="shared" ca="1" si="57"/>
        <v>0.16511510110249461</v>
      </c>
      <c r="AX355">
        <f t="shared" ca="1" si="58"/>
        <v>0.22339442320983458</v>
      </c>
      <c r="BO355">
        <f t="shared" ca="1" si="59"/>
        <v>0.77642559932452015</v>
      </c>
      <c r="BP355">
        <f t="shared" ca="1" si="60"/>
        <v>87.734654407484342</v>
      </c>
      <c r="BQ355">
        <f t="shared" ca="1" si="51"/>
        <v>44.616152784318558</v>
      </c>
      <c r="BR355">
        <f t="shared" ca="1" si="52"/>
        <v>4.4940330941862543</v>
      </c>
      <c r="BS355">
        <f t="shared" ca="1" si="53"/>
        <v>11951.251015211636</v>
      </c>
    </row>
    <row r="356" spans="1:71">
      <c r="A356">
        <f t="shared" ca="1" si="54"/>
        <v>0.56270927040741825</v>
      </c>
      <c r="R356">
        <f t="shared" ca="1" si="55"/>
        <v>-0.85094855144894055</v>
      </c>
      <c r="AH356">
        <f t="shared" ca="1" si="56"/>
        <v>41.040908998450277</v>
      </c>
      <c r="AI356">
        <f t="shared" ca="1" si="57"/>
        <v>0.95986734421297537</v>
      </c>
      <c r="AX356">
        <f t="shared" ca="1" si="58"/>
        <v>0.58393260690280802</v>
      </c>
      <c r="BO356">
        <f t="shared" ca="1" si="59"/>
        <v>0.47779843778640974</v>
      </c>
      <c r="BP356">
        <f t="shared" ca="1" si="60"/>
        <v>79.714977625965531</v>
      </c>
      <c r="BQ356">
        <f t="shared" ca="1" si="51"/>
        <v>25.922936947388635</v>
      </c>
      <c r="BR356">
        <f t="shared" ca="1" si="52"/>
        <v>1.9491048933643467</v>
      </c>
      <c r="BS356">
        <f t="shared" ca="1" si="53"/>
        <v>8757.073596565755</v>
      </c>
    </row>
    <row r="357" spans="1:71">
      <c r="A357">
        <f t="shared" ca="1" si="54"/>
        <v>0.30129091046869161</v>
      </c>
      <c r="R357">
        <f t="shared" ca="1" si="55"/>
        <v>-0.66761912155559544</v>
      </c>
      <c r="AH357">
        <f t="shared" ca="1" si="56"/>
        <v>32.798514777305755</v>
      </c>
      <c r="AI357">
        <f t="shared" ca="1" si="57"/>
        <v>0.85205445306671568</v>
      </c>
      <c r="AX357">
        <f t="shared" ca="1" si="58"/>
        <v>3.5174337323944296</v>
      </c>
      <c r="BO357">
        <f t="shared" ca="1" si="59"/>
        <v>0.8335878909174923</v>
      </c>
      <c r="BP357">
        <f t="shared" ca="1" si="60"/>
        <v>93.27973604826245</v>
      </c>
      <c r="BQ357">
        <f t="shared" ca="1" si="51"/>
        <v>49.472834870200558</v>
      </c>
      <c r="BR357">
        <f t="shared" ca="1" si="52"/>
        <v>5.3798639469425176</v>
      </c>
      <c r="BS357">
        <f t="shared" ca="1" si="53"/>
        <v>13090.824194481182</v>
      </c>
    </row>
    <row r="358" spans="1:71">
      <c r="A358">
        <f t="shared" ca="1" si="54"/>
        <v>0.92564584742750511</v>
      </c>
      <c r="R358">
        <f t="shared" ca="1" si="55"/>
        <v>1.6573454534662277</v>
      </c>
      <c r="AH358">
        <f t="shared" ca="1" si="56"/>
        <v>34.661582359349751</v>
      </c>
      <c r="AI358">
        <f t="shared" ca="1" si="57"/>
        <v>0.88236647214049457</v>
      </c>
      <c r="AX358">
        <f t="shared" ca="1" si="58"/>
        <v>1.3846974932377583</v>
      </c>
      <c r="BO358">
        <f t="shared" ca="1" si="59"/>
        <v>0.51312819788687292</v>
      </c>
      <c r="BP358">
        <f t="shared" ca="1" si="60"/>
        <v>103.34596101957905</v>
      </c>
      <c r="BQ358">
        <f t="shared" ca="1" si="51"/>
        <v>27.784273520006337</v>
      </c>
      <c r="BR358">
        <f t="shared" ca="1" si="52"/>
        <v>2.1592632917021826</v>
      </c>
      <c r="BS358">
        <f t="shared" ca="1" si="53"/>
        <v>10660.423610881822</v>
      </c>
    </row>
    <row r="359" spans="1:71">
      <c r="A359">
        <f t="shared" ca="1" si="54"/>
        <v>0.25192754720419119</v>
      </c>
      <c r="R359">
        <f t="shared" ca="1" si="55"/>
        <v>0.61688087067068642</v>
      </c>
      <c r="AH359">
        <f t="shared" ca="1" si="56"/>
        <v>1.9541454136338519</v>
      </c>
      <c r="AI359">
        <f t="shared" ca="1" si="57"/>
        <v>7.6373685952524362E-3</v>
      </c>
      <c r="AX359">
        <f t="shared" ca="1" si="58"/>
        <v>3.2689453636203676</v>
      </c>
      <c r="BO359">
        <f t="shared" ca="1" si="59"/>
        <v>0.69511558837576903</v>
      </c>
      <c r="BP359">
        <f t="shared" ca="1" si="60"/>
        <v>101.13275332689621</v>
      </c>
      <c r="BQ359">
        <f t="shared" ca="1" si="51"/>
        <v>38.679875301547142</v>
      </c>
      <c r="BR359">
        <f t="shared" ca="1" si="52"/>
        <v>3.5634676574590585</v>
      </c>
      <c r="BS359">
        <f t="shared" ca="1" si="53"/>
        <v>12016.320560275166</v>
      </c>
    </row>
    <row r="360" spans="1:71">
      <c r="A360">
        <f t="shared" ca="1" si="54"/>
        <v>0.91354188584296114</v>
      </c>
      <c r="R360">
        <f t="shared" ca="1" si="55"/>
        <v>0.51872539525580297</v>
      </c>
      <c r="AH360">
        <f t="shared" ca="1" si="56"/>
        <v>35.693135245213035</v>
      </c>
      <c r="AI360">
        <f t="shared" ca="1" si="57"/>
        <v>0.89765681044411727</v>
      </c>
      <c r="AX360">
        <f t="shared" ca="1" si="58"/>
        <v>0.66068474443281533</v>
      </c>
      <c r="BO360">
        <f t="shared" ca="1" si="59"/>
        <v>0.16139974376715072</v>
      </c>
      <c r="BP360">
        <f t="shared" ca="1" si="60"/>
        <v>94.240691768100106</v>
      </c>
      <c r="BQ360">
        <f t="shared" ca="1" si="51"/>
        <v>11.471455327696063</v>
      </c>
      <c r="BR360">
        <f t="shared" ca="1" si="52"/>
        <v>0.52806341609150376</v>
      </c>
      <c r="BS360">
        <f t="shared" ca="1" si="53"/>
        <v>7902.4129813640639</v>
      </c>
    </row>
    <row r="361" spans="1:71">
      <c r="A361">
        <f t="shared" ca="1" si="54"/>
        <v>0.42489362151947541</v>
      </c>
      <c r="R361">
        <f t="shared" ca="1" si="55"/>
        <v>0.20950066738858952</v>
      </c>
      <c r="AH361">
        <f t="shared" ca="1" si="56"/>
        <v>32.70634287625073</v>
      </c>
      <c r="AI361">
        <f t="shared" ca="1" si="57"/>
        <v>0.85046471164309811</v>
      </c>
      <c r="AX361">
        <f t="shared" ca="1" si="58"/>
        <v>6.0170734595710735</v>
      </c>
      <c r="BO361">
        <f t="shared" ca="1" si="59"/>
        <v>0.75263121226991792</v>
      </c>
      <c r="BP361">
        <f t="shared" ca="1" si="60"/>
        <v>73.920570717445216</v>
      </c>
      <c r="BQ361">
        <f t="shared" ca="1" si="51"/>
        <v>42.7808488639456</v>
      </c>
      <c r="BR361">
        <f t="shared" ca="1" si="52"/>
        <v>4.1906249644152851</v>
      </c>
      <c r="BS361">
        <f t="shared" ca="1" si="53"/>
        <v>10709.712325940311</v>
      </c>
    </row>
    <row r="362" spans="1:71">
      <c r="A362">
        <f t="shared" ca="1" si="54"/>
        <v>0.48893915973357438</v>
      </c>
      <c r="R362">
        <f t="shared" ca="1" si="55"/>
        <v>-0.74248426263664613</v>
      </c>
      <c r="AH362">
        <f t="shared" ca="1" si="56"/>
        <v>5.9878788131242304</v>
      </c>
      <c r="AI362">
        <f t="shared" ca="1" si="57"/>
        <v>7.1709385361324096E-2</v>
      </c>
      <c r="AX362">
        <f t="shared" ca="1" si="58"/>
        <v>4.9761073366993012</v>
      </c>
      <c r="BO362">
        <f t="shared" ca="1" si="59"/>
        <v>0.5427856907219536</v>
      </c>
      <c r="BP362">
        <f t="shared" ca="1" si="60"/>
        <v>94.669866944067223</v>
      </c>
      <c r="BQ362">
        <f t="shared" ca="1" si="51"/>
        <v>29.399603440713435</v>
      </c>
      <c r="BR362">
        <f t="shared" ca="1" si="52"/>
        <v>2.3478091497531599</v>
      </c>
      <c r="BS362">
        <f t="shared" ca="1" si="53"/>
        <v>10271.193775081996</v>
      </c>
    </row>
    <row r="363" spans="1:71">
      <c r="A363">
        <f t="shared" ca="1" si="54"/>
        <v>0.29702295088653818</v>
      </c>
      <c r="R363">
        <f t="shared" ca="1" si="55"/>
        <v>-0.9538649181790585</v>
      </c>
      <c r="AH363">
        <f t="shared" ca="1" si="56"/>
        <v>36.82829041484797</v>
      </c>
      <c r="AI363">
        <f t="shared" ca="1" si="57"/>
        <v>0.91325303330220708</v>
      </c>
      <c r="AX363">
        <f t="shared" ca="1" si="58"/>
        <v>2.1781602250389231</v>
      </c>
      <c r="BO363">
        <f t="shared" ca="1" si="59"/>
        <v>0.34760343130383387</v>
      </c>
      <c r="BP363">
        <f t="shared" ca="1" si="60"/>
        <v>115.66760181126303</v>
      </c>
      <c r="BQ363">
        <f t="shared" ca="1" si="51"/>
        <v>19.556466146505542</v>
      </c>
      <c r="BR363">
        <f t="shared" ca="1" si="52"/>
        <v>1.2813080032750748</v>
      </c>
      <c r="BS363">
        <f t="shared" ca="1" si="53"/>
        <v>10436.771142421489</v>
      </c>
    </row>
    <row r="364" spans="1:71">
      <c r="A364">
        <f t="shared" ca="1" si="54"/>
        <v>0.81928606462704034</v>
      </c>
      <c r="R364">
        <f t="shared" ca="1" si="55"/>
        <v>-0.79917520082094951</v>
      </c>
      <c r="AH364">
        <f t="shared" ca="1" si="56"/>
        <v>25.574134846091049</v>
      </c>
      <c r="AI364">
        <f t="shared" ca="1" si="57"/>
        <v>0.70168855574152822</v>
      </c>
      <c r="AX364">
        <f t="shared" ca="1" si="58"/>
        <v>0.18675934718224804</v>
      </c>
      <c r="BO364">
        <f t="shared" ca="1" si="59"/>
        <v>1.8138917604036964E-3</v>
      </c>
      <c r="BP364">
        <f t="shared" ca="1" si="60"/>
        <v>136.12564151763803</v>
      </c>
      <c r="BQ364">
        <f t="shared" ca="1" si="51"/>
        <v>1.2046216868058441</v>
      </c>
      <c r="BR364">
        <f t="shared" ca="1" si="52"/>
        <v>5.4466165623923476E-3</v>
      </c>
      <c r="BS364">
        <f t="shared" ca="1" si="53"/>
        <v>9650.891059883963</v>
      </c>
    </row>
    <row r="365" spans="1:71">
      <c r="A365">
        <f t="shared" ca="1" si="54"/>
        <v>7.80809819977204E-2</v>
      </c>
      <c r="R365">
        <f t="shared" ca="1" si="55"/>
        <v>1.5579286137189456</v>
      </c>
      <c r="AH365">
        <f t="shared" ca="1" si="56"/>
        <v>26.179661885141538</v>
      </c>
      <c r="AI365">
        <f t="shared" ca="1" si="57"/>
        <v>0.7162957460469106</v>
      </c>
      <c r="AX365">
        <f t="shared" ca="1" si="58"/>
        <v>0.20167595601582078</v>
      </c>
      <c r="BO365">
        <f t="shared" ca="1" si="59"/>
        <v>0.405224368569569</v>
      </c>
      <c r="BP365">
        <f t="shared" ca="1" si="60"/>
        <v>84.156522490471232</v>
      </c>
      <c r="BQ365">
        <f t="shared" ca="1" si="51"/>
        <v>22.287405741810446</v>
      </c>
      <c r="BR365">
        <f t="shared" ca="1" si="52"/>
        <v>1.5587131037571647</v>
      </c>
      <c r="BS365">
        <f t="shared" ca="1" si="53"/>
        <v>8587.3110796411802</v>
      </c>
    </row>
    <row r="366" spans="1:71">
      <c r="A366">
        <f t="shared" ca="1" si="54"/>
        <v>0.25328199004938823</v>
      </c>
      <c r="R366">
        <f t="shared" ca="1" si="55"/>
        <v>-0.75828183615598721</v>
      </c>
      <c r="AH366">
        <f t="shared" ca="1" si="56"/>
        <v>24.483878474547677</v>
      </c>
      <c r="AI366">
        <f t="shared" ca="1" si="57"/>
        <v>0.67446377114917433</v>
      </c>
      <c r="AX366">
        <f t="shared" ca="1" si="58"/>
        <v>4.9668265075710236</v>
      </c>
      <c r="BO366">
        <f t="shared" ca="1" si="59"/>
        <v>0.90558632722917787</v>
      </c>
      <c r="BP366">
        <f t="shared" ca="1" si="60"/>
        <v>126.22889019205527</v>
      </c>
      <c r="BQ366">
        <f t="shared" ca="1" si="51"/>
        <v>57.006162401273599</v>
      </c>
      <c r="BR366">
        <f t="shared" ca="1" si="52"/>
        <v>7.0802081329344801</v>
      </c>
      <c r="BS366">
        <f t="shared" ca="1" si="53"/>
        <v>16660.700993451574</v>
      </c>
    </row>
    <row r="367" spans="1:71">
      <c r="A367">
        <f t="shared" ca="1" si="54"/>
        <v>0.33999191670923423</v>
      </c>
      <c r="R367">
        <f t="shared" ca="1" si="55"/>
        <v>-0.97112651115812254</v>
      </c>
      <c r="AH367">
        <f t="shared" ca="1" si="56"/>
        <v>19.107026575370263</v>
      </c>
      <c r="AI367">
        <f t="shared" ca="1" si="57"/>
        <v>0.52281209649256044</v>
      </c>
      <c r="AX367">
        <f t="shared" ca="1" si="58"/>
        <v>0.78748900869281258</v>
      </c>
      <c r="BO367">
        <f t="shared" ca="1" si="59"/>
        <v>0.56281928400049175</v>
      </c>
      <c r="BP367">
        <f t="shared" ca="1" si="60"/>
        <v>83.189479529817305</v>
      </c>
      <c r="BQ367">
        <f t="shared" ca="1" si="51"/>
        <v>30.520590043966301</v>
      </c>
      <c r="BR367">
        <f t="shared" ca="1" si="52"/>
        <v>2.4822258948402207</v>
      </c>
      <c r="BS367">
        <f t="shared" ca="1" si="53"/>
        <v>9619.9903399359064</v>
      </c>
    </row>
    <row r="368" spans="1:71">
      <c r="A368">
        <f t="shared" ca="1" si="54"/>
        <v>0.52185113062975175</v>
      </c>
      <c r="R368">
        <f t="shared" ca="1" si="55"/>
        <v>-0.42353410823754928</v>
      </c>
      <c r="AH368">
        <f t="shared" ca="1" si="56"/>
        <v>16.289583476081368</v>
      </c>
      <c r="AI368">
        <f t="shared" ca="1" si="57"/>
        <v>0.43180390889195674</v>
      </c>
      <c r="AX368">
        <f t="shared" ca="1" si="58"/>
        <v>5.0902918798919536</v>
      </c>
      <c r="BO368">
        <f t="shared" ca="1" si="59"/>
        <v>0.61986948895065508</v>
      </c>
      <c r="BP368">
        <f t="shared" ca="1" si="60"/>
        <v>82.19563100745917</v>
      </c>
      <c r="BQ368">
        <f t="shared" ca="1" si="51"/>
        <v>33.861828581137601</v>
      </c>
      <c r="BR368">
        <f t="shared" ca="1" si="52"/>
        <v>2.9017219052920371</v>
      </c>
      <c r="BS368">
        <f t="shared" ca="1" si="53"/>
        <v>10010.393600223513</v>
      </c>
    </row>
    <row r="369" spans="1:71">
      <c r="A369">
        <f t="shared" ca="1" si="54"/>
        <v>0.85058336731943474</v>
      </c>
      <c r="R369">
        <f t="shared" ca="1" si="55"/>
        <v>-0.4081615470565359</v>
      </c>
      <c r="AH369">
        <f t="shared" ca="1" si="56"/>
        <v>10.037041508890738</v>
      </c>
      <c r="AI369">
        <f t="shared" ca="1" si="57"/>
        <v>0.20148097431893919</v>
      </c>
      <c r="AX369">
        <f t="shared" ca="1" si="58"/>
        <v>2.6821668296970462</v>
      </c>
      <c r="BO369">
        <f t="shared" ca="1" si="59"/>
        <v>0.12461085946220329</v>
      </c>
      <c r="BP369">
        <f t="shared" ca="1" si="60"/>
        <v>98.719293494162969</v>
      </c>
      <c r="BQ369">
        <f t="shared" ca="1" si="51"/>
        <v>9.9844222451658489</v>
      </c>
      <c r="BR369">
        <f t="shared" ca="1" si="52"/>
        <v>0.39926027833593186</v>
      </c>
      <c r="BS369">
        <f t="shared" ca="1" si="53"/>
        <v>8028.5708526087728</v>
      </c>
    </row>
    <row r="370" spans="1:71">
      <c r="A370">
        <f t="shared" ca="1" si="54"/>
        <v>0.35300868138654651</v>
      </c>
      <c r="R370">
        <f t="shared" ca="1" si="55"/>
        <v>1.4142687919691042</v>
      </c>
      <c r="AH370">
        <f t="shared" ca="1" si="56"/>
        <v>21.794871789678929</v>
      </c>
      <c r="AI370">
        <f t="shared" ca="1" si="57"/>
        <v>0.60223537131967519</v>
      </c>
      <c r="AX370">
        <f t="shared" ca="1" si="58"/>
        <v>2.2151427514422264</v>
      </c>
      <c r="BO370">
        <f t="shared" ca="1" si="59"/>
        <v>0.52891312685047787</v>
      </c>
      <c r="BP370">
        <f t="shared" ca="1" si="60"/>
        <v>89.40864925380842</v>
      </c>
      <c r="BQ370">
        <f t="shared" ca="1" si="51"/>
        <v>28.637693883185854</v>
      </c>
      <c r="BR370">
        <f t="shared" ca="1" si="52"/>
        <v>2.2581382737577362</v>
      </c>
      <c r="BS370">
        <f t="shared" ca="1" si="53"/>
        <v>9799.8163182124954</v>
      </c>
    </row>
    <row r="371" spans="1:71">
      <c r="A371">
        <f t="shared" ca="1" si="54"/>
        <v>0.87354587117208282</v>
      </c>
      <c r="R371">
        <f t="shared" ca="1" si="55"/>
        <v>0.12528731953908748</v>
      </c>
      <c r="AH371">
        <f t="shared" ca="1" si="56"/>
        <v>8.2680606873661571</v>
      </c>
      <c r="AI371">
        <f t="shared" ca="1" si="57"/>
        <v>0.1367216550599395</v>
      </c>
      <c r="AX371">
        <f t="shared" ca="1" si="58"/>
        <v>7.4223672287576259E-2</v>
      </c>
      <c r="BO371">
        <f t="shared" ca="1" si="59"/>
        <v>0.50311309930734904</v>
      </c>
      <c r="BP371">
        <f t="shared" ca="1" si="60"/>
        <v>127.10716733856174</v>
      </c>
      <c r="BQ371">
        <f t="shared" ca="1" si="51"/>
        <v>27.249960721542159</v>
      </c>
      <c r="BR371">
        <f t="shared" ca="1" si="52"/>
        <v>2.0981785283424426</v>
      </c>
      <c r="BS371">
        <f t="shared" ca="1" si="53"/>
        <v>12251.95134435627</v>
      </c>
    </row>
    <row r="372" spans="1:71">
      <c r="A372">
        <f t="shared" ca="1" si="54"/>
        <v>0.28135696641699737</v>
      </c>
      <c r="R372">
        <f t="shared" ca="1" si="55"/>
        <v>-1.2462454668838914</v>
      </c>
      <c r="AH372">
        <f t="shared" ca="1" si="56"/>
        <v>3.0132107722804289</v>
      </c>
      <c r="AI372">
        <f t="shared" ca="1" si="57"/>
        <v>1.8158878316373639E-2</v>
      </c>
      <c r="AX372">
        <f t="shared" ca="1" si="58"/>
        <v>3.7442543527994703</v>
      </c>
      <c r="BO372">
        <f t="shared" ca="1" si="59"/>
        <v>0.64295331133403733</v>
      </c>
      <c r="BP372">
        <f t="shared" ca="1" si="60"/>
        <v>85.660846352608758</v>
      </c>
      <c r="BQ372">
        <f t="shared" ca="1" si="51"/>
        <v>35.284661954432337</v>
      </c>
      <c r="BR372">
        <f t="shared" ca="1" si="52"/>
        <v>3.0896661755298176</v>
      </c>
      <c r="BS372">
        <f t="shared" ca="1" si="53"/>
        <v>10451.625292784793</v>
      </c>
    </row>
    <row r="373" spans="1:71">
      <c r="A373">
        <f t="shared" ca="1" si="54"/>
        <v>0.34005272398970576</v>
      </c>
      <c r="R373">
        <f t="shared" ca="1" si="55"/>
        <v>-0.76534470183452363</v>
      </c>
      <c r="AH373">
        <f t="shared" ca="1" si="56"/>
        <v>39.482506208569987</v>
      </c>
      <c r="AI373">
        <f t="shared" ca="1" si="57"/>
        <v>0.9446911621736156</v>
      </c>
      <c r="AX373">
        <f t="shared" ca="1" si="58"/>
        <v>3.2389619682286179</v>
      </c>
      <c r="BO373">
        <f t="shared" ca="1" si="59"/>
        <v>0.39110198107375438</v>
      </c>
      <c r="BP373">
        <f t="shared" ca="1" si="60"/>
        <v>139.52285234281305</v>
      </c>
      <c r="BQ373">
        <f t="shared" ca="1" si="51"/>
        <v>21.606259702028204</v>
      </c>
      <c r="BR373">
        <f t="shared" ca="1" si="52"/>
        <v>1.4883134457054397</v>
      </c>
      <c r="BS373">
        <f t="shared" ca="1" si="53"/>
        <v>12373.719667911366</v>
      </c>
    </row>
    <row r="374" spans="1:71">
      <c r="A374">
        <f t="shared" ca="1" si="54"/>
        <v>6.8665546951723999E-2</v>
      </c>
      <c r="R374">
        <f t="shared" ca="1" si="55"/>
        <v>-0.12216100547923267</v>
      </c>
      <c r="AH374">
        <f t="shared" ca="1" si="56"/>
        <v>19.708099163752664</v>
      </c>
      <c r="AI374">
        <f t="shared" ca="1" si="57"/>
        <v>0.54120037186347891</v>
      </c>
      <c r="AX374">
        <f t="shared" ca="1" si="58"/>
        <v>4.6824925104987454</v>
      </c>
      <c r="BO374">
        <f t="shared" ca="1" si="59"/>
        <v>0.50292249861426441</v>
      </c>
      <c r="BP374">
        <f t="shared" ca="1" si="60"/>
        <v>85.410237348275885</v>
      </c>
      <c r="BQ374">
        <f t="shared" ca="1" si="51"/>
        <v>27.239844505914128</v>
      </c>
      <c r="BR374">
        <f t="shared" ca="1" si="52"/>
        <v>2.097027979922264</v>
      </c>
      <c r="BS374">
        <f t="shared" ca="1" si="53"/>
        <v>9331.809458947404</v>
      </c>
    </row>
    <row r="375" spans="1:71">
      <c r="A375">
        <f t="shared" ca="1" si="54"/>
        <v>0.57434658981730136</v>
      </c>
      <c r="R375">
        <f t="shared" ca="1" si="55"/>
        <v>-0.53951019160007896</v>
      </c>
      <c r="AH375">
        <f t="shared" ca="1" si="56"/>
        <v>29.382044372645893</v>
      </c>
      <c r="AI375">
        <f t="shared" ca="1" si="57"/>
        <v>0.78744995287422859</v>
      </c>
      <c r="AX375">
        <f t="shared" ca="1" si="58"/>
        <v>0.96752090984784755</v>
      </c>
      <c r="BO375">
        <f t="shared" ca="1" si="59"/>
        <v>0.70501584420448815</v>
      </c>
      <c r="BP375">
        <f t="shared" ca="1" si="60"/>
        <v>113.54403302644111</v>
      </c>
      <c r="BQ375">
        <f t="shared" ref="BQ375:BQ438" ca="1" si="61">IF(BO375&lt;(10/80),0+SQRT(BO375*(80-0)*(10-0)),80-SQRT((1-BO375)*(80-0)*(80-10)))</f>
        <v>39.356288648120895</v>
      </c>
      <c r="BR375">
        <f t="shared" ref="BR375:BR438" ca="1" si="62">-LN(1-BO375)/(1/3)</f>
        <v>3.6625008997573882</v>
      </c>
      <c r="BS375">
        <f t="shared" ref="BS375:BS438" ca="1" si="63">BP375*$BP$4+BQ375*$BQ$4+BR375*$BR$4</f>
        <v>12982.461446590185</v>
      </c>
    </row>
    <row r="376" spans="1:71">
      <c r="A376">
        <f t="shared" ca="1" si="54"/>
        <v>0.29905126768348045</v>
      </c>
      <c r="R376">
        <f t="shared" ca="1" si="55"/>
        <v>1.1742541886406621</v>
      </c>
      <c r="AH376">
        <f t="shared" ca="1" si="56"/>
        <v>6.0226771613243208</v>
      </c>
      <c r="AI376">
        <f t="shared" ca="1" si="57"/>
        <v>7.254528037907515E-2</v>
      </c>
      <c r="AX376">
        <f t="shared" ca="1" si="58"/>
        <v>4.1737387382174065</v>
      </c>
      <c r="BO376">
        <f t="shared" ca="1" si="59"/>
        <v>0.30574613266441586</v>
      </c>
      <c r="BP376">
        <f t="shared" ca="1" si="60"/>
        <v>79.208896126456608</v>
      </c>
      <c r="BQ376">
        <f t="shared" ca="1" si="61"/>
        <v>17.647601031882736</v>
      </c>
      <c r="BR376">
        <f t="shared" ca="1" si="62"/>
        <v>1.0947527468632676</v>
      </c>
      <c r="BS376">
        <f t="shared" ca="1" si="63"/>
        <v>7637.808656099216</v>
      </c>
    </row>
    <row r="377" spans="1:71">
      <c r="A377">
        <f t="shared" ca="1" si="54"/>
        <v>0.74533345364758596</v>
      </c>
      <c r="R377">
        <f t="shared" ca="1" si="55"/>
        <v>-7.8228711481193675E-2</v>
      </c>
      <c r="AH377">
        <f t="shared" ca="1" si="56"/>
        <v>19.411803150336855</v>
      </c>
      <c r="AI377">
        <f t="shared" ca="1" si="57"/>
        <v>0.5321811067431288</v>
      </c>
      <c r="AX377">
        <f t="shared" ca="1" si="58"/>
        <v>1.0084303654555415</v>
      </c>
      <c r="BO377">
        <f t="shared" ca="1" si="59"/>
        <v>0.36072871196194856</v>
      </c>
      <c r="BP377">
        <f t="shared" ca="1" si="60"/>
        <v>95.11974828493706</v>
      </c>
      <c r="BQ377">
        <f t="shared" ca="1" si="61"/>
        <v>20.167573899990579</v>
      </c>
      <c r="BR377">
        <f t="shared" ca="1" si="62"/>
        <v>1.3422790913417295</v>
      </c>
      <c r="BS377">
        <f t="shared" ca="1" si="63"/>
        <v>9077.8234973471699</v>
      </c>
    </row>
    <row r="378" spans="1:71">
      <c r="A378">
        <f t="shared" ca="1" si="54"/>
        <v>0.34226791015244529</v>
      </c>
      <c r="R378">
        <f t="shared" ca="1" si="55"/>
        <v>0.20782241584446323</v>
      </c>
      <c r="AH378">
        <f t="shared" ca="1" si="56"/>
        <v>38.02133243639944</v>
      </c>
      <c r="AI378">
        <f t="shared" ca="1" si="57"/>
        <v>0.92825576170037194</v>
      </c>
      <c r="AX378">
        <f t="shared" ca="1" si="58"/>
        <v>4.6938591691648532E-2</v>
      </c>
      <c r="BO378">
        <f t="shared" ca="1" si="59"/>
        <v>0.93162216389401453</v>
      </c>
      <c r="BP378">
        <f t="shared" ca="1" si="60"/>
        <v>129.62020568501444</v>
      </c>
      <c r="BQ378">
        <f t="shared" ca="1" si="61"/>
        <v>60.431763436795876</v>
      </c>
      <c r="BR378">
        <f t="shared" ca="1" si="62"/>
        <v>8.0481196212062027</v>
      </c>
      <c r="BS378">
        <f t="shared" ca="1" si="63"/>
        <v>17531.026627992458</v>
      </c>
    </row>
    <row r="379" spans="1:71">
      <c r="A379">
        <f t="shared" ca="1" si="54"/>
        <v>0.21844419020104755</v>
      </c>
      <c r="R379">
        <f t="shared" ca="1" si="55"/>
        <v>-0.83496417060223471</v>
      </c>
      <c r="AH379">
        <f t="shared" ca="1" si="56"/>
        <v>46.60728746145454</v>
      </c>
      <c r="AI379">
        <f t="shared" ca="1" si="57"/>
        <v>0.9942447508153982</v>
      </c>
      <c r="AX379">
        <f t="shared" ca="1" si="58"/>
        <v>1.1612978963701162</v>
      </c>
      <c r="BO379">
        <f t="shared" ca="1" si="59"/>
        <v>0.75066911748177856</v>
      </c>
      <c r="BP379">
        <f t="shared" ca="1" si="60"/>
        <v>91.761030133633454</v>
      </c>
      <c r="BQ379">
        <f t="shared" ca="1" si="61"/>
        <v>42.633531848701033</v>
      </c>
      <c r="BR379">
        <f t="shared" ca="1" si="62"/>
        <v>4.1669232575893593</v>
      </c>
      <c r="BS379">
        <f t="shared" ca="1" si="63"/>
        <v>11936.702271501252</v>
      </c>
    </row>
    <row r="380" spans="1:71">
      <c r="A380">
        <f t="shared" ca="1" si="54"/>
        <v>0.865647032999457</v>
      </c>
      <c r="R380">
        <f t="shared" ca="1" si="55"/>
        <v>-0.52593860671350345</v>
      </c>
      <c r="AH380">
        <f t="shared" ca="1" si="56"/>
        <v>26.815217863704564</v>
      </c>
      <c r="AI380">
        <f t="shared" ca="1" si="57"/>
        <v>0.73123293864625805</v>
      </c>
      <c r="AX380">
        <f t="shared" ca="1" si="58"/>
        <v>0.77351303936023874</v>
      </c>
      <c r="BO380">
        <f t="shared" ca="1" si="59"/>
        <v>2.4439748105614001E-2</v>
      </c>
      <c r="BP380">
        <f t="shared" ca="1" si="60"/>
        <v>131.32180529738287</v>
      </c>
      <c r="BQ380">
        <f t="shared" ca="1" si="61"/>
        <v>4.4217415669045153</v>
      </c>
      <c r="BR380">
        <f t="shared" ca="1" si="62"/>
        <v>7.4230067058104879E-2</v>
      </c>
      <c r="BS380">
        <f t="shared" ca="1" si="63"/>
        <v>9656.9695476246834</v>
      </c>
    </row>
    <row r="381" spans="1:71">
      <c r="A381">
        <f t="shared" ca="1" si="54"/>
        <v>0.26000073706151594</v>
      </c>
      <c r="R381">
        <f t="shared" ca="1" si="55"/>
        <v>0.27657042000436266</v>
      </c>
      <c r="AH381">
        <f t="shared" ca="1" si="56"/>
        <v>21.222576730819348</v>
      </c>
      <c r="AI381">
        <f t="shared" ca="1" si="57"/>
        <v>0.58592995499320999</v>
      </c>
      <c r="AX381">
        <f t="shared" ca="1" si="58"/>
        <v>1.273715052394583</v>
      </c>
      <c r="BO381">
        <f t="shared" ca="1" si="59"/>
        <v>0.48989573428816036</v>
      </c>
      <c r="BP381">
        <f t="shared" ca="1" si="60"/>
        <v>99.647462862155635</v>
      </c>
      <c r="BQ381">
        <f t="shared" ca="1" si="61"/>
        <v>26.552980550957734</v>
      </c>
      <c r="BR381">
        <f t="shared" ca="1" si="62"/>
        <v>2.0194203947611973</v>
      </c>
      <c r="BS381">
        <f t="shared" ca="1" si="63"/>
        <v>10236.446573875026</v>
      </c>
    </row>
    <row r="382" spans="1:71">
      <c r="A382">
        <f t="shared" ca="1" si="54"/>
        <v>0.88966313831581334</v>
      </c>
      <c r="R382">
        <f t="shared" ca="1" si="55"/>
        <v>-0.3334402882363755</v>
      </c>
      <c r="AH382">
        <f t="shared" ca="1" si="56"/>
        <v>26.685375597962288</v>
      </c>
      <c r="AI382">
        <f t="shared" ca="1" si="57"/>
        <v>0.72821414449595379</v>
      </c>
      <c r="AX382">
        <f t="shared" ca="1" si="58"/>
        <v>0.44263559130126007</v>
      </c>
      <c r="BO382">
        <f t="shared" ca="1" si="59"/>
        <v>0.28039858221741609</v>
      </c>
      <c r="BP382">
        <f t="shared" ca="1" si="60"/>
        <v>109.35114075356242</v>
      </c>
      <c r="BQ382">
        <f t="shared" ca="1" si="61"/>
        <v>16.519546791295909</v>
      </c>
      <c r="BR382">
        <f t="shared" ca="1" si="62"/>
        <v>0.98717342001193853</v>
      </c>
      <c r="BS382">
        <f t="shared" ca="1" si="63"/>
        <v>9602.6865578825418</v>
      </c>
    </row>
    <row r="383" spans="1:71">
      <c r="A383">
        <f t="shared" ca="1" si="54"/>
        <v>0.24570607062426963</v>
      </c>
      <c r="R383">
        <f t="shared" ca="1" si="55"/>
        <v>0.30683152393044633</v>
      </c>
      <c r="AH383">
        <f t="shared" ca="1" si="56"/>
        <v>46.856481598811826</v>
      </c>
      <c r="AI383">
        <f t="shared" ca="1" si="57"/>
        <v>0.99505914603069567</v>
      </c>
      <c r="AX383">
        <f t="shared" ca="1" si="58"/>
        <v>2.2179771549511953</v>
      </c>
      <c r="BO383">
        <f t="shared" ca="1" si="59"/>
        <v>6.4062783619047936E-2</v>
      </c>
      <c r="BP383">
        <f t="shared" ca="1" si="60"/>
        <v>103.03364262960156</v>
      </c>
      <c r="BQ383">
        <f t="shared" ca="1" si="61"/>
        <v>7.1589263786714801</v>
      </c>
      <c r="BR383">
        <f t="shared" ca="1" si="62"/>
        <v>0.19862064381105593</v>
      </c>
      <c r="BS383">
        <f t="shared" ca="1" si="63"/>
        <v>7987.833815082573</v>
      </c>
    </row>
    <row r="384" spans="1:71">
      <c r="A384">
        <f t="shared" ca="1" si="54"/>
        <v>0.31124530076701928</v>
      </c>
      <c r="R384">
        <f t="shared" ca="1" si="55"/>
        <v>1.6579327170462046</v>
      </c>
      <c r="AH384">
        <f t="shared" ca="1" si="56"/>
        <v>10.931603708651842</v>
      </c>
      <c r="AI384">
        <f t="shared" ca="1" si="57"/>
        <v>0.23683020561108681</v>
      </c>
      <c r="AX384">
        <f t="shared" ca="1" si="58"/>
        <v>2.1249099323158487</v>
      </c>
      <c r="BO384">
        <f t="shared" ca="1" si="59"/>
        <v>0.42108696522053968</v>
      </c>
      <c r="BP384">
        <f t="shared" ca="1" si="60"/>
        <v>77.265568007258622</v>
      </c>
      <c r="BQ384">
        <f t="shared" ca="1" si="61"/>
        <v>23.062200650490738</v>
      </c>
      <c r="BR384">
        <f t="shared" ca="1" si="62"/>
        <v>1.6398090350680383</v>
      </c>
      <c r="BS384">
        <f t="shared" ca="1" si="63"/>
        <v>8206.752536077589</v>
      </c>
    </row>
    <row r="385" spans="1:71">
      <c r="A385">
        <f t="shared" ca="1" si="54"/>
        <v>0.37435970972597055</v>
      </c>
      <c r="R385">
        <f t="shared" ca="1" si="55"/>
        <v>-2.0764798708738263</v>
      </c>
      <c r="AH385">
        <f t="shared" ca="1" si="56"/>
        <v>12.23061041037441</v>
      </c>
      <c r="AI385">
        <f t="shared" ca="1" si="57"/>
        <v>0.28673660501354126</v>
      </c>
      <c r="AX385">
        <f t="shared" ca="1" si="58"/>
        <v>0.75048757150904866</v>
      </c>
      <c r="BO385">
        <f t="shared" ca="1" si="59"/>
        <v>0.20766587616557131</v>
      </c>
      <c r="BP385">
        <f t="shared" ca="1" si="60"/>
        <v>97.522106973512848</v>
      </c>
      <c r="BQ385">
        <f t="shared" ca="1" si="61"/>
        <v>13.388656420450431</v>
      </c>
      <c r="BR385">
        <f t="shared" ca="1" si="62"/>
        <v>0.6983163078090272</v>
      </c>
      <c r="BS385">
        <f t="shared" ca="1" si="63"/>
        <v>8374.9080225336511</v>
      </c>
    </row>
    <row r="386" spans="1:71">
      <c r="A386">
        <f t="shared" ca="1" si="54"/>
        <v>0.22086941041441654</v>
      </c>
      <c r="R386">
        <f t="shared" ca="1" si="55"/>
        <v>0.46299164584792224</v>
      </c>
      <c r="AH386">
        <f t="shared" ca="1" si="56"/>
        <v>15.318550427463656</v>
      </c>
      <c r="AI386">
        <f t="shared" ca="1" si="57"/>
        <v>0.39859852777380933</v>
      </c>
      <c r="AX386">
        <f t="shared" ca="1" si="58"/>
        <v>0.31684100946005966</v>
      </c>
      <c r="BO386">
        <f t="shared" ca="1" si="59"/>
        <v>0.35778231723670384</v>
      </c>
      <c r="BP386">
        <f t="shared" ca="1" si="60"/>
        <v>120.45716716285928</v>
      </c>
      <c r="BQ386">
        <f t="shared" ca="1" si="61"/>
        <v>20.029848895684296</v>
      </c>
      <c r="BR386">
        <f t="shared" ca="1" si="62"/>
        <v>1.3284838891156916</v>
      </c>
      <c r="BS386">
        <f t="shared" ca="1" si="63"/>
        <v>10833.531757703287</v>
      </c>
    </row>
    <row r="387" spans="1:71">
      <c r="A387">
        <f t="shared" ref="A387:A450" ca="1" si="64">RAND()</f>
        <v>0.53512860172975962</v>
      </c>
      <c r="R387">
        <f t="shared" ref="R387:R450" ca="1" si="65">_xlfn.NORM.INV(RAND(),0,1)</f>
        <v>0.64921873127348184</v>
      </c>
      <c r="AH387">
        <f t="shared" ref="AH387:AH450" ca="1" si="66">IF(AI387&lt;$AL$4,$AL$1+SQRT(AI387*($AL$2-$AL$1)*($AL$3-$AL$1)),$AL$2-SQRT((1-AI387)*($AL$2-$AL$1)*($AL$2-$AL$3)))</f>
        <v>5.0472503307385015</v>
      </c>
      <c r="AI387">
        <f t="shared" ref="AI387:AI450" ca="1" si="67">RAND()</f>
        <v>5.0949471802279822E-2</v>
      </c>
      <c r="AX387">
        <f t="shared" ref="AX387:AX450" ca="1" si="68">-LN(1-RAND())/$AW$2</f>
        <v>0.70169439945328327</v>
      </c>
      <c r="BO387">
        <f t="shared" ca="1" si="59"/>
        <v>0.2312480890969788</v>
      </c>
      <c r="BP387">
        <f t="shared" ca="1" si="60"/>
        <v>86.92460966375458</v>
      </c>
      <c r="BQ387">
        <f t="shared" ca="1" si="61"/>
        <v>14.38741964335712</v>
      </c>
      <c r="BR387">
        <f t="shared" ca="1" si="62"/>
        <v>0.78896092241097471</v>
      </c>
      <c r="BS387">
        <f t="shared" ca="1" si="63"/>
        <v>7760.1529175218257</v>
      </c>
    </row>
    <row r="388" spans="1:71">
      <c r="A388">
        <f t="shared" ca="1" si="64"/>
        <v>0.90727599801197245</v>
      </c>
      <c r="R388">
        <f t="shared" ca="1" si="65"/>
        <v>0.98066819545243733</v>
      </c>
      <c r="AH388">
        <f t="shared" ca="1" si="66"/>
        <v>15.984413866680335</v>
      </c>
      <c r="AI388">
        <f t="shared" ca="1" si="67"/>
        <v>0.42146995000335541</v>
      </c>
      <c r="AX388">
        <f t="shared" ca="1" si="68"/>
        <v>0.62183810430695907</v>
      </c>
      <c r="BO388">
        <f t="shared" ca="1" si="59"/>
        <v>0.66465910120191696</v>
      </c>
      <c r="BP388">
        <f t="shared" ca="1" si="60"/>
        <v>99.929337329687471</v>
      </c>
      <c r="BQ388">
        <f t="shared" ca="1" si="61"/>
        <v>36.665152206690919</v>
      </c>
      <c r="BR388">
        <f t="shared" ca="1" si="62"/>
        <v>3.2778229686509333</v>
      </c>
      <c r="BS388">
        <f t="shared" ca="1" si="63"/>
        <v>11644.915724342494</v>
      </c>
    </row>
    <row r="389" spans="1:71">
      <c r="A389">
        <f t="shared" ca="1" si="64"/>
        <v>0.98875138397941531</v>
      </c>
      <c r="R389">
        <f t="shared" ca="1" si="65"/>
        <v>-1.520436876164438</v>
      </c>
      <c r="AH389">
        <f t="shared" ca="1" si="66"/>
        <v>40.690690864077965</v>
      </c>
      <c r="AI389">
        <f t="shared" ca="1" si="67"/>
        <v>0.95666838170591928</v>
      </c>
      <c r="AX389">
        <f t="shared" ca="1" si="68"/>
        <v>3.8505754019516401</v>
      </c>
      <c r="BO389">
        <f t="shared" ca="1" si="59"/>
        <v>0.30090998141994407</v>
      </c>
      <c r="BP389">
        <f t="shared" ca="1" si="60"/>
        <v>57.885052484191121</v>
      </c>
      <c r="BQ389">
        <f t="shared" ca="1" si="61"/>
        <v>17.430805470676603</v>
      </c>
      <c r="BR389">
        <f t="shared" ca="1" si="62"/>
        <v>1.0739272892828793</v>
      </c>
      <c r="BS389">
        <f t="shared" ca="1" si="63"/>
        <v>6117.212407745903</v>
      </c>
    </row>
    <row r="390" spans="1:71">
      <c r="A390">
        <f t="shared" ca="1" si="64"/>
        <v>0.67320151607522061</v>
      </c>
      <c r="R390">
        <f t="shared" ca="1" si="65"/>
        <v>-0.90649246094207969</v>
      </c>
      <c r="AH390">
        <f t="shared" ca="1" si="66"/>
        <v>20.118011712765604</v>
      </c>
      <c r="AI390">
        <f t="shared" ca="1" si="67"/>
        <v>0.55353338800079321</v>
      </c>
      <c r="AX390">
        <f t="shared" ca="1" si="68"/>
        <v>4.3483408837662187</v>
      </c>
      <c r="BO390">
        <f t="shared" ca="1" si="59"/>
        <v>0.89455647444675424</v>
      </c>
      <c r="BP390">
        <f t="shared" ca="1" si="60"/>
        <v>79.21205432984749</v>
      </c>
      <c r="BQ390">
        <f t="shared" ca="1" si="61"/>
        <v>55.700128743176919</v>
      </c>
      <c r="BR390">
        <f t="shared" ca="1" si="62"/>
        <v>6.748739316613662</v>
      </c>
      <c r="BS390">
        <f t="shared" ca="1" si="63"/>
        <v>13139.478472391116</v>
      </c>
    </row>
    <row r="391" spans="1:71">
      <c r="A391">
        <f t="shared" ca="1" si="64"/>
        <v>0.34008350420503819</v>
      </c>
      <c r="R391">
        <f t="shared" ca="1" si="65"/>
        <v>-0.47994436761887854</v>
      </c>
      <c r="AH391">
        <f t="shared" ca="1" si="66"/>
        <v>15.311136411470216</v>
      </c>
      <c r="AI391">
        <f t="shared" ca="1" si="67"/>
        <v>0.39834137146818638</v>
      </c>
      <c r="AX391">
        <f t="shared" ca="1" si="68"/>
        <v>2.7283719604807746</v>
      </c>
      <c r="BO391">
        <f t="shared" ca="1" si="59"/>
        <v>0.99388987674343587</v>
      </c>
      <c r="BP391">
        <f t="shared" ca="1" si="60"/>
        <v>103.73368338091431</v>
      </c>
      <c r="BQ391">
        <f t="shared" ca="1" si="61"/>
        <v>74.15049658203715</v>
      </c>
      <c r="BR391">
        <f t="shared" ca="1" si="62"/>
        <v>15.293424999235054</v>
      </c>
      <c r="BS391">
        <f t="shared" ca="1" si="63"/>
        <v>19264.434994638235</v>
      </c>
    </row>
    <row r="392" spans="1:71">
      <c r="A392">
        <f t="shared" ca="1" si="64"/>
        <v>0.30022592161804895</v>
      </c>
      <c r="R392">
        <f t="shared" ca="1" si="65"/>
        <v>1.1560153920629996</v>
      </c>
      <c r="AH392">
        <f t="shared" ca="1" si="66"/>
        <v>18.968288447934725</v>
      </c>
      <c r="AI392">
        <f t="shared" ca="1" si="67"/>
        <v>0.51851643907470923</v>
      </c>
      <c r="AX392">
        <f t="shared" ca="1" si="68"/>
        <v>6.1603729259427604</v>
      </c>
      <c r="BO392">
        <f t="shared" ca="1" si="59"/>
        <v>0.78528986747214879</v>
      </c>
      <c r="BP392">
        <f t="shared" ca="1" si="60"/>
        <v>105.38568247967831</v>
      </c>
      <c r="BQ392">
        <f t="shared" ca="1" si="61"/>
        <v>45.324695500169483</v>
      </c>
      <c r="BR392">
        <f t="shared" ca="1" si="62"/>
        <v>4.6153991439676316</v>
      </c>
      <c r="BS392">
        <f t="shared" ca="1" si="63"/>
        <v>13294.087066784719</v>
      </c>
    </row>
    <row r="393" spans="1:71">
      <c r="A393">
        <f t="shared" ca="1" si="64"/>
        <v>0.56086224247006744</v>
      </c>
      <c r="R393">
        <f t="shared" ca="1" si="65"/>
        <v>2.3305700909403614E-2</v>
      </c>
      <c r="AH393">
        <f t="shared" ca="1" si="66"/>
        <v>19.375130332850382</v>
      </c>
      <c r="AI393">
        <f t="shared" ca="1" si="67"/>
        <v>0.53105867893504966</v>
      </c>
      <c r="AX393">
        <f t="shared" ca="1" si="68"/>
        <v>9.2377614893722662</v>
      </c>
      <c r="BO393">
        <f t="shared" ca="1" si="59"/>
        <v>0.34354718811237361</v>
      </c>
      <c r="BP393">
        <f t="shared" ca="1" si="60"/>
        <v>105.9798126425986</v>
      </c>
      <c r="BQ393">
        <f t="shared" ca="1" si="61"/>
        <v>19.368854978891356</v>
      </c>
      <c r="BR393">
        <f t="shared" ca="1" si="62"/>
        <v>1.2627133984064611</v>
      </c>
      <c r="BS393">
        <f t="shared" ca="1" si="63"/>
        <v>9734.286402392976</v>
      </c>
    </row>
    <row r="394" spans="1:71">
      <c r="A394">
        <f t="shared" ca="1" si="64"/>
        <v>0.20136619230023756</v>
      </c>
      <c r="R394">
        <f t="shared" ca="1" si="65"/>
        <v>-0.64771377299536226</v>
      </c>
      <c r="AH394">
        <f t="shared" ca="1" si="66"/>
        <v>38.75964486264575</v>
      </c>
      <c r="AI394">
        <f t="shared" ca="1" si="67"/>
        <v>0.93682720819307697</v>
      </c>
      <c r="AX394">
        <f t="shared" ca="1" si="68"/>
        <v>1.4908520398744525</v>
      </c>
      <c r="BO394">
        <f t="shared" ca="1" si="59"/>
        <v>0.94296012056097833</v>
      </c>
      <c r="BP394">
        <f t="shared" ca="1" si="60"/>
        <v>125.52092606038082</v>
      </c>
      <c r="BQ394">
        <f t="shared" ca="1" si="61"/>
        <v>62.127582008622298</v>
      </c>
      <c r="BR394">
        <f t="shared" ca="1" si="62"/>
        <v>8.5920138494999119</v>
      </c>
      <c r="BS394">
        <f t="shared" ca="1" si="63"/>
        <v>17576.82717993886</v>
      </c>
    </row>
    <row r="395" spans="1:71">
      <c r="A395">
        <f t="shared" ca="1" si="64"/>
        <v>0.33769941910831225</v>
      </c>
      <c r="R395">
        <f t="shared" ca="1" si="65"/>
        <v>1.0937179401073005</v>
      </c>
      <c r="AH395">
        <f t="shared" ca="1" si="66"/>
        <v>27.151973999743873</v>
      </c>
      <c r="AI395">
        <f t="shared" ca="1" si="67"/>
        <v>0.73898385394581001</v>
      </c>
      <c r="AX395">
        <f t="shared" ca="1" si="68"/>
        <v>0.51450688945837131</v>
      </c>
      <c r="BO395">
        <f t="shared" ca="1" si="59"/>
        <v>0.99482302677512013</v>
      </c>
      <c r="BP395">
        <f t="shared" ca="1" si="60"/>
        <v>107.24627060165707</v>
      </c>
      <c r="BQ395">
        <f t="shared" ca="1" si="61"/>
        <v>74.615666238119402</v>
      </c>
      <c r="BR395">
        <f t="shared" ca="1" si="62"/>
        <v>15.790604139039567</v>
      </c>
      <c r="BS395">
        <f t="shared" ca="1" si="63"/>
        <v>19705.986807639805</v>
      </c>
    </row>
    <row r="396" spans="1:71">
      <c r="A396">
        <f t="shared" ca="1" si="64"/>
        <v>0.96288056078006523</v>
      </c>
      <c r="R396">
        <f t="shared" ca="1" si="65"/>
        <v>-0.8290678281320214</v>
      </c>
      <c r="AH396">
        <f t="shared" ca="1" si="66"/>
        <v>41.88910795557058</v>
      </c>
      <c r="AI396">
        <f t="shared" ca="1" si="67"/>
        <v>0.96710671512180579</v>
      </c>
      <c r="AX396">
        <f t="shared" ca="1" si="68"/>
        <v>2.6606154354932592</v>
      </c>
      <c r="BO396">
        <f t="shared" ca="1" si="59"/>
        <v>0.93688784836196837</v>
      </c>
      <c r="BP396">
        <f t="shared" ca="1" si="60"/>
        <v>83.560539769471902</v>
      </c>
      <c r="BQ396">
        <f t="shared" ca="1" si="61"/>
        <v>61.200317843831051</v>
      </c>
      <c r="BR396">
        <f t="shared" ca="1" si="62"/>
        <v>8.2885258515323574</v>
      </c>
      <c r="BS396">
        <f t="shared" ca="1" si="63"/>
        <v>14455.827323705846</v>
      </c>
    </row>
    <row r="397" spans="1:71">
      <c r="A397">
        <f t="shared" ca="1" si="64"/>
        <v>0.38219942652169625</v>
      </c>
      <c r="R397">
        <f t="shared" ca="1" si="65"/>
        <v>0.60647158815802504</v>
      </c>
      <c r="AH397">
        <f t="shared" ca="1" si="66"/>
        <v>14.463712073377081</v>
      </c>
      <c r="AI397">
        <f t="shared" ca="1" si="67"/>
        <v>0.36858612019807724</v>
      </c>
      <c r="AX397">
        <f t="shared" ca="1" si="68"/>
        <v>2.0567821264102877</v>
      </c>
      <c r="BO397">
        <f t="shared" ca="1" si="59"/>
        <v>0.69241065202681273</v>
      </c>
      <c r="BP397">
        <f t="shared" ca="1" si="60"/>
        <v>114.72917449143678</v>
      </c>
      <c r="BQ397">
        <f t="shared" ca="1" si="61"/>
        <v>38.496983860810204</v>
      </c>
      <c r="BR397">
        <f t="shared" ca="1" si="62"/>
        <v>3.5369690142787396</v>
      </c>
      <c r="BS397">
        <f t="shared" ca="1" si="63"/>
        <v>12941.831304765217</v>
      </c>
    </row>
    <row r="398" spans="1:71">
      <c r="A398">
        <f t="shared" ca="1" si="64"/>
        <v>0.1731022978039376</v>
      </c>
      <c r="R398">
        <f t="shared" ca="1" si="65"/>
        <v>-0.11447031020528918</v>
      </c>
      <c r="AH398">
        <f t="shared" ca="1" si="66"/>
        <v>19.92832321180493</v>
      </c>
      <c r="AI398">
        <f t="shared" ca="1" si="67"/>
        <v>0.54784712757316489</v>
      </c>
      <c r="AX398">
        <f t="shared" ca="1" si="68"/>
        <v>2.0649845212837956</v>
      </c>
      <c r="BO398">
        <f t="shared" ca="1" si="59"/>
        <v>0.89275952291970495</v>
      </c>
      <c r="BP398">
        <f t="shared" ca="1" si="60"/>
        <v>60.869187447066558</v>
      </c>
      <c r="BQ398">
        <f t="shared" ca="1" si="61"/>
        <v>55.493946224460124</v>
      </c>
      <c r="BR398">
        <f t="shared" ca="1" si="62"/>
        <v>6.6980445507250685</v>
      </c>
      <c r="BS398">
        <f t="shared" ca="1" si="63"/>
        <v>11819.651108958193</v>
      </c>
    </row>
    <row r="399" spans="1:71">
      <c r="A399">
        <f t="shared" ca="1" si="64"/>
        <v>0.49919790139288289</v>
      </c>
      <c r="R399">
        <f t="shared" ca="1" si="65"/>
        <v>0.8034460021835752</v>
      </c>
      <c r="AH399">
        <f t="shared" ca="1" si="66"/>
        <v>6.2490006720224649</v>
      </c>
      <c r="AI399">
        <f t="shared" ca="1" si="67"/>
        <v>7.8100018797874426E-2</v>
      </c>
      <c r="AX399">
        <f t="shared" ca="1" si="68"/>
        <v>0.75337627009631036</v>
      </c>
      <c r="BO399">
        <f t="shared" ca="1" si="59"/>
        <v>0.16556248638460447</v>
      </c>
      <c r="BP399">
        <f t="shared" ca="1" si="60"/>
        <v>94.235265719899616</v>
      </c>
      <c r="BQ399">
        <f t="shared" ca="1" si="61"/>
        <v>11.641751951602686</v>
      </c>
      <c r="BR399">
        <f t="shared" ca="1" si="62"/>
        <v>0.54299225254490602</v>
      </c>
      <c r="BS399">
        <f t="shared" ca="1" si="63"/>
        <v>7923.5414713167138</v>
      </c>
    </row>
    <row r="400" spans="1:71">
      <c r="A400">
        <f t="shared" ca="1" si="64"/>
        <v>0.30267684371378389</v>
      </c>
      <c r="R400">
        <f t="shared" ca="1" si="65"/>
        <v>0.11051836723213383</v>
      </c>
      <c r="AH400">
        <f t="shared" ca="1" si="66"/>
        <v>13.043931795584918</v>
      </c>
      <c r="AI400">
        <f t="shared" ca="1" si="67"/>
        <v>0.31712451143531029</v>
      </c>
      <c r="AX400">
        <f t="shared" ca="1" si="68"/>
        <v>4.311603593025799</v>
      </c>
      <c r="BO400">
        <f t="shared" ca="1" si="59"/>
        <v>0.36157845818175738</v>
      </c>
      <c r="BP400">
        <f t="shared" ca="1" si="60"/>
        <v>89.300090672331805</v>
      </c>
      <c r="BQ400">
        <f t="shared" ca="1" si="61"/>
        <v>20.20735300906842</v>
      </c>
      <c r="BR400">
        <f t="shared" ca="1" si="62"/>
        <v>1.346269469898622</v>
      </c>
      <c r="BS400">
        <f t="shared" ca="1" si="63"/>
        <v>8675.6224889396563</v>
      </c>
    </row>
    <row r="401" spans="1:71">
      <c r="A401">
        <f t="shared" ca="1" si="64"/>
        <v>0.65794382546899643</v>
      </c>
      <c r="R401">
        <f t="shared" ca="1" si="65"/>
        <v>0.73528847556157162</v>
      </c>
      <c r="AH401">
        <f t="shared" ca="1" si="66"/>
        <v>10.35276965652745</v>
      </c>
      <c r="AI401">
        <f t="shared" ca="1" si="67"/>
        <v>0.21404856304581477</v>
      </c>
      <c r="AX401">
        <f t="shared" ca="1" si="68"/>
        <v>1.6014800929164583</v>
      </c>
      <c r="BO401">
        <f t="shared" ca="1" si="59"/>
        <v>0.78206075378242246</v>
      </c>
      <c r="BP401">
        <f t="shared" ca="1" si="60"/>
        <v>67.917964330447731</v>
      </c>
      <c r="BQ401">
        <f t="shared" ca="1" si="61"/>
        <v>45.064920512206726</v>
      </c>
      <c r="BR401">
        <f t="shared" ca="1" si="62"/>
        <v>4.5706168263265203</v>
      </c>
      <c r="BS401">
        <f t="shared" ca="1" si="63"/>
        <v>10631.934602249969</v>
      </c>
    </row>
    <row r="402" spans="1:71">
      <c r="A402">
        <f t="shared" ca="1" si="64"/>
        <v>0.192079726897598</v>
      </c>
      <c r="R402">
        <f t="shared" ca="1" si="65"/>
        <v>-1.5282965839444462</v>
      </c>
      <c r="AH402">
        <f t="shared" ca="1" si="66"/>
        <v>20.568435624670112</v>
      </c>
      <c r="AI402">
        <f t="shared" ca="1" si="67"/>
        <v>0.56689150921040632</v>
      </c>
      <c r="AX402">
        <f t="shared" ca="1" si="68"/>
        <v>0.48659606145326673</v>
      </c>
      <c r="BO402">
        <f t="shared" ca="1" si="59"/>
        <v>0.11318160192541871</v>
      </c>
      <c r="BP402">
        <f t="shared" ca="1" si="60"/>
        <v>93.711178441240634</v>
      </c>
      <c r="BQ402">
        <f t="shared" ca="1" si="61"/>
        <v>9.5155284425162101</v>
      </c>
      <c r="BR402">
        <f t="shared" ca="1" si="62"/>
        <v>0.36034516460040444</v>
      </c>
      <c r="BS402">
        <f t="shared" ca="1" si="63"/>
        <v>7619.4388845185858</v>
      </c>
    </row>
    <row r="403" spans="1:71">
      <c r="A403">
        <f t="shared" ca="1" si="64"/>
        <v>0.72061246689067893</v>
      </c>
      <c r="R403">
        <f t="shared" ca="1" si="65"/>
        <v>0.50283964154731886</v>
      </c>
      <c r="AH403">
        <f t="shared" ca="1" si="66"/>
        <v>31.974479727202432</v>
      </c>
      <c r="AI403">
        <f t="shared" ca="1" si="67"/>
        <v>0.83754030944748192</v>
      </c>
      <c r="AX403">
        <f t="shared" ca="1" si="68"/>
        <v>1.2732054339539005</v>
      </c>
      <c r="BO403">
        <f t="shared" ca="1" si="59"/>
        <v>0.30610656617613963</v>
      </c>
      <c r="BP403">
        <f t="shared" ca="1" si="60"/>
        <v>97.822003435400717</v>
      </c>
      <c r="BQ403">
        <f t="shared" ca="1" si="61"/>
        <v>17.66378877880355</v>
      </c>
      <c r="BR403">
        <f t="shared" ca="1" si="62"/>
        <v>1.0963106515014396</v>
      </c>
      <c r="BS403">
        <f t="shared" ca="1" si="63"/>
        <v>8942.8123138088358</v>
      </c>
    </row>
    <row r="404" spans="1:71">
      <c r="A404">
        <f t="shared" ca="1" si="64"/>
        <v>0.71676847496043017</v>
      </c>
      <c r="R404">
        <f t="shared" ca="1" si="65"/>
        <v>0.40848519818811685</v>
      </c>
      <c r="AH404">
        <f t="shared" ca="1" si="66"/>
        <v>2.6356383811512956</v>
      </c>
      <c r="AI404">
        <f t="shared" ca="1" si="67"/>
        <v>1.3893179352395646E-2</v>
      </c>
      <c r="AX404">
        <f t="shared" ca="1" si="68"/>
        <v>0.48754691243235082</v>
      </c>
      <c r="BO404">
        <f t="shared" ref="BO404:BO467" ca="1" si="69">RAND()</f>
        <v>0.4705706114303827</v>
      </c>
      <c r="BP404">
        <f t="shared" ref="BP404:BP467" ca="1" si="70">_xlfn.NORM.INV(RAND(),100,20)</f>
        <v>109.66082032632463</v>
      </c>
      <c r="BQ404">
        <f t="shared" ca="1" si="61"/>
        <v>25.549980936735601</v>
      </c>
      <c r="BR404">
        <f t="shared" ca="1" si="62"/>
        <v>1.9078664332610766</v>
      </c>
      <c r="BS404">
        <f t="shared" ca="1" si="63"/>
        <v>10803.615446494608</v>
      </c>
    </row>
    <row r="405" spans="1:71">
      <c r="A405">
        <f t="shared" ca="1" si="64"/>
        <v>0.54938405893565267</v>
      </c>
      <c r="R405">
        <f t="shared" ca="1" si="65"/>
        <v>1.4198723605235695</v>
      </c>
      <c r="AH405">
        <f t="shared" ca="1" si="66"/>
        <v>22.226304407016627</v>
      </c>
      <c r="AI405">
        <f t="shared" ca="1" si="67"/>
        <v>0.61431091655414793</v>
      </c>
      <c r="AX405">
        <f t="shared" ca="1" si="68"/>
        <v>1.2407907974847501</v>
      </c>
      <c r="BO405">
        <f t="shared" ca="1" si="69"/>
        <v>0.80442603736448548</v>
      </c>
      <c r="BP405">
        <f t="shared" ca="1" si="70"/>
        <v>152.50924627171145</v>
      </c>
      <c r="BQ405">
        <f t="shared" ca="1" si="61"/>
        <v>46.905979531660385</v>
      </c>
      <c r="BR405">
        <f t="shared" ca="1" si="62"/>
        <v>4.8954499368072337</v>
      </c>
      <c r="BS405">
        <f t="shared" ca="1" si="63"/>
        <v>16834.880173228012</v>
      </c>
    </row>
    <row r="406" spans="1:71">
      <c r="A406">
        <f t="shared" ca="1" si="64"/>
        <v>0.14574914626916369</v>
      </c>
      <c r="R406">
        <f t="shared" ca="1" si="65"/>
        <v>-1.4593613161167582</v>
      </c>
      <c r="AH406">
        <f t="shared" ca="1" si="66"/>
        <v>25.040422356690318</v>
      </c>
      <c r="AI406">
        <f t="shared" ca="1" si="67"/>
        <v>0.68850974193379777</v>
      </c>
      <c r="AX406">
        <f t="shared" ca="1" si="68"/>
        <v>7.011502836558261</v>
      </c>
      <c r="BO406">
        <f t="shared" ca="1" si="69"/>
        <v>0.35460798735011079</v>
      </c>
      <c r="BP406">
        <f t="shared" ca="1" si="70"/>
        <v>103.24279219209231</v>
      </c>
      <c r="BQ406">
        <f t="shared" ca="1" si="61"/>
        <v>19.881822459098281</v>
      </c>
      <c r="BR406">
        <f t="shared" ca="1" si="62"/>
        <v>1.313692125763432</v>
      </c>
      <c r="BS406">
        <f t="shared" ca="1" si="63"/>
        <v>9609.285337085319</v>
      </c>
    </row>
    <row r="407" spans="1:71">
      <c r="A407">
        <f t="shared" ca="1" si="64"/>
        <v>0.55983984584564617</v>
      </c>
      <c r="R407">
        <f t="shared" ca="1" si="65"/>
        <v>1.2716318164758593</v>
      </c>
      <c r="AH407">
        <f t="shared" ca="1" si="66"/>
        <v>22.435630722514027</v>
      </c>
      <c r="AI407">
        <f t="shared" ca="1" si="67"/>
        <v>0.62010277316719375</v>
      </c>
      <c r="AX407">
        <f t="shared" ca="1" si="68"/>
        <v>0.72943714088374267</v>
      </c>
      <c r="BO407">
        <f t="shared" ca="1" si="69"/>
        <v>0.13247806772644988</v>
      </c>
      <c r="BP407">
        <f t="shared" ca="1" si="70"/>
        <v>93.245621418222171</v>
      </c>
      <c r="BQ407">
        <f t="shared" ca="1" si="61"/>
        <v>10.299764557557765</v>
      </c>
      <c r="BR407">
        <f t="shared" ca="1" si="62"/>
        <v>0.42634345596299772</v>
      </c>
      <c r="BS407">
        <f t="shared" ca="1" si="63"/>
        <v>7685.0729918202278</v>
      </c>
    </row>
    <row r="408" spans="1:71">
      <c r="A408">
        <f t="shared" ca="1" si="64"/>
        <v>0.49462473026224496</v>
      </c>
      <c r="R408">
        <f t="shared" ca="1" si="65"/>
        <v>-1.3627532824076229</v>
      </c>
      <c r="AH408">
        <f t="shared" ca="1" si="66"/>
        <v>18.549026604728471</v>
      </c>
      <c r="AI408">
        <f t="shared" ca="1" si="67"/>
        <v>0.50541813624496124</v>
      </c>
      <c r="AX408">
        <f t="shared" ca="1" si="68"/>
        <v>3.1864717420975164</v>
      </c>
      <c r="BO408">
        <f t="shared" ca="1" si="69"/>
        <v>0.5219036052614956</v>
      </c>
      <c r="BP408">
        <f t="shared" ca="1" si="70"/>
        <v>90.787615289182654</v>
      </c>
      <c r="BQ408">
        <f t="shared" ca="1" si="61"/>
        <v>28.25698297803244</v>
      </c>
      <c r="BR408">
        <f t="shared" ca="1" si="62"/>
        <v>2.2138287125670066</v>
      </c>
      <c r="BS408">
        <f t="shared" ca="1" si="63"/>
        <v>9844.9799818161318</v>
      </c>
    </row>
    <row r="409" spans="1:71">
      <c r="A409">
        <f t="shared" ca="1" si="64"/>
        <v>0.30969668624424351</v>
      </c>
      <c r="R409">
        <f t="shared" ca="1" si="65"/>
        <v>-1.0859102678938661</v>
      </c>
      <c r="AH409">
        <f t="shared" ca="1" si="66"/>
        <v>9.8985829973397763</v>
      </c>
      <c r="AI409">
        <f t="shared" ca="1" si="67"/>
        <v>0.19596389071044817</v>
      </c>
      <c r="AX409">
        <f t="shared" ca="1" si="68"/>
        <v>1.4740200802630237</v>
      </c>
      <c r="BO409">
        <f t="shared" ca="1" si="69"/>
        <v>0.40395764746100182</v>
      </c>
      <c r="BP409">
        <f t="shared" ca="1" si="70"/>
        <v>92.770736094664258</v>
      </c>
      <c r="BQ409">
        <f t="shared" ca="1" si="61"/>
        <v>22.225981841156404</v>
      </c>
      <c r="BR409">
        <f t="shared" ca="1" si="62"/>
        <v>1.5523306594034354</v>
      </c>
      <c r="BS409">
        <f t="shared" ca="1" si="63"/>
        <v>9182.2489085631678</v>
      </c>
    </row>
    <row r="410" spans="1:71">
      <c r="A410">
        <f t="shared" ca="1" si="64"/>
        <v>0.46898589888448838</v>
      </c>
      <c r="R410">
        <f t="shared" ca="1" si="65"/>
        <v>0.35314617325627845</v>
      </c>
      <c r="AH410">
        <f t="shared" ca="1" si="66"/>
        <v>21.936372336515877</v>
      </c>
      <c r="AI410">
        <f t="shared" ca="1" si="67"/>
        <v>0.60621640118266429</v>
      </c>
      <c r="AX410">
        <f t="shared" ca="1" si="68"/>
        <v>2.9269689893850273</v>
      </c>
      <c r="BO410">
        <f t="shared" ca="1" si="69"/>
        <v>0.92105274152697258</v>
      </c>
      <c r="BP410">
        <f t="shared" ca="1" si="70"/>
        <v>95.24009527453147</v>
      </c>
      <c r="BQ410">
        <f t="shared" ca="1" si="61"/>
        <v>58.973715319891781</v>
      </c>
      <c r="BR410">
        <f t="shared" ca="1" si="62"/>
        <v>7.6169257912026964</v>
      </c>
      <c r="BS410">
        <f t="shared" ca="1" si="63"/>
        <v>14849.25593856719</v>
      </c>
    </row>
    <row r="411" spans="1:71">
      <c r="A411">
        <f t="shared" ca="1" si="64"/>
        <v>2.9361977049379151E-2</v>
      </c>
      <c r="R411">
        <f t="shared" ca="1" si="65"/>
        <v>-0.37372132708602507</v>
      </c>
      <c r="AH411">
        <f t="shared" ca="1" si="66"/>
        <v>15.278105865836494</v>
      </c>
      <c r="AI411">
        <f t="shared" ca="1" si="67"/>
        <v>0.39719503386797084</v>
      </c>
      <c r="AX411">
        <f t="shared" ca="1" si="68"/>
        <v>1.9151842673174642</v>
      </c>
      <c r="BO411">
        <f t="shared" ca="1" si="69"/>
        <v>0.88144904274711844</v>
      </c>
      <c r="BP411">
        <f t="shared" ca="1" si="70"/>
        <v>101.57319580642283</v>
      </c>
      <c r="BQ411">
        <f t="shared" ca="1" si="61"/>
        <v>54.234027078021356</v>
      </c>
      <c r="BR411">
        <f t="shared" ca="1" si="62"/>
        <v>6.3972371754809112</v>
      </c>
      <c r="BS411">
        <f t="shared" ca="1" si="63"/>
        <v>14452.697566896008</v>
      </c>
    </row>
    <row r="412" spans="1:71">
      <c r="A412">
        <f t="shared" ca="1" si="64"/>
        <v>0.99574308351203611</v>
      </c>
      <c r="R412">
        <f t="shared" ca="1" si="65"/>
        <v>0.53070855841468711</v>
      </c>
      <c r="AH412">
        <f t="shared" ca="1" si="66"/>
        <v>29.419270384813025</v>
      </c>
      <c r="AI412">
        <f t="shared" ca="1" si="67"/>
        <v>0.7882167842532829</v>
      </c>
      <c r="AX412">
        <f t="shared" ca="1" si="68"/>
        <v>2.0401023642945417</v>
      </c>
      <c r="BO412">
        <f t="shared" ca="1" si="69"/>
        <v>1.9081286744014547E-2</v>
      </c>
      <c r="BP412">
        <f t="shared" ca="1" si="70"/>
        <v>122.06149308753068</v>
      </c>
      <c r="BQ412">
        <f t="shared" ca="1" si="61"/>
        <v>3.9070486809370109</v>
      </c>
      <c r="BR412">
        <f t="shared" ca="1" si="62"/>
        <v>5.7797051864864148E-2</v>
      </c>
      <c r="BS412">
        <f t="shared" ca="1" si="63"/>
        <v>8952.348499780308</v>
      </c>
    </row>
    <row r="413" spans="1:71">
      <c r="A413">
        <f t="shared" ca="1" si="64"/>
        <v>0.84597408568064081</v>
      </c>
      <c r="R413">
        <f t="shared" ca="1" si="65"/>
        <v>-5.3454938353876703E-3</v>
      </c>
      <c r="AH413">
        <f t="shared" ca="1" si="66"/>
        <v>17.641680711775976</v>
      </c>
      <c r="AI413">
        <f t="shared" ca="1" si="67"/>
        <v>0.47646958642067461</v>
      </c>
      <c r="AX413">
        <f t="shared" ca="1" si="68"/>
        <v>1.4704534751242284</v>
      </c>
      <c r="BO413">
        <f t="shared" ca="1" si="69"/>
        <v>0.80756930607639832</v>
      </c>
      <c r="BP413">
        <f t="shared" ca="1" si="70"/>
        <v>93.118344481082332</v>
      </c>
      <c r="BQ413">
        <f t="shared" ca="1" si="61"/>
        <v>47.173000655372576</v>
      </c>
      <c r="BR413">
        <f t="shared" ca="1" si="62"/>
        <v>4.9440576649407841</v>
      </c>
      <c r="BS413">
        <f t="shared" ca="1" si="63"/>
        <v>12718.801478695257</v>
      </c>
    </row>
    <row r="414" spans="1:71">
      <c r="A414">
        <f t="shared" ca="1" si="64"/>
        <v>0.16471732388625948</v>
      </c>
      <c r="R414">
        <f t="shared" ca="1" si="65"/>
        <v>-0.28998706390240359</v>
      </c>
      <c r="AH414">
        <f t="shared" ca="1" si="66"/>
        <v>13.227468687181378</v>
      </c>
      <c r="AI414">
        <f t="shared" ca="1" si="67"/>
        <v>0.32389047042388708</v>
      </c>
      <c r="AX414">
        <f t="shared" ca="1" si="68"/>
        <v>2.4903168103967164</v>
      </c>
      <c r="BO414">
        <f t="shared" ca="1" si="69"/>
        <v>0.31661331750660748</v>
      </c>
      <c r="BP414">
        <f t="shared" ca="1" si="70"/>
        <v>100.05661783787386</v>
      </c>
      <c r="BQ414">
        <f t="shared" ca="1" si="61"/>
        <v>18.137528161550172</v>
      </c>
      <c r="BR414">
        <f t="shared" ca="1" si="62"/>
        <v>1.1420832798710949</v>
      </c>
      <c r="BS414">
        <f t="shared" ca="1" si="63"/>
        <v>9160.3410487675155</v>
      </c>
    </row>
    <row r="415" spans="1:71">
      <c r="A415">
        <f t="shared" ca="1" si="64"/>
        <v>0.53424755617028774</v>
      </c>
      <c r="R415">
        <f t="shared" ca="1" si="65"/>
        <v>-0.27469233651635155</v>
      </c>
      <c r="AH415">
        <f t="shared" ca="1" si="66"/>
        <v>23.115856778751166</v>
      </c>
      <c r="AI415">
        <f t="shared" ca="1" si="67"/>
        <v>0.63862142162969016</v>
      </c>
      <c r="AX415">
        <f t="shared" ca="1" si="68"/>
        <v>5.7186591053872924</v>
      </c>
      <c r="BO415">
        <f t="shared" ca="1" si="69"/>
        <v>5.1587202775831398E-2</v>
      </c>
      <c r="BP415">
        <f t="shared" ca="1" si="70"/>
        <v>119.77521164790571</v>
      </c>
      <c r="BQ415">
        <f t="shared" ca="1" si="61"/>
        <v>6.4241545919027443</v>
      </c>
      <c r="BR415">
        <f t="shared" ca="1" si="62"/>
        <v>0.15889629418129619</v>
      </c>
      <c r="BS415">
        <f t="shared" ca="1" si="63"/>
        <v>9074.3491627980638</v>
      </c>
    </row>
    <row r="416" spans="1:71">
      <c r="A416">
        <f t="shared" ca="1" si="64"/>
        <v>0.51811760377116978</v>
      </c>
      <c r="R416">
        <f t="shared" ca="1" si="65"/>
        <v>-0.50613679513597776</v>
      </c>
      <c r="AH416">
        <f t="shared" ca="1" si="66"/>
        <v>14.733233359073047</v>
      </c>
      <c r="AI416">
        <f t="shared" ca="1" si="67"/>
        <v>0.37812758534720092</v>
      </c>
      <c r="AX416">
        <f t="shared" ca="1" si="68"/>
        <v>0.80936716149060539</v>
      </c>
      <c r="BO416">
        <f t="shared" ca="1" si="69"/>
        <v>0.84716940887722747</v>
      </c>
      <c r="BP416">
        <f t="shared" ca="1" si="70"/>
        <v>93.546119946284435</v>
      </c>
      <c r="BQ416">
        <f t="shared" ca="1" si="61"/>
        <v>50.745063488574687</v>
      </c>
      <c r="BR416">
        <f t="shared" ca="1" si="62"/>
        <v>5.6352756558142012</v>
      </c>
      <c r="BS416">
        <f t="shared" ca="1" si="63"/>
        <v>13313.31744184164</v>
      </c>
    </row>
    <row r="417" spans="1:71">
      <c r="A417">
        <f t="shared" ca="1" si="64"/>
        <v>0.94315780335202992</v>
      </c>
      <c r="R417">
        <f t="shared" ca="1" si="65"/>
        <v>2.7353861904354404</v>
      </c>
      <c r="AH417">
        <f t="shared" ca="1" si="66"/>
        <v>41.820169526501076</v>
      </c>
      <c r="AI417">
        <f t="shared" ca="1" si="67"/>
        <v>0.96654518671240919</v>
      </c>
      <c r="AX417">
        <f t="shared" ca="1" si="68"/>
        <v>2.3295583438537024</v>
      </c>
      <c r="BO417">
        <f t="shared" ca="1" si="69"/>
        <v>0.67863016726301562</v>
      </c>
      <c r="BP417">
        <f t="shared" ca="1" si="70"/>
        <v>98.407503225365147</v>
      </c>
      <c r="BQ417">
        <f t="shared" ca="1" si="61"/>
        <v>37.577469861792629</v>
      </c>
      <c r="BR417">
        <f t="shared" ca="1" si="62"/>
        <v>3.4054880764034872</v>
      </c>
      <c r="BS417">
        <f t="shared" ca="1" si="63"/>
        <v>11667.91863487587</v>
      </c>
    </row>
    <row r="418" spans="1:71">
      <c r="A418">
        <f t="shared" ca="1" si="64"/>
        <v>0.23188045754447284</v>
      </c>
      <c r="R418">
        <f t="shared" ca="1" si="65"/>
        <v>0.59195319731526796</v>
      </c>
      <c r="AH418">
        <f t="shared" ca="1" si="66"/>
        <v>9.3221316191972221</v>
      </c>
      <c r="AI418">
        <f t="shared" ca="1" si="67"/>
        <v>0.17380427585127323</v>
      </c>
      <c r="AX418">
        <f t="shared" ca="1" si="68"/>
        <v>2.0932270511434474</v>
      </c>
      <c r="BO418">
        <f t="shared" ca="1" si="69"/>
        <v>9.1010570980572192E-2</v>
      </c>
      <c r="BP418">
        <f t="shared" ca="1" si="70"/>
        <v>76.498439473612976</v>
      </c>
      <c r="BQ418">
        <f t="shared" ca="1" si="61"/>
        <v>8.5327871639024107</v>
      </c>
      <c r="BR418">
        <f t="shared" ca="1" si="62"/>
        <v>0.28626544234149581</v>
      </c>
      <c r="BS418">
        <f t="shared" ca="1" si="63"/>
        <v>6294.0491122455978</v>
      </c>
    </row>
    <row r="419" spans="1:71">
      <c r="A419">
        <f t="shared" ca="1" si="64"/>
        <v>0.5603923533923465</v>
      </c>
      <c r="R419">
        <f t="shared" ca="1" si="65"/>
        <v>0.60963178163210929</v>
      </c>
      <c r="AH419">
        <f t="shared" ca="1" si="66"/>
        <v>16.600716926745854</v>
      </c>
      <c r="AI419">
        <f t="shared" ca="1" si="67"/>
        <v>0.44224394509631948</v>
      </c>
      <c r="AX419">
        <f t="shared" ca="1" si="68"/>
        <v>3.3063682066886573</v>
      </c>
      <c r="BO419">
        <f t="shared" ca="1" si="69"/>
        <v>0.38193167251380256</v>
      </c>
      <c r="BP419">
        <f t="shared" ca="1" si="70"/>
        <v>87.235636744427637</v>
      </c>
      <c r="BQ419">
        <f t="shared" ca="1" si="61"/>
        <v>21.168183489520693</v>
      </c>
      <c r="BR419">
        <f t="shared" ca="1" si="62"/>
        <v>1.4434687960818116</v>
      </c>
      <c r="BS419">
        <f t="shared" ca="1" si="63"/>
        <v>8656.3535598865474</v>
      </c>
    </row>
    <row r="420" spans="1:71">
      <c r="A420">
        <f t="shared" ca="1" si="64"/>
        <v>0.73570673975771816</v>
      </c>
      <c r="R420">
        <f t="shared" ca="1" si="65"/>
        <v>0.31867011524647332</v>
      </c>
      <c r="AH420">
        <f t="shared" ca="1" si="66"/>
        <v>35.70475282943238</v>
      </c>
      <c r="AI420">
        <f t="shared" ca="1" si="67"/>
        <v>0.89782295416618918</v>
      </c>
      <c r="AX420">
        <f t="shared" ca="1" si="68"/>
        <v>3.8533116969462138</v>
      </c>
      <c r="BO420">
        <f t="shared" ca="1" si="69"/>
        <v>0.50657347488157145</v>
      </c>
      <c r="BP420">
        <f t="shared" ca="1" si="70"/>
        <v>101.74924961024746</v>
      </c>
      <c r="BQ420">
        <f t="shared" ca="1" si="61"/>
        <v>27.433960196119017</v>
      </c>
      <c r="BR420">
        <f t="shared" ca="1" si="62"/>
        <v>2.1191439493943633</v>
      </c>
      <c r="BS420">
        <f t="shared" ca="1" si="63"/>
        <v>10501.586677147532</v>
      </c>
    </row>
    <row r="421" spans="1:71">
      <c r="A421">
        <f t="shared" ca="1" si="64"/>
        <v>7.7208108034409251E-2</v>
      </c>
      <c r="R421">
        <f t="shared" ca="1" si="65"/>
        <v>-0.41438023903986299</v>
      </c>
      <c r="AH421">
        <f t="shared" ca="1" si="66"/>
        <v>17.210358533039667</v>
      </c>
      <c r="AI421">
        <f t="shared" ca="1" si="67"/>
        <v>0.46241970623409767</v>
      </c>
      <c r="AX421">
        <f t="shared" ca="1" si="68"/>
        <v>3.4671737683479873</v>
      </c>
      <c r="BO421">
        <f t="shared" ca="1" si="69"/>
        <v>0.71382995901255009</v>
      </c>
      <c r="BP421">
        <f t="shared" ca="1" si="70"/>
        <v>106.07322924826774</v>
      </c>
      <c r="BQ421">
        <f t="shared" ca="1" si="61"/>
        <v>39.968109843154799</v>
      </c>
      <c r="BR421">
        <f t="shared" ca="1" si="62"/>
        <v>3.7535072877878828</v>
      </c>
      <c r="BS421">
        <f t="shared" ca="1" si="63"/>
        <v>12547.989218030587</v>
      </c>
    </row>
    <row r="422" spans="1:71">
      <c r="A422">
        <f t="shared" ca="1" si="64"/>
        <v>0.43511326645223614</v>
      </c>
      <c r="R422">
        <f t="shared" ca="1" si="65"/>
        <v>-0.53524177743522405</v>
      </c>
      <c r="AH422">
        <f t="shared" ca="1" si="66"/>
        <v>31.954736118139206</v>
      </c>
      <c r="AI422">
        <f t="shared" ca="1" si="67"/>
        <v>0.83718422571700513</v>
      </c>
      <c r="AX422">
        <f t="shared" ca="1" si="68"/>
        <v>3.8308090988628335E-2</v>
      </c>
      <c r="BO422">
        <f t="shared" ca="1" si="69"/>
        <v>0.15682751714235155</v>
      </c>
      <c r="BP422">
        <f t="shared" ca="1" si="70"/>
        <v>92.854659441583777</v>
      </c>
      <c r="BQ422">
        <f t="shared" ca="1" si="61"/>
        <v>11.284893189322403</v>
      </c>
      <c r="BR422">
        <f t="shared" ca="1" si="62"/>
        <v>0.51175120772895422</v>
      </c>
      <c r="BS422">
        <f t="shared" ca="1" si="63"/>
        <v>7781.8408421617905</v>
      </c>
    </row>
    <row r="423" spans="1:71">
      <c r="A423">
        <f t="shared" ca="1" si="64"/>
        <v>0.23409435522445687</v>
      </c>
      <c r="R423">
        <f t="shared" ca="1" si="65"/>
        <v>0.76029976798728716</v>
      </c>
      <c r="AH423">
        <f t="shared" ca="1" si="66"/>
        <v>28.991823657590743</v>
      </c>
      <c r="AI423">
        <f t="shared" ca="1" si="67"/>
        <v>0.779328263383118</v>
      </c>
      <c r="AX423">
        <f t="shared" ca="1" si="68"/>
        <v>3.4365616458193458</v>
      </c>
      <c r="BO423">
        <f t="shared" ca="1" si="69"/>
        <v>0.30350727049169723</v>
      </c>
      <c r="BP423">
        <f t="shared" ca="1" si="70"/>
        <v>116.37210997367197</v>
      </c>
      <c r="BQ423">
        <f t="shared" ca="1" si="61"/>
        <v>17.547143498103345</v>
      </c>
      <c r="BR423">
        <f t="shared" ca="1" si="62"/>
        <v>1.0850937732795554</v>
      </c>
      <c r="BS423">
        <f t="shared" ca="1" si="63"/>
        <v>10226.290179951238</v>
      </c>
    </row>
    <row r="424" spans="1:71">
      <c r="A424">
        <f t="shared" ca="1" si="64"/>
        <v>0.50762892540439608</v>
      </c>
      <c r="R424">
        <f t="shared" ca="1" si="65"/>
        <v>0.4328670069690233</v>
      </c>
      <c r="AH424">
        <f t="shared" ca="1" si="66"/>
        <v>37.92968196657722</v>
      </c>
      <c r="AI424">
        <f t="shared" ca="1" si="67"/>
        <v>0.92715371128601443</v>
      </c>
      <c r="AX424">
        <f t="shared" ca="1" si="68"/>
        <v>0.55452315762971016</v>
      </c>
      <c r="BO424">
        <f t="shared" ca="1" si="69"/>
        <v>0.83812551513024691</v>
      </c>
      <c r="BP424">
        <f t="shared" ca="1" si="70"/>
        <v>94.657525472261213</v>
      </c>
      <c r="BQ424">
        <f t="shared" ca="1" si="61"/>
        <v>49.891909471528798</v>
      </c>
      <c r="BR424">
        <f t="shared" ca="1" si="62"/>
        <v>5.4628020864155822</v>
      </c>
      <c r="BS424">
        <f t="shared" ca="1" si="63"/>
        <v>13254.05835613584</v>
      </c>
    </row>
    <row r="425" spans="1:71">
      <c r="A425">
        <f t="shared" ca="1" si="64"/>
        <v>0.71431052401588335</v>
      </c>
      <c r="R425">
        <f t="shared" ca="1" si="65"/>
        <v>-0.22338778758282229</v>
      </c>
      <c r="AH425">
        <f t="shared" ca="1" si="66"/>
        <v>28.757129795045007</v>
      </c>
      <c r="AI425">
        <f t="shared" ca="1" si="67"/>
        <v>0.77437023272771777</v>
      </c>
      <c r="AX425">
        <f t="shared" ca="1" si="68"/>
        <v>1.2030631051297027</v>
      </c>
      <c r="BO425">
        <f t="shared" ca="1" si="69"/>
        <v>0.33033358284198444</v>
      </c>
      <c r="BP425">
        <f t="shared" ca="1" si="70"/>
        <v>102.20451398574552</v>
      </c>
      <c r="BQ425">
        <f t="shared" ca="1" si="61"/>
        <v>18.761679186273511</v>
      </c>
      <c r="BR425">
        <f t="shared" ca="1" si="62"/>
        <v>1.2029267262651597</v>
      </c>
      <c r="BS425">
        <f t="shared" ca="1" si="63"/>
        <v>9391.3619155090855</v>
      </c>
    </row>
    <row r="426" spans="1:71">
      <c r="A426">
        <f t="shared" ca="1" si="64"/>
        <v>0.15783246212857582</v>
      </c>
      <c r="R426">
        <f t="shared" ca="1" si="65"/>
        <v>-0.25518501576672198</v>
      </c>
      <c r="AH426">
        <f t="shared" ca="1" si="66"/>
        <v>7.8616439591790721</v>
      </c>
      <c r="AI426">
        <f t="shared" ca="1" si="67"/>
        <v>0.12361089148179361</v>
      </c>
      <c r="AX426">
        <f t="shared" ca="1" si="68"/>
        <v>8.5959777477266694</v>
      </c>
      <c r="BO426">
        <f t="shared" ca="1" si="69"/>
        <v>0.7876254656636843</v>
      </c>
      <c r="BP426">
        <f t="shared" ca="1" si="70"/>
        <v>138.88179604194059</v>
      </c>
      <c r="BQ426">
        <f t="shared" ca="1" si="61"/>
        <v>45.513808672406746</v>
      </c>
      <c r="BR426">
        <f t="shared" ca="1" si="62"/>
        <v>4.6482116749222566</v>
      </c>
      <c r="BS426">
        <f t="shared" ca="1" si="63"/>
        <v>15667.570092653195</v>
      </c>
    </row>
    <row r="427" spans="1:71">
      <c r="A427">
        <f t="shared" ca="1" si="64"/>
        <v>0.45797415098817451</v>
      </c>
      <c r="R427">
        <f t="shared" ca="1" si="65"/>
        <v>2.4271554127617043</v>
      </c>
      <c r="AH427">
        <f t="shared" ca="1" si="66"/>
        <v>4.3240455925810473</v>
      </c>
      <c r="AI427">
        <f t="shared" ca="1" si="67"/>
        <v>3.7394740573439167E-2</v>
      </c>
      <c r="AX427">
        <f t="shared" ca="1" si="68"/>
        <v>3.8029147984805958</v>
      </c>
      <c r="BO427">
        <f t="shared" ca="1" si="69"/>
        <v>0.90723546161160706</v>
      </c>
      <c r="BP427">
        <f t="shared" ca="1" si="70"/>
        <v>103.19679096887359</v>
      </c>
      <c r="BQ427">
        <f t="shared" ca="1" si="61"/>
        <v>57.207865063250424</v>
      </c>
      <c r="BR427">
        <f t="shared" ca="1" si="62"/>
        <v>7.1330725249663836</v>
      </c>
      <c r="BS427">
        <f t="shared" ca="1" si="63"/>
        <v>15084.483631636107</v>
      </c>
    </row>
    <row r="428" spans="1:71">
      <c r="A428">
        <f t="shared" ca="1" si="64"/>
        <v>0.73044416668880829</v>
      </c>
      <c r="R428">
        <f t="shared" ca="1" si="65"/>
        <v>0.22976754829158955</v>
      </c>
      <c r="AH428">
        <f t="shared" ca="1" si="66"/>
        <v>7.7415712123879592</v>
      </c>
      <c r="AI428">
        <f t="shared" ca="1" si="67"/>
        <v>0.11986384967294794</v>
      </c>
      <c r="AX428">
        <f t="shared" ca="1" si="68"/>
        <v>11.987291666887248</v>
      </c>
      <c r="BO428">
        <f t="shared" ca="1" si="69"/>
        <v>0.48991788614678256</v>
      </c>
      <c r="BP428">
        <f t="shared" ca="1" si="70"/>
        <v>86.659615919995233</v>
      </c>
      <c r="BQ428">
        <f t="shared" ca="1" si="61"/>
        <v>26.554141062398323</v>
      </c>
      <c r="BR428">
        <f t="shared" ca="1" si="62"/>
        <v>2.019550676006288</v>
      </c>
      <c r="BS428">
        <f t="shared" ca="1" si="63"/>
        <v>9327.4524234413857</v>
      </c>
    </row>
    <row r="429" spans="1:71">
      <c r="A429">
        <f t="shared" ca="1" si="64"/>
        <v>0.55067901137489139</v>
      </c>
      <c r="R429">
        <f t="shared" ca="1" si="65"/>
        <v>1.1285639331029835</v>
      </c>
      <c r="AH429">
        <f t="shared" ca="1" si="66"/>
        <v>35.834228870071783</v>
      </c>
      <c r="AI429">
        <f t="shared" ca="1" si="67"/>
        <v>0.89966546414724613</v>
      </c>
      <c r="AX429">
        <f t="shared" ca="1" si="68"/>
        <v>1.0196312301748243</v>
      </c>
      <c r="BO429">
        <f t="shared" ca="1" si="69"/>
        <v>0.92656917579160936</v>
      </c>
      <c r="BP429">
        <f t="shared" ca="1" si="70"/>
        <v>98.105195436486454</v>
      </c>
      <c r="BQ429">
        <f t="shared" ca="1" si="61"/>
        <v>59.721621969028497</v>
      </c>
      <c r="BR429">
        <f t="shared" ca="1" si="62"/>
        <v>7.8342344495162912</v>
      </c>
      <c r="BS429">
        <f t="shared" ca="1" si="63"/>
        <v>15189.796212311789</v>
      </c>
    </row>
    <row r="430" spans="1:71">
      <c r="A430">
        <f t="shared" ca="1" si="64"/>
        <v>0.7408916945679892</v>
      </c>
      <c r="R430">
        <f t="shared" ca="1" si="65"/>
        <v>-0.44153631488921713</v>
      </c>
      <c r="AH430">
        <f t="shared" ca="1" si="66"/>
        <v>27.124042999618826</v>
      </c>
      <c r="AI430">
        <f t="shared" ca="1" si="67"/>
        <v>0.73834529565835583</v>
      </c>
      <c r="AX430">
        <f t="shared" ca="1" si="68"/>
        <v>7.6071379218315647</v>
      </c>
      <c r="BO430">
        <f t="shared" ca="1" si="69"/>
        <v>0.58262335741729965</v>
      </c>
      <c r="BP430">
        <f t="shared" ca="1" si="70"/>
        <v>105.68046479280584</v>
      </c>
      <c r="BQ430">
        <f t="shared" ca="1" si="61"/>
        <v>31.654274248253117</v>
      </c>
      <c r="BR430">
        <f t="shared" ca="1" si="62"/>
        <v>2.6212987356538369</v>
      </c>
      <c r="BS430">
        <f t="shared" ca="1" si="63"/>
        <v>11349.449581017871</v>
      </c>
    </row>
    <row r="431" spans="1:71">
      <c r="A431">
        <f t="shared" ca="1" si="64"/>
        <v>0.31503310678113516</v>
      </c>
      <c r="R431">
        <f t="shared" ca="1" si="65"/>
        <v>-0.44120505294793849</v>
      </c>
      <c r="AH431">
        <f t="shared" ca="1" si="66"/>
        <v>14.490243661957777</v>
      </c>
      <c r="AI431">
        <f t="shared" ca="1" si="67"/>
        <v>0.36952860240643493</v>
      </c>
      <c r="AX431">
        <f t="shared" ca="1" si="68"/>
        <v>1.5799176334424911</v>
      </c>
      <c r="BO431">
        <f t="shared" ca="1" si="69"/>
        <v>0.11881641508311369</v>
      </c>
      <c r="BP431">
        <f t="shared" ca="1" si="70"/>
        <v>75.244184083675549</v>
      </c>
      <c r="BQ431">
        <f t="shared" ca="1" si="61"/>
        <v>9.7495195813173758</v>
      </c>
      <c r="BR431">
        <f t="shared" ca="1" si="62"/>
        <v>0.37946787698710749</v>
      </c>
      <c r="BS431">
        <f t="shared" ca="1" si="63"/>
        <v>6355.8852070851581</v>
      </c>
    </row>
    <row r="432" spans="1:71">
      <c r="A432">
        <f t="shared" ca="1" si="64"/>
        <v>0.1596042700467214</v>
      </c>
      <c r="R432">
        <f t="shared" ca="1" si="65"/>
        <v>-0.50305053328018623</v>
      </c>
      <c r="AH432">
        <f t="shared" ca="1" si="66"/>
        <v>9.0040319630324124</v>
      </c>
      <c r="AI432">
        <f t="shared" ca="1" si="67"/>
        <v>0.16214518318261861</v>
      </c>
      <c r="AX432">
        <f t="shared" ca="1" si="68"/>
        <v>1.3582563008401778</v>
      </c>
      <c r="BO432">
        <f t="shared" ca="1" si="69"/>
        <v>0.33416377162711797</v>
      </c>
      <c r="BP432">
        <f t="shared" ca="1" si="70"/>
        <v>111.95376149665293</v>
      </c>
      <c r="BQ432">
        <f t="shared" ca="1" si="61"/>
        <v>18.937058055739406</v>
      </c>
      <c r="BR432">
        <f t="shared" ca="1" si="62"/>
        <v>1.2201346260748609</v>
      </c>
      <c r="BS432">
        <f t="shared" ca="1" si="63"/>
        <v>10096.509498162104</v>
      </c>
    </row>
    <row r="433" spans="1:71">
      <c r="A433">
        <f t="shared" ca="1" si="64"/>
        <v>0.67016462403704546</v>
      </c>
      <c r="R433">
        <f t="shared" ca="1" si="65"/>
        <v>1.8378829452238552</v>
      </c>
      <c r="AH433">
        <f t="shared" ca="1" si="66"/>
        <v>22.947689513322512</v>
      </c>
      <c r="AI433">
        <f t="shared" ca="1" si="67"/>
        <v>0.63408624866619956</v>
      </c>
      <c r="AX433">
        <f t="shared" ca="1" si="68"/>
        <v>2.3458649801862341</v>
      </c>
      <c r="BO433">
        <f t="shared" ca="1" si="69"/>
        <v>0.48493428640090264</v>
      </c>
      <c r="BP433">
        <f t="shared" ca="1" si="70"/>
        <v>91.124568715490767</v>
      </c>
      <c r="BQ433">
        <f t="shared" ca="1" si="61"/>
        <v>26.29368755765347</v>
      </c>
      <c r="BR433">
        <f t="shared" ca="1" si="62"/>
        <v>1.9903823617108227</v>
      </c>
      <c r="BS433">
        <f t="shared" ca="1" si="63"/>
        <v>9605.2032743629479</v>
      </c>
    </row>
    <row r="434" spans="1:71">
      <c r="A434">
        <f t="shared" ca="1" si="64"/>
        <v>0.52334433795265745</v>
      </c>
      <c r="R434">
        <f t="shared" ca="1" si="65"/>
        <v>1.2276095293660936</v>
      </c>
      <c r="AH434">
        <f t="shared" ca="1" si="66"/>
        <v>29.291853204982832</v>
      </c>
      <c r="AI434">
        <f t="shared" ca="1" si="67"/>
        <v>0.78558632815801011</v>
      </c>
      <c r="AX434">
        <f t="shared" ca="1" si="68"/>
        <v>3.2004185807391496</v>
      </c>
      <c r="BO434">
        <f t="shared" ca="1" si="69"/>
        <v>0.59937427266208954</v>
      </c>
      <c r="BP434">
        <f t="shared" ca="1" si="70"/>
        <v>99.15344214658424</v>
      </c>
      <c r="BQ434">
        <f t="shared" ca="1" si="61"/>
        <v>32.634357672546031</v>
      </c>
      <c r="BR434">
        <f t="shared" ca="1" si="62"/>
        <v>2.7441829074024175</v>
      </c>
      <c r="BS434">
        <f t="shared" ca="1" si="63"/>
        <v>11027.431589736225</v>
      </c>
    </row>
    <row r="435" spans="1:71">
      <c r="A435">
        <f t="shared" ca="1" si="64"/>
        <v>0.58731076313033725</v>
      </c>
      <c r="R435">
        <f t="shared" ca="1" si="65"/>
        <v>0.6895261807431331</v>
      </c>
      <c r="AH435">
        <f t="shared" ca="1" si="66"/>
        <v>25.29819268157889</v>
      </c>
      <c r="AI435">
        <f t="shared" ca="1" si="67"/>
        <v>0.69491035760179864</v>
      </c>
      <c r="AX435">
        <f t="shared" ca="1" si="68"/>
        <v>0.94731709788098906</v>
      </c>
      <c r="BO435">
        <f t="shared" ca="1" si="69"/>
        <v>0.92289506740687333</v>
      </c>
      <c r="BP435">
        <f t="shared" ca="1" si="70"/>
        <v>106.47624685123969</v>
      </c>
      <c r="BQ435">
        <f t="shared" ca="1" si="61"/>
        <v>59.220499945342539</v>
      </c>
      <c r="BR435">
        <f t="shared" ca="1" si="62"/>
        <v>7.6877640716841542</v>
      </c>
      <c r="BS435">
        <f t="shared" ca="1" si="63"/>
        <v>15681.716495626279</v>
      </c>
    </row>
    <row r="436" spans="1:71">
      <c r="A436">
        <f t="shared" ca="1" si="64"/>
        <v>0.44964420390056925</v>
      </c>
      <c r="R436">
        <f t="shared" ca="1" si="65"/>
        <v>-1.1113247907421009</v>
      </c>
      <c r="AH436">
        <f t="shared" ca="1" si="66"/>
        <v>37.534474643175379</v>
      </c>
      <c r="AI436">
        <f t="shared" ca="1" si="67"/>
        <v>0.92230533878918119</v>
      </c>
      <c r="AX436">
        <f t="shared" ca="1" si="68"/>
        <v>1.7956900335263051</v>
      </c>
      <c r="BO436">
        <f t="shared" ca="1" si="69"/>
        <v>0.11093316102014827</v>
      </c>
      <c r="BP436">
        <f t="shared" ca="1" si="70"/>
        <v>121.31481087056716</v>
      </c>
      <c r="BQ436">
        <f t="shared" ca="1" si="61"/>
        <v>9.4205376075953655</v>
      </c>
      <c r="BR436">
        <f t="shared" ca="1" si="62"/>
        <v>0.35274858552049648</v>
      </c>
      <c r="BS436">
        <f t="shared" ca="1" si="63"/>
        <v>9539.915097355386</v>
      </c>
    </row>
    <row r="437" spans="1:71">
      <c r="A437">
        <f t="shared" ca="1" si="64"/>
        <v>0.82008203651148304</v>
      </c>
      <c r="R437">
        <f t="shared" ca="1" si="65"/>
        <v>0.77519283937529471</v>
      </c>
      <c r="AH437">
        <f t="shared" ca="1" si="66"/>
        <v>4.605514606535297</v>
      </c>
      <c r="AI437">
        <f t="shared" ca="1" si="67"/>
        <v>4.2421529582019946E-2</v>
      </c>
      <c r="AX437">
        <f t="shared" ca="1" si="68"/>
        <v>7.6882714488339013E-2</v>
      </c>
      <c r="BO437">
        <f t="shared" ca="1" si="69"/>
        <v>0.15191892069521951</v>
      </c>
      <c r="BP437">
        <f t="shared" ca="1" si="70"/>
        <v>104.1245969143641</v>
      </c>
      <c r="BQ437">
        <f t="shared" ca="1" si="61"/>
        <v>11.085168184876409</v>
      </c>
      <c r="BR437">
        <f t="shared" ca="1" si="62"/>
        <v>0.49433710611928239</v>
      </c>
      <c r="BS437">
        <f t="shared" ca="1" si="63"/>
        <v>8545.5397343289114</v>
      </c>
    </row>
    <row r="438" spans="1:71">
      <c r="A438">
        <f t="shared" ca="1" si="64"/>
        <v>0.77984837024051157</v>
      </c>
      <c r="R438">
        <f t="shared" ca="1" si="65"/>
        <v>-1.9830511845197172</v>
      </c>
      <c r="AH438">
        <f t="shared" ca="1" si="66"/>
        <v>32.651153419550255</v>
      </c>
      <c r="AI438">
        <f t="shared" ca="1" si="67"/>
        <v>0.84950876116400864</v>
      </c>
      <c r="AX438">
        <f t="shared" ca="1" si="68"/>
        <v>3.2563525823738511</v>
      </c>
      <c r="BO438">
        <f t="shared" ca="1" si="69"/>
        <v>0.14469972961619992</v>
      </c>
      <c r="BP438">
        <f t="shared" ca="1" si="70"/>
        <v>82.202117808069687</v>
      </c>
      <c r="BQ438">
        <f t="shared" ca="1" si="61"/>
        <v>10.792475017890709</v>
      </c>
      <c r="BR438">
        <f t="shared" ca="1" si="62"/>
        <v>0.46890803480403076</v>
      </c>
      <c r="BS438">
        <f t="shared" ca="1" si="63"/>
        <v>6974.0681587951585</v>
      </c>
    </row>
    <row r="439" spans="1:71">
      <c r="A439">
        <f t="shared" ca="1" si="64"/>
        <v>0.6251506784902513</v>
      </c>
      <c r="R439">
        <f t="shared" ca="1" si="65"/>
        <v>1.4749329776257629</v>
      </c>
      <c r="AH439">
        <f t="shared" ca="1" si="66"/>
        <v>19.272783483910114</v>
      </c>
      <c r="AI439">
        <f t="shared" ca="1" si="67"/>
        <v>0.52791908258666642</v>
      </c>
      <c r="AX439">
        <f t="shared" ca="1" si="68"/>
        <v>1.991631850050245</v>
      </c>
      <c r="BO439">
        <f t="shared" ca="1" si="69"/>
        <v>0.54030155202676278</v>
      </c>
      <c r="BP439">
        <f t="shared" ca="1" si="70"/>
        <v>106.28671476910195</v>
      </c>
      <c r="BQ439">
        <f t="shared" ref="BQ439:BQ502" ca="1" si="71">IF(BO439&lt;(10/80),0+SQRT(BO439*(80-0)*(10-0)),80-SQRT((1-BO439)*(80-0)*(80-10)))</f>
        <v>29.262328505831796</v>
      </c>
      <c r="BR439">
        <f t="shared" ref="BR439:BR502" ca="1" si="72">-LN(1-BO439)/(1/3)</f>
        <v>2.3315536570461886</v>
      </c>
      <c r="BS439">
        <f t="shared" ref="BS439:BS502" ca="1" si="73">BP439*$BP$4+BQ439*$BQ$4+BR439*$BR$4</f>
        <v>11065.768981534173</v>
      </c>
    </row>
    <row r="440" spans="1:71">
      <c r="A440">
        <f t="shared" ca="1" si="64"/>
        <v>3.6390128766646823E-2</v>
      </c>
      <c r="R440">
        <f t="shared" ca="1" si="65"/>
        <v>1.1451315216890798</v>
      </c>
      <c r="AH440">
        <f t="shared" ca="1" si="66"/>
        <v>17.269793778084669</v>
      </c>
      <c r="AI440">
        <f t="shared" ca="1" si="67"/>
        <v>0.46436680033544742</v>
      </c>
      <c r="AX440">
        <f t="shared" ca="1" si="68"/>
        <v>1.3643315511886729</v>
      </c>
      <c r="BO440">
        <f t="shared" ca="1" si="69"/>
        <v>0.88409932135528935</v>
      </c>
      <c r="BP440">
        <f t="shared" ca="1" si="70"/>
        <v>94.092281290848035</v>
      </c>
      <c r="BQ440">
        <f t="shared" ca="1" si="71"/>
        <v>54.523661950539676</v>
      </c>
      <c r="BR440">
        <f t="shared" ca="1" si="72"/>
        <v>6.4650650196610506</v>
      </c>
      <c r="BS440">
        <f t="shared" ca="1" si="73"/>
        <v>13978.345391311646</v>
      </c>
    </row>
    <row r="441" spans="1:71">
      <c r="A441">
        <f t="shared" ca="1" si="64"/>
        <v>0.53166668367768088</v>
      </c>
      <c r="R441">
        <f t="shared" ca="1" si="65"/>
        <v>0.2800319884534459</v>
      </c>
      <c r="AH441">
        <f t="shared" ca="1" si="66"/>
        <v>35.906139381218992</v>
      </c>
      <c r="AI441">
        <f t="shared" ca="1" si="67"/>
        <v>0.90068154642918685</v>
      </c>
      <c r="AX441">
        <f t="shared" ca="1" si="68"/>
        <v>2.0925638367625146</v>
      </c>
      <c r="BO441">
        <f t="shared" ca="1" si="69"/>
        <v>0.5949601519586587</v>
      </c>
      <c r="BP441">
        <f t="shared" ca="1" si="70"/>
        <v>115.33838791305733</v>
      </c>
      <c r="BQ441">
        <f t="shared" ca="1" si="71"/>
        <v>32.374133613848961</v>
      </c>
      <c r="BR441">
        <f t="shared" ca="1" si="72"/>
        <v>2.7113094794701942</v>
      </c>
      <c r="BS441">
        <f t="shared" ca="1" si="73"/>
        <v>12124.493359139968</v>
      </c>
    </row>
    <row r="442" spans="1:71">
      <c r="A442">
        <f t="shared" ca="1" si="64"/>
        <v>0.83208006232643594</v>
      </c>
      <c r="R442">
        <f t="shared" ca="1" si="65"/>
        <v>3.1266867380229293</v>
      </c>
      <c r="AH442">
        <f t="shared" ca="1" si="66"/>
        <v>26.089312447527561</v>
      </c>
      <c r="AI442">
        <f t="shared" ca="1" si="67"/>
        <v>0.71413951038401979</v>
      </c>
      <c r="AX442">
        <f t="shared" ca="1" si="68"/>
        <v>0.38505965083499138</v>
      </c>
      <c r="BO442">
        <f t="shared" ca="1" si="69"/>
        <v>0.80507769256368011</v>
      </c>
      <c r="BP442">
        <f t="shared" ca="1" si="70"/>
        <v>92.479409023890625</v>
      </c>
      <c r="BQ442">
        <f t="shared" ca="1" si="71"/>
        <v>46.961160407130045</v>
      </c>
      <c r="BR442">
        <f t="shared" ca="1" si="72"/>
        <v>4.9054626696407118</v>
      </c>
      <c r="BS442">
        <f t="shared" ca="1" si="73"/>
        <v>12641.313473277562</v>
      </c>
    </row>
    <row r="443" spans="1:71">
      <c r="A443">
        <f t="shared" ca="1" si="64"/>
        <v>2.5142106949368026E-2</v>
      </c>
      <c r="R443">
        <f t="shared" ca="1" si="65"/>
        <v>-0.66775479807790183</v>
      </c>
      <c r="AH443">
        <f t="shared" ca="1" si="66"/>
        <v>10.191024312340282</v>
      </c>
      <c r="AI443">
        <f t="shared" ca="1" si="67"/>
        <v>0.20762272734965881</v>
      </c>
      <c r="AX443">
        <f t="shared" ca="1" si="68"/>
        <v>1.9547661315664009</v>
      </c>
      <c r="BO443">
        <f t="shared" ca="1" si="69"/>
        <v>0.93020861606709127</v>
      </c>
      <c r="BP443">
        <f t="shared" ca="1" si="70"/>
        <v>89.394552093424593</v>
      </c>
      <c r="BQ443">
        <f t="shared" ca="1" si="71"/>
        <v>60.230534907987803</v>
      </c>
      <c r="BR443">
        <f t="shared" ca="1" si="72"/>
        <v>7.9867341485690488</v>
      </c>
      <c r="BS443">
        <f t="shared" ca="1" si="73"/>
        <v>14676.692381909215</v>
      </c>
    </row>
    <row r="444" spans="1:71">
      <c r="A444">
        <f t="shared" ca="1" si="64"/>
        <v>0.88863377118303521</v>
      </c>
      <c r="R444">
        <f t="shared" ca="1" si="65"/>
        <v>0.96961816705018256</v>
      </c>
      <c r="AH444">
        <f t="shared" ca="1" si="66"/>
        <v>15.777470319761996</v>
      </c>
      <c r="AI444">
        <f t="shared" ca="1" si="67"/>
        <v>0.41440923114261452</v>
      </c>
      <c r="AX444">
        <f t="shared" ca="1" si="68"/>
        <v>0.45816571413111773</v>
      </c>
      <c r="BO444">
        <f t="shared" ca="1" si="69"/>
        <v>0.81052104756884036</v>
      </c>
      <c r="BP444">
        <f t="shared" ca="1" si="70"/>
        <v>123.11586578083629</v>
      </c>
      <c r="BQ444">
        <f t="shared" ca="1" si="71"/>
        <v>47.425744312195036</v>
      </c>
      <c r="BR444">
        <f t="shared" ca="1" si="72"/>
        <v>4.990431988779382</v>
      </c>
      <c r="BS444">
        <f t="shared" ca="1" si="73"/>
        <v>14857.81463251186</v>
      </c>
    </row>
    <row r="445" spans="1:71">
      <c r="A445">
        <f t="shared" ca="1" si="64"/>
        <v>0.86253443997754775</v>
      </c>
      <c r="R445">
        <f t="shared" ca="1" si="65"/>
        <v>0.59673449272129564</v>
      </c>
      <c r="AH445">
        <f t="shared" ca="1" si="66"/>
        <v>14.28197252036302</v>
      </c>
      <c r="AI445">
        <f t="shared" ca="1" si="67"/>
        <v>0.36211125648194875</v>
      </c>
      <c r="AX445">
        <f t="shared" ca="1" si="68"/>
        <v>0.57900051734150204</v>
      </c>
      <c r="BO445">
        <f t="shared" ca="1" si="69"/>
        <v>0.40030386183320443</v>
      </c>
      <c r="BP445">
        <f t="shared" ca="1" si="70"/>
        <v>119.45886190817012</v>
      </c>
      <c r="BQ445">
        <f t="shared" ca="1" si="71"/>
        <v>22.049172795083805</v>
      </c>
      <c r="BR445">
        <f t="shared" ca="1" si="72"/>
        <v>1.5339965653106571</v>
      </c>
      <c r="BS445">
        <f t="shared" ca="1" si="73"/>
        <v>11027.236582673488</v>
      </c>
    </row>
    <row r="446" spans="1:71">
      <c r="A446">
        <f t="shared" ca="1" si="64"/>
        <v>0.21725316538035122</v>
      </c>
      <c r="R446">
        <f t="shared" ca="1" si="65"/>
        <v>0.69324834114171496</v>
      </c>
      <c r="AH446">
        <f t="shared" ca="1" si="66"/>
        <v>37.563019930981497</v>
      </c>
      <c r="AI446">
        <f t="shared" ca="1" si="67"/>
        <v>0.92266076338141823</v>
      </c>
      <c r="AX446">
        <f t="shared" ca="1" si="68"/>
        <v>3.629659715303498</v>
      </c>
      <c r="BO446">
        <f t="shared" ca="1" si="69"/>
        <v>0.10184079506778132</v>
      </c>
      <c r="BP446">
        <f t="shared" ca="1" si="70"/>
        <v>113.10847123791281</v>
      </c>
      <c r="BQ446">
        <f t="shared" ca="1" si="71"/>
        <v>9.0262193666133026</v>
      </c>
      <c r="BR446">
        <f t="shared" ca="1" si="72"/>
        <v>0.32222381415129192</v>
      </c>
      <c r="BS446">
        <f t="shared" ca="1" si="73"/>
        <v>8916.8820675606148</v>
      </c>
    </row>
    <row r="447" spans="1:71">
      <c r="A447">
        <f t="shared" ca="1" si="64"/>
        <v>0.1245049739422408</v>
      </c>
      <c r="R447">
        <f t="shared" ca="1" si="65"/>
        <v>0.68495913875932524</v>
      </c>
      <c r="AH447">
        <f t="shared" ca="1" si="66"/>
        <v>16.497895045360877</v>
      </c>
      <c r="AI447">
        <f t="shared" ca="1" si="67"/>
        <v>0.43880448180417242</v>
      </c>
      <c r="AX447">
        <f t="shared" ca="1" si="68"/>
        <v>5.2753639112059529</v>
      </c>
      <c r="BO447">
        <f t="shared" ca="1" si="69"/>
        <v>0.76896038345145545</v>
      </c>
      <c r="BP447">
        <f t="shared" ca="1" si="70"/>
        <v>83.760013462582776</v>
      </c>
      <c r="BQ447">
        <f t="shared" ca="1" si="71"/>
        <v>44.030264767837814</v>
      </c>
      <c r="BR447">
        <f t="shared" ca="1" si="72"/>
        <v>4.3954982488640217</v>
      </c>
      <c r="BS447">
        <f t="shared" ca="1" si="73"/>
        <v>11584.876893823783</v>
      </c>
    </row>
    <row r="448" spans="1:71">
      <c r="A448">
        <f t="shared" ca="1" si="64"/>
        <v>0.94253142622392383</v>
      </c>
      <c r="R448">
        <f t="shared" ca="1" si="65"/>
        <v>8.9427945728443675E-2</v>
      </c>
      <c r="AH448">
        <f t="shared" ca="1" si="66"/>
        <v>25.954509498248179</v>
      </c>
      <c r="AI448">
        <f t="shared" ca="1" si="67"/>
        <v>0.71090719326508145</v>
      </c>
      <c r="AX448">
        <f t="shared" ca="1" si="68"/>
        <v>3.5333527694424651</v>
      </c>
      <c r="BO448">
        <f t="shared" ca="1" si="69"/>
        <v>9.4083289564709349E-2</v>
      </c>
      <c r="BP448">
        <f t="shared" ca="1" si="70"/>
        <v>96.186463784906465</v>
      </c>
      <c r="BQ448">
        <f t="shared" ca="1" si="71"/>
        <v>8.6756343659566184</v>
      </c>
      <c r="BR448">
        <f t="shared" ca="1" si="72"/>
        <v>0.29642372475586426</v>
      </c>
      <c r="BS448">
        <f t="shared" ca="1" si="73"/>
        <v>7689.5430189658746</v>
      </c>
    </row>
    <row r="449" spans="1:71">
      <c r="A449">
        <f t="shared" ca="1" si="64"/>
        <v>0.86740495137093931</v>
      </c>
      <c r="R449">
        <f t="shared" ca="1" si="65"/>
        <v>-0.12548220232775945</v>
      </c>
      <c r="AH449">
        <f t="shared" ca="1" si="66"/>
        <v>30.587783512581275</v>
      </c>
      <c r="AI449">
        <f t="shared" ca="1" si="67"/>
        <v>0.81158292552279432</v>
      </c>
      <c r="AX449">
        <f t="shared" ca="1" si="68"/>
        <v>1.5821835453750486</v>
      </c>
      <c r="BO449">
        <f t="shared" ca="1" si="69"/>
        <v>0.38824777199302607</v>
      </c>
      <c r="BP449">
        <f t="shared" ca="1" si="70"/>
        <v>101.2943335676617</v>
      </c>
      <c r="BQ449">
        <f t="shared" ca="1" si="71"/>
        <v>21.469559399923753</v>
      </c>
      <c r="BR449">
        <f t="shared" ca="1" si="72"/>
        <v>1.4742838039318888</v>
      </c>
      <c r="BS449">
        <f t="shared" ca="1" si="73"/>
        <v>9679.8444309082624</v>
      </c>
    </row>
    <row r="450" spans="1:71">
      <c r="A450">
        <f t="shared" ca="1" si="64"/>
        <v>0.7291739127832445</v>
      </c>
      <c r="R450">
        <f t="shared" ca="1" si="65"/>
        <v>-1.0403312765805774</v>
      </c>
      <c r="AH450">
        <f t="shared" ca="1" si="66"/>
        <v>14.028608384142601</v>
      </c>
      <c r="AI450">
        <f t="shared" ca="1" si="67"/>
        <v>0.35302949260931216</v>
      </c>
      <c r="AX450">
        <f t="shared" ca="1" si="68"/>
        <v>6.3038546016112429</v>
      </c>
      <c r="BO450">
        <f t="shared" ca="1" si="69"/>
        <v>0.88051153531727677</v>
      </c>
      <c r="BP450">
        <f t="shared" ca="1" si="70"/>
        <v>92.887750986963567</v>
      </c>
      <c r="BQ450">
        <f t="shared" ca="1" si="71"/>
        <v>54.132348343476366</v>
      </c>
      <c r="BR450">
        <f t="shared" ca="1" si="72"/>
        <v>6.3736063263646994</v>
      </c>
      <c r="BS450">
        <f t="shared" ca="1" si="73"/>
        <v>13827.459301344496</v>
      </c>
    </row>
    <row r="451" spans="1:71">
      <c r="A451">
        <f t="shared" ref="A451:A514" ca="1" si="74">RAND()</f>
        <v>0.43030394689105733</v>
      </c>
      <c r="R451">
        <f t="shared" ref="R451:R514" ca="1" si="75">_xlfn.NORM.INV(RAND(),0,1)</f>
        <v>0.29792772333835205</v>
      </c>
      <c r="AH451">
        <f t="shared" ref="AH451:AH514" ca="1" si="76">IF(AI451&lt;$AL$4,$AL$1+SQRT(AI451*($AL$2-$AL$1)*($AL$3-$AL$1)),$AL$2-SQRT((1-AI451)*($AL$2-$AL$1)*($AL$2-$AL$3)))</f>
        <v>45.178947391280282</v>
      </c>
      <c r="AI451">
        <f t="shared" ref="AI451:AI514" ca="1" si="77">RAND()</f>
        <v>0.98837872587197839</v>
      </c>
      <c r="AX451">
        <f t="shared" ref="AX451:AX514" ca="1" si="78">-LN(1-RAND())/$AW$2</f>
        <v>0.87380454694721632</v>
      </c>
      <c r="BO451">
        <f t="shared" ca="1" si="69"/>
        <v>0.86039234708493362</v>
      </c>
      <c r="BP451">
        <f t="shared" ca="1" si="70"/>
        <v>88.025089017749281</v>
      </c>
      <c r="BQ451">
        <f t="shared" ca="1" si="71"/>
        <v>52.039262235692497</v>
      </c>
      <c r="BR451">
        <f t="shared" ca="1" si="72"/>
        <v>5.9067578095438344</v>
      </c>
      <c r="BS451">
        <f t="shared" ca="1" si="73"/>
        <v>13137.70979767485</v>
      </c>
    </row>
    <row r="452" spans="1:71">
      <c r="A452">
        <f t="shared" ca="1" si="74"/>
        <v>0.74005252316518111</v>
      </c>
      <c r="R452">
        <f t="shared" ca="1" si="75"/>
        <v>-0.65836702888696907</v>
      </c>
      <c r="AH452">
        <f t="shared" ca="1" si="76"/>
        <v>9.7371164032687698</v>
      </c>
      <c r="AI452">
        <f t="shared" ca="1" si="77"/>
        <v>0.18962287170161152</v>
      </c>
      <c r="AX452">
        <f t="shared" ca="1" si="78"/>
        <v>0.15690183429482585</v>
      </c>
      <c r="BO452">
        <f t="shared" ca="1" si="69"/>
        <v>0.31755005522899171</v>
      </c>
      <c r="BP452">
        <f t="shared" ca="1" si="70"/>
        <v>117.03085606361032</v>
      </c>
      <c r="BQ452">
        <f t="shared" ca="1" si="71"/>
        <v>18.179941032722667</v>
      </c>
      <c r="BR452">
        <f t="shared" ca="1" si="72"/>
        <v>1.1461982868223926</v>
      </c>
      <c r="BS452">
        <f t="shared" ca="1" si="73"/>
        <v>10354.013513771708</v>
      </c>
    </row>
    <row r="453" spans="1:71">
      <c r="A453">
        <f t="shared" ca="1" si="74"/>
        <v>0.26193293764211789</v>
      </c>
      <c r="R453">
        <f t="shared" ca="1" si="75"/>
        <v>-0.3676588815023244</v>
      </c>
      <c r="AH453">
        <f t="shared" ca="1" si="76"/>
        <v>31.556466225652976</v>
      </c>
      <c r="AI453">
        <f t="shared" ca="1" si="77"/>
        <v>0.82991803095726036</v>
      </c>
      <c r="AX453">
        <f t="shared" ca="1" si="78"/>
        <v>2.4147163171252211</v>
      </c>
      <c r="BO453">
        <f t="shared" ca="1" si="69"/>
        <v>0.70138612616906226</v>
      </c>
      <c r="BP453">
        <f t="shared" ca="1" si="70"/>
        <v>116.15410129935856</v>
      </c>
      <c r="BQ453">
        <f t="shared" ca="1" si="71"/>
        <v>39.106997011062496</v>
      </c>
      <c r="BR453">
        <f t="shared" ca="1" si="72"/>
        <v>3.6258117960788474</v>
      </c>
      <c r="BS453">
        <f t="shared" ca="1" si="73"/>
        <v>13129.230330885002</v>
      </c>
    </row>
    <row r="454" spans="1:71">
      <c r="A454">
        <f t="shared" ca="1" si="74"/>
        <v>0.94185746308732465</v>
      </c>
      <c r="R454">
        <f t="shared" ca="1" si="75"/>
        <v>-0.53687469886009609</v>
      </c>
      <c r="AH454">
        <f t="shared" ca="1" si="76"/>
        <v>18.256275805993148</v>
      </c>
      <c r="AI454">
        <f t="shared" ca="1" si="77"/>
        <v>0.49616798714741206</v>
      </c>
      <c r="AX454">
        <f t="shared" ca="1" si="78"/>
        <v>0.19333588987863198</v>
      </c>
      <c r="BO454">
        <f t="shared" ca="1" si="69"/>
        <v>0.39781009635863529</v>
      </c>
      <c r="BP454">
        <f t="shared" ca="1" si="70"/>
        <v>76.810856998166088</v>
      </c>
      <c r="BQ454">
        <f t="shared" ca="1" si="71"/>
        <v>21.928806966003854</v>
      </c>
      <c r="BR454">
        <f t="shared" ca="1" si="72"/>
        <v>1.5215472865946416</v>
      </c>
      <c r="BS454">
        <f t="shared" ca="1" si="73"/>
        <v>8026.1048724504044</v>
      </c>
    </row>
    <row r="455" spans="1:71">
      <c r="A455">
        <f t="shared" ca="1" si="74"/>
        <v>0.49285176558242738</v>
      </c>
      <c r="R455">
        <f t="shared" ca="1" si="75"/>
        <v>0.47851879698323646</v>
      </c>
      <c r="AH455">
        <f t="shared" ca="1" si="76"/>
        <v>25.247121232499321</v>
      </c>
      <c r="AI455">
        <f t="shared" ca="1" si="77"/>
        <v>0.69364749636070699</v>
      </c>
      <c r="AX455">
        <f t="shared" ca="1" si="78"/>
        <v>0.39104856105606789</v>
      </c>
      <c r="BO455">
        <f t="shared" ca="1" si="69"/>
        <v>0.67576710035218124</v>
      </c>
      <c r="BP455">
        <f t="shared" ca="1" si="70"/>
        <v>68.476672348355848</v>
      </c>
      <c r="BQ455">
        <f t="shared" ca="1" si="71"/>
        <v>37.388918835263226</v>
      </c>
      <c r="BR455">
        <f t="shared" ca="1" si="72"/>
        <v>3.3788795860440399</v>
      </c>
      <c r="BS455">
        <f t="shared" ca="1" si="73"/>
        <v>9545.9228237244442</v>
      </c>
    </row>
    <row r="456" spans="1:71">
      <c r="A456">
        <f t="shared" ca="1" si="74"/>
        <v>0.43754772127066843</v>
      </c>
      <c r="R456">
        <f t="shared" ca="1" si="75"/>
        <v>0.47723345036077019</v>
      </c>
      <c r="AH456">
        <f t="shared" ca="1" si="76"/>
        <v>16.054434270878339</v>
      </c>
      <c r="AI456">
        <f t="shared" ca="1" si="77"/>
        <v>0.42384928366494046</v>
      </c>
      <c r="AX456">
        <f t="shared" ca="1" si="78"/>
        <v>3.2799482058596392</v>
      </c>
      <c r="BO456">
        <f t="shared" ca="1" si="69"/>
        <v>0.6405952407095562</v>
      </c>
      <c r="BP456">
        <f t="shared" ca="1" si="70"/>
        <v>90.544785363476663</v>
      </c>
      <c r="BQ456">
        <f t="shared" ca="1" si="71"/>
        <v>35.137246495266417</v>
      </c>
      <c r="BR456">
        <f t="shared" ca="1" si="72"/>
        <v>3.0699181871957646</v>
      </c>
      <c r="BS456">
        <f t="shared" ca="1" si="73"/>
        <v>10772.835081128738</v>
      </c>
    </row>
    <row r="457" spans="1:71">
      <c r="A457">
        <f t="shared" ca="1" si="74"/>
        <v>0.40790813919259516</v>
      </c>
      <c r="R457">
        <f t="shared" ca="1" si="75"/>
        <v>-0.27632174535082282</v>
      </c>
      <c r="AH457">
        <f t="shared" ca="1" si="76"/>
        <v>44.09606417012504</v>
      </c>
      <c r="AI457">
        <f t="shared" ca="1" si="77"/>
        <v>0.98257177085835934</v>
      </c>
      <c r="AX457">
        <f t="shared" ca="1" si="78"/>
        <v>3.409298806834697</v>
      </c>
      <c r="BO457">
        <f t="shared" ca="1" si="69"/>
        <v>0.73588804188224421</v>
      </c>
      <c r="BP457">
        <f t="shared" ca="1" si="70"/>
        <v>86.079637127024668</v>
      </c>
      <c r="BQ457">
        <f t="shared" ca="1" si="71"/>
        <v>41.541880370207487</v>
      </c>
      <c r="BR457">
        <f t="shared" ca="1" si="72"/>
        <v>3.9941465458636607</v>
      </c>
      <c r="BS457">
        <f t="shared" ca="1" si="73"/>
        <v>11378.006599671575</v>
      </c>
    </row>
    <row r="458" spans="1:71">
      <c r="A458">
        <f t="shared" ca="1" si="74"/>
        <v>0.73928371610794741</v>
      </c>
      <c r="R458">
        <f t="shared" ca="1" si="75"/>
        <v>-0.55451099709535323</v>
      </c>
      <c r="AH458">
        <f t="shared" ca="1" si="76"/>
        <v>6.5934613644554254</v>
      </c>
      <c r="AI458">
        <f t="shared" ca="1" si="77"/>
        <v>8.6947465529132795E-2</v>
      </c>
      <c r="AX458">
        <f t="shared" ca="1" si="78"/>
        <v>2.9038618807436301</v>
      </c>
      <c r="BO458">
        <f t="shared" ca="1" si="69"/>
        <v>0.86174034971793845</v>
      </c>
      <c r="BP458">
        <f t="shared" ca="1" si="70"/>
        <v>69.684749986801904</v>
      </c>
      <c r="BQ458">
        <f t="shared" ca="1" si="71"/>
        <v>52.174579220081057</v>
      </c>
      <c r="BR458">
        <f t="shared" ca="1" si="72"/>
        <v>5.9358655136717955</v>
      </c>
      <c r="BS458">
        <f t="shared" ca="1" si="73"/>
        <v>11876.150075185778</v>
      </c>
    </row>
    <row r="459" spans="1:71">
      <c r="A459">
        <f t="shared" ca="1" si="74"/>
        <v>0.2211558487803863</v>
      </c>
      <c r="R459">
        <f t="shared" ca="1" si="75"/>
        <v>-1.0844370570081501</v>
      </c>
      <c r="AH459">
        <f t="shared" ca="1" si="76"/>
        <v>13.976794500333384</v>
      </c>
      <c r="AI459">
        <f t="shared" ca="1" si="77"/>
        <v>0.3511643327643944</v>
      </c>
      <c r="AX459">
        <f t="shared" ca="1" si="78"/>
        <v>1.8161082540852793</v>
      </c>
      <c r="BO459">
        <f t="shared" ca="1" si="69"/>
        <v>0.47534189732887855</v>
      </c>
      <c r="BP459">
        <f t="shared" ca="1" si="70"/>
        <v>68.208368432243134</v>
      </c>
      <c r="BQ459">
        <f t="shared" ca="1" si="71"/>
        <v>25.795891530638748</v>
      </c>
      <c r="BR459">
        <f t="shared" ca="1" si="72"/>
        <v>1.9350253846266738</v>
      </c>
      <c r="BS459">
        <f t="shared" ca="1" si="73"/>
        <v>7934.6825587088961</v>
      </c>
    </row>
    <row r="460" spans="1:71">
      <c r="A460">
        <f t="shared" ca="1" si="74"/>
        <v>0.78145021848369522</v>
      </c>
      <c r="R460">
        <f t="shared" ca="1" si="75"/>
        <v>0.35533403528423924</v>
      </c>
      <c r="AH460">
        <f t="shared" ca="1" si="76"/>
        <v>4.2934432585467333</v>
      </c>
      <c r="AI460">
        <f t="shared" ca="1" si="77"/>
        <v>3.686731002872079E-2</v>
      </c>
      <c r="AX460">
        <f t="shared" ca="1" si="78"/>
        <v>2.0908830314496929</v>
      </c>
      <c r="BO460">
        <f t="shared" ca="1" si="69"/>
        <v>0.43253770776265532</v>
      </c>
      <c r="BP460">
        <f t="shared" ca="1" si="70"/>
        <v>71.520961963344433</v>
      </c>
      <c r="BQ460">
        <f t="shared" ca="1" si="71"/>
        <v>23.628120161474747</v>
      </c>
      <c r="BR460">
        <f t="shared" ca="1" si="72"/>
        <v>1.6997429316927659</v>
      </c>
      <c r="BS460">
        <f t="shared" ca="1" si="73"/>
        <v>7879.2022330894151</v>
      </c>
    </row>
    <row r="461" spans="1:71">
      <c r="A461">
        <f t="shared" ca="1" si="74"/>
        <v>0.14008177337459249</v>
      </c>
      <c r="R461">
        <f t="shared" ca="1" si="75"/>
        <v>0.30136054626627284</v>
      </c>
      <c r="AH461">
        <f t="shared" ca="1" si="76"/>
        <v>18.105477558992082</v>
      </c>
      <c r="AI461">
        <f t="shared" ca="1" si="77"/>
        <v>0.49136971913002114</v>
      </c>
      <c r="AX461">
        <f t="shared" ca="1" si="78"/>
        <v>0.96808423160963375</v>
      </c>
      <c r="BO461">
        <f t="shared" ca="1" si="69"/>
        <v>0.13461476819982465</v>
      </c>
      <c r="BP461">
        <f t="shared" ca="1" si="70"/>
        <v>89.505378965690909</v>
      </c>
      <c r="BQ461">
        <f t="shared" ca="1" si="71"/>
        <v>10.385653072940627</v>
      </c>
      <c r="BR461">
        <f t="shared" ca="1" si="72"/>
        <v>0.43374154952680932</v>
      </c>
      <c r="BS461">
        <f t="shared" ca="1" si="73"/>
        <v>7434.0642997504692</v>
      </c>
    </row>
    <row r="462" spans="1:71">
      <c r="A462">
        <f t="shared" ca="1" si="74"/>
        <v>0.52786074275202</v>
      </c>
      <c r="R462">
        <f t="shared" ca="1" si="75"/>
        <v>-1.1536659589110012</v>
      </c>
      <c r="AH462">
        <f t="shared" ca="1" si="76"/>
        <v>16.634939816192208</v>
      </c>
      <c r="AI462">
        <f t="shared" ca="1" si="77"/>
        <v>0.44338637946544202</v>
      </c>
      <c r="AX462">
        <f t="shared" ca="1" si="78"/>
        <v>2.9226503106511266</v>
      </c>
      <c r="BO462">
        <f t="shared" ca="1" si="69"/>
        <v>1.8627267530445857E-2</v>
      </c>
      <c r="BP462">
        <f t="shared" ca="1" si="70"/>
        <v>93.874829023616485</v>
      </c>
      <c r="BQ462">
        <f t="shared" ca="1" si="71"/>
        <v>3.8602867800665646</v>
      </c>
      <c r="BR462">
        <f t="shared" ca="1" si="72"/>
        <v>5.6408820093301316E-2</v>
      </c>
      <c r="BS462">
        <f t="shared" ca="1" si="73"/>
        <v>6974.1893556878013</v>
      </c>
    </row>
    <row r="463" spans="1:71">
      <c r="A463">
        <f t="shared" ca="1" si="74"/>
        <v>6.0403013246388415E-3</v>
      </c>
      <c r="R463">
        <f t="shared" ca="1" si="75"/>
        <v>0.20290384158410921</v>
      </c>
      <c r="AH463">
        <f t="shared" ca="1" si="76"/>
        <v>27.873054965139993</v>
      </c>
      <c r="AI463">
        <f t="shared" ca="1" si="77"/>
        <v>0.75519915171214202</v>
      </c>
      <c r="AX463">
        <f t="shared" ca="1" si="78"/>
        <v>0.76656380202576968</v>
      </c>
      <c r="BO463">
        <f t="shared" ca="1" si="69"/>
        <v>0.81451847297404067</v>
      </c>
      <c r="BP463">
        <f t="shared" ca="1" si="70"/>
        <v>75.512653748025386</v>
      </c>
      <c r="BQ463">
        <f t="shared" ca="1" si="71"/>
        <v>47.771184456369291</v>
      </c>
      <c r="BR463">
        <f t="shared" ca="1" si="72"/>
        <v>5.054399959977772</v>
      </c>
      <c r="BS463">
        <f t="shared" ca="1" si="73"/>
        <v>11579.324195992038</v>
      </c>
    </row>
    <row r="464" spans="1:71">
      <c r="A464">
        <f t="shared" ca="1" si="74"/>
        <v>0.23172968962104512</v>
      </c>
      <c r="R464">
        <f t="shared" ca="1" si="75"/>
        <v>0.75752459987569221</v>
      </c>
      <c r="AH464">
        <f t="shared" ca="1" si="76"/>
        <v>16.613896906460155</v>
      </c>
      <c r="AI464">
        <f t="shared" ca="1" si="77"/>
        <v>0.44268406011376471</v>
      </c>
      <c r="AX464">
        <f t="shared" ca="1" si="78"/>
        <v>0.20814781554174244</v>
      </c>
      <c r="BO464">
        <f t="shared" ca="1" si="69"/>
        <v>0.39331402845098684</v>
      </c>
      <c r="BP464">
        <f t="shared" ca="1" si="70"/>
        <v>135.1628134815295</v>
      </c>
      <c r="BQ464">
        <f t="shared" ca="1" si="71"/>
        <v>21.71242464577486</v>
      </c>
      <c r="BR464">
        <f t="shared" ca="1" si="72"/>
        <v>1.4992319005531602</v>
      </c>
      <c r="BS464">
        <f t="shared" ca="1" si="73"/>
        <v>12082.408978450499</v>
      </c>
    </row>
    <row r="465" spans="1:71">
      <c r="A465">
        <f t="shared" ca="1" si="74"/>
        <v>0.63972688365952834</v>
      </c>
      <c r="R465">
        <f t="shared" ca="1" si="75"/>
        <v>-0.14209047811713582</v>
      </c>
      <c r="AH465">
        <f t="shared" ca="1" si="76"/>
        <v>15.026747768143558</v>
      </c>
      <c r="AI465">
        <f t="shared" ca="1" si="77"/>
        <v>0.38843581416347417</v>
      </c>
      <c r="AX465">
        <f t="shared" ca="1" si="78"/>
        <v>2.1346957884018196</v>
      </c>
      <c r="BO465">
        <f t="shared" ca="1" si="69"/>
        <v>0.68275271641669788</v>
      </c>
      <c r="BP465">
        <f t="shared" ca="1" si="70"/>
        <v>121.50236902292039</v>
      </c>
      <c r="BQ465">
        <f t="shared" ca="1" si="71"/>
        <v>37.850447356270884</v>
      </c>
      <c r="BR465">
        <f t="shared" ca="1" si="72"/>
        <v>3.4442212044284277</v>
      </c>
      <c r="BS465">
        <f t="shared" ca="1" si="73"/>
        <v>13323.476928560043</v>
      </c>
    </row>
    <row r="466" spans="1:71">
      <c r="A466">
        <f t="shared" ca="1" si="74"/>
        <v>5.9417883535127891E-2</v>
      </c>
      <c r="R466">
        <f t="shared" ca="1" si="75"/>
        <v>-1.2211364053501848</v>
      </c>
      <c r="AH466">
        <f t="shared" ca="1" si="76"/>
        <v>10.129687186602034</v>
      </c>
      <c r="AI466">
        <f t="shared" ca="1" si="77"/>
        <v>0.20517907808089686</v>
      </c>
      <c r="AX466">
        <f t="shared" ca="1" si="78"/>
        <v>9.1075489210786973</v>
      </c>
      <c r="BO466">
        <f t="shared" ca="1" si="69"/>
        <v>0.39228829428182321</v>
      </c>
      <c r="BP466">
        <f t="shared" ca="1" si="70"/>
        <v>104.2418383699234</v>
      </c>
      <c r="BQ466">
        <f t="shared" ca="1" si="71"/>
        <v>21.663171563567239</v>
      </c>
      <c r="BR466">
        <f t="shared" ca="1" si="72"/>
        <v>1.4941640330878674</v>
      </c>
      <c r="BS466">
        <f t="shared" ca="1" si="73"/>
        <v>9911.4950521777228</v>
      </c>
    </row>
    <row r="467" spans="1:71">
      <c r="A467">
        <f t="shared" ca="1" si="74"/>
        <v>0.5278310878589626</v>
      </c>
      <c r="R467">
        <f t="shared" ca="1" si="75"/>
        <v>0.87078089040577999</v>
      </c>
      <c r="AH467">
        <f t="shared" ca="1" si="76"/>
        <v>39.46219646028139</v>
      </c>
      <c r="AI467">
        <f t="shared" ca="1" si="77"/>
        <v>0.94447734827914698</v>
      </c>
      <c r="AX467">
        <f t="shared" ca="1" si="78"/>
        <v>0.71644859229988567</v>
      </c>
      <c r="BO467">
        <f t="shared" ca="1" si="69"/>
        <v>0.88670712690470255</v>
      </c>
      <c r="BP467">
        <f t="shared" ca="1" si="70"/>
        <v>84.771542645801475</v>
      </c>
      <c r="BQ467">
        <f t="shared" ca="1" si="71"/>
        <v>54.811905801874062</v>
      </c>
      <c r="BR467">
        <f t="shared" ca="1" si="72"/>
        <v>6.5333370476423305</v>
      </c>
      <c r="BS467">
        <f t="shared" ca="1" si="73"/>
        <v>13375.199679686209</v>
      </c>
    </row>
    <row r="468" spans="1:71">
      <c r="A468">
        <f t="shared" ca="1" si="74"/>
        <v>0.49803328267696767</v>
      </c>
      <c r="R468">
        <f t="shared" ca="1" si="75"/>
        <v>0.50939347126832402</v>
      </c>
      <c r="AH468">
        <f t="shared" ca="1" si="76"/>
        <v>13.500103715347372</v>
      </c>
      <c r="AI468">
        <f t="shared" ca="1" si="77"/>
        <v>0.33387878560480055</v>
      </c>
      <c r="AX468">
        <f t="shared" ca="1" si="78"/>
        <v>0.72373328649355906</v>
      </c>
      <c r="BO468">
        <f t="shared" ref="BO468:BO531" ca="1" si="79">RAND()</f>
        <v>0.90506696316551483</v>
      </c>
      <c r="BP468">
        <f t="shared" ref="BP468:BP531" ca="1" si="80">_xlfn.NORM.INV(RAND(),100,20)</f>
        <v>79.583486611382398</v>
      </c>
      <c r="BQ468">
        <f t="shared" ca="1" si="71"/>
        <v>56.943005263627327</v>
      </c>
      <c r="BR468">
        <f t="shared" ca="1" si="72"/>
        <v>7.0637505340486575</v>
      </c>
      <c r="BS468">
        <f t="shared" ca="1" si="73"/>
        <v>13384.269749374096</v>
      </c>
    </row>
    <row r="469" spans="1:71">
      <c r="A469">
        <f t="shared" ca="1" si="74"/>
        <v>0.32698407911256522</v>
      </c>
      <c r="R469">
        <f t="shared" ca="1" si="75"/>
        <v>-1.2899876076925925</v>
      </c>
      <c r="AH469">
        <f t="shared" ca="1" si="76"/>
        <v>25.59750546576565</v>
      </c>
      <c r="AI469">
        <f t="shared" ca="1" si="77"/>
        <v>0.70225913025333131</v>
      </c>
      <c r="AX469">
        <f t="shared" ca="1" si="78"/>
        <v>0.9879712574200552</v>
      </c>
      <c r="BO469">
        <f t="shared" ca="1" si="79"/>
        <v>0.8760417603632501</v>
      </c>
      <c r="BP469">
        <f t="shared" ca="1" si="80"/>
        <v>105.26615244231822</v>
      </c>
      <c r="BQ469">
        <f t="shared" ca="1" si="71"/>
        <v>53.65296711267473</v>
      </c>
      <c r="BR469">
        <f t="shared" ca="1" si="72"/>
        <v>6.2634316416667071</v>
      </c>
      <c r="BS469">
        <f t="shared" ca="1" si="73"/>
        <v>14612.95687472976</v>
      </c>
    </row>
    <row r="470" spans="1:71">
      <c r="A470">
        <f t="shared" ca="1" si="74"/>
        <v>0.82194566218290377</v>
      </c>
      <c r="R470">
        <f t="shared" ca="1" si="75"/>
        <v>1.4721289513069495</v>
      </c>
      <c r="AH470">
        <f t="shared" ca="1" si="76"/>
        <v>40.208315499948824</v>
      </c>
      <c r="AI470">
        <f t="shared" ca="1" si="77"/>
        <v>0.95206145732572878</v>
      </c>
      <c r="AX470">
        <f t="shared" ca="1" si="78"/>
        <v>2.442409964127477</v>
      </c>
      <c r="BO470">
        <f t="shared" ca="1" si="79"/>
        <v>0.24096507955856916</v>
      </c>
      <c r="BP470">
        <f t="shared" ca="1" si="80"/>
        <v>50.69771776744205</v>
      </c>
      <c r="BQ470">
        <f t="shared" ca="1" si="71"/>
        <v>14.803408413690732</v>
      </c>
      <c r="BR470">
        <f t="shared" ca="1" si="72"/>
        <v>0.82712248247439435</v>
      </c>
      <c r="BS470">
        <f t="shared" ca="1" si="73"/>
        <v>5277.3178298323346</v>
      </c>
    </row>
    <row r="471" spans="1:71">
      <c r="A471">
        <f t="shared" ca="1" si="74"/>
        <v>0.22513245660312842</v>
      </c>
      <c r="R471">
        <f t="shared" ca="1" si="75"/>
        <v>-0.45317734655289477</v>
      </c>
      <c r="AH471">
        <f t="shared" ca="1" si="76"/>
        <v>24.982027937373562</v>
      </c>
      <c r="AI471">
        <f t="shared" ca="1" si="77"/>
        <v>0.68705053693682161</v>
      </c>
      <c r="AX471">
        <f t="shared" ca="1" si="78"/>
        <v>0.78054209287123855</v>
      </c>
      <c r="BO471">
        <f t="shared" ca="1" si="79"/>
        <v>0.58667142446018106</v>
      </c>
      <c r="BP471">
        <f t="shared" ca="1" si="80"/>
        <v>147.92090520331132</v>
      </c>
      <c r="BQ471">
        <f t="shared" ca="1" si="71"/>
        <v>31.889294091408445</v>
      </c>
      <c r="BR471">
        <f t="shared" ca="1" si="72"/>
        <v>2.6505372597245236</v>
      </c>
      <c r="BS471">
        <f t="shared" ca="1" si="73"/>
        <v>14338.553951289994</v>
      </c>
    </row>
    <row r="472" spans="1:71">
      <c r="A472">
        <f t="shared" ca="1" si="74"/>
        <v>0.49970961352333121</v>
      </c>
      <c r="R472">
        <f t="shared" ca="1" si="75"/>
        <v>-0.62901654165909215</v>
      </c>
      <c r="AH472">
        <f t="shared" ca="1" si="76"/>
        <v>29.776902360730599</v>
      </c>
      <c r="AI472">
        <f t="shared" ca="1" si="77"/>
        <v>0.79551316093628821</v>
      </c>
      <c r="AX472">
        <f t="shared" ca="1" si="78"/>
        <v>0.17994597795038214</v>
      </c>
      <c r="BO472">
        <f t="shared" ca="1" si="79"/>
        <v>0.89976442385192834</v>
      </c>
      <c r="BP472">
        <f t="shared" ca="1" si="80"/>
        <v>79.795135856232804</v>
      </c>
      <c r="BQ472">
        <f t="shared" ca="1" si="71"/>
        <v>56.307823518528288</v>
      </c>
      <c r="BR472">
        <f t="shared" ca="1" si="72"/>
        <v>6.9006963059077107</v>
      </c>
      <c r="BS472">
        <f t="shared" ca="1" si="73"/>
        <v>13286.650753561436</v>
      </c>
    </row>
    <row r="473" spans="1:71">
      <c r="A473">
        <f t="shared" ca="1" si="74"/>
        <v>0.16191759520908744</v>
      </c>
      <c r="R473">
        <f t="shared" ca="1" si="75"/>
        <v>1.3227283205849825</v>
      </c>
      <c r="AH473">
        <f t="shared" ca="1" si="76"/>
        <v>3.7622280773333725</v>
      </c>
      <c r="AI473">
        <f t="shared" ca="1" si="77"/>
        <v>2.8308720211751126E-2</v>
      </c>
      <c r="AX473">
        <f t="shared" ca="1" si="78"/>
        <v>1.2313941710475631</v>
      </c>
      <c r="BO473">
        <f t="shared" ca="1" si="79"/>
        <v>0.34323634500090539</v>
      </c>
      <c r="BP473">
        <f t="shared" ca="1" si="80"/>
        <v>88.073611822838828</v>
      </c>
      <c r="BQ473">
        <f t="shared" ca="1" si="71"/>
        <v>19.354501667519216</v>
      </c>
      <c r="BR473">
        <f t="shared" ca="1" si="72"/>
        <v>1.2612931765689577</v>
      </c>
      <c r="BS473">
        <f t="shared" ca="1" si="73"/>
        <v>8478.9909473213265</v>
      </c>
    </row>
    <row r="474" spans="1:71">
      <c r="A474">
        <f t="shared" ca="1" si="74"/>
        <v>6.078266522520781E-2</v>
      </c>
      <c r="R474">
        <f t="shared" ca="1" si="75"/>
        <v>0.3529366763484626</v>
      </c>
      <c r="AH474">
        <f t="shared" ca="1" si="76"/>
        <v>32.032367504692239</v>
      </c>
      <c r="AI474">
        <f t="shared" ca="1" si="77"/>
        <v>0.83858209125678029</v>
      </c>
      <c r="AX474">
        <f t="shared" ca="1" si="78"/>
        <v>2.2934159352267032</v>
      </c>
      <c r="BO474">
        <f t="shared" ca="1" si="79"/>
        <v>0.2618316808925607</v>
      </c>
      <c r="BP474">
        <f t="shared" ca="1" si="80"/>
        <v>128.45291153742414</v>
      </c>
      <c r="BQ474">
        <f t="shared" ca="1" si="71"/>
        <v>15.705812183357821</v>
      </c>
      <c r="BR474">
        <f t="shared" ca="1" si="72"/>
        <v>0.9107502171462345</v>
      </c>
      <c r="BS474">
        <f t="shared" ca="1" si="73"/>
        <v>10835.510091099342</v>
      </c>
    </row>
    <row r="475" spans="1:71">
      <c r="A475">
        <f t="shared" ca="1" si="74"/>
        <v>9.4010739771893781E-2</v>
      </c>
      <c r="R475">
        <f t="shared" ca="1" si="75"/>
        <v>0.51274664493623767</v>
      </c>
      <c r="AH475">
        <f t="shared" ca="1" si="76"/>
        <v>31.415246398091838</v>
      </c>
      <c r="AI475">
        <f t="shared" ca="1" si="77"/>
        <v>0.82730346677818078</v>
      </c>
      <c r="AX475">
        <f t="shared" ca="1" si="78"/>
        <v>0.11089566965946064</v>
      </c>
      <c r="BO475">
        <f t="shared" ca="1" si="79"/>
        <v>6.9679623560706672E-3</v>
      </c>
      <c r="BP475">
        <f t="shared" ca="1" si="80"/>
        <v>140.31402818310522</v>
      </c>
      <c r="BQ475">
        <f t="shared" ca="1" si="71"/>
        <v>2.361010352551749</v>
      </c>
      <c r="BR475">
        <f t="shared" ca="1" si="72"/>
        <v>2.0977055907215516E-2</v>
      </c>
      <c r="BS475">
        <f t="shared" ca="1" si="73"/>
        <v>10064.376124844706</v>
      </c>
    </row>
    <row r="476" spans="1:71">
      <c r="A476">
        <f t="shared" ca="1" si="74"/>
        <v>2.3909741899786008E-2</v>
      </c>
      <c r="R476">
        <f t="shared" ca="1" si="75"/>
        <v>-2.2913470444365784</v>
      </c>
      <c r="AH476">
        <f t="shared" ca="1" si="76"/>
        <v>19.41133724983607</v>
      </c>
      <c r="AI476">
        <f t="shared" ca="1" si="77"/>
        <v>0.53216685557836685</v>
      </c>
      <c r="AX476">
        <f t="shared" ca="1" si="78"/>
        <v>0.27319598538130591</v>
      </c>
      <c r="BO476">
        <f t="shared" ca="1" si="79"/>
        <v>0.48099074612358261</v>
      </c>
      <c r="BP476">
        <f t="shared" ca="1" si="80"/>
        <v>98.097706461643341</v>
      </c>
      <c r="BQ476">
        <f t="shared" ca="1" si="71"/>
        <v>26.088481548856954</v>
      </c>
      <c r="BR476">
        <f t="shared" ca="1" si="72"/>
        <v>1.9675006973104845</v>
      </c>
      <c r="BS476">
        <f t="shared" ca="1" si="73"/>
        <v>10065.937816393875</v>
      </c>
    </row>
    <row r="477" spans="1:71">
      <c r="A477">
        <f t="shared" ca="1" si="74"/>
        <v>0.11513938757091668</v>
      </c>
      <c r="R477">
        <f t="shared" ca="1" si="75"/>
        <v>0.1827171088550755</v>
      </c>
      <c r="AH477">
        <f t="shared" ca="1" si="76"/>
        <v>26.075741544430265</v>
      </c>
      <c r="AI477">
        <f t="shared" ca="1" si="77"/>
        <v>0.71381492867555008</v>
      </c>
      <c r="AX477">
        <f t="shared" ca="1" si="78"/>
        <v>1.5486004165406764</v>
      </c>
      <c r="BO477">
        <f t="shared" ca="1" si="79"/>
        <v>0.41979354019475468</v>
      </c>
      <c r="BP477">
        <f t="shared" ca="1" si="80"/>
        <v>81.457587318091882</v>
      </c>
      <c r="BQ477">
        <f t="shared" ca="1" si="71"/>
        <v>22.998630061117183</v>
      </c>
      <c r="BR477">
        <f t="shared" ca="1" si="72"/>
        <v>1.6331138208023666</v>
      </c>
      <c r="BS477">
        <f t="shared" ca="1" si="73"/>
        <v>8491.82826461886</v>
      </c>
    </row>
    <row r="478" spans="1:71">
      <c r="A478">
        <f t="shared" ca="1" si="74"/>
        <v>0.89454114517265759</v>
      </c>
      <c r="R478">
        <f t="shared" ca="1" si="75"/>
        <v>2.1794991763990526</v>
      </c>
      <c r="AH478">
        <f t="shared" ca="1" si="76"/>
        <v>11.424312905107456</v>
      </c>
      <c r="AI478">
        <f t="shared" ca="1" si="77"/>
        <v>0.25595818257847058</v>
      </c>
      <c r="AX478">
        <f t="shared" ca="1" si="78"/>
        <v>0.49534890919813729</v>
      </c>
      <c r="BO478">
        <f t="shared" ca="1" si="79"/>
        <v>0.35837766837103791</v>
      </c>
      <c r="BP478">
        <f t="shared" ca="1" si="80"/>
        <v>81.268239698718546</v>
      </c>
      <c r="BQ478">
        <f t="shared" ca="1" si="71"/>
        <v>20.057652222137747</v>
      </c>
      <c r="BR478">
        <f t="shared" ca="1" si="72"/>
        <v>1.3312662506420592</v>
      </c>
      <c r="BS478">
        <f t="shared" ca="1" si="73"/>
        <v>8093.9218763166909</v>
      </c>
    </row>
    <row r="479" spans="1:71">
      <c r="A479">
        <f t="shared" ca="1" si="74"/>
        <v>0.75482523128845258</v>
      </c>
      <c r="R479">
        <f t="shared" ca="1" si="75"/>
        <v>0.9649085839853988</v>
      </c>
      <c r="AH479">
        <f t="shared" ca="1" si="76"/>
        <v>12.627472707773549</v>
      </c>
      <c r="AI479">
        <f t="shared" ca="1" si="77"/>
        <v>0.3016471018958945</v>
      </c>
      <c r="AX479">
        <f t="shared" ca="1" si="78"/>
        <v>1.2316006352164159</v>
      </c>
      <c r="BO479">
        <f t="shared" ca="1" si="79"/>
        <v>0.64532122381038559</v>
      </c>
      <c r="BP479">
        <f t="shared" ca="1" si="80"/>
        <v>82.59584550497874</v>
      </c>
      <c r="BQ479">
        <f t="shared" ca="1" si="71"/>
        <v>35.433183346105579</v>
      </c>
      <c r="BR479">
        <f t="shared" ca="1" si="72"/>
        <v>3.1096282648192783</v>
      </c>
      <c r="BS479">
        <f t="shared" ca="1" si="73"/>
        <v>10257.915999404853</v>
      </c>
    </row>
    <row r="480" spans="1:71">
      <c r="A480">
        <f t="shared" ca="1" si="74"/>
        <v>0.78522997192856459</v>
      </c>
      <c r="R480">
        <f t="shared" ca="1" si="75"/>
        <v>-1.1611620017279065</v>
      </c>
      <c r="AH480">
        <f t="shared" ca="1" si="76"/>
        <v>3.1636476934697124</v>
      </c>
      <c r="AI480">
        <f t="shared" ca="1" si="77"/>
        <v>2.0017333456792463E-2</v>
      </c>
      <c r="AX480">
        <f t="shared" ca="1" si="78"/>
        <v>1.6003119431943589</v>
      </c>
      <c r="BO480">
        <f t="shared" ca="1" si="79"/>
        <v>0.95873945780664016</v>
      </c>
      <c r="BP480">
        <f t="shared" ca="1" si="80"/>
        <v>90.904795019169285</v>
      </c>
      <c r="BQ480">
        <f t="shared" ca="1" si="71"/>
        <v>64.799373819384442</v>
      </c>
      <c r="BR480">
        <f t="shared" ca="1" si="72"/>
        <v>9.563545891588781</v>
      </c>
      <c r="BS480">
        <f t="shared" ca="1" si="73"/>
        <v>15712.33680075693</v>
      </c>
    </row>
    <row r="481" spans="1:71">
      <c r="A481">
        <f t="shared" ca="1" si="74"/>
        <v>0.34313933932701179</v>
      </c>
      <c r="R481">
        <f t="shared" ca="1" si="75"/>
        <v>-0.66628839179167021</v>
      </c>
      <c r="AH481">
        <f t="shared" ca="1" si="76"/>
        <v>23.468734408185597</v>
      </c>
      <c r="AI481">
        <f t="shared" ca="1" si="77"/>
        <v>0.64804597304830258</v>
      </c>
      <c r="AX481">
        <f t="shared" ca="1" si="78"/>
        <v>0.99681339583570383</v>
      </c>
      <c r="BO481">
        <f t="shared" ca="1" si="79"/>
        <v>0.6058232268188809</v>
      </c>
      <c r="BP481">
        <f t="shared" ca="1" si="80"/>
        <v>92.148211563934098</v>
      </c>
      <c r="BQ481">
        <f t="shared" ca="1" si="71"/>
        <v>33.017131528457448</v>
      </c>
      <c r="BR481">
        <f t="shared" ca="1" si="72"/>
        <v>2.7928674222211929</v>
      </c>
      <c r="BS481">
        <f t="shared" ca="1" si="73"/>
        <v>10589.94818898749</v>
      </c>
    </row>
    <row r="482" spans="1:71">
      <c r="A482">
        <f t="shared" ca="1" si="74"/>
        <v>0.94207085203125718</v>
      </c>
      <c r="R482">
        <f t="shared" ca="1" si="75"/>
        <v>-0.73525831355788362</v>
      </c>
      <c r="AH482">
        <f t="shared" ca="1" si="76"/>
        <v>40.697278874545638</v>
      </c>
      <c r="AI482">
        <f t="shared" ca="1" si="77"/>
        <v>0.95672968983101259</v>
      </c>
      <c r="AX482">
        <f t="shared" ca="1" si="78"/>
        <v>2.3734986751105178</v>
      </c>
      <c r="BO482">
        <f t="shared" ca="1" si="79"/>
        <v>0.71900365782871523</v>
      </c>
      <c r="BP482">
        <f t="shared" ca="1" si="80"/>
        <v>115.34895366822067</v>
      </c>
      <c r="BQ482">
        <f t="shared" ca="1" si="71"/>
        <v>40.331630785231482</v>
      </c>
      <c r="BR482">
        <f t="shared" ca="1" si="72"/>
        <v>3.8082408807514665</v>
      </c>
      <c r="BS482">
        <f t="shared" ca="1" si="73"/>
        <v>13250.062099524035</v>
      </c>
    </row>
    <row r="483" spans="1:71">
      <c r="A483">
        <f t="shared" ca="1" si="74"/>
        <v>0.67411404256756313</v>
      </c>
      <c r="R483">
        <f t="shared" ca="1" si="75"/>
        <v>0.83322995792184817</v>
      </c>
      <c r="AH483">
        <f t="shared" ca="1" si="76"/>
        <v>4.98734035643208</v>
      </c>
      <c r="AI483">
        <f t="shared" ca="1" si="77"/>
        <v>4.9747127661792123E-2</v>
      </c>
      <c r="AX483">
        <f t="shared" ca="1" si="78"/>
        <v>0.47849756352884526</v>
      </c>
      <c r="BO483">
        <f t="shared" ca="1" si="79"/>
        <v>0.5933172692418538</v>
      </c>
      <c r="BP483">
        <f t="shared" ca="1" si="80"/>
        <v>102.56622349949802</v>
      </c>
      <c r="BQ483">
        <f t="shared" ca="1" si="71"/>
        <v>32.277643685106881</v>
      </c>
      <c r="BR483">
        <f t="shared" ca="1" si="72"/>
        <v>2.699165786516486</v>
      </c>
      <c r="BS483">
        <f t="shared" ca="1" si="73"/>
        <v>11217.149749430495</v>
      </c>
    </row>
    <row r="484" spans="1:71">
      <c r="A484">
        <f t="shared" ca="1" si="74"/>
        <v>0.44351989918655821</v>
      </c>
      <c r="R484">
        <f t="shared" ca="1" si="75"/>
        <v>0.81454965653132616</v>
      </c>
      <c r="AH484">
        <f t="shared" ca="1" si="76"/>
        <v>31.093969095391014</v>
      </c>
      <c r="AI484">
        <f t="shared" ca="1" si="77"/>
        <v>0.82128099771698493</v>
      </c>
      <c r="AX484">
        <f t="shared" ca="1" si="78"/>
        <v>3.8835118331513816</v>
      </c>
      <c r="BO484">
        <f t="shared" ca="1" si="79"/>
        <v>0.48630878154053137</v>
      </c>
      <c r="BP484">
        <f t="shared" ca="1" si="80"/>
        <v>101.64369503832236</v>
      </c>
      <c r="BQ484">
        <f t="shared" ca="1" si="71"/>
        <v>26.365395280910064</v>
      </c>
      <c r="BR484">
        <f t="shared" ca="1" si="72"/>
        <v>1.9983988090250377</v>
      </c>
      <c r="BS484">
        <f t="shared" ca="1" si="73"/>
        <v>10351.117823481083</v>
      </c>
    </row>
    <row r="485" spans="1:71">
      <c r="A485">
        <f t="shared" ca="1" si="74"/>
        <v>0.94395553141255795</v>
      </c>
      <c r="R485">
        <f t="shared" ca="1" si="75"/>
        <v>1.2455057722221883</v>
      </c>
      <c r="AH485">
        <f t="shared" ca="1" si="76"/>
        <v>8.4533348194214764</v>
      </c>
      <c r="AI485">
        <f t="shared" ca="1" si="77"/>
        <v>0.14291773913848704</v>
      </c>
      <c r="AX485">
        <f t="shared" ca="1" si="78"/>
        <v>6.4172220066189807E-3</v>
      </c>
      <c r="BO485">
        <f t="shared" ca="1" si="79"/>
        <v>0.17786840337024779</v>
      </c>
      <c r="BP485">
        <f t="shared" ca="1" si="80"/>
        <v>72.539459467104066</v>
      </c>
      <c r="BQ485">
        <f t="shared" ca="1" si="71"/>
        <v>12.14768286103552</v>
      </c>
      <c r="BR485">
        <f t="shared" ca="1" si="72"/>
        <v>0.58756441054790054</v>
      </c>
      <c r="BS485">
        <f t="shared" ca="1" si="73"/>
        <v>6468.7997719652067</v>
      </c>
    </row>
    <row r="486" spans="1:71">
      <c r="A486">
        <f t="shared" ca="1" si="74"/>
        <v>0.69780806959124408</v>
      </c>
      <c r="R486">
        <f t="shared" ca="1" si="75"/>
        <v>-0.3790333395910207</v>
      </c>
      <c r="AH486">
        <f t="shared" ca="1" si="76"/>
        <v>19.980240672996416</v>
      </c>
      <c r="AI486">
        <f t="shared" ca="1" si="77"/>
        <v>0.54940702497439065</v>
      </c>
      <c r="AX486">
        <f t="shared" ca="1" si="78"/>
        <v>0.6298961561289701</v>
      </c>
      <c r="BO486">
        <f t="shared" ca="1" si="79"/>
        <v>0.55173469035809797</v>
      </c>
      <c r="BP486">
        <f t="shared" ca="1" si="80"/>
        <v>129.09768727204116</v>
      </c>
      <c r="BQ486">
        <f t="shared" ca="1" si="71"/>
        <v>29.897248239296765</v>
      </c>
      <c r="BR486">
        <f t="shared" ca="1" si="72"/>
        <v>2.4071100384948338</v>
      </c>
      <c r="BS486">
        <f t="shared" ca="1" si="73"/>
        <v>12748.695944521009</v>
      </c>
    </row>
    <row r="487" spans="1:71">
      <c r="A487">
        <f t="shared" ca="1" si="74"/>
        <v>0.30012575702823785</v>
      </c>
      <c r="R487">
        <f t="shared" ca="1" si="75"/>
        <v>-0.26746645140743691</v>
      </c>
      <c r="AH487">
        <f t="shared" ca="1" si="76"/>
        <v>9.6957379764512659</v>
      </c>
      <c r="AI487">
        <f t="shared" ca="1" si="77"/>
        <v>0.18801466981599857</v>
      </c>
      <c r="AX487">
        <f t="shared" ca="1" si="78"/>
        <v>2.6539029741863489</v>
      </c>
      <c r="BO487">
        <f t="shared" ca="1" si="79"/>
        <v>0.44314003625880349</v>
      </c>
      <c r="BP487">
        <f t="shared" ca="1" si="80"/>
        <v>78.094679399861292</v>
      </c>
      <c r="BQ487">
        <f t="shared" ca="1" si="71"/>
        <v>24.157222517583349</v>
      </c>
      <c r="BR487">
        <f t="shared" ca="1" si="72"/>
        <v>1.7563244467792314</v>
      </c>
      <c r="BS487">
        <f t="shared" ca="1" si="73"/>
        <v>8409.2471437823951</v>
      </c>
    </row>
    <row r="488" spans="1:71">
      <c r="A488">
        <f t="shared" ca="1" si="74"/>
        <v>0.56369989894982864</v>
      </c>
      <c r="R488">
        <f t="shared" ca="1" si="75"/>
        <v>1.8715161141060772</v>
      </c>
      <c r="AH488">
        <f t="shared" ca="1" si="76"/>
        <v>17.598922327682317</v>
      </c>
      <c r="AI488">
        <f t="shared" ca="1" si="77"/>
        <v>0.4750850828362182</v>
      </c>
      <c r="AX488">
        <f t="shared" ca="1" si="78"/>
        <v>3.2019935919132556</v>
      </c>
      <c r="BO488">
        <f t="shared" ca="1" si="79"/>
        <v>0.18699354471235807</v>
      </c>
      <c r="BP488">
        <f t="shared" ca="1" si="80"/>
        <v>103.55848009081063</v>
      </c>
      <c r="BQ488">
        <f t="shared" ca="1" si="71"/>
        <v>12.52529251926471</v>
      </c>
      <c r="BR488">
        <f t="shared" ca="1" si="72"/>
        <v>0.62104868814794512</v>
      </c>
      <c r="BS488">
        <f t="shared" ca="1" si="73"/>
        <v>8687.9374647275981</v>
      </c>
    </row>
    <row r="489" spans="1:71">
      <c r="A489">
        <f t="shared" ca="1" si="74"/>
        <v>0.29929149171914993</v>
      </c>
      <c r="R489">
        <f t="shared" ca="1" si="75"/>
        <v>0.57085725848697877</v>
      </c>
      <c r="AH489">
        <f t="shared" ca="1" si="76"/>
        <v>11.325548211904028</v>
      </c>
      <c r="AI489">
        <f t="shared" ca="1" si="77"/>
        <v>0.25214338944512027</v>
      </c>
      <c r="AX489">
        <f t="shared" ca="1" si="78"/>
        <v>5.8706148462448517</v>
      </c>
      <c r="BO489">
        <f t="shared" ca="1" si="79"/>
        <v>0.68477554307080457</v>
      </c>
      <c r="BP489">
        <f t="shared" ca="1" si="80"/>
        <v>94.333611853611018</v>
      </c>
      <c r="BQ489">
        <f t="shared" ca="1" si="71"/>
        <v>37.985038869427775</v>
      </c>
      <c r="BR489">
        <f t="shared" ca="1" si="72"/>
        <v>3.4634109966841717</v>
      </c>
      <c r="BS489">
        <f t="shared" ca="1" si="73"/>
        <v>11440.880015700801</v>
      </c>
    </row>
    <row r="490" spans="1:71">
      <c r="A490">
        <f t="shared" ca="1" si="74"/>
        <v>0.63669504999915294</v>
      </c>
      <c r="R490">
        <f t="shared" ca="1" si="75"/>
        <v>0.51619130608185881</v>
      </c>
      <c r="AH490">
        <f t="shared" ca="1" si="76"/>
        <v>39.933868734675841</v>
      </c>
      <c r="AI490">
        <f t="shared" ca="1" si="77"/>
        <v>0.94933650067463171</v>
      </c>
      <c r="AX490">
        <f t="shared" ca="1" si="78"/>
        <v>4.4148606901165905</v>
      </c>
      <c r="BO490">
        <f t="shared" ca="1" si="79"/>
        <v>0.42157298517184516</v>
      </c>
      <c r="BP490">
        <f t="shared" ca="1" si="80"/>
        <v>114.57797315633898</v>
      </c>
      <c r="BQ490">
        <f t="shared" ca="1" si="71"/>
        <v>23.086106414710414</v>
      </c>
      <c r="BR490">
        <f t="shared" ca="1" si="72"/>
        <v>1.6423287092815464</v>
      </c>
      <c r="BS490">
        <f t="shared" ca="1" si="73"/>
        <v>10821.767375199235</v>
      </c>
    </row>
    <row r="491" spans="1:71">
      <c r="A491">
        <f t="shared" ca="1" si="74"/>
        <v>0.88170062033444285</v>
      </c>
      <c r="R491">
        <f t="shared" ca="1" si="75"/>
        <v>-1.0724909539616891</v>
      </c>
      <c r="AH491">
        <f t="shared" ca="1" si="76"/>
        <v>34.242682739116475</v>
      </c>
      <c r="AI491">
        <f t="shared" ca="1" si="77"/>
        <v>0.87585347636993105</v>
      </c>
      <c r="AX491">
        <f t="shared" ca="1" si="78"/>
        <v>1.4300263778773075</v>
      </c>
      <c r="BO491">
        <f t="shared" ca="1" si="79"/>
        <v>0.99847878666560763</v>
      </c>
      <c r="BP491">
        <f t="shared" ca="1" si="80"/>
        <v>111.32136630462811</v>
      </c>
      <c r="BQ491">
        <f t="shared" ca="1" si="71"/>
        <v>77.081302572619549</v>
      </c>
      <c r="BR491">
        <f t="shared" ca="1" si="72"/>
        <v>19.464741048726975</v>
      </c>
      <c r="BS491">
        <f t="shared" ca="1" si="73"/>
        <v>21340.048213204016</v>
      </c>
    </row>
    <row r="492" spans="1:71">
      <c r="A492">
        <f t="shared" ca="1" si="74"/>
        <v>0.48572457282422532</v>
      </c>
      <c r="R492">
        <f t="shared" ca="1" si="75"/>
        <v>-1.0359326231026253</v>
      </c>
      <c r="AH492">
        <f t="shared" ca="1" si="76"/>
        <v>17.134693707946667</v>
      </c>
      <c r="AI492">
        <f t="shared" ca="1" si="77"/>
        <v>0.45993582116475995</v>
      </c>
      <c r="AX492">
        <f t="shared" ca="1" si="78"/>
        <v>2.166144787816898</v>
      </c>
      <c r="BO492">
        <f t="shared" ca="1" si="79"/>
        <v>0.16563864233367043</v>
      </c>
      <c r="BP492">
        <f t="shared" ca="1" si="80"/>
        <v>119.13141431409139</v>
      </c>
      <c r="BQ492">
        <f t="shared" ca="1" si="71"/>
        <v>11.64487142187906</v>
      </c>
      <c r="BR492">
        <f t="shared" ca="1" si="72"/>
        <v>0.54326606366892838</v>
      </c>
      <c r="BS492">
        <f t="shared" ca="1" si="73"/>
        <v>9666.6659632749816</v>
      </c>
    </row>
    <row r="493" spans="1:71">
      <c r="A493">
        <f t="shared" ca="1" si="74"/>
        <v>0.97357095961602169</v>
      </c>
      <c r="R493">
        <f t="shared" ca="1" si="75"/>
        <v>-1.0818962968872985</v>
      </c>
      <c r="AH493">
        <f t="shared" ca="1" si="76"/>
        <v>22.711656901999206</v>
      </c>
      <c r="AI493">
        <f t="shared" ca="1" si="77"/>
        <v>0.6276731654828962</v>
      </c>
      <c r="AX493">
        <f t="shared" ca="1" si="78"/>
        <v>2.1110605575491919</v>
      </c>
      <c r="BO493">
        <f t="shared" ca="1" si="79"/>
        <v>0.14353125514319842</v>
      </c>
      <c r="BP493">
        <f t="shared" ca="1" si="80"/>
        <v>91.717025568275162</v>
      </c>
      <c r="BQ493">
        <f t="shared" ca="1" si="71"/>
        <v>10.745216979633184</v>
      </c>
      <c r="BR493">
        <f t="shared" ca="1" si="72"/>
        <v>0.46481236075892762</v>
      </c>
      <c r="BS493">
        <f t="shared" ca="1" si="73"/>
        <v>7634.1571959702578</v>
      </c>
    </row>
    <row r="494" spans="1:71">
      <c r="A494">
        <f t="shared" ca="1" si="74"/>
        <v>9.1419508027252072E-2</v>
      </c>
      <c r="R494">
        <f t="shared" ca="1" si="75"/>
        <v>-0.43840229822060922</v>
      </c>
      <c r="AH494">
        <f t="shared" ca="1" si="76"/>
        <v>14.479892165280773</v>
      </c>
      <c r="AI494">
        <f t="shared" ca="1" si="77"/>
        <v>0.36916096970495904</v>
      </c>
      <c r="AX494">
        <f t="shared" ca="1" si="78"/>
        <v>1.4100753439689981</v>
      </c>
      <c r="BO494">
        <f t="shared" ca="1" si="79"/>
        <v>0.98524648762466283</v>
      </c>
      <c r="BP494">
        <f t="shared" ca="1" si="80"/>
        <v>85.20843131831451</v>
      </c>
      <c r="BQ494">
        <f t="shared" ca="1" si="71"/>
        <v>70.910463746599163</v>
      </c>
      <c r="BR494">
        <f t="shared" ca="1" si="72"/>
        <v>12.648822292207718</v>
      </c>
      <c r="BS494">
        <f t="shared" ca="1" si="73"/>
        <v>16850.283254604248</v>
      </c>
    </row>
    <row r="495" spans="1:71">
      <c r="A495">
        <f t="shared" ca="1" si="74"/>
        <v>0.70599472014510567</v>
      </c>
      <c r="R495">
        <f t="shared" ca="1" si="75"/>
        <v>-3.0314169831709621</v>
      </c>
      <c r="AH495">
        <f t="shared" ca="1" si="76"/>
        <v>23.230774158812139</v>
      </c>
      <c r="AI495">
        <f t="shared" ca="1" si="77"/>
        <v>0.64170427393174001</v>
      </c>
      <c r="AX495">
        <f t="shared" ca="1" si="78"/>
        <v>0.3655512279142209</v>
      </c>
      <c r="BO495">
        <f t="shared" ca="1" si="79"/>
        <v>0.48396255372130048</v>
      </c>
      <c r="BP495">
        <f t="shared" ca="1" si="80"/>
        <v>114.01869821630143</v>
      </c>
      <c r="BQ495">
        <f t="shared" ca="1" si="71"/>
        <v>26.243049759489537</v>
      </c>
      <c r="BR495">
        <f t="shared" ca="1" si="72"/>
        <v>1.9847278374783435</v>
      </c>
      <c r="BS495">
        <f t="shared" ca="1" si="73"/>
        <v>11201.032202333558</v>
      </c>
    </row>
    <row r="496" spans="1:71">
      <c r="A496">
        <f t="shared" ca="1" si="74"/>
        <v>0.81341204573604176</v>
      </c>
      <c r="R496">
        <f t="shared" ca="1" si="75"/>
        <v>-2.1513838816478703</v>
      </c>
      <c r="AH496">
        <f t="shared" ca="1" si="76"/>
        <v>7.1246509274304541</v>
      </c>
      <c r="AI496">
        <f t="shared" ca="1" si="77"/>
        <v>0.10152130167547124</v>
      </c>
      <c r="AX496">
        <f t="shared" ca="1" si="78"/>
        <v>9.3785507338850991</v>
      </c>
      <c r="BO496">
        <f t="shared" ca="1" si="79"/>
        <v>4.8366887845818218E-2</v>
      </c>
      <c r="BP496">
        <f t="shared" ca="1" si="80"/>
        <v>113.5702099171753</v>
      </c>
      <c r="BQ496">
        <f t="shared" ca="1" si="71"/>
        <v>6.2204107803789439</v>
      </c>
      <c r="BR496">
        <f t="shared" ca="1" si="72"/>
        <v>0.14872711459157645</v>
      </c>
      <c r="BS496">
        <f t="shared" ca="1" si="73"/>
        <v>8616.5739066176393</v>
      </c>
    </row>
    <row r="497" spans="1:71">
      <c r="A497">
        <f t="shared" ca="1" si="74"/>
        <v>0.92497183340337741</v>
      </c>
      <c r="R497">
        <f t="shared" ca="1" si="75"/>
        <v>-0.56353286286433379</v>
      </c>
      <c r="AH497">
        <f t="shared" ca="1" si="76"/>
        <v>11.389613524263659</v>
      </c>
      <c r="AI497">
        <f t="shared" ca="1" si="77"/>
        <v>0.2546190280971381</v>
      </c>
      <c r="AX497">
        <f t="shared" ca="1" si="78"/>
        <v>0.19084800010121472</v>
      </c>
      <c r="BO497">
        <f t="shared" ca="1" si="79"/>
        <v>0.42549347592735365</v>
      </c>
      <c r="BP497">
        <f t="shared" ca="1" si="80"/>
        <v>110.46857705824775</v>
      </c>
      <c r="BQ497">
        <f t="shared" ca="1" si="71"/>
        <v>23.279311227676203</v>
      </c>
      <c r="BR497">
        <f t="shared" ca="1" si="72"/>
        <v>1.6627314770089479</v>
      </c>
      <c r="BS497">
        <f t="shared" ca="1" si="73"/>
        <v>10559.550959947646</v>
      </c>
    </row>
    <row r="498" spans="1:71">
      <c r="A498">
        <f t="shared" ca="1" si="74"/>
        <v>0.95422258163166596</v>
      </c>
      <c r="R498">
        <f t="shared" ca="1" si="75"/>
        <v>-0.96708261412313379</v>
      </c>
      <c r="AH498">
        <f t="shared" ca="1" si="76"/>
        <v>45.393565695039833</v>
      </c>
      <c r="AI498">
        <f t="shared" ca="1" si="77"/>
        <v>0.98939038149704306</v>
      </c>
      <c r="AX498">
        <f t="shared" ca="1" si="78"/>
        <v>4.1071210273223082</v>
      </c>
      <c r="BO498">
        <f t="shared" ca="1" si="79"/>
        <v>0.40636045358662121</v>
      </c>
      <c r="BP498">
        <f t="shared" ca="1" si="80"/>
        <v>102.26869781789317</v>
      </c>
      <c r="BQ498">
        <f t="shared" ca="1" si="71"/>
        <v>22.34255069884793</v>
      </c>
      <c r="BR498">
        <f t="shared" ca="1" si="72"/>
        <v>1.5644489040951863</v>
      </c>
      <c r="BS498">
        <f t="shared" ca="1" si="73"/>
        <v>9862.3985883658715</v>
      </c>
    </row>
    <row r="499" spans="1:71">
      <c r="A499">
        <f t="shared" ca="1" si="74"/>
        <v>0.49711137417795848</v>
      </c>
      <c r="R499">
        <f t="shared" ca="1" si="75"/>
        <v>0.10008930407650046</v>
      </c>
      <c r="AH499">
        <f t="shared" ca="1" si="76"/>
        <v>37.850718104422981</v>
      </c>
      <c r="AI499">
        <f t="shared" ca="1" si="77"/>
        <v>0.92619747471090219</v>
      </c>
      <c r="AX499">
        <f t="shared" ca="1" si="78"/>
        <v>0.214125076991035</v>
      </c>
      <c r="BO499">
        <f t="shared" ca="1" si="79"/>
        <v>0.2096571672676133</v>
      </c>
      <c r="BP499">
        <f t="shared" ca="1" si="80"/>
        <v>75.567106073915113</v>
      </c>
      <c r="BQ499">
        <f t="shared" ca="1" si="71"/>
        <v>13.47241276506891</v>
      </c>
      <c r="BR499">
        <f t="shared" ca="1" si="72"/>
        <v>0.70586538651846986</v>
      </c>
      <c r="BS499">
        <f t="shared" ca="1" si="73"/>
        <v>6848.6983176364893</v>
      </c>
    </row>
    <row r="500" spans="1:71">
      <c r="A500">
        <f t="shared" ca="1" si="74"/>
        <v>0.47227954344834699</v>
      </c>
      <c r="R500">
        <f t="shared" ca="1" si="75"/>
        <v>-0.43543428349768104</v>
      </c>
      <c r="AH500">
        <f t="shared" ca="1" si="76"/>
        <v>35.97066929743081</v>
      </c>
      <c r="AI500">
        <f t="shared" ca="1" si="77"/>
        <v>0.90158894001897472</v>
      </c>
      <c r="AX500">
        <f t="shared" ca="1" si="78"/>
        <v>0.51007439945262922</v>
      </c>
      <c r="BO500">
        <f t="shared" ca="1" si="79"/>
        <v>0.19621022950001443</v>
      </c>
      <c r="BP500">
        <f t="shared" ca="1" si="80"/>
        <v>83.709020792541523</v>
      </c>
      <c r="BQ500">
        <f t="shared" ca="1" si="71"/>
        <v>12.908847715962438</v>
      </c>
      <c r="BR500">
        <f t="shared" ca="1" si="72"/>
        <v>0.65525257041755891</v>
      </c>
      <c r="BS500">
        <f t="shared" ca="1" si="73"/>
        <v>7347.0919981994175</v>
      </c>
    </row>
    <row r="501" spans="1:71">
      <c r="A501">
        <f t="shared" ca="1" si="74"/>
        <v>0.78501479553172637</v>
      </c>
      <c r="R501">
        <f t="shared" ca="1" si="75"/>
        <v>-0.43659535923774501</v>
      </c>
      <c r="AH501">
        <f t="shared" ca="1" si="76"/>
        <v>25.49372494592189</v>
      </c>
      <c r="AI501">
        <f t="shared" ca="1" si="77"/>
        <v>0.69972124148693449</v>
      </c>
      <c r="AX501">
        <f t="shared" ca="1" si="78"/>
        <v>0.5998045568611603</v>
      </c>
      <c r="BO501">
        <f t="shared" ca="1" si="79"/>
        <v>8.6090715266032847E-3</v>
      </c>
      <c r="BP501">
        <f t="shared" ca="1" si="80"/>
        <v>77.783861875076042</v>
      </c>
      <c r="BQ501">
        <f t="shared" ca="1" si="71"/>
        <v>2.6243584399396793</v>
      </c>
      <c r="BR501">
        <f t="shared" ca="1" si="72"/>
        <v>2.5939030968027816E-2</v>
      </c>
      <c r="BS501">
        <f t="shared" ca="1" si="73"/>
        <v>5715.0878845396992</v>
      </c>
    </row>
    <row r="502" spans="1:71">
      <c r="A502">
        <f t="shared" ca="1" si="74"/>
        <v>0.34134825004101754</v>
      </c>
      <c r="R502">
        <f t="shared" ca="1" si="75"/>
        <v>0.55990827676788557</v>
      </c>
      <c r="AH502">
        <f t="shared" ca="1" si="76"/>
        <v>13.062978505178926</v>
      </c>
      <c r="AI502">
        <f t="shared" ca="1" si="77"/>
        <v>0.31782822154556289</v>
      </c>
      <c r="AX502">
        <f t="shared" ca="1" si="78"/>
        <v>7.0562098205936872</v>
      </c>
      <c r="BO502">
        <f t="shared" ca="1" si="79"/>
        <v>0.2504304125192629</v>
      </c>
      <c r="BP502">
        <f t="shared" ca="1" si="80"/>
        <v>101.63495272382995</v>
      </c>
      <c r="BQ502">
        <f t="shared" ca="1" si="71"/>
        <v>15.211191630867859</v>
      </c>
      <c r="BR502">
        <f t="shared" ca="1" si="72"/>
        <v>0.86476836163464443</v>
      </c>
      <c r="BS502">
        <f t="shared" ca="1" si="73"/>
        <v>8894.996362245276</v>
      </c>
    </row>
    <row r="503" spans="1:71">
      <c r="A503">
        <f t="shared" ca="1" si="74"/>
        <v>0.65440451506047781</v>
      </c>
      <c r="R503">
        <f t="shared" ca="1" si="75"/>
        <v>1.4735882741797259</v>
      </c>
      <c r="AH503">
        <f t="shared" ca="1" si="76"/>
        <v>16.678890915832767</v>
      </c>
      <c r="AI503">
        <f t="shared" ca="1" si="77"/>
        <v>0.44485184470051398</v>
      </c>
      <c r="AX503">
        <f t="shared" ca="1" si="78"/>
        <v>4.9012892852352996</v>
      </c>
      <c r="BO503">
        <f t="shared" ca="1" si="79"/>
        <v>0.94473518040899473</v>
      </c>
      <c r="BP503">
        <f t="shared" ca="1" si="80"/>
        <v>132.3709705401314</v>
      </c>
      <c r="BQ503">
        <f t="shared" ref="BQ503:BQ566" ca="1" si="81">IF(BO503&lt;(10/80),0+SQRT(BO503*(80-0)*(10-0)),80-SQRT((1-BO503)*(80-0)*(80-10)))</f>
        <v>62.407871370705891</v>
      </c>
      <c r="BR503">
        <f t="shared" ref="BR503:BR566" ca="1" si="82">-LN(1-BO503)/(1/3)</f>
        <v>8.68685623997834</v>
      </c>
      <c r="BS503">
        <f t="shared" ref="BS503:BS566" ca="1" si="83">BP503*$BP$4+BQ503*$BQ$4+BR503*$BR$4</f>
        <v>18112.811946873288</v>
      </c>
    </row>
    <row r="504" spans="1:71">
      <c r="A504">
        <f t="shared" ca="1" si="74"/>
        <v>0.83332389897674108</v>
      </c>
      <c r="R504">
        <f t="shared" ca="1" si="75"/>
        <v>0.30065515197164394</v>
      </c>
      <c r="AH504">
        <f t="shared" ca="1" si="76"/>
        <v>41.140087898292407</v>
      </c>
      <c r="AI504">
        <f t="shared" ca="1" si="77"/>
        <v>0.9607509787750077</v>
      </c>
      <c r="AX504">
        <f t="shared" ca="1" si="78"/>
        <v>2.5555173737057091</v>
      </c>
      <c r="BO504">
        <f t="shared" ca="1" si="79"/>
        <v>0.18094963741311332</v>
      </c>
      <c r="BP504">
        <f t="shared" ca="1" si="80"/>
        <v>90.317802706385436</v>
      </c>
      <c r="BQ504">
        <f t="shared" ca="1" si="81"/>
        <v>12.274952709602587</v>
      </c>
      <c r="BR504">
        <f t="shared" ca="1" si="82"/>
        <v>0.59882911271876915</v>
      </c>
      <c r="BS504">
        <f t="shared" ca="1" si="83"/>
        <v>7729.3901942228695</v>
      </c>
    </row>
    <row r="505" spans="1:71">
      <c r="A505">
        <f t="shared" ca="1" si="74"/>
        <v>0.10989568661933269</v>
      </c>
      <c r="R505">
        <f t="shared" ca="1" si="75"/>
        <v>-1.3350453639239199</v>
      </c>
      <c r="AH505">
        <f t="shared" ca="1" si="76"/>
        <v>16.015415101374792</v>
      </c>
      <c r="AI505">
        <f t="shared" ca="1" si="77"/>
        <v>0.42252399463406765</v>
      </c>
      <c r="AX505">
        <f t="shared" ca="1" si="78"/>
        <v>0.15355569213465128</v>
      </c>
      <c r="BO505">
        <f t="shared" ca="1" si="79"/>
        <v>0.25641645330292662</v>
      </c>
      <c r="BP505">
        <f t="shared" ca="1" si="80"/>
        <v>108.30215271381358</v>
      </c>
      <c r="BQ505">
        <f t="shared" ca="1" si="81"/>
        <v>15.470410961299223</v>
      </c>
      <c r="BR505">
        <f t="shared" ca="1" si="82"/>
        <v>0.88882244979032998</v>
      </c>
      <c r="BS505">
        <f t="shared" ca="1" si="83"/>
        <v>9394.8385210339729</v>
      </c>
    </row>
    <row r="506" spans="1:71">
      <c r="A506">
        <f t="shared" ca="1" si="74"/>
        <v>5.9311740512238309E-2</v>
      </c>
      <c r="R506">
        <f t="shared" ca="1" si="75"/>
        <v>-1.1321259404410626</v>
      </c>
      <c r="AH506">
        <f t="shared" ca="1" si="76"/>
        <v>22.121826689101294</v>
      </c>
      <c r="AI506">
        <f t="shared" ca="1" si="77"/>
        <v>0.61140372642374752</v>
      </c>
      <c r="AX506">
        <f t="shared" ca="1" si="78"/>
        <v>3.7364349200542071</v>
      </c>
      <c r="BO506">
        <f t="shared" ca="1" si="79"/>
        <v>0.54408311525268627</v>
      </c>
      <c r="BP506">
        <f t="shared" ca="1" si="80"/>
        <v>92.361726139535321</v>
      </c>
      <c r="BQ506">
        <f t="shared" ca="1" si="81"/>
        <v>29.47144812499613</v>
      </c>
      <c r="BR506">
        <f t="shared" ca="1" si="82"/>
        <v>2.3563342691159339</v>
      </c>
      <c r="BS506">
        <f t="shared" ca="1" si="83"/>
        <v>10119.365923001866</v>
      </c>
    </row>
    <row r="507" spans="1:71">
      <c r="A507">
        <f t="shared" ca="1" si="74"/>
        <v>0.45475275303707818</v>
      </c>
      <c r="R507">
        <f t="shared" ca="1" si="75"/>
        <v>3.2671018042204181E-2</v>
      </c>
      <c r="AH507">
        <f t="shared" ca="1" si="76"/>
        <v>45.388809720401788</v>
      </c>
      <c r="AI507">
        <f t="shared" ca="1" si="77"/>
        <v>0.98936846210266949</v>
      </c>
      <c r="AX507">
        <f t="shared" ca="1" si="78"/>
        <v>0.87527472716681309</v>
      </c>
      <c r="BO507">
        <f t="shared" ca="1" si="79"/>
        <v>9.5296987951302703E-2</v>
      </c>
      <c r="BP507">
        <f t="shared" ca="1" si="80"/>
        <v>70.686239285859259</v>
      </c>
      <c r="BQ507">
        <f t="shared" ca="1" si="81"/>
        <v>8.7314139955131083</v>
      </c>
      <c r="BR507">
        <f t="shared" ca="1" si="82"/>
        <v>0.30044565786519567</v>
      </c>
      <c r="BS507">
        <f t="shared" ca="1" si="83"/>
        <v>5911.3118469210185</v>
      </c>
    </row>
    <row r="508" spans="1:71">
      <c r="A508">
        <f t="shared" ca="1" si="74"/>
        <v>0.97135419903963871</v>
      </c>
      <c r="R508">
        <f t="shared" ca="1" si="75"/>
        <v>0.59753499176782765</v>
      </c>
      <c r="AH508">
        <f t="shared" ca="1" si="76"/>
        <v>32.346988268552465</v>
      </c>
      <c r="AI508">
        <f t="shared" ca="1" si="77"/>
        <v>0.84418558840468794</v>
      </c>
      <c r="AX508">
        <f t="shared" ca="1" si="78"/>
        <v>1.5375458672226818</v>
      </c>
      <c r="BO508">
        <f t="shared" ca="1" si="79"/>
        <v>0.41255127916713341</v>
      </c>
      <c r="BP508">
        <f t="shared" ca="1" si="80"/>
        <v>105.58648110498609</v>
      </c>
      <c r="BQ508">
        <f t="shared" ca="1" si="81"/>
        <v>22.643981687498105</v>
      </c>
      <c r="BR508">
        <f t="shared" ca="1" si="82"/>
        <v>1.5958989613860106</v>
      </c>
      <c r="BS508">
        <f t="shared" ca="1" si="83"/>
        <v>10134.22153451464</v>
      </c>
    </row>
    <row r="509" spans="1:71">
      <c r="A509">
        <f t="shared" ca="1" si="74"/>
        <v>0.16342247215158567</v>
      </c>
      <c r="R509">
        <f t="shared" ca="1" si="75"/>
        <v>0.6294641797315127</v>
      </c>
      <c r="AH509">
        <f t="shared" ca="1" si="76"/>
        <v>5.1936365297265832</v>
      </c>
      <c r="AI509">
        <f t="shared" ca="1" si="77"/>
        <v>5.3947720805820776E-2</v>
      </c>
      <c r="AX509">
        <f t="shared" ca="1" si="78"/>
        <v>4.716453639999461</v>
      </c>
      <c r="BO509">
        <f t="shared" ca="1" si="79"/>
        <v>0.94187395239947058</v>
      </c>
      <c r="BP509">
        <f t="shared" ca="1" si="80"/>
        <v>113.94616281104636</v>
      </c>
      <c r="BQ509">
        <f t="shared" ca="1" si="81"/>
        <v>61.958218863899141</v>
      </c>
      <c r="BR509">
        <f t="shared" ca="1" si="82"/>
        <v>8.5354241760063569</v>
      </c>
      <c r="BS509">
        <f t="shared" ca="1" si="83"/>
        <v>16732.680535965068</v>
      </c>
    </row>
    <row r="510" spans="1:71">
      <c r="A510">
        <f t="shared" ca="1" si="74"/>
        <v>0.47975371378400489</v>
      </c>
      <c r="R510">
        <f t="shared" ca="1" si="75"/>
        <v>0.64920575104993439</v>
      </c>
      <c r="AH510">
        <f t="shared" ca="1" si="76"/>
        <v>35.467618236767777</v>
      </c>
      <c r="AI510">
        <f t="shared" ca="1" si="77"/>
        <v>0.89440494014383776</v>
      </c>
      <c r="AX510">
        <f t="shared" ca="1" si="78"/>
        <v>10.073520670308984</v>
      </c>
      <c r="BO510">
        <f t="shared" ca="1" si="79"/>
        <v>0.679988132086908</v>
      </c>
      <c r="BP510">
        <f t="shared" ca="1" si="80"/>
        <v>102.60188559082202</v>
      </c>
      <c r="BQ510">
        <f t="shared" ca="1" si="81"/>
        <v>37.667194041579108</v>
      </c>
      <c r="BR510">
        <f t="shared" ca="1" si="82"/>
        <v>3.418191589943</v>
      </c>
      <c r="BS510">
        <f t="shared" ca="1" si="83"/>
        <v>11974.308872498352</v>
      </c>
    </row>
    <row r="511" spans="1:71">
      <c r="A511">
        <f t="shared" ca="1" si="74"/>
        <v>0.63782014729933589</v>
      </c>
      <c r="R511">
        <f t="shared" ca="1" si="75"/>
        <v>0.61937567200661914</v>
      </c>
      <c r="AH511">
        <f t="shared" ca="1" si="76"/>
        <v>17.862184766322351</v>
      </c>
      <c r="AI511">
        <f t="shared" ca="1" si="77"/>
        <v>0.4835804160029985</v>
      </c>
      <c r="AX511">
        <f t="shared" ca="1" si="78"/>
        <v>0.69228442645522148</v>
      </c>
      <c r="BO511">
        <f t="shared" ca="1" si="79"/>
        <v>0.31233618207930969</v>
      </c>
      <c r="BP511">
        <f t="shared" ca="1" si="80"/>
        <v>64.919837249847532</v>
      </c>
      <c r="BQ511">
        <f t="shared" ca="1" si="81"/>
        <v>17.944239748788299</v>
      </c>
      <c r="BR511">
        <f t="shared" ca="1" si="82"/>
        <v>1.1233655916414411</v>
      </c>
      <c r="BS511">
        <f t="shared" ca="1" si="83"/>
        <v>6675.8222598605889</v>
      </c>
    </row>
    <row r="512" spans="1:71">
      <c r="A512">
        <f t="shared" ca="1" si="74"/>
        <v>0.94449488259769487</v>
      </c>
      <c r="R512">
        <f t="shared" ca="1" si="75"/>
        <v>-1.1520792909947775</v>
      </c>
      <c r="AH512">
        <f t="shared" ca="1" si="76"/>
        <v>31.90761339802533</v>
      </c>
      <c r="AI512">
        <f t="shared" ca="1" si="77"/>
        <v>0.8363327735223437</v>
      </c>
      <c r="AX512">
        <f t="shared" ca="1" si="78"/>
        <v>2.4199850296259129</v>
      </c>
      <c r="BO512">
        <f t="shared" ca="1" si="79"/>
        <v>0.89940984844085758</v>
      </c>
      <c r="BP512">
        <f t="shared" ca="1" si="80"/>
        <v>74.566146346630887</v>
      </c>
      <c r="BQ512">
        <f t="shared" ca="1" si="81"/>
        <v>56.2659559128412</v>
      </c>
      <c r="BR512">
        <f t="shared" ca="1" si="82"/>
        <v>6.8901027694054262</v>
      </c>
      <c r="BS512">
        <f t="shared" ca="1" si="83"/>
        <v>12913.256666369909</v>
      </c>
    </row>
    <row r="513" spans="1:71">
      <c r="A513">
        <f t="shared" ca="1" si="74"/>
        <v>0.66850943091028692</v>
      </c>
      <c r="R513">
        <f t="shared" ca="1" si="75"/>
        <v>1.0560148740021593</v>
      </c>
      <c r="AH513">
        <f t="shared" ca="1" si="76"/>
        <v>13.371537228904877</v>
      </c>
      <c r="AI513">
        <f t="shared" ca="1" si="77"/>
        <v>0.32917785751324935</v>
      </c>
      <c r="AX513">
        <f t="shared" ca="1" si="78"/>
        <v>0.23608809626981206</v>
      </c>
      <c r="BO513">
        <f t="shared" ca="1" si="79"/>
        <v>0.4670625098335689</v>
      </c>
      <c r="BP513">
        <f t="shared" ca="1" si="80"/>
        <v>64.22418578186776</v>
      </c>
      <c r="BQ513">
        <f t="shared" ca="1" si="81"/>
        <v>25.369880606646902</v>
      </c>
      <c r="BR513">
        <f t="shared" ca="1" si="82"/>
        <v>1.8880534227945154</v>
      </c>
      <c r="BS513">
        <f t="shared" ca="1" si="83"/>
        <v>7599.0970922337883</v>
      </c>
    </row>
    <row r="514" spans="1:71">
      <c r="A514">
        <f t="shared" ca="1" si="74"/>
        <v>0.69315843683931722</v>
      </c>
      <c r="R514">
        <f t="shared" ca="1" si="75"/>
        <v>1.1696592566948996</v>
      </c>
      <c r="AH514">
        <f t="shared" ca="1" si="76"/>
        <v>30.404928114950508</v>
      </c>
      <c r="AI514">
        <f t="shared" ca="1" si="77"/>
        <v>0.80801657890987144</v>
      </c>
      <c r="AX514">
        <f t="shared" ca="1" si="78"/>
        <v>1.4046951098491847</v>
      </c>
      <c r="BO514">
        <f t="shared" ca="1" si="79"/>
        <v>0.63370693016461743</v>
      </c>
      <c r="BP514">
        <f t="shared" ca="1" si="80"/>
        <v>114.82934129961433</v>
      </c>
      <c r="BQ514">
        <f t="shared" ca="1" si="81"/>
        <v>34.709369720899858</v>
      </c>
      <c r="BR514">
        <f t="shared" ca="1" si="82"/>
        <v>3.0129645862340002</v>
      </c>
      <c r="BS514">
        <f t="shared" ca="1" si="83"/>
        <v>12412.880238933189</v>
      </c>
    </row>
    <row r="515" spans="1:71">
      <c r="A515">
        <f t="shared" ref="A515:A578" ca="1" si="84">RAND()</f>
        <v>0.8149130172493807</v>
      </c>
      <c r="R515">
        <f t="shared" ref="R515:R578" ca="1" si="85">_xlfn.NORM.INV(RAND(),0,1)</f>
        <v>-1.4932745869161095</v>
      </c>
      <c r="AH515">
        <f t="shared" ref="AH515:AH578" ca="1" si="86">IF(AI515&lt;$AL$4,$AL$1+SQRT(AI515*($AL$2-$AL$1)*($AL$3-$AL$1)),$AL$2-SQRT((1-AI515)*($AL$2-$AL$1)*($AL$2-$AL$3)))</f>
        <v>41.136571201194762</v>
      </c>
      <c r="AI515">
        <f t="shared" ref="AI515:AI578" ca="1" si="87">RAND()</f>
        <v>0.96071981496425496</v>
      </c>
      <c r="AX515">
        <f t="shared" ref="AX515:AX578" ca="1" si="88">-LN(1-RAND())/$AW$2</f>
        <v>2.9851435154718127</v>
      </c>
      <c r="BO515">
        <f t="shared" ca="1" si="79"/>
        <v>0.12815526236404806</v>
      </c>
      <c r="BP515">
        <f t="shared" ca="1" si="80"/>
        <v>76.002462145056583</v>
      </c>
      <c r="BQ515">
        <f t="shared" ca="1" si="81"/>
        <v>10.126324479376848</v>
      </c>
      <c r="BR515">
        <f t="shared" ca="1" si="82"/>
        <v>0.41143177228885436</v>
      </c>
      <c r="BS515">
        <f t="shared" ca="1" si="83"/>
        <v>6456.2343297783018</v>
      </c>
    </row>
    <row r="516" spans="1:71">
      <c r="A516">
        <f t="shared" ca="1" si="84"/>
        <v>0.20318816059561773</v>
      </c>
      <c r="R516">
        <f t="shared" ca="1" si="85"/>
        <v>1.2362679788952013E-2</v>
      </c>
      <c r="AH516">
        <f t="shared" ca="1" si="86"/>
        <v>8.5701946044235111</v>
      </c>
      <c r="AI516">
        <f t="shared" ca="1" si="87"/>
        <v>0.14689647111537973</v>
      </c>
      <c r="AX516">
        <f t="shared" ca="1" si="88"/>
        <v>1.511446894628826</v>
      </c>
      <c r="BO516">
        <f t="shared" ca="1" si="79"/>
        <v>0.78328671062637167</v>
      </c>
      <c r="BP516">
        <f t="shared" ca="1" si="80"/>
        <v>100.62334985320904</v>
      </c>
      <c r="BQ516">
        <f t="shared" ca="1" si="81"/>
        <v>45.163317889151401</v>
      </c>
      <c r="BR516">
        <f t="shared" ca="1" si="82"/>
        <v>4.5875401385531767</v>
      </c>
      <c r="BS516">
        <f t="shared" ca="1" si="83"/>
        <v>12936.228320205726</v>
      </c>
    </row>
    <row r="517" spans="1:71">
      <c r="A517">
        <f t="shared" ca="1" si="84"/>
        <v>0.24748772517632045</v>
      </c>
      <c r="R517">
        <f t="shared" ca="1" si="85"/>
        <v>-0.24610120303597441</v>
      </c>
      <c r="AH517">
        <f t="shared" ca="1" si="86"/>
        <v>7.3511297654674799</v>
      </c>
      <c r="AI517">
        <f t="shared" ca="1" si="87"/>
        <v>0.10807821765748393</v>
      </c>
      <c r="AX517">
        <f t="shared" ca="1" si="88"/>
        <v>2.6587996421900146</v>
      </c>
      <c r="BO517">
        <f t="shared" ca="1" si="79"/>
        <v>0.88680642765101303</v>
      </c>
      <c r="BP517">
        <f t="shared" ca="1" si="80"/>
        <v>147.16715993027302</v>
      </c>
      <c r="BQ517">
        <f t="shared" ca="1" si="81"/>
        <v>54.822946853248951</v>
      </c>
      <c r="BR517">
        <f t="shared" ca="1" si="82"/>
        <v>6.5359676885836517</v>
      </c>
      <c r="BS517">
        <f t="shared" ca="1" si="83"/>
        <v>17744.786187019101</v>
      </c>
    </row>
    <row r="518" spans="1:71">
      <c r="A518">
        <f t="shared" ca="1" si="84"/>
        <v>0.59905113414611522</v>
      </c>
      <c r="R518">
        <f t="shared" ca="1" si="85"/>
        <v>-4.7821930586363316E-3</v>
      </c>
      <c r="AH518">
        <f t="shared" ca="1" si="86"/>
        <v>19.086814824976617</v>
      </c>
      <c r="AI518">
        <f t="shared" ca="1" si="87"/>
        <v>0.5221874911673573</v>
      </c>
      <c r="AX518">
        <f t="shared" ca="1" si="88"/>
        <v>3.0691446590559051</v>
      </c>
      <c r="BO518">
        <f t="shared" ca="1" si="79"/>
        <v>0.41416896869262387</v>
      </c>
      <c r="BP518">
        <f t="shared" ca="1" si="80"/>
        <v>72.018147607952983</v>
      </c>
      <c r="BQ518">
        <f t="shared" ca="1" si="81"/>
        <v>22.723008325145898</v>
      </c>
      <c r="BR518">
        <f t="shared" ca="1" si="82"/>
        <v>1.6041716203880705</v>
      </c>
      <c r="BS518">
        <f t="shared" ca="1" si="83"/>
        <v>7794.8226511877192</v>
      </c>
    </row>
    <row r="519" spans="1:71">
      <c r="A519">
        <f t="shared" ca="1" si="84"/>
        <v>0.39288559876085627</v>
      </c>
      <c r="R519">
        <f t="shared" ca="1" si="85"/>
        <v>1.1790828299138465</v>
      </c>
      <c r="AH519">
        <f t="shared" ca="1" si="86"/>
        <v>34.231486951386039</v>
      </c>
      <c r="AI519">
        <f t="shared" ca="1" si="87"/>
        <v>0.87567699811784561</v>
      </c>
      <c r="AX519">
        <f t="shared" ca="1" si="88"/>
        <v>0.59553381914582193</v>
      </c>
      <c r="BO519">
        <f t="shared" ca="1" si="79"/>
        <v>0.81092198086965606</v>
      </c>
      <c r="BP519">
        <f t="shared" ca="1" si="80"/>
        <v>114.44464103531979</v>
      </c>
      <c r="BQ519">
        <f t="shared" ca="1" si="81"/>
        <v>47.460225767071982</v>
      </c>
      <c r="BR519">
        <f t="shared" ca="1" si="82"/>
        <v>4.9967866484081185</v>
      </c>
      <c r="BS519">
        <f t="shared" ca="1" si="83"/>
        <v>14256.183443702019</v>
      </c>
    </row>
    <row r="520" spans="1:71">
      <c r="A520">
        <f t="shared" ca="1" si="84"/>
        <v>0.96530857879891097</v>
      </c>
      <c r="R520">
        <f t="shared" ca="1" si="85"/>
        <v>-0.51933563768999647</v>
      </c>
      <c r="AH520">
        <f t="shared" ca="1" si="86"/>
        <v>8.8623897698988188</v>
      </c>
      <c r="AI520">
        <f t="shared" ca="1" si="87"/>
        <v>0.15708390486721446</v>
      </c>
      <c r="AX520">
        <f t="shared" ca="1" si="88"/>
        <v>6.825925341816691E-2</v>
      </c>
      <c r="BO520">
        <f t="shared" ca="1" si="79"/>
        <v>0.3609534688880186</v>
      </c>
      <c r="BP520">
        <f t="shared" ca="1" si="80"/>
        <v>145.5643289006164</v>
      </c>
      <c r="BQ520">
        <f t="shared" ca="1" si="81"/>
        <v>20.178092856988457</v>
      </c>
      <c r="BR520">
        <f t="shared" ca="1" si="82"/>
        <v>1.3433340258424573</v>
      </c>
      <c r="BS520">
        <f t="shared" ca="1" si="83"/>
        <v>12610.312516494731</v>
      </c>
    </row>
    <row r="521" spans="1:71">
      <c r="A521">
        <f t="shared" ca="1" si="84"/>
        <v>0.81659993780860496</v>
      </c>
      <c r="R521">
        <f t="shared" ca="1" si="85"/>
        <v>8.9996651627843552E-2</v>
      </c>
      <c r="AH521">
        <f t="shared" ca="1" si="86"/>
        <v>11.581744034451965</v>
      </c>
      <c r="AI521">
        <f t="shared" ca="1" si="87"/>
        <v>0.26201880428281643</v>
      </c>
      <c r="AX521">
        <f t="shared" ca="1" si="88"/>
        <v>2.1412273499799568</v>
      </c>
      <c r="BO521">
        <f t="shared" ca="1" si="79"/>
        <v>0.51075550652969726</v>
      </c>
      <c r="BP521">
        <f t="shared" ca="1" si="80"/>
        <v>111.87786384080054</v>
      </c>
      <c r="BQ521">
        <f t="shared" ca="1" si="81"/>
        <v>27.657195686191066</v>
      </c>
      <c r="BR521">
        <f t="shared" ca="1" si="82"/>
        <v>2.1446787834363148</v>
      </c>
      <c r="BS521">
        <f t="shared" ca="1" si="83"/>
        <v>11240.57367250604</v>
      </c>
    </row>
    <row r="522" spans="1:71">
      <c r="A522">
        <f t="shared" ca="1" si="84"/>
        <v>0.70917606336858485</v>
      </c>
      <c r="R522">
        <f t="shared" ca="1" si="85"/>
        <v>-2.2326982825438422</v>
      </c>
      <c r="AH522">
        <f t="shared" ca="1" si="86"/>
        <v>11.013392930654838</v>
      </c>
      <c r="AI522">
        <f t="shared" ca="1" si="87"/>
        <v>0.24002223461024286</v>
      </c>
      <c r="AX522">
        <f t="shared" ca="1" si="88"/>
        <v>4.4701814616691617</v>
      </c>
      <c r="BO522">
        <f t="shared" ca="1" si="79"/>
        <v>0.25706502870352821</v>
      </c>
      <c r="BP522">
        <f t="shared" ca="1" si="80"/>
        <v>94.996765384074948</v>
      </c>
      <c r="BQ522">
        <f t="shared" ca="1" si="81"/>
        <v>15.498559401667308</v>
      </c>
      <c r="BR522">
        <f t="shared" ca="1" si="82"/>
        <v>0.89144027970864825</v>
      </c>
      <c r="BS522">
        <f t="shared" ca="1" si="83"/>
        <v>8467.061600964571</v>
      </c>
    </row>
    <row r="523" spans="1:71">
      <c r="A523">
        <f t="shared" ca="1" si="84"/>
        <v>0.77526702232425282</v>
      </c>
      <c r="R523">
        <f t="shared" ca="1" si="85"/>
        <v>0.35193590428095556</v>
      </c>
      <c r="AH523">
        <f t="shared" ca="1" si="86"/>
        <v>3.1187382661715959</v>
      </c>
      <c r="AI523">
        <f t="shared" ca="1" si="87"/>
        <v>1.9453056745766029E-2</v>
      </c>
      <c r="AX523">
        <f t="shared" ca="1" si="88"/>
        <v>1.7000009134147747</v>
      </c>
      <c r="BO523">
        <f t="shared" ca="1" si="79"/>
        <v>2.7125928409566957E-2</v>
      </c>
      <c r="BP523">
        <f t="shared" ca="1" si="80"/>
        <v>116.4681755581954</v>
      </c>
      <c r="BQ523">
        <f t="shared" ca="1" si="81"/>
        <v>4.6584055993068665</v>
      </c>
      <c r="BR523">
        <f t="shared" ca="1" si="82"/>
        <v>8.25018839935618E-2</v>
      </c>
      <c r="BS523">
        <f t="shared" ca="1" si="83"/>
        <v>8643.363414202433</v>
      </c>
    </row>
    <row r="524" spans="1:71">
      <c r="A524">
        <f t="shared" ca="1" si="84"/>
        <v>0.39773238681971212</v>
      </c>
      <c r="R524">
        <f t="shared" ca="1" si="85"/>
        <v>-0.76390889414738106</v>
      </c>
      <c r="AH524">
        <f t="shared" ca="1" si="86"/>
        <v>25.536567584221789</v>
      </c>
      <c r="AI524">
        <f t="shared" ca="1" si="87"/>
        <v>0.70077023721932596</v>
      </c>
      <c r="AX524">
        <f t="shared" ca="1" si="88"/>
        <v>1.4151882743155446</v>
      </c>
      <c r="BO524">
        <f t="shared" ca="1" si="79"/>
        <v>0.47657263233046077</v>
      </c>
      <c r="BP524">
        <f t="shared" ca="1" si="80"/>
        <v>99.347733730093609</v>
      </c>
      <c r="BQ524">
        <f t="shared" ca="1" si="81"/>
        <v>25.85950444492201</v>
      </c>
      <c r="BR524">
        <f t="shared" ca="1" si="82"/>
        <v>1.9420710060121507</v>
      </c>
      <c r="BS524">
        <f t="shared" ca="1" si="83"/>
        <v>10122.913107402399</v>
      </c>
    </row>
    <row r="525" spans="1:71">
      <c r="A525">
        <f t="shared" ca="1" si="84"/>
        <v>0.94045851822107884</v>
      </c>
      <c r="R525">
        <f t="shared" ca="1" si="85"/>
        <v>-0.94912177971743183</v>
      </c>
      <c r="AH525">
        <f t="shared" ca="1" si="86"/>
        <v>17.936411393797364</v>
      </c>
      <c r="AI525">
        <f t="shared" ca="1" si="87"/>
        <v>0.4859631428460961</v>
      </c>
      <c r="AX525">
        <f t="shared" ca="1" si="88"/>
        <v>1.5356230432133211</v>
      </c>
      <c r="BO525">
        <f t="shared" ca="1" si="79"/>
        <v>0.46577567670641151</v>
      </c>
      <c r="BP525">
        <f t="shared" ca="1" si="80"/>
        <v>71.621218407398473</v>
      </c>
      <c r="BQ525">
        <f t="shared" ca="1" si="81"/>
        <v>25.303965313341998</v>
      </c>
      <c r="BR525">
        <f t="shared" ca="1" si="82"/>
        <v>1.880818341471475</v>
      </c>
      <c r="BS525">
        <f t="shared" ca="1" si="83"/>
        <v>8108.1273222935351</v>
      </c>
    </row>
    <row r="526" spans="1:71">
      <c r="A526">
        <f t="shared" ca="1" si="84"/>
        <v>0.91679015454467938</v>
      </c>
      <c r="R526">
        <f t="shared" ca="1" si="85"/>
        <v>-0.5752832333287774</v>
      </c>
      <c r="AH526">
        <f t="shared" ca="1" si="86"/>
        <v>28.707084047501336</v>
      </c>
      <c r="AI526">
        <f t="shared" ca="1" si="87"/>
        <v>0.77330586511991395</v>
      </c>
      <c r="AX526">
        <f t="shared" ca="1" si="88"/>
        <v>3.3029999264694827</v>
      </c>
      <c r="BO526">
        <f t="shared" ca="1" si="79"/>
        <v>0.61168200373455905</v>
      </c>
      <c r="BP526">
        <f t="shared" ca="1" si="80"/>
        <v>115.80723650727087</v>
      </c>
      <c r="BQ526">
        <f t="shared" ca="1" si="81"/>
        <v>33.367599471113763</v>
      </c>
      <c r="BR526">
        <f t="shared" ca="1" si="82"/>
        <v>2.8377920910774268</v>
      </c>
      <c r="BS526">
        <f t="shared" ca="1" si="83"/>
        <v>12294.604129943566</v>
      </c>
    </row>
    <row r="527" spans="1:71">
      <c r="A527">
        <f t="shared" ca="1" si="84"/>
        <v>0.6012841529028029</v>
      </c>
      <c r="R527">
        <f t="shared" ca="1" si="85"/>
        <v>0.9820291253174227</v>
      </c>
      <c r="AH527">
        <f t="shared" ca="1" si="86"/>
        <v>5.7134632737684452</v>
      </c>
      <c r="AI527">
        <f t="shared" ca="1" si="87"/>
        <v>6.5287325161401677E-2</v>
      </c>
      <c r="AX527">
        <f t="shared" ca="1" si="88"/>
        <v>0.60181735484253152</v>
      </c>
      <c r="BO527">
        <f t="shared" ca="1" si="79"/>
        <v>0.79930759324435474</v>
      </c>
      <c r="BP527">
        <f t="shared" ca="1" si="80"/>
        <v>104.9674609464615</v>
      </c>
      <c r="BQ527">
        <f t="shared" ca="1" si="81"/>
        <v>46.475718086264493</v>
      </c>
      <c r="BR527">
        <f t="shared" ca="1" si="82"/>
        <v>4.8179455730970684</v>
      </c>
      <c r="BS527">
        <f t="shared" ca="1" si="83"/>
        <v>13440.677746807876</v>
      </c>
    </row>
    <row r="528" spans="1:71">
      <c r="A528">
        <f t="shared" ca="1" si="84"/>
        <v>0.23309418560002715</v>
      </c>
      <c r="R528">
        <f t="shared" ca="1" si="85"/>
        <v>-2.293012010507173</v>
      </c>
      <c r="AH528">
        <f t="shared" ca="1" si="86"/>
        <v>12.084782450832016</v>
      </c>
      <c r="AI528">
        <f t="shared" ca="1" si="87"/>
        <v>0.28121813909963211</v>
      </c>
      <c r="AX528">
        <f t="shared" ca="1" si="88"/>
        <v>1.0371724546058256</v>
      </c>
      <c r="BO528">
        <f t="shared" ca="1" si="79"/>
        <v>0.62984443005588331</v>
      </c>
      <c r="BP528">
        <f t="shared" ca="1" si="80"/>
        <v>107.60442744989743</v>
      </c>
      <c r="BQ528">
        <f t="shared" ca="1" si="81"/>
        <v>34.471204807429253</v>
      </c>
      <c r="BR528">
        <f t="shared" ca="1" si="82"/>
        <v>2.9814957072110677</v>
      </c>
      <c r="BS528">
        <f t="shared" ca="1" si="83"/>
        <v>11873.879114399066</v>
      </c>
    </row>
    <row r="529" spans="1:71">
      <c r="A529">
        <f t="shared" ca="1" si="84"/>
        <v>0.92473363365437344</v>
      </c>
      <c r="R529">
        <f t="shared" ca="1" si="85"/>
        <v>0.4467814336219858</v>
      </c>
      <c r="AH529">
        <f t="shared" ca="1" si="86"/>
        <v>13.142391007710096</v>
      </c>
      <c r="AI529">
        <f t="shared" ca="1" si="87"/>
        <v>0.32075832968573503</v>
      </c>
      <c r="AX529">
        <f t="shared" ca="1" si="88"/>
        <v>1.2135748577209089</v>
      </c>
      <c r="BO529">
        <f t="shared" ca="1" si="79"/>
        <v>0.30628561814325472</v>
      </c>
      <c r="BP529">
        <f t="shared" ca="1" si="80"/>
        <v>141.43972055190446</v>
      </c>
      <c r="BQ529">
        <f t="shared" ca="1" si="81"/>
        <v>17.671831902439379</v>
      </c>
      <c r="BR529">
        <f t="shared" ca="1" si="82"/>
        <v>1.0970848701217968</v>
      </c>
      <c r="BS529">
        <f t="shared" ca="1" si="83"/>
        <v>11997.089089913788</v>
      </c>
    </row>
    <row r="530" spans="1:71">
      <c r="A530">
        <f t="shared" ca="1" si="84"/>
        <v>0.72619400452181093</v>
      </c>
      <c r="R530">
        <f t="shared" ca="1" si="85"/>
        <v>-0.1145737932025864</v>
      </c>
      <c r="AH530">
        <f t="shared" ca="1" si="86"/>
        <v>27.224702438781691</v>
      </c>
      <c r="AI530">
        <f t="shared" ca="1" si="87"/>
        <v>0.74064291049898168</v>
      </c>
      <c r="AX530">
        <f t="shared" ca="1" si="88"/>
        <v>6.1118100881374549</v>
      </c>
      <c r="BO530">
        <f t="shared" ca="1" si="79"/>
        <v>7.7564969134329642E-2</v>
      </c>
      <c r="BP530">
        <f t="shared" ca="1" si="80"/>
        <v>110.39560973173542</v>
      </c>
      <c r="BQ530">
        <f t="shared" ca="1" si="81"/>
        <v>7.8773076179278227</v>
      </c>
      <c r="BR530">
        <f t="shared" ca="1" si="82"/>
        <v>0.24221499838036656</v>
      </c>
      <c r="BS530">
        <f t="shared" ca="1" si="83"/>
        <v>8588.0879425283729</v>
      </c>
    </row>
    <row r="531" spans="1:71">
      <c r="A531">
        <f t="shared" ca="1" si="84"/>
        <v>0.91049632297130689</v>
      </c>
      <c r="R531">
        <f t="shared" ca="1" si="85"/>
        <v>1.8720434303325042</v>
      </c>
      <c r="AH531">
        <f t="shared" ca="1" si="86"/>
        <v>8.8571673107927662</v>
      </c>
      <c r="AI531">
        <f t="shared" ca="1" si="87"/>
        <v>0.15689882554275192</v>
      </c>
      <c r="AX531">
        <f t="shared" ca="1" si="88"/>
        <v>0.39749178832748566</v>
      </c>
      <c r="BO531">
        <f t="shared" ca="1" si="79"/>
        <v>0.32335443050861179</v>
      </c>
      <c r="BP531">
        <f t="shared" ca="1" si="80"/>
        <v>94.078626397847415</v>
      </c>
      <c r="BQ531">
        <f t="shared" ca="1" si="81"/>
        <v>18.443398492511186</v>
      </c>
      <c r="BR531">
        <f t="shared" ca="1" si="82"/>
        <v>1.1718230225760151</v>
      </c>
      <c r="BS531">
        <f t="shared" ca="1" si="83"/>
        <v>8781.3906038732421</v>
      </c>
    </row>
    <row r="532" spans="1:71">
      <c r="A532">
        <f t="shared" ca="1" si="84"/>
        <v>0.10545515326910126</v>
      </c>
      <c r="R532">
        <f t="shared" ca="1" si="85"/>
        <v>-4.7767160391386045E-2</v>
      </c>
      <c r="AH532">
        <f t="shared" ca="1" si="86"/>
        <v>1.8553926948311337</v>
      </c>
      <c r="AI532">
        <f t="shared" ca="1" si="87"/>
        <v>6.8849641040654719E-3</v>
      </c>
      <c r="AX532">
        <f t="shared" ca="1" si="88"/>
        <v>1.6530507810503128</v>
      </c>
      <c r="BO532">
        <f t="shared" ref="BO532:BO595" ca="1" si="89">RAND()</f>
        <v>0.31415330869316027</v>
      </c>
      <c r="BP532">
        <f t="shared" ref="BP532:BP595" ca="1" si="90">_xlfn.NORM.INV(RAND(),100,20)</f>
        <v>112.13821692197548</v>
      </c>
      <c r="BQ532">
        <f t="shared" ca="1" si="81"/>
        <v>18.026284028482671</v>
      </c>
      <c r="BR532">
        <f t="shared" ca="1" si="82"/>
        <v>1.1313034748762669</v>
      </c>
      <c r="BS532">
        <f t="shared" ca="1" si="83"/>
        <v>9991.6946298494313</v>
      </c>
    </row>
    <row r="533" spans="1:71">
      <c r="A533">
        <f t="shared" ca="1" si="84"/>
        <v>6.8069513833685202E-2</v>
      </c>
      <c r="R533">
        <f t="shared" ca="1" si="85"/>
        <v>-0.45164153161319726</v>
      </c>
      <c r="AH533">
        <f t="shared" ca="1" si="86"/>
        <v>39.354224081673621</v>
      </c>
      <c r="AI533">
        <f t="shared" ca="1" si="87"/>
        <v>0.94333372754839107</v>
      </c>
      <c r="AX533">
        <f t="shared" ca="1" si="88"/>
        <v>0.62924486239970234</v>
      </c>
      <c r="BO533">
        <f t="shared" ca="1" si="89"/>
        <v>0.60987148601925467</v>
      </c>
      <c r="BP533">
        <f t="shared" ca="1" si="90"/>
        <v>104.31852306793151</v>
      </c>
      <c r="BQ533">
        <f t="shared" ca="1" si="81"/>
        <v>33.259015005113831</v>
      </c>
      <c r="BR533">
        <f t="shared" ca="1" si="82"/>
        <v>2.8238372133350449</v>
      </c>
      <c r="BS533">
        <f t="shared" ca="1" si="83"/>
        <v>11475.349279267102</v>
      </c>
    </row>
    <row r="534" spans="1:71">
      <c r="A534">
        <f t="shared" ca="1" si="84"/>
        <v>1.8154199706358343E-3</v>
      </c>
      <c r="R534">
        <f t="shared" ca="1" si="85"/>
        <v>0.64741010457106862</v>
      </c>
      <c r="AH534">
        <f t="shared" ca="1" si="86"/>
        <v>42.4051335763249</v>
      </c>
      <c r="AI534">
        <f t="shared" ca="1" si="87"/>
        <v>0.97115900200326633</v>
      </c>
      <c r="AX534">
        <f t="shared" ca="1" si="88"/>
        <v>0.66944616688119674</v>
      </c>
      <c r="BO534">
        <f t="shared" ca="1" si="89"/>
        <v>0.87752848944497353</v>
      </c>
      <c r="BP534">
        <f t="shared" ca="1" si="90"/>
        <v>90.382761610234056</v>
      </c>
      <c r="BQ534">
        <f t="shared" ca="1" si="81"/>
        <v>53.811444119460347</v>
      </c>
      <c r="BR534">
        <f t="shared" ca="1" si="82"/>
        <v>6.2996305288289198</v>
      </c>
      <c r="BS534">
        <f t="shared" ca="1" si="83"/>
        <v>13597.826883311094</v>
      </c>
    </row>
    <row r="535" spans="1:71">
      <c r="A535">
        <f t="shared" ca="1" si="84"/>
        <v>0.83700945658866066</v>
      </c>
      <c r="R535">
        <f t="shared" ca="1" si="85"/>
        <v>-0.61406142841660427</v>
      </c>
      <c r="AH535">
        <f t="shared" ca="1" si="86"/>
        <v>34.771347912794255</v>
      </c>
      <c r="AI535">
        <f t="shared" ca="1" si="87"/>
        <v>0.88404407780342209</v>
      </c>
      <c r="AX535">
        <f t="shared" ca="1" si="88"/>
        <v>3.2228055194723155</v>
      </c>
      <c r="BO535">
        <f t="shared" ca="1" si="89"/>
        <v>0.42512740136725269</v>
      </c>
      <c r="BP535">
        <f t="shared" ca="1" si="90"/>
        <v>116.76582324313247</v>
      </c>
      <c r="BQ535">
        <f t="shared" ca="1" si="81"/>
        <v>23.261242943263333</v>
      </c>
      <c r="BR535">
        <f t="shared" ca="1" si="82"/>
        <v>1.6608204909892041</v>
      </c>
      <c r="BS535">
        <f t="shared" ca="1" si="83"/>
        <v>10997.978068642367</v>
      </c>
    </row>
    <row r="536" spans="1:71">
      <c r="A536">
        <f t="shared" ca="1" si="84"/>
        <v>0.26338873149094599</v>
      </c>
      <c r="R536">
        <f t="shared" ca="1" si="85"/>
        <v>-0.54454568369477896</v>
      </c>
      <c r="AH536">
        <f t="shared" ca="1" si="86"/>
        <v>14.523540192612614</v>
      </c>
      <c r="AI536">
        <f t="shared" ca="1" si="87"/>
        <v>0.3707103997674136</v>
      </c>
      <c r="AX536">
        <f t="shared" ca="1" si="88"/>
        <v>1.1001467760778116</v>
      </c>
      <c r="BO536">
        <f t="shared" ca="1" si="89"/>
        <v>0.98420424188043643</v>
      </c>
      <c r="BP536">
        <f t="shared" ca="1" si="90"/>
        <v>118.27236985334586</v>
      </c>
      <c r="BQ536">
        <f t="shared" ca="1" si="81"/>
        <v>70.594881953449175</v>
      </c>
      <c r="BR536">
        <f t="shared" ca="1" si="82"/>
        <v>12.444041545320019</v>
      </c>
      <c r="BS536">
        <f t="shared" ca="1" si="83"/>
        <v>19071.766548675136</v>
      </c>
    </row>
    <row r="537" spans="1:71">
      <c r="A537">
        <f t="shared" ca="1" si="84"/>
        <v>0.88892252414140449</v>
      </c>
      <c r="R537">
        <f t="shared" ca="1" si="85"/>
        <v>-0.75089072039710214</v>
      </c>
      <c r="AH537">
        <f t="shared" ca="1" si="86"/>
        <v>42.934448540950335</v>
      </c>
      <c r="AI537">
        <f t="shared" ca="1" si="87"/>
        <v>0.97503899128976057</v>
      </c>
      <c r="AX537">
        <f t="shared" ca="1" si="88"/>
        <v>0.70673308241332222</v>
      </c>
      <c r="BO537">
        <f t="shared" ca="1" si="89"/>
        <v>0.77442435982487368</v>
      </c>
      <c r="BP537">
        <f t="shared" ca="1" si="90"/>
        <v>123.79777725452658</v>
      </c>
      <c r="BQ537">
        <f t="shared" ca="1" si="81"/>
        <v>44.458143197341144</v>
      </c>
      <c r="BR537">
        <f t="shared" ca="1" si="82"/>
        <v>4.4672992294062199</v>
      </c>
      <c r="BS537">
        <f t="shared" ca="1" si="83"/>
        <v>14451.848496372841</v>
      </c>
    </row>
    <row r="538" spans="1:71">
      <c r="A538">
        <f t="shared" ca="1" si="84"/>
        <v>0.36284260416510805</v>
      </c>
      <c r="R538">
        <f t="shared" ca="1" si="85"/>
        <v>-0.18525907841536957</v>
      </c>
      <c r="AH538">
        <f t="shared" ca="1" si="86"/>
        <v>9.8234933793950248</v>
      </c>
      <c r="AI538">
        <f t="shared" ca="1" si="87"/>
        <v>0.19300204435003576</v>
      </c>
      <c r="AX538">
        <f t="shared" ca="1" si="88"/>
        <v>0.25202506459815366</v>
      </c>
      <c r="BO538">
        <f t="shared" ca="1" si="89"/>
        <v>0.58145337566640498</v>
      </c>
      <c r="BP538">
        <f t="shared" ca="1" si="90"/>
        <v>123.26066039477385</v>
      </c>
      <c r="BQ538">
        <f t="shared" ca="1" si="81"/>
        <v>31.586560788680458</v>
      </c>
      <c r="BR538">
        <f t="shared" ca="1" si="82"/>
        <v>2.6129009611605363</v>
      </c>
      <c r="BS538">
        <f t="shared" ca="1" si="83"/>
        <v>12570.772594850376</v>
      </c>
    </row>
    <row r="539" spans="1:71">
      <c r="A539">
        <f t="shared" ca="1" si="84"/>
        <v>0.87111409587045141</v>
      </c>
      <c r="R539">
        <f t="shared" ca="1" si="85"/>
        <v>-0.26906303559400674</v>
      </c>
      <c r="AH539">
        <f t="shared" ca="1" si="86"/>
        <v>5.2254067119439043</v>
      </c>
      <c r="AI539">
        <f t="shared" ca="1" si="87"/>
        <v>5.4609750610456809E-2</v>
      </c>
      <c r="AX539">
        <f t="shared" ca="1" si="88"/>
        <v>3.7549054984092431</v>
      </c>
      <c r="BO539">
        <f t="shared" ca="1" si="89"/>
        <v>0.20236117050122093</v>
      </c>
      <c r="BP539">
        <f t="shared" ca="1" si="90"/>
        <v>98.785924968886349</v>
      </c>
      <c r="BQ539">
        <f t="shared" ca="1" si="81"/>
        <v>13.16604571631899</v>
      </c>
      <c r="BR539">
        <f t="shared" ca="1" si="82"/>
        <v>0.67829813579172882</v>
      </c>
      <c r="BS539">
        <f t="shared" ca="1" si="83"/>
        <v>8435.1087601914624</v>
      </c>
    </row>
    <row r="540" spans="1:71">
      <c r="A540">
        <f t="shared" ca="1" si="84"/>
        <v>0.12808274815932785</v>
      </c>
      <c r="R540">
        <f t="shared" ca="1" si="85"/>
        <v>-0.1679256058563644</v>
      </c>
      <c r="AH540">
        <f t="shared" ca="1" si="86"/>
        <v>8.1806699626374524</v>
      </c>
      <c r="AI540">
        <f t="shared" ca="1" si="87"/>
        <v>0.13384672207519732</v>
      </c>
      <c r="AX540">
        <f t="shared" ca="1" si="88"/>
        <v>0.50780480913234438</v>
      </c>
      <c r="BO540">
        <f t="shared" ca="1" si="89"/>
        <v>0.78276493194307217</v>
      </c>
      <c r="BP540">
        <f t="shared" ca="1" si="90"/>
        <v>83.940203516184837</v>
      </c>
      <c r="BQ540">
        <f t="shared" ca="1" si="81"/>
        <v>45.121405115475255</v>
      </c>
      <c r="BR540">
        <f t="shared" ca="1" si="82"/>
        <v>4.5803257464373273</v>
      </c>
      <c r="BS540">
        <f t="shared" ca="1" si="83"/>
        <v>11762.052481611663</v>
      </c>
    </row>
    <row r="541" spans="1:71">
      <c r="A541">
        <f t="shared" ca="1" si="84"/>
        <v>0.55170132372551772</v>
      </c>
      <c r="R541">
        <f t="shared" ca="1" si="85"/>
        <v>-0.50329638749651817</v>
      </c>
      <c r="AH541">
        <f t="shared" ca="1" si="86"/>
        <v>19.210828860038834</v>
      </c>
      <c r="AI541">
        <f t="shared" ca="1" si="87"/>
        <v>0.52601347025709122</v>
      </c>
      <c r="AX541">
        <f t="shared" ca="1" si="88"/>
        <v>0.41569878999621379</v>
      </c>
      <c r="BO541">
        <f t="shared" ca="1" si="89"/>
        <v>0.92514625560365216</v>
      </c>
      <c r="BP541">
        <f t="shared" ca="1" si="90"/>
        <v>79.458852321005494</v>
      </c>
      <c r="BQ541">
        <f t="shared" ca="1" si="81"/>
        <v>59.526090538943279</v>
      </c>
      <c r="BR541">
        <f t="shared" ca="1" si="82"/>
        <v>7.7766574320972506</v>
      </c>
      <c r="BS541">
        <f t="shared" ca="1" si="83"/>
        <v>13847.725945993887</v>
      </c>
    </row>
    <row r="542" spans="1:71">
      <c r="A542">
        <f t="shared" ca="1" si="84"/>
        <v>0.99662012164447122</v>
      </c>
      <c r="R542">
        <f t="shared" ca="1" si="85"/>
        <v>2.4255396298613388</v>
      </c>
      <c r="AH542">
        <f t="shared" ca="1" si="86"/>
        <v>37.928176492252447</v>
      </c>
      <c r="AI542">
        <f t="shared" ca="1" si="87"/>
        <v>0.92713553859889675</v>
      </c>
      <c r="AX542">
        <f t="shared" ca="1" si="88"/>
        <v>5.3551153836170702</v>
      </c>
      <c r="BO542">
        <f t="shared" ca="1" si="89"/>
        <v>0.75616172745564969</v>
      </c>
      <c r="BP542">
        <f t="shared" ca="1" si="90"/>
        <v>112.88566625490495</v>
      </c>
      <c r="BQ542">
        <f t="shared" ca="1" si="81"/>
        <v>43.047404336794393</v>
      </c>
      <c r="BR542">
        <f t="shared" ca="1" si="82"/>
        <v>4.2337502726721468</v>
      </c>
      <c r="BS542">
        <f t="shared" ca="1" si="83"/>
        <v>13476.86215332443</v>
      </c>
    </row>
    <row r="543" spans="1:71">
      <c r="A543">
        <f t="shared" ca="1" si="84"/>
        <v>0.81926064730867643</v>
      </c>
      <c r="R543">
        <f t="shared" ca="1" si="85"/>
        <v>-1.1017518675534455</v>
      </c>
      <c r="AH543">
        <f t="shared" ca="1" si="86"/>
        <v>25.091550753780741</v>
      </c>
      <c r="AI543">
        <f t="shared" ca="1" si="87"/>
        <v>0.68978457807425952</v>
      </c>
      <c r="AX543">
        <f t="shared" ca="1" si="88"/>
        <v>0.75774394010815482</v>
      </c>
      <c r="BO543">
        <f t="shared" ca="1" si="89"/>
        <v>0.99503720790563344</v>
      </c>
      <c r="BP543">
        <f t="shared" ca="1" si="90"/>
        <v>124.23677399166067</v>
      </c>
      <c r="BQ543">
        <f t="shared" ca="1" si="81"/>
        <v>74.728222716345769</v>
      </c>
      <c r="BR543">
        <f t="shared" ca="1" si="82"/>
        <v>15.917360323125822</v>
      </c>
      <c r="BS543">
        <f t="shared" ca="1" si="83"/>
        <v>20944.604547988572</v>
      </c>
    </row>
    <row r="544" spans="1:71">
      <c r="A544">
        <f t="shared" ca="1" si="84"/>
        <v>0.17723435069796312</v>
      </c>
      <c r="R544">
        <f t="shared" ca="1" si="85"/>
        <v>0.16030799496903242</v>
      </c>
      <c r="AH544">
        <f t="shared" ca="1" si="86"/>
        <v>5.432254284254137</v>
      </c>
      <c r="AI544">
        <f t="shared" ca="1" si="87"/>
        <v>5.9018773217594855E-2</v>
      </c>
      <c r="AX544">
        <f t="shared" ca="1" si="88"/>
        <v>1.3274442585175308</v>
      </c>
      <c r="BO544">
        <f t="shared" ca="1" si="89"/>
        <v>0.95047207102092501</v>
      </c>
      <c r="BP544">
        <f t="shared" ca="1" si="90"/>
        <v>94.89689796372646</v>
      </c>
      <c r="BQ544">
        <f t="shared" ca="1" si="81"/>
        <v>63.345979395868994</v>
      </c>
      <c r="BR544">
        <f t="shared" ca="1" si="82"/>
        <v>9.0156556401638106</v>
      </c>
      <c r="BS544">
        <f t="shared" ca="1" si="83"/>
        <v>15682.077489096895</v>
      </c>
    </row>
    <row r="545" spans="1:71">
      <c r="A545">
        <f t="shared" ca="1" si="84"/>
        <v>0.64021596458851937</v>
      </c>
      <c r="R545">
        <f t="shared" ca="1" si="85"/>
        <v>0.62411948082683266</v>
      </c>
      <c r="AH545">
        <f t="shared" ca="1" si="86"/>
        <v>4.8681381865967053</v>
      </c>
      <c r="AI545">
        <f t="shared" ca="1" si="87"/>
        <v>4.7397538807602113E-2</v>
      </c>
      <c r="AX545">
        <f t="shared" ca="1" si="88"/>
        <v>2.8954322252083839</v>
      </c>
      <c r="BO545">
        <f t="shared" ca="1" si="89"/>
        <v>0.43229211270827472</v>
      </c>
      <c r="BP545">
        <f t="shared" ca="1" si="90"/>
        <v>106.20582044779259</v>
      </c>
      <c r="BQ545">
        <f t="shared" ca="1" si="81"/>
        <v>23.615922736701087</v>
      </c>
      <c r="BR545">
        <f t="shared" ca="1" si="82"/>
        <v>1.6984448264607501</v>
      </c>
      <c r="BS545">
        <f t="shared" ca="1" si="83"/>
        <v>10305.533152953816</v>
      </c>
    </row>
    <row r="546" spans="1:71">
      <c r="A546">
        <f t="shared" ca="1" si="84"/>
        <v>0.22660307169585947</v>
      </c>
      <c r="R546">
        <f t="shared" ca="1" si="85"/>
        <v>-0.44345670911369062</v>
      </c>
      <c r="AH546">
        <f t="shared" ca="1" si="86"/>
        <v>41.04905987563815</v>
      </c>
      <c r="AI546">
        <f t="shared" ca="1" si="87"/>
        <v>0.95994033544504453</v>
      </c>
      <c r="AX546">
        <f t="shared" ca="1" si="88"/>
        <v>4.356408863382832</v>
      </c>
      <c r="BO546">
        <f t="shared" ca="1" si="89"/>
        <v>0.74852561550524255</v>
      </c>
      <c r="BP546">
        <f t="shared" ca="1" si="90"/>
        <v>75.05256992051504</v>
      </c>
      <c r="BQ546">
        <f t="shared" ca="1" si="81"/>
        <v>42.473255494639005</v>
      </c>
      <c r="BR546">
        <f t="shared" ca="1" si="82"/>
        <v>4.1412424366349319</v>
      </c>
      <c r="BS546">
        <f t="shared" ca="1" si="83"/>
        <v>10743.378174890433</v>
      </c>
    </row>
    <row r="547" spans="1:71">
      <c r="A547">
        <f t="shared" ca="1" si="84"/>
        <v>0.31273258040539342</v>
      </c>
      <c r="R547">
        <f t="shared" ca="1" si="85"/>
        <v>1.7930070485020728</v>
      </c>
      <c r="AH547">
        <f t="shared" ca="1" si="86"/>
        <v>36.159345316568583</v>
      </c>
      <c r="AI547">
        <f t="shared" ca="1" si="87"/>
        <v>0.90421813896700398</v>
      </c>
      <c r="AX547">
        <f t="shared" ca="1" si="88"/>
        <v>0.5671363903660136</v>
      </c>
      <c r="BO547">
        <f t="shared" ca="1" si="89"/>
        <v>0.92235082323806983</v>
      </c>
      <c r="BP547">
        <f t="shared" ca="1" si="90"/>
        <v>88.367845656233598</v>
      </c>
      <c r="BQ547">
        <f t="shared" ca="1" si="81"/>
        <v>59.147292984679211</v>
      </c>
      <c r="BR547">
        <f t="shared" ca="1" si="82"/>
        <v>7.6666629940515874</v>
      </c>
      <c r="BS547">
        <f t="shared" ca="1" si="83"/>
        <v>14400.477392619749</v>
      </c>
    </row>
    <row r="548" spans="1:71">
      <c r="A548">
        <f t="shared" ca="1" si="84"/>
        <v>0.19363600759931587</v>
      </c>
      <c r="R548">
        <f t="shared" ca="1" si="85"/>
        <v>1.1491811131914136</v>
      </c>
      <c r="AH548">
        <f t="shared" ca="1" si="86"/>
        <v>23.862219451386395</v>
      </c>
      <c r="AI548">
        <f t="shared" ca="1" si="87"/>
        <v>0.65840821399625815</v>
      </c>
      <c r="AX548">
        <f t="shared" ca="1" si="88"/>
        <v>0.85638476808438491</v>
      </c>
      <c r="BO548">
        <f t="shared" ca="1" si="89"/>
        <v>0.72545009273127603</v>
      </c>
      <c r="BP548">
        <f t="shared" ca="1" si="90"/>
        <v>107.16557080797746</v>
      </c>
      <c r="BQ548">
        <f t="shared" ca="1" si="81"/>
        <v>40.789293799972768</v>
      </c>
      <c r="BR548">
        <f t="shared" ca="1" si="82"/>
        <v>3.8778666690439394</v>
      </c>
      <c r="BS548">
        <f t="shared" ca="1" si="83"/>
        <v>12743.879337268881</v>
      </c>
    </row>
    <row r="549" spans="1:71">
      <c r="A549">
        <f t="shared" ca="1" si="84"/>
        <v>0.21918004908885202</v>
      </c>
      <c r="R549">
        <f t="shared" ca="1" si="85"/>
        <v>-1.7020381652546681</v>
      </c>
      <c r="AH549">
        <f t="shared" ca="1" si="86"/>
        <v>12.706999905803301</v>
      </c>
      <c r="AI549">
        <f t="shared" ca="1" si="87"/>
        <v>0.30461607198712237</v>
      </c>
      <c r="AX549">
        <f t="shared" ca="1" si="88"/>
        <v>2.5372693076887822</v>
      </c>
      <c r="BO549">
        <f t="shared" ca="1" si="89"/>
        <v>0.49898910008735864</v>
      </c>
      <c r="BP549">
        <f t="shared" ca="1" si="90"/>
        <v>106.65166747621979</v>
      </c>
      <c r="BQ549">
        <f t="shared" ca="1" si="81"/>
        <v>27.031508993451666</v>
      </c>
      <c r="BR549">
        <f t="shared" ca="1" si="82"/>
        <v>2.0733822654638399</v>
      </c>
      <c r="BS549">
        <f t="shared" ca="1" si="83"/>
        <v>10790.782302319705</v>
      </c>
    </row>
    <row r="550" spans="1:71">
      <c r="A550">
        <f t="shared" ca="1" si="84"/>
        <v>0.44369733697311042</v>
      </c>
      <c r="R550">
        <f t="shared" ca="1" si="85"/>
        <v>-0.38058392073373454</v>
      </c>
      <c r="AH550">
        <f t="shared" ca="1" si="86"/>
        <v>10.118064032765226</v>
      </c>
      <c r="AI550">
        <f t="shared" ca="1" si="87"/>
        <v>0.20471559175269283</v>
      </c>
      <c r="AX550">
        <f t="shared" ca="1" si="88"/>
        <v>0.86596480077795401</v>
      </c>
      <c r="BO550">
        <f t="shared" ca="1" si="89"/>
        <v>0.57932950521951054</v>
      </c>
      <c r="BP550">
        <f t="shared" ca="1" si="90"/>
        <v>118.41261452510636</v>
      </c>
      <c r="BQ550">
        <f t="shared" ca="1" si="81"/>
        <v>31.463881791281032</v>
      </c>
      <c r="BR550">
        <f t="shared" ca="1" si="82"/>
        <v>2.5977162734351866</v>
      </c>
      <c r="BS550">
        <f t="shared" ca="1" si="83"/>
        <v>12214.586077916105</v>
      </c>
    </row>
    <row r="551" spans="1:71">
      <c r="A551">
        <f t="shared" ca="1" si="84"/>
        <v>0.1406606519018978</v>
      </c>
      <c r="R551">
        <f t="shared" ca="1" si="85"/>
        <v>-2.1242820805961471</v>
      </c>
      <c r="AH551">
        <f t="shared" ca="1" si="86"/>
        <v>4.9754761807348267</v>
      </c>
      <c r="AI551">
        <f t="shared" ca="1" si="87"/>
        <v>4.9510726450119225E-2</v>
      </c>
      <c r="AX551">
        <f t="shared" ca="1" si="88"/>
        <v>1.7717184831215422</v>
      </c>
      <c r="BO551">
        <f t="shared" ca="1" si="89"/>
        <v>0.46759821919622357</v>
      </c>
      <c r="BP551">
        <f t="shared" ca="1" si="90"/>
        <v>106.76480318648103</v>
      </c>
      <c r="BQ551">
        <f t="shared" ca="1" si="81"/>
        <v>25.397344638734396</v>
      </c>
      <c r="BR551">
        <f t="shared" ca="1" si="82"/>
        <v>1.8910705428185632</v>
      </c>
      <c r="BS551">
        <f t="shared" ca="1" si="83"/>
        <v>10580.59184977268</v>
      </c>
    </row>
    <row r="552" spans="1:71">
      <c r="A552">
        <f t="shared" ca="1" si="84"/>
        <v>0.73559782371697258</v>
      </c>
      <c r="R552">
        <f t="shared" ca="1" si="85"/>
        <v>1.0005676733743649</v>
      </c>
      <c r="AH552">
        <f t="shared" ca="1" si="86"/>
        <v>22.078708385346175</v>
      </c>
      <c r="AI552">
        <f t="shared" ca="1" si="87"/>
        <v>0.61020073728473101</v>
      </c>
      <c r="AX552">
        <f t="shared" ca="1" si="88"/>
        <v>2.699236569908344</v>
      </c>
      <c r="BO552">
        <f t="shared" ca="1" si="89"/>
        <v>0.19364393816624814</v>
      </c>
      <c r="BP552">
        <f t="shared" ca="1" si="90"/>
        <v>66.472200332572328</v>
      </c>
      <c r="BQ552">
        <f t="shared" ca="1" si="81"/>
        <v>12.801830781865718</v>
      </c>
      <c r="BR552">
        <f t="shared" ca="1" si="82"/>
        <v>0.64568960988839097</v>
      </c>
      <c r="BS552">
        <f t="shared" ca="1" si="83"/>
        <v>6126.9439844331528</v>
      </c>
    </row>
    <row r="553" spans="1:71">
      <c r="A553">
        <f t="shared" ca="1" si="84"/>
        <v>0.75916409750528724</v>
      </c>
      <c r="R553">
        <f t="shared" ca="1" si="85"/>
        <v>0.22248507640916604</v>
      </c>
      <c r="AH553">
        <f t="shared" ca="1" si="86"/>
        <v>10.860654050532531</v>
      </c>
      <c r="AI553">
        <f t="shared" ca="1" si="87"/>
        <v>0.23405579932395215</v>
      </c>
      <c r="AX553">
        <f t="shared" ca="1" si="88"/>
        <v>0.70830719754914873</v>
      </c>
      <c r="BO553">
        <f t="shared" ca="1" si="89"/>
        <v>0.83531459903168015</v>
      </c>
      <c r="BP553">
        <f t="shared" ca="1" si="90"/>
        <v>123.04865918707918</v>
      </c>
      <c r="BQ553">
        <f t="shared" ca="1" si="81"/>
        <v>49.631624254455247</v>
      </c>
      <c r="BR553">
        <f t="shared" ca="1" si="82"/>
        <v>5.4111548576132691</v>
      </c>
      <c r="BS553">
        <f t="shared" ca="1" si="83"/>
        <v>15199.915025825048</v>
      </c>
    </row>
    <row r="554" spans="1:71">
      <c r="A554">
        <f t="shared" ca="1" si="84"/>
        <v>0.32315103619090324</v>
      </c>
      <c r="R554">
        <f t="shared" ca="1" si="85"/>
        <v>0.281154171591809</v>
      </c>
      <c r="AH554">
        <f t="shared" ca="1" si="86"/>
        <v>21.57668102688589</v>
      </c>
      <c r="AI554">
        <f t="shared" ca="1" si="87"/>
        <v>0.59605746927630576</v>
      </c>
      <c r="AX554">
        <f t="shared" ca="1" si="88"/>
        <v>0.88469057831302989</v>
      </c>
      <c r="BO554">
        <f t="shared" ca="1" si="89"/>
        <v>0.70609242976276732</v>
      </c>
      <c r="BP554">
        <f t="shared" ca="1" si="90"/>
        <v>122.42069464896534</v>
      </c>
      <c r="BQ554">
        <f t="shared" ca="1" si="81"/>
        <v>39.430523871653172</v>
      </c>
      <c r="BR554">
        <f t="shared" ca="1" si="82"/>
        <v>3.6734698440647415</v>
      </c>
      <c r="BS554">
        <f t="shared" ca="1" si="83"/>
        <v>13614.541965812314</v>
      </c>
    </row>
    <row r="555" spans="1:71">
      <c r="A555">
        <f t="shared" ca="1" si="84"/>
        <v>0.92841457420580675</v>
      </c>
      <c r="R555">
        <f t="shared" ca="1" si="85"/>
        <v>0.15582979604571617</v>
      </c>
      <c r="AH555">
        <f t="shared" ca="1" si="86"/>
        <v>30.574693404344366</v>
      </c>
      <c r="AI555">
        <f t="shared" ca="1" si="87"/>
        <v>0.81132873183238885</v>
      </c>
      <c r="AX555">
        <f t="shared" ca="1" si="88"/>
        <v>1.1525367226904843</v>
      </c>
      <c r="BO555">
        <f t="shared" ca="1" si="89"/>
        <v>0.91478697001005449</v>
      </c>
      <c r="BP555">
        <f t="shared" ca="1" si="90"/>
        <v>98.637096312153332</v>
      </c>
      <c r="BQ555">
        <f t="shared" ca="1" si="81"/>
        <v>58.155253081262423</v>
      </c>
      <c r="BR555">
        <f t="shared" ca="1" si="82"/>
        <v>7.3878027680574387</v>
      </c>
      <c r="BS555">
        <f t="shared" ca="1" si="83"/>
        <v>14936.462880394209</v>
      </c>
    </row>
    <row r="556" spans="1:71">
      <c r="A556">
        <f t="shared" ca="1" si="84"/>
        <v>0.71370538002701833</v>
      </c>
      <c r="R556">
        <f t="shared" ca="1" si="85"/>
        <v>-0.43921039134375772</v>
      </c>
      <c r="AH556">
        <f t="shared" ca="1" si="86"/>
        <v>36.699087642454359</v>
      </c>
      <c r="AI556">
        <f t="shared" ca="1" si="87"/>
        <v>0.91154286522844485</v>
      </c>
      <c r="AX556">
        <f t="shared" ca="1" si="88"/>
        <v>4.5610184889899692</v>
      </c>
      <c r="BO556">
        <f t="shared" ca="1" si="89"/>
        <v>0.51492051008523065</v>
      </c>
      <c r="BP556">
        <f t="shared" ca="1" si="90"/>
        <v>98.279782325615287</v>
      </c>
      <c r="BQ556">
        <f t="shared" ca="1" si="81"/>
        <v>27.880472531663258</v>
      </c>
      <c r="BR556">
        <f t="shared" ca="1" si="82"/>
        <v>2.170327514228318</v>
      </c>
      <c r="BS556">
        <f t="shared" ca="1" si="83"/>
        <v>10318.730270227892</v>
      </c>
    </row>
    <row r="557" spans="1:71">
      <c r="A557">
        <f t="shared" ca="1" si="84"/>
        <v>0.84070797799743624</v>
      </c>
      <c r="R557">
        <f t="shared" ca="1" si="85"/>
        <v>-0.42625567502518513</v>
      </c>
      <c r="AH557">
        <f t="shared" ca="1" si="86"/>
        <v>7.5465229922460209</v>
      </c>
      <c r="AI557">
        <f t="shared" ca="1" si="87"/>
        <v>0.11390001854499565</v>
      </c>
      <c r="AX557">
        <f t="shared" ca="1" si="88"/>
        <v>1.3098231541055947</v>
      </c>
      <c r="BO557">
        <f t="shared" ca="1" si="89"/>
        <v>0.40533405580346826</v>
      </c>
      <c r="BP557">
        <f t="shared" ca="1" si="90"/>
        <v>91.737548965697144</v>
      </c>
      <c r="BQ557">
        <f t="shared" ca="1" si="81"/>
        <v>22.292727603008494</v>
      </c>
      <c r="BR557">
        <f t="shared" ca="1" si="82"/>
        <v>1.5592664082815286</v>
      </c>
      <c r="BS557">
        <f t="shared" ca="1" si="83"/>
        <v>9118.6811103841083</v>
      </c>
    </row>
    <row r="558" spans="1:71">
      <c r="A558">
        <f t="shared" ca="1" si="84"/>
        <v>0.48028977158362574</v>
      </c>
      <c r="R558">
        <f t="shared" ca="1" si="85"/>
        <v>0.28288230182072033</v>
      </c>
      <c r="AH558">
        <f t="shared" ca="1" si="86"/>
        <v>12.894764300049758</v>
      </c>
      <c r="AI558">
        <f t="shared" ca="1" si="87"/>
        <v>0.31160074182556918</v>
      </c>
      <c r="AX558">
        <f t="shared" ca="1" si="88"/>
        <v>0.55214915906726891</v>
      </c>
      <c r="BO558">
        <f t="shared" ca="1" si="89"/>
        <v>2.6434797158390366E-2</v>
      </c>
      <c r="BP558">
        <f t="shared" ca="1" si="90"/>
        <v>113.32216721663727</v>
      </c>
      <c r="BQ558">
        <f t="shared" ca="1" si="81"/>
        <v>4.5986778237567689</v>
      </c>
      <c r="BR558">
        <f t="shared" ca="1" si="82"/>
        <v>8.0371435982260514E-2</v>
      </c>
      <c r="BS558">
        <f t="shared" ca="1" si="83"/>
        <v>8416.5309183349618</v>
      </c>
    </row>
    <row r="559" spans="1:71">
      <c r="A559">
        <f t="shared" ca="1" si="84"/>
        <v>5.561543720337192E-2</v>
      </c>
      <c r="R559">
        <f t="shared" ca="1" si="85"/>
        <v>-0.40506331298478632</v>
      </c>
      <c r="AH559">
        <f t="shared" ca="1" si="86"/>
        <v>12.82839637797457</v>
      </c>
      <c r="AI559">
        <f t="shared" ca="1" si="87"/>
        <v>0.3091359420835128</v>
      </c>
      <c r="AX559">
        <f t="shared" ca="1" si="88"/>
        <v>3.0509531181693164</v>
      </c>
      <c r="BO559">
        <f t="shared" ca="1" si="89"/>
        <v>6.8682551523186919E-2</v>
      </c>
      <c r="BP559">
        <f t="shared" ca="1" si="90"/>
        <v>133.25988154005643</v>
      </c>
      <c r="BQ559">
        <f t="shared" ca="1" si="81"/>
        <v>7.4125596940968741</v>
      </c>
      <c r="BR559">
        <f t="shared" ca="1" si="82"/>
        <v>0.21346525204973016</v>
      </c>
      <c r="BS559">
        <f t="shared" ca="1" si="83"/>
        <v>10133.487252828556</v>
      </c>
    </row>
    <row r="560" spans="1:71">
      <c r="A560">
        <f t="shared" ca="1" si="84"/>
        <v>0.47468298856908142</v>
      </c>
      <c r="R560">
        <f t="shared" ca="1" si="85"/>
        <v>-1.0190575767909553</v>
      </c>
      <c r="AH560">
        <f t="shared" ca="1" si="86"/>
        <v>38.18905168940816</v>
      </c>
      <c r="AI560">
        <f t="shared" ca="1" si="87"/>
        <v>0.93025075000226387</v>
      </c>
      <c r="AX560">
        <f t="shared" ca="1" si="88"/>
        <v>3.2065601911906731</v>
      </c>
      <c r="BO560">
        <f t="shared" ca="1" si="89"/>
        <v>0.15262946515219955</v>
      </c>
      <c r="BP560">
        <f t="shared" ca="1" si="90"/>
        <v>107.15246768125525</v>
      </c>
      <c r="BQ560">
        <f t="shared" ca="1" si="81"/>
        <v>11.114043556413606</v>
      </c>
      <c r="BR560">
        <f t="shared" ca="1" si="82"/>
        <v>0.49685163791475601</v>
      </c>
      <c r="BS560">
        <f t="shared" ca="1" si="83"/>
        <v>8761.1325847036551</v>
      </c>
    </row>
    <row r="561" spans="1:71">
      <c r="A561">
        <f t="shared" ca="1" si="84"/>
        <v>0.67795774473875581</v>
      </c>
      <c r="R561">
        <f t="shared" ca="1" si="85"/>
        <v>0.56686853892697509</v>
      </c>
      <c r="AH561">
        <f t="shared" ca="1" si="86"/>
        <v>7.5781675427920394</v>
      </c>
      <c r="AI561">
        <f t="shared" ca="1" si="87"/>
        <v>0.11485724661325347</v>
      </c>
      <c r="AX561">
        <f t="shared" ca="1" si="88"/>
        <v>1.3745925363112488</v>
      </c>
      <c r="BO561">
        <f t="shared" ca="1" si="89"/>
        <v>0.48835780307656129</v>
      </c>
      <c r="BP561">
        <f t="shared" ca="1" si="90"/>
        <v>119.57657380931973</v>
      </c>
      <c r="BQ561">
        <f t="shared" ca="1" si="81"/>
        <v>26.47247154247399</v>
      </c>
      <c r="BR561">
        <f t="shared" ca="1" si="82"/>
        <v>2.0103891971248027</v>
      </c>
      <c r="BS561">
        <f t="shared" ca="1" si="83"/>
        <v>11620.724080037222</v>
      </c>
    </row>
    <row r="562" spans="1:71">
      <c r="A562">
        <f t="shared" ca="1" si="84"/>
        <v>0.96762496725474412</v>
      </c>
      <c r="R562">
        <f t="shared" ca="1" si="85"/>
        <v>0.95524366325598942</v>
      </c>
      <c r="AH562">
        <f t="shared" ca="1" si="86"/>
        <v>11.673651013948451</v>
      </c>
      <c r="AI562">
        <f t="shared" ca="1" si="87"/>
        <v>0.26554548669969258</v>
      </c>
      <c r="AX562">
        <f t="shared" ca="1" si="88"/>
        <v>0.85941164799190184</v>
      </c>
      <c r="BO562">
        <f t="shared" ca="1" si="89"/>
        <v>0.80645686785719228</v>
      </c>
      <c r="BP562">
        <f t="shared" ca="1" si="90"/>
        <v>98.0977534694794</v>
      </c>
      <c r="BQ562">
        <f t="shared" ca="1" si="81"/>
        <v>47.078251261518275</v>
      </c>
      <c r="BR562">
        <f t="shared" ca="1" si="82"/>
        <v>4.9267646586635063</v>
      </c>
      <c r="BS562">
        <f t="shared" ca="1" si="83"/>
        <v>13052.697266614437</v>
      </c>
    </row>
    <row r="563" spans="1:71">
      <c r="A563">
        <f t="shared" ca="1" si="84"/>
        <v>0.51587383853861213</v>
      </c>
      <c r="R563">
        <f t="shared" ca="1" si="85"/>
        <v>-0.40404983721094384</v>
      </c>
      <c r="AH563">
        <f t="shared" ca="1" si="86"/>
        <v>16.971125219871865</v>
      </c>
      <c r="AI563">
        <f t="shared" ca="1" si="87"/>
        <v>0.45454671537930791</v>
      </c>
      <c r="AX563">
        <f t="shared" ca="1" si="88"/>
        <v>1.1234388307087184</v>
      </c>
      <c r="BO563">
        <f t="shared" ca="1" si="89"/>
        <v>0.93663160400160494</v>
      </c>
      <c r="BP563">
        <f t="shared" ca="1" si="90"/>
        <v>130.70007569160208</v>
      </c>
      <c r="BQ563">
        <f t="shared" ca="1" si="81"/>
        <v>61.162191805015837</v>
      </c>
      <c r="BR563">
        <f t="shared" ca="1" si="82"/>
        <v>8.2763700829621616</v>
      </c>
      <c r="BS563">
        <f t="shared" ca="1" si="83"/>
        <v>17748.135503802379</v>
      </c>
    </row>
    <row r="564" spans="1:71">
      <c r="A564">
        <f t="shared" ca="1" si="84"/>
        <v>0.91590141206458719</v>
      </c>
      <c r="R564">
        <f t="shared" ca="1" si="85"/>
        <v>1.1431296009593308</v>
      </c>
      <c r="AH564">
        <f t="shared" ca="1" si="86"/>
        <v>18.510148183431689</v>
      </c>
      <c r="AI564">
        <f t="shared" ca="1" si="87"/>
        <v>0.50419461628528472</v>
      </c>
      <c r="AX564">
        <f t="shared" ca="1" si="88"/>
        <v>1.4302896223744832</v>
      </c>
      <c r="BO564">
        <f t="shared" ca="1" si="89"/>
        <v>0.88673304390103169</v>
      </c>
      <c r="BP564">
        <f t="shared" ca="1" si="90"/>
        <v>88.291528225501736</v>
      </c>
      <c r="BQ564">
        <f t="shared" ca="1" si="81"/>
        <v>54.814786994066885</v>
      </c>
      <c r="BR564">
        <f t="shared" ca="1" si="82"/>
        <v>6.5340234092943774</v>
      </c>
      <c r="BS564">
        <f t="shared" ca="1" si="83"/>
        <v>13622.092697980122</v>
      </c>
    </row>
    <row r="565" spans="1:71">
      <c r="A565">
        <f t="shared" ca="1" si="84"/>
        <v>2.2464647136147153E-2</v>
      </c>
      <c r="R565">
        <f t="shared" ca="1" si="85"/>
        <v>0.17976815073809529</v>
      </c>
      <c r="AH565">
        <f t="shared" ca="1" si="86"/>
        <v>2.4393436773130834</v>
      </c>
      <c r="AI565">
        <f t="shared" ca="1" si="87"/>
        <v>1.1900795152094634E-2</v>
      </c>
      <c r="AX565">
        <f t="shared" ca="1" si="88"/>
        <v>3.1628761942472483</v>
      </c>
      <c r="BO565">
        <f t="shared" ca="1" si="89"/>
        <v>0.51578988507041201</v>
      </c>
      <c r="BP565">
        <f t="shared" ca="1" si="90"/>
        <v>130.40819879933321</v>
      </c>
      <c r="BQ565">
        <f t="shared" ca="1" si="81"/>
        <v>27.927198619570191</v>
      </c>
      <c r="BR565">
        <f t="shared" ca="1" si="82"/>
        <v>2.1757090341412342</v>
      </c>
      <c r="BS565">
        <f t="shared" ca="1" si="83"/>
        <v>12574.006488152714</v>
      </c>
    </row>
    <row r="566" spans="1:71">
      <c r="A566">
        <f t="shared" ca="1" si="84"/>
        <v>0.87529486107470111</v>
      </c>
      <c r="R566">
        <f t="shared" ca="1" si="85"/>
        <v>-0.91227819362066565</v>
      </c>
      <c r="AH566">
        <f t="shared" ca="1" si="86"/>
        <v>24.079465311165556</v>
      </c>
      <c r="AI566">
        <f t="shared" ca="1" si="87"/>
        <v>0.66406294072246508</v>
      </c>
      <c r="AX566">
        <f t="shared" ca="1" si="88"/>
        <v>2.6970477382306259</v>
      </c>
      <c r="BO566">
        <f t="shared" ca="1" si="89"/>
        <v>0.48090402389841069</v>
      </c>
      <c r="BP566">
        <f t="shared" ca="1" si="90"/>
        <v>89.557856335300073</v>
      </c>
      <c r="BQ566">
        <f t="shared" ca="1" si="81"/>
        <v>26.083977648857477</v>
      </c>
      <c r="BR566">
        <f t="shared" ca="1" si="82"/>
        <v>1.9669994635846388</v>
      </c>
      <c r="BS566">
        <f t="shared" ca="1" si="83"/>
        <v>9467.5475474321447</v>
      </c>
    </row>
    <row r="567" spans="1:71">
      <c r="A567">
        <f t="shared" ca="1" si="84"/>
        <v>0.82423365062350762</v>
      </c>
      <c r="R567">
        <f t="shared" ca="1" si="85"/>
        <v>0.74952607383744607</v>
      </c>
      <c r="AH567">
        <f t="shared" ca="1" si="86"/>
        <v>14.573905823356334</v>
      </c>
      <c r="AI567">
        <f t="shared" ca="1" si="87"/>
        <v>0.37249592569378687</v>
      </c>
      <c r="AX567">
        <f t="shared" ca="1" si="88"/>
        <v>3.0111836390970055</v>
      </c>
      <c r="BO567">
        <f t="shared" ca="1" si="89"/>
        <v>0.85375067023164575</v>
      </c>
      <c r="BP567">
        <f t="shared" ca="1" si="90"/>
        <v>83.874507448487293</v>
      </c>
      <c r="BQ567">
        <f t="shared" ref="BQ567:BQ630" ca="1" si="91">IF(BO567&lt;(10/80),0+SQRT(BO567*(80-0)*(10-0)),80-SQRT((1-BO567)*(80-0)*(80-10)))</f>
        <v>51.381889532976089</v>
      </c>
      <c r="BR567">
        <f t="shared" ref="BR567:BR630" ca="1" si="92">-LN(1-BO567)/(1/3)</f>
        <v>5.7673271269834681</v>
      </c>
      <c r="BS567">
        <f t="shared" ref="BS567:BS630" ca="1" si="93">BP567*$BP$4+BQ567*$BQ$4+BR567*$BR$4</f>
        <v>12739.602612786761</v>
      </c>
    </row>
    <row r="568" spans="1:71">
      <c r="A568">
        <f t="shared" ca="1" si="84"/>
        <v>0.70107502402611488</v>
      </c>
      <c r="R568">
        <f t="shared" ca="1" si="85"/>
        <v>-0.8885119907952661</v>
      </c>
      <c r="AH568">
        <f t="shared" ca="1" si="86"/>
        <v>23.158200359693556</v>
      </c>
      <c r="AI568">
        <f t="shared" ca="1" si="87"/>
        <v>0.63975889603482239</v>
      </c>
      <c r="AX568">
        <f t="shared" ca="1" si="88"/>
        <v>2.5890163690405421</v>
      </c>
      <c r="BO568">
        <f t="shared" ca="1" si="89"/>
        <v>0.6457997299125483</v>
      </c>
      <c r="BP568">
        <f t="shared" ca="1" si="90"/>
        <v>80.012646974771755</v>
      </c>
      <c r="BQ568">
        <f t="shared" ca="1" si="91"/>
        <v>35.463256602107407</v>
      </c>
      <c r="BR568">
        <f t="shared" ca="1" si="92"/>
        <v>3.1136783733167954</v>
      </c>
      <c r="BS568">
        <f t="shared" ca="1" si="93"/>
        <v>10081.314460439802</v>
      </c>
    </row>
    <row r="569" spans="1:71">
      <c r="A569">
        <f t="shared" ca="1" si="84"/>
        <v>0.17622946874272571</v>
      </c>
      <c r="R569">
        <f t="shared" ca="1" si="85"/>
        <v>-0.37137346716667818</v>
      </c>
      <c r="AH569">
        <f t="shared" ca="1" si="86"/>
        <v>25.914594437096831</v>
      </c>
      <c r="AI569">
        <f t="shared" ca="1" si="87"/>
        <v>0.70994661943523651</v>
      </c>
      <c r="AX569">
        <f t="shared" ca="1" si="88"/>
        <v>0.28155702855203302</v>
      </c>
      <c r="BO569">
        <f t="shared" ca="1" si="89"/>
        <v>0.16830478165913187</v>
      </c>
      <c r="BP569">
        <f t="shared" ca="1" si="90"/>
        <v>128.59195893113727</v>
      </c>
      <c r="BQ569">
        <f t="shared" ca="1" si="91"/>
        <v>11.754170657036767</v>
      </c>
      <c r="BR569">
        <f t="shared" ca="1" si="92"/>
        <v>0.55286768815058751</v>
      </c>
      <c r="BS569">
        <f t="shared" ca="1" si="93"/>
        <v>10342.714497328461</v>
      </c>
    </row>
    <row r="570" spans="1:71">
      <c r="A570">
        <f t="shared" ca="1" si="84"/>
        <v>0.66256098169841338</v>
      </c>
      <c r="R570">
        <f t="shared" ca="1" si="85"/>
        <v>0.3556894229213855</v>
      </c>
      <c r="AH570">
        <f t="shared" ca="1" si="86"/>
        <v>9.1639911090635966</v>
      </c>
      <c r="AI570">
        <f t="shared" ca="1" si="87"/>
        <v>0.16795746609399331</v>
      </c>
      <c r="AX570">
        <f t="shared" ca="1" si="88"/>
        <v>4.0608125777797834</v>
      </c>
      <c r="BO570">
        <f t="shared" ca="1" si="89"/>
        <v>0.7891675614061292</v>
      </c>
      <c r="BP570">
        <f t="shared" ca="1" si="90"/>
        <v>97.060181948808335</v>
      </c>
      <c r="BQ570">
        <f t="shared" ca="1" si="91"/>
        <v>45.639242497790065</v>
      </c>
      <c r="BR570">
        <f t="shared" ca="1" si="92"/>
        <v>4.6700747726433436</v>
      </c>
      <c r="BS570">
        <f t="shared" ca="1" si="93"/>
        <v>12759.159417988592</v>
      </c>
    </row>
    <row r="571" spans="1:71">
      <c r="A571">
        <f t="shared" ca="1" si="84"/>
        <v>0.11372983600563724</v>
      </c>
      <c r="R571">
        <f t="shared" ca="1" si="85"/>
        <v>1.4694193941853171</v>
      </c>
      <c r="AH571">
        <f t="shared" ca="1" si="86"/>
        <v>48.67743633883449</v>
      </c>
      <c r="AI571">
        <f t="shared" ca="1" si="87"/>
        <v>0.99912541268108224</v>
      </c>
      <c r="AX571">
        <f t="shared" ca="1" si="88"/>
        <v>5.9774050066157836</v>
      </c>
      <c r="BO571">
        <f t="shared" ca="1" si="89"/>
        <v>9.1978480684712038E-2</v>
      </c>
      <c r="BP571">
        <f t="shared" ca="1" si="90"/>
        <v>113.89988164660812</v>
      </c>
      <c r="BQ571">
        <f t="shared" ca="1" si="91"/>
        <v>8.5780408338833194</v>
      </c>
      <c r="BR571">
        <f t="shared" ca="1" si="92"/>
        <v>0.28946160292570922</v>
      </c>
      <c r="BS571">
        <f t="shared" ca="1" si="93"/>
        <v>8917.6342795286146</v>
      </c>
    </row>
    <row r="572" spans="1:71">
      <c r="A572">
        <f t="shared" ca="1" si="84"/>
        <v>0.7755845710318936</v>
      </c>
      <c r="R572">
        <f t="shared" ca="1" si="85"/>
        <v>-1.6230913537484488</v>
      </c>
      <c r="AH572">
        <f t="shared" ca="1" si="86"/>
        <v>29.631420819749156</v>
      </c>
      <c r="AI572">
        <f t="shared" ca="1" si="87"/>
        <v>0.7925604910889259</v>
      </c>
      <c r="AX572">
        <f t="shared" ca="1" si="88"/>
        <v>1.6501562462320141</v>
      </c>
      <c r="BO572">
        <f t="shared" ca="1" si="89"/>
        <v>0.20767870655855503</v>
      </c>
      <c r="BP572">
        <f t="shared" ca="1" si="90"/>
        <v>112.07547347372386</v>
      </c>
      <c r="BQ572">
        <f t="shared" ca="1" si="91"/>
        <v>13.389195746695179</v>
      </c>
      <c r="BR572">
        <f t="shared" ca="1" si="92"/>
        <v>0.69836488768138605</v>
      </c>
      <c r="BS572">
        <f t="shared" ca="1" si="93"/>
        <v>9393.7121841346052</v>
      </c>
    </row>
    <row r="573" spans="1:71">
      <c r="A573">
        <f t="shared" ca="1" si="84"/>
        <v>0.79564974518155773</v>
      </c>
      <c r="R573">
        <f t="shared" ca="1" si="85"/>
        <v>-0.87677112849752625</v>
      </c>
      <c r="AH573">
        <f t="shared" ca="1" si="86"/>
        <v>28.34037057118541</v>
      </c>
      <c r="AI573">
        <f t="shared" ca="1" si="87"/>
        <v>0.76543022650321446</v>
      </c>
      <c r="AX573">
        <f t="shared" ca="1" si="88"/>
        <v>1.4327402331875434</v>
      </c>
      <c r="BO573">
        <f t="shared" ca="1" si="89"/>
        <v>0.99114851251694058</v>
      </c>
      <c r="BP573">
        <f t="shared" ca="1" si="90"/>
        <v>110.21679626810747</v>
      </c>
      <c r="BQ573">
        <f t="shared" ca="1" si="91"/>
        <v>72.959522040008025</v>
      </c>
      <c r="BR573">
        <f t="shared" ca="1" si="92"/>
        <v>14.181509270711494</v>
      </c>
      <c r="BS573">
        <f t="shared" ca="1" si="93"/>
        <v>19265.580723981773</v>
      </c>
    </row>
    <row r="574" spans="1:71">
      <c r="A574">
        <f t="shared" ca="1" si="84"/>
        <v>9.3039893021946596E-2</v>
      </c>
      <c r="R574">
        <f t="shared" ca="1" si="85"/>
        <v>1.8737969343371481E-2</v>
      </c>
      <c r="AH574">
        <f t="shared" ca="1" si="86"/>
        <v>32.976005095000978</v>
      </c>
      <c r="AI574">
        <f t="shared" ca="1" si="87"/>
        <v>0.85509179873728369</v>
      </c>
      <c r="AX574">
        <f t="shared" ca="1" si="88"/>
        <v>6.890734069158027</v>
      </c>
      <c r="BO574">
        <f t="shared" ca="1" si="89"/>
        <v>5.905420861461852E-2</v>
      </c>
      <c r="BP574">
        <f t="shared" ca="1" si="90"/>
        <v>96.149024298561287</v>
      </c>
      <c r="BQ574">
        <f t="shared" ca="1" si="91"/>
        <v>6.8733810378659221</v>
      </c>
      <c r="BR574">
        <f t="shared" ca="1" si="92"/>
        <v>0.18260924553168129</v>
      </c>
      <c r="BS574">
        <f t="shared" ca="1" si="93"/>
        <v>7472.5525783453868</v>
      </c>
    </row>
    <row r="575" spans="1:71">
      <c r="A575">
        <f t="shared" ca="1" si="84"/>
        <v>0.41167223086175186</v>
      </c>
      <c r="R575">
        <f t="shared" ca="1" si="85"/>
        <v>-0.36109339018506703</v>
      </c>
      <c r="AH575">
        <f t="shared" ca="1" si="86"/>
        <v>9.9361225044026309</v>
      </c>
      <c r="AI575">
        <f t="shared" ca="1" si="87"/>
        <v>0.19745306084499281</v>
      </c>
      <c r="AX575">
        <f t="shared" ca="1" si="88"/>
        <v>1.1911572686389702</v>
      </c>
      <c r="BO575">
        <f t="shared" ca="1" si="89"/>
        <v>0.21532396128340414</v>
      </c>
      <c r="BP575">
        <f t="shared" ca="1" si="90"/>
        <v>80.058281727473371</v>
      </c>
      <c r="BQ575">
        <f t="shared" ca="1" si="91"/>
        <v>13.711344735219313</v>
      </c>
      <c r="BR575">
        <f t="shared" ca="1" si="92"/>
        <v>0.72745300773746657</v>
      </c>
      <c r="BS575">
        <f t="shared" ca="1" si="93"/>
        <v>7193.4500967663071</v>
      </c>
    </row>
    <row r="576" spans="1:71">
      <c r="A576">
        <f t="shared" ca="1" si="84"/>
        <v>0.41142372556119777</v>
      </c>
      <c r="R576">
        <f t="shared" ca="1" si="85"/>
        <v>-0.31747918611789278</v>
      </c>
      <c r="AH576">
        <f t="shared" ca="1" si="86"/>
        <v>17.365781908529783</v>
      </c>
      <c r="AI576">
        <f t="shared" ca="1" si="87"/>
        <v>0.46750390477917891</v>
      </c>
      <c r="AX576">
        <f t="shared" ca="1" si="88"/>
        <v>2.0376413516044978</v>
      </c>
      <c r="BO576">
        <f t="shared" ca="1" si="89"/>
        <v>0.23314627789240427</v>
      </c>
      <c r="BP576">
        <f t="shared" ca="1" si="90"/>
        <v>108.64339691955848</v>
      </c>
      <c r="BQ576">
        <f t="shared" ca="1" si="91"/>
        <v>14.468474427932506</v>
      </c>
      <c r="BR576">
        <f t="shared" ca="1" si="92"/>
        <v>0.7963776304045771</v>
      </c>
      <c r="BS576">
        <f t="shared" ca="1" si="93"/>
        <v>9290.7985162837176</v>
      </c>
    </row>
    <row r="577" spans="1:71">
      <c r="A577">
        <f t="shared" ca="1" si="84"/>
        <v>0.97572690877667867</v>
      </c>
      <c r="R577">
        <f t="shared" ca="1" si="85"/>
        <v>-0.14684964556046512</v>
      </c>
      <c r="AH577">
        <f t="shared" ca="1" si="86"/>
        <v>20.278262431801355</v>
      </c>
      <c r="AI577">
        <f t="shared" ca="1" si="87"/>
        <v>0.55830915796356473</v>
      </c>
      <c r="AX577">
        <f t="shared" ca="1" si="88"/>
        <v>4.3717938637479037</v>
      </c>
      <c r="BO577">
        <f t="shared" ca="1" si="89"/>
        <v>0.96046018673529998</v>
      </c>
      <c r="BP577">
        <f t="shared" ca="1" si="90"/>
        <v>99.555456898583728</v>
      </c>
      <c r="BQ577">
        <f t="shared" ca="1" si="91"/>
        <v>65.119712560493994</v>
      </c>
      <c r="BR577">
        <f t="shared" ca="1" si="92"/>
        <v>9.6913415518328776</v>
      </c>
      <c r="BS577">
        <f t="shared" ca="1" si="93"/>
        <v>16388.255704500123</v>
      </c>
    </row>
    <row r="578" spans="1:71">
      <c r="A578">
        <f t="shared" ca="1" si="84"/>
        <v>0.28667789497983986</v>
      </c>
      <c r="R578">
        <f t="shared" ca="1" si="85"/>
        <v>-1.3811184723449397</v>
      </c>
      <c r="AH578">
        <f t="shared" ca="1" si="86"/>
        <v>16.353221376756366</v>
      </c>
      <c r="AI578">
        <f t="shared" ca="1" si="87"/>
        <v>0.43394714413921764</v>
      </c>
      <c r="AX578">
        <f t="shared" ca="1" si="88"/>
        <v>0.6430282532514584</v>
      </c>
      <c r="BO578">
        <f t="shared" ca="1" si="89"/>
        <v>0.33375410022273821</v>
      </c>
      <c r="BP578">
        <f t="shared" ca="1" si="90"/>
        <v>123.86137100362083</v>
      </c>
      <c r="BQ578">
        <f t="shared" ca="1" si="91"/>
        <v>18.918275738542988</v>
      </c>
      <c r="BR578">
        <f t="shared" ca="1" si="92"/>
        <v>1.2182893731044699</v>
      </c>
      <c r="BS578">
        <f t="shared" ca="1" si="93"/>
        <v>10927.6103560391</v>
      </c>
    </row>
    <row r="579" spans="1:71">
      <c r="A579">
        <f t="shared" ref="A579:A642" ca="1" si="94">RAND()</f>
        <v>0.88935364380224702</v>
      </c>
      <c r="R579">
        <f t="shared" ref="R579:R642" ca="1" si="95">_xlfn.NORM.INV(RAND(),0,1)</f>
        <v>0.63986069983800542</v>
      </c>
      <c r="AH579">
        <f t="shared" ref="AH579:AH642" ca="1" si="96">IF(AI579&lt;$AL$4,$AL$1+SQRT(AI579*($AL$2-$AL$1)*($AL$3-$AL$1)),$AL$2-SQRT((1-AI579)*($AL$2-$AL$1)*($AL$2-$AL$3)))</f>
        <v>14.8121812710908</v>
      </c>
      <c r="AI579">
        <f t="shared" ref="AI579:AI642" ca="1" si="97">RAND()</f>
        <v>0.38090870655071352</v>
      </c>
      <c r="AX579">
        <f t="shared" ref="AX579:AX642" ca="1" si="98">-LN(1-RAND())/$AW$2</f>
        <v>0.90731445674366673</v>
      </c>
      <c r="BO579">
        <f t="shared" ca="1" si="89"/>
        <v>9.2909529017029202E-2</v>
      </c>
      <c r="BP579">
        <f t="shared" ca="1" si="90"/>
        <v>92.770266683768057</v>
      </c>
      <c r="BQ579">
        <f t="shared" ca="1" si="91"/>
        <v>8.6213469489183279</v>
      </c>
      <c r="BR579">
        <f t="shared" ca="1" si="92"/>
        <v>0.29253925902279759</v>
      </c>
      <c r="BS579">
        <f t="shared" ca="1" si="93"/>
        <v>7443.8151404624359</v>
      </c>
    </row>
    <row r="580" spans="1:71">
      <c r="A580">
        <f t="shared" ca="1" si="94"/>
        <v>0.88421315828719083</v>
      </c>
      <c r="R580">
        <f t="shared" ca="1" si="95"/>
        <v>-0.10439466422056354</v>
      </c>
      <c r="AH580">
        <f t="shared" ca="1" si="96"/>
        <v>4.6757537638960232</v>
      </c>
      <c r="AI580">
        <f t="shared" ca="1" si="97"/>
        <v>4.3725346521175656E-2</v>
      </c>
      <c r="AX580">
        <f t="shared" ca="1" si="98"/>
        <v>0.17906968195112893</v>
      </c>
      <c r="BO580">
        <f t="shared" ca="1" si="89"/>
        <v>0.3585522135971797</v>
      </c>
      <c r="BP580">
        <f t="shared" ca="1" si="90"/>
        <v>87.272593451082386</v>
      </c>
      <c r="BQ580">
        <f t="shared" ca="1" si="91"/>
        <v>20.065806054842163</v>
      </c>
      <c r="BR580">
        <f t="shared" ca="1" si="92"/>
        <v>1.3320824736594867</v>
      </c>
      <c r="BS580">
        <f t="shared" ca="1" si="93"/>
        <v>8515.2868891578291</v>
      </c>
    </row>
    <row r="581" spans="1:71">
      <c r="A581">
        <f t="shared" ca="1" si="94"/>
        <v>0.77247832729696109</v>
      </c>
      <c r="R581">
        <f t="shared" ca="1" si="95"/>
        <v>1.289045440985761</v>
      </c>
      <c r="AH581">
        <f t="shared" ca="1" si="96"/>
        <v>19.904367589221557</v>
      </c>
      <c r="AI581">
        <f t="shared" ca="1" si="97"/>
        <v>0.5471264548976511</v>
      </c>
      <c r="AX581">
        <f t="shared" ca="1" si="98"/>
        <v>3.5980327013475972</v>
      </c>
      <c r="BO581">
        <f t="shared" ca="1" si="89"/>
        <v>0.18321824723898228</v>
      </c>
      <c r="BP581">
        <f t="shared" ca="1" si="90"/>
        <v>95.829931722657449</v>
      </c>
      <c r="BQ581">
        <f t="shared" ca="1" si="91"/>
        <v>12.368810335306847</v>
      </c>
      <c r="BR581">
        <f t="shared" ca="1" si="92"/>
        <v>0.60715005687547774</v>
      </c>
      <c r="BS581">
        <f t="shared" ca="1" si="93"/>
        <v>8127.1212711793487</v>
      </c>
    </row>
    <row r="582" spans="1:71">
      <c r="A582">
        <f t="shared" ca="1" si="94"/>
        <v>0.16814383274032796</v>
      </c>
      <c r="R582">
        <f t="shared" ca="1" si="95"/>
        <v>0.23994988678457591</v>
      </c>
      <c r="AH582">
        <f t="shared" ca="1" si="96"/>
        <v>9.3168220178025312</v>
      </c>
      <c r="AI582">
        <f t="shared" ca="1" si="97"/>
        <v>0.17360634502282002</v>
      </c>
      <c r="AX582">
        <f t="shared" ca="1" si="98"/>
        <v>3.1632654243726805</v>
      </c>
      <c r="BO582">
        <f t="shared" ca="1" si="89"/>
        <v>0.91886431671849744</v>
      </c>
      <c r="BP582">
        <f t="shared" ca="1" si="90"/>
        <v>111.61649962737556</v>
      </c>
      <c r="BQ582">
        <f t="shared" ca="1" si="91"/>
        <v>58.684282175436493</v>
      </c>
      <c r="BR582">
        <f t="shared" ca="1" si="92"/>
        <v>7.5348972704636683</v>
      </c>
      <c r="BS582">
        <f t="shared" ca="1" si="93"/>
        <v>15942.052372599039</v>
      </c>
    </row>
    <row r="583" spans="1:71">
      <c r="A583">
        <f t="shared" ca="1" si="94"/>
        <v>0.45350414758486457</v>
      </c>
      <c r="R583">
        <f t="shared" ca="1" si="95"/>
        <v>-1.3975857594627017</v>
      </c>
      <c r="AH583">
        <f t="shared" ca="1" si="96"/>
        <v>7.2021582068091821</v>
      </c>
      <c r="AI583">
        <f t="shared" ca="1" si="97"/>
        <v>0.10374216567181771</v>
      </c>
      <c r="AX583">
        <f t="shared" ca="1" si="98"/>
        <v>1.1686164594620183</v>
      </c>
      <c r="BO583">
        <f t="shared" ca="1" si="89"/>
        <v>0.98849625927531759</v>
      </c>
      <c r="BP583">
        <f t="shared" ca="1" si="90"/>
        <v>77.162223018516528</v>
      </c>
      <c r="BQ583">
        <f t="shared" ca="1" si="91"/>
        <v>71.97373386572427</v>
      </c>
      <c r="BR583">
        <f t="shared" ca="1" si="92"/>
        <v>13.395249048293907</v>
      </c>
      <c r="BS583">
        <f t="shared" ca="1" si="93"/>
        <v>16617.303712356756</v>
      </c>
    </row>
    <row r="584" spans="1:71">
      <c r="A584">
        <f t="shared" ca="1" si="94"/>
        <v>5.8659874330135864E-4</v>
      </c>
      <c r="R584">
        <f t="shared" ca="1" si="95"/>
        <v>0.37452655230099047</v>
      </c>
      <c r="AH584">
        <f t="shared" ca="1" si="96"/>
        <v>35.000817110232319</v>
      </c>
      <c r="AI584">
        <f t="shared" ca="1" si="97"/>
        <v>0.88751225631965025</v>
      </c>
      <c r="AX584">
        <f t="shared" ca="1" si="98"/>
        <v>3.8710788201227628E-2</v>
      </c>
      <c r="BO584">
        <f t="shared" ca="1" si="89"/>
        <v>0.30189238925592221</v>
      </c>
      <c r="BP584">
        <f t="shared" ca="1" si="90"/>
        <v>113.31080527304877</v>
      </c>
      <c r="BQ584">
        <f t="shared" ca="1" si="91"/>
        <v>17.474784125387977</v>
      </c>
      <c r="BR584">
        <f t="shared" ca="1" si="92"/>
        <v>1.0781460539469032</v>
      </c>
      <c r="BS584">
        <f t="shared" ca="1" si="93"/>
        <v>10002.678597836284</v>
      </c>
    </row>
    <row r="585" spans="1:71">
      <c r="A585">
        <f t="shared" ca="1" si="94"/>
        <v>1.1429111611474529E-2</v>
      </c>
      <c r="R585">
        <f t="shared" ca="1" si="95"/>
        <v>2.0023672281772771</v>
      </c>
      <c r="AH585">
        <f t="shared" ca="1" si="96"/>
        <v>1.9962297371119349</v>
      </c>
      <c r="AI585">
        <f t="shared" ca="1" si="97"/>
        <v>7.969866326659969E-3</v>
      </c>
      <c r="AX585">
        <f t="shared" ca="1" si="98"/>
        <v>0.60648905846930168</v>
      </c>
      <c r="BO585">
        <f t="shared" ca="1" si="89"/>
        <v>0.83297799211852375</v>
      </c>
      <c r="BP585">
        <f t="shared" ca="1" si="90"/>
        <v>95.215973294299829</v>
      </c>
      <c r="BQ585">
        <f t="shared" ca="1" si="91"/>
        <v>49.416945147087304</v>
      </c>
      <c r="BR585">
        <f t="shared" ca="1" si="92"/>
        <v>5.3688890745800375</v>
      </c>
      <c r="BS585">
        <f t="shared" ca="1" si="93"/>
        <v>13217.479367683729</v>
      </c>
    </row>
    <row r="586" spans="1:71">
      <c r="A586">
        <f t="shared" ca="1" si="94"/>
        <v>0.50815644629041468</v>
      </c>
      <c r="R586">
        <f t="shared" ca="1" si="95"/>
        <v>0.7793582525174918</v>
      </c>
      <c r="AH586">
        <f t="shared" ca="1" si="96"/>
        <v>24.585713282193261</v>
      </c>
      <c r="AI586">
        <f t="shared" ca="1" si="97"/>
        <v>0.67705701531255602</v>
      </c>
      <c r="AX586">
        <f t="shared" ca="1" si="98"/>
        <v>8.6605954762455006</v>
      </c>
      <c r="BO586">
        <f t="shared" ca="1" si="89"/>
        <v>0.49848912049756555</v>
      </c>
      <c r="BP586">
        <f t="shared" ca="1" si="90"/>
        <v>105.69477378267952</v>
      </c>
      <c r="BQ586">
        <f t="shared" ca="1" si="91"/>
        <v>27.005085855210289</v>
      </c>
      <c r="BR586">
        <f t="shared" ca="1" si="92"/>
        <v>2.0703899336770712</v>
      </c>
      <c r="BS586">
        <f t="shared" ca="1" si="93"/>
        <v>10720.259730411715</v>
      </c>
    </row>
    <row r="587" spans="1:71">
      <c r="A587">
        <f t="shared" ca="1" si="94"/>
        <v>0.54492735477202658</v>
      </c>
      <c r="R587">
        <f t="shared" ca="1" si="95"/>
        <v>0.48817660751250924</v>
      </c>
      <c r="AH587">
        <f t="shared" ca="1" si="96"/>
        <v>1.986362233527156</v>
      </c>
      <c r="AI587">
        <f t="shared" ca="1" si="97"/>
        <v>7.8912698455659847E-3</v>
      </c>
      <c r="AX587">
        <f t="shared" ca="1" si="98"/>
        <v>1.0092014049375566</v>
      </c>
      <c r="BO587">
        <f t="shared" ca="1" si="89"/>
        <v>0.95632034792717446</v>
      </c>
      <c r="BP587">
        <f t="shared" ca="1" si="90"/>
        <v>113.9720778386807</v>
      </c>
      <c r="BQ587">
        <f t="shared" ca="1" si="91"/>
        <v>64.360113440058996</v>
      </c>
      <c r="BR587">
        <f t="shared" ca="1" si="92"/>
        <v>9.3926187388287801</v>
      </c>
      <c r="BS587">
        <f t="shared" ca="1" si="93"/>
        <v>17231.842414362181</v>
      </c>
    </row>
    <row r="588" spans="1:71">
      <c r="A588">
        <f t="shared" ca="1" si="94"/>
        <v>0.19915465143649647</v>
      </c>
      <c r="R588">
        <f t="shared" ca="1" si="95"/>
        <v>0.1834799749448402</v>
      </c>
      <c r="AH588">
        <f t="shared" ca="1" si="96"/>
        <v>1.3176376619317609</v>
      </c>
      <c r="AI588">
        <f t="shared" ca="1" si="97"/>
        <v>3.472338016281995E-3</v>
      </c>
      <c r="AX588">
        <f t="shared" ca="1" si="98"/>
        <v>0.71183748010099412</v>
      </c>
      <c r="BO588">
        <f t="shared" ca="1" si="89"/>
        <v>0.30903319843422261</v>
      </c>
      <c r="BP588">
        <f t="shared" ca="1" si="90"/>
        <v>114.84366498120805</v>
      </c>
      <c r="BQ588">
        <f t="shared" ca="1" si="91"/>
        <v>17.795385309702681</v>
      </c>
      <c r="BR588">
        <f t="shared" ca="1" si="92"/>
        <v>1.1089905012370702</v>
      </c>
      <c r="BS588">
        <f t="shared" ca="1" si="93"/>
        <v>10151.292230025952</v>
      </c>
    </row>
    <row r="589" spans="1:71">
      <c r="A589">
        <f t="shared" ca="1" si="94"/>
        <v>0.52951363800670237</v>
      </c>
      <c r="R589">
        <f t="shared" ca="1" si="95"/>
        <v>-1.4442506370916124</v>
      </c>
      <c r="AH589">
        <f t="shared" ca="1" si="96"/>
        <v>21.199255074973628</v>
      </c>
      <c r="AI589">
        <f t="shared" ca="1" si="97"/>
        <v>0.58525854588178383</v>
      </c>
      <c r="AX589">
        <f t="shared" ca="1" si="98"/>
        <v>3.8041248424021483</v>
      </c>
      <c r="BO589">
        <f t="shared" ca="1" si="89"/>
        <v>0.21451379570941365</v>
      </c>
      <c r="BP589">
        <f t="shared" ca="1" si="90"/>
        <v>135.76665422134633</v>
      </c>
      <c r="BQ589">
        <f t="shared" ca="1" si="91"/>
        <v>13.677132570829812</v>
      </c>
      <c r="BR589">
        <f t="shared" ca="1" si="92"/>
        <v>0.72435715321862693</v>
      </c>
      <c r="BS589">
        <f t="shared" ca="1" si="93"/>
        <v>11088.686198542813</v>
      </c>
    </row>
    <row r="590" spans="1:71">
      <c r="A590">
        <f t="shared" ca="1" si="94"/>
        <v>0.94506599517309087</v>
      </c>
      <c r="R590">
        <f t="shared" ca="1" si="95"/>
        <v>1.7757296113233756</v>
      </c>
      <c r="AH590">
        <f t="shared" ca="1" si="96"/>
        <v>16.401324336861833</v>
      </c>
      <c r="AI590">
        <f t="shared" ca="1" si="97"/>
        <v>0.43556449684162357</v>
      </c>
      <c r="AX590">
        <f t="shared" ca="1" si="98"/>
        <v>0.59844809985954317</v>
      </c>
      <c r="BO590">
        <f t="shared" ca="1" si="89"/>
        <v>0.68276102980292519</v>
      </c>
      <c r="BP590">
        <f t="shared" ca="1" si="90"/>
        <v>120.49650687541626</v>
      </c>
      <c r="BQ590">
        <f t="shared" ca="1" si="91"/>
        <v>37.850999619165115</v>
      </c>
      <c r="BR590">
        <f t="shared" ca="1" si="92"/>
        <v>3.4442998197129504</v>
      </c>
      <c r="BS590">
        <f t="shared" ca="1" si="93"/>
        <v>13253.145389109535</v>
      </c>
    </row>
    <row r="591" spans="1:71">
      <c r="A591">
        <f t="shared" ca="1" si="94"/>
        <v>0.25981029262972011</v>
      </c>
      <c r="R591">
        <f t="shared" ca="1" si="95"/>
        <v>1.7078810866512282</v>
      </c>
      <c r="AH591">
        <f t="shared" ca="1" si="96"/>
        <v>34.067023411776972</v>
      </c>
      <c r="AI591">
        <f t="shared" ca="1" si="97"/>
        <v>0.87307012851956844</v>
      </c>
      <c r="AX591">
        <f t="shared" ca="1" si="98"/>
        <v>1.0009093688206654</v>
      </c>
      <c r="BO591">
        <f t="shared" ca="1" si="89"/>
        <v>8.7139871589967388E-3</v>
      </c>
      <c r="BP591">
        <f t="shared" ca="1" si="90"/>
        <v>70.688259282081162</v>
      </c>
      <c r="BQ591">
        <f t="shared" ca="1" si="91"/>
        <v>2.6403010675294949</v>
      </c>
      <c r="BR591">
        <f t="shared" ca="1" si="92"/>
        <v>2.6256527874271636E-2</v>
      </c>
      <c r="BS591">
        <f t="shared" ca="1" si="93"/>
        <v>5220.0852148609129</v>
      </c>
    </row>
    <row r="592" spans="1:71">
      <c r="A592">
        <f t="shared" ca="1" si="94"/>
        <v>0.85478083102069047</v>
      </c>
      <c r="R592">
        <f t="shared" ca="1" si="95"/>
        <v>-1.1539650949515023</v>
      </c>
      <c r="AH592">
        <f t="shared" ca="1" si="96"/>
        <v>41.128581717622325</v>
      </c>
      <c r="AI592">
        <f t="shared" ca="1" si="97"/>
        <v>0.96064896882954753</v>
      </c>
      <c r="AX592">
        <f t="shared" ca="1" si="98"/>
        <v>0.66243048091223378</v>
      </c>
      <c r="BO592">
        <f t="shared" ca="1" si="89"/>
        <v>3.2721897980350856E-2</v>
      </c>
      <c r="BP592">
        <f t="shared" ca="1" si="90"/>
        <v>109.26523470586639</v>
      </c>
      <c r="BQ592">
        <f t="shared" ca="1" si="91"/>
        <v>5.1163970119880933</v>
      </c>
      <c r="BR592">
        <f t="shared" ca="1" si="92"/>
        <v>9.980769690314617E-2</v>
      </c>
      <c r="BS592">
        <f t="shared" ca="1" si="93"/>
        <v>8190.1484396804008</v>
      </c>
    </row>
    <row r="593" spans="1:71">
      <c r="A593">
        <f t="shared" ca="1" si="94"/>
        <v>5.5446672085041393E-2</v>
      </c>
      <c r="R593">
        <f t="shared" ca="1" si="95"/>
        <v>-1.33592694381763</v>
      </c>
      <c r="AH593">
        <f t="shared" ca="1" si="96"/>
        <v>37.495176494119733</v>
      </c>
      <c r="AI593">
        <f t="shared" ca="1" si="97"/>
        <v>0.92181469454339215</v>
      </c>
      <c r="AX593">
        <f t="shared" ca="1" si="98"/>
        <v>2.2134742664757008</v>
      </c>
      <c r="BO593">
        <f t="shared" ca="1" si="89"/>
        <v>0.16749118439549759</v>
      </c>
      <c r="BP593">
        <f t="shared" ca="1" si="90"/>
        <v>76.073490418100718</v>
      </c>
      <c r="BQ593">
        <f t="shared" ca="1" si="91"/>
        <v>11.720798427447804</v>
      </c>
      <c r="BR593">
        <f t="shared" ca="1" si="92"/>
        <v>0.5499344036066609</v>
      </c>
      <c r="BS593">
        <f t="shared" ca="1" si="93"/>
        <v>6662.2044930938291</v>
      </c>
    </row>
    <row r="594" spans="1:71">
      <c r="A594">
        <f t="shared" ca="1" si="94"/>
        <v>0.93637748854864611</v>
      </c>
      <c r="R594">
        <f t="shared" ca="1" si="95"/>
        <v>-0.46400939525429935</v>
      </c>
      <c r="AH594">
        <f t="shared" ca="1" si="96"/>
        <v>33.028726258354169</v>
      </c>
      <c r="AI594">
        <f t="shared" ca="1" si="97"/>
        <v>0.85598793379306137</v>
      </c>
      <c r="AX594">
        <f t="shared" ca="1" si="98"/>
        <v>4.5851536970643245</v>
      </c>
      <c r="BO594">
        <f t="shared" ca="1" si="89"/>
        <v>0.78979886914384179</v>
      </c>
      <c r="BP594">
        <f t="shared" ca="1" si="90"/>
        <v>113.60579878634364</v>
      </c>
      <c r="BQ594">
        <f t="shared" ca="1" si="91"/>
        <v>45.690725265688201</v>
      </c>
      <c r="BR594">
        <f t="shared" ca="1" si="92"/>
        <v>4.6790713219444582</v>
      </c>
      <c r="BS594">
        <f t="shared" ca="1" si="93"/>
        <v>13925.199838196213</v>
      </c>
    </row>
    <row r="595" spans="1:71">
      <c r="A595">
        <f t="shared" ca="1" si="94"/>
        <v>0.33184783473163537</v>
      </c>
      <c r="R595">
        <f t="shared" ca="1" si="95"/>
        <v>-1.1052919844496447</v>
      </c>
      <c r="AH595">
        <f t="shared" ca="1" si="96"/>
        <v>13.398855191151085</v>
      </c>
      <c r="AI595">
        <f t="shared" ca="1" si="97"/>
        <v>0.33017809934083608</v>
      </c>
      <c r="AX595">
        <f t="shared" ca="1" si="98"/>
        <v>1.8852646845277157</v>
      </c>
      <c r="BO595">
        <f t="shared" ca="1" si="89"/>
        <v>0.80303961879791652</v>
      </c>
      <c r="BP595">
        <f t="shared" ca="1" si="90"/>
        <v>95.642056476798416</v>
      </c>
      <c r="BQ595">
        <f t="shared" ca="1" si="91"/>
        <v>46.788885373542975</v>
      </c>
      <c r="BR595">
        <f t="shared" ca="1" si="92"/>
        <v>4.8742580433567886</v>
      </c>
      <c r="BS595">
        <f t="shared" ca="1" si="93"/>
        <v>12836.109903737222</v>
      </c>
    </row>
    <row r="596" spans="1:71">
      <c r="A596">
        <f t="shared" ca="1" si="94"/>
        <v>0.38242145936129857</v>
      </c>
      <c r="R596">
        <f t="shared" ca="1" si="95"/>
        <v>-0.70060870889624871</v>
      </c>
      <c r="AH596">
        <f t="shared" ca="1" si="96"/>
        <v>10.364368146879173</v>
      </c>
      <c r="AI596">
        <f t="shared" ca="1" si="97"/>
        <v>0.21450834380193662</v>
      </c>
      <c r="AX596">
        <f t="shared" ca="1" si="98"/>
        <v>0.38751796728685006</v>
      </c>
      <c r="BO596">
        <f t="shared" ref="BO596:BO659" ca="1" si="99">RAND()</f>
        <v>0.55987785287013847</v>
      </c>
      <c r="BP596">
        <f t="shared" ref="BP596:BP659" ca="1" si="100">_xlfn.NORM.INV(RAND(),100,20)</f>
        <v>37.34508566857923</v>
      </c>
      <c r="BQ596">
        <f t="shared" ca="1" si="91"/>
        <v>30.354415866794106</v>
      </c>
      <c r="BR596">
        <f t="shared" ca="1" si="92"/>
        <v>2.4621089504467002</v>
      </c>
      <c r="BS596">
        <f t="shared" ca="1" si="93"/>
        <v>6388.2302686139674</v>
      </c>
    </row>
    <row r="597" spans="1:71">
      <c r="A597">
        <f t="shared" ca="1" si="94"/>
        <v>0.15511341420361247</v>
      </c>
      <c r="R597">
        <f t="shared" ca="1" si="95"/>
        <v>-1.0378516987455133</v>
      </c>
      <c r="AH597">
        <f t="shared" ca="1" si="96"/>
        <v>22.003640793496498</v>
      </c>
      <c r="AI597">
        <f t="shared" ca="1" si="97"/>
        <v>0.60810193559021331</v>
      </c>
      <c r="AX597">
        <f t="shared" ca="1" si="98"/>
        <v>0.56113046275750555</v>
      </c>
      <c r="BO597">
        <f t="shared" ca="1" si="99"/>
        <v>0.25003726113666169</v>
      </c>
      <c r="BP597">
        <f t="shared" ca="1" si="100"/>
        <v>133.70535014522341</v>
      </c>
      <c r="BQ597">
        <f t="shared" ca="1" si="91"/>
        <v>15.194202901015913</v>
      </c>
      <c r="BR597">
        <f t="shared" ca="1" si="92"/>
        <v>0.86319526560449178</v>
      </c>
      <c r="BS597">
        <f t="shared" ca="1" si="93"/>
        <v>11137.753379948577</v>
      </c>
    </row>
    <row r="598" spans="1:71">
      <c r="A598">
        <f t="shared" ca="1" si="94"/>
        <v>0.92524659110024987</v>
      </c>
      <c r="R598">
        <f t="shared" ca="1" si="95"/>
        <v>-1.1465543256665116</v>
      </c>
      <c r="AH598">
        <f t="shared" ca="1" si="96"/>
        <v>1.8596011060672621</v>
      </c>
      <c r="AI598">
        <f t="shared" ca="1" si="97"/>
        <v>6.9162325473731689E-3</v>
      </c>
      <c r="AX598">
        <f t="shared" ca="1" si="98"/>
        <v>0.75614956250772503</v>
      </c>
      <c r="BO598">
        <f t="shared" ca="1" si="99"/>
        <v>0.87090425711674047</v>
      </c>
      <c r="BP598">
        <f t="shared" ca="1" si="100"/>
        <v>65.618734182919013</v>
      </c>
      <c r="BQ598">
        <f t="shared" ca="1" si="91"/>
        <v>53.112527821562452</v>
      </c>
      <c r="BR598">
        <f t="shared" ca="1" si="92"/>
        <v>6.1416028710477679</v>
      </c>
      <c r="BS598">
        <f t="shared" ca="1" si="93"/>
        <v>11747.045036274907</v>
      </c>
    </row>
    <row r="599" spans="1:71">
      <c r="A599">
        <f t="shared" ca="1" si="94"/>
        <v>5.9737135265238939E-2</v>
      </c>
      <c r="R599">
        <f t="shared" ca="1" si="95"/>
        <v>0.25967764461376602</v>
      </c>
      <c r="AH599">
        <f t="shared" ca="1" si="96"/>
        <v>11.810232811778704</v>
      </c>
      <c r="AI599">
        <f t="shared" ca="1" si="97"/>
        <v>0.27077084105472804</v>
      </c>
      <c r="AX599">
        <f t="shared" ca="1" si="98"/>
        <v>0.76011554724101316</v>
      </c>
      <c r="BO599">
        <f t="shared" ca="1" si="99"/>
        <v>3.6290119294501877E-2</v>
      </c>
      <c r="BP599">
        <f t="shared" ca="1" si="100"/>
        <v>80.045140084821426</v>
      </c>
      <c r="BQ599">
        <f t="shared" ca="1" si="91"/>
        <v>5.3881439694575253</v>
      </c>
      <c r="BR599">
        <f t="shared" ca="1" si="92"/>
        <v>0.11089494987667121</v>
      </c>
      <c r="BS599">
        <f t="shared" ca="1" si="93"/>
        <v>6175.2426878462538</v>
      </c>
    </row>
    <row r="600" spans="1:71">
      <c r="A600">
        <f t="shared" ca="1" si="94"/>
        <v>0.88824719003482033</v>
      </c>
      <c r="R600">
        <f t="shared" ca="1" si="95"/>
        <v>1.215371799613121</v>
      </c>
      <c r="AH600">
        <f t="shared" ca="1" si="96"/>
        <v>19.247342332179677</v>
      </c>
      <c r="AI600">
        <f t="shared" ca="1" si="97"/>
        <v>0.52713702318292599</v>
      </c>
      <c r="AX600">
        <f t="shared" ca="1" si="98"/>
        <v>1.9948765629055476</v>
      </c>
      <c r="BO600">
        <f t="shared" ca="1" si="99"/>
        <v>0.99553149113197914</v>
      </c>
      <c r="BP600">
        <f t="shared" ca="1" si="100"/>
        <v>112.84041427432194</v>
      </c>
      <c r="BQ600">
        <f t="shared" ca="1" si="91"/>
        <v>74.997635592950388</v>
      </c>
      <c r="BR600">
        <f t="shared" ca="1" si="92"/>
        <v>16.232101537744658</v>
      </c>
      <c r="BS600">
        <f t="shared" ca="1" si="93"/>
        <v>20268.223019820973</v>
      </c>
    </row>
    <row r="601" spans="1:71">
      <c r="A601">
        <f t="shared" ca="1" si="94"/>
        <v>0.76959560130380333</v>
      </c>
      <c r="R601">
        <f t="shared" ca="1" si="95"/>
        <v>-2.1003020307238152</v>
      </c>
      <c r="AH601">
        <f t="shared" ca="1" si="96"/>
        <v>12.418450924364478</v>
      </c>
      <c r="AI601">
        <f t="shared" ca="1" si="97"/>
        <v>0.29381358453779949</v>
      </c>
      <c r="AX601">
        <f t="shared" ca="1" si="98"/>
        <v>1.2770921369576764</v>
      </c>
      <c r="BO601">
        <f t="shared" ca="1" si="99"/>
        <v>0.92604454784798529</v>
      </c>
      <c r="BP601">
        <f t="shared" ca="1" si="100"/>
        <v>94.984606852838482</v>
      </c>
      <c r="BQ601">
        <f t="shared" ca="1" si="91"/>
        <v>59.649311263466231</v>
      </c>
      <c r="BR601">
        <f t="shared" ca="1" si="92"/>
        <v>7.8128770949916975</v>
      </c>
      <c r="BS601">
        <f t="shared" ca="1" si="93"/>
        <v>14957.716734542826</v>
      </c>
    </row>
    <row r="602" spans="1:71">
      <c r="A602">
        <f t="shared" ca="1" si="94"/>
        <v>0.12057098429205038</v>
      </c>
      <c r="R602">
        <f t="shared" ca="1" si="95"/>
        <v>6.9987587068129617E-2</v>
      </c>
      <c r="AH602">
        <f t="shared" ca="1" si="96"/>
        <v>13.395137498963855</v>
      </c>
      <c r="AI602">
        <f t="shared" ca="1" si="97"/>
        <v>0.33004202064011878</v>
      </c>
      <c r="AX602">
        <f t="shared" ca="1" si="98"/>
        <v>3.873727608178164</v>
      </c>
      <c r="BO602">
        <f t="shared" ca="1" si="99"/>
        <v>0.93492809306949154</v>
      </c>
      <c r="BP602">
        <f t="shared" ca="1" si="100"/>
        <v>66.195218889062176</v>
      </c>
      <c r="BQ602">
        <f t="shared" ca="1" si="91"/>
        <v>60.91066583636696</v>
      </c>
      <c r="BR602">
        <f t="shared" ca="1" si="92"/>
        <v>8.1967870802170246</v>
      </c>
      <c r="BS602">
        <f t="shared" ca="1" si="93"/>
        <v>13183.768029936156</v>
      </c>
    </row>
    <row r="603" spans="1:71">
      <c r="A603">
        <f t="shared" ca="1" si="94"/>
        <v>0.34746270552579361</v>
      </c>
      <c r="R603">
        <f t="shared" ca="1" si="95"/>
        <v>-0.17619419499816508</v>
      </c>
      <c r="AH603">
        <f t="shared" ca="1" si="96"/>
        <v>26.274628958129366</v>
      </c>
      <c r="AI603">
        <f t="shared" ca="1" si="97"/>
        <v>0.71855338446278316</v>
      </c>
      <c r="AX603">
        <f t="shared" ca="1" si="98"/>
        <v>10.344018834068654</v>
      </c>
      <c r="BO603">
        <f t="shared" ca="1" si="99"/>
        <v>0.76155689412823679</v>
      </c>
      <c r="BP603">
        <f t="shared" ca="1" si="100"/>
        <v>110.80089949115941</v>
      </c>
      <c r="BQ603">
        <f t="shared" ca="1" si="91"/>
        <v>43.458497665231747</v>
      </c>
      <c r="BR603">
        <f t="shared" ca="1" si="92"/>
        <v>4.3008736407455981</v>
      </c>
      <c r="BS603">
        <f t="shared" ca="1" si="93"/>
        <v>13392.174823128013</v>
      </c>
    </row>
    <row r="604" spans="1:71">
      <c r="A604">
        <f t="shared" ca="1" si="94"/>
        <v>0.88930390285841243</v>
      </c>
      <c r="R604">
        <f t="shared" ca="1" si="95"/>
        <v>9.7229732412477596E-4</v>
      </c>
      <c r="AH604">
        <f t="shared" ca="1" si="96"/>
        <v>16.71993516223219</v>
      </c>
      <c r="AI604">
        <f t="shared" ca="1" si="97"/>
        <v>0.44621864219698537</v>
      </c>
      <c r="AX604">
        <f t="shared" ca="1" si="98"/>
        <v>0.8187802894576538</v>
      </c>
      <c r="BO604">
        <f t="shared" ca="1" si="99"/>
        <v>0.73856080864301799</v>
      </c>
      <c r="BP604">
        <f t="shared" ca="1" si="100"/>
        <v>117.29042221057603</v>
      </c>
      <c r="BQ604">
        <f t="shared" ca="1" si="91"/>
        <v>41.736969910903561</v>
      </c>
      <c r="BR604">
        <f t="shared" ca="1" si="92"/>
        <v>4.0246606810502463</v>
      </c>
      <c r="BS604">
        <f t="shared" ca="1" si="93"/>
        <v>13591.424750145752</v>
      </c>
    </row>
    <row r="605" spans="1:71">
      <c r="A605">
        <f t="shared" ca="1" si="94"/>
        <v>0.6479784583447139</v>
      </c>
      <c r="R605">
        <f t="shared" ca="1" si="95"/>
        <v>-0.37723727301962362</v>
      </c>
      <c r="AH605">
        <f t="shared" ca="1" si="96"/>
        <v>22.308968674445591</v>
      </c>
      <c r="AI605">
        <f t="shared" ca="1" si="97"/>
        <v>0.61660339206358217</v>
      </c>
      <c r="AX605">
        <f t="shared" ca="1" si="98"/>
        <v>3.3474731434962018E-2</v>
      </c>
      <c r="BO605">
        <f t="shared" ca="1" si="99"/>
        <v>0.51666738632135045</v>
      </c>
      <c r="BP605">
        <f t="shared" ca="1" si="100"/>
        <v>94.241723620961295</v>
      </c>
      <c r="BQ605">
        <f t="shared" ca="1" si="91"/>
        <v>27.974404024553095</v>
      </c>
      <c r="BR605">
        <f t="shared" ca="1" si="92"/>
        <v>2.1811506635323807</v>
      </c>
      <c r="BS605">
        <f t="shared" ca="1" si="93"/>
        <v>10048.706254982315</v>
      </c>
    </row>
    <row r="606" spans="1:71">
      <c r="A606">
        <f t="shared" ca="1" si="94"/>
        <v>0.98812630289285486</v>
      </c>
      <c r="R606">
        <f t="shared" ca="1" si="95"/>
        <v>0.15287852056449616</v>
      </c>
      <c r="AH606">
        <f t="shared" ca="1" si="96"/>
        <v>10.926604556425467</v>
      </c>
      <c r="AI606">
        <f t="shared" ca="1" si="97"/>
        <v>0.23663488425502455</v>
      </c>
      <c r="AX606">
        <f t="shared" ca="1" si="98"/>
        <v>2.1486648415687757</v>
      </c>
      <c r="BO606">
        <f t="shared" ca="1" si="99"/>
        <v>0.98582645458995788</v>
      </c>
      <c r="BP606">
        <f t="shared" ca="1" si="100"/>
        <v>96.597180173428086</v>
      </c>
      <c r="BQ606">
        <f t="shared" ca="1" si="91"/>
        <v>71.090911702298826</v>
      </c>
      <c r="BR606">
        <f t="shared" ca="1" si="92"/>
        <v>12.769134153627823</v>
      </c>
      <c r="BS606">
        <f t="shared" ca="1" si="93"/>
        <v>17701.634028458197</v>
      </c>
    </row>
    <row r="607" spans="1:71">
      <c r="A607">
        <f t="shared" ca="1" si="94"/>
        <v>0.36617938235767333</v>
      </c>
      <c r="R607">
        <f t="shared" ca="1" si="95"/>
        <v>0.49512322932277469</v>
      </c>
      <c r="AH607">
        <f t="shared" ca="1" si="96"/>
        <v>12.657310849855754</v>
      </c>
      <c r="AI607">
        <f t="shared" ca="1" si="97"/>
        <v>0.30276178351784966</v>
      </c>
      <c r="AX607">
        <f t="shared" ca="1" si="98"/>
        <v>7.9130133066466994</v>
      </c>
      <c r="BO607">
        <f t="shared" ca="1" si="99"/>
        <v>0.5997788027226173</v>
      </c>
      <c r="BP607">
        <f t="shared" ca="1" si="100"/>
        <v>79.947555553199365</v>
      </c>
      <c r="BQ607">
        <f t="shared" ca="1" si="91"/>
        <v>32.658277336440925</v>
      </c>
      <c r="BR607">
        <f t="shared" ca="1" si="92"/>
        <v>2.7472136745752671</v>
      </c>
      <c r="BS607">
        <f t="shared" ca="1" si="93"/>
        <v>9686.3207247406299</v>
      </c>
    </row>
    <row r="608" spans="1:71">
      <c r="A608">
        <f t="shared" ca="1" si="94"/>
        <v>0.6512525524861621</v>
      </c>
      <c r="R608">
        <f t="shared" ca="1" si="95"/>
        <v>-0.3347934768783753</v>
      </c>
      <c r="AH608">
        <f t="shared" ca="1" si="96"/>
        <v>12.351508442175088</v>
      </c>
      <c r="AI608">
        <f t="shared" ca="1" si="97"/>
        <v>0.29129554171019312</v>
      </c>
      <c r="AX608">
        <f t="shared" ca="1" si="98"/>
        <v>0.43932499499466821</v>
      </c>
      <c r="BO608">
        <f t="shared" ca="1" si="99"/>
        <v>0.21463593711385998</v>
      </c>
      <c r="BP608">
        <f t="shared" ca="1" si="100"/>
        <v>93.95749206586575</v>
      </c>
      <c r="BQ608">
        <f t="shared" ca="1" si="91"/>
        <v>13.682289302461712</v>
      </c>
      <c r="BR608">
        <f t="shared" ca="1" si="92"/>
        <v>0.72482368299773303</v>
      </c>
      <c r="BS608">
        <f t="shared" ca="1" si="93"/>
        <v>8162.700479756094</v>
      </c>
    </row>
    <row r="609" spans="1:71">
      <c r="A609">
        <f t="shared" ca="1" si="94"/>
        <v>0.88672549967835701</v>
      </c>
      <c r="R609">
        <f t="shared" ca="1" si="95"/>
        <v>0.47274159832118784</v>
      </c>
      <c r="AH609">
        <f t="shared" ca="1" si="96"/>
        <v>20.82314356002626</v>
      </c>
      <c r="AI609">
        <f t="shared" ca="1" si="97"/>
        <v>0.57435552414058144</v>
      </c>
      <c r="AX609">
        <f t="shared" ca="1" si="98"/>
        <v>2.2012705543834108</v>
      </c>
      <c r="BO609">
        <f t="shared" ca="1" si="99"/>
        <v>0.54039069360850489</v>
      </c>
      <c r="BP609">
        <f t="shared" ca="1" si="100"/>
        <v>95.636398043093479</v>
      </c>
      <c r="BQ609">
        <f t="shared" ca="1" si="91"/>
        <v>29.267248095610142</v>
      </c>
      <c r="BR609">
        <f t="shared" ca="1" si="92"/>
        <v>2.3321354529568503</v>
      </c>
      <c r="BS609">
        <f t="shared" ca="1" si="93"/>
        <v>10320.913308464613</v>
      </c>
    </row>
    <row r="610" spans="1:71">
      <c r="A610">
        <f t="shared" ca="1" si="94"/>
        <v>0.1443535830531204</v>
      </c>
      <c r="R610">
        <f t="shared" ca="1" si="95"/>
        <v>-1.1599712568912248</v>
      </c>
      <c r="AH610">
        <f t="shared" ca="1" si="96"/>
        <v>36.370299952159556</v>
      </c>
      <c r="AI610">
        <f t="shared" ca="1" si="97"/>
        <v>0.90711563830294906</v>
      </c>
      <c r="AX610">
        <f t="shared" ca="1" si="98"/>
        <v>1.0023450393060835</v>
      </c>
      <c r="BO610">
        <f t="shared" ca="1" si="99"/>
        <v>0.43478059814804093</v>
      </c>
      <c r="BP610">
        <f t="shared" ca="1" si="100"/>
        <v>119.74201365453804</v>
      </c>
      <c r="BQ610">
        <f t="shared" ca="1" si="91"/>
        <v>23.739635173854666</v>
      </c>
      <c r="BR610">
        <f t="shared" ca="1" si="92"/>
        <v>1.7116239040537282</v>
      </c>
      <c r="BS610">
        <f t="shared" ca="1" si="93"/>
        <v>11269.391644419247</v>
      </c>
    </row>
    <row r="611" spans="1:71">
      <c r="A611">
        <f t="shared" ca="1" si="94"/>
        <v>0.55645290113085422</v>
      </c>
      <c r="R611">
        <f t="shared" ca="1" si="95"/>
        <v>-1.1274905716399497</v>
      </c>
      <c r="AH611">
        <f t="shared" ca="1" si="96"/>
        <v>4.5199663486507085</v>
      </c>
      <c r="AI611">
        <f t="shared" ca="1" si="97"/>
        <v>4.0860191585869621E-2</v>
      </c>
      <c r="AX611">
        <f t="shared" ca="1" si="98"/>
        <v>0.27351293455014969</v>
      </c>
      <c r="BO611">
        <f t="shared" ca="1" si="99"/>
        <v>0.65979991651652092</v>
      </c>
      <c r="BP611">
        <f t="shared" ca="1" si="100"/>
        <v>92.700119919785948</v>
      </c>
      <c r="BQ611">
        <f t="shared" ca="1" si="91"/>
        <v>36.352314293796944</v>
      </c>
      <c r="BR611">
        <f t="shared" ca="1" si="92"/>
        <v>3.2346640608753345</v>
      </c>
      <c r="BS611">
        <f t="shared" ca="1" si="93"/>
        <v>11094.639042027311</v>
      </c>
    </row>
    <row r="612" spans="1:71">
      <c r="A612">
        <f t="shared" ca="1" si="94"/>
        <v>0.46543953186894171</v>
      </c>
      <c r="R612">
        <f t="shared" ca="1" si="95"/>
        <v>0.6472076910165081</v>
      </c>
      <c r="AH612">
        <f t="shared" ca="1" si="96"/>
        <v>12.752979353670376</v>
      </c>
      <c r="AI612">
        <f t="shared" ca="1" si="97"/>
        <v>0.30632972648594725</v>
      </c>
      <c r="AX612">
        <f t="shared" ca="1" si="98"/>
        <v>0.90503053257497257</v>
      </c>
      <c r="BO612">
        <f t="shared" ca="1" si="99"/>
        <v>0.21786112301941618</v>
      </c>
      <c r="BP612">
        <f t="shared" ca="1" si="100"/>
        <v>120.47448132268396</v>
      </c>
      <c r="BQ612">
        <f t="shared" ca="1" si="91"/>
        <v>13.818599961233303</v>
      </c>
      <c r="BR612">
        <f t="shared" ca="1" si="92"/>
        <v>0.7371688864729331</v>
      </c>
      <c r="BS612">
        <f t="shared" ca="1" si="93"/>
        <v>10036.224354653086</v>
      </c>
    </row>
    <row r="613" spans="1:71">
      <c r="A613">
        <f t="shared" ca="1" si="94"/>
        <v>0.49531108384697387</v>
      </c>
      <c r="R613">
        <f t="shared" ca="1" si="95"/>
        <v>-0.92276481731025628</v>
      </c>
      <c r="AH613">
        <f t="shared" ca="1" si="96"/>
        <v>33.315994742646126</v>
      </c>
      <c r="AI613">
        <f t="shared" ca="1" si="97"/>
        <v>0.86082198428629408</v>
      </c>
      <c r="AX613">
        <f t="shared" ca="1" si="98"/>
        <v>5.8138178608291993</v>
      </c>
      <c r="BO613">
        <f t="shared" ca="1" si="99"/>
        <v>0.92454660493010465</v>
      </c>
      <c r="BP613">
        <f t="shared" ca="1" si="100"/>
        <v>110.82317911443423</v>
      </c>
      <c r="BQ613">
        <f t="shared" ca="1" si="91"/>
        <v>59.444246246089293</v>
      </c>
      <c r="BR613">
        <f t="shared" ca="1" si="92"/>
        <v>7.7527202915031426</v>
      </c>
      <c r="BS613">
        <f t="shared" ca="1" si="93"/>
        <v>16027.863250070268</v>
      </c>
    </row>
    <row r="614" spans="1:71">
      <c r="A614">
        <f t="shared" ca="1" si="94"/>
        <v>0.98066015363207282</v>
      </c>
      <c r="R614">
        <f t="shared" ca="1" si="95"/>
        <v>-1.2693320360297917</v>
      </c>
      <c r="AH614">
        <f t="shared" ca="1" si="96"/>
        <v>12.155604142707695</v>
      </c>
      <c r="AI614">
        <f t="shared" ca="1" si="97"/>
        <v>0.28390085109827856</v>
      </c>
      <c r="AX614">
        <f t="shared" ca="1" si="98"/>
        <v>7.6757076194762659</v>
      </c>
      <c r="BO614">
        <f t="shared" ca="1" si="99"/>
        <v>0.72717316633317874</v>
      </c>
      <c r="BP614">
        <f t="shared" ca="1" si="100"/>
        <v>74.10894657014758</v>
      </c>
      <c r="BQ614">
        <f t="shared" ca="1" si="91"/>
        <v>40.912530543226531</v>
      </c>
      <c r="BR614">
        <f t="shared" ca="1" si="92"/>
        <v>3.8967539819067891</v>
      </c>
      <c r="BS614">
        <f t="shared" ca="1" si="93"/>
        <v>10447.905508805019</v>
      </c>
    </row>
    <row r="615" spans="1:71">
      <c r="A615">
        <f t="shared" ca="1" si="94"/>
        <v>0.1703863449958134</v>
      </c>
      <c r="R615">
        <f t="shared" ca="1" si="95"/>
        <v>-1.4479654722547388</v>
      </c>
      <c r="AH615">
        <f t="shared" ca="1" si="96"/>
        <v>9.660819088468271</v>
      </c>
      <c r="AI615">
        <f t="shared" ca="1" si="97"/>
        <v>0.18666285092022583</v>
      </c>
      <c r="AX615">
        <f t="shared" ca="1" si="98"/>
        <v>1.4236834323055965</v>
      </c>
      <c r="BO615">
        <f t="shared" ca="1" si="99"/>
        <v>0.51744925121837504</v>
      </c>
      <c r="BP615">
        <f t="shared" ca="1" si="100"/>
        <v>116.45101526324666</v>
      </c>
      <c r="BQ615">
        <f t="shared" ca="1" si="91"/>
        <v>28.016500760557683</v>
      </c>
      <c r="BR615">
        <f t="shared" ca="1" si="92"/>
        <v>2.1860075547359412</v>
      </c>
      <c r="BS615">
        <f t="shared" ca="1" si="93"/>
        <v>11609.023410903817</v>
      </c>
    </row>
    <row r="616" spans="1:71">
      <c r="A616">
        <f t="shared" ca="1" si="94"/>
        <v>0.64103956455676814</v>
      </c>
      <c r="R616">
        <f t="shared" ca="1" si="95"/>
        <v>-2.5545239868882953E-2</v>
      </c>
      <c r="AH616">
        <f t="shared" ca="1" si="96"/>
        <v>23.839455690779626</v>
      </c>
      <c r="AI616">
        <f t="shared" ca="1" si="97"/>
        <v>0.65781296072265871</v>
      </c>
      <c r="AX616">
        <f t="shared" ca="1" si="98"/>
        <v>0.31178480838514472</v>
      </c>
      <c r="BO616">
        <f t="shared" ca="1" si="99"/>
        <v>8.7449635636572709E-2</v>
      </c>
      <c r="BP616">
        <f t="shared" ca="1" si="100"/>
        <v>100.29067829444703</v>
      </c>
      <c r="BQ616">
        <f t="shared" ca="1" si="91"/>
        <v>8.3641920416294937</v>
      </c>
      <c r="BR616">
        <f t="shared" ca="1" si="92"/>
        <v>0.27453600367703845</v>
      </c>
      <c r="BS616">
        <f t="shared" ca="1" si="93"/>
        <v>7939.127485877354</v>
      </c>
    </row>
    <row r="617" spans="1:71">
      <c r="A617">
        <f t="shared" ca="1" si="94"/>
        <v>0.14350085996255646</v>
      </c>
      <c r="R617">
        <f t="shared" ca="1" si="95"/>
        <v>2.0434828473727231</v>
      </c>
      <c r="AH617">
        <f t="shared" ca="1" si="96"/>
        <v>15.289562085660322</v>
      </c>
      <c r="AI617">
        <f t="shared" ca="1" si="97"/>
        <v>0.39759274989738547</v>
      </c>
      <c r="AX617">
        <f t="shared" ca="1" si="98"/>
        <v>3.9808407856603414</v>
      </c>
      <c r="BO617">
        <f t="shared" ca="1" si="99"/>
        <v>0.20334412623944509</v>
      </c>
      <c r="BP617">
        <f t="shared" ca="1" si="100"/>
        <v>61.381139340185847</v>
      </c>
      <c r="BQ617">
        <f t="shared" ca="1" si="91"/>
        <v>13.207239216670288</v>
      </c>
      <c r="BR617">
        <f t="shared" ca="1" si="92"/>
        <v>0.68199741119205937</v>
      </c>
      <c r="BS617">
        <f t="shared" ca="1" si="93"/>
        <v>5822.0028988376562</v>
      </c>
    </row>
    <row r="618" spans="1:71">
      <c r="A618">
        <f t="shared" ca="1" si="94"/>
        <v>0.7954531906864345</v>
      </c>
      <c r="R618">
        <f t="shared" ca="1" si="95"/>
        <v>1.545515330388622</v>
      </c>
      <c r="AH618">
        <f t="shared" ca="1" si="96"/>
        <v>8.5931792227847374</v>
      </c>
      <c r="AI618">
        <f t="shared" ca="1" si="97"/>
        <v>0.14768545830979862</v>
      </c>
      <c r="AX618">
        <f t="shared" ca="1" si="98"/>
        <v>2.2958070539649058</v>
      </c>
      <c r="BO618">
        <f t="shared" ca="1" si="99"/>
        <v>0.55835373167528057</v>
      </c>
      <c r="BP618">
        <f t="shared" ca="1" si="100"/>
        <v>86.455262230562937</v>
      </c>
      <c r="BQ618">
        <f t="shared" ca="1" si="91"/>
        <v>30.268530057734786</v>
      </c>
      <c r="BR618">
        <f t="shared" ca="1" si="92"/>
        <v>2.4517380456649329</v>
      </c>
      <c r="BS618">
        <f t="shared" ca="1" si="93"/>
        <v>9814.2427756123652</v>
      </c>
    </row>
    <row r="619" spans="1:71">
      <c r="A619">
        <f t="shared" ca="1" si="94"/>
        <v>8.7428669226339295E-2</v>
      </c>
      <c r="R619">
        <f t="shared" ca="1" si="95"/>
        <v>0.57206153476152599</v>
      </c>
      <c r="AH619">
        <f t="shared" ca="1" si="96"/>
        <v>23.333397954492263</v>
      </c>
      <c r="AI619">
        <f t="shared" ca="1" si="97"/>
        <v>0.64444616767326124</v>
      </c>
      <c r="AX619">
        <f t="shared" ca="1" si="98"/>
        <v>3.134736114274725</v>
      </c>
      <c r="BO619">
        <f t="shared" ca="1" si="99"/>
        <v>0.89399758233983262</v>
      </c>
      <c r="BP619">
        <f t="shared" ca="1" si="100"/>
        <v>120.53605859897058</v>
      </c>
      <c r="BQ619">
        <f t="shared" ca="1" si="91"/>
        <v>55.635814421636468</v>
      </c>
      <c r="BR619">
        <f t="shared" ca="1" si="92"/>
        <v>6.7328801310461541</v>
      </c>
      <c r="BS619">
        <f t="shared" ca="1" si="93"/>
        <v>16020.969583405435</v>
      </c>
    </row>
    <row r="620" spans="1:71">
      <c r="A620">
        <f t="shared" ca="1" si="94"/>
        <v>0.79062388745676382</v>
      </c>
      <c r="R620">
        <f t="shared" ca="1" si="95"/>
        <v>-0.74475045362634462</v>
      </c>
      <c r="AH620">
        <f t="shared" ca="1" si="96"/>
        <v>22.60639560299234</v>
      </c>
      <c r="AI620">
        <f t="shared" ca="1" si="97"/>
        <v>0.62479521907012137</v>
      </c>
      <c r="AX620">
        <f t="shared" ca="1" si="98"/>
        <v>1.4368795083250214</v>
      </c>
      <c r="BO620">
        <f t="shared" ca="1" si="99"/>
        <v>0.4017048742791286</v>
      </c>
      <c r="BP620">
        <f t="shared" ca="1" si="100"/>
        <v>89.323855408498517</v>
      </c>
      <c r="BQ620">
        <f t="shared" ca="1" si="91"/>
        <v>22.116904850924911</v>
      </c>
      <c r="BR620">
        <f t="shared" ca="1" si="92"/>
        <v>1.5410133765021454</v>
      </c>
      <c r="BS620">
        <f t="shared" ca="1" si="93"/>
        <v>8926.664376638033</v>
      </c>
    </row>
    <row r="621" spans="1:71">
      <c r="A621">
        <f t="shared" ca="1" si="94"/>
        <v>0.20075023187779351</v>
      </c>
      <c r="R621">
        <f t="shared" ca="1" si="95"/>
        <v>-1.1233115648965144</v>
      </c>
      <c r="AH621">
        <f t="shared" ca="1" si="96"/>
        <v>10.18913639737859</v>
      </c>
      <c r="AI621">
        <f t="shared" ca="1" si="97"/>
        <v>0.20754756960673693</v>
      </c>
      <c r="AX621">
        <f t="shared" ca="1" si="98"/>
        <v>0.49886960052883816</v>
      </c>
      <c r="BO621">
        <f t="shared" ca="1" si="99"/>
        <v>0.76077945850870077</v>
      </c>
      <c r="BP621">
        <f t="shared" ca="1" si="100"/>
        <v>118.77817372471695</v>
      </c>
      <c r="BQ621">
        <f t="shared" ca="1" si="91"/>
        <v>43.398974982232041</v>
      </c>
      <c r="BR621">
        <f t="shared" ca="1" si="92"/>
        <v>4.2911081543790903</v>
      </c>
      <c r="BS621">
        <f t="shared" ca="1" si="93"/>
        <v>13941.702105267117</v>
      </c>
    </row>
    <row r="622" spans="1:71">
      <c r="A622">
        <f t="shared" ca="1" si="94"/>
        <v>0.23489064903158352</v>
      </c>
      <c r="R622">
        <f t="shared" ca="1" si="95"/>
        <v>0.62827130788058994</v>
      </c>
      <c r="AH622">
        <f t="shared" ca="1" si="96"/>
        <v>40.543958999382056</v>
      </c>
      <c r="AI622">
        <f t="shared" ca="1" si="97"/>
        <v>0.95529164429731617</v>
      </c>
      <c r="AX622">
        <f t="shared" ca="1" si="98"/>
        <v>1.2601265385343483</v>
      </c>
      <c r="BO622">
        <f t="shared" ca="1" si="99"/>
        <v>0.40887414120803822</v>
      </c>
      <c r="BP622">
        <f t="shared" ca="1" si="100"/>
        <v>117.76921204258956</v>
      </c>
      <c r="BQ622">
        <f t="shared" ca="1" si="91"/>
        <v>22.464751593175635</v>
      </c>
      <c r="BR622">
        <f t="shared" ca="1" si="92"/>
        <v>1.5771789756292312</v>
      </c>
      <c r="BS622">
        <f t="shared" ca="1" si="93"/>
        <v>10963.473694987601</v>
      </c>
    </row>
    <row r="623" spans="1:71">
      <c r="A623">
        <f t="shared" ca="1" si="94"/>
        <v>0.96262748395556541</v>
      </c>
      <c r="R623">
        <f t="shared" ca="1" si="95"/>
        <v>1.5015124595511491</v>
      </c>
      <c r="AH623">
        <f t="shared" ca="1" si="96"/>
        <v>4.1177013467555179</v>
      </c>
      <c r="AI623">
        <f t="shared" ca="1" si="97"/>
        <v>3.391092876214441E-2</v>
      </c>
      <c r="AX623">
        <f t="shared" ca="1" si="98"/>
        <v>1.458966500336415</v>
      </c>
      <c r="BO623">
        <f t="shared" ca="1" si="99"/>
        <v>0.74849924310998206</v>
      </c>
      <c r="BP623">
        <f t="shared" ca="1" si="100"/>
        <v>119.25355664588574</v>
      </c>
      <c r="BQ623">
        <f t="shared" ca="1" si="91"/>
        <v>42.471287810742822</v>
      </c>
      <c r="BR623">
        <f t="shared" ca="1" si="92"/>
        <v>4.1409278398314555</v>
      </c>
      <c r="BS623">
        <f t="shared" ca="1" si="93"/>
        <v>13837.156098235722</v>
      </c>
    </row>
    <row r="624" spans="1:71">
      <c r="A624">
        <f t="shared" ca="1" si="94"/>
        <v>0.54522276061130337</v>
      </c>
      <c r="R624">
        <f t="shared" ca="1" si="95"/>
        <v>-0.18212911028041026</v>
      </c>
      <c r="AH624">
        <f t="shared" ca="1" si="96"/>
        <v>31.032920694114132</v>
      </c>
      <c r="AI624">
        <f t="shared" ca="1" si="97"/>
        <v>0.82012495130211804</v>
      </c>
      <c r="AX624">
        <f t="shared" ca="1" si="98"/>
        <v>6.7796405369079267</v>
      </c>
      <c r="BO624">
        <f t="shared" ca="1" si="99"/>
        <v>3.050418228782581E-2</v>
      </c>
      <c r="BP624">
        <f t="shared" ca="1" si="100"/>
        <v>107.9525835237787</v>
      </c>
      <c r="BQ624">
        <f t="shared" ca="1" si="91"/>
        <v>4.9399742742508943</v>
      </c>
      <c r="BR624">
        <f t="shared" ca="1" si="92"/>
        <v>9.2937354507925729E-2</v>
      </c>
      <c r="BS624">
        <f t="shared" ca="1" si="93"/>
        <v>8078.5594804419752</v>
      </c>
    </row>
    <row r="625" spans="1:71">
      <c r="A625">
        <f t="shared" ca="1" si="94"/>
        <v>0.5092966326630316</v>
      </c>
      <c r="R625">
        <f t="shared" ca="1" si="95"/>
        <v>0.97193286641332199</v>
      </c>
      <c r="AH625">
        <f t="shared" ca="1" si="96"/>
        <v>18.162672533181567</v>
      </c>
      <c r="AI625">
        <f t="shared" ca="1" si="97"/>
        <v>0.4931922898852843</v>
      </c>
      <c r="AX625">
        <f t="shared" ca="1" si="98"/>
        <v>1.6924464841099214</v>
      </c>
      <c r="BO625">
        <f t="shared" ca="1" si="99"/>
        <v>0.69515623907296142</v>
      </c>
      <c r="BP625">
        <f t="shared" ca="1" si="100"/>
        <v>130.87236019585063</v>
      </c>
      <c r="BQ625">
        <f t="shared" ca="1" si="91"/>
        <v>38.682630030562009</v>
      </c>
      <c r="BR625">
        <f t="shared" ca="1" si="92"/>
        <v>3.5638676786398009</v>
      </c>
      <c r="BS625">
        <f t="shared" ca="1" si="93"/>
        <v>14098.488520357685</v>
      </c>
    </row>
    <row r="626" spans="1:71">
      <c r="A626">
        <f t="shared" ca="1" si="94"/>
        <v>0.54145759681579764</v>
      </c>
      <c r="R626">
        <f t="shared" ca="1" si="95"/>
        <v>-1.4101715831108019</v>
      </c>
      <c r="AH626">
        <f t="shared" ca="1" si="96"/>
        <v>22.095578160880102</v>
      </c>
      <c r="AI626">
        <f t="shared" ca="1" si="97"/>
        <v>0.61067162091222427</v>
      </c>
      <c r="AX626">
        <f t="shared" ca="1" si="98"/>
        <v>7.0711382610048874</v>
      </c>
      <c r="BO626">
        <f t="shared" ca="1" si="99"/>
        <v>0.3014556736726457</v>
      </c>
      <c r="BP626">
        <f t="shared" ca="1" si="100"/>
        <v>78.042076491566377</v>
      </c>
      <c r="BQ626">
        <f t="shared" ca="1" si="91"/>
        <v>17.455230215203571</v>
      </c>
      <c r="BR626">
        <f t="shared" ca="1" si="92"/>
        <v>1.0762699289686557</v>
      </c>
      <c r="BS626">
        <f t="shared" ca="1" si="93"/>
        <v>7531.3493546206009</v>
      </c>
    </row>
    <row r="627" spans="1:71">
      <c r="A627">
        <f t="shared" ca="1" si="94"/>
        <v>0.47959917152048326</v>
      </c>
      <c r="R627">
        <f t="shared" ca="1" si="95"/>
        <v>1.2647356328742994</v>
      </c>
      <c r="AH627">
        <f t="shared" ca="1" si="96"/>
        <v>22.037433346793701</v>
      </c>
      <c r="AI627">
        <f t="shared" ca="1" si="97"/>
        <v>0.60904743308249754</v>
      </c>
      <c r="AX627">
        <f t="shared" ca="1" si="98"/>
        <v>1.2433809589389817</v>
      </c>
      <c r="BO627">
        <f t="shared" ca="1" si="99"/>
        <v>9.3852378916224E-2</v>
      </c>
      <c r="BP627">
        <f t="shared" ca="1" si="100"/>
        <v>81.34100290317393</v>
      </c>
      <c r="BQ627">
        <f t="shared" ca="1" si="91"/>
        <v>8.6649814271571977</v>
      </c>
      <c r="BR627">
        <f t="shared" ca="1" si="92"/>
        <v>0.2956591471002521</v>
      </c>
      <c r="BS627">
        <f t="shared" ca="1" si="93"/>
        <v>6649.0660900679713</v>
      </c>
    </row>
    <row r="628" spans="1:71">
      <c r="A628">
        <f t="shared" ca="1" si="94"/>
        <v>0.3805566465239858</v>
      </c>
      <c r="R628">
        <f t="shared" ca="1" si="95"/>
        <v>0.18758378279421792</v>
      </c>
      <c r="AH628">
        <f t="shared" ca="1" si="96"/>
        <v>19.711168586881762</v>
      </c>
      <c r="AI628">
        <f t="shared" ca="1" si="97"/>
        <v>0.54129334581385091</v>
      </c>
      <c r="AX628">
        <f t="shared" ca="1" si="98"/>
        <v>1.4645910071119908</v>
      </c>
      <c r="BO628">
        <f t="shared" ca="1" si="99"/>
        <v>0.24380923621416284</v>
      </c>
      <c r="BP628">
        <f t="shared" ca="1" si="100"/>
        <v>125.52510342817598</v>
      </c>
      <c r="BQ628">
        <f t="shared" ca="1" si="91"/>
        <v>14.925671135226537</v>
      </c>
      <c r="BR628">
        <f t="shared" ca="1" si="92"/>
        <v>0.83838480474955335</v>
      </c>
      <c r="BS628">
        <f t="shared" ca="1" si="93"/>
        <v>10530.839794919839</v>
      </c>
    </row>
    <row r="629" spans="1:71">
      <c r="A629">
        <f t="shared" ca="1" si="94"/>
        <v>0.10971709061657997</v>
      </c>
      <c r="R629">
        <f t="shared" ca="1" si="95"/>
        <v>0.26054805955481369</v>
      </c>
      <c r="AH629">
        <f t="shared" ca="1" si="96"/>
        <v>28.274971911906967</v>
      </c>
      <c r="AI629">
        <f t="shared" ca="1" si="97"/>
        <v>0.76401157728578439</v>
      </c>
      <c r="AX629">
        <f t="shared" ca="1" si="98"/>
        <v>0.18180897269680224</v>
      </c>
      <c r="BO629">
        <f t="shared" ca="1" si="99"/>
        <v>0.22238565025441059</v>
      </c>
      <c r="BP629">
        <f t="shared" ca="1" si="100"/>
        <v>130.16219067169703</v>
      </c>
      <c r="BQ629">
        <f t="shared" ca="1" si="91"/>
        <v>14.010301117710043</v>
      </c>
      <c r="BR629">
        <f t="shared" ca="1" si="92"/>
        <v>0.75457371634573744</v>
      </c>
      <c r="BS629">
        <f t="shared" ca="1" si="93"/>
        <v>10738.755573693517</v>
      </c>
    </row>
    <row r="630" spans="1:71">
      <c r="A630">
        <f t="shared" ca="1" si="94"/>
        <v>5.0788128979351366E-2</v>
      </c>
      <c r="R630">
        <f t="shared" ca="1" si="95"/>
        <v>-0.14534417661882482</v>
      </c>
      <c r="AH630">
        <f t="shared" ca="1" si="96"/>
        <v>8.9326358928947762</v>
      </c>
      <c r="AI630">
        <f t="shared" ca="1" si="97"/>
        <v>0.15958396799006414</v>
      </c>
      <c r="AX630">
        <f t="shared" ca="1" si="98"/>
        <v>4.2216177561558581</v>
      </c>
      <c r="BO630">
        <f t="shared" ca="1" si="99"/>
        <v>0.93705152691842963</v>
      </c>
      <c r="BP630">
        <f t="shared" ca="1" si="100"/>
        <v>117.98947786724173</v>
      </c>
      <c r="BQ630">
        <f t="shared" ca="1" si="91"/>
        <v>61.224711739715048</v>
      </c>
      <c r="BR630">
        <f t="shared" ca="1" si="92"/>
        <v>8.296316324511805</v>
      </c>
      <c r="BS630">
        <f t="shared" ca="1" si="93"/>
        <v>16870.629522031966</v>
      </c>
    </row>
    <row r="631" spans="1:71">
      <c r="A631">
        <f t="shared" ca="1" si="94"/>
        <v>0.47244050565841034</v>
      </c>
      <c r="R631">
        <f t="shared" ca="1" si="95"/>
        <v>-0.26500129718931781</v>
      </c>
      <c r="AH631">
        <f t="shared" ca="1" si="96"/>
        <v>15.018678421557681</v>
      </c>
      <c r="AI631">
        <f t="shared" ca="1" si="97"/>
        <v>0.38815357031280295</v>
      </c>
      <c r="AX631">
        <f t="shared" ca="1" si="98"/>
        <v>3.1028520790017864</v>
      </c>
      <c r="BO631">
        <f t="shared" ca="1" si="99"/>
        <v>0.54212412997286119</v>
      </c>
      <c r="BP631">
        <f t="shared" ca="1" si="100"/>
        <v>101.93092201357817</v>
      </c>
      <c r="BQ631">
        <f t="shared" ref="BQ631:BQ694" ca="1" si="101">IF(BO631&lt;(10/80),0+SQRT(BO631*(80-0)*(10-0)),80-SQRT((1-BO631)*(80-0)*(80-10)))</f>
        <v>29.363008855659906</v>
      </c>
      <c r="BR631">
        <f t="shared" ref="BR631:BR694" ca="1" si="102">-LN(1-BO631)/(1/3)</f>
        <v>2.3434714732313777</v>
      </c>
      <c r="BS631">
        <f t="shared" ref="BS631:BS694" ca="1" si="103">BP631*$BP$4+BQ631*$BQ$4+BR631*$BR$4</f>
        <v>10774.506868485876</v>
      </c>
    </row>
    <row r="632" spans="1:71">
      <c r="A632">
        <f t="shared" ca="1" si="94"/>
        <v>0.68613009222574339</v>
      </c>
      <c r="R632">
        <f t="shared" ca="1" si="95"/>
        <v>-0.912084591939608</v>
      </c>
      <c r="AH632">
        <f t="shared" ca="1" si="96"/>
        <v>22.908323991076845</v>
      </c>
      <c r="AI632">
        <f t="shared" ca="1" si="97"/>
        <v>0.63302054551376874</v>
      </c>
      <c r="AX632">
        <f t="shared" ca="1" si="98"/>
        <v>0.99995483185871814</v>
      </c>
      <c r="BO632">
        <f t="shared" ca="1" si="99"/>
        <v>0.39476703760084353</v>
      </c>
      <c r="BP632">
        <f t="shared" ca="1" si="100"/>
        <v>81.890266639710802</v>
      </c>
      <c r="BQ632">
        <f t="shared" ca="1" si="101"/>
        <v>21.782265679302874</v>
      </c>
      <c r="BR632">
        <f t="shared" ca="1" si="102"/>
        <v>1.5064254997553506</v>
      </c>
      <c r="BS632">
        <f t="shared" ca="1" si="103"/>
        <v>8362.4728826366481</v>
      </c>
    </row>
    <row r="633" spans="1:71">
      <c r="A633">
        <f t="shared" ca="1" si="94"/>
        <v>0.49393944161731762</v>
      </c>
      <c r="R633">
        <f t="shared" ca="1" si="95"/>
        <v>1.0317084025559022</v>
      </c>
      <c r="AH633">
        <f t="shared" ca="1" si="96"/>
        <v>12.842445362484973</v>
      </c>
      <c r="AI633">
        <f t="shared" ca="1" si="97"/>
        <v>0.30965806668004281</v>
      </c>
      <c r="AX633">
        <f t="shared" ca="1" si="98"/>
        <v>1.8943497659506165</v>
      </c>
      <c r="BO633">
        <f t="shared" ca="1" si="99"/>
        <v>4.9049426015887465E-2</v>
      </c>
      <c r="BP633">
        <f t="shared" ca="1" si="100"/>
        <v>117.2703317967953</v>
      </c>
      <c r="BQ633">
        <f t="shared" ca="1" si="101"/>
        <v>6.2641472534344187</v>
      </c>
      <c r="BR633">
        <f t="shared" ca="1" si="102"/>
        <v>0.15087957139331012</v>
      </c>
      <c r="BS633">
        <f t="shared" ca="1" si="103"/>
        <v>8880.6018225371081</v>
      </c>
    </row>
    <row r="634" spans="1:71">
      <c r="A634">
        <f t="shared" ca="1" si="94"/>
        <v>0.37862810198911057</v>
      </c>
      <c r="R634">
        <f t="shared" ca="1" si="95"/>
        <v>0.21746280869035978</v>
      </c>
      <c r="AH634">
        <f t="shared" ca="1" si="96"/>
        <v>10.826912811473747</v>
      </c>
      <c r="AI634">
        <f t="shared" ca="1" si="97"/>
        <v>0.23273462006006007</v>
      </c>
      <c r="AX634">
        <f t="shared" ca="1" si="98"/>
        <v>1.3722672578505266</v>
      </c>
      <c r="BO634">
        <f t="shared" ca="1" si="99"/>
        <v>0.61327757700014729</v>
      </c>
      <c r="BP634">
        <f t="shared" ca="1" si="100"/>
        <v>115.32964408058702</v>
      </c>
      <c r="BQ634">
        <f t="shared" ca="1" si="101"/>
        <v>33.463502830582797</v>
      </c>
      <c r="BR634">
        <f t="shared" ca="1" si="102"/>
        <v>2.8501442895956162</v>
      </c>
      <c r="BS634">
        <f t="shared" ca="1" si="103"/>
        <v>12274.468655578055</v>
      </c>
    </row>
    <row r="635" spans="1:71">
      <c r="A635">
        <f t="shared" ca="1" si="94"/>
        <v>0.95252672669819372</v>
      </c>
      <c r="R635">
        <f t="shared" ca="1" si="95"/>
        <v>4.6913485482541983E-2</v>
      </c>
      <c r="AH635">
        <f t="shared" ca="1" si="96"/>
        <v>16.723380171232101</v>
      </c>
      <c r="AI635">
        <f t="shared" ca="1" si="97"/>
        <v>0.44633328638582537</v>
      </c>
      <c r="AX635">
        <f t="shared" ca="1" si="98"/>
        <v>3.3714615683823479</v>
      </c>
      <c r="BO635">
        <f t="shared" ca="1" si="99"/>
        <v>0.70426199207189333</v>
      </c>
      <c r="BP635">
        <f t="shared" ca="1" si="100"/>
        <v>68.966964630175212</v>
      </c>
      <c r="BQ635">
        <f t="shared" ca="1" si="101"/>
        <v>39.304387897496895</v>
      </c>
      <c r="BR635">
        <f t="shared" ca="1" si="102"/>
        <v>3.6548439748462616</v>
      </c>
      <c r="BS635">
        <f t="shared" ca="1" si="103"/>
        <v>9854.579506315833</v>
      </c>
    </row>
    <row r="636" spans="1:71">
      <c r="A636">
        <f t="shared" ca="1" si="94"/>
        <v>0.28968142003399788</v>
      </c>
      <c r="R636">
        <f t="shared" ca="1" si="95"/>
        <v>-0.42573222794943349</v>
      </c>
      <c r="AH636">
        <f t="shared" ca="1" si="96"/>
        <v>13.216131226576152</v>
      </c>
      <c r="AI636">
        <f t="shared" ca="1" si="97"/>
        <v>0.32347349902976708</v>
      </c>
      <c r="AX636">
        <f t="shared" ca="1" si="98"/>
        <v>2.892862685799749</v>
      </c>
      <c r="BO636">
        <f t="shared" ca="1" si="99"/>
        <v>0.11236522076960098</v>
      </c>
      <c r="BP636">
        <f t="shared" ca="1" si="100"/>
        <v>79.009185335260838</v>
      </c>
      <c r="BQ636">
        <f t="shared" ca="1" si="101"/>
        <v>9.4811484861107829</v>
      </c>
      <c r="BR636">
        <f t="shared" ca="1" si="102"/>
        <v>0.35758471572344352</v>
      </c>
      <c r="BS636">
        <f t="shared" ca="1" si="103"/>
        <v>6586.0332367963692</v>
      </c>
    </row>
    <row r="637" spans="1:71">
      <c r="A637">
        <f t="shared" ca="1" si="94"/>
        <v>0.99033171522407315</v>
      </c>
      <c r="R637">
        <f t="shared" ca="1" si="95"/>
        <v>1.3567926814724691</v>
      </c>
      <c r="AH637">
        <f t="shared" ca="1" si="96"/>
        <v>41.21099571128758</v>
      </c>
      <c r="AI637">
        <f t="shared" ca="1" si="97"/>
        <v>0.96137670180649737</v>
      </c>
      <c r="AX637">
        <f t="shared" ca="1" si="98"/>
        <v>1.6532946262113692</v>
      </c>
      <c r="BO637">
        <f t="shared" ca="1" si="99"/>
        <v>0.64846901777347687</v>
      </c>
      <c r="BP637">
        <f t="shared" ca="1" si="100"/>
        <v>103.48529805687826</v>
      </c>
      <c r="BQ637">
        <f t="shared" ca="1" si="101"/>
        <v>35.631390595731652</v>
      </c>
      <c r="BR637">
        <f t="shared" ca="1" si="102"/>
        <v>3.1363722861714489</v>
      </c>
      <c r="BS637">
        <f t="shared" ca="1" si="103"/>
        <v>11748.021609406078</v>
      </c>
    </row>
    <row r="638" spans="1:71">
      <c r="A638">
        <f t="shared" ca="1" si="94"/>
        <v>8.7159621818117872E-2</v>
      </c>
      <c r="R638">
        <f t="shared" ca="1" si="95"/>
        <v>0.40866721558683489</v>
      </c>
      <c r="AH638">
        <f t="shared" ca="1" si="96"/>
        <v>22.58084901105498</v>
      </c>
      <c r="AI638">
        <f t="shared" ca="1" si="97"/>
        <v>0.6240950795227177</v>
      </c>
      <c r="AX638">
        <f t="shared" ca="1" si="98"/>
        <v>2.8144903490095894</v>
      </c>
      <c r="BO638">
        <f t="shared" ca="1" si="99"/>
        <v>0.93002340230171587</v>
      </c>
      <c r="BP638">
        <f t="shared" ca="1" si="100"/>
        <v>77.435514212997688</v>
      </c>
      <c r="BQ638">
        <f t="shared" ca="1" si="101"/>
        <v>60.204319988684624</v>
      </c>
      <c r="BR638">
        <f t="shared" ca="1" si="102"/>
        <v>7.9787832342769187</v>
      </c>
      <c r="BS638">
        <f t="shared" ca="1" si="103"/>
        <v>13834.552964061377</v>
      </c>
    </row>
    <row r="639" spans="1:71">
      <c r="A639">
        <f t="shared" ca="1" si="94"/>
        <v>0.18852457654927168</v>
      </c>
      <c r="R639">
        <f t="shared" ca="1" si="95"/>
        <v>2.8844679500687188E-2</v>
      </c>
      <c r="AH639">
        <f t="shared" ca="1" si="96"/>
        <v>26.353504063208028</v>
      </c>
      <c r="AI639">
        <f t="shared" ca="1" si="97"/>
        <v>0.72042161495564039</v>
      </c>
      <c r="AX639">
        <f t="shared" ca="1" si="98"/>
        <v>1.4205689794803318</v>
      </c>
      <c r="BO639">
        <f t="shared" ca="1" si="99"/>
        <v>0.80505627970152893</v>
      </c>
      <c r="BP639">
        <f t="shared" ca="1" si="100"/>
        <v>147.88671158893604</v>
      </c>
      <c r="BQ639">
        <f t="shared" ca="1" si="101"/>
        <v>46.959345743895476</v>
      </c>
      <c r="BR639">
        <f t="shared" ca="1" si="102"/>
        <v>4.9051331277881358</v>
      </c>
      <c r="BS639">
        <f t="shared" ca="1" si="103"/>
        <v>16519.544323951512</v>
      </c>
    </row>
    <row r="640" spans="1:71">
      <c r="A640">
        <f t="shared" ca="1" si="94"/>
        <v>0.95789486908147514</v>
      </c>
      <c r="R640">
        <f t="shared" ca="1" si="95"/>
        <v>0.24780659267891825</v>
      </c>
      <c r="AH640">
        <f t="shared" ca="1" si="96"/>
        <v>13.036364637165569</v>
      </c>
      <c r="AI640">
        <f t="shared" ca="1" si="97"/>
        <v>0.31684483038170796</v>
      </c>
      <c r="AX640">
        <f t="shared" ca="1" si="98"/>
        <v>3.7833356223817858</v>
      </c>
      <c r="BO640">
        <f t="shared" ca="1" si="99"/>
        <v>0.8708146585469464</v>
      </c>
      <c r="BP640">
        <f t="shared" ca="1" si="100"/>
        <v>87.412566974829247</v>
      </c>
      <c r="BQ640">
        <f t="shared" ca="1" si="101"/>
        <v>53.10319884935943</v>
      </c>
      <c r="BR640">
        <f t="shared" ca="1" si="102"/>
        <v>6.139521450947993</v>
      </c>
      <c r="BS640">
        <f t="shared" ca="1" si="103"/>
        <v>13271.056008458389</v>
      </c>
    </row>
    <row r="641" spans="1:71">
      <c r="A641">
        <f t="shared" ca="1" si="94"/>
        <v>0.38006608928029539</v>
      </c>
      <c r="R641">
        <f t="shared" ca="1" si="95"/>
        <v>3.5030314767048991</v>
      </c>
      <c r="AH641">
        <f t="shared" ca="1" si="96"/>
        <v>11.708198180402583</v>
      </c>
      <c r="AI641">
        <f t="shared" ca="1" si="97"/>
        <v>0.26686895670433786</v>
      </c>
      <c r="AX641">
        <f t="shared" ca="1" si="98"/>
        <v>4.0777053571781394</v>
      </c>
      <c r="BO641">
        <f t="shared" ca="1" si="99"/>
        <v>0.59603405994355163</v>
      </c>
      <c r="BP641">
        <f t="shared" ca="1" si="100"/>
        <v>76.223529936541155</v>
      </c>
      <c r="BQ641">
        <f t="shared" ca="1" si="101"/>
        <v>32.437312267743842</v>
      </c>
      <c r="BR641">
        <f t="shared" ca="1" si="102"/>
        <v>2.7192741340979207</v>
      </c>
      <c r="BS641">
        <f t="shared" ca="1" si="103"/>
        <v>9395.1605625616412</v>
      </c>
    </row>
    <row r="642" spans="1:71">
      <c r="A642">
        <f t="shared" ca="1" si="94"/>
        <v>0.51350824475517332</v>
      </c>
      <c r="R642">
        <f t="shared" ca="1" si="95"/>
        <v>0.22749309070633256</v>
      </c>
      <c r="AH642">
        <f t="shared" ca="1" si="96"/>
        <v>5.7998589033283379</v>
      </c>
      <c r="AI642">
        <f t="shared" ca="1" si="97"/>
        <v>6.7276726597033987E-2</v>
      </c>
      <c r="AX642">
        <f t="shared" ca="1" si="98"/>
        <v>3.064170932907595</v>
      </c>
      <c r="BO642">
        <f t="shared" ca="1" si="99"/>
        <v>0.85234147519250858</v>
      </c>
      <c r="BP642">
        <f t="shared" ca="1" si="100"/>
        <v>66.625133849060404</v>
      </c>
      <c r="BQ642">
        <f t="shared" ca="1" si="101"/>
        <v>51.244344227231537</v>
      </c>
      <c r="BR642">
        <f t="shared" ca="1" si="102"/>
        <v>5.7385588076071432</v>
      </c>
      <c r="BS642">
        <f t="shared" ca="1" si="103"/>
        <v>11509.761434439526</v>
      </c>
    </row>
    <row r="643" spans="1:71">
      <c r="A643">
        <f t="shared" ref="A643:A706" ca="1" si="104">RAND()</f>
        <v>4.7096900222995064E-2</v>
      </c>
      <c r="R643">
        <f t="shared" ref="R643:R706" ca="1" si="105">_xlfn.NORM.INV(RAND(),0,1)</f>
        <v>-0.13249378453283983</v>
      </c>
      <c r="AH643">
        <f t="shared" ref="AH643:AH706" ca="1" si="106">IF(AI643&lt;$AL$4,$AL$1+SQRT(AI643*($AL$2-$AL$1)*($AL$3-$AL$1)),$AL$2-SQRT((1-AI643)*($AL$2-$AL$1)*($AL$2-$AL$3)))</f>
        <v>23.427898391600163</v>
      </c>
      <c r="AI643">
        <f t="shared" ref="AI643:AI706" ca="1" si="107">RAND()</f>
        <v>0.64696170805643738</v>
      </c>
      <c r="AX643">
        <f t="shared" ref="AX643:AX706" ca="1" si="108">-LN(1-RAND())/$AW$2</f>
        <v>1.6739751726987102</v>
      </c>
      <c r="BO643">
        <f t="shared" ca="1" si="99"/>
        <v>0.65940920460948171</v>
      </c>
      <c r="BP643">
        <f t="shared" ca="1" si="100"/>
        <v>101.67307978930448</v>
      </c>
      <c r="BQ643">
        <f t="shared" ca="1" si="101"/>
        <v>36.32725730862667</v>
      </c>
      <c r="BR643">
        <f t="shared" ca="1" si="102"/>
        <v>3.2312206074267644</v>
      </c>
      <c r="BS643">
        <f t="shared" ca="1" si="103"/>
        <v>11719.207498342012</v>
      </c>
    </row>
    <row r="644" spans="1:71">
      <c r="A644">
        <f t="shared" ca="1" si="104"/>
        <v>0.43887838342686936</v>
      </c>
      <c r="R644">
        <f t="shared" ca="1" si="105"/>
        <v>-1.3024358310527553E-2</v>
      </c>
      <c r="AH644">
        <f t="shared" ca="1" si="106"/>
        <v>10.483233593061627</v>
      </c>
      <c r="AI644">
        <f t="shared" ca="1" si="107"/>
        <v>0.21921258636973329</v>
      </c>
      <c r="AX644">
        <f t="shared" ca="1" si="108"/>
        <v>0.12151939355329933</v>
      </c>
      <c r="BO644">
        <f t="shared" ca="1" si="99"/>
        <v>3.2685487225152521E-2</v>
      </c>
      <c r="BP644">
        <f t="shared" ca="1" si="100"/>
        <v>133.42940114403487</v>
      </c>
      <c r="BQ644">
        <f t="shared" ca="1" si="101"/>
        <v>5.1135496262500491</v>
      </c>
      <c r="BR644">
        <f t="shared" ca="1" si="102"/>
        <v>9.9694771561890799E-2</v>
      </c>
      <c r="BS644">
        <f t="shared" ca="1" si="103"/>
        <v>9881.321474176013</v>
      </c>
    </row>
    <row r="645" spans="1:71">
      <c r="A645">
        <f t="shared" ca="1" si="104"/>
        <v>0.36553020089988197</v>
      </c>
      <c r="R645">
        <f t="shared" ca="1" si="105"/>
        <v>0.81148480051913774</v>
      </c>
      <c r="AH645">
        <f t="shared" ca="1" si="106"/>
        <v>10.418674509055613</v>
      </c>
      <c r="AI645">
        <f t="shared" ca="1" si="107"/>
        <v>0.21665933618995803</v>
      </c>
      <c r="AX645">
        <f t="shared" ca="1" si="108"/>
        <v>1.1820944638603081</v>
      </c>
      <c r="BO645">
        <f t="shared" ca="1" si="99"/>
        <v>0.87307006014186406</v>
      </c>
      <c r="BP645">
        <f t="shared" ca="1" si="100"/>
        <v>92.363499541942673</v>
      </c>
      <c r="BQ645">
        <f t="shared" ca="1" si="101"/>
        <v>53.339023588668752</v>
      </c>
      <c r="BR645">
        <f t="shared" ca="1" si="102"/>
        <v>6.1923599982039246</v>
      </c>
      <c r="BS645">
        <f t="shared" ca="1" si="103"/>
        <v>13657.055326264039</v>
      </c>
    </row>
    <row r="646" spans="1:71">
      <c r="A646">
        <f t="shared" ca="1" si="104"/>
        <v>0.66058264254093413</v>
      </c>
      <c r="R646">
        <f t="shared" ca="1" si="105"/>
        <v>-0.37916598162205695</v>
      </c>
      <c r="AH646">
        <f t="shared" ca="1" si="106"/>
        <v>16.473387112364151</v>
      </c>
      <c r="AI646">
        <f t="shared" ca="1" si="107"/>
        <v>0.43798311414130475</v>
      </c>
      <c r="AX646">
        <f t="shared" ca="1" si="108"/>
        <v>2.8455205463071183</v>
      </c>
      <c r="BO646">
        <f t="shared" ca="1" si="99"/>
        <v>0.73966371512126738</v>
      </c>
      <c r="BP646">
        <f t="shared" ca="1" si="100"/>
        <v>84.966504659766869</v>
      </c>
      <c r="BQ646">
        <f t="shared" ca="1" si="101"/>
        <v>41.817763353610324</v>
      </c>
      <c r="BR646">
        <f t="shared" ca="1" si="102"/>
        <v>4.0373432409374317</v>
      </c>
      <c r="BS646">
        <f t="shared" ca="1" si="103"/>
        <v>11340.634633825943</v>
      </c>
    </row>
    <row r="647" spans="1:71">
      <c r="A647">
        <f t="shared" ca="1" si="104"/>
        <v>0.72636989452820511</v>
      </c>
      <c r="R647">
        <f t="shared" ca="1" si="105"/>
        <v>-1.0322479065128378</v>
      </c>
      <c r="AH647">
        <f t="shared" ca="1" si="106"/>
        <v>26.20922187195394</v>
      </c>
      <c r="AI647">
        <f t="shared" ca="1" si="107"/>
        <v>0.7169994380310426</v>
      </c>
      <c r="AX647">
        <f t="shared" ca="1" si="108"/>
        <v>0.85256936294715491</v>
      </c>
      <c r="BO647">
        <f t="shared" ca="1" si="99"/>
        <v>0.41492570155233399</v>
      </c>
      <c r="BP647">
        <f t="shared" ca="1" si="100"/>
        <v>85.95626919521213</v>
      </c>
      <c r="BQ647">
        <f t="shared" ca="1" si="101"/>
        <v>22.760013353365203</v>
      </c>
      <c r="BR647">
        <f t="shared" ca="1" si="102"/>
        <v>1.6080493017642004</v>
      </c>
      <c r="BS647">
        <f t="shared" ca="1" si="103"/>
        <v>8775.3549695306283</v>
      </c>
    </row>
    <row r="648" spans="1:71">
      <c r="A648">
        <f t="shared" ca="1" si="104"/>
        <v>0.69877186548717218</v>
      </c>
      <c r="R648">
        <f t="shared" ca="1" si="105"/>
        <v>-3.2624028679903576</v>
      </c>
      <c r="AH648">
        <f t="shared" ca="1" si="106"/>
        <v>19.665866568605054</v>
      </c>
      <c r="AI648">
        <f t="shared" ca="1" si="107"/>
        <v>0.53992017448316376</v>
      </c>
      <c r="AX648">
        <f t="shared" ca="1" si="108"/>
        <v>3.771658377522233</v>
      </c>
      <c r="BO648">
        <f t="shared" ca="1" si="99"/>
        <v>0.55655674755828843</v>
      </c>
      <c r="BP648">
        <f t="shared" ca="1" si="100"/>
        <v>111.37298655309564</v>
      </c>
      <c r="BQ648">
        <f t="shared" ca="1" si="101"/>
        <v>30.167458286039789</v>
      </c>
      <c r="BR648">
        <f t="shared" ca="1" si="102"/>
        <v>2.4395563179825195</v>
      </c>
      <c r="BS648">
        <f t="shared" ca="1" si="103"/>
        <v>11544.721782715431</v>
      </c>
    </row>
    <row r="649" spans="1:71">
      <c r="A649">
        <f t="shared" ca="1" si="104"/>
        <v>0.39339878272033835</v>
      </c>
      <c r="R649">
        <f t="shared" ca="1" si="105"/>
        <v>-0.55652054465908884</v>
      </c>
      <c r="AH649">
        <f t="shared" ca="1" si="106"/>
        <v>44.00825932651523</v>
      </c>
      <c r="AI649">
        <f t="shared" ca="1" si="107"/>
        <v>0.98204952185085415</v>
      </c>
      <c r="AX649">
        <f t="shared" ca="1" si="108"/>
        <v>1.9280489497311608</v>
      </c>
      <c r="BO649">
        <f t="shared" ca="1" si="99"/>
        <v>0.98367205827755066</v>
      </c>
      <c r="BP649">
        <f t="shared" ca="1" si="100"/>
        <v>105.96813313989466</v>
      </c>
      <c r="BQ649">
        <f t="shared" ca="1" si="101"/>
        <v>70.437757917427717</v>
      </c>
      <c r="BR649">
        <f t="shared" ca="1" si="102"/>
        <v>12.344632267979145</v>
      </c>
      <c r="BS649">
        <f t="shared" ca="1" si="103"/>
        <v>18164.934791929139</v>
      </c>
    </row>
    <row r="650" spans="1:71">
      <c r="A650">
        <f t="shared" ca="1" si="104"/>
        <v>0.61096564290985089</v>
      </c>
      <c r="R650">
        <f t="shared" ca="1" si="105"/>
        <v>-1.3481864345592792E-2</v>
      </c>
      <c r="AH650">
        <f t="shared" ca="1" si="106"/>
        <v>37.183869218749848</v>
      </c>
      <c r="AI650">
        <f t="shared" ca="1" si="107"/>
        <v>0.91787339589894612</v>
      </c>
      <c r="AX650">
        <f t="shared" ca="1" si="108"/>
        <v>2.8949751604153008E-2</v>
      </c>
      <c r="BO650">
        <f t="shared" ca="1" si="99"/>
        <v>0.85972716791198089</v>
      </c>
      <c r="BP650">
        <f t="shared" ca="1" si="100"/>
        <v>97.682580295413587</v>
      </c>
      <c r="BQ650">
        <f t="shared" ca="1" si="101"/>
        <v>51.972730070645355</v>
      </c>
      <c r="BR650">
        <f t="shared" ca="1" si="102"/>
        <v>5.8924978565778101</v>
      </c>
      <c r="BS650">
        <f t="shared" ca="1" si="103"/>
        <v>13802.802984716831</v>
      </c>
    </row>
    <row r="651" spans="1:71">
      <c r="A651">
        <f t="shared" ca="1" si="104"/>
        <v>0.58773640649717129</v>
      </c>
      <c r="R651">
        <f t="shared" ca="1" si="105"/>
        <v>-1.1566606661597709</v>
      </c>
      <c r="AH651">
        <f t="shared" ca="1" si="106"/>
        <v>1.0138559617366143</v>
      </c>
      <c r="AI651">
        <f t="shared" ca="1" si="107"/>
        <v>2.0558078222977505E-3</v>
      </c>
      <c r="AX651">
        <f t="shared" ca="1" si="108"/>
        <v>2.1441893260696503</v>
      </c>
      <c r="BO651">
        <f t="shared" ca="1" si="99"/>
        <v>0.56566052948015311</v>
      </c>
      <c r="BP651">
        <f t="shared" ca="1" si="100"/>
        <v>135.51151088499685</v>
      </c>
      <c r="BQ651">
        <f t="shared" ca="1" si="101"/>
        <v>30.681635926248099</v>
      </c>
      <c r="BR651">
        <f t="shared" ca="1" si="102"/>
        <v>2.5017865814853462</v>
      </c>
      <c r="BS651">
        <f t="shared" ca="1" si="103"/>
        <v>13304.505329020194</v>
      </c>
    </row>
    <row r="652" spans="1:71">
      <c r="A652">
        <f t="shared" ca="1" si="104"/>
        <v>0.41817545018686619</v>
      </c>
      <c r="R652">
        <f t="shared" ca="1" si="105"/>
        <v>0.66767985509830352</v>
      </c>
      <c r="AH652">
        <f t="shared" ca="1" si="106"/>
        <v>4.257193985581412</v>
      </c>
      <c r="AI652">
        <f t="shared" ca="1" si="107"/>
        <v>3.6247401261741086E-2</v>
      </c>
      <c r="AX652">
        <f t="shared" ca="1" si="108"/>
        <v>4.3579210551610998</v>
      </c>
      <c r="BO652">
        <f t="shared" ca="1" si="99"/>
        <v>0.35114717498573145</v>
      </c>
      <c r="BP652">
        <f t="shared" ca="1" si="100"/>
        <v>75.311017635311572</v>
      </c>
      <c r="BQ652">
        <f t="shared" ca="1" si="101"/>
        <v>19.720850867983344</v>
      </c>
      <c r="BR652">
        <f t="shared" ca="1" si="102"/>
        <v>1.2976480797886847</v>
      </c>
      <c r="BS652">
        <f t="shared" ca="1" si="103"/>
        <v>7633.1507452067499</v>
      </c>
    </row>
    <row r="653" spans="1:71">
      <c r="A653">
        <f t="shared" ca="1" si="104"/>
        <v>0.46372801722451373</v>
      </c>
      <c r="R653">
        <f t="shared" ca="1" si="105"/>
        <v>-0.34573313141490258</v>
      </c>
      <c r="AH653">
        <f t="shared" ca="1" si="106"/>
        <v>11.716739686956601</v>
      </c>
      <c r="AI653">
        <f t="shared" ca="1" si="107"/>
        <v>0.26719598990187821</v>
      </c>
      <c r="AX653">
        <f t="shared" ca="1" si="108"/>
        <v>0.61285404838434199</v>
      </c>
      <c r="BO653">
        <f t="shared" ca="1" si="99"/>
        <v>0.93300136043233783</v>
      </c>
      <c r="BP653">
        <f t="shared" ca="1" si="100"/>
        <v>80.257540954984478</v>
      </c>
      <c r="BQ653">
        <f t="shared" ca="1" si="101"/>
        <v>60.630116634865658</v>
      </c>
      <c r="BR653">
        <f t="shared" ca="1" si="102"/>
        <v>8.1092488942727581</v>
      </c>
      <c r="BS653">
        <f t="shared" ca="1" si="103"/>
        <v>14113.814198617307</v>
      </c>
    </row>
    <row r="654" spans="1:71">
      <c r="A654">
        <f t="shared" ca="1" si="104"/>
        <v>0.51188564381796042</v>
      </c>
      <c r="R654">
        <f t="shared" ca="1" si="105"/>
        <v>-0.5651853676566414</v>
      </c>
      <c r="AH654">
        <f t="shared" ca="1" si="106"/>
        <v>42.046986755329023</v>
      </c>
      <c r="AI654">
        <f t="shared" ca="1" si="107"/>
        <v>0.96837479016504402</v>
      </c>
      <c r="AX654">
        <f t="shared" ca="1" si="108"/>
        <v>2.462058914038189</v>
      </c>
      <c r="BO654">
        <f t="shared" ca="1" si="99"/>
        <v>0.2160569068915883</v>
      </c>
      <c r="BP654">
        <f t="shared" ca="1" si="100"/>
        <v>124.76272093060538</v>
      </c>
      <c r="BQ654">
        <f t="shared" ca="1" si="101"/>
        <v>13.74231122800083</v>
      </c>
      <c r="BR654">
        <f t="shared" ca="1" si="102"/>
        <v>0.73025653976122362</v>
      </c>
      <c r="BS654">
        <f t="shared" ca="1" si="103"/>
        <v>10326.698549870827</v>
      </c>
    </row>
    <row r="655" spans="1:71">
      <c r="A655">
        <f t="shared" ca="1" si="104"/>
        <v>0.91137659648308922</v>
      </c>
      <c r="R655">
        <f t="shared" ca="1" si="105"/>
        <v>0.68153525989485142</v>
      </c>
      <c r="AH655">
        <f t="shared" ca="1" si="106"/>
        <v>13.281297154562246</v>
      </c>
      <c r="AI655">
        <f t="shared" ca="1" si="107"/>
        <v>0.32586843067422067</v>
      </c>
      <c r="AX655">
        <f t="shared" ca="1" si="108"/>
        <v>1.9486368287499531</v>
      </c>
      <c r="BO655">
        <f t="shared" ca="1" si="99"/>
        <v>0.27022342232074215</v>
      </c>
      <c r="BP655">
        <f t="shared" ca="1" si="100"/>
        <v>105.38274845253248</v>
      </c>
      <c r="BQ655">
        <f t="shared" ca="1" si="101"/>
        <v>16.072315582340664</v>
      </c>
      <c r="BR655">
        <f t="shared" ca="1" si="102"/>
        <v>0.94505054897585916</v>
      </c>
      <c r="BS655">
        <f t="shared" ca="1" si="103"/>
        <v>9267.5391146040965</v>
      </c>
    </row>
    <row r="656" spans="1:71">
      <c r="A656">
        <f t="shared" ca="1" si="104"/>
        <v>0.13326551429862099</v>
      </c>
      <c r="R656">
        <f t="shared" ca="1" si="105"/>
        <v>9.0360007290649705E-2</v>
      </c>
      <c r="AH656">
        <f t="shared" ca="1" si="106"/>
        <v>10.310297924432547</v>
      </c>
      <c r="AI656">
        <f t="shared" ca="1" si="107"/>
        <v>0.21236377457634836</v>
      </c>
      <c r="AX656">
        <f t="shared" ca="1" si="108"/>
        <v>4.5783272354307814</v>
      </c>
      <c r="BO656">
        <f t="shared" ca="1" si="99"/>
        <v>0.6501666700772567</v>
      </c>
      <c r="BP656">
        <f t="shared" ca="1" si="100"/>
        <v>113.77548881762452</v>
      </c>
      <c r="BQ656">
        <f t="shared" ca="1" si="101"/>
        <v>35.738655154103569</v>
      </c>
      <c r="BR656">
        <f t="shared" ca="1" si="102"/>
        <v>3.1508953144162337</v>
      </c>
      <c r="BS656">
        <f t="shared" ca="1" si="103"/>
        <v>12483.418326968944</v>
      </c>
    </row>
    <row r="657" spans="1:71">
      <c r="A657">
        <f t="shared" ca="1" si="104"/>
        <v>0.52341015304741378</v>
      </c>
      <c r="R657">
        <f t="shared" ca="1" si="105"/>
        <v>-1.1652586611116174</v>
      </c>
      <c r="AH657">
        <f t="shared" ca="1" si="106"/>
        <v>25.5492391055352</v>
      </c>
      <c r="AI657">
        <f t="shared" ca="1" si="107"/>
        <v>0.70108014584085554</v>
      </c>
      <c r="AX657">
        <f t="shared" ca="1" si="108"/>
        <v>2.2827720965202856</v>
      </c>
      <c r="BO657">
        <f t="shared" ca="1" si="99"/>
        <v>0.75615415353322557</v>
      </c>
      <c r="BP657">
        <f t="shared" ca="1" si="100"/>
        <v>62.286648646527759</v>
      </c>
      <c r="BQ657">
        <f t="shared" ca="1" si="101"/>
        <v>43.046830444278037</v>
      </c>
      <c r="BR657">
        <f t="shared" ca="1" si="102"/>
        <v>4.2336570903584789</v>
      </c>
      <c r="BS657">
        <f t="shared" ca="1" si="103"/>
        <v>9934.8455767922896</v>
      </c>
    </row>
    <row r="658" spans="1:71">
      <c r="A658">
        <f t="shared" ca="1" si="104"/>
        <v>0.90049775886711492</v>
      </c>
      <c r="R658">
        <f t="shared" ca="1" si="105"/>
        <v>0.82036882452281856</v>
      </c>
      <c r="AH658">
        <f t="shared" ca="1" si="106"/>
        <v>31.403844838474612</v>
      </c>
      <c r="AI658">
        <f t="shared" ca="1" si="107"/>
        <v>0.82709150660423636</v>
      </c>
      <c r="AX658">
        <f t="shared" ca="1" si="108"/>
        <v>1.9393574806623628</v>
      </c>
      <c r="BO658">
        <f t="shared" ca="1" si="99"/>
        <v>5.2876604013109008E-3</v>
      </c>
      <c r="BP658">
        <f t="shared" ca="1" si="100"/>
        <v>104.2811932054518</v>
      </c>
      <c r="BQ658">
        <f t="shared" ca="1" si="101"/>
        <v>2.0567275757981953</v>
      </c>
      <c r="BR658">
        <f t="shared" ca="1" si="102"/>
        <v>1.5905068661058376E-2</v>
      </c>
      <c r="BS658">
        <f t="shared" ca="1" si="103"/>
        <v>7510.127802559763</v>
      </c>
    </row>
    <row r="659" spans="1:71">
      <c r="A659">
        <f t="shared" ca="1" si="104"/>
        <v>0.30970277611442354</v>
      </c>
      <c r="R659">
        <f t="shared" ca="1" si="105"/>
        <v>-2.9538527839082326E-2</v>
      </c>
      <c r="AH659">
        <f t="shared" ca="1" si="106"/>
        <v>38.114909750359445</v>
      </c>
      <c r="AI659">
        <f t="shared" ca="1" si="107"/>
        <v>0.92937231487894956</v>
      </c>
      <c r="AX659">
        <f t="shared" ca="1" si="108"/>
        <v>0.45280235706782718</v>
      </c>
      <c r="BO659">
        <f t="shared" ca="1" si="99"/>
        <v>0.87617027387718316</v>
      </c>
      <c r="BP659">
        <f t="shared" ca="1" si="100"/>
        <v>88.643868850191438</v>
      </c>
      <c r="BQ659">
        <f t="shared" ca="1" si="101"/>
        <v>53.666628277264337</v>
      </c>
      <c r="BR659">
        <f t="shared" ca="1" si="102"/>
        <v>6.2665435004301973</v>
      </c>
      <c r="BS659">
        <f t="shared" ca="1" si="103"/>
        <v>13451.696697368894</v>
      </c>
    </row>
    <row r="660" spans="1:71">
      <c r="A660">
        <f t="shared" ca="1" si="104"/>
        <v>0.50226838517584738</v>
      </c>
      <c r="R660">
        <f t="shared" ca="1" si="105"/>
        <v>0.38280927227274936</v>
      </c>
      <c r="AH660">
        <f t="shared" ca="1" si="106"/>
        <v>18.539998864078587</v>
      </c>
      <c r="AI660">
        <f t="shared" ca="1" si="107"/>
        <v>0.50513416426391167</v>
      </c>
      <c r="AX660">
        <f t="shared" ca="1" si="108"/>
        <v>0.36162474942173617</v>
      </c>
      <c r="BO660">
        <f t="shared" ref="BO660:BO723" ca="1" si="109">RAND()</f>
        <v>0.35588149276043535</v>
      </c>
      <c r="BP660">
        <f t="shared" ref="BP660:BP723" ca="1" si="110">_xlfn.NORM.INV(RAND(),100,20)</f>
        <v>109.06097262145637</v>
      </c>
      <c r="BQ660">
        <f t="shared" ca="1" si="101"/>
        <v>19.941165174958961</v>
      </c>
      <c r="BR660">
        <f t="shared" ca="1" si="102"/>
        <v>1.319617657062534</v>
      </c>
      <c r="BS660">
        <f t="shared" ca="1" si="103"/>
        <v>10024.269898116603</v>
      </c>
    </row>
    <row r="661" spans="1:71">
      <c r="A661">
        <f t="shared" ca="1" si="104"/>
        <v>0.55109646218622887</v>
      </c>
      <c r="R661">
        <f t="shared" ca="1" si="105"/>
        <v>9.2927486155904251E-2</v>
      </c>
      <c r="AH661">
        <f t="shared" ca="1" si="106"/>
        <v>10.845661160383095</v>
      </c>
      <c r="AI661">
        <f t="shared" ca="1" si="107"/>
        <v>0.23346887501623359</v>
      </c>
      <c r="AX661">
        <f t="shared" ca="1" si="108"/>
        <v>2.5640587310023841</v>
      </c>
      <c r="BO661">
        <f t="shared" ca="1" si="109"/>
        <v>8.6490538116655746E-2</v>
      </c>
      <c r="BP661">
        <f t="shared" ca="1" si="110"/>
        <v>68.080582078682113</v>
      </c>
      <c r="BQ661">
        <f t="shared" ca="1" si="101"/>
        <v>8.3181987529347126</v>
      </c>
      <c r="BR661">
        <f t="shared" ca="1" si="102"/>
        <v>0.27138463614463332</v>
      </c>
      <c r="BS661">
        <f t="shared" ca="1" si="103"/>
        <v>5678.8760116446092</v>
      </c>
    </row>
    <row r="662" spans="1:71">
      <c r="A662">
        <f t="shared" ca="1" si="104"/>
        <v>0.5325052474913361</v>
      </c>
      <c r="R662">
        <f t="shared" ca="1" si="105"/>
        <v>0.77937703166704675</v>
      </c>
      <c r="AH662">
        <f t="shared" ca="1" si="106"/>
        <v>16.020578429604328</v>
      </c>
      <c r="AI662">
        <f t="shared" ca="1" si="107"/>
        <v>0.42269945487066463</v>
      </c>
      <c r="AX662">
        <f t="shared" ca="1" si="108"/>
        <v>3.5887376061529834</v>
      </c>
      <c r="BO662">
        <f t="shared" ca="1" si="109"/>
        <v>0.772353935194524</v>
      </c>
      <c r="BP662">
        <f t="shared" ca="1" si="110"/>
        <v>80.571191123866853</v>
      </c>
      <c r="BQ662">
        <f t="shared" ca="1" si="101"/>
        <v>44.295406977383628</v>
      </c>
      <c r="BR662">
        <f t="shared" ca="1" si="102"/>
        <v>4.4398896105348964</v>
      </c>
      <c r="BS662">
        <f t="shared" ca="1" si="103"/>
        <v>11401.49095956951</v>
      </c>
    </row>
    <row r="663" spans="1:71">
      <c r="A663">
        <f t="shared" ca="1" si="104"/>
        <v>0.13433979014042474</v>
      </c>
      <c r="R663">
        <f t="shared" ca="1" si="105"/>
        <v>1.9906592625297979</v>
      </c>
      <c r="AH663">
        <f t="shared" ca="1" si="106"/>
        <v>31.823042231371979</v>
      </c>
      <c r="AI663">
        <f t="shared" ca="1" si="107"/>
        <v>0.83479910313875672</v>
      </c>
      <c r="AX663">
        <f t="shared" ca="1" si="108"/>
        <v>0.98589593223390282</v>
      </c>
      <c r="BO663">
        <f t="shared" ca="1" si="109"/>
        <v>0.67112334973435528</v>
      </c>
      <c r="BP663">
        <f t="shared" ca="1" si="110"/>
        <v>99.400107716976663</v>
      </c>
      <c r="BQ663">
        <f t="shared" ca="1" si="101"/>
        <v>37.084859996877441</v>
      </c>
      <c r="BR663">
        <f t="shared" ca="1" si="102"/>
        <v>3.3362175651683081</v>
      </c>
      <c r="BS663">
        <f t="shared" ca="1" si="103"/>
        <v>11667.358809426602</v>
      </c>
    </row>
    <row r="664" spans="1:71">
      <c r="A664">
        <f t="shared" ca="1" si="104"/>
        <v>0.69470351508225714</v>
      </c>
      <c r="R664">
        <f t="shared" ca="1" si="105"/>
        <v>-0.4761380802850031</v>
      </c>
      <c r="AH664">
        <f t="shared" ca="1" si="106"/>
        <v>1.9264733508589136</v>
      </c>
      <c r="AI664">
        <f t="shared" ca="1" si="107"/>
        <v>7.4225991431391414E-3</v>
      </c>
      <c r="AX664">
        <f t="shared" ca="1" si="108"/>
        <v>1.7986741645011053</v>
      </c>
      <c r="BO664">
        <f t="shared" ca="1" si="109"/>
        <v>0.38065894310989046</v>
      </c>
      <c r="BP664">
        <f t="shared" ca="1" si="110"/>
        <v>89.494361836526352</v>
      </c>
      <c r="BQ664">
        <f t="shared" ca="1" si="101"/>
        <v>21.107641254704248</v>
      </c>
      <c r="BR664">
        <f t="shared" ca="1" si="102"/>
        <v>1.4372975327854944</v>
      </c>
      <c r="BS664">
        <f t="shared" ca="1" si="103"/>
        <v>8806.558713862918</v>
      </c>
    </row>
    <row r="665" spans="1:71">
      <c r="A665">
        <f t="shared" ca="1" si="104"/>
        <v>1.4583847687272278E-2</v>
      </c>
      <c r="R665">
        <f t="shared" ca="1" si="105"/>
        <v>0.25009779300407708</v>
      </c>
      <c r="AH665">
        <f t="shared" ca="1" si="106"/>
        <v>42.883813699187186</v>
      </c>
      <c r="AI665">
        <f t="shared" ca="1" si="107"/>
        <v>0.97467994626606203</v>
      </c>
      <c r="AX665">
        <f t="shared" ca="1" si="108"/>
        <v>4.5972605352542422</v>
      </c>
      <c r="BO665">
        <f t="shared" ca="1" si="109"/>
        <v>0.19002217651472075</v>
      </c>
      <c r="BP665">
        <f t="shared" ca="1" si="110"/>
        <v>90.519540947797978</v>
      </c>
      <c r="BQ665">
        <f t="shared" ca="1" si="101"/>
        <v>12.651089010158728</v>
      </c>
      <c r="BR665">
        <f t="shared" ca="1" si="102"/>
        <v>0.63224523031105118</v>
      </c>
      <c r="BS665">
        <f t="shared" ca="1" si="103"/>
        <v>7791.1503364550472</v>
      </c>
    </row>
    <row r="666" spans="1:71">
      <c r="A666">
        <f t="shared" ca="1" si="104"/>
        <v>0.60300947390531578</v>
      </c>
      <c r="R666">
        <f t="shared" ca="1" si="105"/>
        <v>0.14569258520500925</v>
      </c>
      <c r="AH666">
        <f t="shared" ca="1" si="106"/>
        <v>7.7971163577933318</v>
      </c>
      <c r="AI666">
        <f t="shared" ca="1" si="107"/>
        <v>0.12159004699393672</v>
      </c>
      <c r="AX666">
        <f t="shared" ca="1" si="108"/>
        <v>2.5750059162188776</v>
      </c>
      <c r="BO666">
        <f t="shared" ca="1" si="109"/>
        <v>0.14735047287778646</v>
      </c>
      <c r="BP666">
        <f t="shared" ca="1" si="110"/>
        <v>109.46722381063802</v>
      </c>
      <c r="BQ666">
        <f t="shared" ca="1" si="101"/>
        <v>10.899802085056251</v>
      </c>
      <c r="BR666">
        <f t="shared" ca="1" si="102"/>
        <v>0.47822006046340521</v>
      </c>
      <c r="BS666">
        <f t="shared" ca="1" si="103"/>
        <v>8896.1518933893076</v>
      </c>
    </row>
    <row r="667" spans="1:71">
      <c r="A667">
        <f t="shared" ca="1" si="104"/>
        <v>0.54046912023421312</v>
      </c>
      <c r="R667">
        <f t="shared" ca="1" si="105"/>
        <v>-0.49061798063444878</v>
      </c>
      <c r="AH667">
        <f t="shared" ca="1" si="106"/>
        <v>14.851381739004658</v>
      </c>
      <c r="AI667">
        <f t="shared" ca="1" si="107"/>
        <v>0.38228731717141251</v>
      </c>
      <c r="AX667">
        <f t="shared" ca="1" si="108"/>
        <v>0.89089667108097481</v>
      </c>
      <c r="BO667">
        <f t="shared" ca="1" si="109"/>
        <v>0.89881579040056592</v>
      </c>
      <c r="BP667">
        <f t="shared" ca="1" si="110"/>
        <v>108.65116803964943</v>
      </c>
      <c r="BQ667">
        <f t="shared" ca="1" si="101"/>
        <v>56.195975681477073</v>
      </c>
      <c r="BR667">
        <f t="shared" ca="1" si="102"/>
        <v>6.8724376977873547</v>
      </c>
      <c r="BS667">
        <f t="shared" ca="1" si="103"/>
        <v>15286.910640259375</v>
      </c>
    </row>
    <row r="668" spans="1:71">
      <c r="A668">
        <f t="shared" ca="1" si="104"/>
        <v>0.89151622461523572</v>
      </c>
      <c r="R668">
        <f t="shared" ca="1" si="105"/>
        <v>-1.7287472999719959</v>
      </c>
      <c r="AH668">
        <f t="shared" ca="1" si="106"/>
        <v>12.279652687040212</v>
      </c>
      <c r="AI668">
        <f t="shared" ca="1" si="107"/>
        <v>0.28858769929484374</v>
      </c>
      <c r="AX668">
        <f t="shared" ca="1" si="108"/>
        <v>1.8231533374387594</v>
      </c>
      <c r="BO668">
        <f t="shared" ca="1" si="109"/>
        <v>0.80831315920478986</v>
      </c>
      <c r="BP668">
        <f t="shared" ca="1" si="110"/>
        <v>125.21411323568104</v>
      </c>
      <c r="BQ668">
        <f t="shared" ca="1" si="101"/>
        <v>47.236509519692859</v>
      </c>
      <c r="BR668">
        <f t="shared" ca="1" si="102"/>
        <v>4.9556768282073564</v>
      </c>
      <c r="BS668">
        <f t="shared" ca="1" si="103"/>
        <v>14975.341926929166</v>
      </c>
    </row>
    <row r="669" spans="1:71">
      <c r="A669">
        <f t="shared" ca="1" si="104"/>
        <v>0.80587819277345196</v>
      </c>
      <c r="R669">
        <f t="shared" ca="1" si="105"/>
        <v>0.91565328450056016</v>
      </c>
      <c r="AH669">
        <f t="shared" ca="1" si="106"/>
        <v>23.930667325259225</v>
      </c>
      <c r="AI669">
        <f t="shared" ca="1" si="107"/>
        <v>0.66019494694684644</v>
      </c>
      <c r="AX669">
        <f t="shared" ca="1" si="108"/>
        <v>3.8416814193249587</v>
      </c>
      <c r="BO669">
        <f t="shared" ca="1" si="109"/>
        <v>0.53155981049313783</v>
      </c>
      <c r="BP669">
        <f t="shared" ca="1" si="110"/>
        <v>77.252229709075038</v>
      </c>
      <c r="BQ669">
        <f t="shared" ca="1" si="101"/>
        <v>28.782180237358524</v>
      </c>
      <c r="BR669">
        <f t="shared" ca="1" si="102"/>
        <v>2.2750405477783042</v>
      </c>
      <c r="BS669">
        <f t="shared" ca="1" si="103"/>
        <v>8968.3862677045963</v>
      </c>
    </row>
    <row r="670" spans="1:71">
      <c r="A670">
        <f t="shared" ca="1" si="104"/>
        <v>0.97118969958989165</v>
      </c>
      <c r="R670">
        <f t="shared" ca="1" si="105"/>
        <v>-0.65442270921946755</v>
      </c>
      <c r="AH670">
        <f t="shared" ca="1" si="106"/>
        <v>49.467110726827983</v>
      </c>
      <c r="AI670">
        <f t="shared" ca="1" si="107"/>
        <v>0.9998580145112691</v>
      </c>
      <c r="AX670">
        <f t="shared" ca="1" si="108"/>
        <v>0.96062309986265537</v>
      </c>
      <c r="BO670">
        <f t="shared" ca="1" si="109"/>
        <v>0.71317690810146828</v>
      </c>
      <c r="BP670">
        <f t="shared" ca="1" si="110"/>
        <v>69.247525895564166</v>
      </c>
      <c r="BQ670">
        <f t="shared" ca="1" si="101"/>
        <v>39.922458725218959</v>
      </c>
      <c r="BR670">
        <f t="shared" ca="1" si="102"/>
        <v>3.7466689734378855</v>
      </c>
      <c r="BS670">
        <f t="shared" ca="1" si="103"/>
        <v>9963.5733772427538</v>
      </c>
    </row>
    <row r="671" spans="1:71">
      <c r="A671">
        <f t="shared" ca="1" si="104"/>
        <v>0.25073698578828907</v>
      </c>
      <c r="R671">
        <f t="shared" ca="1" si="105"/>
        <v>0.34587752558086238</v>
      </c>
      <c r="AH671">
        <f t="shared" ca="1" si="106"/>
        <v>7.2835731894205296</v>
      </c>
      <c r="AI671">
        <f t="shared" ca="1" si="107"/>
        <v>0.1061008768112911</v>
      </c>
      <c r="AX671">
        <f t="shared" ca="1" si="108"/>
        <v>4.8219310484072349</v>
      </c>
      <c r="BO671">
        <f t="shared" ca="1" si="109"/>
        <v>0.55654446293324433</v>
      </c>
      <c r="BP671">
        <f t="shared" ca="1" si="110"/>
        <v>79.246362171648883</v>
      </c>
      <c r="BQ671">
        <f t="shared" ca="1" si="101"/>
        <v>30.166768040053512</v>
      </c>
      <c r="BR671">
        <f t="shared" ca="1" si="102"/>
        <v>2.439473210697741</v>
      </c>
      <c r="BS671">
        <f t="shared" ca="1" si="103"/>
        <v>9295.7641192300962</v>
      </c>
    </row>
    <row r="672" spans="1:71">
      <c r="A672">
        <f t="shared" ca="1" si="104"/>
        <v>0.84004814740556188</v>
      </c>
      <c r="R672">
        <f t="shared" ca="1" si="105"/>
        <v>-1.0113366433049547</v>
      </c>
      <c r="AH672">
        <f t="shared" ca="1" si="106"/>
        <v>10.32077891781492</v>
      </c>
      <c r="AI672">
        <f t="shared" ca="1" si="107"/>
        <v>0.21277970715553962</v>
      </c>
      <c r="AX672">
        <f t="shared" ca="1" si="108"/>
        <v>1.2199061666494668</v>
      </c>
      <c r="BO672">
        <f t="shared" ca="1" si="109"/>
        <v>6.7812537417927587E-2</v>
      </c>
      <c r="BP672">
        <f t="shared" ca="1" si="110"/>
        <v>100.29257014585261</v>
      </c>
      <c r="BQ672">
        <f t="shared" ca="1" si="101"/>
        <v>7.3654619634033862</v>
      </c>
      <c r="BR672">
        <f t="shared" ca="1" si="102"/>
        <v>0.21066403323895747</v>
      </c>
      <c r="BS672">
        <f t="shared" ca="1" si="103"/>
        <v>7820.225316521708</v>
      </c>
    </row>
    <row r="673" spans="1:71">
      <c r="A673">
        <f t="shared" ca="1" si="104"/>
        <v>0.69207614048096466</v>
      </c>
      <c r="R673">
        <f t="shared" ca="1" si="105"/>
        <v>-1.257939943193028</v>
      </c>
      <c r="AH673">
        <f t="shared" ca="1" si="106"/>
        <v>29.566611412304837</v>
      </c>
      <c r="AI673">
        <f t="shared" ca="1" si="107"/>
        <v>0.79123831541212453</v>
      </c>
      <c r="AX673">
        <f t="shared" ca="1" si="108"/>
        <v>0.60747198453518014</v>
      </c>
      <c r="BO673">
        <f t="shared" ca="1" si="109"/>
        <v>0.923604936522472</v>
      </c>
      <c r="BP673">
        <f t="shared" ca="1" si="110"/>
        <v>127.42304442516338</v>
      </c>
      <c r="BQ673">
        <f t="shared" ca="1" si="101"/>
        <v>59.316374701852752</v>
      </c>
      <c r="BR673">
        <f t="shared" ca="1" si="102"/>
        <v>7.7155115971971879</v>
      </c>
      <c r="BS673">
        <f t="shared" ca="1" si="103"/>
        <v>17165.904059105866</v>
      </c>
    </row>
    <row r="674" spans="1:71">
      <c r="A674">
        <f t="shared" ca="1" si="104"/>
        <v>0.51974297487712173</v>
      </c>
      <c r="R674">
        <f t="shared" ca="1" si="105"/>
        <v>0.88274743268762912</v>
      </c>
      <c r="AH674">
        <f t="shared" ca="1" si="106"/>
        <v>5.3103714175205221</v>
      </c>
      <c r="AI674">
        <f t="shared" ca="1" si="107"/>
        <v>5.6400089184037827E-2</v>
      </c>
      <c r="AX674">
        <f t="shared" ca="1" si="108"/>
        <v>1.7356633511275446</v>
      </c>
      <c r="BO674">
        <f t="shared" ca="1" si="109"/>
        <v>0.38124314605339882</v>
      </c>
      <c r="BP674">
        <f t="shared" ca="1" si="110"/>
        <v>131.74160011157713</v>
      </c>
      <c r="BQ674">
        <f t="shared" ca="1" si="101"/>
        <v>21.135423367691104</v>
      </c>
      <c r="BR674">
        <f t="shared" ca="1" si="102"/>
        <v>1.4401286642255144</v>
      </c>
      <c r="BS674">
        <f t="shared" ca="1" si="103"/>
        <v>11767.492943847164</v>
      </c>
    </row>
    <row r="675" spans="1:71">
      <c r="A675">
        <f t="shared" ca="1" si="104"/>
        <v>0.11096205342929955</v>
      </c>
      <c r="R675">
        <f t="shared" ca="1" si="105"/>
        <v>1.6618281202064666</v>
      </c>
      <c r="AH675">
        <f t="shared" ca="1" si="106"/>
        <v>7.4742859200151797</v>
      </c>
      <c r="AI675">
        <f t="shared" ca="1" si="107"/>
        <v>0.11172990002827432</v>
      </c>
      <c r="AX675">
        <f t="shared" ca="1" si="108"/>
        <v>9.1087263802540425E-2</v>
      </c>
      <c r="BO675">
        <f t="shared" ca="1" si="109"/>
        <v>0.20980886506755814</v>
      </c>
      <c r="BP675">
        <f t="shared" ca="1" si="110"/>
        <v>91.329324882267713</v>
      </c>
      <c r="BQ675">
        <f t="shared" ca="1" si="101"/>
        <v>13.478797698615864</v>
      </c>
      <c r="BR675">
        <f t="shared" ca="1" si="102"/>
        <v>0.70644125949626402</v>
      </c>
      <c r="BS675">
        <f t="shared" ca="1" si="103"/>
        <v>7952.8648894692051</v>
      </c>
    </row>
    <row r="676" spans="1:71">
      <c r="A676">
        <f t="shared" ca="1" si="104"/>
        <v>0.74260340534609592</v>
      </c>
      <c r="R676">
        <f t="shared" ca="1" si="105"/>
        <v>1.1768083032801382</v>
      </c>
      <c r="AH676">
        <f t="shared" ca="1" si="106"/>
        <v>5.0596993980520137</v>
      </c>
      <c r="AI676">
        <f t="shared" ca="1" si="107"/>
        <v>5.1201115997295821E-2</v>
      </c>
      <c r="AX676">
        <f t="shared" ca="1" si="108"/>
        <v>9.6082105241858038</v>
      </c>
      <c r="BO676">
        <f t="shared" ca="1" si="109"/>
        <v>0.22005171708609361</v>
      </c>
      <c r="BP676">
        <f t="shared" ca="1" si="110"/>
        <v>49.067615248267657</v>
      </c>
      <c r="BQ676">
        <f t="shared" ca="1" si="101"/>
        <v>13.911344511195608</v>
      </c>
      <c r="BR676">
        <f t="shared" ca="1" si="102"/>
        <v>0.74558299635970327</v>
      </c>
      <c r="BS676">
        <f t="shared" ca="1" si="103"/>
        <v>5049.5424174062073</v>
      </c>
    </row>
    <row r="677" spans="1:71">
      <c r="A677">
        <f t="shared" ca="1" si="104"/>
        <v>0.63568158740639369</v>
      </c>
      <c r="R677">
        <f t="shared" ca="1" si="105"/>
        <v>0.94807512641424829</v>
      </c>
      <c r="AH677">
        <f t="shared" ca="1" si="106"/>
        <v>5.8482568968348234</v>
      </c>
      <c r="AI677">
        <f t="shared" ca="1" si="107"/>
        <v>6.8404217462752159E-2</v>
      </c>
      <c r="AX677">
        <f t="shared" ca="1" si="108"/>
        <v>0.33625261585137356</v>
      </c>
      <c r="BO677">
        <f t="shared" ca="1" si="109"/>
        <v>0.91797938805266766</v>
      </c>
      <c r="BP677">
        <f t="shared" ca="1" si="110"/>
        <v>132.48581039438841</v>
      </c>
      <c r="BQ677">
        <f t="shared" ca="1" si="101"/>
        <v>58.568354545087743</v>
      </c>
      <c r="BR677">
        <f t="shared" ca="1" si="102"/>
        <v>7.5023540942803661</v>
      </c>
      <c r="BS677">
        <f t="shared" ca="1" si="103"/>
        <v>17381.548410400075</v>
      </c>
    </row>
    <row r="678" spans="1:71">
      <c r="A678">
        <f t="shared" ca="1" si="104"/>
        <v>0.64267786361686552</v>
      </c>
      <c r="R678">
        <f t="shared" ca="1" si="105"/>
        <v>1.2849694768820932</v>
      </c>
      <c r="AH678">
        <f t="shared" ca="1" si="106"/>
        <v>21.315405135897652</v>
      </c>
      <c r="AI678">
        <f t="shared" ca="1" si="107"/>
        <v>0.58859700874115661</v>
      </c>
      <c r="AX678">
        <f t="shared" ca="1" si="108"/>
        <v>0.38609898970052603</v>
      </c>
      <c r="BO678">
        <f t="shared" ca="1" si="109"/>
        <v>0.97900699493848764</v>
      </c>
      <c r="BP678">
        <f t="shared" ca="1" si="110"/>
        <v>83.684276714954621</v>
      </c>
      <c r="BQ678">
        <f t="shared" ca="1" si="101"/>
        <v>69.157452866393925</v>
      </c>
      <c r="BR678">
        <f t="shared" ca="1" si="102"/>
        <v>11.590697967165644</v>
      </c>
      <c r="BS678">
        <f t="shared" ca="1" si="103"/>
        <v>16250.85404683591</v>
      </c>
    </row>
    <row r="679" spans="1:71">
      <c r="A679">
        <f t="shared" ca="1" si="104"/>
        <v>0.63900785439925545</v>
      </c>
      <c r="R679">
        <f t="shared" ca="1" si="105"/>
        <v>-0.44905308243298986</v>
      </c>
      <c r="AH679">
        <f t="shared" ca="1" si="106"/>
        <v>9.1168765302005248</v>
      </c>
      <c r="AI679">
        <f t="shared" ca="1" si="107"/>
        <v>0.16623487533384229</v>
      </c>
      <c r="AX679">
        <f t="shared" ca="1" si="108"/>
        <v>0.87675943738051754</v>
      </c>
      <c r="BO679">
        <f t="shared" ca="1" si="109"/>
        <v>0.16760459900780822</v>
      </c>
      <c r="BP679">
        <f t="shared" ca="1" si="110"/>
        <v>81.937838713910821</v>
      </c>
      <c r="BQ679">
        <f t="shared" ca="1" si="101"/>
        <v>11.725449503081506</v>
      </c>
      <c r="BR679">
        <f t="shared" ca="1" si="102"/>
        <v>0.55034312842586242</v>
      </c>
      <c r="BS679">
        <f t="shared" ca="1" si="103"/>
        <v>7073.2965988096676</v>
      </c>
    </row>
    <row r="680" spans="1:71">
      <c r="A680">
        <f t="shared" ca="1" si="104"/>
        <v>0.83586448206706465</v>
      </c>
      <c r="R680">
        <f t="shared" ca="1" si="105"/>
        <v>1.8291837881123882</v>
      </c>
      <c r="AH680">
        <f t="shared" ca="1" si="106"/>
        <v>22.869600350908531</v>
      </c>
      <c r="AI680">
        <f t="shared" ca="1" si="107"/>
        <v>0.63197070744028871</v>
      </c>
      <c r="AX680">
        <f t="shared" ca="1" si="108"/>
        <v>0.31487067038503946</v>
      </c>
      <c r="BO680">
        <f t="shared" ca="1" si="109"/>
        <v>0.10415731524576466</v>
      </c>
      <c r="BP680">
        <f t="shared" ca="1" si="110"/>
        <v>107.84711258798251</v>
      </c>
      <c r="BQ680">
        <f t="shared" ca="1" si="101"/>
        <v>9.128299523822152</v>
      </c>
      <c r="BR680">
        <f t="shared" ca="1" si="102"/>
        <v>0.32997136942016059</v>
      </c>
      <c r="BS680">
        <f t="shared" ca="1" si="103"/>
        <v>8561.1192443670388</v>
      </c>
    </row>
    <row r="681" spans="1:71">
      <c r="A681">
        <f t="shared" ca="1" si="104"/>
        <v>0.70400679680342804</v>
      </c>
      <c r="R681">
        <f t="shared" ca="1" si="105"/>
        <v>-1.8086013661310205</v>
      </c>
      <c r="AH681">
        <f t="shared" ca="1" si="106"/>
        <v>12.333289539720383</v>
      </c>
      <c r="AI681">
        <f t="shared" ca="1" si="107"/>
        <v>0.29060946155073109</v>
      </c>
      <c r="AX681">
        <f t="shared" ca="1" si="108"/>
        <v>0.50004830255332267</v>
      </c>
      <c r="BO681">
        <f t="shared" ca="1" si="109"/>
        <v>2.4047997878183569E-2</v>
      </c>
      <c r="BP681">
        <f t="shared" ca="1" si="110"/>
        <v>118.89048007012713</v>
      </c>
      <c r="BQ681">
        <f t="shared" ca="1" si="101"/>
        <v>4.3861598582982424</v>
      </c>
      <c r="BR681">
        <f t="shared" ca="1" si="102"/>
        <v>7.302561579661869E-2</v>
      </c>
      <c r="BS681">
        <f t="shared" ca="1" si="103"/>
        <v>8782.8572754777106</v>
      </c>
    </row>
    <row r="682" spans="1:71">
      <c r="A682">
        <f t="shared" ca="1" si="104"/>
        <v>0.15959217951004301</v>
      </c>
      <c r="R682">
        <f t="shared" ca="1" si="105"/>
        <v>-1.5689429486207205</v>
      </c>
      <c r="AH682">
        <f t="shared" ca="1" si="106"/>
        <v>8.2481996002180331</v>
      </c>
      <c r="AI682">
        <f t="shared" ca="1" si="107"/>
        <v>0.13606559329007384</v>
      </c>
      <c r="AX682">
        <f t="shared" ca="1" si="108"/>
        <v>0.90056945795128651</v>
      </c>
      <c r="BO682">
        <f t="shared" ca="1" si="109"/>
        <v>0.66493285403588798</v>
      </c>
      <c r="BP682">
        <f t="shared" ca="1" si="110"/>
        <v>120.52378929908708</v>
      </c>
      <c r="BQ682">
        <f t="shared" ca="1" si="101"/>
        <v>36.682843844510899</v>
      </c>
      <c r="BR682">
        <f t="shared" ca="1" si="102"/>
        <v>3.280272994583572</v>
      </c>
      <c r="BS682">
        <f t="shared" ca="1" si="103"/>
        <v>13089.031533762258</v>
      </c>
    </row>
    <row r="683" spans="1:71">
      <c r="A683">
        <f t="shared" ca="1" si="104"/>
        <v>0.14264659549695258</v>
      </c>
      <c r="R683">
        <f t="shared" ca="1" si="105"/>
        <v>-0.78632929468671342</v>
      </c>
      <c r="AH683">
        <f t="shared" ca="1" si="106"/>
        <v>21.740334117564455</v>
      </c>
      <c r="AI683">
        <f t="shared" ca="1" si="107"/>
        <v>0.60069564210655424</v>
      </c>
      <c r="AX683">
        <f t="shared" ca="1" si="108"/>
        <v>3.7549476845157703</v>
      </c>
      <c r="BO683">
        <f t="shared" ca="1" si="109"/>
        <v>0.89177521370642365</v>
      </c>
      <c r="BP683">
        <f t="shared" ca="1" si="110"/>
        <v>94.903693821721561</v>
      </c>
      <c r="BQ683">
        <f t="shared" ca="1" si="101"/>
        <v>55.381738419538479</v>
      </c>
      <c r="BR683">
        <f t="shared" ca="1" si="102"/>
        <v>6.6706345809161158</v>
      </c>
      <c r="BS683">
        <f t="shared" ca="1" si="103"/>
        <v>14182.622783749192</v>
      </c>
    </row>
    <row r="684" spans="1:71">
      <c r="A684">
        <f t="shared" ca="1" si="104"/>
        <v>0.83309928401237421</v>
      </c>
      <c r="R684">
        <f t="shared" ca="1" si="105"/>
        <v>1.131811471591966</v>
      </c>
      <c r="AH684">
        <f t="shared" ca="1" si="106"/>
        <v>45.569027953185554</v>
      </c>
      <c r="AI684">
        <f t="shared" ca="1" si="107"/>
        <v>0.99018324336017449</v>
      </c>
      <c r="AX684">
        <f t="shared" ca="1" si="108"/>
        <v>5.8380428494813605</v>
      </c>
      <c r="BO684">
        <f t="shared" ca="1" si="109"/>
        <v>0.86311169183568126</v>
      </c>
      <c r="BP684">
        <f t="shared" ca="1" si="110"/>
        <v>101.85526382199357</v>
      </c>
      <c r="BQ684">
        <f t="shared" ca="1" si="101"/>
        <v>52.31291771023561</v>
      </c>
      <c r="BR684">
        <f t="shared" ca="1" si="102"/>
        <v>5.9657698636200092</v>
      </c>
      <c r="BS684">
        <f t="shared" ca="1" si="103"/>
        <v>14150.891197649113</v>
      </c>
    </row>
    <row r="685" spans="1:71">
      <c r="A685">
        <f t="shared" ca="1" si="104"/>
        <v>0.36091644192509986</v>
      </c>
      <c r="R685">
        <f t="shared" ca="1" si="105"/>
        <v>-0.21956683339849523</v>
      </c>
      <c r="AH685">
        <f t="shared" ca="1" si="106"/>
        <v>10.115938688118412</v>
      </c>
      <c r="AI685">
        <f t="shared" ca="1" si="107"/>
        <v>0.20463082663503507</v>
      </c>
      <c r="AX685">
        <f t="shared" ca="1" si="108"/>
        <v>3.0736401089099732</v>
      </c>
      <c r="BO685">
        <f t="shared" ca="1" si="109"/>
        <v>0.47876501600532528</v>
      </c>
      <c r="BP685">
        <f t="shared" ca="1" si="110"/>
        <v>73.482217233579888</v>
      </c>
      <c r="BQ685">
        <f t="shared" ca="1" si="101"/>
        <v>25.973007576118228</v>
      </c>
      <c r="BR685">
        <f t="shared" ca="1" si="102"/>
        <v>1.9546629419044574</v>
      </c>
      <c r="BS685">
        <f t="shared" ca="1" si="103"/>
        <v>8327.4548465337521</v>
      </c>
    </row>
    <row r="686" spans="1:71">
      <c r="A686">
        <f t="shared" ca="1" si="104"/>
        <v>0.84172385890546209</v>
      </c>
      <c r="R686">
        <f t="shared" ca="1" si="105"/>
        <v>-0.93781807304055786</v>
      </c>
      <c r="AH686">
        <f t="shared" ca="1" si="106"/>
        <v>13.510909570265071</v>
      </c>
      <c r="AI686">
        <f t="shared" ca="1" si="107"/>
        <v>0.33427313980531337</v>
      </c>
      <c r="AX686">
        <f t="shared" ca="1" si="108"/>
        <v>3.3510080378878988</v>
      </c>
      <c r="BO686">
        <f t="shared" ca="1" si="109"/>
        <v>0.22837803213845909</v>
      </c>
      <c r="BP686">
        <f t="shared" ca="1" si="110"/>
        <v>81.842579952568997</v>
      </c>
      <c r="BQ686">
        <f t="shared" ca="1" si="101"/>
        <v>14.265054803212706</v>
      </c>
      <c r="BR686">
        <f t="shared" ca="1" si="102"/>
        <v>0.77778158347521742</v>
      </c>
      <c r="BS686">
        <f t="shared" ca="1" si="103"/>
        <v>7388.820552043665</v>
      </c>
    </row>
    <row r="687" spans="1:71">
      <c r="A687">
        <f t="shared" ca="1" si="104"/>
        <v>0.40450338045480616</v>
      </c>
      <c r="R687">
        <f t="shared" ca="1" si="105"/>
        <v>0.81819201999223623</v>
      </c>
      <c r="AH687">
        <f t="shared" ca="1" si="106"/>
        <v>21.68793461780345</v>
      </c>
      <c r="AI687">
        <f t="shared" ca="1" si="107"/>
        <v>0.59921347689711379</v>
      </c>
      <c r="AX687">
        <f t="shared" ca="1" si="108"/>
        <v>0.79975559762645188</v>
      </c>
      <c r="BO687">
        <f t="shared" ca="1" si="109"/>
        <v>1.6455453409088272E-2</v>
      </c>
      <c r="BP687">
        <f t="shared" ca="1" si="110"/>
        <v>71.976449711026419</v>
      </c>
      <c r="BQ687">
        <f t="shared" ca="1" si="101"/>
        <v>3.6282726919666084</v>
      </c>
      <c r="BR687">
        <f t="shared" ca="1" si="102"/>
        <v>4.9777044713477006E-2</v>
      </c>
      <c r="BS687">
        <f t="shared" ca="1" si="103"/>
        <v>5416.1118623825532</v>
      </c>
    </row>
    <row r="688" spans="1:71">
      <c r="A688">
        <f t="shared" ca="1" si="104"/>
        <v>0.73045392102596285</v>
      </c>
      <c r="R688">
        <f t="shared" ca="1" si="105"/>
        <v>-1.1314545328566505</v>
      </c>
      <c r="AH688">
        <f t="shared" ca="1" si="106"/>
        <v>28.330068730189183</v>
      </c>
      <c r="AI688">
        <f t="shared" ca="1" si="107"/>
        <v>0.76520703938083767</v>
      </c>
      <c r="AX688">
        <f t="shared" ca="1" si="108"/>
        <v>1.3590982192844916</v>
      </c>
      <c r="BO688">
        <f t="shared" ca="1" si="109"/>
        <v>0.21315205715765162</v>
      </c>
      <c r="BP688">
        <f t="shared" ca="1" si="110"/>
        <v>84.47406799690485</v>
      </c>
      <c r="BQ688">
        <f t="shared" ca="1" si="101"/>
        <v>13.619667973735233</v>
      </c>
      <c r="BR688">
        <f t="shared" ca="1" si="102"/>
        <v>0.71916078108090342</v>
      </c>
      <c r="BS688">
        <f t="shared" ca="1" si="103"/>
        <v>7490.8997914811334</v>
      </c>
    </row>
    <row r="689" spans="1:71">
      <c r="A689">
        <f t="shared" ca="1" si="104"/>
        <v>0.41987336865574409</v>
      </c>
      <c r="R689">
        <f t="shared" ca="1" si="105"/>
        <v>0.64593547439167087</v>
      </c>
      <c r="AH689">
        <f t="shared" ca="1" si="106"/>
        <v>9.3331925000295595</v>
      </c>
      <c r="AI689">
        <f t="shared" ca="1" si="107"/>
        <v>0.17421696448521606</v>
      </c>
      <c r="AX689">
        <f t="shared" ca="1" si="108"/>
        <v>0.63656080396608117</v>
      </c>
      <c r="BO689">
        <f t="shared" ca="1" si="109"/>
        <v>0.60311493451522891</v>
      </c>
      <c r="BP689">
        <f t="shared" ca="1" si="110"/>
        <v>123.03174524645962</v>
      </c>
      <c r="BQ689">
        <f t="shared" ca="1" si="101"/>
        <v>32.856003916567296</v>
      </c>
      <c r="BR689">
        <f t="shared" ca="1" si="102"/>
        <v>2.7723256434161869</v>
      </c>
      <c r="BS689">
        <f t="shared" ca="1" si="103"/>
        <v>12729.52025193376</v>
      </c>
    </row>
    <row r="690" spans="1:71">
      <c r="A690">
        <f t="shared" ca="1" si="104"/>
        <v>0.20753077044126433</v>
      </c>
      <c r="R690">
        <f t="shared" ca="1" si="105"/>
        <v>0.83319592126275022</v>
      </c>
      <c r="AH690">
        <f t="shared" ca="1" si="106"/>
        <v>23.379376440211232</v>
      </c>
      <c r="AI690">
        <f t="shared" ca="1" si="107"/>
        <v>0.64567120064400951</v>
      </c>
      <c r="AX690">
        <f t="shared" ca="1" si="108"/>
        <v>8.4540255496471844E-2</v>
      </c>
      <c r="BO690">
        <f t="shared" ca="1" si="109"/>
        <v>5.9529389655769038E-2</v>
      </c>
      <c r="BP690">
        <f t="shared" ca="1" si="110"/>
        <v>122.3109907540689</v>
      </c>
      <c r="BQ690">
        <f t="shared" ca="1" si="101"/>
        <v>6.9009790410212979</v>
      </c>
      <c r="BR690">
        <f t="shared" ca="1" si="102"/>
        <v>0.18412463909628779</v>
      </c>
      <c r="BS690">
        <f t="shared" ca="1" si="103"/>
        <v>9307.1046486158375</v>
      </c>
    </row>
    <row r="691" spans="1:71">
      <c r="A691">
        <f t="shared" ca="1" si="104"/>
        <v>0.34909069367683276</v>
      </c>
      <c r="R691">
        <f t="shared" ca="1" si="105"/>
        <v>-1.3489524348503359</v>
      </c>
      <c r="AH691">
        <f t="shared" ca="1" si="106"/>
        <v>24.208739526968252</v>
      </c>
      <c r="AI691">
        <f t="shared" ca="1" si="107"/>
        <v>0.66740544160611515</v>
      </c>
      <c r="AX691">
        <f t="shared" ca="1" si="108"/>
        <v>0.52050315134724179</v>
      </c>
      <c r="BO691">
        <f t="shared" ca="1" si="109"/>
        <v>0.89624133767916125</v>
      </c>
      <c r="BP691">
        <f t="shared" ca="1" si="110"/>
        <v>116.80836013854156</v>
      </c>
      <c r="BQ691">
        <f t="shared" ca="1" si="101"/>
        <v>55.895052188467673</v>
      </c>
      <c r="BR691">
        <f t="shared" ca="1" si="102"/>
        <v>6.7970628933226953</v>
      </c>
      <c r="BS691">
        <f t="shared" ca="1" si="103"/>
        <v>15805.209296541485</v>
      </c>
    </row>
    <row r="692" spans="1:71">
      <c r="A692">
        <f t="shared" ca="1" si="104"/>
        <v>0.1753760740296324</v>
      </c>
      <c r="R692">
        <f t="shared" ca="1" si="105"/>
        <v>0.63772138637648912</v>
      </c>
      <c r="AH692">
        <f t="shared" ca="1" si="106"/>
        <v>15.167338138729583</v>
      </c>
      <c r="AI692">
        <f t="shared" ca="1" si="107"/>
        <v>0.39334283382919877</v>
      </c>
      <c r="AX692">
        <f t="shared" ca="1" si="108"/>
        <v>1.3312987996157695</v>
      </c>
      <c r="BO692">
        <f t="shared" ca="1" si="109"/>
        <v>0.77120045410991356</v>
      </c>
      <c r="BP692">
        <f t="shared" ca="1" si="110"/>
        <v>129.86496212877285</v>
      </c>
      <c r="BQ692">
        <f t="shared" ca="1" si="101"/>
        <v>44.20506380806799</v>
      </c>
      <c r="BR692">
        <f t="shared" ca="1" si="102"/>
        <v>4.4247270126737694</v>
      </c>
      <c r="BS692">
        <f t="shared" ca="1" si="103"/>
        <v>14838.471833623029</v>
      </c>
    </row>
    <row r="693" spans="1:71">
      <c r="A693">
        <f t="shared" ca="1" si="104"/>
        <v>7.477099677900334E-2</v>
      </c>
      <c r="R693">
        <f t="shared" ca="1" si="105"/>
        <v>1.2787180366522661</v>
      </c>
      <c r="AH693">
        <f t="shared" ca="1" si="106"/>
        <v>22.534353326838168</v>
      </c>
      <c r="AI693">
        <f t="shared" ca="1" si="107"/>
        <v>0.62281912641251713</v>
      </c>
      <c r="AX693">
        <f t="shared" ca="1" si="108"/>
        <v>5.5807375936319419</v>
      </c>
      <c r="BO693">
        <f t="shared" ca="1" si="109"/>
        <v>0.24398463387258074</v>
      </c>
      <c r="BP693">
        <f t="shared" ca="1" si="110"/>
        <v>94.497553101856056</v>
      </c>
      <c r="BQ693">
        <f t="shared" ca="1" si="101"/>
        <v>14.93321853423555</v>
      </c>
      <c r="BR693">
        <f t="shared" ca="1" si="102"/>
        <v>0.83908073233138847</v>
      </c>
      <c r="BS693">
        <f t="shared" ca="1" si="103"/>
        <v>8359.8747902528939</v>
      </c>
    </row>
    <row r="694" spans="1:71">
      <c r="A694">
        <f t="shared" ca="1" si="104"/>
        <v>0.35073520105200495</v>
      </c>
      <c r="R694">
        <f t="shared" ca="1" si="105"/>
        <v>-0.8464183452215206</v>
      </c>
      <c r="AH694">
        <f t="shared" ca="1" si="106"/>
        <v>44.462770644744062</v>
      </c>
      <c r="AI694">
        <f t="shared" ca="1" si="107"/>
        <v>0.98466954553364594</v>
      </c>
      <c r="AX694">
        <f t="shared" ca="1" si="108"/>
        <v>2.9166656596213127</v>
      </c>
      <c r="BO694">
        <f t="shared" ca="1" si="109"/>
        <v>0.46385750860603081</v>
      </c>
      <c r="BP694">
        <f t="shared" ca="1" si="110"/>
        <v>67.151626812010193</v>
      </c>
      <c r="BQ694">
        <f t="shared" ca="1" si="101"/>
        <v>25.205858417106057</v>
      </c>
      <c r="BR694">
        <f t="shared" ca="1" si="102"/>
        <v>1.870065933264514</v>
      </c>
      <c r="BS694">
        <f t="shared" ca="1" si="103"/>
        <v>7782.2194985306733</v>
      </c>
    </row>
    <row r="695" spans="1:71">
      <c r="A695">
        <f t="shared" ca="1" si="104"/>
        <v>0.36792346033778422</v>
      </c>
      <c r="R695">
        <f t="shared" ca="1" si="105"/>
        <v>0.36836096558184933</v>
      </c>
      <c r="AH695">
        <f t="shared" ca="1" si="106"/>
        <v>12.856576666972131</v>
      </c>
      <c r="AI695">
        <f t="shared" ca="1" si="107"/>
        <v>0.31018305155174053</v>
      </c>
      <c r="AX695">
        <f t="shared" ca="1" si="108"/>
        <v>1.4663912860875015</v>
      </c>
      <c r="BO695">
        <f t="shared" ca="1" si="109"/>
        <v>0.11849357726457976</v>
      </c>
      <c r="BP695">
        <f t="shared" ca="1" si="110"/>
        <v>99.329296599852043</v>
      </c>
      <c r="BQ695">
        <f t="shared" ref="BQ695:BQ758" ca="1" si="111">IF(BO695&lt;(10/80),0+SQRT(BO695*(80-0)*(10-0)),80-SQRT((1-BO695)*(80-0)*(80-10)))</f>
        <v>9.7362652907397607</v>
      </c>
      <c r="BR695">
        <f t="shared" ref="BR695:BR758" ca="1" si="112">-LN(1-BO695)/(1/3)</f>
        <v>0.37836897308202311</v>
      </c>
      <c r="BS695">
        <f t="shared" ref="BS695:BS758" ca="1" si="113">BP695*$BP$4+BQ695*$BQ$4+BR695*$BR$4</f>
        <v>8040.1879829882264</v>
      </c>
    </row>
    <row r="696" spans="1:71">
      <c r="A696">
        <f t="shared" ca="1" si="104"/>
        <v>0.54571788967378831</v>
      </c>
      <c r="R696">
        <f t="shared" ca="1" si="105"/>
        <v>-0.50317721311642294</v>
      </c>
      <c r="AH696">
        <f t="shared" ca="1" si="106"/>
        <v>45.66057356721651</v>
      </c>
      <c r="AI696">
        <f t="shared" ca="1" si="107"/>
        <v>0.99058468911722997</v>
      </c>
      <c r="AX696">
        <f t="shared" ca="1" si="108"/>
        <v>1.370639091828757</v>
      </c>
      <c r="BO696">
        <f t="shared" ca="1" si="109"/>
        <v>0.34400183582833488</v>
      </c>
      <c r="BP696">
        <f t="shared" ca="1" si="110"/>
        <v>94.750875874420785</v>
      </c>
      <c r="BQ696">
        <f t="shared" ca="1" si="111"/>
        <v>19.389854649891127</v>
      </c>
      <c r="BR696">
        <f t="shared" ca="1" si="112"/>
        <v>1.2647918656823012</v>
      </c>
      <c r="BS696">
        <f t="shared" ca="1" si="113"/>
        <v>8950.9843359032584</v>
      </c>
    </row>
    <row r="697" spans="1:71">
      <c r="A697">
        <f t="shared" ca="1" si="104"/>
        <v>0.14968635081593096</v>
      </c>
      <c r="R697">
        <f t="shared" ca="1" si="105"/>
        <v>0.93374516167873156</v>
      </c>
      <c r="AH697">
        <f t="shared" ca="1" si="106"/>
        <v>24.077077377161118</v>
      </c>
      <c r="AI697">
        <f t="shared" ca="1" si="107"/>
        <v>0.66400104134515403</v>
      </c>
      <c r="AX697">
        <f t="shared" ca="1" si="108"/>
        <v>1.4106388856462149</v>
      </c>
      <c r="BO697">
        <f t="shared" ca="1" si="109"/>
        <v>0.38101344550378058</v>
      </c>
      <c r="BP697">
        <f t="shared" ca="1" si="110"/>
        <v>75.877076223890143</v>
      </c>
      <c r="BQ697">
        <f t="shared" ca="1" si="111"/>
        <v>21.124498259642593</v>
      </c>
      <c r="BR697">
        <f t="shared" ca="1" si="112"/>
        <v>1.439015183592832</v>
      </c>
      <c r="BS697">
        <f t="shared" ca="1" si="113"/>
        <v>7855.5497167144185</v>
      </c>
    </row>
    <row r="698" spans="1:71">
      <c r="A698">
        <f t="shared" ca="1" si="104"/>
        <v>0.16920426780725528</v>
      </c>
      <c r="R698">
        <f t="shared" ca="1" si="105"/>
        <v>1.3147793410635473</v>
      </c>
      <c r="AH698">
        <f t="shared" ca="1" si="106"/>
        <v>30.690499867803307</v>
      </c>
      <c r="AI698">
        <f t="shared" ca="1" si="107"/>
        <v>0.81357160232234793</v>
      </c>
      <c r="AX698">
        <f t="shared" ca="1" si="108"/>
        <v>3.2475141111532215</v>
      </c>
      <c r="BO698">
        <f t="shared" ca="1" si="109"/>
        <v>0.7354608823142722</v>
      </c>
      <c r="BP698">
        <f t="shared" ca="1" si="110"/>
        <v>92.764518618197442</v>
      </c>
      <c r="BQ698">
        <f t="shared" ca="1" si="111"/>
        <v>41.510792953867238</v>
      </c>
      <c r="BR698">
        <f t="shared" ca="1" si="112"/>
        <v>3.9892984370014664</v>
      </c>
      <c r="BS698">
        <f t="shared" ca="1" si="113"/>
        <v>11841.385129760984</v>
      </c>
    </row>
    <row r="699" spans="1:71">
      <c r="A699">
        <f t="shared" ca="1" si="104"/>
        <v>0.13456857045794479</v>
      </c>
      <c r="R699">
        <f t="shared" ca="1" si="105"/>
        <v>-0.46182100472167231</v>
      </c>
      <c r="AH699">
        <f t="shared" ca="1" si="106"/>
        <v>31.109168048999575</v>
      </c>
      <c r="AI699">
        <f t="shared" ca="1" si="107"/>
        <v>0.82156823409953073</v>
      </c>
      <c r="AX699">
        <f t="shared" ca="1" si="108"/>
        <v>3.3516671332181511</v>
      </c>
      <c r="BO699">
        <f t="shared" ca="1" si="109"/>
        <v>0.42477403177439421</v>
      </c>
      <c r="BP699">
        <f t="shared" ca="1" si="110"/>
        <v>107.49014714383782</v>
      </c>
      <c r="BQ699">
        <f t="shared" ca="1" si="111"/>
        <v>23.243807191960165</v>
      </c>
      <c r="BR699">
        <f t="shared" ca="1" si="112"/>
        <v>1.65897698149796</v>
      </c>
      <c r="BS699">
        <f t="shared" ca="1" si="113"/>
        <v>10346.384113714052</v>
      </c>
    </row>
    <row r="700" spans="1:71">
      <c r="A700">
        <f t="shared" ca="1" si="104"/>
        <v>0.98828367452928123</v>
      </c>
      <c r="R700">
        <f t="shared" ca="1" si="105"/>
        <v>0.1834603663893741</v>
      </c>
      <c r="AH700">
        <f t="shared" ca="1" si="106"/>
        <v>47.787178119725318</v>
      </c>
      <c r="AI700">
        <f t="shared" ca="1" si="107"/>
        <v>0.99755170966308881</v>
      </c>
      <c r="AX700">
        <f t="shared" ca="1" si="108"/>
        <v>1.394413819652498</v>
      </c>
      <c r="BO700">
        <f t="shared" ca="1" si="109"/>
        <v>0.61228577247355953</v>
      </c>
      <c r="BP700">
        <f t="shared" ca="1" si="110"/>
        <v>85.367443179033302</v>
      </c>
      <c r="BQ700">
        <f t="shared" ca="1" si="111"/>
        <v>33.403866317600269</v>
      </c>
      <c r="BR700">
        <f t="shared" ca="1" si="112"/>
        <v>2.8424602131655061</v>
      </c>
      <c r="BS700">
        <f t="shared" ca="1" si="113"/>
        <v>10168.84571824201</v>
      </c>
    </row>
    <row r="701" spans="1:71">
      <c r="A701">
        <f t="shared" ca="1" si="104"/>
        <v>0.89107190979347772</v>
      </c>
      <c r="R701">
        <f t="shared" ca="1" si="105"/>
        <v>0.46127306865032874</v>
      </c>
      <c r="AH701">
        <f t="shared" ca="1" si="106"/>
        <v>9.2350307030714802</v>
      </c>
      <c r="AI701">
        <f t="shared" ca="1" si="107"/>
        <v>0.17057158417334584</v>
      </c>
      <c r="AX701">
        <f t="shared" ca="1" si="108"/>
        <v>0.20849673121334672</v>
      </c>
      <c r="BO701">
        <f t="shared" ca="1" si="109"/>
        <v>0.3030691759793489</v>
      </c>
      <c r="BP701">
        <f t="shared" ca="1" si="110"/>
        <v>81.246145526185956</v>
      </c>
      <c r="BQ701">
        <f t="shared" ca="1" si="111"/>
        <v>17.527505136134948</v>
      </c>
      <c r="BR701">
        <f t="shared" ca="1" si="112"/>
        <v>1.0832073639720317</v>
      </c>
      <c r="BS701">
        <f t="shared" ca="1" si="113"/>
        <v>7764.9429096381218</v>
      </c>
    </row>
    <row r="702" spans="1:71">
      <c r="A702">
        <f t="shared" ca="1" si="104"/>
        <v>0.45146308696379311</v>
      </c>
      <c r="R702">
        <f t="shared" ca="1" si="105"/>
        <v>-0.39550691550210387</v>
      </c>
      <c r="AH702">
        <f t="shared" ca="1" si="106"/>
        <v>20.565726231786083</v>
      </c>
      <c r="AI702">
        <f t="shared" ca="1" si="107"/>
        <v>0.56681176386891707</v>
      </c>
      <c r="AX702">
        <f t="shared" ca="1" si="108"/>
        <v>1.1613296467844831</v>
      </c>
      <c r="BO702">
        <f t="shared" ca="1" si="109"/>
        <v>6.042379982304702E-2</v>
      </c>
      <c r="BP702">
        <f t="shared" ca="1" si="110"/>
        <v>117.33823642275962</v>
      </c>
      <c r="BQ702">
        <f t="shared" ca="1" si="111"/>
        <v>6.9526282698298791</v>
      </c>
      <c r="BR702">
        <f t="shared" ca="1" si="112"/>
        <v>0.18697906877245013</v>
      </c>
      <c r="BS702">
        <f t="shared" ca="1" si="113"/>
        <v>8965.0330972078973</v>
      </c>
    </row>
    <row r="703" spans="1:71">
      <c r="A703">
        <f t="shared" ca="1" si="104"/>
        <v>0.99938891563923715</v>
      </c>
      <c r="R703">
        <f t="shared" ca="1" si="105"/>
        <v>3.1517509733283745E-2</v>
      </c>
      <c r="AH703">
        <f t="shared" ca="1" si="106"/>
        <v>23.691809877842211</v>
      </c>
      <c r="AI703">
        <f t="shared" ca="1" si="107"/>
        <v>0.65393956624819971</v>
      </c>
      <c r="AX703">
        <f t="shared" ca="1" si="108"/>
        <v>0.20440454054921581</v>
      </c>
      <c r="BO703">
        <f t="shared" ca="1" si="109"/>
        <v>0.87242719139027702</v>
      </c>
      <c r="BP703">
        <f t="shared" ca="1" si="110"/>
        <v>108.47729150016826</v>
      </c>
      <c r="BQ703">
        <f t="shared" ca="1" si="111"/>
        <v>53.271593234641749</v>
      </c>
      <c r="BR703">
        <f t="shared" ca="1" si="112"/>
        <v>6.1772040883502335</v>
      </c>
      <c r="BS703">
        <f t="shared" ca="1" si="113"/>
        <v>14773.730954981023</v>
      </c>
    </row>
    <row r="704" spans="1:71">
      <c r="A704">
        <f t="shared" ca="1" si="104"/>
        <v>0.31853162186494166</v>
      </c>
      <c r="R704">
        <f t="shared" ca="1" si="105"/>
        <v>-0.19841935898234001</v>
      </c>
      <c r="AH704">
        <f t="shared" ca="1" si="106"/>
        <v>40.222097524746303</v>
      </c>
      <c r="AI704">
        <f t="shared" ca="1" si="107"/>
        <v>0.95219631159221385</v>
      </c>
      <c r="AX704">
        <f t="shared" ca="1" si="108"/>
        <v>0.11017790771677578</v>
      </c>
      <c r="BO704">
        <f t="shared" ca="1" si="109"/>
        <v>0.72995622211828604</v>
      </c>
      <c r="BP704">
        <f t="shared" ca="1" si="110"/>
        <v>88.739294501532697</v>
      </c>
      <c r="BQ704">
        <f t="shared" ca="1" si="111"/>
        <v>41.11240356954935</v>
      </c>
      <c r="BR704">
        <f t="shared" ca="1" si="112"/>
        <v>3.9275135784733082</v>
      </c>
      <c r="BS704">
        <f t="shared" ca="1" si="113"/>
        <v>11501.245045604217</v>
      </c>
    </row>
    <row r="705" spans="1:71">
      <c r="A705">
        <f t="shared" ca="1" si="104"/>
        <v>0.5656414788767109</v>
      </c>
      <c r="R705">
        <f t="shared" ca="1" si="105"/>
        <v>-1.4685520290316227</v>
      </c>
      <c r="AH705">
        <f t="shared" ca="1" si="106"/>
        <v>34.443056304158759</v>
      </c>
      <c r="AI705">
        <f t="shared" ca="1" si="107"/>
        <v>0.87899075142221272</v>
      </c>
      <c r="AX705">
        <f t="shared" ca="1" si="108"/>
        <v>0.98327751456688972</v>
      </c>
      <c r="BO705">
        <f t="shared" ca="1" si="109"/>
        <v>4.2371456140536279E-2</v>
      </c>
      <c r="BP705">
        <f t="shared" ca="1" si="110"/>
        <v>98.781136568466152</v>
      </c>
      <c r="BQ705">
        <f t="shared" ca="1" si="111"/>
        <v>5.8221271810592574</v>
      </c>
      <c r="BR705">
        <f t="shared" ca="1" si="112"/>
        <v>0.12988595242922285</v>
      </c>
      <c r="BS705">
        <f t="shared" ca="1" si="113"/>
        <v>7535.8580636273227</v>
      </c>
    </row>
    <row r="706" spans="1:71">
      <c r="A706">
        <f t="shared" ca="1" si="104"/>
        <v>0.58608172695254923</v>
      </c>
      <c r="R706">
        <f t="shared" ca="1" si="105"/>
        <v>-0.24087958667902187</v>
      </c>
      <c r="AH706">
        <f t="shared" ca="1" si="106"/>
        <v>25.772488020612833</v>
      </c>
      <c r="AI706">
        <f t="shared" ca="1" si="107"/>
        <v>0.70651383164432568</v>
      </c>
      <c r="AX706">
        <f t="shared" ca="1" si="108"/>
        <v>1.5167979386695942</v>
      </c>
      <c r="BO706">
        <f t="shared" ca="1" si="109"/>
        <v>0.67404197135047972</v>
      </c>
      <c r="BP706">
        <f t="shared" ca="1" si="110"/>
        <v>133.58137434304012</v>
      </c>
      <c r="BQ706">
        <f t="shared" ca="1" si="111"/>
        <v>37.275709948118347</v>
      </c>
      <c r="BR706">
        <f t="shared" ca="1" si="112"/>
        <v>3.3629599571334969</v>
      </c>
      <c r="BS706">
        <f t="shared" ca="1" si="113"/>
        <v>14087.155185964693</v>
      </c>
    </row>
    <row r="707" spans="1:71">
      <c r="A707">
        <f t="shared" ref="A707:A770" ca="1" si="114">RAND()</f>
        <v>0.11151600625057478</v>
      </c>
      <c r="R707">
        <f t="shared" ref="R707:R770" ca="1" si="115">_xlfn.NORM.INV(RAND(),0,1)</f>
        <v>5.5091631506637866E-2</v>
      </c>
      <c r="AH707">
        <f t="shared" ref="AH707:AH770" ca="1" si="116">IF(AI707&lt;$AL$4,$AL$1+SQRT(AI707*($AL$2-$AL$1)*($AL$3-$AL$1)),$AL$2-SQRT((1-AI707)*($AL$2-$AL$1)*($AL$2-$AL$3)))</f>
        <v>39.519962951879933</v>
      </c>
      <c r="AI707">
        <f t="shared" ref="AI707:AI770" ca="1" si="117">RAND()</f>
        <v>0.94508441173501545</v>
      </c>
      <c r="AX707">
        <f t="shared" ref="AX707:AX770" ca="1" si="118">-LN(1-RAND())/$AW$2</f>
        <v>1.6942044579875051</v>
      </c>
      <c r="BO707">
        <f t="shared" ca="1" si="109"/>
        <v>0.7037295876901235</v>
      </c>
      <c r="BP707">
        <f t="shared" ca="1" si="110"/>
        <v>84.198677654890034</v>
      </c>
      <c r="BQ707">
        <f t="shared" ca="1" si="111"/>
        <v>39.267773091379986</v>
      </c>
      <c r="BR707">
        <f t="shared" ca="1" si="112"/>
        <v>3.6494480597838956</v>
      </c>
      <c r="BS707">
        <f t="shared" ca="1" si="113"/>
        <v>10915.519162915469</v>
      </c>
    </row>
    <row r="708" spans="1:71">
      <c r="A708">
        <f t="shared" ca="1" si="114"/>
        <v>4.7169890213502152E-2</v>
      </c>
      <c r="R708">
        <f t="shared" ca="1" si="115"/>
        <v>0.12557544601459017</v>
      </c>
      <c r="AH708">
        <f t="shared" ca="1" si="116"/>
        <v>37.023431543921291</v>
      </c>
      <c r="AI708">
        <f t="shared" ca="1" si="117"/>
        <v>0.91580433555235152</v>
      </c>
      <c r="AX708">
        <f t="shared" ca="1" si="118"/>
        <v>2.3287019922791727</v>
      </c>
      <c r="BO708">
        <f t="shared" ca="1" si="109"/>
        <v>0.54856187118735922</v>
      </c>
      <c r="BP708">
        <f t="shared" ca="1" si="110"/>
        <v>86.75830857836938</v>
      </c>
      <c r="BQ708">
        <f t="shared" ca="1" si="111"/>
        <v>29.720247401654923</v>
      </c>
      <c r="BR708">
        <f t="shared" ca="1" si="112"/>
        <v>2.3859508507805915</v>
      </c>
      <c r="BS708">
        <f t="shared" ca="1" si="113"/>
        <v>9760.8915958855268</v>
      </c>
    </row>
    <row r="709" spans="1:71">
      <c r="A709">
        <f t="shared" ca="1" si="114"/>
        <v>0.15945261660194587</v>
      </c>
      <c r="R709">
        <f t="shared" ca="1" si="115"/>
        <v>-1.031202802742351</v>
      </c>
      <c r="AH709">
        <f t="shared" ca="1" si="116"/>
        <v>30.137199477472549</v>
      </c>
      <c r="AI709">
        <f t="shared" ca="1" si="117"/>
        <v>0.80273457770114165</v>
      </c>
      <c r="AX709">
        <f t="shared" ca="1" si="118"/>
        <v>1.6081475643390772</v>
      </c>
      <c r="BO709">
        <f t="shared" ca="1" si="109"/>
        <v>0.47094056931229789</v>
      </c>
      <c r="BP709">
        <f t="shared" ca="1" si="110"/>
        <v>108.00406439897998</v>
      </c>
      <c r="BQ709">
        <f t="shared" ca="1" si="111"/>
        <v>25.569008718826993</v>
      </c>
      <c r="BR709">
        <f t="shared" ca="1" si="112"/>
        <v>1.9099635242661921</v>
      </c>
      <c r="BS709">
        <f t="shared" ca="1" si="113"/>
        <v>10690.174437091155</v>
      </c>
    </row>
    <row r="710" spans="1:71">
      <c r="A710">
        <f t="shared" ca="1" si="114"/>
        <v>0.64518159839585032</v>
      </c>
      <c r="R710">
        <f t="shared" ca="1" si="115"/>
        <v>-2.287112479381062</v>
      </c>
      <c r="AH710">
        <f t="shared" ca="1" si="116"/>
        <v>31.720171212740745</v>
      </c>
      <c r="AI710">
        <f t="shared" ca="1" si="117"/>
        <v>0.8329239297542439</v>
      </c>
      <c r="AX710">
        <f t="shared" ca="1" si="118"/>
        <v>5.019180570888917</v>
      </c>
      <c r="BO710">
        <f t="shared" ca="1" si="109"/>
        <v>1.0785886282987933E-3</v>
      </c>
      <c r="BP710">
        <f t="shared" ca="1" si="110"/>
        <v>123.07587173742114</v>
      </c>
      <c r="BQ710">
        <f t="shared" ca="1" si="111"/>
        <v>0.92890844685525098</v>
      </c>
      <c r="BR710">
        <f t="shared" ca="1" si="112"/>
        <v>3.2375121708357229E-3</v>
      </c>
      <c r="BS710">
        <f t="shared" ca="1" si="113"/>
        <v>8709.1731199562564</v>
      </c>
    </row>
    <row r="711" spans="1:71">
      <c r="A711">
        <f t="shared" ca="1" si="114"/>
        <v>0.7713625815667845</v>
      </c>
      <c r="R711">
        <f t="shared" ca="1" si="115"/>
        <v>-0.78569190449925663</v>
      </c>
      <c r="AH711">
        <f t="shared" ca="1" si="116"/>
        <v>20.565292809901834</v>
      </c>
      <c r="AI711">
        <f t="shared" ca="1" si="117"/>
        <v>0.56679900631659175</v>
      </c>
      <c r="AX711">
        <f t="shared" ca="1" si="118"/>
        <v>1.2678998624729851</v>
      </c>
      <c r="BO711">
        <f t="shared" ca="1" si="109"/>
        <v>0.80507767912612893</v>
      </c>
      <c r="BP711">
        <f t="shared" ca="1" si="110"/>
        <v>124.20104449281432</v>
      </c>
      <c r="BQ711">
        <f t="shared" ca="1" si="111"/>
        <v>46.961159268314546</v>
      </c>
      <c r="BR711">
        <f t="shared" ca="1" si="112"/>
        <v>4.9054624628267636</v>
      </c>
      <c r="BS711">
        <f t="shared" ca="1" si="113"/>
        <v>14861.827780176487</v>
      </c>
    </row>
    <row r="712" spans="1:71">
      <c r="A712">
        <f t="shared" ca="1" si="114"/>
        <v>0.58141633683588934</v>
      </c>
      <c r="R712">
        <f t="shared" ca="1" si="115"/>
        <v>0.65986279560813088</v>
      </c>
      <c r="AH712">
        <f t="shared" ca="1" si="116"/>
        <v>7.9082779418785991</v>
      </c>
      <c r="AI712">
        <f t="shared" ca="1" si="117"/>
        <v>0.12508172001200724</v>
      </c>
      <c r="AX712">
        <f t="shared" ca="1" si="118"/>
        <v>4.8514218851089543</v>
      </c>
      <c r="BO712">
        <f t="shared" ca="1" si="109"/>
        <v>0.36146713700667177</v>
      </c>
      <c r="BP712">
        <f t="shared" ca="1" si="110"/>
        <v>100.8907854737498</v>
      </c>
      <c r="BQ712">
        <f t="shared" ca="1" si="111"/>
        <v>20.202140232591624</v>
      </c>
      <c r="BR712">
        <f t="shared" ca="1" si="112"/>
        <v>1.3457464073290508</v>
      </c>
      <c r="BS712">
        <f t="shared" ca="1" si="113"/>
        <v>9486.2929286203635</v>
      </c>
    </row>
    <row r="713" spans="1:71">
      <c r="A713">
        <f t="shared" ca="1" si="114"/>
        <v>0.11260301200293477</v>
      </c>
      <c r="R713">
        <f t="shared" ca="1" si="115"/>
        <v>6.082833276270231E-2</v>
      </c>
      <c r="AH713">
        <f t="shared" ca="1" si="116"/>
        <v>15.98534060210315</v>
      </c>
      <c r="AI713">
        <f t="shared" ca="1" si="117"/>
        <v>0.42150147302253371</v>
      </c>
      <c r="AX713">
        <f t="shared" ca="1" si="118"/>
        <v>0.44303369012379801</v>
      </c>
      <c r="BO713">
        <f t="shared" ca="1" si="109"/>
        <v>0.37116462755021273</v>
      </c>
      <c r="BP713">
        <f t="shared" ca="1" si="110"/>
        <v>90.471254318580989</v>
      </c>
      <c r="BQ713">
        <f t="shared" ca="1" si="111"/>
        <v>20.657956845767366</v>
      </c>
      <c r="BR713">
        <f t="shared" ca="1" si="112"/>
        <v>1.3916573566600778</v>
      </c>
      <c r="BS713">
        <f t="shared" ca="1" si="113"/>
        <v>8816.2806938754293</v>
      </c>
    </row>
    <row r="714" spans="1:71">
      <c r="A714">
        <f t="shared" ca="1" si="114"/>
        <v>0.86610361059511987</v>
      </c>
      <c r="R714">
        <f t="shared" ca="1" si="115"/>
        <v>-0.98673307186888826</v>
      </c>
      <c r="AH714">
        <f t="shared" ca="1" si="116"/>
        <v>3.3829486349940772</v>
      </c>
      <c r="AI714">
        <f t="shared" ca="1" si="117"/>
        <v>2.288868293401658E-2</v>
      </c>
      <c r="AX714">
        <f t="shared" ca="1" si="118"/>
        <v>4.9984877396377669</v>
      </c>
      <c r="BO714">
        <f t="shared" ca="1" si="109"/>
        <v>0.73411043517947105</v>
      </c>
      <c r="BP714">
        <f t="shared" ca="1" si="110"/>
        <v>121.52066743499664</v>
      </c>
      <c r="BQ714">
        <f t="shared" ca="1" si="111"/>
        <v>41.412676135873816</v>
      </c>
      <c r="BR714">
        <f t="shared" ca="1" si="112"/>
        <v>3.9740226787648076</v>
      </c>
      <c r="BS714">
        <f t="shared" ca="1" si="113"/>
        <v>13839.92113766659</v>
      </c>
    </row>
    <row r="715" spans="1:71">
      <c r="A715">
        <f t="shared" ca="1" si="114"/>
        <v>0.66507228280115016</v>
      </c>
      <c r="R715">
        <f t="shared" ca="1" si="115"/>
        <v>0.96925592592586163</v>
      </c>
      <c r="AH715">
        <f t="shared" ca="1" si="116"/>
        <v>10.368755346604395</v>
      </c>
      <c r="AI715">
        <f t="shared" ca="1" si="117"/>
        <v>0.21468222361135114</v>
      </c>
      <c r="AX715">
        <f t="shared" ca="1" si="118"/>
        <v>0.32559764581814798</v>
      </c>
      <c r="BO715">
        <f t="shared" ca="1" si="109"/>
        <v>0.99454397316333565</v>
      </c>
      <c r="BP715">
        <f t="shared" ca="1" si="110"/>
        <v>96.977718005798778</v>
      </c>
      <c r="BQ715">
        <f t="shared" ca="1" si="111"/>
        <v>74.472455311323088</v>
      </c>
      <c r="BR715">
        <f t="shared" ca="1" si="112"/>
        <v>15.633103319128821</v>
      </c>
      <c r="BS715">
        <f t="shared" ca="1" si="113"/>
        <v>18925.616787276871</v>
      </c>
    </row>
    <row r="716" spans="1:71">
      <c r="A716">
        <f t="shared" ca="1" si="114"/>
        <v>0.11838082988131193</v>
      </c>
      <c r="R716">
        <f t="shared" ca="1" si="115"/>
        <v>0.54995051837038034</v>
      </c>
      <c r="AH716">
        <f t="shared" ca="1" si="116"/>
        <v>12.169689248601451</v>
      </c>
      <c r="AI716">
        <f t="shared" ca="1" si="117"/>
        <v>0.28443379422630966</v>
      </c>
      <c r="AX716">
        <f t="shared" ca="1" si="118"/>
        <v>2.593178933869111E-2</v>
      </c>
      <c r="BO716">
        <f t="shared" ca="1" si="109"/>
        <v>0.61125130170943831</v>
      </c>
      <c r="BP716">
        <f t="shared" ca="1" si="110"/>
        <v>109.35634715825007</v>
      </c>
      <c r="BQ716">
        <f t="shared" ca="1" si="111"/>
        <v>33.341745527429495</v>
      </c>
      <c r="BR716">
        <f t="shared" ca="1" si="112"/>
        <v>2.8344664918290454</v>
      </c>
      <c r="BS716">
        <f t="shared" ca="1" si="113"/>
        <v>11839.458801369168</v>
      </c>
    </row>
    <row r="717" spans="1:71">
      <c r="A717">
        <f t="shared" ca="1" si="114"/>
        <v>0.26190448923331333</v>
      </c>
      <c r="R717">
        <f t="shared" ca="1" si="115"/>
        <v>-2.8447221012765254</v>
      </c>
      <c r="AH717">
        <f t="shared" ca="1" si="116"/>
        <v>20.523413708298289</v>
      </c>
      <c r="AI717">
        <f t="shared" ca="1" si="117"/>
        <v>0.56556543029393136</v>
      </c>
      <c r="AX717">
        <f t="shared" ca="1" si="118"/>
        <v>5.8732753119160312</v>
      </c>
      <c r="BO717">
        <f t="shared" ca="1" si="109"/>
        <v>0.2942114693112885</v>
      </c>
      <c r="BP717">
        <f t="shared" ca="1" si="110"/>
        <v>108.04652326568745</v>
      </c>
      <c r="BQ717">
        <f t="shared" ca="1" si="111"/>
        <v>17.131758638746824</v>
      </c>
      <c r="BR717">
        <f t="shared" ca="1" si="112"/>
        <v>1.0453188538795111</v>
      </c>
      <c r="BS717">
        <f t="shared" ca="1" si="113"/>
        <v>9590.0281486366584</v>
      </c>
    </row>
    <row r="718" spans="1:71">
      <c r="A718">
        <f t="shared" ca="1" si="114"/>
        <v>0.95874785634357962</v>
      </c>
      <c r="R718">
        <f t="shared" ca="1" si="115"/>
        <v>9.5434986321079E-3</v>
      </c>
      <c r="AH718">
        <f t="shared" ca="1" si="116"/>
        <v>16.807777558222284</v>
      </c>
      <c r="AI718">
        <f t="shared" ca="1" si="117"/>
        <v>0.44913818468777378</v>
      </c>
      <c r="AX718">
        <f t="shared" ca="1" si="118"/>
        <v>2.1090553468249773</v>
      </c>
      <c r="BO718">
        <f t="shared" ca="1" si="109"/>
        <v>0.24221281439838083</v>
      </c>
      <c r="BP718">
        <f t="shared" ca="1" si="110"/>
        <v>106.38982866501156</v>
      </c>
      <c r="BQ718">
        <f t="shared" ca="1" si="111"/>
        <v>14.857016959851563</v>
      </c>
      <c r="BR718">
        <f t="shared" ca="1" si="112"/>
        <v>0.83205807162334455</v>
      </c>
      <c r="BS718">
        <f t="shared" ca="1" si="113"/>
        <v>9182.6071240229685</v>
      </c>
    </row>
    <row r="719" spans="1:71">
      <c r="A719">
        <f t="shared" ca="1" si="114"/>
        <v>0.78698831155483451</v>
      </c>
      <c r="R719">
        <f t="shared" ca="1" si="115"/>
        <v>0.36070012592393824</v>
      </c>
      <c r="AH719">
        <f t="shared" ca="1" si="116"/>
        <v>35.58589343727153</v>
      </c>
      <c r="AI719">
        <f t="shared" ca="1" si="117"/>
        <v>0.89611676599915402</v>
      </c>
      <c r="AX719">
        <f t="shared" ca="1" si="118"/>
        <v>2.2028464195300881</v>
      </c>
      <c r="BO719">
        <f t="shared" ca="1" si="109"/>
        <v>0.28008974193939473</v>
      </c>
      <c r="BP719">
        <f t="shared" ca="1" si="110"/>
        <v>53.042153874079496</v>
      </c>
      <c r="BQ719">
        <f t="shared" ca="1" si="111"/>
        <v>16.505925905330429</v>
      </c>
      <c r="BR719">
        <f t="shared" ca="1" si="112"/>
        <v>0.98588614896880888</v>
      </c>
      <c r="BS719">
        <f t="shared" ca="1" si="113"/>
        <v>5659.3092064092507</v>
      </c>
    </row>
    <row r="720" spans="1:71">
      <c r="A720">
        <f t="shared" ca="1" si="114"/>
        <v>0.80322419625436225</v>
      </c>
      <c r="R720">
        <f t="shared" ca="1" si="115"/>
        <v>-0.85145125979967728</v>
      </c>
      <c r="AH720">
        <f t="shared" ca="1" si="116"/>
        <v>44.93002964639124</v>
      </c>
      <c r="AI720">
        <f t="shared" ca="1" si="117"/>
        <v>0.98714770030676413</v>
      </c>
      <c r="AX720">
        <f t="shared" ca="1" si="118"/>
        <v>3.1107607372165145</v>
      </c>
      <c r="BO720">
        <f t="shared" ca="1" si="109"/>
        <v>0.23365165050314907</v>
      </c>
      <c r="BP720">
        <f t="shared" ca="1" si="110"/>
        <v>98.82114746920189</v>
      </c>
      <c r="BQ720">
        <f t="shared" ca="1" si="111"/>
        <v>14.490071308370631</v>
      </c>
      <c r="BR720">
        <f t="shared" ca="1" si="112"/>
        <v>0.7983553447779419</v>
      </c>
      <c r="BS720">
        <f t="shared" ca="1" si="113"/>
        <v>8605.994057114578</v>
      </c>
    </row>
    <row r="721" spans="1:71">
      <c r="A721">
        <f t="shared" ca="1" si="114"/>
        <v>0.80919413487409919</v>
      </c>
      <c r="R721">
        <f t="shared" ca="1" si="115"/>
        <v>0.60238042396488667</v>
      </c>
      <c r="AH721">
        <f t="shared" ca="1" si="116"/>
        <v>10.165933177996955</v>
      </c>
      <c r="AI721">
        <f t="shared" ca="1" si="117"/>
        <v>0.20662356021009809</v>
      </c>
      <c r="AX721">
        <f t="shared" ca="1" si="118"/>
        <v>0.65276932204760429</v>
      </c>
      <c r="BO721">
        <f t="shared" ca="1" si="109"/>
        <v>0.61285216685214383</v>
      </c>
      <c r="BP721">
        <f t="shared" ca="1" si="110"/>
        <v>115.03249287965514</v>
      </c>
      <c r="BQ721">
        <f t="shared" ca="1" si="111"/>
        <v>33.437913860867504</v>
      </c>
      <c r="BR721">
        <f t="shared" ca="1" si="112"/>
        <v>2.8468459832905828</v>
      </c>
      <c r="BS721">
        <f t="shared" ca="1" si="113"/>
        <v>12250.119682649783</v>
      </c>
    </row>
    <row r="722" spans="1:71">
      <c r="A722">
        <f t="shared" ca="1" si="114"/>
        <v>0.76291448573154486</v>
      </c>
      <c r="R722">
        <f t="shared" ca="1" si="115"/>
        <v>1.3575865030337779</v>
      </c>
      <c r="AH722">
        <f t="shared" ca="1" si="116"/>
        <v>48.321760581006295</v>
      </c>
      <c r="AI722">
        <f t="shared" ca="1" si="117"/>
        <v>0.99859175622626783</v>
      </c>
      <c r="AX722">
        <f t="shared" ca="1" si="118"/>
        <v>0.66144706272106657</v>
      </c>
      <c r="BO722">
        <f t="shared" ca="1" si="109"/>
        <v>0.94160757443025567</v>
      </c>
      <c r="BP722">
        <f t="shared" ca="1" si="110"/>
        <v>94.381966917843613</v>
      </c>
      <c r="BQ722">
        <f t="shared" ca="1" si="111"/>
        <v>61.916925505031827</v>
      </c>
      <c r="BR722">
        <f t="shared" ca="1" si="112"/>
        <v>8.5217072901234943</v>
      </c>
      <c r="BS722">
        <f t="shared" ca="1" si="113"/>
        <v>15354.942421789283</v>
      </c>
    </row>
    <row r="723" spans="1:71">
      <c r="A723">
        <f t="shared" ca="1" si="114"/>
        <v>0.40060597733625058</v>
      </c>
      <c r="R723">
        <f t="shared" ca="1" si="115"/>
        <v>-0.49758767798929165</v>
      </c>
      <c r="AH723">
        <f t="shared" ca="1" si="116"/>
        <v>5.6679270528481078</v>
      </c>
      <c r="AI723">
        <f t="shared" ca="1" si="117"/>
        <v>6.4250794152814872E-2</v>
      </c>
      <c r="AX723">
        <f t="shared" ca="1" si="118"/>
        <v>3.4082049754652202</v>
      </c>
      <c r="BO723">
        <f t="shared" ca="1" si="109"/>
        <v>0.34301241117126169</v>
      </c>
      <c r="BP723">
        <f t="shared" ca="1" si="110"/>
        <v>92.433973206990515</v>
      </c>
      <c r="BQ723">
        <f t="shared" ca="1" si="111"/>
        <v>19.344163533581252</v>
      </c>
      <c r="BR723">
        <f t="shared" ca="1" si="112"/>
        <v>1.2602704540427663</v>
      </c>
      <c r="BS723">
        <f t="shared" ca="1" si="113"/>
        <v>8782.8756140602909</v>
      </c>
    </row>
    <row r="724" spans="1:71">
      <c r="A724">
        <f t="shared" ca="1" si="114"/>
        <v>0.59332497263322559</v>
      </c>
      <c r="R724">
        <f t="shared" ca="1" si="115"/>
        <v>0.19890240624205821</v>
      </c>
      <c r="AH724">
        <f t="shared" ca="1" si="116"/>
        <v>35.137548605346936</v>
      </c>
      <c r="AI724">
        <f t="shared" ca="1" si="117"/>
        <v>0.88955376927078755</v>
      </c>
      <c r="AX724">
        <f t="shared" ca="1" si="118"/>
        <v>2.28422412557024</v>
      </c>
      <c r="BO724">
        <f t="shared" ref="BO724:BO787" ca="1" si="119">RAND()</f>
        <v>0.68351994447806641</v>
      </c>
      <c r="BP724">
        <f t="shared" ref="BP724:BP787" ca="1" si="120">_xlfn.NORM.INV(RAND(),100,20)</f>
        <v>102.74462755103033</v>
      </c>
      <c r="BQ724">
        <f t="shared" ca="1" si="111"/>
        <v>37.901445263253656</v>
      </c>
      <c r="BR724">
        <f t="shared" ca="1" si="112"/>
        <v>3.4514851653359053</v>
      </c>
      <c r="BS724">
        <f t="shared" ca="1" si="113"/>
        <v>12017.714004498261</v>
      </c>
    </row>
    <row r="725" spans="1:71">
      <c r="A725">
        <f t="shared" ca="1" si="114"/>
        <v>0.82035675229572924</v>
      </c>
      <c r="R725">
        <f t="shared" ca="1" si="115"/>
        <v>-0.23226683942272464</v>
      </c>
      <c r="AH725">
        <f t="shared" ca="1" si="116"/>
        <v>27.864375008887876</v>
      </c>
      <c r="AI725">
        <f t="shared" ca="1" si="117"/>
        <v>0.75500705312642624</v>
      </c>
      <c r="AX725">
        <f t="shared" ca="1" si="118"/>
        <v>2.2370881608760573</v>
      </c>
      <c r="BO725">
        <f t="shared" ca="1" si="119"/>
        <v>0.87816451204771995</v>
      </c>
      <c r="BP725">
        <f t="shared" ca="1" si="120"/>
        <v>101.3745447064762</v>
      </c>
      <c r="BQ725">
        <f t="shared" ca="1" si="111"/>
        <v>53.879534220600732</v>
      </c>
      <c r="BR725">
        <f t="shared" ca="1" si="112"/>
        <v>6.3152508109378678</v>
      </c>
      <c r="BS725">
        <f t="shared" ca="1" si="113"/>
        <v>14378.746794794768</v>
      </c>
    </row>
    <row r="726" spans="1:71">
      <c r="A726">
        <f t="shared" ca="1" si="114"/>
        <v>0.98958947322675594</v>
      </c>
      <c r="R726">
        <f t="shared" ca="1" si="115"/>
        <v>-4.7043844877056699E-3</v>
      </c>
      <c r="AH726">
        <f t="shared" ca="1" si="116"/>
        <v>12.925441288808464</v>
      </c>
      <c r="AI726">
        <f t="shared" ca="1" si="117"/>
        <v>0.31273854818520574</v>
      </c>
      <c r="AX726">
        <f t="shared" ca="1" si="118"/>
        <v>2.1410210291739884</v>
      </c>
      <c r="BO726">
        <f t="shared" ca="1" si="119"/>
        <v>0.44699254983991865</v>
      </c>
      <c r="BP726">
        <f t="shared" ca="1" si="120"/>
        <v>118.64304046572207</v>
      </c>
      <c r="BQ726">
        <f t="shared" ca="1" si="111"/>
        <v>24.350725782841913</v>
      </c>
      <c r="BR726">
        <f t="shared" ca="1" si="112"/>
        <v>1.7771514158700223</v>
      </c>
      <c r="BS726">
        <f t="shared" ca="1" si="113"/>
        <v>11273.230835645743</v>
      </c>
    </row>
    <row r="727" spans="1:71">
      <c r="A727">
        <f t="shared" ca="1" si="114"/>
        <v>0.35218573878944148</v>
      </c>
      <c r="R727">
        <f t="shared" ca="1" si="115"/>
        <v>0.77511052015736082</v>
      </c>
      <c r="AH727">
        <f t="shared" ca="1" si="116"/>
        <v>10.10071698411862</v>
      </c>
      <c r="AI727">
        <f t="shared" ca="1" si="117"/>
        <v>0.20402360740929981</v>
      </c>
      <c r="AX727">
        <f t="shared" ca="1" si="118"/>
        <v>0.4027260619794249</v>
      </c>
      <c r="BO727">
        <f t="shared" ca="1" si="119"/>
        <v>0.41548139174295429</v>
      </c>
      <c r="BP727">
        <f t="shared" ca="1" si="120"/>
        <v>103.53510780495836</v>
      </c>
      <c r="BQ727">
        <f t="shared" ca="1" si="111"/>
        <v>22.787202426035343</v>
      </c>
      <c r="BR727">
        <f t="shared" ca="1" si="112"/>
        <v>1.6108999871398422</v>
      </c>
      <c r="BS727">
        <f t="shared" ca="1" si="113"/>
        <v>10009.447785092572</v>
      </c>
    </row>
    <row r="728" spans="1:71">
      <c r="A728">
        <f t="shared" ca="1" si="114"/>
        <v>0.68590834932400258</v>
      </c>
      <c r="R728">
        <f t="shared" ca="1" si="115"/>
        <v>0.42926767522919523</v>
      </c>
      <c r="AH728">
        <f t="shared" ca="1" si="116"/>
        <v>30.704751768674271</v>
      </c>
      <c r="AI728">
        <f t="shared" ca="1" si="117"/>
        <v>0.81384669784576069</v>
      </c>
      <c r="AX728">
        <f t="shared" ca="1" si="118"/>
        <v>0.15271768100275823</v>
      </c>
      <c r="BO728">
        <f t="shared" ca="1" si="119"/>
        <v>0.40894831833762924</v>
      </c>
      <c r="BP728">
        <f t="shared" ca="1" si="120"/>
        <v>85.940898507673751</v>
      </c>
      <c r="BQ728">
        <f t="shared" ca="1" si="111"/>
        <v>22.468361597210908</v>
      </c>
      <c r="BR728">
        <f t="shared" ca="1" si="112"/>
        <v>1.5775554527343192</v>
      </c>
      <c r="BS728">
        <f t="shared" ca="1" si="113"/>
        <v>8735.9656910785488</v>
      </c>
    </row>
    <row r="729" spans="1:71">
      <c r="A729">
        <f t="shared" ca="1" si="114"/>
        <v>0.42075337438920712</v>
      </c>
      <c r="R729">
        <f t="shared" ca="1" si="115"/>
        <v>0.23002622487669808</v>
      </c>
      <c r="AH729">
        <f t="shared" ca="1" si="116"/>
        <v>17.598547923475728</v>
      </c>
      <c r="AI729">
        <f t="shared" ca="1" si="117"/>
        <v>0.47507295166635055</v>
      </c>
      <c r="AX729">
        <f t="shared" ca="1" si="118"/>
        <v>1.5067313864657064</v>
      </c>
      <c r="BO729">
        <f t="shared" ca="1" si="119"/>
        <v>0.95133902989952979</v>
      </c>
      <c r="BP729">
        <f t="shared" ca="1" si="120"/>
        <v>119.10211631351683</v>
      </c>
      <c r="BQ729">
        <f t="shared" ca="1" si="111"/>
        <v>63.492382589766834</v>
      </c>
      <c r="BR729">
        <f t="shared" ca="1" si="112"/>
        <v>9.0686340165695398</v>
      </c>
      <c r="BS729">
        <f t="shared" ca="1" si="113"/>
        <v>17406.976605893724</v>
      </c>
    </row>
    <row r="730" spans="1:71">
      <c r="A730">
        <f t="shared" ca="1" si="114"/>
        <v>0.96277873959571392</v>
      </c>
      <c r="R730">
        <f t="shared" ca="1" si="115"/>
        <v>-2.1547178481109168</v>
      </c>
      <c r="AH730">
        <f t="shared" ca="1" si="116"/>
        <v>8.4393378181823078</v>
      </c>
      <c r="AI730">
        <f t="shared" ca="1" si="117"/>
        <v>0.14244484561880422</v>
      </c>
      <c r="AX730">
        <f t="shared" ca="1" si="118"/>
        <v>0.35061891888840324</v>
      </c>
      <c r="BO730">
        <f t="shared" ca="1" si="119"/>
        <v>0.79927054689469601</v>
      </c>
      <c r="BP730">
        <f t="shared" ca="1" si="120"/>
        <v>105.90536613297989</v>
      </c>
      <c r="BQ730">
        <f t="shared" ca="1" si="111"/>
        <v>46.472624060483021</v>
      </c>
      <c r="BR730">
        <f t="shared" ca="1" si="112"/>
        <v>4.8173918461558891</v>
      </c>
      <c r="BS730">
        <f t="shared" ca="1" si="113"/>
        <v>13505.855589203662</v>
      </c>
    </row>
    <row r="731" spans="1:71">
      <c r="A731">
        <f t="shared" ca="1" si="114"/>
        <v>0.1162183869054324</v>
      </c>
      <c r="R731">
        <f t="shared" ca="1" si="115"/>
        <v>-0.82359451501679992</v>
      </c>
      <c r="AH731">
        <f t="shared" ca="1" si="116"/>
        <v>16.776993597340578</v>
      </c>
      <c r="AI731">
        <f t="shared" ca="1" si="117"/>
        <v>0.44811592278442558</v>
      </c>
      <c r="AX731">
        <f t="shared" ca="1" si="118"/>
        <v>1.038363755808279</v>
      </c>
      <c r="BO731">
        <f t="shared" ca="1" si="119"/>
        <v>0.43609778789055254</v>
      </c>
      <c r="BP731">
        <f t="shared" ca="1" si="120"/>
        <v>78.390757264670171</v>
      </c>
      <c r="BQ731">
        <f t="shared" ca="1" si="111"/>
        <v>23.805228109610539</v>
      </c>
      <c r="BR731">
        <f t="shared" ca="1" si="112"/>
        <v>1.7186232759038353</v>
      </c>
      <c r="BS731">
        <f t="shared" ca="1" si="113"/>
        <v>8383.4628022591169</v>
      </c>
    </row>
    <row r="732" spans="1:71">
      <c r="A732">
        <f t="shared" ca="1" si="114"/>
        <v>0.54316992407031783</v>
      </c>
      <c r="R732">
        <f t="shared" ca="1" si="115"/>
        <v>-0.75797826295133619</v>
      </c>
      <c r="AH732">
        <f t="shared" ca="1" si="116"/>
        <v>26.119430889961624</v>
      </c>
      <c r="AI732">
        <f t="shared" ca="1" si="117"/>
        <v>0.71485920949034043</v>
      </c>
      <c r="AX732">
        <f t="shared" ca="1" si="118"/>
        <v>0.17768608168117708</v>
      </c>
      <c r="BO732">
        <f t="shared" ca="1" si="119"/>
        <v>0.59315850625482458</v>
      </c>
      <c r="BP732">
        <f t="shared" ca="1" si="120"/>
        <v>96.164092745765274</v>
      </c>
      <c r="BQ732">
        <f t="shared" ca="1" si="111"/>
        <v>32.268329539256825</v>
      </c>
      <c r="BR732">
        <f t="shared" ca="1" si="112"/>
        <v>2.6979948589576295</v>
      </c>
      <c r="BS732">
        <f t="shared" ca="1" si="113"/>
        <v>10767.71790381654</v>
      </c>
    </row>
    <row r="733" spans="1:71">
      <c r="A733">
        <f t="shared" ca="1" si="114"/>
        <v>0.46040642441337765</v>
      </c>
      <c r="R733">
        <f t="shared" ca="1" si="115"/>
        <v>0.78179397983130972</v>
      </c>
      <c r="AH733">
        <f t="shared" ca="1" si="116"/>
        <v>34.110926371204116</v>
      </c>
      <c r="AI733">
        <f t="shared" ca="1" si="117"/>
        <v>0.87376866960935162</v>
      </c>
      <c r="AX733">
        <f t="shared" ca="1" si="118"/>
        <v>1.7786682576691262</v>
      </c>
      <c r="BO733">
        <f t="shared" ca="1" si="119"/>
        <v>0.18437445991711321</v>
      </c>
      <c r="BP733">
        <f t="shared" ca="1" si="120"/>
        <v>72.493058978529234</v>
      </c>
      <c r="BQ733">
        <f t="shared" ca="1" si="111"/>
        <v>12.416695667760024</v>
      </c>
      <c r="BR733">
        <f t="shared" ca="1" si="112"/>
        <v>0.61139977890212671</v>
      </c>
      <c r="BS733">
        <f t="shared" ca="1" si="113"/>
        <v>6499.603628943687</v>
      </c>
    </row>
    <row r="734" spans="1:71">
      <c r="A734">
        <f t="shared" ca="1" si="114"/>
        <v>0.31456683363620219</v>
      </c>
      <c r="R734">
        <f t="shared" ca="1" si="115"/>
        <v>-0.82763024173627808</v>
      </c>
      <c r="AH734">
        <f t="shared" ca="1" si="116"/>
        <v>30.970705949697479</v>
      </c>
      <c r="AI734">
        <f t="shared" ca="1" si="117"/>
        <v>0.81894298397356058</v>
      </c>
      <c r="AX734">
        <f t="shared" ca="1" si="118"/>
        <v>2.5161760681128991</v>
      </c>
      <c r="BO734">
        <f t="shared" ca="1" si="119"/>
        <v>0.88770961421158723</v>
      </c>
      <c r="BP734">
        <f t="shared" ca="1" si="120"/>
        <v>87.501508055110165</v>
      </c>
      <c r="BQ734">
        <f t="shared" ca="1" si="111"/>
        <v>54.923593550607947</v>
      </c>
      <c r="BR734">
        <f t="shared" ca="1" si="112"/>
        <v>6.5600010982801642</v>
      </c>
      <c r="BS734">
        <f t="shared" ca="1" si="113"/>
        <v>13585.465248402557</v>
      </c>
    </row>
    <row r="735" spans="1:71">
      <c r="A735">
        <f t="shared" ca="1" si="114"/>
        <v>0.89981561565052581</v>
      </c>
      <c r="R735">
        <f t="shared" ca="1" si="115"/>
        <v>2.0439377368654204</v>
      </c>
      <c r="AH735">
        <f t="shared" ca="1" si="116"/>
        <v>14.925245194557498</v>
      </c>
      <c r="AI735">
        <f t="shared" ca="1" si="117"/>
        <v>0.3848807876690441</v>
      </c>
      <c r="AX735">
        <f t="shared" ca="1" si="118"/>
        <v>2.8865129112743175</v>
      </c>
      <c r="BO735">
        <f t="shared" ca="1" si="119"/>
        <v>0.52059352360989974</v>
      </c>
      <c r="BP735">
        <f t="shared" ca="1" si="120"/>
        <v>84.255330323818058</v>
      </c>
      <c r="BQ735">
        <f t="shared" ca="1" si="111"/>
        <v>28.186138266053156</v>
      </c>
      <c r="BR735">
        <f t="shared" ca="1" si="112"/>
        <v>2.2056193431210618</v>
      </c>
      <c r="BS735">
        <f t="shared" ca="1" si="113"/>
        <v>9378.1727522089004</v>
      </c>
    </row>
    <row r="736" spans="1:71">
      <c r="A736">
        <f t="shared" ca="1" si="114"/>
        <v>0.64485410571571644</v>
      </c>
      <c r="R736">
        <f t="shared" ca="1" si="115"/>
        <v>0.3150394652875656</v>
      </c>
      <c r="AH736">
        <f t="shared" ca="1" si="116"/>
        <v>15.032907122979985</v>
      </c>
      <c r="AI736">
        <f t="shared" ca="1" si="117"/>
        <v>0.38865120786492813</v>
      </c>
      <c r="AX736">
        <f t="shared" ca="1" si="118"/>
        <v>0.30264041609106357</v>
      </c>
      <c r="BO736">
        <f t="shared" ca="1" si="119"/>
        <v>0.91500792807881337</v>
      </c>
      <c r="BP736">
        <f t="shared" ca="1" si="120"/>
        <v>107.67640628178323</v>
      </c>
      <c r="BQ736">
        <f t="shared" ca="1" si="111"/>
        <v>58.183593266565524</v>
      </c>
      <c r="BR736">
        <f t="shared" ca="1" si="112"/>
        <v>7.3955918950719912</v>
      </c>
      <c r="BS736">
        <f t="shared" ca="1" si="113"/>
        <v>15574.385334902976</v>
      </c>
    </row>
    <row r="737" spans="1:71">
      <c r="A737">
        <f t="shared" ca="1" si="114"/>
        <v>0.39722548980633354</v>
      </c>
      <c r="R737">
        <f t="shared" ca="1" si="115"/>
        <v>0.19668849401593136</v>
      </c>
      <c r="AH737">
        <f t="shared" ca="1" si="116"/>
        <v>20.765664467137618</v>
      </c>
      <c r="AI737">
        <f t="shared" ca="1" si="117"/>
        <v>0.57267681297601003</v>
      </c>
      <c r="AX737">
        <f t="shared" ca="1" si="118"/>
        <v>1.0224775276788585</v>
      </c>
      <c r="BO737">
        <f t="shared" ca="1" si="119"/>
        <v>0.71212132070280632</v>
      </c>
      <c r="BP737">
        <f t="shared" ca="1" si="120"/>
        <v>116.88255379398561</v>
      </c>
      <c r="BQ737">
        <f t="shared" ca="1" si="111"/>
        <v>39.848778299231235</v>
      </c>
      <c r="BR737">
        <f t="shared" ca="1" si="112"/>
        <v>3.7356484201146767</v>
      </c>
      <c r="BS737">
        <f t="shared" ca="1" si="113"/>
        <v>13287.35112153652</v>
      </c>
    </row>
    <row r="738" spans="1:71">
      <c r="A738">
        <f t="shared" ca="1" si="114"/>
        <v>0.86433722888859044</v>
      </c>
      <c r="R738">
        <f t="shared" ca="1" si="115"/>
        <v>-0.31543004036993516</v>
      </c>
      <c r="AH738">
        <f t="shared" ca="1" si="116"/>
        <v>43.134973159485455</v>
      </c>
      <c r="AI738">
        <f t="shared" ca="1" si="117"/>
        <v>0.97643570323950746</v>
      </c>
      <c r="AX738">
        <f t="shared" ca="1" si="118"/>
        <v>0.74402495868605856</v>
      </c>
      <c r="BO738">
        <f t="shared" ca="1" si="119"/>
        <v>0.7816043207593022</v>
      </c>
      <c r="BP738">
        <f t="shared" ca="1" si="120"/>
        <v>95.560984193603218</v>
      </c>
      <c r="BQ738">
        <f t="shared" ca="1" si="111"/>
        <v>45.028357148285018</v>
      </c>
      <c r="BR738">
        <f t="shared" ca="1" si="112"/>
        <v>4.5643404570105766</v>
      </c>
      <c r="BS738">
        <f t="shared" ca="1" si="113"/>
        <v>12561.406745483901</v>
      </c>
    </row>
    <row r="739" spans="1:71">
      <c r="A739">
        <f t="shared" ca="1" si="114"/>
        <v>0.33500823105895339</v>
      </c>
      <c r="R739">
        <f t="shared" ca="1" si="115"/>
        <v>-0.79024928078658141</v>
      </c>
      <c r="AH739">
        <f t="shared" ca="1" si="116"/>
        <v>20.300306596035885</v>
      </c>
      <c r="AI739">
        <f t="shared" ca="1" si="117"/>
        <v>0.55896410585526524</v>
      </c>
      <c r="AX739">
        <f t="shared" ca="1" si="118"/>
        <v>3.0813500773295646</v>
      </c>
      <c r="BO739">
        <f t="shared" ca="1" si="119"/>
        <v>6.7073000547735684E-2</v>
      </c>
      <c r="BP739">
        <f t="shared" ca="1" si="120"/>
        <v>106.07237099871055</v>
      </c>
      <c r="BQ739">
        <f t="shared" ca="1" si="111"/>
        <v>7.3251894472558554</v>
      </c>
      <c r="BR739">
        <f t="shared" ca="1" si="112"/>
        <v>0.2082849720370771</v>
      </c>
      <c r="BS739">
        <f t="shared" ca="1" si="113"/>
        <v>8220.0704062464465</v>
      </c>
    </row>
    <row r="740" spans="1:71">
      <c r="A740">
        <f t="shared" ca="1" si="114"/>
        <v>0.75557858461903205</v>
      </c>
      <c r="R740">
        <f t="shared" ca="1" si="115"/>
        <v>-0.96261870616393763</v>
      </c>
      <c r="AH740">
        <f t="shared" ca="1" si="116"/>
        <v>13.834224407172933</v>
      </c>
      <c r="AI740">
        <f t="shared" ca="1" si="117"/>
        <v>0.34601833788463687</v>
      </c>
      <c r="AX740">
        <f t="shared" ca="1" si="118"/>
        <v>3.4015490061594025</v>
      </c>
      <c r="BO740">
        <f t="shared" ca="1" si="119"/>
        <v>0.8460594303440172</v>
      </c>
      <c r="BP740">
        <f t="shared" ca="1" si="120"/>
        <v>80.775855843813744</v>
      </c>
      <c r="BQ740">
        <f t="shared" ca="1" si="111"/>
        <v>50.639019258997777</v>
      </c>
      <c r="BR740">
        <f t="shared" ca="1" si="112"/>
        <v>5.6135659871287009</v>
      </c>
      <c r="BS740">
        <f t="shared" ca="1" si="113"/>
        <v>12402.28163110535</v>
      </c>
    </row>
    <row r="741" spans="1:71">
      <c r="A741">
        <f t="shared" ca="1" si="114"/>
        <v>0.16597892168979789</v>
      </c>
      <c r="R741">
        <f t="shared" ca="1" si="115"/>
        <v>0.83743630594107332</v>
      </c>
      <c r="AH741">
        <f t="shared" ca="1" si="116"/>
        <v>23.739478438362934</v>
      </c>
      <c r="AI741">
        <f t="shared" ca="1" si="117"/>
        <v>0.65519250365539738</v>
      </c>
      <c r="AX741">
        <f t="shared" ca="1" si="118"/>
        <v>2.9914007188103096</v>
      </c>
      <c r="BO741">
        <f t="shared" ca="1" si="119"/>
        <v>0.44170064025073041</v>
      </c>
      <c r="BP741">
        <f t="shared" ca="1" si="120"/>
        <v>120.44756104133205</v>
      </c>
      <c r="BQ741">
        <f t="shared" ca="1" si="111"/>
        <v>24.085096668277167</v>
      </c>
      <c r="BR741">
        <f t="shared" ca="1" si="112"/>
        <v>1.7485799203580126</v>
      </c>
      <c r="BS741">
        <f t="shared" ca="1" si="113"/>
        <v>11364.412915828363</v>
      </c>
    </row>
    <row r="742" spans="1:71">
      <c r="A742">
        <f t="shared" ca="1" si="114"/>
        <v>0.84246240414628737</v>
      </c>
      <c r="R742">
        <f t="shared" ca="1" si="115"/>
        <v>-6.0613771538889444E-2</v>
      </c>
      <c r="AH742">
        <f t="shared" ca="1" si="116"/>
        <v>34.182135764587379</v>
      </c>
      <c r="AI742">
        <f t="shared" ca="1" si="117"/>
        <v>0.87489758551502717</v>
      </c>
      <c r="AX742">
        <f t="shared" ca="1" si="118"/>
        <v>16.111447525630179</v>
      </c>
      <c r="BO742">
        <f t="shared" ca="1" si="119"/>
        <v>0.71685986121235801</v>
      </c>
      <c r="BP742">
        <f t="shared" ca="1" si="120"/>
        <v>91.769563708912557</v>
      </c>
      <c r="BQ742">
        <f t="shared" ca="1" si="111"/>
        <v>40.180597980245921</v>
      </c>
      <c r="BR742">
        <f t="shared" ca="1" si="112"/>
        <v>3.7854399415280957</v>
      </c>
      <c r="BS742">
        <f t="shared" ca="1" si="113"/>
        <v>11577.561240106899</v>
      </c>
    </row>
    <row r="743" spans="1:71">
      <c r="A743">
        <f t="shared" ca="1" si="114"/>
        <v>0.98038139747991904</v>
      </c>
      <c r="R743">
        <f t="shared" ca="1" si="115"/>
        <v>1.95907947883038</v>
      </c>
      <c r="AH743">
        <f t="shared" ca="1" si="116"/>
        <v>3.5841725328350189</v>
      </c>
      <c r="AI743">
        <f t="shared" ca="1" si="117"/>
        <v>2.5692585490257991E-2</v>
      </c>
      <c r="AX743">
        <f t="shared" ca="1" si="118"/>
        <v>0.54811922416198577</v>
      </c>
      <c r="BO743">
        <f t="shared" ca="1" si="119"/>
        <v>0.63442366748330281</v>
      </c>
      <c r="BP743">
        <f t="shared" ca="1" si="120"/>
        <v>93.998762861871768</v>
      </c>
      <c r="BQ743">
        <f t="shared" ca="1" si="111"/>
        <v>34.753702227767803</v>
      </c>
      <c r="BR743">
        <f t="shared" ca="1" si="112"/>
        <v>3.0188405325067955</v>
      </c>
      <c r="BS743">
        <f t="shared" ca="1" si="113"/>
        <v>10960.935782859842</v>
      </c>
    </row>
    <row r="744" spans="1:71">
      <c r="A744">
        <f t="shared" ca="1" si="114"/>
        <v>0.5339309767648569</v>
      </c>
      <c r="R744">
        <f t="shared" ca="1" si="115"/>
        <v>0.89697547195818528</v>
      </c>
      <c r="AH744">
        <f t="shared" ca="1" si="116"/>
        <v>12.785214246687474</v>
      </c>
      <c r="AI744">
        <f t="shared" ca="1" si="117"/>
        <v>0.30752986066752352</v>
      </c>
      <c r="AX744">
        <f t="shared" ca="1" si="118"/>
        <v>0.34339186282564771</v>
      </c>
      <c r="BO744">
        <f t="shared" ca="1" si="119"/>
        <v>0.59669501332918151</v>
      </c>
      <c r="BP744">
        <f t="shared" ca="1" si="120"/>
        <v>86.239211679622485</v>
      </c>
      <c r="BQ744">
        <f t="shared" ca="1" si="111"/>
        <v>32.476238308014977</v>
      </c>
      <c r="BR744">
        <f t="shared" ca="1" si="112"/>
        <v>2.7241866375321768</v>
      </c>
      <c r="BS744">
        <f t="shared" ca="1" si="113"/>
        <v>10101.624639634725</v>
      </c>
    </row>
    <row r="745" spans="1:71">
      <c r="A745">
        <f t="shared" ca="1" si="114"/>
        <v>0.49798558500590984</v>
      </c>
      <c r="R745">
        <f t="shared" ca="1" si="115"/>
        <v>-0.53081714899576415</v>
      </c>
      <c r="AH745">
        <f t="shared" ca="1" si="116"/>
        <v>35.441747894864406</v>
      </c>
      <c r="AI745">
        <f t="shared" ca="1" si="117"/>
        <v>0.89402864782165747</v>
      </c>
      <c r="AX745">
        <f t="shared" ca="1" si="118"/>
        <v>1.3749149488947092</v>
      </c>
      <c r="BO745">
        <f t="shared" ca="1" si="119"/>
        <v>8.1217209506656562E-2</v>
      </c>
      <c r="BP745">
        <f t="shared" ca="1" si="120"/>
        <v>87.080967949570152</v>
      </c>
      <c r="BQ745">
        <f t="shared" ca="1" si="111"/>
        <v>8.0606307200693212</v>
      </c>
      <c r="BR745">
        <f t="shared" ca="1" si="112"/>
        <v>0.25411661627725379</v>
      </c>
      <c r="BS745">
        <f t="shared" ca="1" si="113"/>
        <v>6977.9658133600187</v>
      </c>
    </row>
    <row r="746" spans="1:71">
      <c r="A746">
        <f t="shared" ca="1" si="114"/>
        <v>0.19087117778605145</v>
      </c>
      <c r="R746">
        <f t="shared" ca="1" si="115"/>
        <v>-0.50662282287638316</v>
      </c>
      <c r="AH746">
        <f t="shared" ca="1" si="116"/>
        <v>7.6815700880086135</v>
      </c>
      <c r="AI746">
        <f t="shared" ca="1" si="117"/>
        <v>0.11801303803397734</v>
      </c>
      <c r="AX746">
        <f t="shared" ca="1" si="118"/>
        <v>4.3663746660379106</v>
      </c>
      <c r="BO746">
        <f t="shared" ca="1" si="119"/>
        <v>0.44259861449334648</v>
      </c>
      <c r="BP746">
        <f t="shared" ca="1" si="120"/>
        <v>121.14622119399596</v>
      </c>
      <c r="BQ746">
        <f t="shared" ca="1" si="111"/>
        <v>24.13008180749447</v>
      </c>
      <c r="BR746">
        <f t="shared" ca="1" si="112"/>
        <v>1.753409034833376</v>
      </c>
      <c r="BS746">
        <f t="shared" ca="1" si="113"/>
        <v>11419.266374779179</v>
      </c>
    </row>
    <row r="747" spans="1:71">
      <c r="A747">
        <f t="shared" ca="1" si="114"/>
        <v>0.91319139701041352</v>
      </c>
      <c r="R747">
        <f t="shared" ca="1" si="115"/>
        <v>-0.50440156481735032</v>
      </c>
      <c r="AH747">
        <f t="shared" ca="1" si="116"/>
        <v>18.930828010865245</v>
      </c>
      <c r="AI747">
        <f t="shared" ca="1" si="117"/>
        <v>0.51735327595478209</v>
      </c>
      <c r="AX747">
        <f t="shared" ca="1" si="118"/>
        <v>1.425206336442391</v>
      </c>
      <c r="BO747">
        <f t="shared" ca="1" si="119"/>
        <v>8.2129484177118073E-2</v>
      </c>
      <c r="BP747">
        <f t="shared" ca="1" si="120"/>
        <v>94.746059042215904</v>
      </c>
      <c r="BQ747">
        <f t="shared" ca="1" si="111"/>
        <v>8.1057749377647088</v>
      </c>
      <c r="BR747">
        <f t="shared" ca="1" si="112"/>
        <v>0.2570968458361424</v>
      </c>
      <c r="BS747">
        <f t="shared" ca="1" si="113"/>
        <v>7519.9306804824273</v>
      </c>
    </row>
    <row r="748" spans="1:71">
      <c r="A748">
        <f t="shared" ca="1" si="114"/>
        <v>0.93296150143206547</v>
      </c>
      <c r="R748">
        <f t="shared" ca="1" si="115"/>
        <v>-0.23663121927879813</v>
      </c>
      <c r="AH748">
        <f t="shared" ca="1" si="116"/>
        <v>38.389336611657583</v>
      </c>
      <c r="AI748">
        <f t="shared" ca="1" si="117"/>
        <v>0.93259624784130246</v>
      </c>
      <c r="AX748">
        <f t="shared" ca="1" si="118"/>
        <v>0.88777992706871678</v>
      </c>
      <c r="BO748">
        <f t="shared" ca="1" si="119"/>
        <v>0.50279127335791951</v>
      </c>
      <c r="BP748">
        <f t="shared" ca="1" si="120"/>
        <v>122.56381393267189</v>
      </c>
      <c r="BQ748">
        <f t="shared" ca="1" si="111"/>
        <v>27.232880794990805</v>
      </c>
      <c r="BR748">
        <f t="shared" ca="1" si="112"/>
        <v>2.0962361037799155</v>
      </c>
      <c r="BS748">
        <f t="shared" ca="1" si="113"/>
        <v>11931.625885920088</v>
      </c>
    </row>
    <row r="749" spans="1:71">
      <c r="A749">
        <f t="shared" ca="1" si="114"/>
        <v>0.9303567933691429</v>
      </c>
      <c r="R749">
        <f t="shared" ca="1" si="115"/>
        <v>1.8458849751973943</v>
      </c>
      <c r="AH749">
        <f t="shared" ca="1" si="116"/>
        <v>11.555613903552903</v>
      </c>
      <c r="AI749">
        <f t="shared" ca="1" si="117"/>
        <v>0.26101458883365269</v>
      </c>
      <c r="AX749">
        <f t="shared" ca="1" si="118"/>
        <v>1.0951848789520116</v>
      </c>
      <c r="BO749">
        <f t="shared" ca="1" si="119"/>
        <v>0.73195822704876623</v>
      </c>
      <c r="BP749">
        <f t="shared" ca="1" si="120"/>
        <v>76.908286034052892</v>
      </c>
      <c r="BQ749">
        <f t="shared" ca="1" si="111"/>
        <v>41.256820877386566</v>
      </c>
      <c r="BR749">
        <f t="shared" ca="1" si="112"/>
        <v>3.9498373241898115</v>
      </c>
      <c r="BS749">
        <f t="shared" ca="1" si="113"/>
        <v>10694.213307379303</v>
      </c>
    </row>
    <row r="750" spans="1:71">
      <c r="A750">
        <f t="shared" ca="1" si="114"/>
        <v>0.48330876481698171</v>
      </c>
      <c r="R750">
        <f t="shared" ca="1" si="115"/>
        <v>-0.32709054041295116</v>
      </c>
      <c r="AH750">
        <f t="shared" ca="1" si="116"/>
        <v>12.963169626807215</v>
      </c>
      <c r="AI750">
        <f t="shared" ca="1" si="117"/>
        <v>0.3141365979536721</v>
      </c>
      <c r="AX750">
        <f t="shared" ca="1" si="118"/>
        <v>1.0265019118987524</v>
      </c>
      <c r="BO750">
        <f t="shared" ca="1" si="119"/>
        <v>0.98563060973918337</v>
      </c>
      <c r="BP750">
        <f t="shared" ca="1" si="120"/>
        <v>98.315122810280073</v>
      </c>
      <c r="BQ750">
        <f t="shared" ca="1" si="111"/>
        <v>71.02957161220418</v>
      </c>
      <c r="BR750">
        <f t="shared" ca="1" si="112"/>
        <v>12.727965033567093</v>
      </c>
      <c r="BS750">
        <f t="shared" ca="1" si="113"/>
        <v>17803.405268010149</v>
      </c>
    </row>
    <row r="751" spans="1:71">
      <c r="A751">
        <f t="shared" ca="1" si="114"/>
        <v>0.34770420698092241</v>
      </c>
      <c r="R751">
        <f t="shared" ca="1" si="115"/>
        <v>-0.24196393148711756</v>
      </c>
      <c r="AH751">
        <f t="shared" ca="1" si="116"/>
        <v>27.250107292028016</v>
      </c>
      <c r="AI751">
        <f t="shared" ca="1" si="117"/>
        <v>0.74122119088788152</v>
      </c>
      <c r="AX751">
        <f t="shared" ca="1" si="118"/>
        <v>0.29435193985654723</v>
      </c>
      <c r="BO751">
        <f t="shared" ca="1" si="119"/>
        <v>0.38663061458019954</v>
      </c>
      <c r="BP751">
        <f t="shared" ca="1" si="120"/>
        <v>114.42991998770572</v>
      </c>
      <c r="BQ751">
        <f t="shared" ca="1" si="111"/>
        <v>21.392248308343355</v>
      </c>
      <c r="BR751">
        <f t="shared" ca="1" si="112"/>
        <v>1.4663638145968925</v>
      </c>
      <c r="BS751">
        <f t="shared" ca="1" si="113"/>
        <v>10589.228374352802</v>
      </c>
    </row>
    <row r="752" spans="1:71">
      <c r="A752">
        <f t="shared" ca="1" si="114"/>
        <v>0.81533660285247311</v>
      </c>
      <c r="R752">
        <f t="shared" ca="1" si="115"/>
        <v>-1.7638176521403668</v>
      </c>
      <c r="AH752">
        <f t="shared" ca="1" si="116"/>
        <v>6.4736669300490197</v>
      </c>
      <c r="AI752">
        <f t="shared" ca="1" si="117"/>
        <v>8.3816727042420602E-2</v>
      </c>
      <c r="AX752">
        <f t="shared" ca="1" si="118"/>
        <v>1.8306079108521109</v>
      </c>
      <c r="BO752">
        <f t="shared" ca="1" si="119"/>
        <v>0.25233883244674615</v>
      </c>
      <c r="BP752">
        <f t="shared" ca="1" si="120"/>
        <v>67.980338658140752</v>
      </c>
      <c r="BQ752">
        <f t="shared" ca="1" si="111"/>
        <v>15.293721028804157</v>
      </c>
      <c r="BR752">
        <f t="shared" ca="1" si="112"/>
        <v>0.87241616457189153</v>
      </c>
      <c r="BS752">
        <f t="shared" ca="1" si="113"/>
        <v>6549.7206583218358</v>
      </c>
    </row>
    <row r="753" spans="1:71">
      <c r="A753">
        <f t="shared" ca="1" si="114"/>
        <v>3.5604310030993291E-2</v>
      </c>
      <c r="R753">
        <f t="shared" ca="1" si="115"/>
        <v>1.1528388004689432</v>
      </c>
      <c r="AH753">
        <f t="shared" ca="1" si="116"/>
        <v>41.708129392032816</v>
      </c>
      <c r="AI753">
        <f t="shared" ca="1" si="117"/>
        <v>0.96562244091036498</v>
      </c>
      <c r="AX753">
        <f t="shared" ca="1" si="118"/>
        <v>3.2746791759031968</v>
      </c>
      <c r="BO753">
        <f t="shared" ca="1" si="119"/>
        <v>0.16628331805904262</v>
      </c>
      <c r="BP753">
        <f t="shared" ca="1" si="120"/>
        <v>93.835632407491616</v>
      </c>
      <c r="BQ753">
        <f t="shared" ca="1" si="111"/>
        <v>11.671284082976044</v>
      </c>
      <c r="BR753">
        <f t="shared" ca="1" si="112"/>
        <v>0.54558493272239794</v>
      </c>
      <c r="BS753">
        <f t="shared" ca="1" si="113"/>
        <v>7899.2981566387371</v>
      </c>
    </row>
    <row r="754" spans="1:71">
      <c r="A754">
        <f t="shared" ca="1" si="114"/>
        <v>0.25341809516811564</v>
      </c>
      <c r="R754">
        <f t="shared" ca="1" si="115"/>
        <v>-0.68371824256816005</v>
      </c>
      <c r="AH754">
        <f t="shared" ca="1" si="116"/>
        <v>21.020727126884342</v>
      </c>
      <c r="AI754">
        <f t="shared" ca="1" si="117"/>
        <v>0.5801008718727515</v>
      </c>
      <c r="AX754">
        <f t="shared" ca="1" si="118"/>
        <v>0.27482126462758871</v>
      </c>
      <c r="BO754">
        <f t="shared" ca="1" si="119"/>
        <v>0.54874214200427807</v>
      </c>
      <c r="BP754">
        <f t="shared" ca="1" si="120"/>
        <v>116.26107602652846</v>
      </c>
      <c r="BQ754">
        <f t="shared" ca="1" si="111"/>
        <v>29.730287401099623</v>
      </c>
      <c r="BR754">
        <f t="shared" ca="1" si="112"/>
        <v>2.3871490669371918</v>
      </c>
      <c r="BS754">
        <f t="shared" ca="1" si="113"/>
        <v>11827.448782048114</v>
      </c>
    </row>
    <row r="755" spans="1:71">
      <c r="A755">
        <f t="shared" ca="1" si="114"/>
        <v>0.29227085417993859</v>
      </c>
      <c r="R755">
        <f t="shared" ca="1" si="115"/>
        <v>0.57846484843608903</v>
      </c>
      <c r="AH755">
        <f t="shared" ca="1" si="116"/>
        <v>5.2897841478698888</v>
      </c>
      <c r="AI755">
        <f t="shared" ca="1" si="117"/>
        <v>5.5963632662111129E-2</v>
      </c>
      <c r="AX755">
        <f t="shared" ca="1" si="118"/>
        <v>1.4518017233479314</v>
      </c>
      <c r="BO755">
        <f t="shared" ca="1" si="119"/>
        <v>0.51397217505168935</v>
      </c>
      <c r="BP755">
        <f t="shared" ca="1" si="120"/>
        <v>77.79820805567357</v>
      </c>
      <c r="BQ755">
        <f t="shared" ca="1" si="111"/>
        <v>27.829550320985931</v>
      </c>
      <c r="BR755">
        <f t="shared" ca="1" si="112"/>
        <v>2.1644682112214086</v>
      </c>
      <c r="BS755">
        <f t="shared" ca="1" si="113"/>
        <v>8878.1700593621663</v>
      </c>
    </row>
    <row r="756" spans="1:71">
      <c r="A756">
        <f t="shared" ca="1" si="114"/>
        <v>0.42602345272241071</v>
      </c>
      <c r="R756">
        <f t="shared" ca="1" si="115"/>
        <v>0.2159866391212302</v>
      </c>
      <c r="AH756">
        <f t="shared" ca="1" si="116"/>
        <v>9.3860997296981612</v>
      </c>
      <c r="AI756">
        <f t="shared" ca="1" si="117"/>
        <v>0.17619773627167978</v>
      </c>
      <c r="AX756">
        <f t="shared" ca="1" si="118"/>
        <v>0.36137904634274221</v>
      </c>
      <c r="BO756">
        <f t="shared" ca="1" si="119"/>
        <v>0.88759270457286299</v>
      </c>
      <c r="BP756">
        <f t="shared" ca="1" si="120"/>
        <v>82.425079410287253</v>
      </c>
      <c r="BQ756">
        <f t="shared" ca="1" si="111"/>
        <v>54.910542963388636</v>
      </c>
      <c r="BR756">
        <f t="shared" ca="1" si="112"/>
        <v>6.5568793130803886</v>
      </c>
      <c r="BS756">
        <f t="shared" ca="1" si="113"/>
        <v>13227.873648983088</v>
      </c>
    </row>
    <row r="757" spans="1:71">
      <c r="A757">
        <f t="shared" ca="1" si="114"/>
        <v>0.43960641495068786</v>
      </c>
      <c r="R757">
        <f t="shared" ca="1" si="115"/>
        <v>0.94942817957337</v>
      </c>
      <c r="AH757">
        <f t="shared" ca="1" si="116"/>
        <v>6.8231352174534408</v>
      </c>
      <c r="AI757">
        <f t="shared" ca="1" si="117"/>
        <v>9.311034839130683E-2</v>
      </c>
      <c r="AX757">
        <f t="shared" ca="1" si="118"/>
        <v>5.1128684493260304</v>
      </c>
      <c r="BO757">
        <f t="shared" ca="1" si="119"/>
        <v>0.15686405362445621</v>
      </c>
      <c r="BP757">
        <f t="shared" ca="1" si="120"/>
        <v>83.476560760780856</v>
      </c>
      <c r="BQ757">
        <f t="shared" ca="1" si="111"/>
        <v>11.286381992336871</v>
      </c>
      <c r="BR757">
        <f t="shared" ca="1" si="112"/>
        <v>0.51188120701547979</v>
      </c>
      <c r="BS757">
        <f t="shared" ca="1" si="113"/>
        <v>7125.5618145929911</v>
      </c>
    </row>
    <row r="758" spans="1:71">
      <c r="A758">
        <f t="shared" ca="1" si="114"/>
        <v>0.53921412315387418</v>
      </c>
      <c r="R758">
        <f t="shared" ca="1" si="115"/>
        <v>0.18447297469291374</v>
      </c>
      <c r="AH758">
        <f t="shared" ca="1" si="116"/>
        <v>20.822139868927007</v>
      </c>
      <c r="AI758">
        <f t="shared" ca="1" si="117"/>
        <v>0.57432623908577052</v>
      </c>
      <c r="AX758">
        <f t="shared" ca="1" si="118"/>
        <v>1.6859708809381604E-2</v>
      </c>
      <c r="BO758">
        <f t="shared" ca="1" si="119"/>
        <v>0.63431006144314817</v>
      </c>
      <c r="BP758">
        <f t="shared" ca="1" si="120"/>
        <v>88.858805727743032</v>
      </c>
      <c r="BQ758">
        <f t="shared" ca="1" si="111"/>
        <v>34.74667243264458</v>
      </c>
      <c r="BR758">
        <f t="shared" ca="1" si="112"/>
        <v>3.0179084011158444</v>
      </c>
      <c r="BS758">
        <f t="shared" ca="1" si="113"/>
        <v>10600.156164541224</v>
      </c>
    </row>
    <row r="759" spans="1:71">
      <c r="A759">
        <f t="shared" ca="1" si="114"/>
        <v>0.84449291469328414</v>
      </c>
      <c r="R759">
        <f t="shared" ca="1" si="115"/>
        <v>1.837645590606912</v>
      </c>
      <c r="AH759">
        <f t="shared" ca="1" si="116"/>
        <v>16.223170978302598</v>
      </c>
      <c r="AI759">
        <f t="shared" ca="1" si="117"/>
        <v>0.42956291061951002</v>
      </c>
      <c r="AX759">
        <f t="shared" ca="1" si="118"/>
        <v>2.7771477941872034</v>
      </c>
      <c r="BO759">
        <f t="shared" ca="1" si="119"/>
        <v>0.60563191798002214</v>
      </c>
      <c r="BP759">
        <f t="shared" ca="1" si="120"/>
        <v>96.196369153734736</v>
      </c>
      <c r="BQ759">
        <f t="shared" ref="BQ759:BQ822" ca="1" si="121">IF(BO759&lt;(10/80),0+SQRT(BO759*(80-0)*(10-0)),80-SQRT((1-BO759)*(80-0)*(80-10)))</f>
        <v>33.005731633401545</v>
      </c>
      <c r="BR759">
        <f t="shared" ref="BR759:BR822" ca="1" si="122">-LN(1-BO759)/(1/3)</f>
        <v>2.7914117624091959</v>
      </c>
      <c r="BS759">
        <f t="shared" ref="BS759:BS822" ca="1" si="123">BP759*$BP$4+BQ759*$BQ$4+BR759*$BR$4</f>
        <v>10871.742532824344</v>
      </c>
    </row>
    <row r="760" spans="1:71">
      <c r="A760">
        <f t="shared" ca="1" si="114"/>
        <v>0.8603565169076276</v>
      </c>
      <c r="R760">
        <f t="shared" ca="1" si="115"/>
        <v>-0.98112748414883866</v>
      </c>
      <c r="AH760">
        <f t="shared" ca="1" si="116"/>
        <v>35.181569255707188</v>
      </c>
      <c r="AI760">
        <f t="shared" ca="1" si="117"/>
        <v>0.89020705513829879</v>
      </c>
      <c r="AX760">
        <f t="shared" ca="1" si="118"/>
        <v>0.57688375483077614</v>
      </c>
      <c r="BO760">
        <f t="shared" ca="1" si="119"/>
        <v>0.9430611002007574</v>
      </c>
      <c r="BP760">
        <f t="shared" ca="1" si="120"/>
        <v>103.33877774161361</v>
      </c>
      <c r="BQ760">
        <f t="shared" ca="1" si="121"/>
        <v>62.143409091437448</v>
      </c>
      <c r="BR760">
        <f t="shared" ca="1" si="122"/>
        <v>8.5973295582769591</v>
      </c>
      <c r="BS760">
        <f t="shared" ca="1" si="123"/>
        <v>16027.254218539785</v>
      </c>
    </row>
    <row r="761" spans="1:71">
      <c r="A761">
        <f t="shared" ca="1" si="114"/>
        <v>0.23939742282817611</v>
      </c>
      <c r="R761">
        <f t="shared" ca="1" si="115"/>
        <v>0.26703316535346666</v>
      </c>
      <c r="AH761">
        <f t="shared" ca="1" si="116"/>
        <v>27.425929080917879</v>
      </c>
      <c r="AI761">
        <f t="shared" ca="1" si="117"/>
        <v>0.74520566107012542</v>
      </c>
      <c r="AX761">
        <f t="shared" ca="1" si="118"/>
        <v>4.2858903594277047</v>
      </c>
      <c r="BO761">
        <f t="shared" ca="1" si="119"/>
        <v>0.12078183436677359</v>
      </c>
      <c r="BP761">
        <f t="shared" ca="1" si="120"/>
        <v>81.91959359104203</v>
      </c>
      <c r="BQ761">
        <f t="shared" ca="1" si="121"/>
        <v>9.8298254050323219</v>
      </c>
      <c r="BR761">
        <f t="shared" ca="1" si="122"/>
        <v>0.38616664367374981</v>
      </c>
      <c r="BS761">
        <f t="shared" ca="1" si="123"/>
        <v>6833.2040849782998</v>
      </c>
    </row>
    <row r="762" spans="1:71">
      <c r="A762">
        <f t="shared" ca="1" si="114"/>
        <v>0.22170004916462061</v>
      </c>
      <c r="R762">
        <f t="shared" ca="1" si="115"/>
        <v>0.12719918757864548</v>
      </c>
      <c r="AH762">
        <f t="shared" ca="1" si="116"/>
        <v>23.70320678499424</v>
      </c>
      <c r="AI762">
        <f t="shared" ca="1" si="117"/>
        <v>0.6542393333036135</v>
      </c>
      <c r="AX762">
        <f t="shared" ca="1" si="118"/>
        <v>0.685803944621449</v>
      </c>
      <c r="BO762">
        <f t="shared" ca="1" si="119"/>
        <v>0.96592721931903502</v>
      </c>
      <c r="BP762">
        <f t="shared" ca="1" si="120"/>
        <v>89.684258425814207</v>
      </c>
      <c r="BQ762">
        <f t="shared" ca="1" si="121"/>
        <v>66.186688600722718</v>
      </c>
      <c r="BR762">
        <f t="shared" ca="1" si="122"/>
        <v>10.137769301819526</v>
      </c>
      <c r="BS762">
        <f t="shared" ca="1" si="123"/>
        <v>15937.897740425124</v>
      </c>
    </row>
    <row r="763" spans="1:71">
      <c r="A763">
        <f t="shared" ca="1" si="114"/>
        <v>0.11182377895844398</v>
      </c>
      <c r="R763">
        <f t="shared" ca="1" si="115"/>
        <v>-1.2218389643413359</v>
      </c>
      <c r="AH763">
        <f t="shared" ca="1" si="116"/>
        <v>37.948830586506148</v>
      </c>
      <c r="AI763">
        <f t="shared" ca="1" si="117"/>
        <v>0.92738465788363511</v>
      </c>
      <c r="AX763">
        <f t="shared" ca="1" si="118"/>
        <v>0.16185518782146532</v>
      </c>
      <c r="BO763">
        <f t="shared" ca="1" si="119"/>
        <v>0.19738705161799019</v>
      </c>
      <c r="BP763">
        <f t="shared" ca="1" si="120"/>
        <v>122.80070315000977</v>
      </c>
      <c r="BQ763">
        <f t="shared" ca="1" si="121"/>
        <v>12.957979513298866</v>
      </c>
      <c r="BR763">
        <f t="shared" ca="1" si="122"/>
        <v>0.65964806470302373</v>
      </c>
      <c r="BS763">
        <f t="shared" ca="1" si="123"/>
        <v>10089.741591241476</v>
      </c>
    </row>
    <row r="764" spans="1:71">
      <c r="A764">
        <f t="shared" ca="1" si="114"/>
        <v>0.42013404557074085</v>
      </c>
      <c r="R764">
        <f t="shared" ca="1" si="115"/>
        <v>-1.7838585545524634</v>
      </c>
      <c r="AH764">
        <f t="shared" ca="1" si="116"/>
        <v>8.3991671858554611</v>
      </c>
      <c r="AI764">
        <f t="shared" ca="1" si="117"/>
        <v>0.14109201883190226</v>
      </c>
      <c r="AX764">
        <f t="shared" ca="1" si="118"/>
        <v>0.29527055797181079</v>
      </c>
      <c r="BO764">
        <f t="shared" ca="1" si="119"/>
        <v>8.9090718704142091E-2</v>
      </c>
      <c r="BP764">
        <f t="shared" ca="1" si="120"/>
        <v>124.98590797823978</v>
      </c>
      <c r="BQ764">
        <f t="shared" ca="1" si="121"/>
        <v>8.4423086275801165</v>
      </c>
      <c r="BR764">
        <f t="shared" ca="1" si="122"/>
        <v>0.27993590440273441</v>
      </c>
      <c r="BS764">
        <f t="shared" ca="1" si="123"/>
        <v>9677.2251925556175</v>
      </c>
    </row>
    <row r="765" spans="1:71">
      <c r="A765">
        <f t="shared" ca="1" si="114"/>
        <v>0.90163921391752067</v>
      </c>
      <c r="R765">
        <f t="shared" ca="1" si="115"/>
        <v>0.45609963239499651</v>
      </c>
      <c r="AH765">
        <f t="shared" ca="1" si="116"/>
        <v>19.48435193829987</v>
      </c>
      <c r="AI765">
        <f t="shared" ca="1" si="117"/>
        <v>0.53439761168722855</v>
      </c>
      <c r="AX765">
        <f t="shared" ca="1" si="118"/>
        <v>0.57297949903072587</v>
      </c>
      <c r="BO765">
        <f t="shared" ca="1" si="119"/>
        <v>8.1760419497254322E-2</v>
      </c>
      <c r="BP765">
        <f t="shared" ca="1" si="120"/>
        <v>103.56847140878452</v>
      </c>
      <c r="BQ765">
        <f t="shared" ca="1" si="121"/>
        <v>8.0875419997551461</v>
      </c>
      <c r="BR765">
        <f t="shared" ca="1" si="122"/>
        <v>0.25589082441431371</v>
      </c>
      <c r="BS765">
        <f t="shared" ca="1" si="123"/>
        <v>8135.3144459147252</v>
      </c>
    </row>
    <row r="766" spans="1:71">
      <c r="A766">
        <f t="shared" ca="1" si="114"/>
        <v>0.23134000989497427</v>
      </c>
      <c r="R766">
        <f t="shared" ca="1" si="115"/>
        <v>0.62499152697792215</v>
      </c>
      <c r="AH766">
        <f t="shared" ca="1" si="116"/>
        <v>12.237846258996477</v>
      </c>
      <c r="AI766">
        <f t="shared" ca="1" si="117"/>
        <v>0.28700987242040676</v>
      </c>
      <c r="AX766">
        <f t="shared" ca="1" si="118"/>
        <v>1.2890662120974603</v>
      </c>
      <c r="BO766">
        <f t="shared" ca="1" si="119"/>
        <v>0.15597661817748765</v>
      </c>
      <c r="BP766">
        <f t="shared" ca="1" si="120"/>
        <v>110.98818859330009</v>
      </c>
      <c r="BQ766">
        <f t="shared" ca="1" si="121"/>
        <v>11.250229540702691</v>
      </c>
      <c r="BR766">
        <f t="shared" ca="1" si="122"/>
        <v>0.50872524356622395</v>
      </c>
      <c r="BS766">
        <f t="shared" ca="1" si="123"/>
        <v>9046.8137286711426</v>
      </c>
    </row>
    <row r="767" spans="1:71">
      <c r="A767">
        <f t="shared" ca="1" si="114"/>
        <v>4.4342745713987997E-2</v>
      </c>
      <c r="R767">
        <f t="shared" ca="1" si="115"/>
        <v>1.1337587953617108</v>
      </c>
      <c r="AH767">
        <f t="shared" ca="1" si="116"/>
        <v>35.660617014898996</v>
      </c>
      <c r="AI767">
        <f t="shared" ca="1" si="117"/>
        <v>0.89719104780329795</v>
      </c>
      <c r="AX767">
        <f t="shared" ca="1" si="118"/>
        <v>2.7107272417148969</v>
      </c>
      <c r="BO767">
        <f t="shared" ca="1" si="119"/>
        <v>0.97650286941355557</v>
      </c>
      <c r="BP767">
        <f t="shared" ca="1" si="120"/>
        <v>106.28074957193935</v>
      </c>
      <c r="BQ767">
        <f t="shared" ca="1" si="121"/>
        <v>68.528996064681664</v>
      </c>
      <c r="BR767">
        <f t="shared" ca="1" si="122"/>
        <v>11.252630903974975</v>
      </c>
      <c r="BS767">
        <f t="shared" ca="1" si="123"/>
        <v>17668.341347696412</v>
      </c>
    </row>
    <row r="768" spans="1:71">
      <c r="A768">
        <f t="shared" ca="1" si="114"/>
        <v>0.32855507762411662</v>
      </c>
      <c r="R768">
        <f t="shared" ca="1" si="115"/>
        <v>-1.7833569203658381</v>
      </c>
      <c r="AH768">
        <f t="shared" ca="1" si="116"/>
        <v>35.993384603645602</v>
      </c>
      <c r="AI768">
        <f t="shared" ca="1" si="117"/>
        <v>0.90190736256930393</v>
      </c>
      <c r="AX768">
        <f t="shared" ca="1" si="118"/>
        <v>3.1419493057011949</v>
      </c>
      <c r="BO768">
        <f t="shared" ca="1" si="119"/>
        <v>0.53746507635167573</v>
      </c>
      <c r="BP768">
        <f t="shared" ca="1" si="120"/>
        <v>99.641377139710585</v>
      </c>
      <c r="BQ768">
        <f t="shared" ca="1" si="121"/>
        <v>29.106035992166852</v>
      </c>
      <c r="BR768">
        <f t="shared" ca="1" si="122"/>
        <v>2.313099642868401</v>
      </c>
      <c r="BS768">
        <f t="shared" ca="1" si="123"/>
        <v>10579.429891856948</v>
      </c>
    </row>
    <row r="769" spans="1:71">
      <c r="A769">
        <f t="shared" ca="1" si="114"/>
        <v>0.35149934269995886</v>
      </c>
      <c r="R769">
        <f t="shared" ca="1" si="115"/>
        <v>0.42454476575983674</v>
      </c>
      <c r="AH769">
        <f t="shared" ca="1" si="116"/>
        <v>22.928166558173753</v>
      </c>
      <c r="AI769">
        <f t="shared" ca="1" si="117"/>
        <v>0.63355791704900899</v>
      </c>
      <c r="AX769">
        <f t="shared" ca="1" si="118"/>
        <v>1.280244560995375</v>
      </c>
      <c r="BO769">
        <f t="shared" ca="1" si="119"/>
        <v>0.95764136038824621</v>
      </c>
      <c r="BP769">
        <f t="shared" ca="1" si="120"/>
        <v>97.425614069897748</v>
      </c>
      <c r="BQ769">
        <f t="shared" ca="1" si="121"/>
        <v>64.598429241605871</v>
      </c>
      <c r="BR769">
        <f t="shared" ca="1" si="122"/>
        <v>9.4847486210705245</v>
      </c>
      <c r="BS769">
        <f t="shared" ca="1" si="123"/>
        <v>16125.060495374586</v>
      </c>
    </row>
    <row r="770" spans="1:71">
      <c r="A770">
        <f t="shared" ca="1" si="114"/>
        <v>0.93679789823096649</v>
      </c>
      <c r="R770">
        <f t="shared" ca="1" si="115"/>
        <v>1.849190249049562</v>
      </c>
      <c r="AH770">
        <f t="shared" ca="1" si="116"/>
        <v>41.679992179721836</v>
      </c>
      <c r="AI770">
        <f t="shared" ca="1" si="117"/>
        <v>0.96538873493525512</v>
      </c>
      <c r="AX770">
        <f t="shared" ca="1" si="118"/>
        <v>0.13716531834111331</v>
      </c>
      <c r="BO770">
        <f t="shared" ca="1" si="119"/>
        <v>0.50987875192101573</v>
      </c>
      <c r="BP770">
        <f t="shared" ca="1" si="120"/>
        <v>85.277253679159159</v>
      </c>
      <c r="BQ770">
        <f t="shared" ca="1" si="121"/>
        <v>27.610316003603231</v>
      </c>
      <c r="BR770">
        <f t="shared" ca="1" si="122"/>
        <v>2.1393074202833779</v>
      </c>
      <c r="BS770">
        <f t="shared" ca="1" si="123"/>
        <v>9372.2315839864787</v>
      </c>
    </row>
    <row r="771" spans="1:71">
      <c r="A771">
        <f t="shared" ref="A771:A834" ca="1" si="124">RAND()</f>
        <v>0.93130692177454988</v>
      </c>
      <c r="R771">
        <f t="shared" ref="R771:R834" ca="1" si="125">_xlfn.NORM.INV(RAND(),0,1)</f>
        <v>1.0548462126486171</v>
      </c>
      <c r="AH771">
        <f t="shared" ref="AH771:AH834" ca="1" si="126">IF(AI771&lt;$AL$4,$AL$1+SQRT(AI771*($AL$2-$AL$1)*($AL$3-$AL$1)),$AL$2-SQRT((1-AI771)*($AL$2-$AL$1)*($AL$2-$AL$3)))</f>
        <v>27.092284080345348</v>
      </c>
      <c r="AI771">
        <f t="shared" ref="AI771:AI834" ca="1" si="127">RAND()</f>
        <v>0.7376182756722004</v>
      </c>
      <c r="AX771">
        <f t="shared" ref="AX771:AX834" ca="1" si="128">-LN(1-RAND())/$AW$2</f>
        <v>1.5527860526431878</v>
      </c>
      <c r="BO771">
        <f t="shared" ca="1" si="119"/>
        <v>0.81393471744488599</v>
      </c>
      <c r="BP771">
        <f t="shared" ca="1" si="120"/>
        <v>114.4128074271308</v>
      </c>
      <c r="BQ771">
        <f t="shared" ca="1" si="121"/>
        <v>47.720508332555198</v>
      </c>
      <c r="BR771">
        <f t="shared" ca="1" si="122"/>
        <v>5.0449730561082582</v>
      </c>
      <c r="BS771">
        <f t="shared" ca="1" si="123"/>
        <v>14294.439269987153</v>
      </c>
    </row>
    <row r="772" spans="1:71">
      <c r="A772">
        <f t="shared" ca="1" si="124"/>
        <v>0.87933881689467286</v>
      </c>
      <c r="R772">
        <f t="shared" ca="1" si="125"/>
        <v>-1.2444061065110259</v>
      </c>
      <c r="AH772">
        <f t="shared" ca="1" si="126"/>
        <v>31.551769283093122</v>
      </c>
      <c r="AI772">
        <f t="shared" ca="1" si="127"/>
        <v>0.82983139170788678</v>
      </c>
      <c r="AX772">
        <f t="shared" ca="1" si="128"/>
        <v>2.7451505111856713</v>
      </c>
      <c r="BO772">
        <f t="shared" ca="1" si="119"/>
        <v>0.35004565881781557</v>
      </c>
      <c r="BP772">
        <f t="shared" ca="1" si="120"/>
        <v>90.517137604634456</v>
      </c>
      <c r="BQ772">
        <f t="shared" ca="1" si="121"/>
        <v>19.669706526321022</v>
      </c>
      <c r="BR772">
        <f t="shared" ca="1" si="122"/>
        <v>1.2925594886844121</v>
      </c>
      <c r="BS772">
        <f t="shared" ca="1" si="123"/>
        <v>8690.9381315618375</v>
      </c>
    </row>
    <row r="773" spans="1:71">
      <c r="A773">
        <f t="shared" ca="1" si="124"/>
        <v>0.66211491565856884</v>
      </c>
      <c r="R773">
        <f t="shared" ca="1" si="125"/>
        <v>1.406285999233893</v>
      </c>
      <c r="AH773">
        <f t="shared" ca="1" si="126"/>
        <v>11.559399305703046</v>
      </c>
      <c r="AI773">
        <f t="shared" ca="1" si="127"/>
        <v>0.26116010913080834</v>
      </c>
      <c r="AX773">
        <f t="shared" ca="1" si="128"/>
        <v>2.4436807134383991</v>
      </c>
      <c r="BO773">
        <f t="shared" ca="1" si="119"/>
        <v>0.5857372921939713</v>
      </c>
      <c r="BP773">
        <f t="shared" ca="1" si="120"/>
        <v>123.49053767582406</v>
      </c>
      <c r="BQ773">
        <f t="shared" ca="1" si="121"/>
        <v>31.834959112300538</v>
      </c>
      <c r="BR773">
        <f t="shared" ca="1" si="122"/>
        <v>2.643764839460677</v>
      </c>
      <c r="BS773">
        <f t="shared" ca="1" si="123"/>
        <v>12620.963000375943</v>
      </c>
    </row>
    <row r="774" spans="1:71">
      <c r="A774">
        <f t="shared" ca="1" si="124"/>
        <v>0.89144307122804278</v>
      </c>
      <c r="R774">
        <f t="shared" ca="1" si="125"/>
        <v>7.9050464250109715E-3</v>
      </c>
      <c r="AH774">
        <f t="shared" ca="1" si="126"/>
        <v>7.7654899496575593</v>
      </c>
      <c r="AI774">
        <f t="shared" ca="1" si="127"/>
        <v>0.12060566831646513</v>
      </c>
      <c r="AX774">
        <f t="shared" ca="1" si="128"/>
        <v>0.10412635964965555</v>
      </c>
      <c r="BO774">
        <f t="shared" ca="1" si="119"/>
        <v>0.70496049198124699</v>
      </c>
      <c r="BP774">
        <f t="shared" ca="1" si="120"/>
        <v>110.16775535288305</v>
      </c>
      <c r="BQ774">
        <f t="shared" ca="1" si="121"/>
        <v>39.35247553780161</v>
      </c>
      <c r="BR774">
        <f t="shared" ca="1" si="122"/>
        <v>3.6619380183667092</v>
      </c>
      <c r="BS774">
        <f t="shared" ca="1" si="123"/>
        <v>12745.571833991988</v>
      </c>
    </row>
    <row r="775" spans="1:71">
      <c r="A775">
        <f t="shared" ca="1" si="124"/>
        <v>0.2674556746476876</v>
      </c>
      <c r="R775">
        <f t="shared" ca="1" si="125"/>
        <v>9.9957551507182343E-2</v>
      </c>
      <c r="AH775">
        <f t="shared" ca="1" si="126"/>
        <v>16.720743508490763</v>
      </c>
      <c r="AI775">
        <f t="shared" ca="1" si="127"/>
        <v>0.44624554368617009</v>
      </c>
      <c r="AX775">
        <f t="shared" ca="1" si="128"/>
        <v>5.975583723434533</v>
      </c>
      <c r="BO775">
        <f t="shared" ca="1" si="119"/>
        <v>0.65342254076395256</v>
      </c>
      <c r="BP775">
        <f t="shared" ca="1" si="120"/>
        <v>84.972938079496558</v>
      </c>
      <c r="BQ775">
        <f t="shared" ca="1" si="121"/>
        <v>35.945105019738548</v>
      </c>
      <c r="BR775">
        <f t="shared" ca="1" si="122"/>
        <v>3.1789468132693068</v>
      </c>
      <c r="BS775">
        <f t="shared" ca="1" si="123"/>
        <v>10496.300211519407</v>
      </c>
    </row>
    <row r="776" spans="1:71">
      <c r="A776">
        <f t="shared" ca="1" si="124"/>
        <v>0.86357846053762688</v>
      </c>
      <c r="R776">
        <f t="shared" ca="1" si="125"/>
        <v>-8.9497945637507223E-2</v>
      </c>
      <c r="AH776">
        <f t="shared" ca="1" si="126"/>
        <v>20.122239064368813</v>
      </c>
      <c r="AI776">
        <f t="shared" ca="1" si="127"/>
        <v>0.55365970073663551</v>
      </c>
      <c r="AX776">
        <f t="shared" ca="1" si="128"/>
        <v>2.4086618619965412</v>
      </c>
      <c r="BO776">
        <f t="shared" ca="1" si="119"/>
        <v>0.98458664838908061</v>
      </c>
      <c r="BP776">
        <f t="shared" ca="1" si="120"/>
        <v>116.57107481855213</v>
      </c>
      <c r="BQ776">
        <f t="shared" ca="1" si="121"/>
        <v>70.709425797016166</v>
      </c>
      <c r="BR776">
        <f t="shared" ca="1" si="122"/>
        <v>12.517563472371847</v>
      </c>
      <c r="BS776">
        <f t="shared" ca="1" si="123"/>
        <v>18986.186858711822</v>
      </c>
    </row>
    <row r="777" spans="1:71">
      <c r="A777">
        <f t="shared" ca="1" si="124"/>
        <v>0.78073518526730712</v>
      </c>
      <c r="R777">
        <f t="shared" ca="1" si="125"/>
        <v>1.3673296079764219</v>
      </c>
      <c r="AH777">
        <f t="shared" ca="1" si="126"/>
        <v>29.432203045432516</v>
      </c>
      <c r="AI777">
        <f t="shared" ca="1" si="127"/>
        <v>0.78848286421784231</v>
      </c>
      <c r="AX777">
        <f t="shared" ca="1" si="128"/>
        <v>5.430589010542044</v>
      </c>
      <c r="BO777">
        <f t="shared" ca="1" si="119"/>
        <v>0.13586240096700852</v>
      </c>
      <c r="BP777">
        <f t="shared" ca="1" si="120"/>
        <v>127.19075437301784</v>
      </c>
      <c r="BQ777">
        <f t="shared" ca="1" si="121"/>
        <v>10.43585295150416</v>
      </c>
      <c r="BR777">
        <f t="shared" ca="1" si="122"/>
        <v>0.43806979415482894</v>
      </c>
      <c r="BS777">
        <f t="shared" ca="1" si="123"/>
        <v>10078.359039508114</v>
      </c>
    </row>
    <row r="778" spans="1:71">
      <c r="A778">
        <f t="shared" ca="1" si="124"/>
        <v>0.85936123420432076</v>
      </c>
      <c r="R778">
        <f t="shared" ca="1" si="125"/>
        <v>1.5987131855958625</v>
      </c>
      <c r="AH778">
        <f t="shared" ca="1" si="126"/>
        <v>18.777489969231759</v>
      </c>
      <c r="AI778">
        <f t="shared" ca="1" si="127"/>
        <v>0.51257743368928832</v>
      </c>
      <c r="AX778">
        <f t="shared" ca="1" si="128"/>
        <v>2.8242790979685606</v>
      </c>
      <c r="BO778">
        <f t="shared" ca="1" si="119"/>
        <v>0.85504180605542301</v>
      </c>
      <c r="BP778">
        <f t="shared" ca="1" si="120"/>
        <v>114.85671589515533</v>
      </c>
      <c r="BQ778">
        <f t="shared" ca="1" si="121"/>
        <v>51.508494492399478</v>
      </c>
      <c r="BR778">
        <f t="shared" ca="1" si="122"/>
        <v>5.793929687270059</v>
      </c>
      <c r="BS778">
        <f t="shared" ca="1" si="123"/>
        <v>14928.99846808184</v>
      </c>
    </row>
    <row r="779" spans="1:71">
      <c r="A779">
        <f t="shared" ca="1" si="124"/>
        <v>0.88375054978165135</v>
      </c>
      <c r="R779">
        <f t="shared" ca="1" si="125"/>
        <v>-0.33287716431916964</v>
      </c>
      <c r="AH779">
        <f t="shared" ca="1" si="126"/>
        <v>28.906134793429075</v>
      </c>
      <c r="AI779">
        <f t="shared" ca="1" si="127"/>
        <v>0.77752442532350829</v>
      </c>
      <c r="AX779">
        <f t="shared" ca="1" si="128"/>
        <v>0.53102587130045753</v>
      </c>
      <c r="BO779">
        <f t="shared" ca="1" si="119"/>
        <v>2.0194478644621761E-2</v>
      </c>
      <c r="BP779">
        <f t="shared" ca="1" si="120"/>
        <v>116.74248207616637</v>
      </c>
      <c r="BQ779">
        <f t="shared" ca="1" si="121"/>
        <v>4.0194008155068843</v>
      </c>
      <c r="BR779">
        <f t="shared" ca="1" si="122"/>
        <v>6.1203523822205987E-2</v>
      </c>
      <c r="BS779">
        <f t="shared" ca="1" si="123"/>
        <v>8592.2748840289951</v>
      </c>
    </row>
    <row r="780" spans="1:71">
      <c r="A780">
        <f t="shared" ca="1" si="124"/>
        <v>0.95691249462970696</v>
      </c>
      <c r="R780">
        <f t="shared" ca="1" si="125"/>
        <v>-0.20901691477408957</v>
      </c>
      <c r="AH780">
        <f t="shared" ca="1" si="126"/>
        <v>7.4501184616617486</v>
      </c>
      <c r="AI780">
        <f t="shared" ca="1" si="127"/>
        <v>0.11100853018558643</v>
      </c>
      <c r="AX780">
        <f t="shared" ca="1" si="128"/>
        <v>6.8068696843079346</v>
      </c>
      <c r="BO780">
        <f t="shared" ca="1" si="119"/>
        <v>9.262103745882011E-2</v>
      </c>
      <c r="BP780">
        <f t="shared" ca="1" si="120"/>
        <v>90.94162991145609</v>
      </c>
      <c r="BQ780">
        <f t="shared" ca="1" si="121"/>
        <v>8.6079515546415628</v>
      </c>
      <c r="BR780">
        <f t="shared" ca="1" si="122"/>
        <v>0.29158528904575676</v>
      </c>
      <c r="BS780">
        <f t="shared" ca="1" si="123"/>
        <v>7314.1848359798105</v>
      </c>
    </row>
    <row r="781" spans="1:71">
      <c r="A781">
        <f t="shared" ca="1" si="124"/>
        <v>0.26751250541489879</v>
      </c>
      <c r="R781">
        <f t="shared" ca="1" si="125"/>
        <v>7.9967586783638037E-2</v>
      </c>
      <c r="AH781">
        <f t="shared" ca="1" si="126"/>
        <v>34.271474731619364</v>
      </c>
      <c r="AI781">
        <f t="shared" ca="1" si="127"/>
        <v>0.87630674644095596</v>
      </c>
      <c r="AX781">
        <f t="shared" ca="1" si="128"/>
        <v>2.1223623268782763</v>
      </c>
      <c r="BO781">
        <f t="shared" ca="1" si="119"/>
        <v>0.39238404675735228</v>
      </c>
      <c r="BP781">
        <f t="shared" ca="1" si="120"/>
        <v>133.24773418046084</v>
      </c>
      <c r="BQ781">
        <f t="shared" ca="1" si="121"/>
        <v>21.667767588075058</v>
      </c>
      <c r="BR781">
        <f t="shared" ca="1" si="122"/>
        <v>1.4946367573364496</v>
      </c>
      <c r="BS781">
        <f t="shared" ca="1" si="123"/>
        <v>11942.509178640699</v>
      </c>
    </row>
    <row r="782" spans="1:71">
      <c r="A782">
        <f t="shared" ca="1" si="124"/>
        <v>0.34265080774244183</v>
      </c>
      <c r="R782">
        <f t="shared" ca="1" si="125"/>
        <v>1.5102577849682759</v>
      </c>
      <c r="AH782">
        <f t="shared" ca="1" si="126"/>
        <v>16.186457871571257</v>
      </c>
      <c r="AI782">
        <f t="shared" ca="1" si="127"/>
        <v>0.42832218436448743</v>
      </c>
      <c r="AX782">
        <f t="shared" ca="1" si="128"/>
        <v>2.3481497000520619</v>
      </c>
      <c r="BO782">
        <f t="shared" ca="1" si="119"/>
        <v>0.86792251970350098</v>
      </c>
      <c r="BP782">
        <f t="shared" ca="1" si="120"/>
        <v>113.55390922999925</v>
      </c>
      <c r="BQ782">
        <f t="shared" ca="1" si="121"/>
        <v>52.803789056922014</v>
      </c>
      <c r="BR782">
        <f t="shared" ca="1" si="122"/>
        <v>6.0730996699597242</v>
      </c>
      <c r="BS782">
        <f t="shared" ca="1" si="123"/>
        <v>15051.082452780067</v>
      </c>
    </row>
    <row r="783" spans="1:71">
      <c r="A783">
        <f t="shared" ca="1" si="124"/>
        <v>0.70954406625645428</v>
      </c>
      <c r="R783">
        <f t="shared" ca="1" si="125"/>
        <v>0.36307223068084077</v>
      </c>
      <c r="AH783">
        <f t="shared" ca="1" si="126"/>
        <v>10.386688238444016</v>
      </c>
      <c r="AI783">
        <f t="shared" ca="1" si="127"/>
        <v>0.21539276564088528</v>
      </c>
      <c r="AX783">
        <f t="shared" ca="1" si="128"/>
        <v>2.6142234579877073</v>
      </c>
      <c r="BO783">
        <f t="shared" ca="1" si="119"/>
        <v>0.2299618265240998</v>
      </c>
      <c r="BP783">
        <f t="shared" ca="1" si="120"/>
        <v>74.073542228394729</v>
      </c>
      <c r="BQ783">
        <f t="shared" ca="1" si="121"/>
        <v>14.332551660163915</v>
      </c>
      <c r="BR783">
        <f t="shared" ca="1" si="122"/>
        <v>0.78394556826157924</v>
      </c>
      <c r="BS783">
        <f t="shared" ca="1" si="123"/>
        <v>6853.5867924824961</v>
      </c>
    </row>
    <row r="784" spans="1:71">
      <c r="A784">
        <f t="shared" ca="1" si="124"/>
        <v>0.51499693150499182</v>
      </c>
      <c r="R784">
        <f t="shared" ca="1" si="125"/>
        <v>-7.5468779802275537E-2</v>
      </c>
      <c r="AH784">
        <f t="shared" ca="1" si="126"/>
        <v>28.265203526583679</v>
      </c>
      <c r="AI784">
        <f t="shared" ca="1" si="127"/>
        <v>0.76379931112958477</v>
      </c>
      <c r="AX784">
        <f t="shared" ca="1" si="128"/>
        <v>5.3479187722112753</v>
      </c>
      <c r="BO784">
        <f t="shared" ca="1" si="119"/>
        <v>0.93977721087736543</v>
      </c>
      <c r="BP784">
        <f t="shared" ca="1" si="120"/>
        <v>69.051854237360672</v>
      </c>
      <c r="BQ784">
        <f t="shared" ca="1" si="121"/>
        <v>61.63569715217173</v>
      </c>
      <c r="BR784">
        <f t="shared" ca="1" si="122"/>
        <v>8.4291133243426053</v>
      </c>
      <c r="BS784">
        <f t="shared" ca="1" si="123"/>
        <v>13525.9335091352</v>
      </c>
    </row>
    <row r="785" spans="1:71">
      <c r="A785">
        <f t="shared" ca="1" si="124"/>
        <v>0.71034687414810294</v>
      </c>
      <c r="R785">
        <f t="shared" ca="1" si="125"/>
        <v>-1.6423198867296203</v>
      </c>
      <c r="AH785">
        <f t="shared" ca="1" si="126"/>
        <v>20.082482341357561</v>
      </c>
      <c r="AI785">
        <f t="shared" ca="1" si="127"/>
        <v>0.55247106857240891</v>
      </c>
      <c r="AX785">
        <f t="shared" ca="1" si="128"/>
        <v>1.0016115498773768</v>
      </c>
      <c r="BO785">
        <f t="shared" ca="1" si="119"/>
        <v>0.86395369220783635</v>
      </c>
      <c r="BP785">
        <f t="shared" ca="1" si="120"/>
        <v>124.48663274372144</v>
      </c>
      <c r="BQ785">
        <f t="shared" ca="1" si="121"/>
        <v>52.398200717414881</v>
      </c>
      <c r="BR785">
        <f t="shared" ca="1" si="122"/>
        <v>5.9842798581922274</v>
      </c>
      <c r="BS785">
        <f t="shared" ca="1" si="123"/>
        <v>15749.168321259658</v>
      </c>
    </row>
    <row r="786" spans="1:71">
      <c r="A786">
        <f t="shared" ca="1" si="124"/>
        <v>0.976621570118685</v>
      </c>
      <c r="R786">
        <f t="shared" ca="1" si="125"/>
        <v>0.98592899164883696</v>
      </c>
      <c r="AH786">
        <f t="shared" ca="1" si="126"/>
        <v>10.328706578990591</v>
      </c>
      <c r="AI786">
        <f t="shared" ca="1" si="127"/>
        <v>0.21309423915208781</v>
      </c>
      <c r="AX786">
        <f t="shared" ca="1" si="128"/>
        <v>1.2786831713821603</v>
      </c>
      <c r="BO786">
        <f t="shared" ca="1" si="119"/>
        <v>0.33882872191270963</v>
      </c>
      <c r="BP786">
        <f t="shared" ca="1" si="120"/>
        <v>98.649464843505712</v>
      </c>
      <c r="BQ786">
        <f t="shared" ca="1" si="121"/>
        <v>19.151342189914935</v>
      </c>
      <c r="BR786">
        <f t="shared" ca="1" si="122"/>
        <v>1.2412270591446164</v>
      </c>
      <c r="BS786">
        <f t="shared" ca="1" si="123"/>
        <v>9192.9648757802788</v>
      </c>
    </row>
    <row r="787" spans="1:71">
      <c r="A787">
        <f t="shared" ca="1" si="124"/>
        <v>0.47487134587671087</v>
      </c>
      <c r="R787">
        <f t="shared" ca="1" si="125"/>
        <v>0.7518768690326415</v>
      </c>
      <c r="AH787">
        <f t="shared" ca="1" si="126"/>
        <v>18.847173416761823</v>
      </c>
      <c r="AI787">
        <f t="shared" ca="1" si="127"/>
        <v>0.5147506979373444</v>
      </c>
      <c r="AX787">
        <f t="shared" ca="1" si="128"/>
        <v>2.6018911865753998</v>
      </c>
      <c r="BO787">
        <f t="shared" ca="1" si="119"/>
        <v>0.85864950390603023</v>
      </c>
      <c r="BP787">
        <f t="shared" ca="1" si="120"/>
        <v>109.16692182693033</v>
      </c>
      <c r="BQ787">
        <f t="shared" ca="1" si="121"/>
        <v>51.865274514823668</v>
      </c>
      <c r="BR787">
        <f t="shared" ca="1" si="122"/>
        <v>5.869538055491196</v>
      </c>
      <c r="BS787">
        <f t="shared" ca="1" si="123"/>
        <v>14589.073396014848</v>
      </c>
    </row>
    <row r="788" spans="1:71">
      <c r="A788">
        <f t="shared" ca="1" si="124"/>
        <v>0.31633481726439883</v>
      </c>
      <c r="R788">
        <f t="shared" ca="1" si="125"/>
        <v>1.1892882353282668</v>
      </c>
      <c r="AH788">
        <f t="shared" ca="1" si="126"/>
        <v>7.8504630411091645</v>
      </c>
      <c r="AI788">
        <f t="shared" ca="1" si="127"/>
        <v>0.12325953991964189</v>
      </c>
      <c r="AX788">
        <f t="shared" ca="1" si="128"/>
        <v>8.0439644870284807E-2</v>
      </c>
      <c r="BO788">
        <f t="shared" ref="BO788:BO851" ca="1" si="129">RAND()</f>
        <v>0.74407064912014309</v>
      </c>
      <c r="BP788">
        <f t="shared" ref="BP788:BP851" ca="1" si="130">_xlfn.NORM.INV(RAND(),100,20)</f>
        <v>101.79308713425013</v>
      </c>
      <c r="BQ788">
        <f t="shared" ca="1" si="121"/>
        <v>42.14231432156479</v>
      </c>
      <c r="BR788">
        <f t="shared" ca="1" si="122"/>
        <v>4.0885615371471733</v>
      </c>
      <c r="BS788">
        <f t="shared" ca="1" si="123"/>
        <v>12566.315992698141</v>
      </c>
    </row>
    <row r="789" spans="1:71">
      <c r="A789">
        <f t="shared" ca="1" si="124"/>
        <v>0.55315527471260906</v>
      </c>
      <c r="R789">
        <f t="shared" ca="1" si="125"/>
        <v>-0.15403141293581171</v>
      </c>
      <c r="AH789">
        <f t="shared" ca="1" si="126"/>
        <v>10.46116479364202</v>
      </c>
      <c r="AI789">
        <f t="shared" ca="1" si="127"/>
        <v>0.21834025526223333</v>
      </c>
      <c r="AX789">
        <f t="shared" ca="1" si="128"/>
        <v>2.1779126845139656</v>
      </c>
      <c r="BO789">
        <f t="shared" ca="1" si="129"/>
        <v>0.57449098202248861</v>
      </c>
      <c r="BP789">
        <f t="shared" ca="1" si="130"/>
        <v>115.26605556453407</v>
      </c>
      <c r="BQ789">
        <f t="shared" ca="1" si="121"/>
        <v>31.185550288115877</v>
      </c>
      <c r="BR789">
        <f t="shared" ca="1" si="122"/>
        <v>2.5634074120698149</v>
      </c>
      <c r="BS789">
        <f t="shared" ca="1" si="123"/>
        <v>11956.201141949918</v>
      </c>
    </row>
    <row r="790" spans="1:71">
      <c r="A790">
        <f t="shared" ca="1" si="124"/>
        <v>0.79891021288940001</v>
      </c>
      <c r="R790">
        <f t="shared" ca="1" si="125"/>
        <v>0.40374756687181251</v>
      </c>
      <c r="AH790">
        <f t="shared" ca="1" si="126"/>
        <v>9.781564873203072</v>
      </c>
      <c r="AI790">
        <f t="shared" ca="1" si="127"/>
        <v>0.19135802273736047</v>
      </c>
      <c r="AX790">
        <f t="shared" ca="1" si="128"/>
        <v>0.990923108235928</v>
      </c>
      <c r="BO790">
        <f t="shared" ca="1" si="129"/>
        <v>2.58090530929177E-2</v>
      </c>
      <c r="BP790">
        <f t="shared" ca="1" si="130"/>
        <v>86.591597247251201</v>
      </c>
      <c r="BQ790">
        <f t="shared" ca="1" si="121"/>
        <v>4.5439236871160329</v>
      </c>
      <c r="BR790">
        <f t="shared" ca="1" si="122"/>
        <v>7.8443851503840423E-2</v>
      </c>
      <c r="BS790">
        <f t="shared" ca="1" si="123"/>
        <v>6539.3373314703394</v>
      </c>
    </row>
    <row r="791" spans="1:71">
      <c r="A791">
        <f t="shared" ca="1" si="124"/>
        <v>0.21283205885212264</v>
      </c>
      <c r="R791">
        <f t="shared" ca="1" si="125"/>
        <v>-1.6876181181556822</v>
      </c>
      <c r="AH791">
        <f t="shared" ca="1" si="126"/>
        <v>25.868969549050195</v>
      </c>
      <c r="AI791">
        <f t="shared" ca="1" si="127"/>
        <v>0.70884668468766665</v>
      </c>
      <c r="AX791">
        <f t="shared" ca="1" si="128"/>
        <v>1.6231498271555778</v>
      </c>
      <c r="BO791">
        <f t="shared" ca="1" si="129"/>
        <v>0.792288221046205</v>
      </c>
      <c r="BP791">
        <f t="shared" ca="1" si="130"/>
        <v>131.53227220786934</v>
      </c>
      <c r="BQ791">
        <f t="shared" ca="1" si="121"/>
        <v>45.894487804150309</v>
      </c>
      <c r="BR791">
        <f t="shared" ca="1" si="122"/>
        <v>4.714811514981859</v>
      </c>
      <c r="BS791">
        <f t="shared" ca="1" si="123"/>
        <v>15211.151289460442</v>
      </c>
    </row>
    <row r="792" spans="1:71">
      <c r="A792">
        <f t="shared" ca="1" si="124"/>
        <v>0.55842920731760348</v>
      </c>
      <c r="R792">
        <f t="shared" ca="1" si="125"/>
        <v>-0.36762150379710767</v>
      </c>
      <c r="AH792">
        <f t="shared" ca="1" si="126"/>
        <v>16.400164555511999</v>
      </c>
      <c r="AI792">
        <f t="shared" ca="1" si="127"/>
        <v>0.43552552905166386</v>
      </c>
      <c r="AX792">
        <f t="shared" ca="1" si="128"/>
        <v>0.57640840820181893</v>
      </c>
      <c r="BO792">
        <f t="shared" ca="1" si="129"/>
        <v>0.44656703662659225</v>
      </c>
      <c r="BP792">
        <f t="shared" ca="1" si="130"/>
        <v>102.00523722046658</v>
      </c>
      <c r="BQ792">
        <f t="shared" ca="1" si="121"/>
        <v>24.329320150629712</v>
      </c>
      <c r="BR792">
        <f t="shared" ca="1" si="122"/>
        <v>1.7748439446545843</v>
      </c>
      <c r="BS792">
        <f t="shared" ca="1" si="123"/>
        <v>10105.751803892008</v>
      </c>
    </row>
    <row r="793" spans="1:71">
      <c r="A793">
        <f t="shared" ca="1" si="124"/>
        <v>0.35274482451904665</v>
      </c>
      <c r="R793">
        <f t="shared" ca="1" si="125"/>
        <v>1.0438511167696392</v>
      </c>
      <c r="AH793">
        <f t="shared" ca="1" si="126"/>
        <v>12.164209920551578</v>
      </c>
      <c r="AI793">
        <f t="shared" ca="1" si="127"/>
        <v>0.28422649453195603</v>
      </c>
      <c r="AX793">
        <f t="shared" ca="1" si="128"/>
        <v>3.4926972466713524</v>
      </c>
      <c r="BO793">
        <f t="shared" ca="1" si="129"/>
        <v>0.85520592257422456</v>
      </c>
      <c r="BP793">
        <f t="shared" ca="1" si="130"/>
        <v>133.97518435725482</v>
      </c>
      <c r="BQ793">
        <f t="shared" ca="1" si="121"/>
        <v>51.524627595335254</v>
      </c>
      <c r="BR793">
        <f t="shared" ca="1" si="122"/>
        <v>5.7973281048681464</v>
      </c>
      <c r="BS793">
        <f t="shared" ca="1" si="123"/>
        <v>16269.924096001805</v>
      </c>
    </row>
    <row r="794" spans="1:71">
      <c r="A794">
        <f t="shared" ca="1" si="124"/>
        <v>0.53361261653475622</v>
      </c>
      <c r="R794">
        <f t="shared" ca="1" si="125"/>
        <v>0.13350021528755576</v>
      </c>
      <c r="AH794">
        <f t="shared" ca="1" si="126"/>
        <v>16.273459727694366</v>
      </c>
      <c r="AI794">
        <f t="shared" ca="1" si="127"/>
        <v>0.43126024063027313</v>
      </c>
      <c r="AX794">
        <f t="shared" ca="1" si="128"/>
        <v>2.6513992259959394</v>
      </c>
      <c r="BO794">
        <f t="shared" ca="1" si="129"/>
        <v>0.27159848364975836</v>
      </c>
      <c r="BP794">
        <f t="shared" ca="1" si="130"/>
        <v>55.99329881563979</v>
      </c>
      <c r="BQ794">
        <f t="shared" ca="1" si="121"/>
        <v>16.132570964838791</v>
      </c>
      <c r="BR794">
        <f t="shared" ca="1" si="122"/>
        <v>0.95070854812796635</v>
      </c>
      <c r="BS794">
        <f t="shared" ca="1" si="123"/>
        <v>5818.0005780170541</v>
      </c>
    </row>
    <row r="795" spans="1:71">
      <c r="A795">
        <f t="shared" ca="1" si="124"/>
        <v>7.7030893598266648E-3</v>
      </c>
      <c r="R795">
        <f t="shared" ca="1" si="125"/>
        <v>0.4307382471696673</v>
      </c>
      <c r="AH795">
        <f t="shared" ca="1" si="126"/>
        <v>9.2634355240712054</v>
      </c>
      <c r="AI795">
        <f t="shared" ca="1" si="127"/>
        <v>0.17162247541724873</v>
      </c>
      <c r="AX795">
        <f t="shared" ca="1" si="128"/>
        <v>5.2099988473743614E-2</v>
      </c>
      <c r="BO795">
        <f t="shared" ca="1" si="129"/>
        <v>0.70359528498305812</v>
      </c>
      <c r="BP795">
        <f t="shared" ca="1" si="130"/>
        <v>84.32223088683692</v>
      </c>
      <c r="BQ795">
        <f t="shared" ca="1" si="121"/>
        <v>39.258541949325441</v>
      </c>
      <c r="BR795">
        <f t="shared" ca="1" si="122"/>
        <v>3.6480884342166489</v>
      </c>
      <c r="BS795">
        <f t="shared" ca="1" si="123"/>
        <v>10922.836887276124</v>
      </c>
    </row>
    <row r="796" spans="1:71">
      <c r="A796">
        <f t="shared" ca="1" si="124"/>
        <v>0.40591073918725873</v>
      </c>
      <c r="R796">
        <f t="shared" ca="1" si="125"/>
        <v>-0.19026652477466161</v>
      </c>
      <c r="AH796">
        <f t="shared" ca="1" si="126"/>
        <v>27.445099610031924</v>
      </c>
      <c r="AI796">
        <f t="shared" ca="1" si="127"/>
        <v>0.74563823419930897</v>
      </c>
      <c r="AX796">
        <f t="shared" ca="1" si="128"/>
        <v>1.4004225302913214</v>
      </c>
      <c r="BO796">
        <f t="shared" ca="1" si="129"/>
        <v>0.36229954158178068</v>
      </c>
      <c r="BP796">
        <f t="shared" ca="1" si="130"/>
        <v>119.43118202093706</v>
      </c>
      <c r="BQ796">
        <f t="shared" ca="1" si="121"/>
        <v>20.241129803668237</v>
      </c>
      <c r="BR796">
        <f t="shared" ca="1" si="122"/>
        <v>1.3496598203978758</v>
      </c>
      <c r="BS796">
        <f t="shared" ca="1" si="123"/>
        <v>10789.193667951782</v>
      </c>
    </row>
    <row r="797" spans="1:71">
      <c r="A797">
        <f t="shared" ca="1" si="124"/>
        <v>0.86796493743330094</v>
      </c>
      <c r="R797">
        <f t="shared" ca="1" si="125"/>
        <v>0.43572475539892314</v>
      </c>
      <c r="AH797">
        <f t="shared" ca="1" si="126"/>
        <v>4.7092174435271028</v>
      </c>
      <c r="AI797">
        <f t="shared" ca="1" si="127"/>
        <v>4.4353457860839884E-2</v>
      </c>
      <c r="AX797">
        <f t="shared" ca="1" si="128"/>
        <v>2.1298983112085224</v>
      </c>
      <c r="BO797">
        <f t="shared" ca="1" si="129"/>
        <v>6.9095575589542046E-2</v>
      </c>
      <c r="BP797">
        <f t="shared" ca="1" si="130"/>
        <v>89.600464677648219</v>
      </c>
      <c r="BQ797">
        <f t="shared" ca="1" si="121"/>
        <v>7.4348140845372619</v>
      </c>
      <c r="BR797">
        <f t="shared" ca="1" si="122"/>
        <v>0.21479599811970457</v>
      </c>
      <c r="BS797">
        <f t="shared" ca="1" si="123"/>
        <v>7079.9527353250132</v>
      </c>
    </row>
    <row r="798" spans="1:71">
      <c r="A798">
        <f t="shared" ca="1" si="124"/>
        <v>0.13386251432285012</v>
      </c>
      <c r="R798">
        <f t="shared" ca="1" si="125"/>
        <v>-1.1961699091048839</v>
      </c>
      <c r="AH798">
        <f t="shared" ca="1" si="126"/>
        <v>32.518678064984712</v>
      </c>
      <c r="AI798">
        <f t="shared" ca="1" si="127"/>
        <v>0.84720169170217674</v>
      </c>
      <c r="AX798">
        <f t="shared" ca="1" si="128"/>
        <v>0.52793582299970609</v>
      </c>
      <c r="BO798">
        <f t="shared" ca="1" si="129"/>
        <v>0.83256589322172858</v>
      </c>
      <c r="BP798">
        <f t="shared" ca="1" si="130"/>
        <v>76.434787368813303</v>
      </c>
      <c r="BQ798">
        <f t="shared" ca="1" si="121"/>
        <v>49.37923910223131</v>
      </c>
      <c r="BR798">
        <f t="shared" ca="1" si="122"/>
        <v>5.361496192453866</v>
      </c>
      <c r="BS798">
        <f t="shared" ca="1" si="123"/>
        <v>11896.807883776222</v>
      </c>
    </row>
    <row r="799" spans="1:71">
      <c r="A799">
        <f t="shared" ca="1" si="124"/>
        <v>1.9422865670480682E-2</v>
      </c>
      <c r="R799">
        <f t="shared" ca="1" si="125"/>
        <v>0.24975095878788917</v>
      </c>
      <c r="AH799">
        <f t="shared" ca="1" si="126"/>
        <v>37.311269079203655</v>
      </c>
      <c r="AI799">
        <f t="shared" ca="1" si="127"/>
        <v>0.91949805380981331</v>
      </c>
      <c r="AX799">
        <f t="shared" ca="1" si="128"/>
        <v>0.86628179462788735</v>
      </c>
      <c r="BO799">
        <f t="shared" ca="1" si="129"/>
        <v>0.44604848477941283</v>
      </c>
      <c r="BP799">
        <f t="shared" ca="1" si="130"/>
        <v>130.44745168094528</v>
      </c>
      <c r="BQ799">
        <f t="shared" ca="1" si="121"/>
        <v>24.303245289915786</v>
      </c>
      <c r="BR799">
        <f t="shared" ca="1" si="122"/>
        <v>1.7720343411513486</v>
      </c>
      <c r="BS799">
        <f t="shared" ca="1" si="123"/>
        <v>12093.256449003155</v>
      </c>
    </row>
    <row r="800" spans="1:71">
      <c r="A800">
        <f t="shared" ca="1" si="124"/>
        <v>0.35963183078680194</v>
      </c>
      <c r="R800">
        <f t="shared" ca="1" si="125"/>
        <v>0.90971458450743992</v>
      </c>
      <c r="AH800">
        <f t="shared" ca="1" si="126"/>
        <v>11.436970149735785</v>
      </c>
      <c r="AI800">
        <f t="shared" ca="1" si="127"/>
        <v>0.25644636438381563</v>
      </c>
      <c r="AX800">
        <f t="shared" ca="1" si="128"/>
        <v>1.5707285912059936</v>
      </c>
      <c r="BO800">
        <f t="shared" ca="1" si="129"/>
        <v>0.53596455996412784</v>
      </c>
      <c r="BP800">
        <f t="shared" ca="1" si="130"/>
        <v>128.870948363634</v>
      </c>
      <c r="BQ800">
        <f t="shared" ca="1" si="121"/>
        <v>29.023549905854722</v>
      </c>
      <c r="BR800">
        <f t="shared" ca="1" si="122"/>
        <v>2.3033830508549498</v>
      </c>
      <c r="BS800">
        <f t="shared" ca="1" si="123"/>
        <v>12614.336291296337</v>
      </c>
    </row>
    <row r="801" spans="1:71">
      <c r="A801">
        <f t="shared" ca="1" si="124"/>
        <v>0.54569583853566872</v>
      </c>
      <c r="R801">
        <f t="shared" ca="1" si="125"/>
        <v>1.4789959627506875</v>
      </c>
      <c r="AH801">
        <f t="shared" ca="1" si="126"/>
        <v>2.658027768625062</v>
      </c>
      <c r="AI801">
        <f t="shared" ca="1" si="127"/>
        <v>1.4130223237563855E-2</v>
      </c>
      <c r="AX801">
        <f t="shared" ca="1" si="128"/>
        <v>0.83879256866510143</v>
      </c>
      <c r="BO801">
        <f t="shared" ca="1" si="129"/>
        <v>0.79028649606990808</v>
      </c>
      <c r="BP801">
        <f t="shared" ca="1" si="130"/>
        <v>85.106622861225517</v>
      </c>
      <c r="BQ801">
        <f t="shared" ca="1" si="121"/>
        <v>45.730543890973195</v>
      </c>
      <c r="BR801">
        <f t="shared" ca="1" si="122"/>
        <v>4.6860388401711699</v>
      </c>
      <c r="BS801">
        <f t="shared" ca="1" si="123"/>
        <v>11936.329641434455</v>
      </c>
    </row>
    <row r="802" spans="1:71">
      <c r="A802">
        <f t="shared" ca="1" si="124"/>
        <v>0.89003532016547349</v>
      </c>
      <c r="R802">
        <f t="shared" ca="1" si="125"/>
        <v>1.4437629625104442</v>
      </c>
      <c r="AH802">
        <f t="shared" ca="1" si="126"/>
        <v>5.8007111368918078</v>
      </c>
      <c r="AI802">
        <f t="shared" ca="1" si="127"/>
        <v>6.7296499387321296E-2</v>
      </c>
      <c r="AX802">
        <f t="shared" ca="1" si="128"/>
        <v>1.0394652561376587</v>
      </c>
      <c r="BO802">
        <f t="shared" ca="1" si="129"/>
        <v>0.91853291721583519</v>
      </c>
      <c r="BP802">
        <f t="shared" ca="1" si="130"/>
        <v>130.10532095793275</v>
      </c>
      <c r="BQ802">
        <f t="shared" ca="1" si="121"/>
        <v>58.640794406361394</v>
      </c>
      <c r="BR802">
        <f t="shared" ca="1" si="122"/>
        <v>7.5226686976217634</v>
      </c>
      <c r="BS802">
        <f t="shared" ca="1" si="123"/>
        <v>17228.252516977962</v>
      </c>
    </row>
    <row r="803" spans="1:71">
      <c r="A803">
        <f t="shared" ca="1" si="124"/>
        <v>0.90585162644648209</v>
      </c>
      <c r="R803">
        <f t="shared" ca="1" si="125"/>
        <v>-1.5754026299210466</v>
      </c>
      <c r="AH803">
        <f t="shared" ca="1" si="126"/>
        <v>24.144255918933311</v>
      </c>
      <c r="AI803">
        <f t="shared" ca="1" si="127"/>
        <v>0.66574024900719242</v>
      </c>
      <c r="AX803">
        <f t="shared" ca="1" si="128"/>
        <v>2.1375719976766634</v>
      </c>
      <c r="BO803">
        <f t="shared" ca="1" si="129"/>
        <v>1.1895170096874019E-2</v>
      </c>
      <c r="BP803">
        <f t="shared" ca="1" si="130"/>
        <v>113.04962918102055</v>
      </c>
      <c r="BQ803">
        <f t="shared" ca="1" si="121"/>
        <v>3.0848235083225126</v>
      </c>
      <c r="BR803">
        <f t="shared" ca="1" si="122"/>
        <v>3.5899451165980742E-2</v>
      </c>
      <c r="BS803">
        <f t="shared" ca="1" si="123"/>
        <v>8232.7262288534839</v>
      </c>
    </row>
    <row r="804" spans="1:71">
      <c r="A804">
        <f t="shared" ca="1" si="124"/>
        <v>0.42551559799212679</v>
      </c>
      <c r="R804">
        <f t="shared" ca="1" si="125"/>
        <v>-0.25406941254846077</v>
      </c>
      <c r="AH804">
        <f t="shared" ca="1" si="126"/>
        <v>24.169573901603965</v>
      </c>
      <c r="AI804">
        <f t="shared" ca="1" si="127"/>
        <v>0.66639454378765051</v>
      </c>
      <c r="AX804">
        <f t="shared" ca="1" si="128"/>
        <v>1.2316120437065257</v>
      </c>
      <c r="BO804">
        <f t="shared" ca="1" si="129"/>
        <v>0.65597933790479979</v>
      </c>
      <c r="BP804">
        <f t="shared" ca="1" si="130"/>
        <v>121.35310777397275</v>
      </c>
      <c r="BQ804">
        <f t="shared" ca="1" si="121"/>
        <v>36.10790836912507</v>
      </c>
      <c r="BR804">
        <f t="shared" ca="1" si="122"/>
        <v>3.2011606775468677</v>
      </c>
      <c r="BS804">
        <f t="shared" ca="1" si="123"/>
        <v>13065.85658435466</v>
      </c>
    </row>
    <row r="805" spans="1:71">
      <c r="A805">
        <f t="shared" ca="1" si="124"/>
        <v>7.6066152997359748E-2</v>
      </c>
      <c r="R805">
        <f t="shared" ca="1" si="125"/>
        <v>-0.86584439036326299</v>
      </c>
      <c r="AH805">
        <f t="shared" ca="1" si="126"/>
        <v>14.984844211430094</v>
      </c>
      <c r="AI805">
        <f t="shared" ca="1" si="127"/>
        <v>0.38696943255108973</v>
      </c>
      <c r="AX805">
        <f t="shared" ca="1" si="128"/>
        <v>3.5796178658316601E-2</v>
      </c>
      <c r="BO805">
        <f t="shared" ca="1" si="129"/>
        <v>0.53774821225236524</v>
      </c>
      <c r="BP805">
        <f t="shared" ca="1" si="130"/>
        <v>57.075098095402986</v>
      </c>
      <c r="BQ805">
        <f t="shared" ca="1" si="121"/>
        <v>29.121615479785973</v>
      </c>
      <c r="BR805">
        <f t="shared" ca="1" si="122"/>
        <v>2.3149366236946638</v>
      </c>
      <c r="BS805">
        <f t="shared" ca="1" si="123"/>
        <v>7601.8994017652049</v>
      </c>
    </row>
    <row r="806" spans="1:71">
      <c r="A806">
        <f t="shared" ca="1" si="124"/>
        <v>0.9145429453233721</v>
      </c>
      <c r="R806">
        <f t="shared" ca="1" si="125"/>
        <v>1.1958842054258678</v>
      </c>
      <c r="AH806">
        <f t="shared" ca="1" si="126"/>
        <v>9.997491515509882</v>
      </c>
      <c r="AI806">
        <f t="shared" ca="1" si="127"/>
        <v>0.19989967320538415</v>
      </c>
      <c r="AX806">
        <f t="shared" ca="1" si="128"/>
        <v>2.7279589195618015</v>
      </c>
      <c r="BO806">
        <f t="shared" ca="1" si="129"/>
        <v>0.50962986048448056</v>
      </c>
      <c r="BP806">
        <f t="shared" ca="1" si="130"/>
        <v>112.48331116858516</v>
      </c>
      <c r="BQ806">
        <f t="shared" ca="1" si="121"/>
        <v>27.597015530726601</v>
      </c>
      <c r="BR806">
        <f t="shared" ca="1" si="122"/>
        <v>2.1377843588162593</v>
      </c>
      <c r="BS806">
        <f t="shared" ca="1" si="123"/>
        <v>11274.868642518499</v>
      </c>
    </row>
    <row r="807" spans="1:71">
      <c r="A807">
        <f t="shared" ca="1" si="124"/>
        <v>0.40485240762814645</v>
      </c>
      <c r="R807">
        <f t="shared" ca="1" si="125"/>
        <v>-0.73741924196087327</v>
      </c>
      <c r="AH807">
        <f t="shared" ca="1" si="126"/>
        <v>29.640756608428763</v>
      </c>
      <c r="AI807">
        <f t="shared" ca="1" si="127"/>
        <v>0.79275060426138144</v>
      </c>
      <c r="AX807">
        <f t="shared" ca="1" si="128"/>
        <v>9.379921538969576</v>
      </c>
      <c r="BO807">
        <f t="shared" ca="1" si="129"/>
        <v>0.81742946454100973</v>
      </c>
      <c r="BP807">
        <f t="shared" ca="1" si="130"/>
        <v>82.453971801177332</v>
      </c>
      <c r="BQ807">
        <f t="shared" ca="1" si="121"/>
        <v>48.0250879818201</v>
      </c>
      <c r="BR807">
        <f t="shared" ca="1" si="122"/>
        <v>5.1018560548923046</v>
      </c>
      <c r="BS807">
        <f t="shared" ca="1" si="123"/>
        <v>12104.843640732113</v>
      </c>
    </row>
    <row r="808" spans="1:71">
      <c r="A808">
        <f t="shared" ca="1" si="124"/>
        <v>0.68140397763391558</v>
      </c>
      <c r="R808">
        <f t="shared" ca="1" si="125"/>
        <v>0.48758390905138449</v>
      </c>
      <c r="AH808">
        <f t="shared" ca="1" si="126"/>
        <v>40.541689969933614</v>
      </c>
      <c r="AI808">
        <f t="shared" ca="1" si="127"/>
        <v>0.95527018568757283</v>
      </c>
      <c r="AX808">
        <f t="shared" ca="1" si="128"/>
        <v>0.42723536034045034</v>
      </c>
      <c r="BO808">
        <f t="shared" ca="1" si="129"/>
        <v>0.54403251593048407</v>
      </c>
      <c r="BP808">
        <f t="shared" ca="1" si="130"/>
        <v>99.169484221304828</v>
      </c>
      <c r="BQ808">
        <f t="shared" ca="1" si="121"/>
        <v>29.46864428110711</v>
      </c>
      <c r="BR808">
        <f t="shared" ca="1" si="122"/>
        <v>2.3560013366259089</v>
      </c>
      <c r="BS808">
        <f t="shared" ca="1" si="123"/>
        <v>10595.528724589822</v>
      </c>
    </row>
    <row r="809" spans="1:71">
      <c r="A809">
        <f t="shared" ca="1" si="124"/>
        <v>0.17574002749890039</v>
      </c>
      <c r="R809">
        <f t="shared" ca="1" si="125"/>
        <v>-1.0921191593423873</v>
      </c>
      <c r="AH809">
        <f t="shared" ca="1" si="126"/>
        <v>31.598964443373966</v>
      </c>
      <c r="AI809">
        <f t="shared" ca="1" si="127"/>
        <v>0.8307009452218922</v>
      </c>
      <c r="AX809">
        <f t="shared" ca="1" si="128"/>
        <v>0.74887672612480383</v>
      </c>
      <c r="BO809">
        <f t="shared" ca="1" si="129"/>
        <v>0.19559456885471915</v>
      </c>
      <c r="BP809">
        <f t="shared" ca="1" si="130"/>
        <v>111.57871616234709</v>
      </c>
      <c r="BQ809">
        <f t="shared" ca="1" si="121"/>
        <v>12.883158488993445</v>
      </c>
      <c r="BR809">
        <f t="shared" ca="1" si="122"/>
        <v>0.65295560792914276</v>
      </c>
      <c r="BS809">
        <f t="shared" ca="1" si="123"/>
        <v>9294.7126626423833</v>
      </c>
    </row>
    <row r="810" spans="1:71">
      <c r="A810">
        <f t="shared" ca="1" si="124"/>
        <v>0.40386120948437187</v>
      </c>
      <c r="R810">
        <f t="shared" ca="1" si="125"/>
        <v>0.51274757360777401</v>
      </c>
      <c r="AH810">
        <f t="shared" ca="1" si="126"/>
        <v>16.013165409691247</v>
      </c>
      <c r="AI810">
        <f t="shared" ca="1" si="127"/>
        <v>0.42244753726549633</v>
      </c>
      <c r="AX810">
        <f t="shared" ca="1" si="128"/>
        <v>0.40037073857448341</v>
      </c>
      <c r="BO810">
        <f t="shared" ca="1" si="129"/>
        <v>5.4433774156750547E-2</v>
      </c>
      <c r="BP810">
        <f t="shared" ca="1" si="130"/>
        <v>126.07192610975346</v>
      </c>
      <c r="BQ810">
        <f t="shared" ca="1" si="121"/>
        <v>6.5990165422887399</v>
      </c>
      <c r="BR810">
        <f t="shared" ca="1" si="122"/>
        <v>0.16791405041706339</v>
      </c>
      <c r="BS810">
        <f t="shared" ca="1" si="123"/>
        <v>9535.3106970367353</v>
      </c>
    </row>
    <row r="811" spans="1:71">
      <c r="A811">
        <f t="shared" ca="1" si="124"/>
        <v>0.32793265182585707</v>
      </c>
      <c r="R811">
        <f t="shared" ca="1" si="125"/>
        <v>-1.9041829540252715</v>
      </c>
      <c r="AH811">
        <f t="shared" ca="1" si="126"/>
        <v>34.27127753464881</v>
      </c>
      <c r="AI811">
        <f t="shared" ca="1" si="127"/>
        <v>0.87630364480397838</v>
      </c>
      <c r="AX811">
        <f t="shared" ca="1" si="128"/>
        <v>3.1077679952473432</v>
      </c>
      <c r="BO811">
        <f t="shared" ca="1" si="129"/>
        <v>4.2973894334193519E-2</v>
      </c>
      <c r="BP811">
        <f t="shared" ca="1" si="130"/>
        <v>56.60214971545723</v>
      </c>
      <c r="BQ811">
        <f t="shared" ca="1" si="121"/>
        <v>5.8633706575104743</v>
      </c>
      <c r="BR811">
        <f t="shared" ca="1" si="122"/>
        <v>0.13177382776074797</v>
      </c>
      <c r="BS811">
        <f t="shared" ca="1" si="123"/>
        <v>4588.0196941612776</v>
      </c>
    </row>
    <row r="812" spans="1:71">
      <c r="A812">
        <f t="shared" ca="1" si="124"/>
        <v>0.6837675160388218</v>
      </c>
      <c r="R812">
        <f t="shared" ca="1" si="125"/>
        <v>0.55605547503012398</v>
      </c>
      <c r="AH812">
        <f t="shared" ca="1" si="126"/>
        <v>18.236870680395054</v>
      </c>
      <c r="AI812">
        <f t="shared" ca="1" si="127"/>
        <v>0.49555180791302622</v>
      </c>
      <c r="AX812">
        <f t="shared" ca="1" si="128"/>
        <v>0.55801652230333665</v>
      </c>
      <c r="BO812">
        <f t="shared" ca="1" si="129"/>
        <v>8.2161974936426962E-2</v>
      </c>
      <c r="BP812">
        <f t="shared" ca="1" si="130"/>
        <v>103.00585329223802</v>
      </c>
      <c r="BQ812">
        <f t="shared" ca="1" si="121"/>
        <v>8.1073781180565128</v>
      </c>
      <c r="BR812">
        <f t="shared" ca="1" si="122"/>
        <v>0.25720304164638774</v>
      </c>
      <c r="BS812">
        <f t="shared" ca="1" si="123"/>
        <v>8098.3084547562285</v>
      </c>
    </row>
    <row r="813" spans="1:71">
      <c r="A813">
        <f t="shared" ca="1" si="124"/>
        <v>0.76310362594461667</v>
      </c>
      <c r="R813">
        <f t="shared" ca="1" si="125"/>
        <v>0.3254434829964129</v>
      </c>
      <c r="AH813">
        <f t="shared" ca="1" si="126"/>
        <v>13.72929452049349</v>
      </c>
      <c r="AI813">
        <f t="shared" ca="1" si="127"/>
        <v>0.3422179620094481</v>
      </c>
      <c r="AX813">
        <f t="shared" ca="1" si="128"/>
        <v>3.664135252923665</v>
      </c>
      <c r="BO813">
        <f t="shared" ca="1" si="129"/>
        <v>0.60850231651574627</v>
      </c>
      <c r="BP813">
        <f t="shared" ca="1" si="130"/>
        <v>113.51281132280748</v>
      </c>
      <c r="BQ813">
        <f t="shared" ca="1" si="121"/>
        <v>33.17706729056988</v>
      </c>
      <c r="BR813">
        <f t="shared" ca="1" si="122"/>
        <v>2.8133270417848704</v>
      </c>
      <c r="BS813">
        <f t="shared" ca="1" si="123"/>
        <v>12107.601634188972</v>
      </c>
    </row>
    <row r="814" spans="1:71">
      <c r="A814">
        <f t="shared" ca="1" si="124"/>
        <v>5.6088376259160966E-2</v>
      </c>
      <c r="R814">
        <f t="shared" ca="1" si="125"/>
        <v>1.3258868133959589</v>
      </c>
      <c r="AH814">
        <f t="shared" ca="1" si="126"/>
        <v>40.803295460026732</v>
      </c>
      <c r="AI814">
        <f t="shared" ca="1" si="127"/>
        <v>0.95771031280221752</v>
      </c>
      <c r="AX814">
        <f t="shared" ca="1" si="128"/>
        <v>3.2713556850160965</v>
      </c>
      <c r="BO814">
        <f t="shared" ca="1" si="129"/>
        <v>0.76110063570116482</v>
      </c>
      <c r="BP814">
        <f t="shared" ca="1" si="130"/>
        <v>86.593668619439839</v>
      </c>
      <c r="BQ814">
        <f t="shared" ca="1" si="121"/>
        <v>43.42355347941141</v>
      </c>
      <c r="BR814">
        <f t="shared" ca="1" si="122"/>
        <v>4.2951386568143759</v>
      </c>
      <c r="BS814">
        <f t="shared" ca="1" si="123"/>
        <v>11692.453748346245</v>
      </c>
    </row>
    <row r="815" spans="1:71">
      <c r="A815">
        <f t="shared" ca="1" si="124"/>
        <v>0.18938899188365632</v>
      </c>
      <c r="R815">
        <f t="shared" ca="1" si="125"/>
        <v>-0.21209219423836748</v>
      </c>
      <c r="AH815">
        <f t="shared" ca="1" si="126"/>
        <v>19.950603625961843</v>
      </c>
      <c r="AI815">
        <f t="shared" ca="1" si="127"/>
        <v>0.54851688877797122</v>
      </c>
      <c r="AX815">
        <f t="shared" ca="1" si="128"/>
        <v>0.57282017782932715</v>
      </c>
      <c r="BO815">
        <f t="shared" ca="1" si="129"/>
        <v>0.81846147484608267</v>
      </c>
      <c r="BP815">
        <f t="shared" ca="1" si="130"/>
        <v>82.718203111360438</v>
      </c>
      <c r="BQ815">
        <f t="shared" ca="1" si="121"/>
        <v>48.115587807489106</v>
      </c>
      <c r="BR815">
        <f t="shared" ca="1" si="122"/>
        <v>5.1188621639998759</v>
      </c>
      <c r="BS815">
        <f t="shared" ca="1" si="123"/>
        <v>12137.491647744104</v>
      </c>
    </row>
    <row r="816" spans="1:71">
      <c r="A816">
        <f t="shared" ca="1" si="124"/>
        <v>0.95158355310964338</v>
      </c>
      <c r="R816">
        <f t="shared" ca="1" si="125"/>
        <v>-1.0813022537520134</v>
      </c>
      <c r="AH816">
        <f t="shared" ca="1" si="126"/>
        <v>33.765130340709419</v>
      </c>
      <c r="AI816">
        <f t="shared" ca="1" si="127"/>
        <v>0.86821450357292307</v>
      </c>
      <c r="AX816">
        <f t="shared" ca="1" si="128"/>
        <v>0.69712576070213828</v>
      </c>
      <c r="BO816">
        <f t="shared" ca="1" si="129"/>
        <v>0.38389946241600159</v>
      </c>
      <c r="BP816">
        <f t="shared" ca="1" si="130"/>
        <v>97.639628946658803</v>
      </c>
      <c r="BQ816">
        <f t="shared" ca="1" si="121"/>
        <v>21.261911756762196</v>
      </c>
      <c r="BR816">
        <f t="shared" ca="1" si="122"/>
        <v>1.4530353552070379</v>
      </c>
      <c r="BS816">
        <f t="shared" ca="1" si="123"/>
        <v>9396.8758085044465</v>
      </c>
    </row>
    <row r="817" spans="1:71">
      <c r="A817">
        <f t="shared" ca="1" si="124"/>
        <v>0.76084707172428578</v>
      </c>
      <c r="R817">
        <f t="shared" ca="1" si="125"/>
        <v>-1.6094313675199379</v>
      </c>
      <c r="AH817">
        <f t="shared" ca="1" si="126"/>
        <v>9.2077795542933245</v>
      </c>
      <c r="AI817">
        <f t="shared" ca="1" si="127"/>
        <v>0.16956640864092432</v>
      </c>
      <c r="AX817">
        <f t="shared" ca="1" si="128"/>
        <v>0.73969845922828648</v>
      </c>
      <c r="BO817">
        <f t="shared" ca="1" si="129"/>
        <v>0.20085501642680492</v>
      </c>
      <c r="BP817">
        <f t="shared" ca="1" si="130"/>
        <v>86.212154663869015</v>
      </c>
      <c r="BQ817">
        <f t="shared" ca="1" si="121"/>
        <v>13.102975342621619</v>
      </c>
      <c r="BR817">
        <f t="shared" ca="1" si="122"/>
        <v>0.67263868017063211</v>
      </c>
      <c r="BS817">
        <f t="shared" ca="1" si="123"/>
        <v>7546.9399647841828</v>
      </c>
    </row>
    <row r="818" spans="1:71">
      <c r="A818">
        <f t="shared" ca="1" si="124"/>
        <v>0.86405203128356711</v>
      </c>
      <c r="R818">
        <f t="shared" ca="1" si="125"/>
        <v>-2.1254847791051232</v>
      </c>
      <c r="AH818">
        <f t="shared" ca="1" si="126"/>
        <v>31.717195775441176</v>
      </c>
      <c r="AI818">
        <f t="shared" ca="1" si="127"/>
        <v>0.83286953484322701</v>
      </c>
      <c r="AX818">
        <f t="shared" ca="1" si="128"/>
        <v>1.064919555690331</v>
      </c>
      <c r="BO818">
        <f t="shared" ca="1" si="129"/>
        <v>0.24017087979944074</v>
      </c>
      <c r="BP818">
        <f t="shared" ca="1" si="130"/>
        <v>111.03440268835753</v>
      </c>
      <c r="BQ818">
        <f t="shared" ca="1" si="121"/>
        <v>14.769308810015417</v>
      </c>
      <c r="BR818">
        <f t="shared" ca="1" si="122"/>
        <v>0.82398513847153798</v>
      </c>
      <c r="BS818">
        <f t="shared" ca="1" si="123"/>
        <v>9496.5346107280293</v>
      </c>
    </row>
    <row r="819" spans="1:71">
      <c r="A819">
        <f t="shared" ca="1" si="124"/>
        <v>0.5414802859778598</v>
      </c>
      <c r="R819">
        <f t="shared" ca="1" si="125"/>
        <v>1.4211045746897064</v>
      </c>
      <c r="AH819">
        <f t="shared" ca="1" si="126"/>
        <v>23.444233701202151</v>
      </c>
      <c r="AI819">
        <f t="shared" ca="1" si="127"/>
        <v>0.64739563814181622</v>
      </c>
      <c r="AX819">
        <f t="shared" ca="1" si="128"/>
        <v>2.1033820746881874E-2</v>
      </c>
      <c r="BO819">
        <f t="shared" ca="1" si="129"/>
        <v>0.34188381771867304</v>
      </c>
      <c r="BP819">
        <f t="shared" ca="1" si="130"/>
        <v>118.32243677777552</v>
      </c>
      <c r="BQ819">
        <f t="shared" ca="1" si="121"/>
        <v>19.29208765922327</v>
      </c>
      <c r="BR819">
        <f t="shared" ca="1" si="122"/>
        <v>1.255121383279957</v>
      </c>
      <c r="BS819">
        <f t="shared" ca="1" si="123"/>
        <v>10588.315755350601</v>
      </c>
    </row>
    <row r="820" spans="1:71">
      <c r="A820">
        <f t="shared" ca="1" si="124"/>
        <v>1.419645256423796E-2</v>
      </c>
      <c r="R820">
        <f t="shared" ca="1" si="125"/>
        <v>-1.2393785783358555</v>
      </c>
      <c r="AH820">
        <f t="shared" ca="1" si="126"/>
        <v>12.778640020850887</v>
      </c>
      <c r="AI820">
        <f t="shared" ca="1" si="127"/>
        <v>0.3072851806512984</v>
      </c>
      <c r="AX820">
        <f t="shared" ca="1" si="128"/>
        <v>1.8341725009813221</v>
      </c>
      <c r="BO820">
        <f t="shared" ca="1" si="129"/>
        <v>0.64113779734349963</v>
      </c>
      <c r="BP820">
        <f t="shared" ca="1" si="130"/>
        <v>104.24187001830727</v>
      </c>
      <c r="BQ820">
        <f t="shared" ca="1" si="121"/>
        <v>35.171121641553398</v>
      </c>
      <c r="BR820">
        <f t="shared" ca="1" si="122"/>
        <v>3.0744504023682171</v>
      </c>
      <c r="BS820">
        <f t="shared" ca="1" si="123"/>
        <v>11736.378186147314</v>
      </c>
    </row>
    <row r="821" spans="1:71">
      <c r="A821">
        <f t="shared" ca="1" si="124"/>
        <v>0.92680872864984365</v>
      </c>
      <c r="R821">
        <f t="shared" ca="1" si="125"/>
        <v>1.3361518153187122</v>
      </c>
      <c r="AH821">
        <f t="shared" ca="1" si="126"/>
        <v>39.182847628358921</v>
      </c>
      <c r="AI821">
        <f t="shared" ca="1" si="127"/>
        <v>0.94149460728434986</v>
      </c>
      <c r="AX821">
        <f t="shared" ca="1" si="128"/>
        <v>2.3305957488222755</v>
      </c>
      <c r="BO821">
        <f t="shared" ca="1" si="129"/>
        <v>0.360764505196015</v>
      </c>
      <c r="BP821">
        <f t="shared" ca="1" si="130"/>
        <v>99.590182790923024</v>
      </c>
      <c r="BQ821">
        <f t="shared" ca="1" si="121"/>
        <v>20.169248952546852</v>
      </c>
      <c r="BR821">
        <f t="shared" ca="1" si="122"/>
        <v>1.3424470680840801</v>
      </c>
      <c r="BS821">
        <f t="shared" ca="1" si="123"/>
        <v>9390.971811044521</v>
      </c>
    </row>
    <row r="822" spans="1:71">
      <c r="A822">
        <f t="shared" ca="1" si="124"/>
        <v>3.8358859379241883E-2</v>
      </c>
      <c r="R822">
        <f t="shared" ca="1" si="125"/>
        <v>-0.58278440985169588</v>
      </c>
      <c r="AH822">
        <f t="shared" ca="1" si="126"/>
        <v>35.905161209269053</v>
      </c>
      <c r="AI822">
        <f t="shared" ca="1" si="127"/>
        <v>0.90066775973165314</v>
      </c>
      <c r="AX822">
        <f t="shared" ca="1" si="128"/>
        <v>0.35078523258990624</v>
      </c>
      <c r="BO822">
        <f t="shared" ca="1" si="129"/>
        <v>0.8125362615838122</v>
      </c>
      <c r="BP822">
        <f t="shared" ca="1" si="130"/>
        <v>108.73437374585139</v>
      </c>
      <c r="BQ822">
        <f t="shared" ca="1" si="121"/>
        <v>47.59943001842943</v>
      </c>
      <c r="BR822">
        <f t="shared" ca="1" si="122"/>
        <v>5.02250954216575</v>
      </c>
      <c r="BS822">
        <f t="shared" ca="1" si="123"/>
        <v>13878.102026702265</v>
      </c>
    </row>
    <row r="823" spans="1:71">
      <c r="A823">
        <f t="shared" ca="1" si="124"/>
        <v>0.43270914034416974</v>
      </c>
      <c r="R823">
        <f t="shared" ca="1" si="125"/>
        <v>0.49196994192130089</v>
      </c>
      <c r="AH823">
        <f t="shared" ca="1" si="126"/>
        <v>24.107479730509343</v>
      </c>
      <c r="AI823">
        <f t="shared" ca="1" si="127"/>
        <v>0.66478869704700772</v>
      </c>
      <c r="AX823">
        <f t="shared" ca="1" si="128"/>
        <v>0.51094416607951421</v>
      </c>
      <c r="BO823">
        <f t="shared" ca="1" si="129"/>
        <v>0.83874920274211029</v>
      </c>
      <c r="BP823">
        <f t="shared" ca="1" si="130"/>
        <v>115.90284859363042</v>
      </c>
      <c r="BQ823">
        <f t="shared" ref="BQ823:BQ886" ca="1" si="131">IF(BO823&lt;(10/80),0+SQRT(BO823*(80-0)*(10-0)),80-SQRT((1-BO823)*(80-0)*(80-10)))</f>
        <v>49.949967310430722</v>
      </c>
      <c r="BR823">
        <f t="shared" ref="BR823:BR886" ca="1" si="132">-LN(1-BO823)/(1/3)</f>
        <v>5.4743831372505092</v>
      </c>
      <c r="BS823">
        <f t="shared" ref="BS823:BS886" ca="1" si="133">BP823*$BP$4+BQ823*$BQ$4+BR823*$BR$4</f>
        <v>14750.511073772353</v>
      </c>
    </row>
    <row r="824" spans="1:71">
      <c r="A824">
        <f t="shared" ca="1" si="124"/>
        <v>0.20676813498414359</v>
      </c>
      <c r="R824">
        <f t="shared" ca="1" si="125"/>
        <v>0.956230388213127</v>
      </c>
      <c r="AH824">
        <f t="shared" ca="1" si="126"/>
        <v>16.223380392812103</v>
      </c>
      <c r="AI824">
        <f t="shared" ca="1" si="127"/>
        <v>0.42956998395566504</v>
      </c>
      <c r="AX824">
        <f t="shared" ca="1" si="128"/>
        <v>1.6472129327789995</v>
      </c>
      <c r="BO824">
        <f t="shared" ca="1" si="129"/>
        <v>0.10561761533690706</v>
      </c>
      <c r="BP824">
        <f t="shared" ca="1" si="130"/>
        <v>73.470226759798436</v>
      </c>
      <c r="BQ824">
        <f t="shared" ca="1" si="131"/>
        <v>9.1920668116330422</v>
      </c>
      <c r="BR824">
        <f t="shared" ca="1" si="132"/>
        <v>0.33486561575814328</v>
      </c>
      <c r="BS824">
        <f t="shared" ca="1" si="133"/>
        <v>6162.582239076638</v>
      </c>
    </row>
    <row r="825" spans="1:71">
      <c r="A825">
        <f t="shared" ca="1" si="124"/>
        <v>0.81071131841881894</v>
      </c>
      <c r="R825">
        <f t="shared" ca="1" si="125"/>
        <v>0.8019450609271136</v>
      </c>
      <c r="AH825">
        <f t="shared" ca="1" si="126"/>
        <v>15.51870310206813</v>
      </c>
      <c r="AI825">
        <f t="shared" ca="1" si="127"/>
        <v>0.40552008211833712</v>
      </c>
      <c r="AX825">
        <f t="shared" ca="1" si="128"/>
        <v>3.1707421954045016</v>
      </c>
      <c r="BO825">
        <f t="shared" ca="1" si="129"/>
        <v>0.22551928672470167</v>
      </c>
      <c r="BP825">
        <f t="shared" ca="1" si="130"/>
        <v>113.32400851305042</v>
      </c>
      <c r="BQ825">
        <f t="shared" ca="1" si="131"/>
        <v>14.143398247847074</v>
      </c>
      <c r="BR825">
        <f t="shared" ca="1" si="132"/>
        <v>0.76668756479273448</v>
      </c>
      <c r="BS825">
        <f t="shared" ca="1" si="133"/>
        <v>9577.0266901360574</v>
      </c>
    </row>
    <row r="826" spans="1:71">
      <c r="A826">
        <f t="shared" ca="1" si="124"/>
        <v>0.98024628861984298</v>
      </c>
      <c r="R826">
        <f t="shared" ca="1" si="125"/>
        <v>0.47125360359369722</v>
      </c>
      <c r="AH826">
        <f t="shared" ca="1" si="126"/>
        <v>7.6713513141637595</v>
      </c>
      <c r="AI826">
        <f t="shared" ca="1" si="127"/>
        <v>0.11769926197064406</v>
      </c>
      <c r="AX826">
        <f t="shared" ca="1" si="128"/>
        <v>2.7393980270899427</v>
      </c>
      <c r="BO826">
        <f t="shared" ca="1" si="129"/>
        <v>0.7357778583205844</v>
      </c>
      <c r="BP826">
        <f t="shared" ca="1" si="130"/>
        <v>57.636113730875813</v>
      </c>
      <c r="BQ826">
        <f t="shared" ca="1" si="131"/>
        <v>41.533859130337405</v>
      </c>
      <c r="BR826">
        <f t="shared" ca="1" si="132"/>
        <v>3.9928952516924214</v>
      </c>
      <c r="BS826">
        <f t="shared" ca="1" si="133"/>
        <v>9385.7824497027741</v>
      </c>
    </row>
    <row r="827" spans="1:71">
      <c r="A827">
        <f t="shared" ca="1" si="124"/>
        <v>0.81726040640698139</v>
      </c>
      <c r="R827">
        <f t="shared" ca="1" si="125"/>
        <v>1.0281912328141611</v>
      </c>
      <c r="AH827">
        <f t="shared" ca="1" si="126"/>
        <v>21.011213038464</v>
      </c>
      <c r="AI827">
        <f t="shared" ca="1" si="127"/>
        <v>0.57982511524934022</v>
      </c>
      <c r="AX827">
        <f t="shared" ca="1" si="128"/>
        <v>5.6420716078319453</v>
      </c>
      <c r="BO827">
        <f t="shared" ca="1" si="129"/>
        <v>0.67690771761270785</v>
      </c>
      <c r="BP827">
        <f t="shared" ca="1" si="130"/>
        <v>128.78660743039535</v>
      </c>
      <c r="BQ827">
        <f t="shared" ca="1" si="131"/>
        <v>37.463935520915477</v>
      </c>
      <c r="BR827">
        <f t="shared" ca="1" si="132"/>
        <v>3.3894518777390026</v>
      </c>
      <c r="BS827">
        <f t="shared" ca="1" si="133"/>
        <v>13778.291635540923</v>
      </c>
    </row>
    <row r="828" spans="1:71">
      <c r="A828">
        <f t="shared" ca="1" si="124"/>
        <v>0.29103732235037749</v>
      </c>
      <c r="R828">
        <f t="shared" ca="1" si="125"/>
        <v>0.51412722041332704</v>
      </c>
      <c r="AH828">
        <f t="shared" ca="1" si="126"/>
        <v>19.096347735625745</v>
      </c>
      <c r="AI828">
        <f t="shared" ca="1" si="127"/>
        <v>0.52248213836131796</v>
      </c>
      <c r="AX828">
        <f t="shared" ca="1" si="128"/>
        <v>5.0067989810474458</v>
      </c>
      <c r="BO828">
        <f t="shared" ca="1" si="129"/>
        <v>2.8504138680874092E-2</v>
      </c>
      <c r="BP828">
        <f t="shared" ca="1" si="130"/>
        <v>105.86082230290579</v>
      </c>
      <c r="BQ828">
        <f t="shared" ca="1" si="131"/>
        <v>4.7752812424714079</v>
      </c>
      <c r="BR828">
        <f t="shared" ca="1" si="132"/>
        <v>8.6754810801769444E-2</v>
      </c>
      <c r="BS828">
        <f t="shared" ca="1" si="133"/>
        <v>7913.8121286910773</v>
      </c>
    </row>
    <row r="829" spans="1:71">
      <c r="A829">
        <f t="shared" ca="1" si="124"/>
        <v>0.8126506596038745</v>
      </c>
      <c r="R829">
        <f t="shared" ca="1" si="125"/>
        <v>-1.5306851809002286</v>
      </c>
      <c r="AH829">
        <f t="shared" ca="1" si="126"/>
        <v>4.0114958659915505</v>
      </c>
      <c r="AI829">
        <f t="shared" ca="1" si="127"/>
        <v>3.218419816573459E-2</v>
      </c>
      <c r="AX829">
        <f t="shared" ca="1" si="128"/>
        <v>1.2427465267637492</v>
      </c>
      <c r="BO829">
        <f t="shared" ca="1" si="129"/>
        <v>0.84605219038019375</v>
      </c>
      <c r="BP829">
        <f t="shared" ca="1" si="130"/>
        <v>81.508551161868084</v>
      </c>
      <c r="BQ829">
        <f t="shared" ca="1" si="131"/>
        <v>50.638328830413705</v>
      </c>
      <c r="BR829">
        <f t="shared" ca="1" si="132"/>
        <v>5.6134248977408809</v>
      </c>
      <c r="BS829">
        <f t="shared" ca="1" si="133"/>
        <v>12453.458933694401</v>
      </c>
    </row>
    <row r="830" spans="1:71">
      <c r="A830">
        <f t="shared" ca="1" si="124"/>
        <v>0.3349261014596604</v>
      </c>
      <c r="R830">
        <f t="shared" ca="1" si="125"/>
        <v>-0.5139128711935842</v>
      </c>
      <c r="AH830">
        <f t="shared" ca="1" si="126"/>
        <v>11.322242480159083</v>
      </c>
      <c r="AI830">
        <f t="shared" ca="1" si="127"/>
        <v>0.25201553661819465</v>
      </c>
      <c r="AX830">
        <f t="shared" ca="1" si="128"/>
        <v>0.21771037940325924</v>
      </c>
      <c r="BO830">
        <f t="shared" ca="1" si="129"/>
        <v>0.4454446627467844</v>
      </c>
      <c r="BP830">
        <f t="shared" ca="1" si="130"/>
        <v>81.137692730556083</v>
      </c>
      <c r="BQ830">
        <f t="shared" ca="1" si="131"/>
        <v>24.272898078062525</v>
      </c>
      <c r="BR830">
        <f t="shared" ca="1" si="132"/>
        <v>1.768766041504835</v>
      </c>
      <c r="BS830">
        <f t="shared" ca="1" si="133"/>
        <v>8637.5581113966291</v>
      </c>
    </row>
    <row r="831" spans="1:71">
      <c r="A831">
        <f t="shared" ca="1" si="124"/>
        <v>2.1457681219951064E-2</v>
      </c>
      <c r="R831">
        <f t="shared" ca="1" si="125"/>
        <v>0.19110156546708545</v>
      </c>
      <c r="AH831">
        <f t="shared" ca="1" si="126"/>
        <v>24.261556972495598</v>
      </c>
      <c r="AI831">
        <f t="shared" ca="1" si="127"/>
        <v>0.66876627525995502</v>
      </c>
      <c r="AX831">
        <f t="shared" ca="1" si="128"/>
        <v>3.4128960727649607</v>
      </c>
      <c r="BO831">
        <f t="shared" ca="1" si="129"/>
        <v>2.9434538112601771E-2</v>
      </c>
      <c r="BP831">
        <f t="shared" ca="1" si="130"/>
        <v>102.91204973468383</v>
      </c>
      <c r="BQ831">
        <f t="shared" ca="1" si="131"/>
        <v>4.852590080573612</v>
      </c>
      <c r="BR831">
        <f t="shared" ca="1" si="132"/>
        <v>8.9629280804720865E-2</v>
      </c>
      <c r="BS831">
        <f t="shared" ca="1" si="133"/>
        <v>7715.991273726645</v>
      </c>
    </row>
    <row r="832" spans="1:71">
      <c r="A832">
        <f t="shared" ca="1" si="124"/>
        <v>0.63358048120272781</v>
      </c>
      <c r="R832">
        <f t="shared" ca="1" si="125"/>
        <v>0.27554739029176062</v>
      </c>
      <c r="AH832">
        <f t="shared" ca="1" si="126"/>
        <v>11.733054016843262</v>
      </c>
      <c r="AI832">
        <f t="shared" ca="1" si="127"/>
        <v>0.26782042256108207</v>
      </c>
      <c r="AX832">
        <f t="shared" ca="1" si="128"/>
        <v>3.4104654782782728</v>
      </c>
      <c r="BO832">
        <f t="shared" ca="1" si="129"/>
        <v>0.554522567767604</v>
      </c>
      <c r="BP832">
        <f t="shared" ca="1" si="130"/>
        <v>123.43990243822307</v>
      </c>
      <c r="BQ832">
        <f t="shared" ca="1" si="131"/>
        <v>30.053292195566904</v>
      </c>
      <c r="BR832">
        <f t="shared" ca="1" si="132"/>
        <v>2.4258260715621889</v>
      </c>
      <c r="BS832">
        <f t="shared" ca="1" si="133"/>
        <v>12373.870211700962</v>
      </c>
    </row>
    <row r="833" spans="1:71">
      <c r="A833">
        <f t="shared" ca="1" si="124"/>
        <v>0.41722251011531764</v>
      </c>
      <c r="R833">
        <f t="shared" ca="1" si="125"/>
        <v>0.2622539455086057</v>
      </c>
      <c r="AH833">
        <f t="shared" ca="1" si="126"/>
        <v>25.645858618691076</v>
      </c>
      <c r="AI833">
        <f t="shared" ca="1" si="127"/>
        <v>0.70343789878960816</v>
      </c>
      <c r="AX833">
        <f t="shared" ca="1" si="128"/>
        <v>0.7705402604913193</v>
      </c>
      <c r="BO833">
        <f t="shared" ca="1" si="129"/>
        <v>0.39257327650907603</v>
      </c>
      <c r="BP833">
        <f t="shared" ca="1" si="130"/>
        <v>114.43151096925691</v>
      </c>
      <c r="BQ833">
        <f t="shared" ca="1" si="131"/>
        <v>21.67685149488949</v>
      </c>
      <c r="BR833">
        <f t="shared" ca="1" si="132"/>
        <v>1.4955711924318276</v>
      </c>
      <c r="BS833">
        <f t="shared" ca="1" si="133"/>
        <v>10626.562275066481</v>
      </c>
    </row>
    <row r="834" spans="1:71">
      <c r="A834">
        <f t="shared" ca="1" si="124"/>
        <v>0.60853843174050237</v>
      </c>
      <c r="R834">
        <f t="shared" ca="1" si="125"/>
        <v>-0.93131673864573694</v>
      </c>
      <c r="AH834">
        <f t="shared" ca="1" si="126"/>
        <v>26.220132364473145</v>
      </c>
      <c r="AI834">
        <f t="shared" ca="1" si="127"/>
        <v>0.71725894761841125</v>
      </c>
      <c r="AX834">
        <f t="shared" ca="1" si="128"/>
        <v>2.2872892798963567</v>
      </c>
      <c r="BO834">
        <f t="shared" ca="1" si="129"/>
        <v>3.4500040169577306E-2</v>
      </c>
      <c r="BP834">
        <f t="shared" ca="1" si="130"/>
        <v>96.511624284114831</v>
      </c>
      <c r="BQ834">
        <f t="shared" ca="1" si="131"/>
        <v>5.2535732730839344</v>
      </c>
      <c r="BR834">
        <f t="shared" ca="1" si="132"/>
        <v>0.1053276561555504</v>
      </c>
      <c r="BS834">
        <f t="shared" ca="1" si="133"/>
        <v>7312.7693240430963</v>
      </c>
    </row>
    <row r="835" spans="1:71">
      <c r="A835">
        <f t="shared" ref="A835:A898" ca="1" si="134">RAND()</f>
        <v>0.95887016591555274</v>
      </c>
      <c r="R835">
        <f t="shared" ref="R835:R898" ca="1" si="135">_xlfn.NORM.INV(RAND(),0,1)</f>
        <v>-4.4097390652022679E-2</v>
      </c>
      <c r="AH835">
        <f t="shared" ref="AH835:AH898" ca="1" si="136">IF(AI835&lt;$AL$4,$AL$1+SQRT(AI835*($AL$2-$AL$1)*($AL$3-$AL$1)),$AL$2-SQRT((1-AI835)*($AL$2-$AL$1)*($AL$2-$AL$3)))</f>
        <v>33.880717310770933</v>
      </c>
      <c r="AI835">
        <f t="shared" ref="AI835:AI898" ca="1" si="137">RAND()</f>
        <v>0.87008436279236001</v>
      </c>
      <c r="AX835">
        <f t="shared" ref="AX835:AX898" ca="1" si="138">-LN(1-RAND())/$AW$2</f>
        <v>2.3442356908628068</v>
      </c>
      <c r="BO835">
        <f t="shared" ca="1" si="129"/>
        <v>0.96045007340152722</v>
      </c>
      <c r="BP835">
        <f t="shared" ca="1" si="130"/>
        <v>90.850832262583737</v>
      </c>
      <c r="BQ835">
        <f t="shared" ca="1" si="131"/>
        <v>65.117809672247589</v>
      </c>
      <c r="BR835">
        <f t="shared" ca="1" si="132"/>
        <v>9.6905743220623375</v>
      </c>
      <c r="BS835">
        <f t="shared" ca="1" si="133"/>
        <v>15778.511522224322</v>
      </c>
    </row>
    <row r="836" spans="1:71">
      <c r="A836">
        <f t="shared" ca="1" si="134"/>
        <v>0.93029337257849998</v>
      </c>
      <c r="R836">
        <f t="shared" ca="1" si="135"/>
        <v>0.82588717635225939</v>
      </c>
      <c r="AH836">
        <f t="shared" ca="1" si="136"/>
        <v>10.584106322518025</v>
      </c>
      <c r="AI836">
        <f t="shared" ca="1" si="137"/>
        <v>0.22319366280271813</v>
      </c>
      <c r="AX836">
        <f t="shared" ca="1" si="138"/>
        <v>1.6808796605825302</v>
      </c>
      <c r="BO836">
        <f t="shared" ca="1" si="129"/>
        <v>0.12036611132587327</v>
      </c>
      <c r="BP836">
        <f t="shared" ca="1" si="130"/>
        <v>98.186480384288373</v>
      </c>
      <c r="BQ836">
        <f t="shared" ca="1" si="131"/>
        <v>9.8128940206596855</v>
      </c>
      <c r="BR836">
        <f t="shared" ca="1" si="132"/>
        <v>0.38474848102286446</v>
      </c>
      <c r="BS836">
        <f t="shared" ca="1" si="133"/>
        <v>7969.767573273014</v>
      </c>
    </row>
    <row r="837" spans="1:71">
      <c r="A837">
        <f t="shared" ca="1" si="134"/>
        <v>0.20167334008798521</v>
      </c>
      <c r="R837">
        <f t="shared" ca="1" si="135"/>
        <v>-0.11151270914539969</v>
      </c>
      <c r="AH837">
        <f t="shared" ca="1" si="136"/>
        <v>27.691881574855543</v>
      </c>
      <c r="AI837">
        <f t="shared" ca="1" si="137"/>
        <v>0.75117392616486522</v>
      </c>
      <c r="AX837">
        <f t="shared" ca="1" si="138"/>
        <v>1.7424621123638369</v>
      </c>
      <c r="BO837">
        <f t="shared" ca="1" si="129"/>
        <v>0.72698647199416011</v>
      </c>
      <c r="BP837">
        <f t="shared" ca="1" si="130"/>
        <v>61.555581472852509</v>
      </c>
      <c r="BQ837">
        <f t="shared" ca="1" si="131"/>
        <v>40.899159128828146</v>
      </c>
      <c r="BR837">
        <f t="shared" ca="1" si="132"/>
        <v>3.8947017956698464</v>
      </c>
      <c r="BS837">
        <f t="shared" ca="1" si="133"/>
        <v>9567.2171546834434</v>
      </c>
    </row>
    <row r="838" spans="1:71">
      <c r="A838">
        <f t="shared" ca="1" si="134"/>
        <v>0.95311007125486102</v>
      </c>
      <c r="R838">
        <f t="shared" ca="1" si="135"/>
        <v>-1.2421181686685582E-2</v>
      </c>
      <c r="AH838">
        <f t="shared" ca="1" si="136"/>
        <v>38.225522758467207</v>
      </c>
      <c r="AI838">
        <f t="shared" ca="1" si="137"/>
        <v>0.93068084284431318</v>
      </c>
      <c r="AX838">
        <f t="shared" ca="1" si="138"/>
        <v>0.48036070295053934</v>
      </c>
      <c r="BO838">
        <f t="shared" ca="1" si="129"/>
        <v>0.94838445557751994</v>
      </c>
      <c r="BP838">
        <f t="shared" ca="1" si="130"/>
        <v>114.24399899554798</v>
      </c>
      <c r="BQ838">
        <f t="shared" ca="1" si="131"/>
        <v>62.99861626908303</v>
      </c>
      <c r="BR838">
        <f t="shared" ca="1" si="132"/>
        <v>8.8917972100894875</v>
      </c>
      <c r="BS838">
        <f t="shared" ca="1" si="133"/>
        <v>16964.480719623509</v>
      </c>
    </row>
    <row r="839" spans="1:71">
      <c r="A839">
        <f t="shared" ca="1" si="134"/>
        <v>0.55112798353407044</v>
      </c>
      <c r="R839">
        <f t="shared" ca="1" si="135"/>
        <v>-1.0585811358808794</v>
      </c>
      <c r="AH839">
        <f t="shared" ca="1" si="136"/>
        <v>5.0344052091161267</v>
      </c>
      <c r="AI839">
        <f t="shared" ca="1" si="137"/>
        <v>5.0690471619151189E-2</v>
      </c>
      <c r="AX839">
        <f t="shared" ca="1" si="138"/>
        <v>0.48074918323889415</v>
      </c>
      <c r="BO839">
        <f t="shared" ca="1" si="129"/>
        <v>0.78532558325762725</v>
      </c>
      <c r="BP839">
        <f t="shared" ca="1" si="130"/>
        <v>130.05108495480735</v>
      </c>
      <c r="BQ839">
        <f t="shared" ca="1" si="131"/>
        <v>45.327579638028048</v>
      </c>
      <c r="BR839">
        <f t="shared" ca="1" si="132"/>
        <v>4.6158982180813339</v>
      </c>
      <c r="BS839">
        <f t="shared" ca="1" si="133"/>
        <v>15021.103376063718</v>
      </c>
    </row>
    <row r="840" spans="1:71">
      <c r="A840">
        <f t="shared" ca="1" si="134"/>
        <v>0.64048503833492088</v>
      </c>
      <c r="R840">
        <f t="shared" ca="1" si="135"/>
        <v>2.702616041154736</v>
      </c>
      <c r="AH840">
        <f t="shared" ca="1" si="136"/>
        <v>28.105231237917668</v>
      </c>
      <c r="AI840">
        <f t="shared" ca="1" si="137"/>
        <v>0.76030955042747184</v>
      </c>
      <c r="AX840">
        <f t="shared" ca="1" si="138"/>
        <v>0.99255421765199114</v>
      </c>
      <c r="BO840">
        <f t="shared" ca="1" si="129"/>
        <v>0.69591318293998983</v>
      </c>
      <c r="BP840">
        <f t="shared" ca="1" si="130"/>
        <v>109.63339543510659</v>
      </c>
      <c r="BQ840">
        <f t="shared" ca="1" si="131"/>
        <v>38.733958567169822</v>
      </c>
      <c r="BR840">
        <f t="shared" ca="1" si="132"/>
        <v>3.5713261077377183</v>
      </c>
      <c r="BS840">
        <f t="shared" ca="1" si="133"/>
        <v>12619.131369495761</v>
      </c>
    </row>
    <row r="841" spans="1:71">
      <c r="A841">
        <f t="shared" ca="1" si="134"/>
        <v>0.98217946747970475</v>
      </c>
      <c r="R841">
        <f t="shared" ca="1" si="135"/>
        <v>-1.0173650269688235</v>
      </c>
      <c r="AH841">
        <f t="shared" ca="1" si="136"/>
        <v>24.788711474784265</v>
      </c>
      <c r="AI841">
        <f t="shared" ca="1" si="137"/>
        <v>0.68219546544916265</v>
      </c>
      <c r="AX841">
        <f t="shared" ca="1" si="138"/>
        <v>4.3049124064815336</v>
      </c>
      <c r="BO841">
        <f t="shared" ca="1" si="129"/>
        <v>0.98630987679755755</v>
      </c>
      <c r="BP841">
        <f t="shared" ca="1" si="130"/>
        <v>78.032409643211736</v>
      </c>
      <c r="BQ841">
        <f t="shared" ca="1" si="131"/>
        <v>71.244162522426663</v>
      </c>
      <c r="BR841">
        <f t="shared" ca="1" si="132"/>
        <v>12.87324192082297</v>
      </c>
      <c r="BS841">
        <f t="shared" ca="1" si="133"/>
        <v>16448.65750351438</v>
      </c>
    </row>
    <row r="842" spans="1:71">
      <c r="A842">
        <f t="shared" ca="1" si="134"/>
        <v>5.9541511821086468E-2</v>
      </c>
      <c r="R842">
        <f t="shared" ca="1" si="135"/>
        <v>-0.27674123344519636</v>
      </c>
      <c r="AH842">
        <f t="shared" ca="1" si="136"/>
        <v>31.783427770968238</v>
      </c>
      <c r="AI842">
        <f t="shared" ca="1" si="137"/>
        <v>0.83407824811223441</v>
      </c>
      <c r="AX842">
        <f t="shared" ca="1" si="138"/>
        <v>5.1220007414345083</v>
      </c>
      <c r="BO842">
        <f t="shared" ca="1" si="129"/>
        <v>0.5710290550266709</v>
      </c>
      <c r="BP842">
        <f t="shared" ca="1" si="130"/>
        <v>71.123303885719054</v>
      </c>
      <c r="BQ842">
        <f t="shared" ca="1" si="131"/>
        <v>30.987376199078639</v>
      </c>
      <c r="BR842">
        <f t="shared" ca="1" si="132"/>
        <v>2.5390982690478503</v>
      </c>
      <c r="BS842">
        <f t="shared" ca="1" si="133"/>
        <v>8839.0983726225531</v>
      </c>
    </row>
    <row r="843" spans="1:71">
      <c r="A843">
        <f t="shared" ca="1" si="134"/>
        <v>0.1388072277786665</v>
      </c>
      <c r="R843">
        <f t="shared" ca="1" si="135"/>
        <v>-1.1190669809528595</v>
      </c>
      <c r="AH843">
        <f t="shared" ca="1" si="136"/>
        <v>7.9698797231720082</v>
      </c>
      <c r="AI843">
        <f t="shared" ca="1" si="137"/>
        <v>0.12703796560365666</v>
      </c>
      <c r="AX843">
        <f t="shared" ca="1" si="138"/>
        <v>0.25414754125262279</v>
      </c>
      <c r="BO843">
        <f t="shared" ca="1" si="129"/>
        <v>0.93089153708656414</v>
      </c>
      <c r="BP843">
        <f t="shared" ca="1" si="130"/>
        <v>88.27705183655948</v>
      </c>
      <c r="BQ843">
        <f t="shared" ca="1" si="131"/>
        <v>60.327496541740274</v>
      </c>
      <c r="BR843">
        <f t="shared" ca="1" si="132"/>
        <v>8.0162342468583674</v>
      </c>
      <c r="BS843">
        <f t="shared" ca="1" si="133"/>
        <v>14617.013556790702</v>
      </c>
    </row>
    <row r="844" spans="1:71">
      <c r="A844">
        <f t="shared" ca="1" si="134"/>
        <v>0.97294460751478196</v>
      </c>
      <c r="R844">
        <f t="shared" ca="1" si="135"/>
        <v>1.3389407689927137</v>
      </c>
      <c r="AH844">
        <f t="shared" ca="1" si="136"/>
        <v>11.154825539486986</v>
      </c>
      <c r="AI844">
        <f t="shared" ca="1" si="137"/>
        <v>0.24552621056615365</v>
      </c>
      <c r="AX844">
        <f t="shared" ca="1" si="138"/>
        <v>1.1376568822120932</v>
      </c>
      <c r="BO844">
        <f t="shared" ca="1" si="129"/>
        <v>0.12057086059799915</v>
      </c>
      <c r="BP844">
        <f t="shared" ca="1" si="130"/>
        <v>102.14681744562054</v>
      </c>
      <c r="BQ844">
        <f t="shared" ca="1" si="131"/>
        <v>9.8212366063749492</v>
      </c>
      <c r="BR844">
        <f t="shared" ca="1" si="132"/>
        <v>0.38544686170547526</v>
      </c>
      <c r="BS844">
        <f t="shared" ca="1" si="133"/>
        <v>8248.0349403425753</v>
      </c>
    </row>
    <row r="845" spans="1:71">
      <c r="A845">
        <f t="shared" ca="1" si="134"/>
        <v>0.14284426624610258</v>
      </c>
      <c r="R845">
        <f t="shared" ca="1" si="135"/>
        <v>3.9740506558257886E-2</v>
      </c>
      <c r="AH845">
        <f t="shared" ca="1" si="136"/>
        <v>33.026038926708772</v>
      </c>
      <c r="AI845">
        <f t="shared" ca="1" si="137"/>
        <v>0.85594232274119708</v>
      </c>
      <c r="AX845">
        <f t="shared" ca="1" si="138"/>
        <v>2.6482231259550324</v>
      </c>
      <c r="BO845">
        <f t="shared" ca="1" si="129"/>
        <v>5.1348820764549719E-2</v>
      </c>
      <c r="BP845">
        <f t="shared" ca="1" si="130"/>
        <v>106.55929272516057</v>
      </c>
      <c r="BQ845">
        <f t="shared" ca="1" si="131"/>
        <v>6.4092945486722463</v>
      </c>
      <c r="BR845">
        <f t="shared" ca="1" si="132"/>
        <v>0.15814234381748851</v>
      </c>
      <c r="BS845">
        <f t="shared" ca="1" si="133"/>
        <v>8147.5226487737109</v>
      </c>
    </row>
    <row r="846" spans="1:71">
      <c r="A846">
        <f t="shared" ca="1" si="134"/>
        <v>0.27374209569188457</v>
      </c>
      <c r="R846">
        <f t="shared" ca="1" si="135"/>
        <v>-0.49601397548318349</v>
      </c>
      <c r="AH846">
        <f t="shared" ca="1" si="136"/>
        <v>36.89370321058383</v>
      </c>
      <c r="AI846">
        <f t="shared" ca="1" si="137"/>
        <v>0.9141124922338697</v>
      </c>
      <c r="AX846">
        <f t="shared" ca="1" si="138"/>
        <v>7.6402165148670112E-2</v>
      </c>
      <c r="BO846">
        <f t="shared" ca="1" si="129"/>
        <v>0.13852816214998021</v>
      </c>
      <c r="BP846">
        <f t="shared" ca="1" si="130"/>
        <v>85.928138398626359</v>
      </c>
      <c r="BQ846">
        <f t="shared" ca="1" si="131"/>
        <v>10.543234368708823</v>
      </c>
      <c r="BR846">
        <f t="shared" ca="1" si="132"/>
        <v>0.44733873965289089</v>
      </c>
      <c r="BS846">
        <f t="shared" ca="1" si="133"/>
        <v>7203.4947466705944</v>
      </c>
    </row>
    <row r="847" spans="1:71">
      <c r="A847">
        <f t="shared" ca="1" si="134"/>
        <v>0.21187202931722759</v>
      </c>
      <c r="R847">
        <f t="shared" ca="1" si="135"/>
        <v>-0.49947676484715847</v>
      </c>
      <c r="AH847">
        <f t="shared" ca="1" si="136"/>
        <v>21.964128128166795</v>
      </c>
      <c r="AI847">
        <f t="shared" ca="1" si="137"/>
        <v>0.60699494419307587</v>
      </c>
      <c r="AX847">
        <f t="shared" ca="1" si="138"/>
        <v>2.738945597747751</v>
      </c>
      <c r="BO847">
        <f t="shared" ca="1" si="129"/>
        <v>0.8344898367828687</v>
      </c>
      <c r="BP847">
        <f t="shared" ca="1" si="130"/>
        <v>82.743269871095379</v>
      </c>
      <c r="BQ847">
        <f t="shared" ca="1" si="131"/>
        <v>49.555675175561291</v>
      </c>
      <c r="BR847">
        <f t="shared" ca="1" si="132"/>
        <v>5.3961680306505864</v>
      </c>
      <c r="BS847">
        <f t="shared" ca="1" si="133"/>
        <v>12366.446817727981</v>
      </c>
    </row>
    <row r="848" spans="1:71">
      <c r="A848">
        <f t="shared" ca="1" si="134"/>
        <v>0.55178251798345357</v>
      </c>
      <c r="R848">
        <f t="shared" ca="1" si="135"/>
        <v>-1.7150941068894145</v>
      </c>
      <c r="AH848">
        <f t="shared" ca="1" si="136"/>
        <v>21.462791553750282</v>
      </c>
      <c r="AI848">
        <f t="shared" ca="1" si="137"/>
        <v>0.59281386704764694</v>
      </c>
      <c r="AX848">
        <f t="shared" ca="1" si="138"/>
        <v>0.52641290642341809</v>
      </c>
      <c r="BO848">
        <f t="shared" ca="1" si="129"/>
        <v>0.19633224427283336</v>
      </c>
      <c r="BP848">
        <f t="shared" ca="1" si="130"/>
        <v>85.81079795329282</v>
      </c>
      <c r="BQ848">
        <f t="shared" ca="1" si="131"/>
        <v>12.913940106217794</v>
      </c>
      <c r="BR848">
        <f t="shared" ca="1" si="132"/>
        <v>0.65570800306593358</v>
      </c>
      <c r="BS848">
        <f t="shared" ca="1" si="133"/>
        <v>7494.8622682720579</v>
      </c>
    </row>
    <row r="849" spans="1:71">
      <c r="A849">
        <f t="shared" ca="1" si="134"/>
        <v>0.63929253266617192</v>
      </c>
      <c r="R849">
        <f t="shared" ca="1" si="135"/>
        <v>2.0766942178031358</v>
      </c>
      <c r="AH849">
        <f t="shared" ca="1" si="136"/>
        <v>14.8128268579162</v>
      </c>
      <c r="AI849">
        <f t="shared" ca="1" si="137"/>
        <v>0.38093142313450834</v>
      </c>
      <c r="AX849">
        <f t="shared" ca="1" si="138"/>
        <v>1.9938488363329125</v>
      </c>
      <c r="BO849">
        <f t="shared" ca="1" si="129"/>
        <v>0.90200207412142319</v>
      </c>
      <c r="BP849">
        <f t="shared" ca="1" si="130"/>
        <v>82.663568466568577</v>
      </c>
      <c r="BQ849">
        <f t="shared" ca="1" si="131"/>
        <v>56.573767163284018</v>
      </c>
      <c r="BR849">
        <f t="shared" ca="1" si="132"/>
        <v>6.9684268951195651</v>
      </c>
      <c r="BS849">
        <f t="shared" ca="1" si="133"/>
        <v>13534.354577524071</v>
      </c>
    </row>
    <row r="850" spans="1:71">
      <c r="A850">
        <f t="shared" ca="1" si="134"/>
        <v>0.47246751814981713</v>
      </c>
      <c r="R850">
        <f t="shared" ca="1" si="135"/>
        <v>-0.94264043061718295</v>
      </c>
      <c r="AH850">
        <f t="shared" ca="1" si="136"/>
        <v>24.097997878944135</v>
      </c>
      <c r="AI850">
        <f t="shared" ca="1" si="137"/>
        <v>0.66454314306040874</v>
      </c>
      <c r="AX850">
        <f t="shared" ca="1" si="138"/>
        <v>6.8407460157215105</v>
      </c>
      <c r="BO850">
        <f t="shared" ca="1" si="129"/>
        <v>0.1172532356857785</v>
      </c>
      <c r="BP850">
        <f t="shared" ca="1" si="130"/>
        <v>109.08067083428443</v>
      </c>
      <c r="BQ850">
        <f t="shared" ca="1" si="131"/>
        <v>9.6851736457650972</v>
      </c>
      <c r="BR850">
        <f t="shared" ca="1" si="132"/>
        <v>0.37415072892435169</v>
      </c>
      <c r="BS850">
        <f t="shared" ca="1" si="133"/>
        <v>8716.4095416537257</v>
      </c>
    </row>
    <row r="851" spans="1:71">
      <c r="A851">
        <f t="shared" ca="1" si="134"/>
        <v>0.30464330252107585</v>
      </c>
      <c r="R851">
        <f t="shared" ca="1" si="135"/>
        <v>1.7873996046440674</v>
      </c>
      <c r="AH851">
        <f t="shared" ca="1" si="136"/>
        <v>34.87195631959186</v>
      </c>
      <c r="AI851">
        <f t="shared" ca="1" si="137"/>
        <v>0.88557114720183161</v>
      </c>
      <c r="AX851">
        <f t="shared" ca="1" si="138"/>
        <v>0.54213377189660084</v>
      </c>
      <c r="BO851">
        <f t="shared" ca="1" si="129"/>
        <v>0.93106754701269134</v>
      </c>
      <c r="BP851">
        <f t="shared" ca="1" si="130"/>
        <v>112.69789159029601</v>
      </c>
      <c r="BQ851">
        <f t="shared" ca="1" si="131"/>
        <v>60.352564118213067</v>
      </c>
      <c r="BR851">
        <f t="shared" ca="1" si="132"/>
        <v>8.0238845882240089</v>
      </c>
      <c r="BS851">
        <f t="shared" ca="1" si="133"/>
        <v>16331.27419960923</v>
      </c>
    </row>
    <row r="852" spans="1:71">
      <c r="A852">
        <f t="shared" ca="1" si="134"/>
        <v>9.9670703776081337E-2</v>
      </c>
      <c r="R852">
        <f t="shared" ca="1" si="135"/>
        <v>-0.37825333528117427</v>
      </c>
      <c r="AH852">
        <f t="shared" ca="1" si="136"/>
        <v>12.602157151686264</v>
      </c>
      <c r="AI852">
        <f t="shared" ca="1" si="137"/>
        <v>0.30070067514641463</v>
      </c>
      <c r="AX852">
        <f t="shared" ca="1" si="138"/>
        <v>1.2534227624700423</v>
      </c>
      <c r="BO852">
        <f t="shared" ref="BO852:BO915" ca="1" si="139">RAND()</f>
        <v>0.17280134725446017</v>
      </c>
      <c r="BP852">
        <f t="shared" ref="BP852:BP915" ca="1" si="140">_xlfn.NORM.INV(RAND(),100,20)</f>
        <v>96.882269395225606</v>
      </c>
      <c r="BQ852">
        <f t="shared" ca="1" si="131"/>
        <v>11.938906448874747</v>
      </c>
      <c r="BR852">
        <f t="shared" ca="1" si="132"/>
        <v>0.56913121176548376</v>
      </c>
      <c r="BS852">
        <f t="shared" ca="1" si="133"/>
        <v>8146.3888660829125</v>
      </c>
    </row>
    <row r="853" spans="1:71">
      <c r="A853">
        <f t="shared" ca="1" si="134"/>
        <v>0.67970592697260712</v>
      </c>
      <c r="R853">
        <f t="shared" ca="1" si="135"/>
        <v>0.38475917136042587</v>
      </c>
      <c r="AH853">
        <f t="shared" ca="1" si="136"/>
        <v>9.8176195983636845</v>
      </c>
      <c r="AI853">
        <f t="shared" ca="1" si="137"/>
        <v>0.19277130915634944</v>
      </c>
      <c r="AX853">
        <f t="shared" ca="1" si="138"/>
        <v>6.0338877030184968</v>
      </c>
      <c r="BO853">
        <f t="shared" ca="1" si="139"/>
        <v>0.91613984542725035</v>
      </c>
      <c r="BP853">
        <f t="shared" ca="1" si="140"/>
        <v>132.89034849611625</v>
      </c>
      <c r="BQ853">
        <f t="shared" ca="1" si="131"/>
        <v>58.329354748706763</v>
      </c>
      <c r="BR853">
        <f t="shared" ca="1" si="132"/>
        <v>7.4358140820521941</v>
      </c>
      <c r="BS853">
        <f t="shared" ca="1" si="133"/>
        <v>17366.00409421447</v>
      </c>
    </row>
    <row r="854" spans="1:71">
      <c r="A854">
        <f t="shared" ca="1" si="134"/>
        <v>0.46490855303622347</v>
      </c>
      <c r="R854">
        <f t="shared" ca="1" si="135"/>
        <v>0.53916901254749394</v>
      </c>
      <c r="AH854">
        <f t="shared" ca="1" si="136"/>
        <v>9.5837969806015533</v>
      </c>
      <c r="AI854">
        <f t="shared" ca="1" si="137"/>
        <v>0.18369832913077488</v>
      </c>
      <c r="AX854">
        <f t="shared" ca="1" si="138"/>
        <v>5.6536693590930307</v>
      </c>
      <c r="BO854">
        <f t="shared" ca="1" si="139"/>
        <v>0.56425348331712299</v>
      </c>
      <c r="BP854">
        <f t="shared" ca="1" si="140"/>
        <v>136.11416942228183</v>
      </c>
      <c r="BQ854">
        <f t="shared" ca="1" si="131"/>
        <v>30.601816901589274</v>
      </c>
      <c r="BR854">
        <f t="shared" ca="1" si="132"/>
        <v>2.4920837653711194</v>
      </c>
      <c r="BS854">
        <f t="shared" ca="1" si="133"/>
        <v>13335.798679329992</v>
      </c>
    </row>
    <row r="855" spans="1:71">
      <c r="A855">
        <f t="shared" ca="1" si="134"/>
        <v>1.4068567081700345E-2</v>
      </c>
      <c r="R855">
        <f t="shared" ca="1" si="135"/>
        <v>0.94804181887640504</v>
      </c>
      <c r="AH855">
        <f t="shared" ca="1" si="136"/>
        <v>15.536218051943997</v>
      </c>
      <c r="AI855">
        <f t="shared" ca="1" si="137"/>
        <v>0.40612386691842461</v>
      </c>
      <c r="AX855">
        <f t="shared" ca="1" si="138"/>
        <v>0.14755612958403508</v>
      </c>
      <c r="BO855">
        <f t="shared" ca="1" si="139"/>
        <v>0.67558887234877119</v>
      </c>
      <c r="BP855">
        <f t="shared" ca="1" si="140"/>
        <v>78.127999727689456</v>
      </c>
      <c r="BQ855">
        <f t="shared" ca="1" si="131"/>
        <v>37.377208973990435</v>
      </c>
      <c r="BR855">
        <f t="shared" ca="1" si="132"/>
        <v>3.3772309652252757</v>
      </c>
      <c r="BS855">
        <f t="shared" ca="1" si="133"/>
        <v>10219.850167904888</v>
      </c>
    </row>
    <row r="856" spans="1:71">
      <c r="A856">
        <f t="shared" ca="1" si="134"/>
        <v>0.11617781734226396</v>
      </c>
      <c r="R856">
        <f t="shared" ca="1" si="135"/>
        <v>-0.92530324833844546</v>
      </c>
      <c r="AH856">
        <f t="shared" ca="1" si="136"/>
        <v>8.4830108898975389</v>
      </c>
      <c r="AI856">
        <f t="shared" ca="1" si="137"/>
        <v>0.14392294751624046</v>
      </c>
      <c r="AX856">
        <f t="shared" ca="1" si="138"/>
        <v>0.2286803232620441</v>
      </c>
      <c r="BO856">
        <f t="shared" ca="1" si="139"/>
        <v>0.55869159857051987</v>
      </c>
      <c r="BP856">
        <f t="shared" ca="1" si="140"/>
        <v>89.669528732034308</v>
      </c>
      <c r="BQ856">
        <f t="shared" ca="1" si="131"/>
        <v>30.287556406820144</v>
      </c>
      <c r="BR856">
        <f t="shared" ca="1" si="132"/>
        <v>2.454033974934942</v>
      </c>
      <c r="BS856">
        <f t="shared" ca="1" si="133"/>
        <v>10041.832844404898</v>
      </c>
    </row>
    <row r="857" spans="1:71">
      <c r="A857">
        <f t="shared" ca="1" si="134"/>
        <v>0.77914452435955939</v>
      </c>
      <c r="R857">
        <f t="shared" ca="1" si="135"/>
        <v>0.83003927288958101</v>
      </c>
      <c r="AH857">
        <f t="shared" ca="1" si="136"/>
        <v>19.221146512202285</v>
      </c>
      <c r="AI857">
        <f t="shared" ca="1" si="137"/>
        <v>0.52633108898834124</v>
      </c>
      <c r="AX857">
        <f t="shared" ca="1" si="138"/>
        <v>0.26062602537081797</v>
      </c>
      <c r="BO857">
        <f t="shared" ca="1" si="139"/>
        <v>0.55532148157008387</v>
      </c>
      <c r="BP857">
        <f t="shared" ca="1" si="140"/>
        <v>125.25169947730079</v>
      </c>
      <c r="BQ857">
        <f t="shared" ca="1" si="131"/>
        <v>30.098099202459935</v>
      </c>
      <c r="BR857">
        <f t="shared" ca="1" si="132"/>
        <v>2.4312110651673766</v>
      </c>
      <c r="BS857">
        <f t="shared" ca="1" si="133"/>
        <v>12506.792203207262</v>
      </c>
    </row>
    <row r="858" spans="1:71">
      <c r="A858">
        <f t="shared" ca="1" si="134"/>
        <v>9.37149282269647E-2</v>
      </c>
      <c r="R858">
        <f t="shared" ca="1" si="135"/>
        <v>-1.2007690765115568</v>
      </c>
      <c r="AH858">
        <f t="shared" ca="1" si="136"/>
        <v>31.465287374443868</v>
      </c>
      <c r="AI858">
        <f t="shared" ca="1" si="137"/>
        <v>0.82823221394402502</v>
      </c>
      <c r="AX858">
        <f t="shared" ca="1" si="138"/>
        <v>0.26101987171685354</v>
      </c>
      <c r="BO858">
        <f t="shared" ca="1" si="139"/>
        <v>9.0399230167439337E-2</v>
      </c>
      <c r="BP858">
        <f t="shared" ca="1" si="140"/>
        <v>89.776571810411042</v>
      </c>
      <c r="BQ858">
        <f t="shared" ca="1" si="131"/>
        <v>8.5040804402328813</v>
      </c>
      <c r="BR858">
        <f t="shared" ca="1" si="132"/>
        <v>0.28424847061291092</v>
      </c>
      <c r="BS858">
        <f t="shared" ca="1" si="133"/>
        <v>7220.0426119359345</v>
      </c>
    </row>
    <row r="859" spans="1:71">
      <c r="A859">
        <f t="shared" ca="1" si="134"/>
        <v>0.88319575697913988</v>
      </c>
      <c r="R859">
        <f t="shared" ca="1" si="135"/>
        <v>1.584487144436147</v>
      </c>
      <c r="AH859">
        <f t="shared" ca="1" si="136"/>
        <v>22.947591996795406</v>
      </c>
      <c r="AI859">
        <f t="shared" ca="1" si="137"/>
        <v>0.63408361061407603</v>
      </c>
      <c r="AX859">
        <f t="shared" ca="1" si="138"/>
        <v>2.4877016697016452</v>
      </c>
      <c r="BO859">
        <f t="shared" ca="1" si="139"/>
        <v>0.72928612391656178</v>
      </c>
      <c r="BP859">
        <f t="shared" ca="1" si="140"/>
        <v>129.85609317955513</v>
      </c>
      <c r="BQ859">
        <f t="shared" ca="1" si="131"/>
        <v>41.064184790000169</v>
      </c>
      <c r="BR859">
        <f t="shared" ca="1" si="132"/>
        <v>3.9200784710109531</v>
      </c>
      <c r="BS859">
        <f t="shared" ca="1" si="133"/>
        <v>14372.368542872162</v>
      </c>
    </row>
    <row r="860" spans="1:71">
      <c r="A860">
        <f t="shared" ca="1" si="134"/>
        <v>0.92472400096030982</v>
      </c>
      <c r="R860">
        <f t="shared" ca="1" si="135"/>
        <v>-1.064903224362626</v>
      </c>
      <c r="AH860">
        <f t="shared" ca="1" si="136"/>
        <v>4.3637273978347757</v>
      </c>
      <c r="AI860">
        <f t="shared" ca="1" si="137"/>
        <v>3.8084233605227724E-2</v>
      </c>
      <c r="AX860">
        <f t="shared" ca="1" si="138"/>
        <v>5.2864556899984407</v>
      </c>
      <c r="BO860">
        <f t="shared" ca="1" si="139"/>
        <v>3.5461793378828599E-2</v>
      </c>
      <c r="BP860">
        <f t="shared" ca="1" si="140"/>
        <v>98.870383830759494</v>
      </c>
      <c r="BQ860">
        <f t="shared" ca="1" si="131"/>
        <v>5.3262965278946757</v>
      </c>
      <c r="BR860">
        <f t="shared" ca="1" si="132"/>
        <v>0.1083175036277091</v>
      </c>
      <c r="BS860">
        <f t="shared" ca="1" si="133"/>
        <v>7486.0517720309454</v>
      </c>
    </row>
    <row r="861" spans="1:71">
      <c r="A861">
        <f t="shared" ca="1" si="134"/>
        <v>0.26300751076120288</v>
      </c>
      <c r="R861">
        <f t="shared" ca="1" si="135"/>
        <v>0.2573453745001486</v>
      </c>
      <c r="AH861">
        <f t="shared" ca="1" si="136"/>
        <v>7.544510511753816</v>
      </c>
      <c r="AI861">
        <f t="shared" ca="1" si="137"/>
        <v>0.11383927772392766</v>
      </c>
      <c r="AX861">
        <f t="shared" ca="1" si="138"/>
        <v>0.17540782168080357</v>
      </c>
      <c r="BO861">
        <f t="shared" ca="1" si="139"/>
        <v>0.35387355581787294</v>
      </c>
      <c r="BP861">
        <f t="shared" ca="1" si="140"/>
        <v>112.01349597297514</v>
      </c>
      <c r="BQ861">
        <f t="shared" ca="1" si="131"/>
        <v>19.84762608657983</v>
      </c>
      <c r="BR861">
        <f t="shared" ca="1" si="132"/>
        <v>1.3102801809746412</v>
      </c>
      <c r="BS861">
        <f t="shared" ca="1" si="133"/>
        <v>10218.791381058634</v>
      </c>
    </row>
    <row r="862" spans="1:71">
      <c r="A862">
        <f t="shared" ca="1" si="134"/>
        <v>0.8841130675131792</v>
      </c>
      <c r="R862">
        <f t="shared" ca="1" si="135"/>
        <v>-0.20322700721019729</v>
      </c>
      <c r="AH862">
        <f t="shared" ca="1" si="136"/>
        <v>21.447712547544402</v>
      </c>
      <c r="AI862">
        <f t="shared" ca="1" si="137"/>
        <v>0.59238344061617332</v>
      </c>
      <c r="AX862">
        <f t="shared" ca="1" si="138"/>
        <v>8.2546004420311974</v>
      </c>
      <c r="BO862">
        <f t="shared" ca="1" si="139"/>
        <v>0.51962709899237025</v>
      </c>
      <c r="BP862">
        <f t="shared" ca="1" si="140"/>
        <v>95.51943276945579</v>
      </c>
      <c r="BQ862">
        <f t="shared" ca="1" si="131"/>
        <v>28.133939366453454</v>
      </c>
      <c r="BR862">
        <f t="shared" ca="1" si="132"/>
        <v>2.1995777987813545</v>
      </c>
      <c r="BS862">
        <f t="shared" ca="1" si="133"/>
        <v>10159.627570141658</v>
      </c>
    </row>
    <row r="863" spans="1:71">
      <c r="A863">
        <f t="shared" ca="1" si="134"/>
        <v>0.15264224961167516</v>
      </c>
      <c r="R863">
        <f t="shared" ca="1" si="135"/>
        <v>0.54259222155359088</v>
      </c>
      <c r="AH863">
        <f t="shared" ca="1" si="136"/>
        <v>32.459968203582001</v>
      </c>
      <c r="AI863">
        <f t="shared" ca="1" si="137"/>
        <v>0.84617364229032277</v>
      </c>
      <c r="AX863">
        <f t="shared" ca="1" si="138"/>
        <v>9.5007676167305029</v>
      </c>
      <c r="BO863">
        <f t="shared" ca="1" si="139"/>
        <v>0.46789926042244767</v>
      </c>
      <c r="BP863">
        <f t="shared" ca="1" si="140"/>
        <v>90.563975053614826</v>
      </c>
      <c r="BQ863">
        <f t="shared" ca="1" si="131"/>
        <v>25.412784082403569</v>
      </c>
      <c r="BR863">
        <f t="shared" ca="1" si="132"/>
        <v>1.8927673423760216</v>
      </c>
      <c r="BS863">
        <f t="shared" ca="1" si="133"/>
        <v>9448.5868647062016</v>
      </c>
    </row>
    <row r="864" spans="1:71">
      <c r="A864">
        <f t="shared" ca="1" si="134"/>
        <v>0.27280700370230826</v>
      </c>
      <c r="R864">
        <f t="shared" ca="1" si="135"/>
        <v>0.95968692933760491</v>
      </c>
      <c r="AH864">
        <f t="shared" ca="1" si="136"/>
        <v>14.891028466465549</v>
      </c>
      <c r="AI864">
        <f t="shared" ca="1" si="137"/>
        <v>0.38368005892873369</v>
      </c>
      <c r="AX864">
        <f t="shared" ca="1" si="138"/>
        <v>6.2583536137232776E-2</v>
      </c>
      <c r="BO864">
        <f t="shared" ca="1" si="139"/>
        <v>0.47330701784118412</v>
      </c>
      <c r="BP864">
        <f t="shared" ca="1" si="140"/>
        <v>97.242542648840072</v>
      </c>
      <c r="BQ864">
        <f t="shared" ca="1" si="131"/>
        <v>25.690878297569853</v>
      </c>
      <c r="BR864">
        <f t="shared" ca="1" si="132"/>
        <v>1.9234124302594968</v>
      </c>
      <c r="BS864">
        <f t="shared" ca="1" si="133"/>
        <v>9953.0895442536403</v>
      </c>
    </row>
    <row r="865" spans="1:71">
      <c r="A865">
        <f t="shared" ca="1" si="134"/>
        <v>0.89875045850718072</v>
      </c>
      <c r="R865">
        <f t="shared" ca="1" si="135"/>
        <v>1.4825565609408915</v>
      </c>
      <c r="AH865">
        <f t="shared" ca="1" si="136"/>
        <v>36.367516112538361</v>
      </c>
      <c r="AI865">
        <f t="shared" ca="1" si="137"/>
        <v>0.90707769152904938</v>
      </c>
      <c r="AX865">
        <f t="shared" ca="1" si="138"/>
        <v>3.2039911280988553</v>
      </c>
      <c r="BO865">
        <f t="shared" ca="1" si="139"/>
        <v>0.14674571228057576</v>
      </c>
      <c r="BP865">
        <f t="shared" ca="1" si="140"/>
        <v>133.37741455536099</v>
      </c>
      <c r="BQ865">
        <f t="shared" ca="1" si="131"/>
        <v>10.875301004425523</v>
      </c>
      <c r="BR865">
        <f t="shared" ca="1" si="132"/>
        <v>0.47609299813802392</v>
      </c>
      <c r="BS865">
        <f t="shared" ca="1" si="133"/>
        <v>10566.777018759229</v>
      </c>
    </row>
    <row r="866" spans="1:71">
      <c r="A866">
        <f t="shared" ca="1" si="134"/>
        <v>0.4251374839776173</v>
      </c>
      <c r="R866">
        <f t="shared" ca="1" si="135"/>
        <v>0.92073415234401612</v>
      </c>
      <c r="AH866">
        <f t="shared" ca="1" si="136"/>
        <v>22.595148160348796</v>
      </c>
      <c r="AI866">
        <f t="shared" ca="1" si="137"/>
        <v>0.62448704782338293</v>
      </c>
      <c r="AX866">
        <f t="shared" ca="1" si="138"/>
        <v>6.5452910254535661</v>
      </c>
      <c r="BO866">
        <f t="shared" ca="1" si="139"/>
        <v>0.29190848805766856</v>
      </c>
      <c r="BP866">
        <f t="shared" ca="1" si="140"/>
        <v>50.273081930780059</v>
      </c>
      <c r="BQ866">
        <f t="shared" ca="1" si="131"/>
        <v>17.029272936728319</v>
      </c>
      <c r="BR866">
        <f t="shared" ca="1" si="132"/>
        <v>1.0355458184555419</v>
      </c>
      <c r="BS866">
        <f t="shared" ca="1" si="133"/>
        <v>5532.7067743640982</v>
      </c>
    </row>
    <row r="867" spans="1:71">
      <c r="A867">
        <f t="shared" ca="1" si="134"/>
        <v>0.83170133363386389</v>
      </c>
      <c r="R867">
        <f t="shared" ca="1" si="135"/>
        <v>-3.6569060752924563E-2</v>
      </c>
      <c r="AH867">
        <f t="shared" ca="1" si="136"/>
        <v>16.496727469289461</v>
      </c>
      <c r="AI867">
        <f t="shared" ca="1" si="137"/>
        <v>0.43876536486646811</v>
      </c>
      <c r="AX867">
        <f t="shared" ca="1" si="138"/>
        <v>0.43118370016903468</v>
      </c>
      <c r="BO867">
        <f t="shared" ca="1" si="139"/>
        <v>0.38521663182147503</v>
      </c>
      <c r="BP867">
        <f t="shared" ca="1" si="140"/>
        <v>100.50496859635817</v>
      </c>
      <c r="BQ867">
        <f t="shared" ca="1" si="131"/>
        <v>21.324733815689086</v>
      </c>
      <c r="BR867">
        <f t="shared" ca="1" si="132"/>
        <v>1.4594559602799164</v>
      </c>
      <c r="BS867">
        <f t="shared" ca="1" si="133"/>
        <v>9605.6579713979536</v>
      </c>
    </row>
    <row r="868" spans="1:71">
      <c r="A868">
        <f t="shared" ca="1" si="134"/>
        <v>0.53847739994068455</v>
      </c>
      <c r="R868">
        <f t="shared" ca="1" si="135"/>
        <v>-0.37217562770094159</v>
      </c>
      <c r="AH868">
        <f t="shared" ca="1" si="136"/>
        <v>16.343715117431309</v>
      </c>
      <c r="AI868">
        <f t="shared" ca="1" si="137"/>
        <v>0.43362724395168917</v>
      </c>
      <c r="AX868">
        <f t="shared" ca="1" si="138"/>
        <v>0.22918806967019598</v>
      </c>
      <c r="BO868">
        <f t="shared" ca="1" si="139"/>
        <v>0.97495719784161661</v>
      </c>
      <c r="BP868">
        <f t="shared" ca="1" si="140"/>
        <v>113.30876012105345</v>
      </c>
      <c r="BQ868">
        <f t="shared" ca="1" si="131"/>
        <v>68.157715926099939</v>
      </c>
      <c r="BR868">
        <f t="shared" ca="1" si="132"/>
        <v>11.061506495183131</v>
      </c>
      <c r="BS868">
        <f t="shared" ca="1" si="133"/>
        <v>18065.836749638675</v>
      </c>
    </row>
    <row r="869" spans="1:71">
      <c r="A869">
        <f t="shared" ca="1" si="134"/>
        <v>0.34275427785734258</v>
      </c>
      <c r="R869">
        <f t="shared" ca="1" si="135"/>
        <v>-0.19015095447906241</v>
      </c>
      <c r="AH869">
        <f t="shared" ca="1" si="136"/>
        <v>7.828012250263682</v>
      </c>
      <c r="AI869">
        <f t="shared" ca="1" si="137"/>
        <v>0.12255555158055653</v>
      </c>
      <c r="AX869">
        <f t="shared" ca="1" si="138"/>
        <v>2.4537928477370166</v>
      </c>
      <c r="BO869">
        <f t="shared" ca="1" si="139"/>
        <v>0.93369429599565934</v>
      </c>
      <c r="BP869">
        <f t="shared" ca="1" si="140"/>
        <v>109.15593442522984</v>
      </c>
      <c r="BQ869">
        <f t="shared" ca="1" si="131"/>
        <v>60.730543795314105</v>
      </c>
      <c r="BR869">
        <f t="shared" ca="1" si="132"/>
        <v>8.1404380567289838</v>
      </c>
      <c r="BS869">
        <f t="shared" ca="1" si="133"/>
        <v>16156.101206316194</v>
      </c>
    </row>
    <row r="870" spans="1:71">
      <c r="A870">
        <f t="shared" ca="1" si="134"/>
        <v>0.91222674939997095</v>
      </c>
      <c r="R870">
        <f t="shared" ca="1" si="135"/>
        <v>-0.86843941413753833</v>
      </c>
      <c r="AH870">
        <f t="shared" ca="1" si="136"/>
        <v>6.4447344163037252</v>
      </c>
      <c r="AI870">
        <f t="shared" ca="1" si="137"/>
        <v>8.306920339337942E-2</v>
      </c>
      <c r="AX870">
        <f t="shared" ca="1" si="138"/>
        <v>0.55531677452002381</v>
      </c>
      <c r="BO870">
        <f t="shared" ca="1" si="139"/>
        <v>0.70892448430290667</v>
      </c>
      <c r="BP870">
        <f t="shared" ca="1" si="140"/>
        <v>104.76581916797095</v>
      </c>
      <c r="BQ870">
        <f t="shared" ca="1" si="131"/>
        <v>39.626458070863755</v>
      </c>
      <c r="BR870">
        <f t="shared" ca="1" si="132"/>
        <v>3.7025176240868705</v>
      </c>
      <c r="BS870">
        <f t="shared" ca="1" si="133"/>
        <v>12407.008436070402</v>
      </c>
    </row>
    <row r="871" spans="1:71">
      <c r="A871">
        <f t="shared" ca="1" si="134"/>
        <v>0.86737208737028226</v>
      </c>
      <c r="R871">
        <f t="shared" ca="1" si="135"/>
        <v>0.7339691996063179</v>
      </c>
      <c r="AH871">
        <f t="shared" ca="1" si="136"/>
        <v>11.673698279149775</v>
      </c>
      <c r="AI871">
        <f t="shared" ca="1" si="137"/>
        <v>0.26554729820117662</v>
      </c>
      <c r="AX871">
        <f t="shared" ca="1" si="138"/>
        <v>0.61623762869690613</v>
      </c>
      <c r="BO871">
        <f t="shared" ca="1" si="139"/>
        <v>0.37600390193791688</v>
      </c>
      <c r="BP871">
        <f t="shared" ca="1" si="140"/>
        <v>92.290230233699447</v>
      </c>
      <c r="BQ871">
        <f t="shared" ca="1" si="131"/>
        <v>20.886734575497648</v>
      </c>
      <c r="BR871">
        <f t="shared" ca="1" si="132"/>
        <v>1.4148334912136886</v>
      </c>
      <c r="BS871">
        <f t="shared" ca="1" si="133"/>
        <v>8973.4396212728334</v>
      </c>
    </row>
    <row r="872" spans="1:71">
      <c r="A872">
        <f t="shared" ca="1" si="134"/>
        <v>0.1130157284436526</v>
      </c>
      <c r="R872">
        <f t="shared" ca="1" si="135"/>
        <v>1.5443875062389805</v>
      </c>
      <c r="AH872">
        <f t="shared" ca="1" si="136"/>
        <v>20.633035142410296</v>
      </c>
      <c r="AI872">
        <f t="shared" ca="1" si="137"/>
        <v>0.56879068752654571</v>
      </c>
      <c r="AX872">
        <f t="shared" ca="1" si="138"/>
        <v>2.5776406280110522</v>
      </c>
      <c r="BO872">
        <f t="shared" ca="1" si="139"/>
        <v>0.31854747449402354</v>
      </c>
      <c r="BP872">
        <f t="shared" ca="1" si="140"/>
        <v>93.697728961003406</v>
      </c>
      <c r="BQ872">
        <f t="shared" ca="1" si="131"/>
        <v>18.225133404972304</v>
      </c>
      <c r="BR872">
        <f t="shared" ca="1" si="132"/>
        <v>1.1505860761163071</v>
      </c>
      <c r="BS872">
        <f t="shared" ca="1" si="133"/>
        <v>8726.5301906023615</v>
      </c>
    </row>
    <row r="873" spans="1:71">
      <c r="A873">
        <f t="shared" ca="1" si="134"/>
        <v>0.27694671803549287</v>
      </c>
      <c r="R873">
        <f t="shared" ca="1" si="135"/>
        <v>0.78512885128424514</v>
      </c>
      <c r="AH873">
        <f t="shared" ca="1" si="136"/>
        <v>11.876195681667006</v>
      </c>
      <c r="AI873">
        <f t="shared" ca="1" si="137"/>
        <v>0.27328777214872724</v>
      </c>
      <c r="AX873">
        <f t="shared" ca="1" si="138"/>
        <v>4.1686643578108571</v>
      </c>
      <c r="BO873">
        <f t="shared" ca="1" si="139"/>
        <v>0.29496856458163645</v>
      </c>
      <c r="BP873">
        <f t="shared" ca="1" si="140"/>
        <v>119.2131480139163</v>
      </c>
      <c r="BQ873">
        <f t="shared" ca="1" si="131"/>
        <v>17.16548688544777</v>
      </c>
      <c r="BR873">
        <f t="shared" ca="1" si="132"/>
        <v>1.0485386637541008</v>
      </c>
      <c r="BS873">
        <f t="shared" ca="1" si="133"/>
        <v>10376.030648645148</v>
      </c>
    </row>
    <row r="874" spans="1:71">
      <c r="A874">
        <f t="shared" ca="1" si="134"/>
        <v>0.8094348605481233</v>
      </c>
      <c r="R874">
        <f t="shared" ca="1" si="135"/>
        <v>-0.84680312463389507</v>
      </c>
      <c r="AH874">
        <f t="shared" ca="1" si="136"/>
        <v>37.958588908853656</v>
      </c>
      <c r="AI874">
        <f t="shared" ca="1" si="137"/>
        <v>0.9275022094670089</v>
      </c>
      <c r="AX874">
        <f t="shared" ca="1" si="138"/>
        <v>0.20964922611922618</v>
      </c>
      <c r="BO874">
        <f t="shared" ca="1" si="139"/>
        <v>0.88710777356113513</v>
      </c>
      <c r="BP874">
        <f t="shared" ca="1" si="140"/>
        <v>70.382632928752741</v>
      </c>
      <c r="BQ874">
        <f t="shared" ca="1" si="131"/>
        <v>54.856482583822057</v>
      </c>
      <c r="BR874">
        <f t="shared" ca="1" si="132"/>
        <v>6.5439649911172744</v>
      </c>
      <c r="BS874">
        <f t="shared" ca="1" si="133"/>
        <v>12375.62206073008</v>
      </c>
    </row>
    <row r="875" spans="1:71">
      <c r="A875">
        <f t="shared" ca="1" si="134"/>
        <v>0.56114625777041716</v>
      </c>
      <c r="R875">
        <f t="shared" ca="1" si="135"/>
        <v>0.89304893285256048</v>
      </c>
      <c r="AH875">
        <f t="shared" ca="1" si="136"/>
        <v>25.813017631299964</v>
      </c>
      <c r="AI875">
        <f t="shared" ca="1" si="137"/>
        <v>0.70749494194809681</v>
      </c>
      <c r="AX875">
        <f t="shared" ca="1" si="138"/>
        <v>4.7886416147685784</v>
      </c>
      <c r="BO875">
        <f t="shared" ca="1" si="139"/>
        <v>0.83911051065530196</v>
      </c>
      <c r="BP875">
        <f t="shared" ca="1" si="140"/>
        <v>98.644212954550923</v>
      </c>
      <c r="BQ875">
        <f t="shared" ca="1" si="131"/>
        <v>49.983652115383705</v>
      </c>
      <c r="BR875">
        <f t="shared" ca="1" si="132"/>
        <v>5.4811126537944697</v>
      </c>
      <c r="BS875">
        <f t="shared" ca="1" si="133"/>
        <v>13547.793914495276</v>
      </c>
    </row>
    <row r="876" spans="1:71">
      <c r="A876">
        <f t="shared" ca="1" si="134"/>
        <v>0.25733246885715588</v>
      </c>
      <c r="R876">
        <f t="shared" ca="1" si="135"/>
        <v>-1.0371374926352206</v>
      </c>
      <c r="AH876">
        <f t="shared" ca="1" si="136"/>
        <v>42.112583409944577</v>
      </c>
      <c r="AI876">
        <f t="shared" ca="1" si="137"/>
        <v>0.96889432976745926</v>
      </c>
      <c r="AX876">
        <f t="shared" ca="1" si="138"/>
        <v>7.5532567509665256</v>
      </c>
      <c r="BO876">
        <f t="shared" ca="1" si="139"/>
        <v>0.571209244225239</v>
      </c>
      <c r="BP876">
        <f t="shared" ca="1" si="140"/>
        <v>130.27534798247916</v>
      </c>
      <c r="BQ876">
        <f t="shared" ca="1" si="131"/>
        <v>30.997671153927165</v>
      </c>
      <c r="BR876">
        <f t="shared" ca="1" si="132"/>
        <v>2.5403586834570842</v>
      </c>
      <c r="BS876">
        <f t="shared" ca="1" si="133"/>
        <v>12981.149079203384</v>
      </c>
    </row>
    <row r="877" spans="1:71">
      <c r="A877">
        <f t="shared" ca="1" si="134"/>
        <v>0.76385969462534353</v>
      </c>
      <c r="R877">
        <f t="shared" ca="1" si="135"/>
        <v>-1.287675500237069</v>
      </c>
      <c r="AH877">
        <f t="shared" ca="1" si="136"/>
        <v>2.8141264805012969</v>
      </c>
      <c r="AI877">
        <f t="shared" ca="1" si="137"/>
        <v>1.5838615696517233E-2</v>
      </c>
      <c r="AX877">
        <f t="shared" ca="1" si="138"/>
        <v>0.81977146802532763</v>
      </c>
      <c r="BO877">
        <f t="shared" ca="1" si="139"/>
        <v>0.62832963962030297</v>
      </c>
      <c r="BP877">
        <f t="shared" ca="1" si="140"/>
        <v>107.87338665263231</v>
      </c>
      <c r="BQ877">
        <f t="shared" ca="1" si="131"/>
        <v>34.378141005365606</v>
      </c>
      <c r="BR877">
        <f t="shared" ca="1" si="132"/>
        <v>2.9692438366922231</v>
      </c>
      <c r="BS877">
        <f t="shared" ca="1" si="133"/>
        <v>11879.724317228487</v>
      </c>
    </row>
    <row r="878" spans="1:71">
      <c r="A878">
        <f t="shared" ca="1" si="134"/>
        <v>4.0235556442049791E-3</v>
      </c>
      <c r="R878">
        <f t="shared" ca="1" si="135"/>
        <v>-0.42990078088802725</v>
      </c>
      <c r="AH878">
        <f t="shared" ca="1" si="136"/>
        <v>15.561372990587394</v>
      </c>
      <c r="AI878">
        <f t="shared" ca="1" si="137"/>
        <v>0.40699048485327816</v>
      </c>
      <c r="AX878">
        <f t="shared" ca="1" si="138"/>
        <v>12.340903402054073</v>
      </c>
      <c r="BO878">
        <f t="shared" ca="1" si="139"/>
        <v>0.85535810685884051</v>
      </c>
      <c r="BP878">
        <f t="shared" ca="1" si="140"/>
        <v>66.885587551601247</v>
      </c>
      <c r="BQ878">
        <f t="shared" ca="1" si="131"/>
        <v>51.539595899030296</v>
      </c>
      <c r="BR878">
        <f t="shared" ca="1" si="132"/>
        <v>5.8004828813461815</v>
      </c>
      <c r="BS878">
        <f t="shared" ca="1" si="133"/>
        <v>11576.09558291897</v>
      </c>
    </row>
    <row r="879" spans="1:71">
      <c r="A879">
        <f t="shared" ca="1" si="134"/>
        <v>0.19276749967608009</v>
      </c>
      <c r="R879">
        <f t="shared" ca="1" si="135"/>
        <v>-0.22299570394960563</v>
      </c>
      <c r="AH879">
        <f t="shared" ca="1" si="136"/>
        <v>9.0272063027229237</v>
      </c>
      <c r="AI879">
        <f t="shared" ca="1" si="137"/>
        <v>0.16298090726384096</v>
      </c>
      <c r="AX879">
        <f t="shared" ca="1" si="138"/>
        <v>9.2200220737727374</v>
      </c>
      <c r="BO879">
        <f t="shared" ca="1" si="139"/>
        <v>0.49823688089964713</v>
      </c>
      <c r="BP879">
        <f t="shared" ca="1" si="140"/>
        <v>86.875797978488848</v>
      </c>
      <c r="BQ879">
        <f t="shared" ca="1" si="131"/>
        <v>26.991760386125101</v>
      </c>
      <c r="BR879">
        <f t="shared" ca="1" si="132"/>
        <v>2.0688814348806241</v>
      </c>
      <c r="BS879">
        <f t="shared" ca="1" si="133"/>
        <v>9401.1463275709157</v>
      </c>
    </row>
    <row r="880" spans="1:71">
      <c r="A880">
        <f t="shared" ca="1" si="134"/>
        <v>0.29201494038035614</v>
      </c>
      <c r="R880">
        <f t="shared" ca="1" si="135"/>
        <v>-0.70291046251468348</v>
      </c>
      <c r="AH880">
        <f t="shared" ca="1" si="136"/>
        <v>16.347298290937253</v>
      </c>
      <c r="AI880">
        <f t="shared" ca="1" si="137"/>
        <v>0.43374783384042259</v>
      </c>
      <c r="AX880">
        <f t="shared" ca="1" si="138"/>
        <v>0.85922797220338076</v>
      </c>
      <c r="BO880">
        <f t="shared" ca="1" si="139"/>
        <v>0.81981322199122386</v>
      </c>
      <c r="BP880">
        <f t="shared" ca="1" si="140"/>
        <v>87.832201297753727</v>
      </c>
      <c r="BQ880">
        <f t="shared" ca="1" si="131"/>
        <v>48.234516266092427</v>
      </c>
      <c r="BR880">
        <f t="shared" ca="1" si="132"/>
        <v>5.141283931440169</v>
      </c>
      <c r="BS880">
        <f t="shared" ca="1" si="133"/>
        <v>12514.090896884054</v>
      </c>
    </row>
    <row r="881" spans="1:71">
      <c r="A881">
        <f t="shared" ca="1" si="134"/>
        <v>0.20865798225640086</v>
      </c>
      <c r="R881">
        <f t="shared" ca="1" si="135"/>
        <v>-0.28263842337391704</v>
      </c>
      <c r="AH881">
        <f t="shared" ca="1" si="136"/>
        <v>8.5188233339830894</v>
      </c>
      <c r="AI881">
        <f t="shared" ca="1" si="137"/>
        <v>0.14514070199122953</v>
      </c>
      <c r="AX881">
        <f t="shared" ca="1" si="138"/>
        <v>2.250368772778446</v>
      </c>
      <c r="BO881">
        <f t="shared" ca="1" si="139"/>
        <v>9.4336089224619446E-2</v>
      </c>
      <c r="BP881">
        <f t="shared" ca="1" si="140"/>
        <v>101.66144087575864</v>
      </c>
      <c r="BQ881">
        <f t="shared" ca="1" si="131"/>
        <v>8.6872821630067687</v>
      </c>
      <c r="BR881">
        <f t="shared" ca="1" si="132"/>
        <v>0.2972610035120769</v>
      </c>
      <c r="BS881">
        <f t="shared" ca="1" si="133"/>
        <v>8074.2073786574047</v>
      </c>
    </row>
    <row r="882" spans="1:71">
      <c r="A882">
        <f t="shared" ca="1" si="134"/>
        <v>0.30626126560044786</v>
      </c>
      <c r="R882">
        <f t="shared" ca="1" si="135"/>
        <v>0.47424033035168217</v>
      </c>
      <c r="AH882">
        <f t="shared" ca="1" si="136"/>
        <v>8.6066244588902485</v>
      </c>
      <c r="AI882">
        <f t="shared" ca="1" si="137"/>
        <v>0.14814796915273576</v>
      </c>
      <c r="AX882">
        <f t="shared" ca="1" si="138"/>
        <v>8.8290414888350668</v>
      </c>
      <c r="BO882">
        <f t="shared" ca="1" si="139"/>
        <v>2.9826217226116669E-2</v>
      </c>
      <c r="BP882">
        <f t="shared" ca="1" si="140"/>
        <v>118.70881707683203</v>
      </c>
      <c r="BQ882">
        <f t="shared" ca="1" si="131"/>
        <v>4.8847695729576985</v>
      </c>
      <c r="BR882">
        <f t="shared" ca="1" si="132"/>
        <v>9.0840198097943636E-2</v>
      </c>
      <c r="BS882">
        <f t="shared" ca="1" si="133"/>
        <v>8825.3462121033972</v>
      </c>
    </row>
    <row r="883" spans="1:71">
      <c r="A883">
        <f t="shared" ca="1" si="134"/>
        <v>0.98113931758898321</v>
      </c>
      <c r="R883">
        <f t="shared" ca="1" si="135"/>
        <v>0.12996987567107116</v>
      </c>
      <c r="AH883">
        <f t="shared" ca="1" si="136"/>
        <v>26.460965283642469</v>
      </c>
      <c r="AI883">
        <f t="shared" ca="1" si="137"/>
        <v>0.72295692231105746</v>
      </c>
      <c r="AX883">
        <f t="shared" ca="1" si="138"/>
        <v>5.6043897957584417E-2</v>
      </c>
      <c r="BO883">
        <f t="shared" ca="1" si="139"/>
        <v>0.60737241657544849</v>
      </c>
      <c r="BP883">
        <f t="shared" ca="1" si="140"/>
        <v>102.87080097624694</v>
      </c>
      <c r="BQ883">
        <f t="shared" ca="1" si="131"/>
        <v>33.109548230183492</v>
      </c>
      <c r="BR883">
        <f t="shared" ca="1" si="132"/>
        <v>2.8046812238012899</v>
      </c>
      <c r="BS883">
        <f t="shared" ca="1" si="133"/>
        <v>11353.315258496021</v>
      </c>
    </row>
    <row r="884" spans="1:71">
      <c r="A884">
        <f t="shared" ca="1" si="134"/>
        <v>0.68750489741452037</v>
      </c>
      <c r="R884">
        <f t="shared" ca="1" si="135"/>
        <v>-0.69197466562256338</v>
      </c>
      <c r="AH884">
        <f t="shared" ca="1" si="136"/>
        <v>11.519688325452861</v>
      </c>
      <c r="AI884">
        <f t="shared" ca="1" si="137"/>
        <v>0.25963280671485567</v>
      </c>
      <c r="AX884">
        <f t="shared" ca="1" si="138"/>
        <v>0.74731135123798809</v>
      </c>
      <c r="BO884">
        <f t="shared" ca="1" si="139"/>
        <v>1.9146721715224135E-2</v>
      </c>
      <c r="BP884">
        <f t="shared" ca="1" si="140"/>
        <v>74.447507276410633</v>
      </c>
      <c r="BQ884">
        <f t="shared" ca="1" si="131"/>
        <v>3.913742118762976</v>
      </c>
      <c r="BR884">
        <f t="shared" ca="1" si="132"/>
        <v>5.7997182068117166E-2</v>
      </c>
      <c r="BS884">
        <f t="shared" ca="1" si="133"/>
        <v>5620.0988758454769</v>
      </c>
    </row>
    <row r="885" spans="1:71">
      <c r="A885">
        <f t="shared" ca="1" si="134"/>
        <v>0.29310493242056213</v>
      </c>
      <c r="R885">
        <f t="shared" ca="1" si="135"/>
        <v>1.4279263611077408</v>
      </c>
      <c r="AH885">
        <f t="shared" ca="1" si="136"/>
        <v>25.62618601996348</v>
      </c>
      <c r="AI885">
        <f t="shared" ca="1" si="137"/>
        <v>0.70295859603328814</v>
      </c>
      <c r="AX885">
        <f t="shared" ca="1" si="138"/>
        <v>2.7290992267016416</v>
      </c>
      <c r="BO885">
        <f t="shared" ca="1" si="139"/>
        <v>0.40861038977761388</v>
      </c>
      <c r="BP885">
        <f t="shared" ca="1" si="140"/>
        <v>117.49380083390935</v>
      </c>
      <c r="BQ885">
        <f t="shared" ca="1" si="131"/>
        <v>22.451917345185493</v>
      </c>
      <c r="BR885">
        <f t="shared" ca="1" si="132"/>
        <v>1.5758407194708512</v>
      </c>
      <c r="BS885">
        <f t="shared" ca="1" si="133"/>
        <v>10942.510008733459</v>
      </c>
    </row>
    <row r="886" spans="1:71">
      <c r="A886">
        <f t="shared" ca="1" si="134"/>
        <v>0.26591167968195584</v>
      </c>
      <c r="R886">
        <f t="shared" ca="1" si="135"/>
        <v>0.39934154191228804</v>
      </c>
      <c r="AH886">
        <f t="shared" ca="1" si="136"/>
        <v>31.5781648059052</v>
      </c>
      <c r="AI886">
        <f t="shared" ca="1" si="137"/>
        <v>0.83031799404080509</v>
      </c>
      <c r="AX886">
        <f t="shared" ca="1" si="138"/>
        <v>4.6595140774703729</v>
      </c>
      <c r="BO886">
        <f t="shared" ca="1" si="139"/>
        <v>0.16141858803371201</v>
      </c>
      <c r="BP886">
        <f t="shared" ca="1" si="140"/>
        <v>102.68458386973286</v>
      </c>
      <c r="BQ886">
        <f t="shared" ca="1" si="131"/>
        <v>11.472225287762242</v>
      </c>
      <c r="BR886">
        <f t="shared" ca="1" si="132"/>
        <v>0.52813083013585937</v>
      </c>
      <c r="BS886">
        <f t="shared" ca="1" si="133"/>
        <v>8493.5826486982824</v>
      </c>
    </row>
    <row r="887" spans="1:71">
      <c r="A887">
        <f t="shared" ca="1" si="134"/>
        <v>0.57291229293668156</v>
      </c>
      <c r="R887">
        <f t="shared" ca="1" si="135"/>
        <v>1.4904101270380978</v>
      </c>
      <c r="AH887">
        <f t="shared" ca="1" si="136"/>
        <v>21.760612406423782</v>
      </c>
      <c r="AI887">
        <f t="shared" ca="1" si="137"/>
        <v>0.60126849416988681</v>
      </c>
      <c r="AX887">
        <f t="shared" ca="1" si="138"/>
        <v>2.1346235877802711</v>
      </c>
      <c r="BO887">
        <f t="shared" ca="1" si="139"/>
        <v>0.42128853277427203</v>
      </c>
      <c r="BP887">
        <f t="shared" ca="1" si="140"/>
        <v>80.116857481109932</v>
      </c>
      <c r="BQ887">
        <f t="shared" ref="BQ887:BQ950" ca="1" si="141">IF(BO887&lt;(10/80),0+SQRT(BO887*(80-0)*(10-0)),80-SQRT((1-BO887)*(80-0)*(80-10)))</f>
        <v>23.072113894295384</v>
      </c>
      <c r="BR887">
        <f t="shared" ref="BR887:BR950" ca="1" si="142">-LN(1-BO887)/(1/3)</f>
        <v>1.6408537653173734</v>
      </c>
      <c r="BS887">
        <f t="shared" ref="BS887:BS950" ca="1" si="143">BP887*$BP$4+BQ887*$BQ$4+BR887*$BR$4</f>
        <v>8407.647542702447</v>
      </c>
    </row>
    <row r="888" spans="1:71">
      <c r="A888">
        <f t="shared" ca="1" si="134"/>
        <v>0.87055531675205755</v>
      </c>
      <c r="R888">
        <f t="shared" ca="1" si="135"/>
        <v>1.3119811755691611</v>
      </c>
      <c r="AH888">
        <f t="shared" ca="1" si="136"/>
        <v>7.8433741240810049</v>
      </c>
      <c r="AI888">
        <f t="shared" ca="1" si="137"/>
        <v>0.12303703530060695</v>
      </c>
      <c r="AX888">
        <f t="shared" ca="1" si="138"/>
        <v>2.2445004711965781</v>
      </c>
      <c r="BO888">
        <f t="shared" ca="1" si="139"/>
        <v>0.6919744232423648</v>
      </c>
      <c r="BP888">
        <f t="shared" ca="1" si="140"/>
        <v>82.136943298452536</v>
      </c>
      <c r="BQ888">
        <f t="shared" ca="1" si="141"/>
        <v>38.467564123413652</v>
      </c>
      <c r="BR888">
        <f t="shared" ca="1" si="142"/>
        <v>3.5327173741062512</v>
      </c>
      <c r="BS888">
        <f t="shared" ca="1" si="143"/>
        <v>10656.157655464918</v>
      </c>
    </row>
    <row r="889" spans="1:71">
      <c r="A889">
        <f t="shared" ca="1" si="134"/>
        <v>4.8447465244649046E-2</v>
      </c>
      <c r="R889">
        <f t="shared" ca="1" si="135"/>
        <v>-0.35043721912244796</v>
      </c>
      <c r="AH889">
        <f t="shared" ca="1" si="136"/>
        <v>30.479840789424063</v>
      </c>
      <c r="AI889">
        <f t="shared" ca="1" si="137"/>
        <v>0.80948169219688371</v>
      </c>
      <c r="AX889">
        <f t="shared" ca="1" si="138"/>
        <v>2.9373561142039737</v>
      </c>
      <c r="BO889">
        <f t="shared" ca="1" si="139"/>
        <v>0.22663354519579482</v>
      </c>
      <c r="BP889">
        <f t="shared" ca="1" si="140"/>
        <v>126.23993565951903</v>
      </c>
      <c r="BQ889">
        <f t="shared" ca="1" si="141"/>
        <v>14.19078980185563</v>
      </c>
      <c r="BR889">
        <f t="shared" ca="1" si="142"/>
        <v>0.77100682325655334</v>
      </c>
      <c r="BS889">
        <f t="shared" ca="1" si="143"/>
        <v>10487.176523328861</v>
      </c>
    </row>
    <row r="890" spans="1:71">
      <c r="A890">
        <f t="shared" ca="1" si="134"/>
        <v>0.2753882915952468</v>
      </c>
      <c r="R890">
        <f t="shared" ca="1" si="135"/>
        <v>0.72270283334712115</v>
      </c>
      <c r="AH890">
        <f t="shared" ca="1" si="136"/>
        <v>30.941467014705911</v>
      </c>
      <c r="AI890">
        <f t="shared" ca="1" si="137"/>
        <v>0.81838616022422861</v>
      </c>
      <c r="AX890">
        <f t="shared" ca="1" si="138"/>
        <v>1.9788590187068857</v>
      </c>
      <c r="BO890">
        <f t="shared" ca="1" si="139"/>
        <v>0.37926595705629007</v>
      </c>
      <c r="BP890">
        <f t="shared" ca="1" si="140"/>
        <v>94.203738110326299</v>
      </c>
      <c r="BQ890">
        <f t="shared" ca="1" si="141"/>
        <v>21.04144981018635</v>
      </c>
      <c r="BR890">
        <f t="shared" ca="1" si="142"/>
        <v>1.4305576830472637</v>
      </c>
      <c r="BS890">
        <f t="shared" ca="1" si="143"/>
        <v>9127.5739536556539</v>
      </c>
    </row>
    <row r="891" spans="1:71">
      <c r="A891">
        <f t="shared" ca="1" si="134"/>
        <v>0.98324692750375609</v>
      </c>
      <c r="R891">
        <f t="shared" ca="1" si="135"/>
        <v>-0.90660006461609377</v>
      </c>
      <c r="AH891">
        <f t="shared" ca="1" si="136"/>
        <v>26.367974305018635</v>
      </c>
      <c r="AI891">
        <f t="shared" ca="1" si="137"/>
        <v>0.72076368077587027</v>
      </c>
      <c r="AX891">
        <f t="shared" ca="1" si="138"/>
        <v>0.29308373941240579</v>
      </c>
      <c r="BO891">
        <f t="shared" ca="1" si="139"/>
        <v>0.35340719720198366</v>
      </c>
      <c r="BP891">
        <f t="shared" ca="1" si="140"/>
        <v>90.449802221344967</v>
      </c>
      <c r="BQ891">
        <f t="shared" ca="1" si="141"/>
        <v>19.825921729793883</v>
      </c>
      <c r="BR891">
        <f t="shared" ca="1" si="142"/>
        <v>1.3081156337821536</v>
      </c>
      <c r="BS891">
        <f t="shared" ca="1" si="143"/>
        <v>8706.5130186081824</v>
      </c>
    </row>
    <row r="892" spans="1:71">
      <c r="A892">
        <f t="shared" ca="1" si="134"/>
        <v>0.12622647770532724</v>
      </c>
      <c r="R892">
        <f t="shared" ca="1" si="135"/>
        <v>-0.49032567569456936</v>
      </c>
      <c r="AH892">
        <f t="shared" ca="1" si="136"/>
        <v>29.985203268279697</v>
      </c>
      <c r="AI892">
        <f t="shared" ca="1" si="137"/>
        <v>0.79970395589395915</v>
      </c>
      <c r="AX892">
        <f t="shared" ca="1" si="138"/>
        <v>1.3628879289097215</v>
      </c>
      <c r="BO892">
        <f t="shared" ca="1" si="139"/>
        <v>0.30929088003856486</v>
      </c>
      <c r="BP892">
        <f t="shared" ca="1" si="140"/>
        <v>112.38115577780142</v>
      </c>
      <c r="BQ892">
        <f t="shared" ca="1" si="141"/>
        <v>17.806985345747741</v>
      </c>
      <c r="BR892">
        <f t="shared" ca="1" si="142"/>
        <v>1.1101094971028083</v>
      </c>
      <c r="BS892">
        <f t="shared" ca="1" si="143"/>
        <v>9980.412288151716</v>
      </c>
    </row>
    <row r="893" spans="1:71">
      <c r="A893">
        <f t="shared" ca="1" si="134"/>
        <v>0.34343773717241766</v>
      </c>
      <c r="R893">
        <f t="shared" ca="1" si="135"/>
        <v>3.2426514869057642E-2</v>
      </c>
      <c r="AH893">
        <f t="shared" ca="1" si="136"/>
        <v>31.071524565817857</v>
      </c>
      <c r="AI893">
        <f t="shared" ca="1" si="137"/>
        <v>0.82085640886878153</v>
      </c>
      <c r="AX893">
        <f t="shared" ca="1" si="138"/>
        <v>3.8242430793143406E-2</v>
      </c>
      <c r="BO893">
        <f t="shared" ca="1" si="139"/>
        <v>0.33088344656512536</v>
      </c>
      <c r="BP893">
        <f t="shared" ca="1" si="140"/>
        <v>107.83887459541747</v>
      </c>
      <c r="BQ893">
        <f t="shared" ca="1" si="141"/>
        <v>18.786825770629264</v>
      </c>
      <c r="BR893">
        <f t="shared" ca="1" si="142"/>
        <v>1.2053910409426145</v>
      </c>
      <c r="BS893">
        <f t="shared" ca="1" si="143"/>
        <v>9789.0211110249329</v>
      </c>
    </row>
    <row r="894" spans="1:71">
      <c r="A894">
        <f t="shared" ca="1" si="134"/>
        <v>0.27055190664301043</v>
      </c>
      <c r="R894">
        <f t="shared" ca="1" si="135"/>
        <v>-1.1373842490002743</v>
      </c>
      <c r="AH894">
        <f t="shared" ca="1" si="136"/>
        <v>40.43962045853624</v>
      </c>
      <c r="AI894">
        <f t="shared" ca="1" si="137"/>
        <v>0.95429957151158062</v>
      </c>
      <c r="AX894">
        <f t="shared" ca="1" si="138"/>
        <v>3.4106334401612721</v>
      </c>
      <c r="BO894">
        <f t="shared" ca="1" si="139"/>
        <v>0.27087812999382355</v>
      </c>
      <c r="BP894">
        <f t="shared" ca="1" si="140"/>
        <v>125.16656860852808</v>
      </c>
      <c r="BQ894">
        <f t="shared" ca="1" si="141"/>
        <v>16.100997879195418</v>
      </c>
      <c r="BR894">
        <f t="shared" ca="1" si="142"/>
        <v>0.94774316017743254</v>
      </c>
      <c r="BS894">
        <f t="shared" ca="1" si="143"/>
        <v>10656.082538569737</v>
      </c>
    </row>
    <row r="895" spans="1:71">
      <c r="A895">
        <f t="shared" ca="1" si="134"/>
        <v>0.31339384169112405</v>
      </c>
      <c r="R895">
        <f t="shared" ca="1" si="135"/>
        <v>-0.4731799515325909</v>
      </c>
      <c r="AH895">
        <f t="shared" ca="1" si="136"/>
        <v>10.873696603633334</v>
      </c>
      <c r="AI895">
        <f t="shared" ca="1" si="137"/>
        <v>0.23456619126773304</v>
      </c>
      <c r="AX895">
        <f t="shared" ca="1" si="138"/>
        <v>4.3905857535385628</v>
      </c>
      <c r="BO895">
        <f t="shared" ca="1" si="139"/>
        <v>0.23002765343946263</v>
      </c>
      <c r="BP895">
        <f t="shared" ca="1" si="140"/>
        <v>91.130223479717827</v>
      </c>
      <c r="BQ895">
        <f t="shared" ca="1" si="141"/>
        <v>14.335358519679644</v>
      </c>
      <c r="BR895">
        <f t="shared" ca="1" si="142"/>
        <v>0.78420203501117536</v>
      </c>
      <c r="BS895">
        <f t="shared" ca="1" si="143"/>
        <v>8047.9121060515654</v>
      </c>
    </row>
    <row r="896" spans="1:71">
      <c r="A896">
        <f t="shared" ca="1" si="134"/>
        <v>0.68920362234201571</v>
      </c>
      <c r="R896">
        <f t="shared" ca="1" si="135"/>
        <v>0.58934889322401873</v>
      </c>
      <c r="AH896">
        <f t="shared" ca="1" si="136"/>
        <v>7.3671687047398819</v>
      </c>
      <c r="AI896">
        <f t="shared" ca="1" si="137"/>
        <v>0.10855034944819741</v>
      </c>
      <c r="AX896">
        <f t="shared" ca="1" si="138"/>
        <v>3.0110634303858261</v>
      </c>
      <c r="BO896">
        <f t="shared" ca="1" si="139"/>
        <v>0.28936760491614277</v>
      </c>
      <c r="BP896">
        <f t="shared" ca="1" si="140"/>
        <v>82.924629882140067</v>
      </c>
      <c r="BQ896">
        <f t="shared" ca="1" si="141"/>
        <v>16.916393472871256</v>
      </c>
      <c r="BR896">
        <f t="shared" ca="1" si="142"/>
        <v>1.0248000242430739</v>
      </c>
      <c r="BS896">
        <f t="shared" ca="1" si="143"/>
        <v>7803.8034463098529</v>
      </c>
    </row>
    <row r="897" spans="1:71">
      <c r="A897">
        <f t="shared" ca="1" si="134"/>
        <v>0.46293569707368032</v>
      </c>
      <c r="R897">
        <f t="shared" ca="1" si="135"/>
        <v>-0.72277846319307659</v>
      </c>
      <c r="AH897">
        <f t="shared" ca="1" si="136"/>
        <v>13.865098412317494</v>
      </c>
      <c r="AI897">
        <f t="shared" ca="1" si="137"/>
        <v>0.34713444362425006</v>
      </c>
      <c r="AX897">
        <f t="shared" ca="1" si="138"/>
        <v>0.21827954364344729</v>
      </c>
      <c r="BO897">
        <f t="shared" ca="1" si="139"/>
        <v>0.89447656725229285</v>
      </c>
      <c r="BP897">
        <f t="shared" ca="1" si="140"/>
        <v>43.913690160357888</v>
      </c>
      <c r="BQ897">
        <f t="shared" ca="1" si="141"/>
        <v>55.690923024780233</v>
      </c>
      <c r="BR897">
        <f t="shared" ca="1" si="142"/>
        <v>6.7464667181292484</v>
      </c>
      <c r="BS897">
        <f t="shared" ca="1" si="143"/>
        <v>10666.99062914185</v>
      </c>
    </row>
    <row r="898" spans="1:71">
      <c r="A898">
        <f t="shared" ca="1" si="134"/>
        <v>0.70238671946501752</v>
      </c>
      <c r="R898">
        <f t="shared" ca="1" si="135"/>
        <v>-0.77783869912648729</v>
      </c>
      <c r="AH898">
        <f t="shared" ca="1" si="136"/>
        <v>23.810440137952103</v>
      </c>
      <c r="AI898">
        <f t="shared" ca="1" si="137"/>
        <v>0.65705347711610484</v>
      </c>
      <c r="AX898">
        <f t="shared" ca="1" si="138"/>
        <v>0.40980150061920617</v>
      </c>
      <c r="BO898">
        <f t="shared" ca="1" si="139"/>
        <v>0.91235277158384809</v>
      </c>
      <c r="BP898">
        <f t="shared" ca="1" si="140"/>
        <v>79.349650069715665</v>
      </c>
      <c r="BQ898">
        <f t="shared" ca="1" si="141"/>
        <v>57.845441120833598</v>
      </c>
      <c r="BR898">
        <f t="shared" ca="1" si="142"/>
        <v>7.3033058674540081</v>
      </c>
      <c r="BS898">
        <f t="shared" ca="1" si="143"/>
        <v>13530.011377199658</v>
      </c>
    </row>
    <row r="899" spans="1:71">
      <c r="A899">
        <f t="shared" ref="A899:A962" ca="1" si="144">RAND()</f>
        <v>1.7167654312856273E-2</v>
      </c>
      <c r="R899">
        <f t="shared" ref="R899:R962" ca="1" si="145">_xlfn.NORM.INV(RAND(),0,1)</f>
        <v>1.2763222578872166</v>
      </c>
      <c r="AH899">
        <f t="shared" ref="AH899:AH962" ca="1" si="146">IF(AI899&lt;$AL$4,$AL$1+SQRT(AI899*($AL$2-$AL$1)*($AL$3-$AL$1)),$AL$2-SQRT((1-AI899)*($AL$2-$AL$1)*($AL$2-$AL$3)))</f>
        <v>9.3868283035394686</v>
      </c>
      <c r="AI899">
        <f t="shared" ref="AI899:AI962" ca="1" si="147">RAND()</f>
        <v>0.17622509120025931</v>
      </c>
      <c r="AX899">
        <f t="shared" ref="AX899:AX962" ca="1" si="148">-LN(1-RAND())/$AW$2</f>
        <v>9.6928831738839474</v>
      </c>
      <c r="BO899">
        <f t="shared" ca="1" si="139"/>
        <v>0.45395307378538552</v>
      </c>
      <c r="BP899">
        <f t="shared" ca="1" si="140"/>
        <v>87.815343044226864</v>
      </c>
      <c r="BQ899">
        <f t="shared" ca="1" si="141"/>
        <v>24.702054407041111</v>
      </c>
      <c r="BR899">
        <f t="shared" ca="1" si="142"/>
        <v>1.8151510844469558</v>
      </c>
      <c r="BS899">
        <f t="shared" ca="1" si="143"/>
        <v>9161.8247791340782</v>
      </c>
    </row>
    <row r="900" spans="1:71">
      <c r="A900">
        <f t="shared" ca="1" si="144"/>
        <v>0.31092824872608582</v>
      </c>
      <c r="R900">
        <f t="shared" ca="1" si="145"/>
        <v>-1.0543933042688458</v>
      </c>
      <c r="AH900">
        <f t="shared" ca="1" si="146"/>
        <v>16.319568977813368</v>
      </c>
      <c r="AI900">
        <f t="shared" ca="1" si="147"/>
        <v>0.43281428307986425</v>
      </c>
      <c r="AX900">
        <f t="shared" ca="1" si="148"/>
        <v>2.3742807961861099E-2</v>
      </c>
      <c r="BO900">
        <f t="shared" ca="1" si="139"/>
        <v>0.11427201390447694</v>
      </c>
      <c r="BP900">
        <f t="shared" ca="1" si="140"/>
        <v>136.94211124630419</v>
      </c>
      <c r="BQ900">
        <f t="shared" ca="1" si="141"/>
        <v>9.561255729431231</v>
      </c>
      <c r="BR900">
        <f t="shared" ca="1" si="142"/>
        <v>0.36403616685460094</v>
      </c>
      <c r="BS900">
        <f t="shared" ca="1" si="143"/>
        <v>10651.284210240798</v>
      </c>
    </row>
    <row r="901" spans="1:71">
      <c r="A901">
        <f t="shared" ca="1" si="144"/>
        <v>0.388841163641101</v>
      </c>
      <c r="R901">
        <f t="shared" ca="1" si="145"/>
        <v>-0.53036057722744323</v>
      </c>
      <c r="AH901">
        <f t="shared" ca="1" si="146"/>
        <v>15.701364205265449</v>
      </c>
      <c r="AI901">
        <f t="shared" ca="1" si="147"/>
        <v>0.41180179131007688</v>
      </c>
      <c r="AX901">
        <f t="shared" ca="1" si="148"/>
        <v>0.70853633067197508</v>
      </c>
      <c r="BO901">
        <f t="shared" ca="1" si="139"/>
        <v>0.55545499561151068</v>
      </c>
      <c r="BP901">
        <f t="shared" ca="1" si="140"/>
        <v>104.4027917028847</v>
      </c>
      <c r="BQ901">
        <f t="shared" ca="1" si="141"/>
        <v>30.105591249364018</v>
      </c>
      <c r="BR901">
        <f t="shared" ca="1" si="142"/>
        <v>2.4321119458053984</v>
      </c>
      <c r="BS901">
        <f t="shared" ca="1" si="143"/>
        <v>11048.388127879951</v>
      </c>
    </row>
    <row r="902" spans="1:71">
      <c r="A902">
        <f t="shared" ca="1" si="144"/>
        <v>0.55473625638683299</v>
      </c>
      <c r="R902">
        <f t="shared" ca="1" si="145"/>
        <v>-0.34267533888368873</v>
      </c>
      <c r="AH902">
        <f t="shared" ca="1" si="146"/>
        <v>2.61117765507375</v>
      </c>
      <c r="AI902">
        <f t="shared" ca="1" si="147"/>
        <v>1.3636497492712896E-2</v>
      </c>
      <c r="AX902">
        <f t="shared" ca="1" si="148"/>
        <v>1.353639914160611</v>
      </c>
      <c r="BO902">
        <f t="shared" ca="1" si="139"/>
        <v>0.5021326356943242</v>
      </c>
      <c r="BP902">
        <f t="shared" ca="1" si="140"/>
        <v>107.89669379992664</v>
      </c>
      <c r="BQ902">
        <f t="shared" ca="1" si="141"/>
        <v>27.197942842046537</v>
      </c>
      <c r="BR902">
        <f t="shared" ca="1" si="142"/>
        <v>2.0922647225010067</v>
      </c>
      <c r="BS902">
        <f t="shared" ca="1" si="143"/>
        <v>10900.242266949819</v>
      </c>
    </row>
    <row r="903" spans="1:71">
      <c r="A903">
        <f t="shared" ca="1" si="144"/>
        <v>0.60530912594544295</v>
      </c>
      <c r="R903">
        <f t="shared" ca="1" si="145"/>
        <v>1.0407536139724727</v>
      </c>
      <c r="AH903">
        <f t="shared" ca="1" si="146"/>
        <v>26.847891867933733</v>
      </c>
      <c r="AI903">
        <f t="shared" ca="1" si="147"/>
        <v>0.73198994452055555</v>
      </c>
      <c r="AX903">
        <f t="shared" ca="1" si="148"/>
        <v>1.3996659928056332</v>
      </c>
      <c r="BO903">
        <f t="shared" ca="1" si="139"/>
        <v>0.22194849868123145</v>
      </c>
      <c r="BP903">
        <f t="shared" ca="1" si="140"/>
        <v>109.18697805175636</v>
      </c>
      <c r="BQ903">
        <f t="shared" ca="1" si="141"/>
        <v>13.991755004506416</v>
      </c>
      <c r="BR903">
        <f t="shared" ca="1" si="142"/>
        <v>0.75288767978054627</v>
      </c>
      <c r="BS903">
        <f t="shared" ca="1" si="143"/>
        <v>9268.1302680077515</v>
      </c>
    </row>
    <row r="904" spans="1:71">
      <c r="A904">
        <f t="shared" ca="1" si="144"/>
        <v>3.1797867929228452E-2</v>
      </c>
      <c r="R904">
        <f t="shared" ca="1" si="145"/>
        <v>-0.73327501285510299</v>
      </c>
      <c r="AH904">
        <f t="shared" ca="1" si="146"/>
        <v>24.361192856850376</v>
      </c>
      <c r="AI904">
        <f t="shared" ca="1" si="147"/>
        <v>0.67132578413818988</v>
      </c>
      <c r="AX904">
        <f t="shared" ca="1" si="148"/>
        <v>1.3146625126358158</v>
      </c>
      <c r="BO904">
        <f t="shared" ca="1" si="139"/>
        <v>0.24947317422016502</v>
      </c>
      <c r="BP904">
        <f t="shared" ca="1" si="140"/>
        <v>131.67328691683613</v>
      </c>
      <c r="BQ904">
        <f t="shared" ca="1" si="141"/>
        <v>15.169835536479809</v>
      </c>
      <c r="BR904">
        <f t="shared" ca="1" si="142"/>
        <v>0.86093965401066719</v>
      </c>
      <c r="BS904">
        <f t="shared" ca="1" si="143"/>
        <v>10992.395534029709</v>
      </c>
    </row>
    <row r="905" spans="1:71">
      <c r="A905">
        <f t="shared" ca="1" si="144"/>
        <v>1.1921314415038076E-2</v>
      </c>
      <c r="R905">
        <f t="shared" ca="1" si="145"/>
        <v>0.32137012626792283</v>
      </c>
      <c r="AH905">
        <f t="shared" ca="1" si="146"/>
        <v>31.444919521163225</v>
      </c>
      <c r="AI905">
        <f t="shared" ca="1" si="147"/>
        <v>0.82785449421194524</v>
      </c>
      <c r="AX905">
        <f t="shared" ca="1" si="148"/>
        <v>5.6374412736258659</v>
      </c>
      <c r="BO905">
        <f t="shared" ca="1" si="139"/>
        <v>0.9559996828610865</v>
      </c>
      <c r="BP905">
        <f t="shared" ca="1" si="140"/>
        <v>85.219748444246292</v>
      </c>
      <c r="BQ905">
        <f t="shared" ca="1" si="141"/>
        <v>64.302809933688266</v>
      </c>
      <c r="BR905">
        <f t="shared" ca="1" si="142"/>
        <v>9.3706753121618167</v>
      </c>
      <c r="BS905">
        <f t="shared" ca="1" si="143"/>
        <v>15206.865978114613</v>
      </c>
    </row>
    <row r="906" spans="1:71">
      <c r="A906">
        <f t="shared" ca="1" si="144"/>
        <v>0.42251015887109999</v>
      </c>
      <c r="R906">
        <f t="shared" ca="1" si="145"/>
        <v>0.62568805991809884</v>
      </c>
      <c r="AH906">
        <f t="shared" ca="1" si="146"/>
        <v>12.395451203761205</v>
      </c>
      <c r="AI906">
        <f t="shared" ca="1" si="147"/>
        <v>0.29294895491564776</v>
      </c>
      <c r="AX906">
        <f t="shared" ca="1" si="148"/>
        <v>2.0890686658599713</v>
      </c>
      <c r="BO906">
        <f t="shared" ca="1" si="139"/>
        <v>0.70582557089585674</v>
      </c>
      <c r="BP906">
        <f t="shared" ca="1" si="140"/>
        <v>86.672004963793569</v>
      </c>
      <c r="BQ906">
        <f t="shared" ca="1" si="141"/>
        <v>39.412110143748514</v>
      </c>
      <c r="BR906">
        <f t="shared" ca="1" si="142"/>
        <v>3.6707471739045308</v>
      </c>
      <c r="BS906">
        <f t="shared" ca="1" si="143"/>
        <v>11109.47551401176</v>
      </c>
    </row>
    <row r="907" spans="1:71">
      <c r="A907">
        <f t="shared" ca="1" si="144"/>
        <v>0.55885093524304252</v>
      </c>
      <c r="R907">
        <f t="shared" ca="1" si="145"/>
        <v>2.0895441680217713E-2</v>
      </c>
      <c r="AH907">
        <f t="shared" ca="1" si="146"/>
        <v>8.5230251740281577</v>
      </c>
      <c r="AI907">
        <f t="shared" ca="1" si="147"/>
        <v>0.14528391623423542</v>
      </c>
      <c r="AX907">
        <f t="shared" ca="1" si="148"/>
        <v>1.5330809784117265</v>
      </c>
      <c r="BO907">
        <f t="shared" ca="1" si="139"/>
        <v>7.6692158647286846E-2</v>
      </c>
      <c r="BP907">
        <f t="shared" ca="1" si="140"/>
        <v>88.541112933894254</v>
      </c>
      <c r="BQ907">
        <f t="shared" ca="1" si="141"/>
        <v>7.8328619876664156</v>
      </c>
      <c r="BR907">
        <f t="shared" ca="1" si="142"/>
        <v>0.23937773247977737</v>
      </c>
      <c r="BS907">
        <f t="shared" ca="1" si="143"/>
        <v>7052.9774238831724</v>
      </c>
    </row>
    <row r="908" spans="1:71">
      <c r="A908">
        <f t="shared" ca="1" si="144"/>
        <v>1.6746513712244226E-2</v>
      </c>
      <c r="R908">
        <f t="shared" ca="1" si="145"/>
        <v>-0.49779658606635552</v>
      </c>
      <c r="AH908">
        <f t="shared" ca="1" si="146"/>
        <v>33.326734493203602</v>
      </c>
      <c r="AI908">
        <f t="shared" ca="1" si="147"/>
        <v>0.86100110866993673</v>
      </c>
      <c r="AX908">
        <f t="shared" ca="1" si="148"/>
        <v>2.2241584474304847</v>
      </c>
      <c r="BO908">
        <f t="shared" ca="1" si="139"/>
        <v>0.41127763075132528</v>
      </c>
      <c r="BP908">
        <f t="shared" ca="1" si="140"/>
        <v>96.508988813755778</v>
      </c>
      <c r="BQ908">
        <f t="shared" ca="1" si="141"/>
        <v>22.581838519571363</v>
      </c>
      <c r="BR908">
        <f t="shared" ca="1" si="142"/>
        <v>1.5894016978957666</v>
      </c>
      <c r="BS908">
        <f t="shared" ca="1" si="143"/>
        <v>9490.6335782887709</v>
      </c>
    </row>
    <row r="909" spans="1:71">
      <c r="A909">
        <f t="shared" ca="1" si="144"/>
        <v>0.72481834788012778</v>
      </c>
      <c r="R909">
        <f t="shared" ca="1" si="145"/>
        <v>0.88086072499320434</v>
      </c>
      <c r="AH909">
        <f t="shared" ca="1" si="146"/>
        <v>17.802153148610309</v>
      </c>
      <c r="AI909">
        <f t="shared" ca="1" si="147"/>
        <v>0.48164932906722746</v>
      </c>
      <c r="AX909">
        <f t="shared" ca="1" si="148"/>
        <v>0.77110388427066689</v>
      </c>
      <c r="BO909">
        <f t="shared" ca="1" si="139"/>
        <v>0.48826969086904648</v>
      </c>
      <c r="BP909">
        <f t="shared" ca="1" si="140"/>
        <v>107.89966539451464</v>
      </c>
      <c r="BQ909">
        <f t="shared" ca="1" si="141"/>
        <v>26.467862632495795</v>
      </c>
      <c r="BR909">
        <f t="shared" ca="1" si="142"/>
        <v>2.0098725980924192</v>
      </c>
      <c r="BS909">
        <f t="shared" ca="1" si="143"/>
        <v>10802.724620293329</v>
      </c>
    </row>
    <row r="910" spans="1:71">
      <c r="A910">
        <f t="shared" ca="1" si="144"/>
        <v>0.11148747992623864</v>
      </c>
      <c r="R910">
        <f t="shared" ca="1" si="145"/>
        <v>0.98431055654010291</v>
      </c>
      <c r="AH910">
        <f t="shared" ca="1" si="146"/>
        <v>25.304252609537244</v>
      </c>
      <c r="AI910">
        <f t="shared" ca="1" si="147"/>
        <v>0.69506003041322595</v>
      </c>
      <c r="AX910">
        <f t="shared" ca="1" si="148"/>
        <v>3.9529334126650446</v>
      </c>
      <c r="BO910">
        <f t="shared" ca="1" si="139"/>
        <v>0.85863183423998024</v>
      </c>
      <c r="BP910">
        <f t="shared" ca="1" si="140"/>
        <v>92.393411247028666</v>
      </c>
      <c r="BQ910">
        <f t="shared" ca="1" si="141"/>
        <v>51.8635160644385</v>
      </c>
      <c r="BR910">
        <f t="shared" ca="1" si="142"/>
        <v>5.8691630608030394</v>
      </c>
      <c r="BS910">
        <f t="shared" ca="1" si="143"/>
        <v>13414.639311976767</v>
      </c>
    </row>
    <row r="911" spans="1:71">
      <c r="A911">
        <f t="shared" ca="1" si="144"/>
        <v>0.8036629667644356</v>
      </c>
      <c r="R911">
        <f t="shared" ca="1" si="145"/>
        <v>-1.183321832258998</v>
      </c>
      <c r="AH911">
        <f t="shared" ca="1" si="146"/>
        <v>8.3277344641645392</v>
      </c>
      <c r="AI911">
        <f t="shared" ca="1" si="147"/>
        <v>0.13870232261126769</v>
      </c>
      <c r="AX911">
        <f t="shared" ca="1" si="148"/>
        <v>0.73455611303100865</v>
      </c>
      <c r="BO911">
        <f t="shared" ca="1" si="139"/>
        <v>0.25048593167648336</v>
      </c>
      <c r="BP911">
        <f t="shared" ca="1" si="140"/>
        <v>91.599407945124</v>
      </c>
      <c r="BQ911">
        <f t="shared" ca="1" si="141"/>
        <v>15.213591065627867</v>
      </c>
      <c r="BR911">
        <f t="shared" ca="1" si="142"/>
        <v>0.8649905740123095</v>
      </c>
      <c r="BS911">
        <f t="shared" ca="1" si="143"/>
        <v>8192.8148349251605</v>
      </c>
    </row>
    <row r="912" spans="1:71">
      <c r="A912">
        <f t="shared" ca="1" si="144"/>
        <v>5.3424811775358738E-2</v>
      </c>
      <c r="R912">
        <f t="shared" ca="1" si="145"/>
        <v>-0.59135804398764857</v>
      </c>
      <c r="AH912">
        <f t="shared" ca="1" si="146"/>
        <v>12.186891652564192</v>
      </c>
      <c r="AI912">
        <f t="shared" ca="1" si="147"/>
        <v>0.2850844185525403</v>
      </c>
      <c r="AX912">
        <f t="shared" ca="1" si="148"/>
        <v>8.6327624681510881E-2</v>
      </c>
      <c r="BO912">
        <f t="shared" ca="1" si="139"/>
        <v>0.85289832166827961</v>
      </c>
      <c r="BP912">
        <f t="shared" ca="1" si="140"/>
        <v>83.458538282224566</v>
      </c>
      <c r="BQ912">
        <f t="shared" ca="1" si="141"/>
        <v>51.298616781457483</v>
      </c>
      <c r="BR912">
        <f t="shared" ca="1" si="142"/>
        <v>5.7498937259363494</v>
      </c>
      <c r="BS912">
        <f t="shared" ca="1" si="143"/>
        <v>12696.927475682374</v>
      </c>
    </row>
    <row r="913" spans="1:71">
      <c r="A913">
        <f t="shared" ca="1" si="144"/>
        <v>9.9107695248095151E-3</v>
      </c>
      <c r="R913">
        <f t="shared" ca="1" si="145"/>
        <v>0.63903488880004855</v>
      </c>
      <c r="AH913">
        <f t="shared" ca="1" si="146"/>
        <v>12.149070543177437</v>
      </c>
      <c r="AI913">
        <f t="shared" ca="1" si="147"/>
        <v>0.28365356962732091</v>
      </c>
      <c r="AX913">
        <f t="shared" ca="1" si="148"/>
        <v>3.7531132256071382</v>
      </c>
      <c r="BO913">
        <f t="shared" ca="1" si="139"/>
        <v>0.56693146635405245</v>
      </c>
      <c r="BP913">
        <f t="shared" ca="1" si="140"/>
        <v>92.181553920316759</v>
      </c>
      <c r="BQ913">
        <f t="shared" ca="1" si="141"/>
        <v>30.753844937728324</v>
      </c>
      <c r="BR913">
        <f t="shared" ca="1" si="142"/>
        <v>2.5105778615563104</v>
      </c>
      <c r="BS913">
        <f t="shared" ca="1" si="143"/>
        <v>10281.266626661898</v>
      </c>
    </row>
    <row r="914" spans="1:71">
      <c r="A914">
        <f t="shared" ca="1" si="144"/>
        <v>0.58022346137769321</v>
      </c>
      <c r="R914">
        <f t="shared" ca="1" si="145"/>
        <v>1.701628863616572</v>
      </c>
      <c r="AH914">
        <f t="shared" ca="1" si="146"/>
        <v>6.2147226626196765</v>
      </c>
      <c r="AI914">
        <f t="shared" ca="1" si="147"/>
        <v>7.724555554655721E-2</v>
      </c>
      <c r="AX914">
        <f t="shared" ca="1" si="148"/>
        <v>2.9262208224742907</v>
      </c>
      <c r="BO914">
        <f t="shared" ca="1" si="139"/>
        <v>0.12576483494841095</v>
      </c>
      <c r="BP914">
        <f t="shared" ca="1" si="140"/>
        <v>89.781092229805623</v>
      </c>
      <c r="BQ914">
        <f t="shared" ca="1" si="141"/>
        <v>10.030600086259852</v>
      </c>
      <c r="BR914">
        <f t="shared" ca="1" si="142"/>
        <v>0.40321761586211891</v>
      </c>
      <c r="BS914">
        <f t="shared" ca="1" si="143"/>
        <v>7408.7017494710153</v>
      </c>
    </row>
    <row r="915" spans="1:71">
      <c r="A915">
        <f t="shared" ca="1" si="144"/>
        <v>0.67685710549541012</v>
      </c>
      <c r="R915">
        <f t="shared" ca="1" si="145"/>
        <v>-1.2217691896825569</v>
      </c>
      <c r="AH915">
        <f t="shared" ca="1" si="146"/>
        <v>5.2587257411636212</v>
      </c>
      <c r="AI915">
        <f t="shared" ca="1" si="147"/>
        <v>5.5308392841553755E-2</v>
      </c>
      <c r="AX915">
        <f t="shared" ca="1" si="148"/>
        <v>1.0896073453859945</v>
      </c>
      <c r="BO915">
        <f t="shared" ca="1" si="139"/>
        <v>0.47657426012377424</v>
      </c>
      <c r="BP915">
        <f t="shared" ca="1" si="140"/>
        <v>92.140767749786818</v>
      </c>
      <c r="BQ915">
        <f t="shared" ca="1" si="141"/>
        <v>25.859588630055057</v>
      </c>
      <c r="BR915">
        <f t="shared" ca="1" si="142"/>
        <v>1.9420803356495284</v>
      </c>
      <c r="BS915">
        <f t="shared" ca="1" si="143"/>
        <v>9618.4367061854427</v>
      </c>
    </row>
    <row r="916" spans="1:71">
      <c r="A916">
        <f t="shared" ca="1" si="144"/>
        <v>0.56310371377971269</v>
      </c>
      <c r="R916">
        <f t="shared" ca="1" si="145"/>
        <v>-1.6385725162970717</v>
      </c>
      <c r="AH916">
        <f t="shared" ca="1" si="146"/>
        <v>7.6294562343278827</v>
      </c>
      <c r="AI916">
        <f t="shared" ca="1" si="147"/>
        <v>0.11641720486304918</v>
      </c>
      <c r="AX916">
        <f t="shared" ca="1" si="148"/>
        <v>2.045310246428041E-2</v>
      </c>
      <c r="BO916">
        <f t="shared" ref="BO916:BO979" ca="1" si="149">RAND()</f>
        <v>0.8922908296830212</v>
      </c>
      <c r="BP916">
        <f t="shared" ref="BP916:BP979" ca="1" si="150">_xlfn.NORM.INV(RAND(),100,20)</f>
        <v>101.20149915453149</v>
      </c>
      <c r="BQ916">
        <f t="shared" ca="1" si="141"/>
        <v>55.440452899634302</v>
      </c>
      <c r="BR916">
        <f t="shared" ca="1" si="142"/>
        <v>6.6849616547493795</v>
      </c>
      <c r="BS916">
        <f t="shared" ca="1" si="143"/>
        <v>14633.638727205447</v>
      </c>
    </row>
    <row r="917" spans="1:71">
      <c r="A917">
        <f t="shared" ca="1" si="144"/>
        <v>0.16188278308264381</v>
      </c>
      <c r="R917">
        <f t="shared" ca="1" si="145"/>
        <v>0.3259507779927292</v>
      </c>
      <c r="AH917">
        <f t="shared" ca="1" si="146"/>
        <v>13.918590071900361</v>
      </c>
      <c r="AI917">
        <f t="shared" ca="1" si="147"/>
        <v>0.34906592880021647</v>
      </c>
      <c r="AX917">
        <f t="shared" ca="1" si="148"/>
        <v>1.3544719075849758</v>
      </c>
      <c r="BO917">
        <f t="shared" ca="1" si="149"/>
        <v>0.25463316429636618</v>
      </c>
      <c r="BP917">
        <f t="shared" ca="1" si="150"/>
        <v>109.01572163457098</v>
      </c>
      <c r="BQ917">
        <f t="shared" ca="1" si="141"/>
        <v>15.393078699412172</v>
      </c>
      <c r="BR917">
        <f t="shared" ca="1" si="142"/>
        <v>0.88163635461759171</v>
      </c>
      <c r="BS917">
        <f t="shared" ca="1" si="143"/>
        <v>9434.8992907464635</v>
      </c>
    </row>
    <row r="918" spans="1:71">
      <c r="A918">
        <f t="shared" ca="1" si="144"/>
        <v>0.28350561108930794</v>
      </c>
      <c r="R918">
        <f t="shared" ca="1" si="145"/>
        <v>-1.7471146677643883</v>
      </c>
      <c r="AH918">
        <f t="shared" ca="1" si="146"/>
        <v>10.35071341535663</v>
      </c>
      <c r="AI918">
        <f t="shared" ca="1" si="147"/>
        <v>0.21396703666440975</v>
      </c>
      <c r="AX918">
        <f t="shared" ca="1" si="148"/>
        <v>5.446050880681752</v>
      </c>
      <c r="BO918">
        <f t="shared" ca="1" si="149"/>
        <v>0.68603718846209538</v>
      </c>
      <c r="BP918">
        <f t="shared" ca="1" si="150"/>
        <v>72.391850036181438</v>
      </c>
      <c r="BQ918">
        <f t="shared" ca="1" si="141"/>
        <v>38.069202909886563</v>
      </c>
      <c r="BR918">
        <f t="shared" ca="1" si="142"/>
        <v>3.4754422040414235</v>
      </c>
      <c r="BS918">
        <f t="shared" ca="1" si="143"/>
        <v>9916.982454733783</v>
      </c>
    </row>
    <row r="919" spans="1:71">
      <c r="A919">
        <f t="shared" ca="1" si="144"/>
        <v>0.14870097352414502</v>
      </c>
      <c r="R919">
        <f t="shared" ca="1" si="145"/>
        <v>1.3710684806763898</v>
      </c>
      <c r="AH919">
        <f t="shared" ca="1" si="146"/>
        <v>8.3689595423772669</v>
      </c>
      <c r="AI919">
        <f t="shared" ca="1" si="147"/>
        <v>0.14007896764389505</v>
      </c>
      <c r="AX919">
        <f t="shared" ca="1" si="148"/>
        <v>3.8781791018734291</v>
      </c>
      <c r="BO919">
        <f t="shared" ca="1" si="149"/>
        <v>0.20580014419793757</v>
      </c>
      <c r="BP919">
        <f t="shared" ca="1" si="150"/>
        <v>82.751999997177066</v>
      </c>
      <c r="BQ919">
        <f t="shared" ca="1" si="141"/>
        <v>13.310276710039119</v>
      </c>
      <c r="BR919">
        <f t="shared" ca="1" si="142"/>
        <v>0.69126042554628508</v>
      </c>
      <c r="BS919">
        <f t="shared" ca="1" si="143"/>
        <v>7331.0457984701916</v>
      </c>
    </row>
    <row r="920" spans="1:71">
      <c r="A920">
        <f t="shared" ca="1" si="144"/>
        <v>0.66939885126925835</v>
      </c>
      <c r="R920">
        <f t="shared" ca="1" si="145"/>
        <v>1.3173987458748966</v>
      </c>
      <c r="AH920">
        <f t="shared" ca="1" si="146"/>
        <v>6.6071388487920713</v>
      </c>
      <c r="AI920">
        <f t="shared" ca="1" si="147"/>
        <v>8.7308567534434833E-2</v>
      </c>
      <c r="AX920">
        <f t="shared" ca="1" si="148"/>
        <v>2.3809796963080623</v>
      </c>
      <c r="BO920">
        <f t="shared" ca="1" si="149"/>
        <v>0.62879638064268106</v>
      </c>
      <c r="BP920">
        <f t="shared" ca="1" si="150"/>
        <v>79.96361321846851</v>
      </c>
      <c r="BQ920">
        <f t="shared" ca="1" si="141"/>
        <v>34.406795809013531</v>
      </c>
      <c r="BR920">
        <f t="shared" ca="1" si="142"/>
        <v>2.9730135830814448</v>
      </c>
      <c r="BS920">
        <f t="shared" ca="1" si="143"/>
        <v>9930.0365811185839</v>
      </c>
    </row>
    <row r="921" spans="1:71">
      <c r="A921">
        <f t="shared" ca="1" si="144"/>
        <v>0.38099073149750606</v>
      </c>
      <c r="R921">
        <f t="shared" ca="1" si="145"/>
        <v>1.0172855238775009</v>
      </c>
      <c r="AH921">
        <f t="shared" ca="1" si="146"/>
        <v>20.340845297997454</v>
      </c>
      <c r="AI921">
        <f t="shared" ca="1" si="147"/>
        <v>0.56016727118134013</v>
      </c>
      <c r="AX921">
        <f t="shared" ca="1" si="148"/>
        <v>0.97909629307466683</v>
      </c>
      <c r="BO921">
        <f t="shared" ca="1" si="149"/>
        <v>0.44625106831596506</v>
      </c>
      <c r="BP921">
        <f t="shared" ca="1" si="150"/>
        <v>129.14104246480034</v>
      </c>
      <c r="BQ921">
        <f t="shared" ca="1" si="141"/>
        <v>24.313430547118493</v>
      </c>
      <c r="BR921">
        <f t="shared" ca="1" si="142"/>
        <v>1.7731316605902472</v>
      </c>
      <c r="BS921">
        <f t="shared" ca="1" si="143"/>
        <v>12003.155525424947</v>
      </c>
    </row>
    <row r="922" spans="1:71">
      <c r="A922">
        <f t="shared" ca="1" si="144"/>
        <v>0.88018093733401292</v>
      </c>
      <c r="R922">
        <f t="shared" ca="1" si="145"/>
        <v>2.0589917109315454</v>
      </c>
      <c r="AH922">
        <f t="shared" ca="1" si="146"/>
        <v>18.360385964627735</v>
      </c>
      <c r="AI922">
        <f t="shared" ca="1" si="147"/>
        <v>0.49946741184633725</v>
      </c>
      <c r="AX922">
        <f t="shared" ca="1" si="148"/>
        <v>1.1051812369036262</v>
      </c>
      <c r="BO922">
        <f t="shared" ca="1" si="149"/>
        <v>0.3949255789402637</v>
      </c>
      <c r="BP922">
        <f t="shared" ca="1" si="150"/>
        <v>121.93341968457757</v>
      </c>
      <c r="BQ922">
        <f t="shared" ca="1" si="141"/>
        <v>21.789891273641111</v>
      </c>
      <c r="BR922">
        <f t="shared" ca="1" si="142"/>
        <v>1.5072114555009424</v>
      </c>
      <c r="BS922">
        <f t="shared" ca="1" si="143"/>
        <v>11166.491941934824</v>
      </c>
    </row>
    <row r="923" spans="1:71">
      <c r="A923">
        <f t="shared" ca="1" si="144"/>
        <v>0.48056524192046512</v>
      </c>
      <c r="R923">
        <f t="shared" ca="1" si="145"/>
        <v>0.5910629186859595</v>
      </c>
      <c r="AH923">
        <f t="shared" ca="1" si="146"/>
        <v>13.088792591484378</v>
      </c>
      <c r="AI923">
        <f t="shared" ca="1" si="147"/>
        <v>0.31878138382277077</v>
      </c>
      <c r="AX923">
        <f t="shared" ca="1" si="148"/>
        <v>0.49358145402210146</v>
      </c>
      <c r="BO923">
        <f t="shared" ca="1" si="149"/>
        <v>0.97893048097115487</v>
      </c>
      <c r="BP923">
        <f t="shared" ca="1" si="150"/>
        <v>65.445235145016454</v>
      </c>
      <c r="BQ923">
        <f t="shared" ca="1" si="141"/>
        <v>69.137711725353043</v>
      </c>
      <c r="BR923">
        <f t="shared" ca="1" si="142"/>
        <v>11.579783636171767</v>
      </c>
      <c r="BS923">
        <f t="shared" ca="1" si="143"/>
        <v>14968.872723537987</v>
      </c>
    </row>
    <row r="924" spans="1:71">
      <c r="A924">
        <f t="shared" ca="1" si="144"/>
        <v>0.12740949227311049</v>
      </c>
      <c r="R924">
        <f t="shared" ca="1" si="145"/>
        <v>-0.38247677262312652</v>
      </c>
      <c r="AH924">
        <f t="shared" ca="1" si="146"/>
        <v>34.816289442550385</v>
      </c>
      <c r="AI924">
        <f t="shared" ca="1" si="147"/>
        <v>0.88472746685379655</v>
      </c>
      <c r="AX924">
        <f t="shared" ca="1" si="148"/>
        <v>0.23403953845818631</v>
      </c>
      <c r="BO924">
        <f t="shared" ca="1" si="149"/>
        <v>0.21524349742431825</v>
      </c>
      <c r="BP924">
        <f t="shared" ca="1" si="150"/>
        <v>131.65543741085474</v>
      </c>
      <c r="BQ924">
        <f t="shared" ca="1" si="141"/>
        <v>13.70794606874955</v>
      </c>
      <c r="BR924">
        <f t="shared" ca="1" si="142"/>
        <v>0.72714539135878442</v>
      </c>
      <c r="BS924">
        <f t="shared" ca="1" si="143"/>
        <v>10804.818843042423</v>
      </c>
    </row>
    <row r="925" spans="1:71">
      <c r="A925">
        <f t="shared" ca="1" si="144"/>
        <v>0.34385104715227732</v>
      </c>
      <c r="R925">
        <f t="shared" ca="1" si="145"/>
        <v>1.382215966308028</v>
      </c>
      <c r="AH925">
        <f t="shared" ca="1" si="146"/>
        <v>41.362441235968774</v>
      </c>
      <c r="AI925">
        <f t="shared" ca="1" si="147"/>
        <v>0.96269628929895368</v>
      </c>
      <c r="AX925">
        <f t="shared" ca="1" si="148"/>
        <v>0.30786180898833515</v>
      </c>
      <c r="BO925">
        <f t="shared" ca="1" si="149"/>
        <v>0.50062789898232296</v>
      </c>
      <c r="BP925">
        <f t="shared" ca="1" si="150"/>
        <v>99.091398142007762</v>
      </c>
      <c r="BQ925">
        <f t="shared" ca="1" si="141"/>
        <v>27.11820950744017</v>
      </c>
      <c r="BR925">
        <f t="shared" ca="1" si="142"/>
        <v>2.0832113030988619</v>
      </c>
      <c r="BS925">
        <f t="shared" ca="1" si="143"/>
        <v>10273.182211614219</v>
      </c>
    </row>
    <row r="926" spans="1:71">
      <c r="A926">
        <f t="shared" ca="1" si="144"/>
        <v>0.27255406616908207</v>
      </c>
      <c r="R926">
        <f t="shared" ca="1" si="145"/>
        <v>-0.7882288279287446</v>
      </c>
      <c r="AH926">
        <f t="shared" ca="1" si="146"/>
        <v>30.957096270268849</v>
      </c>
      <c r="AI926">
        <f t="shared" ca="1" si="147"/>
        <v>0.81868390877009567</v>
      </c>
      <c r="AX926">
        <f t="shared" ca="1" si="148"/>
        <v>0.70820458884266957</v>
      </c>
      <c r="BO926">
        <f t="shared" ca="1" si="149"/>
        <v>0.48497571116225635</v>
      </c>
      <c r="BP926">
        <f t="shared" ca="1" si="150"/>
        <v>106.77842812495871</v>
      </c>
      <c r="BQ926">
        <f t="shared" ca="1" si="141"/>
        <v>26.295847297519309</v>
      </c>
      <c r="BR926">
        <f t="shared" ca="1" si="142"/>
        <v>1.9906236499163856</v>
      </c>
      <c r="BS926">
        <f t="shared" ca="1" si="143"/>
        <v>10701.261793473956</v>
      </c>
    </row>
    <row r="927" spans="1:71">
      <c r="A927">
        <f t="shared" ca="1" si="144"/>
        <v>0.30515903207702366</v>
      </c>
      <c r="R927">
        <f t="shared" ca="1" si="145"/>
        <v>-1.7990345779022892</v>
      </c>
      <c r="AH927">
        <f t="shared" ca="1" si="146"/>
        <v>35.532840759172878</v>
      </c>
      <c r="AI927">
        <f t="shared" ca="1" si="147"/>
        <v>0.89535065175027517</v>
      </c>
      <c r="AX927">
        <f t="shared" ca="1" si="148"/>
        <v>0.87227804803180986</v>
      </c>
      <c r="BO927">
        <f t="shared" ca="1" si="149"/>
        <v>0.21317648815266355</v>
      </c>
      <c r="BP927">
        <f t="shared" ca="1" si="150"/>
        <v>56.423288533969107</v>
      </c>
      <c r="BQ927">
        <f t="shared" ca="1" si="141"/>
        <v>13.620698509662788</v>
      </c>
      <c r="BR927">
        <f t="shared" ca="1" si="142"/>
        <v>0.71925393011124683</v>
      </c>
      <c r="BS927">
        <f t="shared" ca="1" si="143"/>
        <v>5527.4762273774904</v>
      </c>
    </row>
    <row r="928" spans="1:71">
      <c r="A928">
        <f t="shared" ca="1" si="144"/>
        <v>0.90034398734270027</v>
      </c>
      <c r="R928">
        <f t="shared" ca="1" si="145"/>
        <v>0.21874453340525493</v>
      </c>
      <c r="AH928">
        <f t="shared" ca="1" si="146"/>
        <v>20.483428834683938</v>
      </c>
      <c r="AI928">
        <f t="shared" ca="1" si="147"/>
        <v>0.56438601332141625</v>
      </c>
      <c r="AX928">
        <f t="shared" ca="1" si="148"/>
        <v>3.9257439106196039</v>
      </c>
      <c r="BO928">
        <f t="shared" ca="1" si="149"/>
        <v>0.47377790164401312</v>
      </c>
      <c r="BP928">
        <f t="shared" ca="1" si="150"/>
        <v>64.382206972402088</v>
      </c>
      <c r="BQ928">
        <f t="shared" ca="1" si="141"/>
        <v>25.715160948994914</v>
      </c>
      <c r="BR928">
        <f t="shared" ca="1" si="142"/>
        <v>1.9260957454267091</v>
      </c>
      <c r="BS928">
        <f t="shared" ca="1" si="143"/>
        <v>7656.0993065956509</v>
      </c>
    </row>
    <row r="929" spans="1:71">
      <c r="A929">
        <f t="shared" ca="1" si="144"/>
        <v>0.85806524815295371</v>
      </c>
      <c r="R929">
        <f t="shared" ca="1" si="145"/>
        <v>0.91350620246788339</v>
      </c>
      <c r="AH929">
        <f t="shared" ca="1" si="146"/>
        <v>46.343391613691146</v>
      </c>
      <c r="AI929">
        <f t="shared" ca="1" si="147"/>
        <v>0.99331460755458789</v>
      </c>
      <c r="AX929">
        <f t="shared" ca="1" si="148"/>
        <v>5.4393915760663898</v>
      </c>
      <c r="BO929">
        <f t="shared" ca="1" si="149"/>
        <v>0.32703569972525937</v>
      </c>
      <c r="BP929">
        <f t="shared" ca="1" si="150"/>
        <v>109.86847907338344</v>
      </c>
      <c r="BQ929">
        <f t="shared" ca="1" si="141"/>
        <v>18.61107525344211</v>
      </c>
      <c r="BR929">
        <f t="shared" ca="1" si="142"/>
        <v>1.1881889891956625</v>
      </c>
      <c r="BS929">
        <f t="shared" ca="1" si="143"/>
        <v>9908.3577572397498</v>
      </c>
    </row>
    <row r="930" spans="1:71">
      <c r="A930">
        <f t="shared" ca="1" si="144"/>
        <v>0.72744764832049857</v>
      </c>
      <c r="R930">
        <f t="shared" ca="1" si="145"/>
        <v>0.46938467262894906</v>
      </c>
      <c r="AH930">
        <f t="shared" ca="1" si="146"/>
        <v>10.357637760971556</v>
      </c>
      <c r="AI930">
        <f t="shared" ca="1" si="147"/>
        <v>0.21424155805482603</v>
      </c>
      <c r="AX930">
        <f t="shared" ca="1" si="148"/>
        <v>2.5126974891943537</v>
      </c>
      <c r="BO930">
        <f t="shared" ca="1" si="149"/>
        <v>0.97032103364111699</v>
      </c>
      <c r="BP930">
        <f t="shared" ca="1" si="150"/>
        <v>71.641851530494932</v>
      </c>
      <c r="BQ930">
        <f t="shared" ca="1" si="141"/>
        <v>67.108056329251795</v>
      </c>
      <c r="BR930">
        <f t="shared" ca="1" si="142"/>
        <v>10.55195006241777</v>
      </c>
      <c r="BS930">
        <f t="shared" ca="1" si="143"/>
        <v>14891.320258785156</v>
      </c>
    </row>
    <row r="931" spans="1:71">
      <c r="A931">
        <f t="shared" ca="1" si="144"/>
        <v>0.32429017597304699</v>
      </c>
      <c r="R931">
        <f t="shared" ca="1" si="145"/>
        <v>0.74786286149536618</v>
      </c>
      <c r="AH931">
        <f t="shared" ca="1" si="146"/>
        <v>42.617365857321367</v>
      </c>
      <c r="AI931">
        <f t="shared" ca="1" si="147"/>
        <v>0.97274835655767788</v>
      </c>
      <c r="AX931">
        <f t="shared" ca="1" si="148"/>
        <v>1.7355050897228272</v>
      </c>
      <c r="BO931">
        <f t="shared" ca="1" si="149"/>
        <v>0.28047204542574811</v>
      </c>
      <c r="BP931">
        <f t="shared" ca="1" si="150"/>
        <v>131.95207536175934</v>
      </c>
      <c r="BQ931">
        <f t="shared" ca="1" si="141"/>
        <v>16.522787194018903</v>
      </c>
      <c r="BR931">
        <f t="shared" ca="1" si="142"/>
        <v>0.98747970189238743</v>
      </c>
      <c r="BS931">
        <f t="shared" ca="1" si="143"/>
        <v>11185.167905292761</v>
      </c>
    </row>
    <row r="932" spans="1:71">
      <c r="A932">
        <f t="shared" ca="1" si="144"/>
        <v>0.31142293670067156</v>
      </c>
      <c r="R932">
        <f t="shared" ca="1" si="145"/>
        <v>-0.18820140043905959</v>
      </c>
      <c r="AH932">
        <f t="shared" ca="1" si="146"/>
        <v>8.6503313731196485</v>
      </c>
      <c r="AI932">
        <f t="shared" ca="1" si="147"/>
        <v>0.14965646572955615</v>
      </c>
      <c r="AX932">
        <f t="shared" ca="1" si="148"/>
        <v>0.53280769661169736</v>
      </c>
      <c r="BO932">
        <f t="shared" ca="1" si="149"/>
        <v>0.30454797920378018</v>
      </c>
      <c r="BP932">
        <f t="shared" ca="1" si="150"/>
        <v>94.625309572405953</v>
      </c>
      <c r="BQ932">
        <f t="shared" ca="1" si="141"/>
        <v>17.593819885696966</v>
      </c>
      <c r="BR932">
        <f t="shared" ca="1" si="142"/>
        <v>1.0895797655825197</v>
      </c>
      <c r="BS932">
        <f t="shared" ca="1" si="143"/>
        <v>8710.0275883128688</v>
      </c>
    </row>
    <row r="933" spans="1:71">
      <c r="A933">
        <f t="shared" ca="1" si="144"/>
        <v>0.16340749045076708</v>
      </c>
      <c r="R933">
        <f t="shared" ca="1" si="145"/>
        <v>-0.48477527171646695</v>
      </c>
      <c r="AH933">
        <f t="shared" ca="1" si="146"/>
        <v>8.7212206657919911</v>
      </c>
      <c r="AI933">
        <f t="shared" ca="1" si="147"/>
        <v>0.1521193798028746</v>
      </c>
      <c r="AX933">
        <f t="shared" ca="1" si="148"/>
        <v>0.94550558798191398</v>
      </c>
      <c r="BO933">
        <f t="shared" ca="1" si="149"/>
        <v>0.40970047687398259</v>
      </c>
      <c r="BP933">
        <f t="shared" ca="1" si="150"/>
        <v>90.294047754063598</v>
      </c>
      <c r="BQ933">
        <f t="shared" ca="1" si="141"/>
        <v>22.504979959080821</v>
      </c>
      <c r="BR933">
        <f t="shared" ca="1" si="142"/>
        <v>1.5813756137581076</v>
      </c>
      <c r="BS933">
        <f t="shared" ca="1" si="143"/>
        <v>9045.4940228199648</v>
      </c>
    </row>
    <row r="934" spans="1:71">
      <c r="A934">
        <f t="shared" ca="1" si="144"/>
        <v>0.98865840237698077</v>
      </c>
      <c r="R934">
        <f t="shared" ca="1" si="145"/>
        <v>0.73398831513528917</v>
      </c>
      <c r="AH934">
        <f t="shared" ca="1" si="146"/>
        <v>8.7330204228193828</v>
      </c>
      <c r="AI934">
        <f t="shared" ca="1" si="147"/>
        <v>0.15253129141076083</v>
      </c>
      <c r="AX934">
        <f t="shared" ca="1" si="148"/>
        <v>0.40068128472134018</v>
      </c>
      <c r="BO934">
        <f t="shared" ca="1" si="149"/>
        <v>0.33161635867108463</v>
      </c>
      <c r="BP934">
        <f t="shared" ca="1" si="150"/>
        <v>93.086257334290636</v>
      </c>
      <c r="BQ934">
        <f t="shared" ca="1" si="141"/>
        <v>18.820359665637739</v>
      </c>
      <c r="BR934">
        <f t="shared" ca="1" si="142"/>
        <v>1.2086788708009717</v>
      </c>
      <c r="BS934">
        <f t="shared" ca="1" si="143"/>
        <v>8760.6776412044092</v>
      </c>
    </row>
    <row r="935" spans="1:71">
      <c r="A935">
        <f t="shared" ca="1" si="144"/>
        <v>0.57373133191154402</v>
      </c>
      <c r="R935">
        <f t="shared" ca="1" si="145"/>
        <v>0.53121714616576532</v>
      </c>
      <c r="AH935">
        <f t="shared" ca="1" si="146"/>
        <v>9.1016222490925109</v>
      </c>
      <c r="AI935">
        <f t="shared" ca="1" si="147"/>
        <v>0.16567905513035164</v>
      </c>
      <c r="AX935">
        <f t="shared" ca="1" si="148"/>
        <v>0.30813753122063126</v>
      </c>
      <c r="BO935">
        <f t="shared" ca="1" si="149"/>
        <v>0.30705855117647196</v>
      </c>
      <c r="BP935">
        <f t="shared" ca="1" si="150"/>
        <v>81.108079500939581</v>
      </c>
      <c r="BQ935">
        <f t="shared" ca="1" si="141"/>
        <v>17.706564443661023</v>
      </c>
      <c r="BR935">
        <f t="shared" ca="1" si="142"/>
        <v>1.1004293183814164</v>
      </c>
      <c r="BS935">
        <f t="shared" ca="1" si="143"/>
        <v>7778.350804946298</v>
      </c>
    </row>
    <row r="936" spans="1:71">
      <c r="A936">
        <f t="shared" ca="1" si="144"/>
        <v>0.75800100653596236</v>
      </c>
      <c r="R936">
        <f t="shared" ca="1" si="145"/>
        <v>1.2041410121365259</v>
      </c>
      <c r="AH936">
        <f t="shared" ca="1" si="146"/>
        <v>12.302424513593202</v>
      </c>
      <c r="AI936">
        <f t="shared" ca="1" si="147"/>
        <v>0.28944640122333065</v>
      </c>
      <c r="AX936">
        <f t="shared" ca="1" si="148"/>
        <v>1.1306189284025041</v>
      </c>
      <c r="BO936">
        <f t="shared" ca="1" si="149"/>
        <v>0.88243973902531703</v>
      </c>
      <c r="BP936">
        <f t="shared" ca="1" si="150"/>
        <v>102.93589396863986</v>
      </c>
      <c r="BQ936">
        <f t="shared" ca="1" si="141"/>
        <v>54.341912357733584</v>
      </c>
      <c r="BR936">
        <f t="shared" ca="1" si="142"/>
        <v>6.4224126525189984</v>
      </c>
      <c r="BS936">
        <f t="shared" ca="1" si="143"/>
        <v>14566.427609333847</v>
      </c>
    </row>
    <row r="937" spans="1:71">
      <c r="A937">
        <f t="shared" ca="1" si="144"/>
        <v>0.48432220511626056</v>
      </c>
      <c r="R937">
        <f t="shared" ca="1" si="145"/>
        <v>1.3535308601016658E-3</v>
      </c>
      <c r="AH937">
        <f t="shared" ca="1" si="146"/>
        <v>18.730387480743204</v>
      </c>
      <c r="AI937">
        <f t="shared" ca="1" si="147"/>
        <v>0.51110566644776934</v>
      </c>
      <c r="AX937">
        <f t="shared" ca="1" si="148"/>
        <v>3.6640185241074534</v>
      </c>
      <c r="BO937">
        <f t="shared" ca="1" si="149"/>
        <v>0.10936485848312916</v>
      </c>
      <c r="BP937">
        <f t="shared" ca="1" si="150"/>
        <v>83.38873711700117</v>
      </c>
      <c r="BQ937">
        <f t="shared" ca="1" si="141"/>
        <v>9.3537097873786603</v>
      </c>
      <c r="BR937">
        <f t="shared" ca="1" si="142"/>
        <v>0.34746128587092479</v>
      </c>
      <c r="BS937">
        <f t="shared" ca="1" si="143"/>
        <v>6876.8209626892249</v>
      </c>
    </row>
    <row r="938" spans="1:71">
      <c r="A938">
        <f t="shared" ca="1" si="144"/>
        <v>0.61828500467919845</v>
      </c>
      <c r="R938">
        <f t="shared" ca="1" si="145"/>
        <v>-0.38711566511969409</v>
      </c>
      <c r="AH938">
        <f t="shared" ca="1" si="146"/>
        <v>31.402679390502627</v>
      </c>
      <c r="AI938">
        <f t="shared" ca="1" si="147"/>
        <v>0.82706983307378212</v>
      </c>
      <c r="AX938">
        <f t="shared" ca="1" si="148"/>
        <v>1.5000301851002136</v>
      </c>
      <c r="BO938">
        <f t="shared" ca="1" si="149"/>
        <v>0.59491016071571889</v>
      </c>
      <c r="BP938">
        <f t="shared" ca="1" si="150"/>
        <v>100.12012299250618</v>
      </c>
      <c r="BQ938">
        <f t="shared" ca="1" si="141"/>
        <v>32.371194640302242</v>
      </c>
      <c r="BR938">
        <f t="shared" ca="1" si="142"/>
        <v>2.710939233245778</v>
      </c>
      <c r="BS938">
        <f t="shared" ca="1" si="143"/>
        <v>11058.80984347939</v>
      </c>
    </row>
    <row r="939" spans="1:71">
      <c r="A939">
        <f t="shared" ca="1" si="144"/>
        <v>0.27141180082888994</v>
      </c>
      <c r="R939">
        <f t="shared" ca="1" si="145"/>
        <v>0.21488133977097248</v>
      </c>
      <c r="AH939">
        <f t="shared" ca="1" si="146"/>
        <v>25.560747922536464</v>
      </c>
      <c r="AI939">
        <f t="shared" ca="1" si="147"/>
        <v>0.70136147894709711</v>
      </c>
      <c r="AX939">
        <f t="shared" ca="1" si="148"/>
        <v>1.0263058532361768</v>
      </c>
      <c r="BO939">
        <f t="shared" ca="1" si="149"/>
        <v>0.15854055275824408</v>
      </c>
      <c r="BP939">
        <f t="shared" ca="1" si="150"/>
        <v>114.25428765861662</v>
      </c>
      <c r="BQ939">
        <f t="shared" ca="1" si="141"/>
        <v>11.35473137532469</v>
      </c>
      <c r="BR939">
        <f t="shared" ca="1" si="142"/>
        <v>0.51785237265067485</v>
      </c>
      <c r="BS939">
        <f t="shared" ca="1" si="143"/>
        <v>9288.6289854308343</v>
      </c>
    </row>
    <row r="940" spans="1:71">
      <c r="A940">
        <f t="shared" ca="1" si="144"/>
        <v>0.82616184940725923</v>
      </c>
      <c r="R940">
        <f t="shared" ca="1" si="145"/>
        <v>-2.0052623813811712</v>
      </c>
      <c r="AH940">
        <f t="shared" ca="1" si="146"/>
        <v>20.873394454301128</v>
      </c>
      <c r="AI940">
        <f t="shared" ca="1" si="147"/>
        <v>0.57582042469263184</v>
      </c>
      <c r="AX940">
        <f t="shared" ca="1" si="148"/>
        <v>1.7450409590034648</v>
      </c>
      <c r="BO940">
        <f t="shared" ca="1" si="149"/>
        <v>0.53436709605086408</v>
      </c>
      <c r="BP940">
        <f t="shared" ca="1" si="150"/>
        <v>82.092978971222777</v>
      </c>
      <c r="BQ940">
        <f t="shared" ca="1" si="141"/>
        <v>28.935880873991756</v>
      </c>
      <c r="BR940">
        <f t="shared" ca="1" si="142"/>
        <v>2.2930731452042004</v>
      </c>
      <c r="BS940">
        <f t="shared" ca="1" si="143"/>
        <v>9328.0185589460289</v>
      </c>
    </row>
    <row r="941" spans="1:71">
      <c r="A941">
        <f t="shared" ca="1" si="144"/>
        <v>0.97389015354068054</v>
      </c>
      <c r="R941">
        <f t="shared" ca="1" si="145"/>
        <v>0.80863944190418136</v>
      </c>
      <c r="AH941">
        <f t="shared" ca="1" si="146"/>
        <v>10.351528734251332</v>
      </c>
      <c r="AI941">
        <f t="shared" ca="1" si="147"/>
        <v>0.21399936314455115</v>
      </c>
      <c r="AX941">
        <f t="shared" ca="1" si="148"/>
        <v>7.7142978624424513E-2</v>
      </c>
      <c r="BO941">
        <f t="shared" ca="1" si="149"/>
        <v>0.13476561790500474</v>
      </c>
      <c r="BP941">
        <f t="shared" ca="1" si="150"/>
        <v>71.073125041692037</v>
      </c>
      <c r="BQ941">
        <f t="shared" ca="1" si="141"/>
        <v>10.391720752973839</v>
      </c>
      <c r="BR941">
        <f t="shared" ca="1" si="142"/>
        <v>0.43426454038286216</v>
      </c>
      <c r="BS941">
        <f t="shared" ca="1" si="143"/>
        <v>6144.5701903306845</v>
      </c>
    </row>
    <row r="942" spans="1:71">
      <c r="A942">
        <f t="shared" ca="1" si="144"/>
        <v>0.83997341991048946</v>
      </c>
      <c r="R942">
        <f t="shared" ca="1" si="145"/>
        <v>-1.1720445922266267</v>
      </c>
      <c r="AH942">
        <f t="shared" ca="1" si="146"/>
        <v>6.3821696972561952</v>
      </c>
      <c r="AI942">
        <f t="shared" ca="1" si="147"/>
        <v>8.1464180089150462E-2</v>
      </c>
      <c r="AX942">
        <f t="shared" ca="1" si="148"/>
        <v>3.2718040607210068</v>
      </c>
      <c r="BO942">
        <f t="shared" ca="1" si="149"/>
        <v>0.32180198998811738</v>
      </c>
      <c r="BP942">
        <f t="shared" ca="1" si="150"/>
        <v>109.23856397662153</v>
      </c>
      <c r="BQ942">
        <f t="shared" ca="1" si="141"/>
        <v>18.372823721457571</v>
      </c>
      <c r="BR942">
        <f t="shared" ca="1" si="142"/>
        <v>1.1649479505452125</v>
      </c>
      <c r="BS942">
        <f t="shared" ca="1" si="143"/>
        <v>9833.4662356728277</v>
      </c>
    </row>
    <row r="943" spans="1:71">
      <c r="A943">
        <f t="shared" ca="1" si="144"/>
        <v>0.15444016854946618</v>
      </c>
      <c r="R943">
        <f t="shared" ca="1" si="145"/>
        <v>1.6842609501076702</v>
      </c>
      <c r="AH943">
        <f t="shared" ca="1" si="146"/>
        <v>19.52431416691131</v>
      </c>
      <c r="AI943">
        <f t="shared" ca="1" si="147"/>
        <v>0.53561628650143867</v>
      </c>
      <c r="AX943">
        <f t="shared" ca="1" si="148"/>
        <v>5.2703450941258074</v>
      </c>
      <c r="BO943">
        <f t="shared" ca="1" si="149"/>
        <v>0.70308081976787706</v>
      </c>
      <c r="BP943">
        <f t="shared" ca="1" si="150"/>
        <v>70.993682478565688</v>
      </c>
      <c r="BQ943">
        <f t="shared" ca="1" si="141"/>
        <v>39.223200109622525</v>
      </c>
      <c r="BR943">
        <f t="shared" ca="1" si="142"/>
        <v>3.6428858929244474</v>
      </c>
      <c r="BS943">
        <f t="shared" ca="1" si="143"/>
        <v>9984.743552339185</v>
      </c>
    </row>
    <row r="944" spans="1:71">
      <c r="A944">
        <f t="shared" ca="1" si="144"/>
        <v>0.67857487637822944</v>
      </c>
      <c r="R944">
        <f t="shared" ca="1" si="145"/>
        <v>0.38149730764593465</v>
      </c>
      <c r="AH944">
        <f t="shared" ca="1" si="146"/>
        <v>14.121212842215066</v>
      </c>
      <c r="AI944">
        <f t="shared" ca="1" si="147"/>
        <v>0.35635631604318352</v>
      </c>
      <c r="AX944">
        <f t="shared" ca="1" si="148"/>
        <v>1.5872606486684335</v>
      </c>
      <c r="BO944">
        <f t="shared" ca="1" si="149"/>
        <v>0.68058941841614506</v>
      </c>
      <c r="BP944">
        <f t="shared" ca="1" si="150"/>
        <v>119.42970469973375</v>
      </c>
      <c r="BQ944">
        <f t="shared" ca="1" si="141"/>
        <v>37.706983355764422</v>
      </c>
      <c r="BR944">
        <f t="shared" ca="1" si="142"/>
        <v>3.4238337425475343</v>
      </c>
      <c r="BS944">
        <f t="shared" ca="1" si="143"/>
        <v>13157.927787322065</v>
      </c>
    </row>
    <row r="945" spans="1:71">
      <c r="A945">
        <f t="shared" ca="1" si="144"/>
        <v>0.47257837966819449</v>
      </c>
      <c r="R945">
        <f t="shared" ca="1" si="145"/>
        <v>1.3929652322621668</v>
      </c>
      <c r="AH945">
        <f t="shared" ca="1" si="146"/>
        <v>13.894576730728545</v>
      </c>
      <c r="AI945">
        <f t="shared" ca="1" si="147"/>
        <v>0.34819920527337556</v>
      </c>
      <c r="AX945">
        <f t="shared" ca="1" si="148"/>
        <v>1.680571793752204</v>
      </c>
      <c r="BO945">
        <f t="shared" ca="1" si="149"/>
        <v>0.42490021328580141</v>
      </c>
      <c r="BP945">
        <f t="shared" ca="1" si="150"/>
        <v>94.641691191179191</v>
      </c>
      <c r="BQ945">
        <f t="shared" ca="1" si="141"/>
        <v>23.250032549793367</v>
      </c>
      <c r="BR945">
        <f t="shared" ca="1" si="142"/>
        <v>1.6596351333894814</v>
      </c>
      <c r="BS945">
        <f t="shared" ca="1" si="143"/>
        <v>9447.8121783787246</v>
      </c>
    </row>
    <row r="946" spans="1:71">
      <c r="A946">
        <f t="shared" ca="1" si="144"/>
        <v>0.44307010861348584</v>
      </c>
      <c r="R946">
        <f t="shared" ca="1" si="145"/>
        <v>1.1344972201333827</v>
      </c>
      <c r="AH946">
        <f t="shared" ca="1" si="146"/>
        <v>46.612627454661762</v>
      </c>
      <c r="AI946">
        <f t="shared" ca="1" si="147"/>
        <v>0.99426285361954436</v>
      </c>
      <c r="AX946">
        <f t="shared" ca="1" si="148"/>
        <v>1.2617846875124565</v>
      </c>
      <c r="BO946">
        <f t="shared" ca="1" si="149"/>
        <v>0.74711818703002375</v>
      </c>
      <c r="BP946">
        <f t="shared" ca="1" si="150"/>
        <v>110.94304031848499</v>
      </c>
      <c r="BQ946">
        <f t="shared" ca="1" si="141"/>
        <v>42.368388917934077</v>
      </c>
      <c r="BR946">
        <f t="shared" ca="1" si="142"/>
        <v>4.1244991254323589</v>
      </c>
      <c r="BS946">
        <f t="shared" ca="1" si="143"/>
        <v>13240.201451717065</v>
      </c>
    </row>
    <row r="947" spans="1:71">
      <c r="A947">
        <f t="shared" ca="1" si="144"/>
        <v>0.71643687801786105</v>
      </c>
      <c r="R947">
        <f t="shared" ca="1" si="145"/>
        <v>0.26641928597921855</v>
      </c>
      <c r="AH947">
        <f t="shared" ca="1" si="146"/>
        <v>8.5761638432505851</v>
      </c>
      <c r="AI947">
        <f t="shared" ca="1" si="147"/>
        <v>0.14710117253255728</v>
      </c>
      <c r="AX947">
        <f t="shared" ca="1" si="148"/>
        <v>2.2727148404988888</v>
      </c>
      <c r="BO947">
        <f t="shared" ca="1" si="149"/>
        <v>4.6017994910063642E-3</v>
      </c>
      <c r="BP947">
        <f t="shared" ca="1" si="150"/>
        <v>119.16457131361742</v>
      </c>
      <c r="BQ947">
        <f t="shared" ca="1" si="141"/>
        <v>1.9187077924491502</v>
      </c>
      <c r="BR947">
        <f t="shared" ca="1" si="142"/>
        <v>1.3837261098706553E-2</v>
      </c>
      <c r="BS947">
        <f t="shared" ca="1" si="143"/>
        <v>8537.5419495277456</v>
      </c>
    </row>
    <row r="948" spans="1:71">
      <c r="A948">
        <f t="shared" ca="1" si="144"/>
        <v>0.33755352840037056</v>
      </c>
      <c r="R948">
        <f t="shared" ca="1" si="145"/>
        <v>-0.22594401865148989</v>
      </c>
      <c r="AH948">
        <f t="shared" ca="1" si="146"/>
        <v>27.886827761489197</v>
      </c>
      <c r="AI948">
        <f t="shared" ca="1" si="147"/>
        <v>0.75550380677497753</v>
      </c>
      <c r="AX948">
        <f t="shared" ca="1" si="148"/>
        <v>1.9505389992091089</v>
      </c>
      <c r="BO948">
        <f t="shared" ca="1" si="149"/>
        <v>0.14597141216662479</v>
      </c>
      <c r="BP948">
        <f t="shared" ca="1" si="150"/>
        <v>110.98985840711482</v>
      </c>
      <c r="BQ948">
        <f t="shared" ca="1" si="141"/>
        <v>10.84394392486729</v>
      </c>
      <c r="BR948">
        <f t="shared" ca="1" si="142"/>
        <v>0.47337183161737389</v>
      </c>
      <c r="BS948">
        <f t="shared" ca="1" si="143"/>
        <v>8995.6960304699787</v>
      </c>
    </row>
    <row r="949" spans="1:71">
      <c r="A949">
        <f t="shared" ca="1" si="144"/>
        <v>0.68757789749346598</v>
      </c>
      <c r="R949">
        <f t="shared" ca="1" si="145"/>
        <v>1.5416057867903012</v>
      </c>
      <c r="AH949">
        <f t="shared" ca="1" si="146"/>
        <v>12.420789874087866</v>
      </c>
      <c r="AI949">
        <f t="shared" ca="1" si="147"/>
        <v>0.29390148315627151</v>
      </c>
      <c r="AX949">
        <f t="shared" ca="1" si="148"/>
        <v>0.94559886970125362</v>
      </c>
      <c r="BO949">
        <f t="shared" ca="1" si="149"/>
        <v>3.952433117265064E-2</v>
      </c>
      <c r="BP949">
        <f t="shared" ca="1" si="150"/>
        <v>106.24020405757729</v>
      </c>
      <c r="BQ949">
        <f t="shared" ca="1" si="141"/>
        <v>5.6231187910376317</v>
      </c>
      <c r="BR949">
        <f t="shared" ca="1" si="142"/>
        <v>0.12097988661677217</v>
      </c>
      <c r="BS949">
        <f t="shared" ca="1" si="143"/>
        <v>8035.4201291192048</v>
      </c>
    </row>
    <row r="950" spans="1:71">
      <c r="A950">
        <f t="shared" ca="1" si="144"/>
        <v>0.5129117884109119</v>
      </c>
      <c r="R950">
        <f t="shared" ca="1" si="145"/>
        <v>-1.0390041144828297</v>
      </c>
      <c r="AH950">
        <f t="shared" ca="1" si="146"/>
        <v>34.748968322466283</v>
      </c>
      <c r="AI950">
        <f t="shared" ca="1" si="147"/>
        <v>0.88370301638543158</v>
      </c>
      <c r="AX950">
        <f t="shared" ca="1" si="148"/>
        <v>0.23298461184360739</v>
      </c>
      <c r="BO950">
        <f t="shared" ca="1" si="149"/>
        <v>0.20962400897125755</v>
      </c>
      <c r="BP950">
        <f t="shared" ca="1" si="150"/>
        <v>121.98686547415492</v>
      </c>
      <c r="BQ950">
        <f t="shared" ca="1" si="141"/>
        <v>13.471017219854033</v>
      </c>
      <c r="BR950">
        <f t="shared" ca="1" si="142"/>
        <v>0.7057395261977264</v>
      </c>
      <c r="BS950">
        <f t="shared" ca="1" si="143"/>
        <v>10097.904163035568</v>
      </c>
    </row>
    <row r="951" spans="1:71">
      <c r="A951">
        <f t="shared" ca="1" si="144"/>
        <v>0.51959451681897129</v>
      </c>
      <c r="R951">
        <f t="shared" ca="1" si="145"/>
        <v>0.40510442345939229</v>
      </c>
      <c r="AH951">
        <f t="shared" ca="1" si="146"/>
        <v>10.745830232139149</v>
      </c>
      <c r="AI951">
        <f t="shared" ca="1" si="147"/>
        <v>0.22955507791797969</v>
      </c>
      <c r="AX951">
        <f t="shared" ca="1" si="148"/>
        <v>3.017141133599567</v>
      </c>
      <c r="BO951">
        <f t="shared" ca="1" si="149"/>
        <v>0.65643562451807536</v>
      </c>
      <c r="BP951">
        <f t="shared" ca="1" si="150"/>
        <v>104.55978097861623</v>
      </c>
      <c r="BQ951">
        <f t="shared" ref="BQ951:BQ1014" ca="1" si="151">IF(BO951&lt;(10/80),0+SQRT(BO951*(80-0)*(10-0)),80-SQRT((1-BO951)*(80-0)*(80-10)))</f>
        <v>36.137025833867831</v>
      </c>
      <c r="BR951">
        <f t="shared" ref="BR951:BR1014" ca="1" si="152">-LN(1-BO951)/(1/3)</f>
        <v>3.2051423233534355</v>
      </c>
      <c r="BS951">
        <f t="shared" ref="BS951:BS1014" ca="1" si="153">BP951*$BP$4+BQ951*$BQ$4+BR951*$BR$4</f>
        <v>11894.42994889595</v>
      </c>
    </row>
    <row r="952" spans="1:71">
      <c r="A952">
        <f t="shared" ca="1" si="144"/>
        <v>0.31575508556265242</v>
      </c>
      <c r="R952">
        <f t="shared" ca="1" si="145"/>
        <v>0.29809648354067625</v>
      </c>
      <c r="AH952">
        <f t="shared" ca="1" si="146"/>
        <v>23.267294510924941</v>
      </c>
      <c r="AI952">
        <f t="shared" ca="1" si="147"/>
        <v>0.64268122861718813</v>
      </c>
      <c r="AX952">
        <f t="shared" ca="1" si="148"/>
        <v>6.3778569380652947E-2</v>
      </c>
      <c r="BO952">
        <f t="shared" ca="1" si="149"/>
        <v>0.28408878192954201</v>
      </c>
      <c r="BP952">
        <f t="shared" ca="1" si="150"/>
        <v>86.621700439645096</v>
      </c>
      <c r="BQ952">
        <f t="shared" ca="1" si="151"/>
        <v>16.682523572124538</v>
      </c>
      <c r="BR952">
        <f t="shared" ca="1" si="152"/>
        <v>1.0025973504542021</v>
      </c>
      <c r="BS952">
        <f t="shared" ca="1" si="153"/>
        <v>8032.5505931238704</v>
      </c>
    </row>
    <row r="953" spans="1:71">
      <c r="A953">
        <f t="shared" ca="1" si="144"/>
        <v>0.96731878128686799</v>
      </c>
      <c r="R953">
        <f t="shared" ca="1" si="145"/>
        <v>-1.0841568223035805</v>
      </c>
      <c r="AH953">
        <f t="shared" ca="1" si="146"/>
        <v>16.724218764025714</v>
      </c>
      <c r="AI953">
        <f t="shared" ca="1" si="147"/>
        <v>0.44636119156779086</v>
      </c>
      <c r="AX953">
        <f t="shared" ca="1" si="148"/>
        <v>1.1367693845933933</v>
      </c>
      <c r="BO953">
        <f t="shared" ca="1" si="149"/>
        <v>0.45982280771659589</v>
      </c>
      <c r="BP953">
        <f t="shared" ca="1" si="150"/>
        <v>80.926940119693455</v>
      </c>
      <c r="BQ953">
        <f t="shared" ca="1" si="151"/>
        <v>25.000070211071517</v>
      </c>
      <c r="BR953">
        <f t="shared" ca="1" si="152"/>
        <v>1.8475741781694051</v>
      </c>
      <c r="BS953">
        <f t="shared" ca="1" si="153"/>
        <v>8719.1650829365153</v>
      </c>
    </row>
    <row r="954" spans="1:71">
      <c r="A954">
        <f t="shared" ca="1" si="144"/>
        <v>0.77826874127646606</v>
      </c>
      <c r="R954">
        <f t="shared" ca="1" si="145"/>
        <v>-6.7150840626423083E-2</v>
      </c>
      <c r="AH954">
        <f t="shared" ca="1" si="146"/>
        <v>10.570599143754499</v>
      </c>
      <c r="AI954">
        <f t="shared" ca="1" si="147"/>
        <v>0.2226611740587533</v>
      </c>
      <c r="AX954">
        <f t="shared" ca="1" si="148"/>
        <v>1.6563132635147986</v>
      </c>
      <c r="BO954">
        <f t="shared" ca="1" si="149"/>
        <v>0.46813482788301497</v>
      </c>
      <c r="BP954">
        <f t="shared" ca="1" si="150"/>
        <v>135.25936849963398</v>
      </c>
      <c r="BQ954">
        <f t="shared" ca="1" si="151"/>
        <v>25.424868631810732</v>
      </c>
      <c r="BR954">
        <f t="shared" ca="1" si="152"/>
        <v>1.8940957728933565</v>
      </c>
      <c r="BS954">
        <f t="shared" ca="1" si="153"/>
        <v>12578.871390023458</v>
      </c>
    </row>
    <row r="955" spans="1:71">
      <c r="A955">
        <f t="shared" ca="1" si="144"/>
        <v>0.80271032883364146</v>
      </c>
      <c r="R955">
        <f t="shared" ca="1" si="145"/>
        <v>0.87537702177359478</v>
      </c>
      <c r="AH955">
        <f t="shared" ca="1" si="146"/>
        <v>10.809486577660373</v>
      </c>
      <c r="AI955">
        <f t="shared" ca="1" si="147"/>
        <v>0.23205182884670861</v>
      </c>
      <c r="AX955">
        <f t="shared" ca="1" si="148"/>
        <v>0.43794309374838031</v>
      </c>
      <c r="BO955">
        <f t="shared" ca="1" si="149"/>
        <v>2.3046694811087454E-3</v>
      </c>
      <c r="BP955">
        <f t="shared" ca="1" si="150"/>
        <v>147.57217059339376</v>
      </c>
      <c r="BQ955">
        <f t="shared" ca="1" si="151"/>
        <v>1.3578422533147936</v>
      </c>
      <c r="BR955">
        <f t="shared" ca="1" si="152"/>
        <v>6.9219879579053047E-3</v>
      </c>
      <c r="BS955">
        <f t="shared" ca="1" si="153"/>
        <v>10467.912763256414</v>
      </c>
    </row>
    <row r="956" spans="1:71">
      <c r="A956">
        <f t="shared" ca="1" si="144"/>
        <v>0.30291950361878217</v>
      </c>
      <c r="R956">
        <f t="shared" ca="1" si="145"/>
        <v>-0.61640942296315593</v>
      </c>
      <c r="AH956">
        <f t="shared" ca="1" si="146"/>
        <v>18.705683490572678</v>
      </c>
      <c r="AI956">
        <f t="shared" ca="1" si="147"/>
        <v>0.5103328771038923</v>
      </c>
      <c r="AX956">
        <f t="shared" ca="1" si="148"/>
        <v>3.7923745404180726</v>
      </c>
      <c r="BO956">
        <f t="shared" ca="1" si="149"/>
        <v>0.52540260444808085</v>
      </c>
      <c r="BP956">
        <f t="shared" ca="1" si="150"/>
        <v>78.270984506795699</v>
      </c>
      <c r="BQ956">
        <f t="shared" ca="1" si="151"/>
        <v>28.446674063735252</v>
      </c>
      <c r="BR956">
        <f t="shared" ca="1" si="152"/>
        <v>2.2358652679959543</v>
      </c>
      <c r="BS956">
        <f t="shared" ca="1" si="153"/>
        <v>8994.3959022480103</v>
      </c>
    </row>
    <row r="957" spans="1:71">
      <c r="A957">
        <f t="shared" ca="1" si="144"/>
        <v>0.40382041279569481</v>
      </c>
      <c r="R957">
        <f t="shared" ca="1" si="145"/>
        <v>-1.6739426082871207</v>
      </c>
      <c r="AH957">
        <f t="shared" ca="1" si="146"/>
        <v>9.3029757044165606</v>
      </c>
      <c r="AI957">
        <f t="shared" ca="1" si="147"/>
        <v>0.17309071391392961</v>
      </c>
      <c r="AX957">
        <f t="shared" ca="1" si="148"/>
        <v>1.5478691056524818</v>
      </c>
      <c r="BO957">
        <f t="shared" ca="1" si="149"/>
        <v>0.88160718960274076</v>
      </c>
      <c r="BP957">
        <f t="shared" ca="1" si="150"/>
        <v>89.284896415095062</v>
      </c>
      <c r="BQ957">
        <f t="shared" ca="1" si="151"/>
        <v>54.251218704089084</v>
      </c>
      <c r="BR957">
        <f t="shared" ca="1" si="152"/>
        <v>6.4012418441162069</v>
      </c>
      <c r="BS957">
        <f t="shared" ca="1" si="153"/>
        <v>13595.437172700425</v>
      </c>
    </row>
    <row r="958" spans="1:71">
      <c r="A958">
        <f t="shared" ca="1" si="144"/>
        <v>0.22179803087275862</v>
      </c>
      <c r="R958">
        <f t="shared" ca="1" si="145"/>
        <v>-1.0384047284791131</v>
      </c>
      <c r="AH958">
        <f t="shared" ca="1" si="146"/>
        <v>9.6099192982643267</v>
      </c>
      <c r="AI958">
        <f t="shared" ca="1" si="147"/>
        <v>0.18470109783830624</v>
      </c>
      <c r="AX958">
        <f t="shared" ca="1" si="148"/>
        <v>1.8453072360808471</v>
      </c>
      <c r="BO958">
        <f t="shared" ca="1" si="149"/>
        <v>0.7130447679770453</v>
      </c>
      <c r="BP958">
        <f t="shared" ca="1" si="150"/>
        <v>35.087979616648411</v>
      </c>
      <c r="BQ958">
        <f t="shared" ca="1" si="151"/>
        <v>39.913227875912156</v>
      </c>
      <c r="BR958">
        <f t="shared" ca="1" si="152"/>
        <v>3.7452871841169926</v>
      </c>
      <c r="BS958">
        <f t="shared" ca="1" si="153"/>
        <v>7571.0675159917027</v>
      </c>
    </row>
    <row r="959" spans="1:71">
      <c r="A959">
        <f t="shared" ca="1" si="144"/>
        <v>0.40798385323852959</v>
      </c>
      <c r="R959">
        <f t="shared" ca="1" si="145"/>
        <v>1.1735146258363047</v>
      </c>
      <c r="AH959">
        <f t="shared" ca="1" si="146"/>
        <v>10.291406535362142</v>
      </c>
      <c r="AI959">
        <f t="shared" ca="1" si="147"/>
        <v>0.21161380253005968</v>
      </c>
      <c r="AX959">
        <f t="shared" ca="1" si="148"/>
        <v>0.91549779158097122</v>
      </c>
      <c r="BO959">
        <f t="shared" ca="1" si="149"/>
        <v>0.89870674917570703</v>
      </c>
      <c r="BP959">
        <f t="shared" ca="1" si="150"/>
        <v>97.393570104464104</v>
      </c>
      <c r="BQ959">
        <f t="shared" ca="1" si="151"/>
        <v>56.183152924535946</v>
      </c>
      <c r="BR959">
        <f t="shared" ca="1" si="152"/>
        <v>6.8692064867131313</v>
      </c>
      <c r="BS959">
        <f t="shared" ca="1" si="153"/>
        <v>14496.627145780021</v>
      </c>
    </row>
    <row r="960" spans="1:71">
      <c r="A960">
        <f t="shared" ca="1" si="144"/>
        <v>0.30811437461697888</v>
      </c>
      <c r="R960">
        <f t="shared" ca="1" si="145"/>
        <v>-1.1322243739735602</v>
      </c>
      <c r="AH960">
        <f t="shared" ca="1" si="146"/>
        <v>24.453293371406424</v>
      </c>
      <c r="AI960">
        <f t="shared" ca="1" si="147"/>
        <v>0.67368289021628658</v>
      </c>
      <c r="AX960">
        <f t="shared" ca="1" si="148"/>
        <v>2.935245125038298</v>
      </c>
      <c r="BO960">
        <f t="shared" ca="1" si="149"/>
        <v>0.78337509128160343</v>
      </c>
      <c r="BP960">
        <f t="shared" ca="1" si="150"/>
        <v>113.57917944988218</v>
      </c>
      <c r="BQ960">
        <f t="shared" ca="1" si="151"/>
        <v>45.17042221296645</v>
      </c>
      <c r="BR960">
        <f t="shared" ca="1" si="152"/>
        <v>4.5887638569815961</v>
      </c>
      <c r="BS960">
        <f t="shared" ca="1" si="153"/>
        <v>13844.213939882877</v>
      </c>
    </row>
    <row r="961" spans="1:71">
      <c r="A961">
        <f t="shared" ca="1" si="144"/>
        <v>0.2098061686016498</v>
      </c>
      <c r="R961">
        <f t="shared" ca="1" si="145"/>
        <v>-0.14866569636894461</v>
      </c>
      <c r="AH961">
        <f t="shared" ca="1" si="146"/>
        <v>8.3871414007846266</v>
      </c>
      <c r="AI961">
        <f t="shared" ca="1" si="147"/>
        <v>0.140688281753511</v>
      </c>
      <c r="AX961">
        <f t="shared" ca="1" si="148"/>
        <v>7.082469403112297</v>
      </c>
      <c r="BO961">
        <f t="shared" ca="1" si="149"/>
        <v>0.41432857204395213</v>
      </c>
      <c r="BP961">
        <f t="shared" ca="1" si="150"/>
        <v>82.66150088432218</v>
      </c>
      <c r="BQ961">
        <f t="shared" ca="1" si="151"/>
        <v>22.730811106198928</v>
      </c>
      <c r="BR961">
        <f t="shared" ca="1" si="152"/>
        <v>1.604989049413782</v>
      </c>
      <c r="BS961">
        <f t="shared" ca="1" si="153"/>
        <v>8540.8828873465791</v>
      </c>
    </row>
    <row r="962" spans="1:71">
      <c r="A962">
        <f t="shared" ca="1" si="144"/>
        <v>0.22226926659006097</v>
      </c>
      <c r="R962">
        <f t="shared" ca="1" si="145"/>
        <v>-0.10889113459923541</v>
      </c>
      <c r="AH962">
        <f t="shared" ca="1" si="146"/>
        <v>21.030152668707895</v>
      </c>
      <c r="AI962">
        <f t="shared" ca="1" si="147"/>
        <v>0.58037397280081382</v>
      </c>
      <c r="AX962">
        <f t="shared" ca="1" si="148"/>
        <v>1.548681580399192</v>
      </c>
      <c r="BO962">
        <f t="shared" ca="1" si="149"/>
        <v>0.64556094042669177</v>
      </c>
      <c r="BP962">
        <f t="shared" ca="1" si="150"/>
        <v>96.997849149238277</v>
      </c>
      <c r="BQ962">
        <f t="shared" ca="1" si="151"/>
        <v>35.448246570864058</v>
      </c>
      <c r="BR962">
        <f t="shared" ca="1" si="152"/>
        <v>3.1116565592438263</v>
      </c>
      <c r="BS962">
        <f t="shared" ca="1" si="153"/>
        <v>11268.171065306233</v>
      </c>
    </row>
    <row r="963" spans="1:71">
      <c r="A963">
        <f t="shared" ref="A963:A1026" ca="1" si="154">RAND()</f>
        <v>0.39822314619922794</v>
      </c>
      <c r="R963">
        <f t="shared" ref="R963:R1026" ca="1" si="155">_xlfn.NORM.INV(RAND(),0,1)</f>
        <v>0.27136817242873634</v>
      </c>
      <c r="AH963">
        <f t="shared" ref="AH963:AH1026" ca="1" si="156">IF(AI963&lt;$AL$4,$AL$1+SQRT(AI963*($AL$2-$AL$1)*($AL$3-$AL$1)),$AL$2-SQRT((1-AI963)*($AL$2-$AL$1)*($AL$2-$AL$3)))</f>
        <v>10.350869132643687</v>
      </c>
      <c r="AI963">
        <f t="shared" ref="AI963:AI1026" ca="1" si="157">RAND()</f>
        <v>0.21397321073162634</v>
      </c>
      <c r="AX963">
        <f t="shared" ref="AX963:AX1026" ca="1" si="158">-LN(1-RAND())/$AW$2</f>
        <v>1.7980998041871312</v>
      </c>
      <c r="BO963">
        <f t="shared" ca="1" si="149"/>
        <v>0.47988192317024769</v>
      </c>
      <c r="BP963">
        <f t="shared" ca="1" si="150"/>
        <v>124.26554094461051</v>
      </c>
      <c r="BQ963">
        <f t="shared" ca="1" si="151"/>
        <v>26.030923388975673</v>
      </c>
      <c r="BR963">
        <f t="shared" ca="1" si="152"/>
        <v>1.9610982670706862</v>
      </c>
      <c r="BS963">
        <f t="shared" ca="1" si="153"/>
        <v>11890.009685141509</v>
      </c>
    </row>
    <row r="964" spans="1:71">
      <c r="A964">
        <f t="shared" ca="1" si="154"/>
        <v>0.81164074025819999</v>
      </c>
      <c r="R964">
        <f t="shared" ca="1" si="155"/>
        <v>-0.3518894356496754</v>
      </c>
      <c r="AH964">
        <f t="shared" ca="1" si="156"/>
        <v>2.263104658025636</v>
      </c>
      <c r="AI964">
        <f t="shared" ca="1" si="157"/>
        <v>1.0243285386354661E-2</v>
      </c>
      <c r="AX964">
        <f t="shared" ca="1" si="158"/>
        <v>1.0616257403953224</v>
      </c>
      <c r="BO964">
        <f t="shared" ca="1" si="149"/>
        <v>0.98235379232388587</v>
      </c>
      <c r="BP964">
        <f t="shared" ca="1" si="150"/>
        <v>116.49292718657645</v>
      </c>
      <c r="BQ964">
        <f t="shared" ca="1" si="151"/>
        <v>70.059237303594898</v>
      </c>
      <c r="BR964">
        <f t="shared" ca="1" si="152"/>
        <v>12.111703143696609</v>
      </c>
      <c r="BS964">
        <f t="shared" ca="1" si="153"/>
        <v>18793.939576528825</v>
      </c>
    </row>
    <row r="965" spans="1:71">
      <c r="A965">
        <f t="shared" ca="1" si="154"/>
        <v>0.49706827353097049</v>
      </c>
      <c r="R965">
        <f t="shared" ca="1" si="155"/>
        <v>-2.5136377603441038</v>
      </c>
      <c r="AH965">
        <f t="shared" ca="1" si="156"/>
        <v>16.606287077356022</v>
      </c>
      <c r="AI965">
        <f t="shared" ca="1" si="157"/>
        <v>0.44242996862002026</v>
      </c>
      <c r="AX965">
        <f t="shared" ca="1" si="158"/>
        <v>1.1056016840657383</v>
      </c>
      <c r="BO965">
        <f t="shared" ca="1" si="149"/>
        <v>8.962722508087273E-2</v>
      </c>
      <c r="BP965">
        <f t="shared" ca="1" si="150"/>
        <v>105.95299215963482</v>
      </c>
      <c r="BQ965">
        <f t="shared" ca="1" si="151"/>
        <v>8.4676903618813419</v>
      </c>
      <c r="BR965">
        <f t="shared" ca="1" si="152"/>
        <v>0.28170336175098537</v>
      </c>
      <c r="BS965">
        <f t="shared" ca="1" si="153"/>
        <v>8347.9894958878685</v>
      </c>
    </row>
    <row r="966" spans="1:71">
      <c r="A966">
        <f t="shared" ca="1" si="154"/>
        <v>0.46298235583435698</v>
      </c>
      <c r="R966">
        <f t="shared" ca="1" si="155"/>
        <v>-0.61695420203874796</v>
      </c>
      <c r="AH966">
        <f t="shared" ca="1" si="156"/>
        <v>41.001359410782783</v>
      </c>
      <c r="AI966">
        <f t="shared" ca="1" si="157"/>
        <v>0.95951223377304617</v>
      </c>
      <c r="AX966">
        <f t="shared" ca="1" si="158"/>
        <v>1.6586245645140698</v>
      </c>
      <c r="BO966">
        <f t="shared" ca="1" si="149"/>
        <v>0.62953693151805268</v>
      </c>
      <c r="BP966">
        <f t="shared" ca="1" si="150"/>
        <v>97.837901555838229</v>
      </c>
      <c r="BQ966">
        <f t="shared" ca="1" si="151"/>
        <v>34.452297714386241</v>
      </c>
      <c r="BR966">
        <f t="shared" ca="1" si="152"/>
        <v>2.9790045582751992</v>
      </c>
      <c r="BS966">
        <f t="shared" ca="1" si="153"/>
        <v>11187.58424782986</v>
      </c>
    </row>
    <row r="967" spans="1:71">
      <c r="A967">
        <f t="shared" ca="1" si="154"/>
        <v>0.55504756776730801</v>
      </c>
      <c r="R967">
        <f t="shared" ca="1" si="155"/>
        <v>0.70423723111562853</v>
      </c>
      <c r="AH967">
        <f t="shared" ca="1" si="156"/>
        <v>35.080961273392816</v>
      </c>
      <c r="AI967">
        <f t="shared" ca="1" si="157"/>
        <v>0.88871114173699761</v>
      </c>
      <c r="AX967">
        <f t="shared" ca="1" si="158"/>
        <v>0.36993454751884669</v>
      </c>
      <c r="BO967">
        <f t="shared" ca="1" si="149"/>
        <v>0.38344230221825759</v>
      </c>
      <c r="BP967">
        <f t="shared" ca="1" si="150"/>
        <v>105.55741307774719</v>
      </c>
      <c r="BQ967">
        <f t="shared" ca="1" si="151"/>
        <v>21.240123318902739</v>
      </c>
      <c r="BR967">
        <f t="shared" ca="1" si="152"/>
        <v>1.4508101144764534</v>
      </c>
      <c r="BS967">
        <f t="shared" ca="1" si="153"/>
        <v>9948.2742816755144</v>
      </c>
    </row>
    <row r="968" spans="1:71">
      <c r="A968">
        <f t="shared" ca="1" si="154"/>
        <v>2.9451327803165395E-2</v>
      </c>
      <c r="R968">
        <f t="shared" ca="1" si="155"/>
        <v>1.1904782798966311</v>
      </c>
      <c r="AH968">
        <f t="shared" ca="1" si="156"/>
        <v>17.489795604323376</v>
      </c>
      <c r="AI968">
        <f t="shared" ca="1" si="157"/>
        <v>0.47154330507566422</v>
      </c>
      <c r="AX968">
        <f t="shared" ca="1" si="158"/>
        <v>1.5318107961438006</v>
      </c>
      <c r="BO968">
        <f t="shared" ca="1" si="149"/>
        <v>4.7740833239120817E-2</v>
      </c>
      <c r="BP968">
        <f t="shared" ca="1" si="150"/>
        <v>87.477669647918702</v>
      </c>
      <c r="BQ968">
        <f t="shared" ca="1" si="151"/>
        <v>6.1800215688374953</v>
      </c>
      <c r="BR968">
        <f t="shared" ca="1" si="152"/>
        <v>0.14675414174160328</v>
      </c>
      <c r="BS968">
        <f t="shared" ca="1" si="153"/>
        <v>6785.4652747605396</v>
      </c>
    </row>
    <row r="969" spans="1:71">
      <c r="A969">
        <f t="shared" ca="1" si="154"/>
        <v>0.25291652810530363</v>
      </c>
      <c r="R969">
        <f t="shared" ca="1" si="155"/>
        <v>-0.4902784417471524</v>
      </c>
      <c r="AH969">
        <f t="shared" ca="1" si="156"/>
        <v>10.740740051857877</v>
      </c>
      <c r="AI969">
        <f t="shared" ca="1" si="157"/>
        <v>0.22935525416210178</v>
      </c>
      <c r="AX969">
        <f t="shared" ca="1" si="158"/>
        <v>6.7401380890711922</v>
      </c>
      <c r="BO969">
        <f t="shared" ca="1" si="149"/>
        <v>0.64211429502557049</v>
      </c>
      <c r="BP969">
        <f t="shared" ca="1" si="150"/>
        <v>108.13356688249029</v>
      </c>
      <c r="BQ969">
        <f t="shared" ca="1" si="151"/>
        <v>35.232154978636672</v>
      </c>
      <c r="BR969">
        <f t="shared" ca="1" si="152"/>
        <v>3.0826248102110219</v>
      </c>
      <c r="BS969">
        <f t="shared" ca="1" si="153"/>
        <v>12017.352622701294</v>
      </c>
    </row>
    <row r="970" spans="1:71">
      <c r="A970">
        <f t="shared" ca="1" si="154"/>
        <v>0.25676359099853052</v>
      </c>
      <c r="R970">
        <f t="shared" ca="1" si="155"/>
        <v>3.1981074755639889E-2</v>
      </c>
      <c r="AH970">
        <f t="shared" ca="1" si="156"/>
        <v>14.725313259838927</v>
      </c>
      <c r="AI970">
        <f t="shared" ca="1" si="157"/>
        <v>0.37784823769175224</v>
      </c>
      <c r="AX970">
        <f t="shared" ca="1" si="158"/>
        <v>1.6280903781731282</v>
      </c>
      <c r="BO970">
        <f t="shared" ca="1" si="149"/>
        <v>0.72572868738580176</v>
      </c>
      <c r="BP970">
        <f t="shared" ca="1" si="150"/>
        <v>86.729727851164398</v>
      </c>
      <c r="BQ970">
        <f t="shared" ca="1" si="151"/>
        <v>40.809193034086292</v>
      </c>
      <c r="BR970">
        <f t="shared" ca="1" si="152"/>
        <v>3.8809124114645557</v>
      </c>
      <c r="BS970">
        <f t="shared" ca="1" si="153"/>
        <v>11316.273976429504</v>
      </c>
    </row>
    <row r="971" spans="1:71">
      <c r="A971">
        <f t="shared" ca="1" si="154"/>
        <v>0.41569402397273791</v>
      </c>
      <c r="R971">
        <f t="shared" ca="1" si="155"/>
        <v>0.38016292975783428</v>
      </c>
      <c r="AH971">
        <f t="shared" ca="1" si="156"/>
        <v>8.9630396940276835</v>
      </c>
      <c r="AI971">
        <f t="shared" ca="1" si="157"/>
        <v>0.16067216111343174</v>
      </c>
      <c r="AX971">
        <f t="shared" ca="1" si="158"/>
        <v>0.19567055832532906</v>
      </c>
      <c r="BO971">
        <f t="shared" ca="1" si="149"/>
        <v>0.76666193016171302</v>
      </c>
      <c r="BP971">
        <f t="shared" ca="1" si="150"/>
        <v>68.060870939610737</v>
      </c>
      <c r="BQ971">
        <f t="shared" ca="1" si="151"/>
        <v>43.851788549163224</v>
      </c>
      <c r="BR971">
        <f t="shared" ca="1" si="152"/>
        <v>4.3658008005177784</v>
      </c>
      <c r="BS971">
        <f t="shared" ca="1" si="153"/>
        <v>10459.180060844406</v>
      </c>
    </row>
    <row r="972" spans="1:71">
      <c r="A972">
        <f t="shared" ca="1" si="154"/>
        <v>0.21347750432009793</v>
      </c>
      <c r="R972">
        <f t="shared" ca="1" si="155"/>
        <v>0.25327979729398853</v>
      </c>
      <c r="AH972">
        <f t="shared" ca="1" si="156"/>
        <v>21.882771113425392</v>
      </c>
      <c r="AI972">
        <f t="shared" ca="1" si="157"/>
        <v>0.60471071986998726</v>
      </c>
      <c r="AX972">
        <f t="shared" ca="1" si="158"/>
        <v>2.6671078665760919</v>
      </c>
      <c r="BO972">
        <f t="shared" ca="1" si="149"/>
        <v>0.23744686052015596</v>
      </c>
      <c r="BP972">
        <f t="shared" ca="1" si="150"/>
        <v>82.951024822236036</v>
      </c>
      <c r="BQ972">
        <f t="shared" ca="1" si="151"/>
        <v>14.652486037438834</v>
      </c>
      <c r="BR972">
        <f t="shared" ca="1" si="152"/>
        <v>0.81324924542333044</v>
      </c>
      <c r="BS972">
        <f t="shared" ca="1" si="153"/>
        <v>7515.7951149274058</v>
      </c>
    </row>
    <row r="973" spans="1:71">
      <c r="A973">
        <f t="shared" ca="1" si="154"/>
        <v>0.52074415648880334</v>
      </c>
      <c r="R973">
        <f t="shared" ca="1" si="155"/>
        <v>-0.62628693396148538</v>
      </c>
      <c r="AH973">
        <f t="shared" ca="1" si="156"/>
        <v>20.249850363960441</v>
      </c>
      <c r="AI973">
        <f t="shared" ca="1" si="157"/>
        <v>0.55746429831662758</v>
      </c>
      <c r="AX973">
        <f t="shared" ca="1" si="158"/>
        <v>0.48673910002853293</v>
      </c>
      <c r="BO973">
        <f t="shared" ca="1" si="149"/>
        <v>0.31907694971231659</v>
      </c>
      <c r="BP973">
        <f t="shared" ca="1" si="150"/>
        <v>126.9909893134745</v>
      </c>
      <c r="BQ973">
        <f t="shared" ca="1" si="151"/>
        <v>18.249136997034391</v>
      </c>
      <c r="BR973">
        <f t="shared" ca="1" si="152"/>
        <v>1.1529179231679936</v>
      </c>
      <c r="BS973">
        <f t="shared" ca="1" si="153"/>
        <v>11060.158328597052</v>
      </c>
    </row>
    <row r="974" spans="1:71">
      <c r="A974">
        <f t="shared" ca="1" si="154"/>
        <v>0.90985258414941983</v>
      </c>
      <c r="R974">
        <f t="shared" ca="1" si="155"/>
        <v>-0.39423188859620528</v>
      </c>
      <c r="AH974">
        <f t="shared" ca="1" si="156"/>
        <v>10.487561012096315</v>
      </c>
      <c r="AI974">
        <f t="shared" ca="1" si="157"/>
        <v>0.21938358261359436</v>
      </c>
      <c r="AX974">
        <f t="shared" ca="1" si="158"/>
        <v>0.16050666120549076</v>
      </c>
      <c r="BO974">
        <f t="shared" ca="1" si="149"/>
        <v>0.49919025232735281</v>
      </c>
      <c r="BP974">
        <f t="shared" ca="1" si="150"/>
        <v>120.98161077934193</v>
      </c>
      <c r="BQ974">
        <f t="shared" ca="1" si="151"/>
        <v>27.042143293305152</v>
      </c>
      <c r="BR974">
        <f t="shared" ca="1" si="152"/>
        <v>2.0745869855493098</v>
      </c>
      <c r="BS974">
        <f t="shared" ca="1" si="153"/>
        <v>11795.303179549242</v>
      </c>
    </row>
    <row r="975" spans="1:71">
      <c r="A975">
        <f t="shared" ca="1" si="154"/>
        <v>0.62639590420330082</v>
      </c>
      <c r="R975">
        <f t="shared" ca="1" si="155"/>
        <v>-1.377665539829627E-2</v>
      </c>
      <c r="AH975">
        <f t="shared" ca="1" si="156"/>
        <v>21.451288847596384</v>
      </c>
      <c r="AI975">
        <f t="shared" ca="1" si="157"/>
        <v>0.59248554576831269</v>
      </c>
      <c r="AX975">
        <f t="shared" ca="1" si="158"/>
        <v>1.260057082743375</v>
      </c>
      <c r="BO975">
        <f t="shared" ca="1" si="149"/>
        <v>0.59940701432300958</v>
      </c>
      <c r="BP975">
        <f t="shared" ca="1" si="150"/>
        <v>118.54891895303064</v>
      </c>
      <c r="BQ975">
        <f t="shared" ca="1" si="151"/>
        <v>32.636293221590584</v>
      </c>
      <c r="BR975">
        <f t="shared" ca="1" si="152"/>
        <v>2.7444280963407666</v>
      </c>
      <c r="BS975">
        <f t="shared" ca="1" si="153"/>
        <v>12385.382077773433</v>
      </c>
    </row>
    <row r="976" spans="1:71">
      <c r="A976">
        <f t="shared" ca="1" si="154"/>
        <v>0.44539418689881949</v>
      </c>
      <c r="R976">
        <f t="shared" ca="1" si="155"/>
        <v>-0.17823513013541345</v>
      </c>
      <c r="AH976">
        <f t="shared" ca="1" si="156"/>
        <v>26.185984868129736</v>
      </c>
      <c r="AI976">
        <f t="shared" ca="1" si="157"/>
        <v>0.71644634164952703</v>
      </c>
      <c r="AX976">
        <f t="shared" ca="1" si="158"/>
        <v>1.5646204110095452</v>
      </c>
      <c r="BO976">
        <f t="shared" ca="1" si="149"/>
        <v>3.9484960738525587E-2</v>
      </c>
      <c r="BP976">
        <f t="shared" ca="1" si="150"/>
        <v>91.878073449357274</v>
      </c>
      <c r="BQ976">
        <f t="shared" ca="1" si="151"/>
        <v>5.6203174813190468</v>
      </c>
      <c r="BR976">
        <f t="shared" ca="1" si="152"/>
        <v>0.12085691746143545</v>
      </c>
      <c r="BS976">
        <f t="shared" ca="1" si="153"/>
        <v>7029.7539648253442</v>
      </c>
    </row>
    <row r="977" spans="1:71">
      <c r="A977">
        <f t="shared" ca="1" si="154"/>
        <v>0.97847366927068313</v>
      </c>
      <c r="R977">
        <f t="shared" ca="1" si="155"/>
        <v>-0.30727372812570308</v>
      </c>
      <c r="AH977">
        <f t="shared" ca="1" si="156"/>
        <v>28.516937763419826</v>
      </c>
      <c r="AI977">
        <f t="shared" ca="1" si="157"/>
        <v>0.7692390184696114</v>
      </c>
      <c r="AX977">
        <f t="shared" ca="1" si="158"/>
        <v>2.6993097154300529</v>
      </c>
      <c r="BO977">
        <f t="shared" ca="1" si="149"/>
        <v>0.47077450312628577</v>
      </c>
      <c r="BP977">
        <f t="shared" ca="1" si="150"/>
        <v>105.95997645956857</v>
      </c>
      <c r="BQ977">
        <f t="shared" ca="1" si="151"/>
        <v>25.56046673149374</v>
      </c>
      <c r="BR977">
        <f t="shared" ca="1" si="152"/>
        <v>1.9090220036054499</v>
      </c>
      <c r="BS977">
        <f t="shared" ca="1" si="153"/>
        <v>10545.951626400807</v>
      </c>
    </row>
    <row r="978" spans="1:71">
      <c r="A978">
        <f t="shared" ca="1" si="154"/>
        <v>0.50374440543868715</v>
      </c>
      <c r="R978">
        <f t="shared" ca="1" si="155"/>
        <v>-0.31342560394535302</v>
      </c>
      <c r="AH978">
        <f t="shared" ca="1" si="156"/>
        <v>14.553799248251977</v>
      </c>
      <c r="AI978">
        <f t="shared" ca="1" si="157"/>
        <v>0.37178342613338899</v>
      </c>
      <c r="AX978">
        <f t="shared" ca="1" si="158"/>
        <v>0.87015890065503698</v>
      </c>
      <c r="BO978">
        <f t="shared" ca="1" si="149"/>
        <v>0.73942091779672903</v>
      </c>
      <c r="BP978">
        <f t="shared" ca="1" si="150"/>
        <v>75.998008402559037</v>
      </c>
      <c r="BQ978">
        <f t="shared" ca="1" si="151"/>
        <v>41.79996256103513</v>
      </c>
      <c r="BR978">
        <f t="shared" ca="1" si="152"/>
        <v>4.0345466560317407</v>
      </c>
      <c r="BS978">
        <f t="shared" ca="1" si="153"/>
        <v>10710.220841092167</v>
      </c>
    </row>
    <row r="979" spans="1:71">
      <c r="A979">
        <f t="shared" ca="1" si="154"/>
        <v>0.4692889537360353</v>
      </c>
      <c r="R979">
        <f t="shared" ca="1" si="155"/>
        <v>-0.4928964319127111</v>
      </c>
      <c r="AH979">
        <f t="shared" ca="1" si="156"/>
        <v>35.56217102096852</v>
      </c>
      <c r="AI979">
        <f t="shared" ca="1" si="157"/>
        <v>0.89577454718611937</v>
      </c>
      <c r="AX979">
        <f t="shared" ca="1" si="158"/>
        <v>4.3684504214350008</v>
      </c>
      <c r="BO979">
        <f t="shared" ca="1" si="149"/>
        <v>0.58092929083516309</v>
      </c>
      <c r="BP979">
        <f t="shared" ca="1" si="150"/>
        <v>52.256465028423747</v>
      </c>
      <c r="BQ979">
        <f t="shared" ca="1" si="151"/>
        <v>31.556259730249081</v>
      </c>
      <c r="BR979">
        <f t="shared" ca="1" si="152"/>
        <v>2.6091468490236043</v>
      </c>
      <c r="BS979">
        <f t="shared" ca="1" si="153"/>
        <v>7596.3225797216519</v>
      </c>
    </row>
    <row r="980" spans="1:71">
      <c r="A980">
        <f t="shared" ca="1" si="154"/>
        <v>0.18127811496900381</v>
      </c>
      <c r="R980">
        <f t="shared" ca="1" si="155"/>
        <v>-6.6884695647353484E-2</v>
      </c>
      <c r="AH980">
        <f t="shared" ca="1" si="156"/>
        <v>9.0297396924839646</v>
      </c>
      <c r="AI980">
        <f t="shared" ca="1" si="157"/>
        <v>0.16307239782804084</v>
      </c>
      <c r="AX980">
        <f t="shared" ca="1" si="158"/>
        <v>0.70755827599441024</v>
      </c>
      <c r="BO980">
        <f t="shared" ref="BO980:BO1018" ca="1" si="159">RAND()</f>
        <v>0.55164945003860011</v>
      </c>
      <c r="BP980">
        <f t="shared" ref="BP980:BP1018" ca="1" si="160">_xlfn.NORM.INV(RAND(),100,20)</f>
        <v>92.973275338631197</v>
      </c>
      <c r="BQ980">
        <f t="shared" ca="1" si="151"/>
        <v>29.89248479734961</v>
      </c>
      <c r="BR980">
        <f t="shared" ca="1" si="152"/>
        <v>2.4065396248521909</v>
      </c>
      <c r="BS980">
        <f t="shared" ca="1" si="153"/>
        <v>10219.339640894803</v>
      </c>
    </row>
    <row r="981" spans="1:71">
      <c r="A981">
        <f t="shared" ca="1" si="154"/>
        <v>0.99062138347958084</v>
      </c>
      <c r="R981">
        <f t="shared" ca="1" si="155"/>
        <v>-1.2882633252606681</v>
      </c>
      <c r="AH981">
        <f t="shared" ca="1" si="156"/>
        <v>27.128395890099572</v>
      </c>
      <c r="AI981">
        <f t="shared" ca="1" si="157"/>
        <v>0.73844486271999288</v>
      </c>
      <c r="AX981">
        <f t="shared" ca="1" si="158"/>
        <v>0.28126387631136057</v>
      </c>
      <c r="BO981">
        <f t="shared" ca="1" si="159"/>
        <v>0.37760594844148332</v>
      </c>
      <c r="BP981">
        <f t="shared" ca="1" si="160"/>
        <v>89.672850964972071</v>
      </c>
      <c r="BQ981">
        <f t="shared" ca="1" si="151"/>
        <v>20.962666991744172</v>
      </c>
      <c r="BR981">
        <f t="shared" ca="1" si="152"/>
        <v>1.4225455902846607</v>
      </c>
      <c r="BS981">
        <f t="shared" ca="1" si="153"/>
        <v>8800.1299438078622</v>
      </c>
    </row>
    <row r="982" spans="1:71">
      <c r="A982">
        <f t="shared" ca="1" si="154"/>
        <v>0.62676822012526301</v>
      </c>
      <c r="R982">
        <f t="shared" ca="1" si="155"/>
        <v>0.72917755468872503</v>
      </c>
      <c r="AH982">
        <f t="shared" ca="1" si="156"/>
        <v>24.039008491238992</v>
      </c>
      <c r="AI982">
        <f t="shared" ca="1" si="157"/>
        <v>0.66301345994101935</v>
      </c>
      <c r="AX982">
        <f t="shared" ca="1" si="158"/>
        <v>0.23849028249796675</v>
      </c>
      <c r="BO982">
        <f t="shared" ca="1" si="159"/>
        <v>0.2699575228392167</v>
      </c>
      <c r="BP982">
        <f t="shared" ca="1" si="160"/>
        <v>106.92248966311763</v>
      </c>
      <c r="BQ982">
        <f t="shared" ca="1" si="151"/>
        <v>16.060670381209135</v>
      </c>
      <c r="BR982">
        <f t="shared" ca="1" si="152"/>
        <v>0.9439576759231979</v>
      </c>
      <c r="BS982">
        <f t="shared" ca="1" si="153"/>
        <v>9373.8286173161068</v>
      </c>
    </row>
    <row r="983" spans="1:71">
      <c r="A983">
        <f t="shared" ca="1" si="154"/>
        <v>0.58225650737458612</v>
      </c>
      <c r="R983">
        <f t="shared" ca="1" si="155"/>
        <v>-1.0998051362156014</v>
      </c>
      <c r="AH983">
        <f t="shared" ca="1" si="156"/>
        <v>28.333045068684747</v>
      </c>
      <c r="AI983">
        <f t="shared" ca="1" si="157"/>
        <v>0.76527153200217679</v>
      </c>
      <c r="AX983">
        <f t="shared" ca="1" si="158"/>
        <v>0.43312014257481907</v>
      </c>
      <c r="BO983">
        <f t="shared" ca="1" si="159"/>
        <v>0.83604392666488681</v>
      </c>
      <c r="BP983">
        <f t="shared" ca="1" si="160"/>
        <v>84.940138841294413</v>
      </c>
      <c r="BQ983">
        <f t="shared" ca="1" si="151"/>
        <v>49.698943736618126</v>
      </c>
      <c r="BR983">
        <f t="shared" ca="1" si="152"/>
        <v>5.4244701976576755</v>
      </c>
      <c r="BS983">
        <f t="shared" ca="1" si="153"/>
        <v>12543.045151849725</v>
      </c>
    </row>
    <row r="984" spans="1:71">
      <c r="A984">
        <f t="shared" ca="1" si="154"/>
        <v>0.59385908051695047</v>
      </c>
      <c r="R984">
        <f t="shared" ca="1" si="155"/>
        <v>1.2988843487865891</v>
      </c>
      <c r="AH984">
        <f t="shared" ca="1" si="156"/>
        <v>10.932542954503489</v>
      </c>
      <c r="AI984">
        <f t="shared" ca="1" si="157"/>
        <v>0.23686689999914246</v>
      </c>
      <c r="AX984">
        <f t="shared" ca="1" si="158"/>
        <v>2.858088856898386</v>
      </c>
      <c r="BO984">
        <f t="shared" ca="1" si="159"/>
        <v>0.90763795235032751</v>
      </c>
      <c r="BP984">
        <f t="shared" ca="1" si="160"/>
        <v>110.92747749624758</v>
      </c>
      <c r="BQ984">
        <f t="shared" ca="1" si="151"/>
        <v>57.257364558209929</v>
      </c>
      <c r="BR984">
        <f t="shared" ca="1" si="152"/>
        <v>7.146117373299969</v>
      </c>
      <c r="BS984">
        <f t="shared" ca="1" si="153"/>
        <v>15634.495092548314</v>
      </c>
    </row>
    <row r="985" spans="1:71">
      <c r="A985">
        <f t="shared" ca="1" si="154"/>
        <v>0.17761097079431387</v>
      </c>
      <c r="R985">
        <f t="shared" ca="1" si="155"/>
        <v>8.7734665462095532E-2</v>
      </c>
      <c r="AH985">
        <f t="shared" ca="1" si="156"/>
        <v>24.885915290142751</v>
      </c>
      <c r="AI985">
        <f t="shared" ca="1" si="157"/>
        <v>0.68464137459305718</v>
      </c>
      <c r="AX985">
        <f t="shared" ca="1" si="158"/>
        <v>0.83220678733101805</v>
      </c>
      <c r="BO985">
        <f t="shared" ca="1" si="159"/>
        <v>0.45514599444863402</v>
      </c>
      <c r="BP985">
        <f t="shared" ca="1" si="160"/>
        <v>85.49848559904089</v>
      </c>
      <c r="BQ985">
        <f t="shared" ca="1" si="151"/>
        <v>24.762490723353125</v>
      </c>
      <c r="BR985">
        <f t="shared" ca="1" si="152"/>
        <v>1.8217121997820169</v>
      </c>
      <c r="BS985">
        <f t="shared" ca="1" si="153"/>
        <v>9007.6567242027813</v>
      </c>
    </row>
    <row r="986" spans="1:71">
      <c r="A986">
        <f t="shared" ca="1" si="154"/>
        <v>0.23412448010644094</v>
      </c>
      <c r="R986">
        <f t="shared" ca="1" si="155"/>
        <v>1.0999202096209231</v>
      </c>
      <c r="AH986">
        <f t="shared" ca="1" si="156"/>
        <v>7.9175529826470559</v>
      </c>
      <c r="AI986">
        <f t="shared" ca="1" si="157"/>
        <v>0.12537529046604656</v>
      </c>
      <c r="AX986">
        <f t="shared" ca="1" si="158"/>
        <v>0.39825782794401243</v>
      </c>
      <c r="BO986">
        <f t="shared" ca="1" si="159"/>
        <v>0.16556531921454187</v>
      </c>
      <c r="BP986">
        <f t="shared" ca="1" si="160"/>
        <v>86.333071743373125</v>
      </c>
      <c r="BQ986">
        <f t="shared" ca="1" si="151"/>
        <v>11.641867986328307</v>
      </c>
      <c r="BR986">
        <f t="shared" ca="1" si="152"/>
        <v>0.54300243725508424</v>
      </c>
      <c r="BS986">
        <f t="shared" ca="1" si="153"/>
        <v>7370.4025518454746</v>
      </c>
    </row>
    <row r="987" spans="1:71">
      <c r="A987">
        <f t="shared" ca="1" si="154"/>
        <v>0.46396421174568914</v>
      </c>
      <c r="R987">
        <f t="shared" ca="1" si="155"/>
        <v>0.89127461944702535</v>
      </c>
      <c r="AH987">
        <f t="shared" ca="1" si="156"/>
        <v>19.976312919307659</v>
      </c>
      <c r="AI987">
        <f t="shared" ca="1" si="157"/>
        <v>0.54928910704033385</v>
      </c>
      <c r="AX987">
        <f t="shared" ca="1" si="158"/>
        <v>1.7122326804545451</v>
      </c>
      <c r="BO987">
        <f t="shared" ca="1" si="159"/>
        <v>0.27164109586834562</v>
      </c>
      <c r="BP987">
        <f t="shared" ca="1" si="160"/>
        <v>134.89923568510721</v>
      </c>
      <c r="BQ987">
        <f t="shared" ca="1" si="151"/>
        <v>16.134439146459655</v>
      </c>
      <c r="BR987">
        <f t="shared" ca="1" si="152"/>
        <v>0.95088405626780992</v>
      </c>
      <c r="BS987">
        <f t="shared" ca="1" si="153"/>
        <v>11341.655629483816</v>
      </c>
    </row>
    <row r="988" spans="1:71">
      <c r="A988">
        <f t="shared" ca="1" si="154"/>
        <v>0.32288052741324735</v>
      </c>
      <c r="R988">
        <f t="shared" ca="1" si="155"/>
        <v>-0.37425096334399188</v>
      </c>
      <c r="AH988">
        <f t="shared" ca="1" si="156"/>
        <v>11.676944590200897</v>
      </c>
      <c r="AI988">
        <f t="shared" ca="1" si="157"/>
        <v>0.26567171202873363</v>
      </c>
      <c r="AX988">
        <f t="shared" ca="1" si="158"/>
        <v>1.6817459712442979</v>
      </c>
      <c r="BO988">
        <f t="shared" ca="1" si="159"/>
        <v>0.86410703510551379</v>
      </c>
      <c r="BP988">
        <f t="shared" ca="1" si="160"/>
        <v>81.802230022827899</v>
      </c>
      <c r="BQ988">
        <f t="shared" ca="1" si="151"/>
        <v>52.41376061495292</v>
      </c>
      <c r="BR988">
        <f t="shared" ca="1" si="152"/>
        <v>5.9876631778374234</v>
      </c>
      <c r="BS988">
        <f t="shared" ca="1" si="153"/>
        <v>12763.831116444471</v>
      </c>
    </row>
    <row r="989" spans="1:71">
      <c r="A989">
        <f t="shared" ca="1" si="154"/>
        <v>0.30847436828667985</v>
      </c>
      <c r="R989">
        <f t="shared" ca="1" si="155"/>
        <v>-0.97269728836213087</v>
      </c>
      <c r="AH989">
        <f t="shared" ca="1" si="156"/>
        <v>9.955365324589625</v>
      </c>
      <c r="AI989">
        <f t="shared" ca="1" si="157"/>
        <v>0.19821859749208293</v>
      </c>
      <c r="AX989">
        <f t="shared" ca="1" si="158"/>
        <v>5.2605736861100416</v>
      </c>
      <c r="BO989">
        <f t="shared" ca="1" si="159"/>
        <v>0.28728039451817966</v>
      </c>
      <c r="BP989">
        <f t="shared" ca="1" si="160"/>
        <v>119.61949816254713</v>
      </c>
      <c r="BQ989">
        <f t="shared" ca="1" si="151"/>
        <v>16.823819435659189</v>
      </c>
      <c r="BR989">
        <f t="shared" ca="1" si="152"/>
        <v>1.0160015883261315</v>
      </c>
      <c r="BS989">
        <f t="shared" ca="1" si="153"/>
        <v>10360.547291442057</v>
      </c>
    </row>
    <row r="990" spans="1:71">
      <c r="A990">
        <f t="shared" ca="1" si="154"/>
        <v>0.76606977274600174</v>
      </c>
      <c r="R990">
        <f t="shared" ca="1" si="155"/>
        <v>1.2575476941849733</v>
      </c>
      <c r="AH990">
        <f t="shared" ca="1" si="156"/>
        <v>38.757336982313241</v>
      </c>
      <c r="AI990">
        <f t="shared" ca="1" si="157"/>
        <v>0.93680126413536924</v>
      </c>
      <c r="AX990">
        <f t="shared" ca="1" si="158"/>
        <v>7.5459950993164451E-2</v>
      </c>
      <c r="BO990">
        <f t="shared" ca="1" si="159"/>
        <v>0.68511349007102917</v>
      </c>
      <c r="BP990">
        <f t="shared" ca="1" si="160"/>
        <v>92.914259519991944</v>
      </c>
      <c r="BQ990">
        <f t="shared" ca="1" si="151"/>
        <v>38.007566686339352</v>
      </c>
      <c r="BR990">
        <f t="shared" ca="1" si="152"/>
        <v>3.4666289730445548</v>
      </c>
      <c r="BS990">
        <f t="shared" ca="1" si="153"/>
        <v>11344.743526946737</v>
      </c>
    </row>
    <row r="991" spans="1:71">
      <c r="A991">
        <f t="shared" ca="1" si="154"/>
        <v>0.29338223470243041</v>
      </c>
      <c r="R991">
        <f t="shared" ca="1" si="155"/>
        <v>-6.8347580725336601E-2</v>
      </c>
      <c r="AH991">
        <f t="shared" ca="1" si="156"/>
        <v>44.723904245984976</v>
      </c>
      <c r="AI991">
        <f t="shared" ca="1" si="157"/>
        <v>0.98608140679723233</v>
      </c>
      <c r="AX991">
        <f t="shared" ca="1" si="158"/>
        <v>1.8768865175356468</v>
      </c>
      <c r="BO991">
        <f t="shared" ca="1" si="159"/>
        <v>0.79884755215858161</v>
      </c>
      <c r="BP991">
        <f t="shared" ca="1" si="160"/>
        <v>108.68866041803535</v>
      </c>
      <c r="BQ991">
        <f t="shared" ca="1" si="151"/>
        <v>46.43731673551796</v>
      </c>
      <c r="BR991">
        <f t="shared" ca="1" si="152"/>
        <v>4.8110766342791642</v>
      </c>
      <c r="BS991">
        <f t="shared" ca="1" si="153"/>
        <v>13695.26089309802</v>
      </c>
    </row>
    <row r="992" spans="1:71">
      <c r="A992">
        <f t="shared" ca="1" si="154"/>
        <v>0.95348991279556528</v>
      </c>
      <c r="R992">
        <f t="shared" ca="1" si="155"/>
        <v>1.182457896119586</v>
      </c>
      <c r="AH992">
        <f t="shared" ca="1" si="156"/>
        <v>6.3236985393620646</v>
      </c>
      <c r="AI992">
        <f t="shared" ca="1" si="157"/>
        <v>7.9978326433459812E-2</v>
      </c>
      <c r="AX992">
        <f t="shared" ca="1" si="158"/>
        <v>3.0207635661380099</v>
      </c>
      <c r="BO992">
        <f t="shared" ca="1" si="159"/>
        <v>0.72103656954734496</v>
      </c>
      <c r="BP992">
        <f t="shared" ca="1" si="160"/>
        <v>102.91183115716014</v>
      </c>
      <c r="BQ992">
        <f t="shared" ca="1" si="151"/>
        <v>40.475384751589701</v>
      </c>
      <c r="BR992">
        <f t="shared" ca="1" si="152"/>
        <v>3.8300237381942108</v>
      </c>
      <c r="BS992">
        <f t="shared" ca="1" si="153"/>
        <v>12400.373777618443</v>
      </c>
    </row>
    <row r="993" spans="1:71">
      <c r="A993">
        <f t="shared" ca="1" si="154"/>
        <v>1.1560762842448669E-2</v>
      </c>
      <c r="R993">
        <f t="shared" ca="1" si="155"/>
        <v>0.42410566313216841</v>
      </c>
      <c r="AH993">
        <f t="shared" ca="1" si="156"/>
        <v>9.4025383376440832</v>
      </c>
      <c r="AI993">
        <f t="shared" ca="1" si="157"/>
        <v>0.17681545438173352</v>
      </c>
      <c r="AX993">
        <f t="shared" ca="1" si="158"/>
        <v>0.54705386553108692</v>
      </c>
      <c r="BO993">
        <f t="shared" ca="1" si="159"/>
        <v>0.82620851371797277</v>
      </c>
      <c r="BP993">
        <f t="shared" ca="1" si="160"/>
        <v>97.583375758903571</v>
      </c>
      <c r="BQ993">
        <f t="shared" ca="1" si="151"/>
        <v>48.803328331705757</v>
      </c>
      <c r="BR993">
        <f t="shared" ca="1" si="152"/>
        <v>5.2496971592092381</v>
      </c>
      <c r="BS993">
        <f t="shared" ca="1" si="153"/>
        <v>13286.078284056597</v>
      </c>
    </row>
    <row r="994" spans="1:71">
      <c r="A994">
        <f t="shared" ca="1" si="154"/>
        <v>0.7532335826689307</v>
      </c>
      <c r="R994">
        <f t="shared" ca="1" si="155"/>
        <v>-1.013003616314675E-2</v>
      </c>
      <c r="AH994">
        <f t="shared" ca="1" si="156"/>
        <v>13.692580767848241</v>
      </c>
      <c r="AI994">
        <f t="shared" ca="1" si="157"/>
        <v>0.34088565435038831</v>
      </c>
      <c r="AX994">
        <f t="shared" ca="1" si="158"/>
        <v>3.4041537045722663</v>
      </c>
      <c r="BO994">
        <f t="shared" ca="1" si="159"/>
        <v>3.3035203963396431E-2</v>
      </c>
      <c r="BP994">
        <f t="shared" ca="1" si="160"/>
        <v>77.607045280496308</v>
      </c>
      <c r="BQ994">
        <f t="shared" ca="1" si="151"/>
        <v>5.1408329257735215</v>
      </c>
      <c r="BR994">
        <f t="shared" ca="1" si="152"/>
        <v>0.10077956859340959</v>
      </c>
      <c r="BS994">
        <f t="shared" ca="1" si="153"/>
        <v>5976.8103327901163</v>
      </c>
    </row>
    <row r="995" spans="1:71">
      <c r="A995">
        <f t="shared" ca="1" si="154"/>
        <v>0.64108960061561426</v>
      </c>
      <c r="R995">
        <f t="shared" ca="1" si="155"/>
        <v>0.30526155207157524</v>
      </c>
      <c r="AH995">
        <f t="shared" ca="1" si="156"/>
        <v>15.998169581007893</v>
      </c>
      <c r="AI995">
        <f t="shared" ca="1" si="157"/>
        <v>0.42193776407905148</v>
      </c>
      <c r="AX995">
        <f t="shared" ca="1" si="158"/>
        <v>0.2212866877458978</v>
      </c>
      <c r="BO995">
        <f t="shared" ca="1" si="159"/>
        <v>0.87338939488268386</v>
      </c>
      <c r="BP995">
        <f t="shared" ca="1" si="160"/>
        <v>82.534115758191888</v>
      </c>
      <c r="BQ995">
        <f t="shared" ca="1" si="151"/>
        <v>53.372582012951945</v>
      </c>
      <c r="BR995">
        <f t="shared" ca="1" si="152"/>
        <v>6.1999170122438496</v>
      </c>
      <c r="BS995">
        <f t="shared" ca="1" si="153"/>
        <v>12974.621408041781</v>
      </c>
    </row>
    <row r="996" spans="1:71">
      <c r="A996">
        <f t="shared" ca="1" si="154"/>
        <v>0.80309144587742209</v>
      </c>
      <c r="R996">
        <f t="shared" ca="1" si="155"/>
        <v>0.3329757455553215</v>
      </c>
      <c r="AH996">
        <f t="shared" ca="1" si="156"/>
        <v>18.713763365954804</v>
      </c>
      <c r="AI996">
        <f t="shared" ca="1" si="157"/>
        <v>0.51058569863926417</v>
      </c>
      <c r="AX996">
        <f t="shared" ca="1" si="158"/>
        <v>0.40320427987023322</v>
      </c>
      <c r="BO996">
        <f t="shared" ca="1" si="159"/>
        <v>0.56524606596176941</v>
      </c>
      <c r="BP996">
        <f t="shared" ca="1" si="160"/>
        <v>108.37960966402653</v>
      </c>
      <c r="BQ996">
        <f t="shared" ca="1" si="151"/>
        <v>30.658110792004614</v>
      </c>
      <c r="BR996">
        <f t="shared" ca="1" si="152"/>
        <v>2.4989252304662504</v>
      </c>
      <c r="BS996">
        <f t="shared" ca="1" si="153"/>
        <v>11402.061324822193</v>
      </c>
    </row>
    <row r="997" spans="1:71">
      <c r="A997">
        <f t="shared" ca="1" si="154"/>
        <v>0.53786444627800201</v>
      </c>
      <c r="R997">
        <f t="shared" ca="1" si="155"/>
        <v>0.27896595217790743</v>
      </c>
      <c r="AH997">
        <f t="shared" ca="1" si="156"/>
        <v>7.2469263287761665</v>
      </c>
      <c r="AI997">
        <f t="shared" ca="1" si="157"/>
        <v>0.10503588242941841</v>
      </c>
      <c r="AX997">
        <f t="shared" ca="1" si="158"/>
        <v>1.7680008285678526</v>
      </c>
      <c r="BO997">
        <f t="shared" ca="1" si="159"/>
        <v>0.79996185399525932</v>
      </c>
      <c r="BP997">
        <f t="shared" ca="1" si="160"/>
        <v>107.39338639544513</v>
      </c>
      <c r="BQ997">
        <f t="shared" ca="1" si="151"/>
        <v>46.530407567068465</v>
      </c>
      <c r="BR997">
        <f t="shared" ca="1" si="152"/>
        <v>4.8277416017911667</v>
      </c>
      <c r="BS997">
        <f t="shared" ca="1" si="153"/>
        <v>13618.900284925356</v>
      </c>
    </row>
    <row r="998" spans="1:71">
      <c r="A998">
        <f t="shared" ca="1" si="154"/>
        <v>0.94010317048104008</v>
      </c>
      <c r="R998">
        <f t="shared" ca="1" si="155"/>
        <v>0.63638946453659284</v>
      </c>
      <c r="AH998">
        <f t="shared" ca="1" si="156"/>
        <v>43.339467485957812</v>
      </c>
      <c r="AI998">
        <f t="shared" ca="1" si="157"/>
        <v>0.97781865331469342</v>
      </c>
      <c r="AX998">
        <f t="shared" ca="1" si="158"/>
        <v>7.1199687984284115</v>
      </c>
      <c r="BO998">
        <f t="shared" ca="1" si="159"/>
        <v>0.60991235200495453</v>
      </c>
      <c r="BP998">
        <f t="shared" ca="1" si="160"/>
        <v>98.181689486240344</v>
      </c>
      <c r="BQ998">
        <f t="shared" ca="1" si="151"/>
        <v>33.261463129744264</v>
      </c>
      <c r="BR998">
        <f t="shared" ca="1" si="152"/>
        <v>2.8241514799785379</v>
      </c>
      <c r="BS998">
        <f t="shared" ca="1" si="153"/>
        <v>11046.110021004812</v>
      </c>
    </row>
    <row r="999" spans="1:71">
      <c r="A999">
        <f t="shared" ca="1" si="154"/>
        <v>0.45532361022307888</v>
      </c>
      <c r="R999">
        <f t="shared" ca="1" si="155"/>
        <v>1.4644280264843235</v>
      </c>
      <c r="AH999">
        <f t="shared" ca="1" si="156"/>
        <v>17.9554882357316</v>
      </c>
      <c r="AI999">
        <f t="shared" ca="1" si="157"/>
        <v>0.48657463289483194</v>
      </c>
      <c r="AX999">
        <f t="shared" ca="1" si="158"/>
        <v>3.2971215042302595</v>
      </c>
      <c r="BO999">
        <f t="shared" ca="1" si="159"/>
        <v>0.77192116797019628</v>
      </c>
      <c r="BP999">
        <f t="shared" ca="1" si="160"/>
        <v>88.155422420280559</v>
      </c>
      <c r="BQ999">
        <f t="shared" ca="1" si="151"/>
        <v>44.261484930583627</v>
      </c>
      <c r="BR999">
        <f t="shared" ca="1" si="152"/>
        <v>4.4341918658109956</v>
      </c>
      <c r="BS999">
        <f t="shared" ca="1" si="153"/>
        <v>11927.285622221301</v>
      </c>
    </row>
    <row r="1000" spans="1:71">
      <c r="A1000">
        <f t="shared" ca="1" si="154"/>
        <v>0.10545233033283097</v>
      </c>
      <c r="R1000">
        <f t="shared" ca="1" si="155"/>
        <v>0.18669961381454117</v>
      </c>
      <c r="AH1000">
        <f t="shared" ca="1" si="156"/>
        <v>39.792363043860526</v>
      </c>
      <c r="AI1000">
        <f t="shared" ca="1" si="157"/>
        <v>0.94790207388582781</v>
      </c>
      <c r="AX1000">
        <f t="shared" ca="1" si="158"/>
        <v>1.1975088286303055</v>
      </c>
      <c r="BO1000">
        <f t="shared" ca="1" si="159"/>
        <v>0.77433162277123502</v>
      </c>
      <c r="BP1000">
        <f t="shared" ca="1" si="160"/>
        <v>78.51131438032013</v>
      </c>
      <c r="BQ1000">
        <f t="shared" ca="1" si="151"/>
        <v>44.450838090313809</v>
      </c>
      <c r="BR1000">
        <f t="shared" ca="1" si="152"/>
        <v>4.4660661441835794</v>
      </c>
      <c r="BS1000">
        <f t="shared" ca="1" si="153"/>
        <v>11280.695658908864</v>
      </c>
    </row>
    <row r="1001" spans="1:71">
      <c r="A1001">
        <f t="shared" ca="1" si="154"/>
        <v>0.87637757661790894</v>
      </c>
      <c r="R1001">
        <f t="shared" ca="1" si="155"/>
        <v>-0.18126250653818018</v>
      </c>
      <c r="AH1001">
        <f t="shared" ca="1" si="156"/>
        <v>22.555849443197395</v>
      </c>
      <c r="AI1001">
        <f t="shared" ca="1" si="157"/>
        <v>0.62340930010777562</v>
      </c>
      <c r="AX1001">
        <f t="shared" ca="1" si="158"/>
        <v>0.76361784473211791</v>
      </c>
      <c r="BO1001">
        <f t="shared" ca="1" si="159"/>
        <v>8.8040170496708092E-2</v>
      </c>
      <c r="BP1001">
        <f t="shared" ca="1" si="160"/>
        <v>146.7802464814709</v>
      </c>
      <c r="BQ1001">
        <f t="shared" ca="1" si="151"/>
        <v>8.3923856201539309</v>
      </c>
      <c r="BR1001">
        <f t="shared" ca="1" si="152"/>
        <v>0.27647800942545953</v>
      </c>
      <c r="BS1001">
        <f t="shared" ca="1" si="153"/>
        <v>11196.799218545993</v>
      </c>
    </row>
    <row r="1002" spans="1:71">
      <c r="A1002">
        <f t="shared" ca="1" si="154"/>
        <v>2.3532418336059457E-2</v>
      </c>
      <c r="R1002">
        <f t="shared" ca="1" si="155"/>
        <v>-0.20535627076367424</v>
      </c>
      <c r="AH1002">
        <f t="shared" ca="1" si="156"/>
        <v>25.177346551559555</v>
      </c>
      <c r="AI1002">
        <f t="shared" ca="1" si="157"/>
        <v>0.69191793788931388</v>
      </c>
      <c r="AX1002">
        <f t="shared" ca="1" si="158"/>
        <v>1.5516221388120073</v>
      </c>
      <c r="BO1002">
        <f t="shared" ca="1" si="159"/>
        <v>5.0769900946415758E-3</v>
      </c>
      <c r="BP1002">
        <f t="shared" ca="1" si="160"/>
        <v>115.15290294213182</v>
      </c>
      <c r="BQ1002">
        <f t="shared" ca="1" si="151"/>
        <v>2.0153391961933504</v>
      </c>
      <c r="BR1002">
        <f t="shared" ca="1" si="152"/>
        <v>1.5269765390509405E-2</v>
      </c>
      <c r="BS1002">
        <f t="shared" ca="1" si="153"/>
        <v>8266.8180551857149</v>
      </c>
    </row>
    <row r="1003" spans="1:71">
      <c r="A1003">
        <f t="shared" ca="1" si="154"/>
        <v>0.75473979935319468</v>
      </c>
      <c r="R1003">
        <f t="shared" ca="1" si="155"/>
        <v>1.3613082841954394</v>
      </c>
      <c r="AH1003">
        <f t="shared" ca="1" si="156"/>
        <v>42.652179474100642</v>
      </c>
      <c r="AI1003">
        <f t="shared" ca="1" si="157"/>
        <v>0.97300476675958603</v>
      </c>
      <c r="AX1003">
        <f t="shared" ca="1" si="158"/>
        <v>2.0087227641491352</v>
      </c>
      <c r="BO1003">
        <f t="shared" ca="1" si="159"/>
        <v>1.9387168826860757E-2</v>
      </c>
      <c r="BP1003">
        <f t="shared" ca="1" si="160"/>
        <v>108.5960775442805</v>
      </c>
      <c r="BQ1003">
        <f t="shared" ca="1" si="151"/>
        <v>3.9382400969834999</v>
      </c>
      <c r="BR1003">
        <f t="shared" ca="1" si="152"/>
        <v>5.8732694484105286E-2</v>
      </c>
      <c r="BS1003">
        <f t="shared" ca="1" si="153"/>
        <v>8013.1692461432167</v>
      </c>
    </row>
    <row r="1004" spans="1:71">
      <c r="A1004">
        <f t="shared" ca="1" si="154"/>
        <v>2.016154888537891E-2</v>
      </c>
      <c r="R1004">
        <f t="shared" ca="1" si="155"/>
        <v>-0.29860700320783845</v>
      </c>
      <c r="AH1004">
        <f t="shared" ca="1" si="156"/>
        <v>30.004568418209796</v>
      </c>
      <c r="AI1004">
        <f t="shared" ca="1" si="157"/>
        <v>0.80009135792897346</v>
      </c>
      <c r="AX1004">
        <f t="shared" ca="1" si="158"/>
        <v>1.87686073971958</v>
      </c>
      <c r="BO1004">
        <f t="shared" ca="1" si="159"/>
        <v>0.51115710697665262</v>
      </c>
      <c r="BP1004">
        <f t="shared" ca="1" si="160"/>
        <v>87.785813763511655</v>
      </c>
      <c r="BQ1004">
        <f t="shared" ca="1" si="151"/>
        <v>27.678683111653761</v>
      </c>
      <c r="BR1004">
        <f t="shared" ca="1" si="152"/>
        <v>2.1471423698708385</v>
      </c>
      <c r="BS1004">
        <f t="shared" ca="1" si="153"/>
        <v>9557.0179855724455</v>
      </c>
    </row>
    <row r="1005" spans="1:71">
      <c r="A1005">
        <f t="shared" ca="1" si="154"/>
        <v>0.58512040102985119</v>
      </c>
      <c r="R1005">
        <f t="shared" ca="1" si="155"/>
        <v>-0.88976557441543236</v>
      </c>
      <c r="AH1005">
        <f t="shared" ca="1" si="156"/>
        <v>10.681054993731934</v>
      </c>
      <c r="AI1005">
        <f t="shared" ca="1" si="157"/>
        <v>0.22701028179703386</v>
      </c>
      <c r="AX1005">
        <f t="shared" ca="1" si="158"/>
        <v>3.7154658221113972</v>
      </c>
      <c r="BO1005">
        <f t="shared" ca="1" si="159"/>
        <v>0.73316782207805431</v>
      </c>
      <c r="BP1005">
        <f t="shared" ca="1" si="160"/>
        <v>79.576966384017567</v>
      </c>
      <c r="BQ1005">
        <f t="shared" ca="1" si="151"/>
        <v>41.344338107297972</v>
      </c>
      <c r="BR1005">
        <f t="shared" ca="1" si="152"/>
        <v>3.9634060959277559</v>
      </c>
      <c r="BS1005">
        <f t="shared" ca="1" si="153"/>
        <v>10893.843286389352</v>
      </c>
    </row>
    <row r="1006" spans="1:71">
      <c r="A1006">
        <f t="shared" ca="1" si="154"/>
        <v>0.60218632166224428</v>
      </c>
      <c r="R1006">
        <f t="shared" ca="1" si="155"/>
        <v>-0.37199981822701045</v>
      </c>
      <c r="AH1006">
        <f t="shared" ca="1" si="156"/>
        <v>30.013264999114341</v>
      </c>
      <c r="AI1006">
        <f t="shared" ca="1" si="157"/>
        <v>0.80026521200218603</v>
      </c>
      <c r="AX1006">
        <f t="shared" ca="1" si="158"/>
        <v>1.802434733404302</v>
      </c>
      <c r="BO1006">
        <f t="shared" ca="1" si="159"/>
        <v>0.27056747380412838</v>
      </c>
      <c r="BP1006">
        <f t="shared" ca="1" si="160"/>
        <v>80.341639975194568</v>
      </c>
      <c r="BQ1006">
        <f t="shared" ca="1" si="151"/>
        <v>16.087386638497712</v>
      </c>
      <c r="BR1006">
        <f t="shared" ca="1" si="152"/>
        <v>0.94646522555174428</v>
      </c>
      <c r="BS1006">
        <f t="shared" ca="1" si="153"/>
        <v>7516.5930297789137</v>
      </c>
    </row>
    <row r="1007" spans="1:71">
      <c r="A1007">
        <f t="shared" ca="1" si="154"/>
        <v>0.53746280419972503</v>
      </c>
      <c r="R1007">
        <f t="shared" ca="1" si="155"/>
        <v>-0.54785268731110714</v>
      </c>
      <c r="AH1007">
        <f t="shared" ca="1" si="156"/>
        <v>23.371168310685821</v>
      </c>
      <c r="AI1007">
        <f t="shared" ca="1" si="157"/>
        <v>0.64545266143108848</v>
      </c>
      <c r="AX1007">
        <f t="shared" ca="1" si="158"/>
        <v>0.69345437265808196</v>
      </c>
      <c r="BO1007">
        <f t="shared" ca="1" si="159"/>
        <v>0.61255380510098723</v>
      </c>
      <c r="BP1007">
        <f t="shared" ca="1" si="160"/>
        <v>69.111988059101392</v>
      </c>
      <c r="BQ1007">
        <f t="shared" ca="1" si="151"/>
        <v>33.419975403243164</v>
      </c>
      <c r="BR1007">
        <f t="shared" ca="1" si="152"/>
        <v>2.8445348751091943</v>
      </c>
      <c r="BS1007">
        <f t="shared" ca="1" si="153"/>
        <v>9033.1971669941722</v>
      </c>
    </row>
    <row r="1008" spans="1:71">
      <c r="A1008">
        <f t="shared" ca="1" si="154"/>
        <v>0.33143164189286634</v>
      </c>
      <c r="R1008">
        <f t="shared" ca="1" si="155"/>
        <v>-0.2762024566643273</v>
      </c>
      <c r="AH1008">
        <f t="shared" ca="1" si="156"/>
        <v>7.1756523635617402</v>
      </c>
      <c r="AI1008">
        <f t="shared" ca="1" si="157"/>
        <v>0.10297997368537837</v>
      </c>
      <c r="AX1008">
        <f t="shared" ca="1" si="158"/>
        <v>6.7423137445692047</v>
      </c>
      <c r="BO1008">
        <f t="shared" ca="1" si="159"/>
        <v>0.39954213918561787</v>
      </c>
      <c r="BP1008">
        <f t="shared" ca="1" si="160"/>
        <v>109.42601099897547</v>
      </c>
      <c r="BQ1008">
        <f t="shared" ca="1" si="151"/>
        <v>22.012380454440624</v>
      </c>
      <c r="BR1008">
        <f t="shared" ca="1" si="152"/>
        <v>1.5301884402674659</v>
      </c>
      <c r="BS1008">
        <f t="shared" ca="1" si="153"/>
        <v>10320.115347452585</v>
      </c>
    </row>
    <row r="1009" spans="1:71">
      <c r="A1009">
        <f t="shared" ca="1" si="154"/>
        <v>0.78514337932650635</v>
      </c>
      <c r="R1009">
        <f t="shared" ca="1" si="155"/>
        <v>-2.5531689086763203</v>
      </c>
      <c r="AH1009">
        <f t="shared" ca="1" si="156"/>
        <v>30.859181023777033</v>
      </c>
      <c r="AI1009">
        <f t="shared" ca="1" si="157"/>
        <v>0.81681452445973135</v>
      </c>
      <c r="AX1009">
        <f t="shared" ca="1" si="158"/>
        <v>3.3474255359418018E-2</v>
      </c>
      <c r="BO1009">
        <f t="shared" ca="1" si="159"/>
        <v>0.26380258161456183</v>
      </c>
      <c r="BP1009">
        <f t="shared" ca="1" si="160"/>
        <v>92.651984270270049</v>
      </c>
      <c r="BQ1009">
        <f t="shared" ca="1" si="151"/>
        <v>15.791701915107154</v>
      </c>
      <c r="BR1009">
        <f t="shared" ca="1" si="152"/>
        <v>0.91877089415683344</v>
      </c>
      <c r="BS1009">
        <f t="shared" ca="1" si="153"/>
        <v>8340.4403586766693</v>
      </c>
    </row>
    <row r="1010" spans="1:71">
      <c r="A1010">
        <f t="shared" ca="1" si="154"/>
        <v>0.16293127710276012</v>
      </c>
      <c r="R1010">
        <f t="shared" ca="1" si="155"/>
        <v>1.2734990240231592</v>
      </c>
      <c r="AH1010">
        <f t="shared" ca="1" si="156"/>
        <v>14.116343200503259</v>
      </c>
      <c r="AI1010">
        <f t="shared" ca="1" si="157"/>
        <v>0.35618158734796557</v>
      </c>
      <c r="AX1010">
        <f t="shared" ca="1" si="158"/>
        <v>1.7807254381063451</v>
      </c>
      <c r="BO1010">
        <f t="shared" ca="1" si="159"/>
        <v>0.79995776479714187</v>
      </c>
      <c r="BP1010">
        <f t="shared" ca="1" si="160"/>
        <v>137.63255792789658</v>
      </c>
      <c r="BQ1010">
        <f t="shared" ca="1" si="151"/>
        <v>46.53006547457845</v>
      </c>
      <c r="BR1010">
        <f t="shared" ca="1" si="152"/>
        <v>4.8276802761429769</v>
      </c>
      <c r="BS1010">
        <f t="shared" ca="1" si="153"/>
        <v>15735.589685253501</v>
      </c>
    </row>
    <row r="1011" spans="1:71">
      <c r="A1011">
        <f t="shared" ca="1" si="154"/>
        <v>0.9198091594023966</v>
      </c>
      <c r="R1011">
        <f t="shared" ca="1" si="155"/>
        <v>-0.3634874603843366</v>
      </c>
      <c r="AH1011">
        <f t="shared" ca="1" si="156"/>
        <v>25.392478285550229</v>
      </c>
      <c r="AI1011">
        <f t="shared" ca="1" si="157"/>
        <v>0.6972349375364415</v>
      </c>
      <c r="AX1011">
        <f t="shared" ca="1" si="158"/>
        <v>0.58905510453635213</v>
      </c>
      <c r="BO1011">
        <f t="shared" ca="1" si="159"/>
        <v>0.27091497225057581</v>
      </c>
      <c r="BP1011">
        <f t="shared" ca="1" si="160"/>
        <v>127.85305958798664</v>
      </c>
      <c r="BQ1011">
        <f t="shared" ca="1" si="151"/>
        <v>16.102612295988379</v>
      </c>
      <c r="BR1011">
        <f t="shared" ca="1" si="152"/>
        <v>0.94789475289099112</v>
      </c>
      <c r="BS1011">
        <f t="shared" ca="1" si="153"/>
        <v>10844.3438266252</v>
      </c>
    </row>
    <row r="1012" spans="1:71">
      <c r="A1012">
        <f t="shared" ca="1" si="154"/>
        <v>0.99526969299617418</v>
      </c>
      <c r="R1012">
        <f t="shared" ca="1" si="155"/>
        <v>-0.76962743570240022</v>
      </c>
      <c r="AH1012">
        <f t="shared" ca="1" si="156"/>
        <v>22.280217461212306</v>
      </c>
      <c r="AI1012">
        <f t="shared" ca="1" si="157"/>
        <v>0.61580682800116038</v>
      </c>
      <c r="AX1012">
        <f t="shared" ca="1" si="158"/>
        <v>0.40286714555047198</v>
      </c>
      <c r="BO1012">
        <f t="shared" ca="1" si="159"/>
        <v>0.95152926761134571</v>
      </c>
      <c r="BP1012">
        <f t="shared" ca="1" si="160"/>
        <v>107.47304782346529</v>
      </c>
      <c r="BQ1012">
        <f t="shared" ca="1" si="151"/>
        <v>63.524682055375564</v>
      </c>
      <c r="BR1012">
        <f t="shared" ca="1" si="152"/>
        <v>9.0803853572866</v>
      </c>
      <c r="BS1012">
        <f t="shared" ca="1" si="153"/>
        <v>16599.697160366108</v>
      </c>
    </row>
    <row r="1013" spans="1:71">
      <c r="A1013">
        <f t="shared" ca="1" si="154"/>
        <v>0.86122530567097155</v>
      </c>
      <c r="R1013">
        <f t="shared" ca="1" si="155"/>
        <v>-0.1464698091062783</v>
      </c>
      <c r="AH1013">
        <f t="shared" ca="1" si="156"/>
        <v>23.123862475493834</v>
      </c>
      <c r="AI1013">
        <f t="shared" ca="1" si="157"/>
        <v>0.63883661588191576</v>
      </c>
      <c r="AX1013">
        <f t="shared" ca="1" si="158"/>
        <v>0.5506025707265636</v>
      </c>
      <c r="BO1013">
        <f t="shared" ca="1" si="159"/>
        <v>0.46450788769213158</v>
      </c>
      <c r="BP1013">
        <f t="shared" ca="1" si="160"/>
        <v>116.59122815830546</v>
      </c>
      <c r="BQ1013">
        <f t="shared" ca="1" si="151"/>
        <v>25.239103103363405</v>
      </c>
      <c r="BR1013">
        <f t="shared" ca="1" si="152"/>
        <v>1.8737073563598825</v>
      </c>
      <c r="BS1013">
        <f t="shared" ca="1" si="153"/>
        <v>11247.408488325687</v>
      </c>
    </row>
    <row r="1014" spans="1:71">
      <c r="A1014">
        <f t="shared" ca="1" si="154"/>
        <v>0.6936032745182773</v>
      </c>
      <c r="R1014">
        <f t="shared" ca="1" si="155"/>
        <v>-1.0297460653399009</v>
      </c>
      <c r="AH1014">
        <f t="shared" ca="1" si="156"/>
        <v>32.549234467562599</v>
      </c>
      <c r="AI1014">
        <f t="shared" ca="1" si="157"/>
        <v>0.84773539116594732</v>
      </c>
      <c r="AX1014">
        <f t="shared" ca="1" si="158"/>
        <v>0.52483466049254157</v>
      </c>
      <c r="BO1014">
        <f t="shared" ca="1" si="159"/>
        <v>0.93954482353376934</v>
      </c>
      <c r="BP1014">
        <f t="shared" ca="1" si="160"/>
        <v>105.57840005108086</v>
      </c>
      <c r="BQ1014">
        <f t="shared" ca="1" si="151"/>
        <v>61.600299235832892</v>
      </c>
      <c r="BR1014">
        <f t="shared" ca="1" si="152"/>
        <v>8.4175592201755585</v>
      </c>
      <c r="BS1014">
        <f t="shared" ca="1" si="153"/>
        <v>16075.785693211617</v>
      </c>
    </row>
    <row r="1015" spans="1:71">
      <c r="A1015">
        <f t="shared" ca="1" si="154"/>
        <v>0.79414434359438302</v>
      </c>
      <c r="R1015">
        <f t="shared" ca="1" si="155"/>
        <v>-1.2837299265338156</v>
      </c>
      <c r="AH1015">
        <f t="shared" ca="1" si="156"/>
        <v>20.187304438563419</v>
      </c>
      <c r="AI1015">
        <f t="shared" ca="1" si="157"/>
        <v>0.55560159168054979</v>
      </c>
      <c r="AX1015">
        <f t="shared" ca="1" si="158"/>
        <v>4.853933385951791</v>
      </c>
      <c r="BO1015">
        <f t="shared" ca="1" si="159"/>
        <v>0.22057440819664575</v>
      </c>
      <c r="BP1015">
        <f t="shared" ca="1" si="160"/>
        <v>130.64896976454239</v>
      </c>
      <c r="BQ1015">
        <f ca="1">IF(BO1015&lt;(10/80),0+SQRT(BO1015*(80-0)*(10-0)),80-SQRT((1-BO1015)*(80-0)*(80-10)))</f>
        <v>13.93349325037093</v>
      </c>
      <c r="BR1015">
        <f ca="1">-LN(1-BO1015)/(1/3)</f>
        <v>0.74759415406319796</v>
      </c>
      <c r="BS1015">
        <f ca="1">BP1015*$BP$4+BQ1015*$BQ$4+BR1015*$BR$4</f>
        <v>10763.055454774019</v>
      </c>
    </row>
    <row r="1016" spans="1:71">
      <c r="A1016">
        <f t="shared" ca="1" si="154"/>
        <v>0.18883374024553379</v>
      </c>
      <c r="R1016">
        <f t="shared" ca="1" si="155"/>
        <v>1.8051888875388507</v>
      </c>
      <c r="AH1016">
        <f t="shared" ca="1" si="156"/>
        <v>12.502239835479926</v>
      </c>
      <c r="AI1016">
        <f t="shared" ca="1" si="157"/>
        <v>0.2969589913220656</v>
      </c>
      <c r="AX1016">
        <f t="shared" ca="1" si="158"/>
        <v>0.15160564393549367</v>
      </c>
      <c r="BO1016">
        <f t="shared" ca="1" si="159"/>
        <v>0.67043490680311724</v>
      </c>
      <c r="BP1016">
        <f t="shared" ca="1" si="160"/>
        <v>73.346825222958586</v>
      </c>
      <c r="BQ1016">
        <f ca="1">IF(BO1016&lt;(10/80),0+SQRT(BO1016*(80-0)*(10-0)),80-SQRT((1-BO1016)*(80-0)*(80-10)))</f>
        <v>37.03996599276784</v>
      </c>
      <c r="BR1016">
        <f ca="1">-LN(1-BO1016)/(1/3)</f>
        <v>3.3299441793545164</v>
      </c>
      <c r="BS1016">
        <f ca="1">BP1016*$BP$4+BQ1016*$BQ$4+BR1016*$BR$4</f>
        <v>9837.2576186902388</v>
      </c>
    </row>
    <row r="1017" spans="1:71">
      <c r="A1017">
        <f t="shared" ca="1" si="154"/>
        <v>0.90489002953263598</v>
      </c>
      <c r="R1017">
        <f t="shared" ca="1" si="155"/>
        <v>-2.3272205856061681E-2</v>
      </c>
      <c r="AH1017">
        <f t="shared" ca="1" si="156"/>
        <v>26.047556434237094</v>
      </c>
      <c r="AI1017">
        <f t="shared" ca="1" si="157"/>
        <v>0.7131402236144716</v>
      </c>
      <c r="AX1017">
        <f t="shared" ca="1" si="158"/>
        <v>4.7571303833479091</v>
      </c>
      <c r="BO1017">
        <f t="shared" ca="1" si="159"/>
        <v>0.40147555487534548</v>
      </c>
      <c r="BP1017">
        <f t="shared" ca="1" si="160"/>
        <v>106.64938239670586</v>
      </c>
      <c r="BQ1017">
        <f ca="1">IF(BO1017&lt;(10/80),0+SQRT(BO1017*(80-0)*(10-0)),80-SQRT((1-BO1017)*(80-0)*(80-10)))</f>
        <v>22.105812962801991</v>
      </c>
      <c r="BR1017">
        <f ca="1">-LN(1-BO1017)/(1/3)</f>
        <v>1.5398637325014506</v>
      </c>
      <c r="BS1017">
        <f ca="1">BP1017*$BP$4+BQ1017*$BQ$4+BR1017*$BR$4</f>
        <v>10137.997183800046</v>
      </c>
    </row>
    <row r="1018" spans="1:71">
      <c r="A1018">
        <f t="shared" ca="1" si="154"/>
        <v>0.34643901163308566</v>
      </c>
      <c r="R1018">
        <f t="shared" ca="1" si="155"/>
        <v>-0.5725362400697469</v>
      </c>
      <c r="AH1018">
        <f t="shared" ca="1" si="156"/>
        <v>10.689007588353299</v>
      </c>
      <c r="AI1018">
        <f t="shared" ca="1" si="157"/>
        <v>0.22732293780572754</v>
      </c>
      <c r="AX1018">
        <f t="shared" ca="1" si="158"/>
        <v>0.54427754827355634</v>
      </c>
      <c r="BO1018">
        <f t="shared" ca="1" si="159"/>
        <v>0.177076218300115</v>
      </c>
      <c r="BP1018">
        <f t="shared" ca="1" si="160"/>
        <v>81.93605342105937</v>
      </c>
      <c r="BQ1018">
        <f ca="1">IF(BO1018&lt;(10/80),0+SQRT(BO1018*(80-0)*(10-0)),80-SQRT((1-BO1018)*(80-0)*(80-10)))</f>
        <v>12.11500034971381</v>
      </c>
      <c r="BR1018">
        <f ca="1">-LN(1-BO1018)/(1/3)</f>
        <v>0.58467507876562874</v>
      </c>
      <c r="BS1018">
        <f ca="1">BP1018*$BP$4+BQ1018*$BQ$4+BR1018*$BR$4</f>
        <v>7122.4262980752255</v>
      </c>
    </row>
    <row r="1019" spans="1:71">
      <c r="A1019">
        <f t="shared" ca="1" si="154"/>
        <v>0.34003462327929479</v>
      </c>
      <c r="R1019">
        <f t="shared" ca="1" si="155"/>
        <v>-1.734144327134032</v>
      </c>
      <c r="AH1019">
        <f t="shared" ca="1" si="156"/>
        <v>17.751932460525559</v>
      </c>
      <c r="AI1019">
        <f t="shared" ca="1" si="157"/>
        <v>0.48003106998474743</v>
      </c>
      <c r="AX1019">
        <f t="shared" ca="1" si="158"/>
        <v>0.33198207994937695</v>
      </c>
    </row>
    <row r="1020" spans="1:71">
      <c r="A1020">
        <f t="shared" ca="1" si="154"/>
        <v>6.5595248137573225E-2</v>
      </c>
      <c r="R1020">
        <f t="shared" ca="1" si="155"/>
        <v>1.4686880900007449</v>
      </c>
      <c r="AH1020">
        <f t="shared" ca="1" si="156"/>
        <v>19.813804698059435</v>
      </c>
      <c r="AI1020">
        <f t="shared" ca="1" si="157"/>
        <v>0.54439680659655076</v>
      </c>
      <c r="AX1020">
        <f t="shared" ca="1" si="158"/>
        <v>2.7744702466264055</v>
      </c>
    </row>
    <row r="1021" spans="1:71">
      <c r="A1021">
        <f t="shared" ca="1" si="154"/>
        <v>0.21615424757463231</v>
      </c>
      <c r="R1021">
        <f t="shared" ca="1" si="155"/>
        <v>0.21903165548672601</v>
      </c>
      <c r="AH1021">
        <f t="shared" ca="1" si="156"/>
        <v>20.677711627368282</v>
      </c>
      <c r="AI1021">
        <f t="shared" ca="1" si="157"/>
        <v>0.57010170229611334</v>
      </c>
      <c r="AX1021">
        <f t="shared" ca="1" si="158"/>
        <v>2.5042608166728102</v>
      </c>
    </row>
    <row r="1022" spans="1:71">
      <c r="A1022">
        <f t="shared" ca="1" si="154"/>
        <v>0.27484006400410399</v>
      </c>
      <c r="R1022">
        <f t="shared" ca="1" si="155"/>
        <v>1.4293362386693134</v>
      </c>
      <c r="AH1022">
        <f t="shared" ca="1" si="156"/>
        <v>9.489676993380586</v>
      </c>
      <c r="AI1022">
        <f t="shared" ca="1" si="157"/>
        <v>0.18010793887739363</v>
      </c>
      <c r="AX1022">
        <f t="shared" ca="1" si="158"/>
        <v>6.1823064902780942</v>
      </c>
    </row>
    <row r="1023" spans="1:71">
      <c r="A1023">
        <f t="shared" ca="1" si="154"/>
        <v>0.79678796504419691</v>
      </c>
      <c r="R1023">
        <f t="shared" ca="1" si="155"/>
        <v>2.9739468539164409</v>
      </c>
      <c r="AH1023">
        <f t="shared" ca="1" si="156"/>
        <v>38.939407568740577</v>
      </c>
      <c r="AI1023">
        <f t="shared" ca="1" si="157"/>
        <v>0.93883164753478343</v>
      </c>
      <c r="AX1023">
        <f t="shared" ca="1" si="158"/>
        <v>2.6763501204979465</v>
      </c>
    </row>
    <row r="1024" spans="1:71">
      <c r="A1024">
        <f t="shared" ca="1" si="154"/>
        <v>0.81335296028952764</v>
      </c>
      <c r="R1024">
        <f t="shared" ca="1" si="155"/>
        <v>-0.63557913704686442</v>
      </c>
      <c r="AH1024">
        <f t="shared" ca="1" si="156"/>
        <v>24.182620181986117</v>
      </c>
      <c r="AI1024">
        <f t="shared" ca="1" si="157"/>
        <v>0.66673144966620468</v>
      </c>
      <c r="AX1024">
        <f t="shared" ca="1" si="158"/>
        <v>3.176176457365687</v>
      </c>
    </row>
    <row r="1025" spans="1:50">
      <c r="A1025">
        <f t="shared" ca="1" si="154"/>
        <v>0.79914947444276774</v>
      </c>
      <c r="R1025">
        <f t="shared" ca="1" si="155"/>
        <v>0.60055358562000094</v>
      </c>
      <c r="AH1025">
        <f t="shared" ca="1" si="156"/>
        <v>31.070471761414449</v>
      </c>
      <c r="AI1025">
        <f t="shared" ca="1" si="157"/>
        <v>0.82083648033229606</v>
      </c>
      <c r="AX1025">
        <f t="shared" ca="1" si="158"/>
        <v>0.41726927193430102</v>
      </c>
    </row>
    <row r="1026" spans="1:50">
      <c r="A1026">
        <f t="shared" ca="1" si="154"/>
        <v>0.56317035184939623</v>
      </c>
      <c r="R1026">
        <f t="shared" ca="1" si="155"/>
        <v>-0.88044277231518142</v>
      </c>
      <c r="AH1026">
        <f t="shared" ca="1" si="156"/>
        <v>31.707544472044461</v>
      </c>
      <c r="AI1026">
        <f t="shared" ca="1" si="157"/>
        <v>0.83269303537888439</v>
      </c>
      <c r="AX1026">
        <f t="shared" ca="1" si="158"/>
        <v>0.1724756852297665</v>
      </c>
    </row>
    <row r="1027" spans="1:50">
      <c r="A1027">
        <f t="shared" ref="A1027:A1090" ca="1" si="161">RAND()</f>
        <v>0.23566396824561475</v>
      </c>
      <c r="R1027">
        <f t="shared" ref="R1027:R1090" ca="1" si="162">_xlfn.NORM.INV(RAND(),0,1)</f>
        <v>0.49244092486368796</v>
      </c>
      <c r="AH1027">
        <f t="shared" ref="AH1027:AH1090" ca="1" si="163">IF(AI1027&lt;$AL$4,$AL$1+SQRT(AI1027*($AL$2-$AL$1)*($AL$3-$AL$1)),$AL$2-SQRT((1-AI1027)*($AL$2-$AL$1)*($AL$2-$AL$3)))</f>
        <v>22.755494339571502</v>
      </c>
      <c r="AI1027">
        <f t="shared" ref="AI1027:AI1090" ca="1" si="164">RAND()</f>
        <v>0.62886845565943972</v>
      </c>
      <c r="AX1027">
        <f t="shared" ref="AX1027:AX1090" ca="1" si="165">-LN(1-RAND())/$AW$2</f>
        <v>2.2268847688836804</v>
      </c>
    </row>
    <row r="1028" spans="1:50">
      <c r="A1028">
        <f t="shared" ca="1" si="161"/>
        <v>1.434811959922544E-2</v>
      </c>
      <c r="R1028">
        <f t="shared" ca="1" si="162"/>
        <v>-1.17722395466008</v>
      </c>
      <c r="AH1028">
        <f t="shared" ca="1" si="163"/>
        <v>30.047274760611231</v>
      </c>
      <c r="AI1028">
        <f t="shared" ca="1" si="164"/>
        <v>0.80094437776072924</v>
      </c>
      <c r="AX1028">
        <f t="shared" ca="1" si="165"/>
        <v>2.1800669364718357</v>
      </c>
    </row>
    <row r="1029" spans="1:50">
      <c r="A1029">
        <f t="shared" ca="1" si="161"/>
        <v>0.1653528082231176</v>
      </c>
      <c r="R1029">
        <f t="shared" ca="1" si="162"/>
        <v>0.59022241992152924</v>
      </c>
      <c r="AH1029">
        <f t="shared" ca="1" si="163"/>
        <v>24.297487853020016</v>
      </c>
      <c r="AI1029">
        <f t="shared" ca="1" si="164"/>
        <v>0.66969043466717315</v>
      </c>
      <c r="AX1029">
        <f t="shared" ca="1" si="165"/>
        <v>1.4819635160312752</v>
      </c>
    </row>
    <row r="1030" spans="1:50">
      <c r="A1030">
        <f t="shared" ca="1" si="161"/>
        <v>0.77816474310829842</v>
      </c>
      <c r="R1030">
        <f t="shared" ca="1" si="162"/>
        <v>-0.99829946755030374</v>
      </c>
      <c r="AH1030">
        <f t="shared" ca="1" si="163"/>
        <v>8.8220145635926812</v>
      </c>
      <c r="AI1030">
        <f t="shared" ca="1" si="164"/>
        <v>0.15565588192048274</v>
      </c>
      <c r="AX1030">
        <f t="shared" ca="1" si="165"/>
        <v>0.4026358808645274</v>
      </c>
    </row>
    <row r="1031" spans="1:50">
      <c r="A1031">
        <f t="shared" ca="1" si="161"/>
        <v>7.339817026897888E-2</v>
      </c>
      <c r="R1031">
        <f t="shared" ca="1" si="162"/>
        <v>0.4451676706887957</v>
      </c>
      <c r="AH1031">
        <f t="shared" ca="1" si="163"/>
        <v>11.786806815407587</v>
      </c>
      <c r="AI1031">
        <f t="shared" ca="1" si="164"/>
        <v>0.2698759333185099</v>
      </c>
      <c r="AX1031">
        <f t="shared" ca="1" si="165"/>
        <v>2.5324071016942975</v>
      </c>
    </row>
    <row r="1032" spans="1:50">
      <c r="A1032">
        <f t="shared" ca="1" si="161"/>
        <v>0.52995968311615049</v>
      </c>
      <c r="R1032">
        <f t="shared" ca="1" si="162"/>
        <v>1.8358038057775352</v>
      </c>
      <c r="AH1032">
        <f t="shared" ca="1" si="163"/>
        <v>5.3555271190856075</v>
      </c>
      <c r="AI1032">
        <f t="shared" ca="1" si="164"/>
        <v>5.7363341446522775E-2</v>
      </c>
      <c r="AX1032">
        <f t="shared" ca="1" si="165"/>
        <v>0.37834258785235764</v>
      </c>
    </row>
    <row r="1033" spans="1:50">
      <c r="A1033">
        <f t="shared" ca="1" si="161"/>
        <v>0.26729200776165385</v>
      </c>
      <c r="R1033">
        <f t="shared" ca="1" si="162"/>
        <v>-0.25653558137837834</v>
      </c>
      <c r="AH1033">
        <f t="shared" ca="1" si="163"/>
        <v>27.978149536217998</v>
      </c>
      <c r="AI1033">
        <f t="shared" ca="1" si="164"/>
        <v>0.75751905107541218</v>
      </c>
      <c r="AX1033">
        <f t="shared" ca="1" si="165"/>
        <v>1.9570010062892844</v>
      </c>
    </row>
    <row r="1034" spans="1:50">
      <c r="A1034">
        <f t="shared" ca="1" si="161"/>
        <v>0.98203940694752556</v>
      </c>
      <c r="R1034">
        <f t="shared" ca="1" si="162"/>
        <v>1.7015002382561311</v>
      </c>
      <c r="AH1034">
        <f t="shared" ca="1" si="163"/>
        <v>26.762848808272501</v>
      </c>
      <c r="AI1034">
        <f t="shared" ca="1" si="164"/>
        <v>0.73001740224639866</v>
      </c>
      <c r="AX1034">
        <f t="shared" ca="1" si="165"/>
        <v>2.1167471219694183</v>
      </c>
    </row>
    <row r="1035" spans="1:50">
      <c r="A1035">
        <f t="shared" ca="1" si="161"/>
        <v>0.78590510998148533</v>
      </c>
      <c r="R1035">
        <f t="shared" ca="1" si="162"/>
        <v>0.32650716483350706</v>
      </c>
      <c r="AH1035">
        <f t="shared" ca="1" si="163"/>
        <v>8.9802882867535843</v>
      </c>
      <c r="AI1035">
        <f t="shared" ca="1" si="164"/>
        <v>0.16129115542640726</v>
      </c>
      <c r="AX1035">
        <f t="shared" ca="1" si="165"/>
        <v>0.99757534393690084</v>
      </c>
    </row>
    <row r="1036" spans="1:50">
      <c r="A1036">
        <f t="shared" ca="1" si="161"/>
        <v>0.53681619210754616</v>
      </c>
      <c r="R1036">
        <f t="shared" ca="1" si="162"/>
        <v>-0.14146889969720977</v>
      </c>
      <c r="AH1036">
        <f t="shared" ca="1" si="163"/>
        <v>13.605756937022726</v>
      </c>
      <c r="AI1036">
        <f t="shared" ca="1" si="164"/>
        <v>0.33772953593646537</v>
      </c>
      <c r="AX1036">
        <f t="shared" ca="1" si="165"/>
        <v>4.361360898349953</v>
      </c>
    </row>
    <row r="1037" spans="1:50">
      <c r="A1037">
        <f t="shared" ca="1" si="161"/>
        <v>0.81777422445035042</v>
      </c>
      <c r="R1037">
        <f t="shared" ca="1" si="162"/>
        <v>-1.1533924327361587</v>
      </c>
      <c r="AH1037">
        <f t="shared" ca="1" si="163"/>
        <v>17.805388878572138</v>
      </c>
      <c r="AI1037">
        <f t="shared" ca="1" si="164"/>
        <v>0.48175350737001676</v>
      </c>
      <c r="AX1037">
        <f t="shared" ca="1" si="165"/>
        <v>3.5549131060264596</v>
      </c>
    </row>
    <row r="1038" spans="1:50">
      <c r="A1038">
        <f t="shared" ca="1" si="161"/>
        <v>0.58208183861131069</v>
      </c>
      <c r="R1038">
        <f t="shared" ca="1" si="162"/>
        <v>-1.6479560797191135</v>
      </c>
      <c r="AH1038">
        <f t="shared" ca="1" si="163"/>
        <v>26.153636497534517</v>
      </c>
      <c r="AI1038">
        <f t="shared" ca="1" si="164"/>
        <v>0.7156754738541411</v>
      </c>
      <c r="AX1038">
        <f t="shared" ca="1" si="165"/>
        <v>0.49787909523089985</v>
      </c>
    </row>
    <row r="1039" spans="1:50">
      <c r="A1039">
        <f t="shared" ca="1" si="161"/>
        <v>0.24317859769029437</v>
      </c>
      <c r="R1039">
        <f t="shared" ca="1" si="162"/>
        <v>-0.78137506590881001</v>
      </c>
      <c r="AH1039">
        <f t="shared" ca="1" si="163"/>
        <v>9.2248559593297621</v>
      </c>
      <c r="AI1039">
        <f t="shared" ca="1" si="164"/>
        <v>0.17019593494076368</v>
      </c>
      <c r="AX1039">
        <f t="shared" ca="1" si="165"/>
        <v>1.9126891288945873</v>
      </c>
    </row>
    <row r="1040" spans="1:50">
      <c r="A1040">
        <f t="shared" ca="1" si="161"/>
        <v>0.53513252850211868</v>
      </c>
      <c r="R1040">
        <f t="shared" ca="1" si="162"/>
        <v>0.68807051214601633</v>
      </c>
      <c r="AH1040">
        <f t="shared" ca="1" si="163"/>
        <v>9.2613148204070459</v>
      </c>
      <c r="AI1040">
        <f t="shared" ca="1" si="164"/>
        <v>0.17154390440538236</v>
      </c>
      <c r="AX1040">
        <f t="shared" ca="1" si="165"/>
        <v>1.2291575859536847</v>
      </c>
    </row>
    <row r="1041" spans="1:50">
      <c r="A1041">
        <f t="shared" ca="1" si="161"/>
        <v>0.3635496112866099</v>
      </c>
      <c r="R1041">
        <f t="shared" ca="1" si="162"/>
        <v>-0.29024091154987042</v>
      </c>
      <c r="AH1041">
        <f t="shared" ca="1" si="163"/>
        <v>15.028829232609588</v>
      </c>
      <c r="AI1041">
        <f t="shared" ca="1" si="164"/>
        <v>0.38850860757900907</v>
      </c>
      <c r="AX1041">
        <f t="shared" ca="1" si="165"/>
        <v>0.64132754897320898</v>
      </c>
    </row>
    <row r="1042" spans="1:50">
      <c r="A1042">
        <f t="shared" ca="1" si="161"/>
        <v>6.4264011131891952E-2</v>
      </c>
      <c r="R1042">
        <f t="shared" ca="1" si="162"/>
        <v>1.5385192531902032</v>
      </c>
      <c r="AH1042">
        <f t="shared" ca="1" si="163"/>
        <v>13.194874305693148</v>
      </c>
      <c r="AI1042">
        <f t="shared" ca="1" si="164"/>
        <v>0.3226913613131368</v>
      </c>
      <c r="AX1042">
        <f t="shared" ca="1" si="165"/>
        <v>4.006768709169827</v>
      </c>
    </row>
    <row r="1043" spans="1:50">
      <c r="A1043">
        <f t="shared" ca="1" si="161"/>
        <v>0.24706970616777923</v>
      </c>
      <c r="R1043">
        <f t="shared" ca="1" si="162"/>
        <v>1.2983811118765136</v>
      </c>
      <c r="AH1043">
        <f t="shared" ca="1" si="163"/>
        <v>10.360324684359526</v>
      </c>
      <c r="AI1043">
        <f t="shared" ca="1" si="164"/>
        <v>0.21434807043530169</v>
      </c>
      <c r="AX1043">
        <f t="shared" ca="1" si="165"/>
        <v>0.34512767785912885</v>
      </c>
    </row>
    <row r="1044" spans="1:50">
      <c r="A1044">
        <f t="shared" ca="1" si="161"/>
        <v>0.45194015128112952</v>
      </c>
      <c r="R1044">
        <f t="shared" ca="1" si="162"/>
        <v>1.2469269447719518</v>
      </c>
      <c r="AH1044">
        <f t="shared" ca="1" si="163"/>
        <v>20.591250360423437</v>
      </c>
      <c r="AI1044">
        <f t="shared" ca="1" si="164"/>
        <v>0.5675627223183527</v>
      </c>
      <c r="AX1044">
        <f t="shared" ca="1" si="165"/>
        <v>2.9696764982643042</v>
      </c>
    </row>
    <row r="1045" spans="1:50">
      <c r="A1045">
        <f t="shared" ca="1" si="161"/>
        <v>6.5760286306122295E-2</v>
      </c>
      <c r="R1045">
        <f t="shared" ca="1" si="162"/>
        <v>0.23242907683982161</v>
      </c>
      <c r="AH1045">
        <f t="shared" ca="1" si="163"/>
        <v>15.879011732344424</v>
      </c>
      <c r="AI1045">
        <f t="shared" ca="1" si="164"/>
        <v>0.41787907981925543</v>
      </c>
      <c r="AX1045">
        <f t="shared" ca="1" si="165"/>
        <v>8.5044538135075598</v>
      </c>
    </row>
    <row r="1046" spans="1:50">
      <c r="A1046">
        <f t="shared" ca="1" si="161"/>
        <v>0.42098705743520537</v>
      </c>
      <c r="R1046">
        <f t="shared" ca="1" si="162"/>
        <v>-1.5222528728900679</v>
      </c>
      <c r="AH1046">
        <f t="shared" ca="1" si="163"/>
        <v>20.602568851669371</v>
      </c>
      <c r="AI1046">
        <f t="shared" ca="1" si="164"/>
        <v>0.56789552093958007</v>
      </c>
      <c r="AX1046">
        <f t="shared" ca="1" si="165"/>
        <v>0.29609049629960371</v>
      </c>
    </row>
    <row r="1047" spans="1:50">
      <c r="A1047">
        <f t="shared" ca="1" si="161"/>
        <v>0.20946593333800001</v>
      </c>
      <c r="R1047">
        <f t="shared" ca="1" si="162"/>
        <v>-1.5450293775719806E-2</v>
      </c>
      <c r="AH1047">
        <f t="shared" ca="1" si="163"/>
        <v>5.4266191584198493</v>
      </c>
      <c r="AI1047">
        <f t="shared" ca="1" si="164"/>
        <v>5.8896390981058699E-2</v>
      </c>
      <c r="AX1047">
        <f t="shared" ca="1" si="165"/>
        <v>0.5759492526622253</v>
      </c>
    </row>
    <row r="1048" spans="1:50">
      <c r="A1048">
        <f t="shared" ca="1" si="161"/>
        <v>0.77829232211866572</v>
      </c>
      <c r="R1048">
        <f t="shared" ca="1" si="162"/>
        <v>-0.89809254328060584</v>
      </c>
      <c r="AH1048">
        <f t="shared" ca="1" si="163"/>
        <v>21.255947872419281</v>
      </c>
      <c r="AI1048">
        <f t="shared" ca="1" si="164"/>
        <v>0.5868897336434612</v>
      </c>
      <c r="AX1048">
        <f t="shared" ca="1" si="165"/>
        <v>1.9732285972748798</v>
      </c>
    </row>
    <row r="1049" spans="1:50">
      <c r="A1049">
        <f t="shared" ca="1" si="161"/>
        <v>0.74318871262404995</v>
      </c>
      <c r="R1049">
        <f t="shared" ca="1" si="162"/>
        <v>0.90757695162772345</v>
      </c>
      <c r="AH1049">
        <f t="shared" ca="1" si="163"/>
        <v>17.277533916135965</v>
      </c>
      <c r="AI1049">
        <f t="shared" ca="1" si="164"/>
        <v>0.46462010669518394</v>
      </c>
      <c r="AX1049">
        <f t="shared" ca="1" si="165"/>
        <v>0.52530602703705187</v>
      </c>
    </row>
    <row r="1050" spans="1:50">
      <c r="A1050">
        <f t="shared" ca="1" si="161"/>
        <v>0.34117214893937919</v>
      </c>
      <c r="R1050">
        <f t="shared" ca="1" si="162"/>
        <v>-1.3029329170174742</v>
      </c>
      <c r="AH1050">
        <f t="shared" ca="1" si="163"/>
        <v>12.601484947808189</v>
      </c>
      <c r="AI1050">
        <f t="shared" ca="1" si="164"/>
        <v>0.30067553594549123</v>
      </c>
      <c r="AX1050">
        <f t="shared" ca="1" si="165"/>
        <v>2.2122030417561014</v>
      </c>
    </row>
    <row r="1051" spans="1:50">
      <c r="A1051">
        <f t="shared" ca="1" si="161"/>
        <v>0.74370973713176636</v>
      </c>
      <c r="R1051">
        <f t="shared" ca="1" si="162"/>
        <v>0.66202246079533555</v>
      </c>
      <c r="AH1051">
        <f t="shared" ca="1" si="163"/>
        <v>20.228666809566256</v>
      </c>
      <c r="AI1051">
        <f t="shared" ca="1" si="164"/>
        <v>0.55683386003208901</v>
      </c>
      <c r="AX1051">
        <f t="shared" ca="1" si="165"/>
        <v>2.9034339860238148</v>
      </c>
    </row>
    <row r="1052" spans="1:50">
      <c r="A1052">
        <f t="shared" ca="1" si="161"/>
        <v>0.83824963870257696</v>
      </c>
      <c r="R1052">
        <f t="shared" ca="1" si="162"/>
        <v>-0.11973226735424305</v>
      </c>
      <c r="AH1052">
        <f t="shared" ca="1" si="163"/>
        <v>40.852517199697502</v>
      </c>
      <c r="AI1052">
        <f t="shared" ca="1" si="164"/>
        <v>0.95816177920908496</v>
      </c>
      <c r="AX1052">
        <f t="shared" ca="1" si="165"/>
        <v>1.422301672568228</v>
      </c>
    </row>
    <row r="1053" spans="1:50">
      <c r="A1053">
        <f t="shared" ca="1" si="161"/>
        <v>0.96315539765881963</v>
      </c>
      <c r="R1053">
        <f t="shared" ca="1" si="162"/>
        <v>0.57670344652025485</v>
      </c>
      <c r="AH1053">
        <f t="shared" ca="1" si="163"/>
        <v>14.252107124037579</v>
      </c>
      <c r="AI1053">
        <f t="shared" ca="1" si="164"/>
        <v>0.36104407746435752</v>
      </c>
      <c r="AX1053">
        <f t="shared" ca="1" si="165"/>
        <v>1.8128556280929526</v>
      </c>
    </row>
    <row r="1054" spans="1:50">
      <c r="A1054">
        <f t="shared" ca="1" si="161"/>
        <v>0.73271535587877634</v>
      </c>
      <c r="R1054">
        <f t="shared" ca="1" si="162"/>
        <v>-0.59090553108579635</v>
      </c>
      <c r="AH1054">
        <f t="shared" ca="1" si="163"/>
        <v>4.5394257563680149</v>
      </c>
      <c r="AI1054">
        <f t="shared" ca="1" si="164"/>
        <v>4.121277239515464E-2</v>
      </c>
      <c r="AX1054">
        <f t="shared" ca="1" si="165"/>
        <v>0.28927409358616918</v>
      </c>
    </row>
    <row r="1055" spans="1:50">
      <c r="A1055">
        <f t="shared" ca="1" si="161"/>
        <v>0.29785081426503723</v>
      </c>
      <c r="R1055">
        <f t="shared" ca="1" si="162"/>
        <v>-0.6244298124579134</v>
      </c>
      <c r="AH1055">
        <f t="shared" ca="1" si="163"/>
        <v>23.368143264447141</v>
      </c>
      <c r="AI1055">
        <f t="shared" ca="1" si="164"/>
        <v>0.64537210340849394</v>
      </c>
      <c r="AX1055">
        <f t="shared" ca="1" si="165"/>
        <v>1.6116276546382711</v>
      </c>
    </row>
    <row r="1056" spans="1:50">
      <c r="A1056">
        <f t="shared" ca="1" si="161"/>
        <v>0.76289357406630198</v>
      </c>
      <c r="R1056">
        <f t="shared" ca="1" si="162"/>
        <v>-1.669941399750551</v>
      </c>
      <c r="AH1056">
        <f t="shared" ca="1" si="163"/>
        <v>19.799583146213713</v>
      </c>
      <c r="AI1056">
        <f t="shared" ca="1" si="164"/>
        <v>0.54396741092877055</v>
      </c>
      <c r="AX1056">
        <f t="shared" ca="1" si="165"/>
        <v>0.8371158810414383</v>
      </c>
    </row>
    <row r="1057" spans="1:50">
      <c r="A1057">
        <f t="shared" ca="1" si="161"/>
        <v>0.88850227451990604</v>
      </c>
      <c r="R1057">
        <f t="shared" ca="1" si="162"/>
        <v>1.7627405096045434</v>
      </c>
      <c r="AH1057">
        <f t="shared" ca="1" si="163"/>
        <v>15.827174495407156</v>
      </c>
      <c r="AI1057">
        <f t="shared" ca="1" si="164"/>
        <v>0.41610899851632455</v>
      </c>
      <c r="AX1057">
        <f t="shared" ca="1" si="165"/>
        <v>3.3683783053444052</v>
      </c>
    </row>
    <row r="1058" spans="1:50">
      <c r="A1058">
        <f t="shared" ca="1" si="161"/>
        <v>0.12757036289865942</v>
      </c>
      <c r="R1058">
        <f t="shared" ca="1" si="162"/>
        <v>1.5500175663061271</v>
      </c>
      <c r="AH1058">
        <f t="shared" ca="1" si="163"/>
        <v>18.054117262666793</v>
      </c>
      <c r="AI1058">
        <f t="shared" ca="1" si="164"/>
        <v>0.48973028806627816</v>
      </c>
      <c r="AX1058">
        <f t="shared" ca="1" si="165"/>
        <v>0.79764122790135117</v>
      </c>
    </row>
    <row r="1059" spans="1:50">
      <c r="A1059">
        <f t="shared" ca="1" si="161"/>
        <v>0.23843915446320219</v>
      </c>
      <c r="R1059">
        <f t="shared" ca="1" si="162"/>
        <v>0.81178812799424682</v>
      </c>
      <c r="AH1059">
        <f t="shared" ca="1" si="163"/>
        <v>33.149926014584608</v>
      </c>
      <c r="AI1059">
        <f t="shared" ca="1" si="164"/>
        <v>0.85803750334301365</v>
      </c>
      <c r="AX1059">
        <f t="shared" ca="1" si="165"/>
        <v>6.09135738655994</v>
      </c>
    </row>
    <row r="1060" spans="1:50">
      <c r="A1060">
        <f t="shared" ca="1" si="161"/>
        <v>0.13868305545697557</v>
      </c>
      <c r="R1060">
        <f t="shared" ca="1" si="162"/>
        <v>-0.89230133528704159</v>
      </c>
      <c r="AH1060">
        <f t="shared" ca="1" si="163"/>
        <v>22.40367885305298</v>
      </c>
      <c r="AI1060">
        <f t="shared" ca="1" si="164"/>
        <v>0.61922152957728238</v>
      </c>
      <c r="AX1060">
        <f t="shared" ca="1" si="165"/>
        <v>0.16101606772127935</v>
      </c>
    </row>
    <row r="1061" spans="1:50">
      <c r="A1061">
        <f t="shared" ca="1" si="161"/>
        <v>0.11790234042768388</v>
      </c>
      <c r="R1061">
        <f t="shared" ca="1" si="162"/>
        <v>-1.9284669783175199</v>
      </c>
      <c r="AH1061">
        <f t="shared" ca="1" si="163"/>
        <v>24.790151135896391</v>
      </c>
      <c r="AI1061">
        <f t="shared" ca="1" si="164"/>
        <v>0.68223176012452702</v>
      </c>
      <c r="AX1061">
        <f t="shared" ca="1" si="165"/>
        <v>2.8862323886189705</v>
      </c>
    </row>
    <row r="1062" spans="1:50">
      <c r="A1062">
        <f t="shared" ca="1" si="161"/>
        <v>0.49670755660532329</v>
      </c>
      <c r="R1062">
        <f t="shared" ca="1" si="162"/>
        <v>1.7936104391528545</v>
      </c>
      <c r="AH1062">
        <f t="shared" ca="1" si="163"/>
        <v>16.742645169701333</v>
      </c>
      <c r="AI1062">
        <f t="shared" ca="1" si="164"/>
        <v>0.44697417484580504</v>
      </c>
      <c r="AX1062">
        <f t="shared" ca="1" si="165"/>
        <v>0.25834413570281722</v>
      </c>
    </row>
    <row r="1063" spans="1:50">
      <c r="A1063">
        <f t="shared" ca="1" si="161"/>
        <v>0.27438680488765854</v>
      </c>
      <c r="R1063">
        <f t="shared" ca="1" si="162"/>
        <v>-0.26683842126292651</v>
      </c>
      <c r="AH1063">
        <f t="shared" ca="1" si="163"/>
        <v>16.289069396547148</v>
      </c>
      <c r="AI1063">
        <f t="shared" ca="1" si="164"/>
        <v>0.43178657892459293</v>
      </c>
      <c r="AX1063">
        <f t="shared" ca="1" si="165"/>
        <v>1.0312421301457864</v>
      </c>
    </row>
    <row r="1064" spans="1:50">
      <c r="A1064">
        <f t="shared" ca="1" si="161"/>
        <v>0.66232242757823978</v>
      </c>
      <c r="R1064">
        <f t="shared" ca="1" si="162"/>
        <v>-0.99920061466152688</v>
      </c>
      <c r="AH1064">
        <f t="shared" ca="1" si="163"/>
        <v>39.11940639817643</v>
      </c>
      <c r="AI1064">
        <f t="shared" ca="1" si="164"/>
        <v>0.94080634143597797</v>
      </c>
      <c r="AX1064">
        <f t="shared" ca="1" si="165"/>
        <v>2.0132029643229243</v>
      </c>
    </row>
    <row r="1065" spans="1:50">
      <c r="A1065">
        <f t="shared" ca="1" si="161"/>
        <v>0.35768508056302573</v>
      </c>
      <c r="R1065">
        <f t="shared" ca="1" si="162"/>
        <v>1.2714081551727585</v>
      </c>
      <c r="AH1065">
        <f t="shared" ca="1" si="163"/>
        <v>8.7321407387009753</v>
      </c>
      <c r="AI1065">
        <f t="shared" ca="1" si="164"/>
        <v>0.15250056376096244</v>
      </c>
      <c r="AX1065">
        <f t="shared" ca="1" si="165"/>
        <v>0.64466167830066246</v>
      </c>
    </row>
    <row r="1066" spans="1:50">
      <c r="A1066">
        <f t="shared" ca="1" si="161"/>
        <v>2.2613125840874715E-2</v>
      </c>
      <c r="R1066">
        <f t="shared" ca="1" si="162"/>
        <v>1.2978475181369704</v>
      </c>
      <c r="AH1066">
        <f t="shared" ca="1" si="163"/>
        <v>19.022680655617108</v>
      </c>
      <c r="AI1066">
        <f t="shared" ca="1" si="164"/>
        <v>0.52020284311806075</v>
      </c>
      <c r="AX1066">
        <f t="shared" ca="1" si="165"/>
        <v>3.1788807448614573</v>
      </c>
    </row>
    <row r="1067" spans="1:50">
      <c r="A1067">
        <f t="shared" ca="1" si="161"/>
        <v>0.63693273502680603</v>
      </c>
      <c r="R1067">
        <f t="shared" ca="1" si="162"/>
        <v>1.4239318943333648</v>
      </c>
      <c r="AH1067">
        <f t="shared" ca="1" si="163"/>
        <v>10.122100287609449</v>
      </c>
      <c r="AI1067">
        <f t="shared" ca="1" si="164"/>
        <v>0.20487655726426079</v>
      </c>
      <c r="AX1067">
        <f t="shared" ca="1" si="165"/>
        <v>0.60338148011908987</v>
      </c>
    </row>
    <row r="1068" spans="1:50">
      <c r="A1068">
        <f t="shared" ca="1" si="161"/>
        <v>0.93292373015493357</v>
      </c>
      <c r="R1068">
        <f t="shared" ca="1" si="162"/>
        <v>2.0022482442589231</v>
      </c>
      <c r="AH1068">
        <f t="shared" ca="1" si="163"/>
        <v>22.907628716749425</v>
      </c>
      <c r="AI1068">
        <f t="shared" ca="1" si="164"/>
        <v>0.63300170912524978</v>
      </c>
      <c r="AX1068">
        <f t="shared" ca="1" si="165"/>
        <v>0.21795432813085303</v>
      </c>
    </row>
    <row r="1069" spans="1:50">
      <c r="A1069">
        <f t="shared" ca="1" si="161"/>
        <v>0.74065898427848986</v>
      </c>
      <c r="R1069">
        <f t="shared" ca="1" si="162"/>
        <v>0.42916875120893272</v>
      </c>
      <c r="AH1069">
        <f t="shared" ca="1" si="163"/>
        <v>15.208019036312017</v>
      </c>
      <c r="AI1069">
        <f t="shared" ca="1" si="164"/>
        <v>0.39475903031118642</v>
      </c>
      <c r="AX1069">
        <f t="shared" ca="1" si="165"/>
        <v>7.0561207792047165E-2</v>
      </c>
    </row>
    <row r="1070" spans="1:50">
      <c r="A1070">
        <f t="shared" ca="1" si="161"/>
        <v>0.10489127348612781</v>
      </c>
      <c r="R1070">
        <f t="shared" ca="1" si="162"/>
        <v>1.1804886563056847</v>
      </c>
      <c r="AH1070">
        <f t="shared" ca="1" si="163"/>
        <v>31.183606748949565</v>
      </c>
      <c r="AI1070">
        <f t="shared" ca="1" si="164"/>
        <v>0.82297167251091186</v>
      </c>
      <c r="AX1070">
        <f t="shared" ca="1" si="165"/>
        <v>6.8246219231733383</v>
      </c>
    </row>
    <row r="1071" spans="1:50">
      <c r="A1071">
        <f t="shared" ca="1" si="161"/>
        <v>0.34685707707289548</v>
      </c>
      <c r="R1071">
        <f t="shared" ca="1" si="162"/>
        <v>-0.16648108778054824</v>
      </c>
      <c r="AH1071">
        <f t="shared" ca="1" si="163"/>
        <v>5.0843177390586192</v>
      </c>
      <c r="AI1071">
        <f t="shared" ca="1" si="164"/>
        <v>5.1700573743412304E-2</v>
      </c>
      <c r="AX1071">
        <f t="shared" ca="1" si="165"/>
        <v>0.7487093398606931</v>
      </c>
    </row>
    <row r="1072" spans="1:50">
      <c r="A1072">
        <f t="shared" ca="1" si="161"/>
        <v>0.36087886636266975</v>
      </c>
      <c r="R1072">
        <f t="shared" ca="1" si="162"/>
        <v>0.20599543002169521</v>
      </c>
      <c r="AH1072">
        <f t="shared" ca="1" si="163"/>
        <v>17.507998633777397</v>
      </c>
      <c r="AI1072">
        <f t="shared" ca="1" si="164"/>
        <v>0.47213492360869425</v>
      </c>
      <c r="AX1072">
        <f t="shared" ca="1" si="165"/>
        <v>3.3185144852543864</v>
      </c>
    </row>
    <row r="1073" spans="1:50">
      <c r="A1073">
        <f t="shared" ca="1" si="161"/>
        <v>0.90531182893011075</v>
      </c>
      <c r="R1073">
        <f t="shared" ca="1" si="162"/>
        <v>-0.40158829472644159</v>
      </c>
      <c r="AH1073">
        <f t="shared" ca="1" si="163"/>
        <v>28.441823684074695</v>
      </c>
      <c r="AI1073">
        <f t="shared" ca="1" si="164"/>
        <v>0.76762251696573858</v>
      </c>
      <c r="AX1073">
        <f t="shared" ca="1" si="165"/>
        <v>1.0822778667169684</v>
      </c>
    </row>
    <row r="1074" spans="1:50">
      <c r="A1074">
        <f t="shared" ca="1" si="161"/>
        <v>0.63660493370241023</v>
      </c>
      <c r="R1074">
        <f t="shared" ca="1" si="162"/>
        <v>0.23360995036352064</v>
      </c>
      <c r="AH1074">
        <f t="shared" ca="1" si="163"/>
        <v>37.473514906836677</v>
      </c>
      <c r="AI1074">
        <f t="shared" ca="1" si="164"/>
        <v>0.92154358560537852</v>
      </c>
      <c r="AX1074">
        <f t="shared" ca="1" si="165"/>
        <v>0.41877448181692967</v>
      </c>
    </row>
    <row r="1075" spans="1:50">
      <c r="A1075">
        <f t="shared" ca="1" si="161"/>
        <v>0.16520966551192673</v>
      </c>
      <c r="R1075">
        <f t="shared" ca="1" si="162"/>
        <v>0.72485360390446374</v>
      </c>
      <c r="AH1075">
        <f t="shared" ca="1" si="163"/>
        <v>32.16649035170628</v>
      </c>
      <c r="AI1075">
        <f t="shared" ca="1" si="164"/>
        <v>0.84098296681210738</v>
      </c>
      <c r="AX1075">
        <f t="shared" ca="1" si="165"/>
        <v>1.3176762765187064</v>
      </c>
    </row>
    <row r="1076" spans="1:50">
      <c r="A1076">
        <f t="shared" ca="1" si="161"/>
        <v>0.55756309295079487</v>
      </c>
      <c r="R1076">
        <f t="shared" ca="1" si="162"/>
        <v>0.46244830702592526</v>
      </c>
      <c r="AH1076">
        <f t="shared" ca="1" si="163"/>
        <v>14.560127798477495</v>
      </c>
      <c r="AI1076">
        <f t="shared" ca="1" si="164"/>
        <v>0.37200772916987634</v>
      </c>
      <c r="AX1076">
        <f t="shared" ca="1" si="165"/>
        <v>0.20497149715311849</v>
      </c>
    </row>
    <row r="1077" spans="1:50">
      <c r="A1077">
        <f t="shared" ca="1" si="161"/>
        <v>0.63464679628417009</v>
      </c>
      <c r="R1077">
        <f t="shared" ca="1" si="162"/>
        <v>-1.2089514667281271</v>
      </c>
      <c r="AH1077">
        <f t="shared" ca="1" si="163"/>
        <v>10.086176120239735</v>
      </c>
      <c r="AI1077">
        <f t="shared" ca="1" si="164"/>
        <v>0.20344333164773976</v>
      </c>
      <c r="AX1077">
        <f t="shared" ca="1" si="165"/>
        <v>1.0185514044560144</v>
      </c>
    </row>
    <row r="1078" spans="1:50">
      <c r="A1078">
        <f t="shared" ca="1" si="161"/>
        <v>0.98773925025396303</v>
      </c>
      <c r="R1078">
        <f t="shared" ca="1" si="162"/>
        <v>0.89352923965416109</v>
      </c>
      <c r="AH1078">
        <f t="shared" ca="1" si="163"/>
        <v>14.818070629071642</v>
      </c>
      <c r="AI1078">
        <f t="shared" ca="1" si="164"/>
        <v>0.38111592286950435</v>
      </c>
      <c r="AX1078">
        <f t="shared" ca="1" si="165"/>
        <v>9.1347985941316807</v>
      </c>
    </row>
    <row r="1079" spans="1:50">
      <c r="A1079">
        <f t="shared" ca="1" si="161"/>
        <v>0.72654669091270352</v>
      </c>
      <c r="R1079">
        <f t="shared" ca="1" si="162"/>
        <v>0.82518936597255155</v>
      </c>
      <c r="AH1079">
        <f t="shared" ca="1" si="163"/>
        <v>14.392685247406064</v>
      </c>
      <c r="AI1079">
        <f t="shared" ca="1" si="164"/>
        <v>0.36605956805485318</v>
      </c>
      <c r="AX1079">
        <f t="shared" ca="1" si="165"/>
        <v>2.8229820920285413</v>
      </c>
    </row>
    <row r="1080" spans="1:50">
      <c r="A1080">
        <f t="shared" ca="1" si="161"/>
        <v>0.85663358869393191</v>
      </c>
      <c r="R1080">
        <f t="shared" ca="1" si="162"/>
        <v>-5.4461858442324568E-2</v>
      </c>
      <c r="AH1080">
        <f t="shared" ca="1" si="163"/>
        <v>38.221169984295138</v>
      </c>
      <c r="AI1080">
        <f t="shared" ca="1" si="164"/>
        <v>0.93062958173056509</v>
      </c>
      <c r="AX1080">
        <f t="shared" ca="1" si="165"/>
        <v>0.19225609540620489</v>
      </c>
    </row>
    <row r="1081" spans="1:50">
      <c r="A1081">
        <f t="shared" ca="1" si="161"/>
        <v>0.86034848640923711</v>
      </c>
      <c r="R1081">
        <f t="shared" ca="1" si="162"/>
        <v>0.54048920907776477</v>
      </c>
      <c r="AH1081">
        <f t="shared" ca="1" si="163"/>
        <v>36.896611768304425</v>
      </c>
      <c r="AI1081">
        <f t="shared" ca="1" si="164"/>
        <v>0.91415060842473095</v>
      </c>
      <c r="AX1081">
        <f t="shared" ca="1" si="165"/>
        <v>1.4823279700102352</v>
      </c>
    </row>
    <row r="1082" spans="1:50">
      <c r="A1082">
        <f t="shared" ca="1" si="161"/>
        <v>0.63441587364043439</v>
      </c>
      <c r="R1082">
        <f t="shared" ca="1" si="162"/>
        <v>-0.33544461211974486</v>
      </c>
      <c r="AH1082">
        <f t="shared" ca="1" si="163"/>
        <v>13.357302233054369</v>
      </c>
      <c r="AI1082">
        <f t="shared" ca="1" si="164"/>
        <v>0.32865635018013872</v>
      </c>
      <c r="AX1082">
        <f t="shared" ca="1" si="165"/>
        <v>1.4806112500394089</v>
      </c>
    </row>
    <row r="1083" spans="1:50">
      <c r="A1083">
        <f t="shared" ca="1" si="161"/>
        <v>0.94191987944486499</v>
      </c>
      <c r="R1083">
        <f t="shared" ca="1" si="162"/>
        <v>-0.29230874858119305</v>
      </c>
      <c r="AH1083">
        <f t="shared" ca="1" si="163"/>
        <v>18.063354150134121</v>
      </c>
      <c r="AI1083">
        <f t="shared" ca="1" si="164"/>
        <v>0.49002532593012227</v>
      </c>
      <c r="AX1083">
        <f t="shared" ca="1" si="165"/>
        <v>1.0220587241823371</v>
      </c>
    </row>
    <row r="1084" spans="1:50">
      <c r="A1084">
        <f t="shared" ca="1" si="161"/>
        <v>0.76476137993470983</v>
      </c>
      <c r="R1084">
        <f t="shared" ca="1" si="162"/>
        <v>0.50128878249614139</v>
      </c>
      <c r="AH1084">
        <f t="shared" ca="1" si="163"/>
        <v>38.140293542462558</v>
      </c>
      <c r="AI1084">
        <f t="shared" ca="1" si="164"/>
        <v>0.92967368137052231</v>
      </c>
      <c r="AX1084">
        <f t="shared" ca="1" si="165"/>
        <v>0.82454853981392562</v>
      </c>
    </row>
    <row r="1085" spans="1:50">
      <c r="A1085">
        <f t="shared" ca="1" si="161"/>
        <v>0.70055727948959545</v>
      </c>
      <c r="R1085">
        <f t="shared" ca="1" si="162"/>
        <v>-3.050956679490199E-2</v>
      </c>
      <c r="AH1085">
        <f t="shared" ca="1" si="163"/>
        <v>13.274041499576256</v>
      </c>
      <c r="AI1085">
        <f t="shared" ca="1" si="164"/>
        <v>0.32560198611257651</v>
      </c>
      <c r="AX1085">
        <f t="shared" ca="1" si="165"/>
        <v>0.15774433663846171</v>
      </c>
    </row>
    <row r="1086" spans="1:50">
      <c r="A1086">
        <f t="shared" ca="1" si="161"/>
        <v>0.56788248249648976</v>
      </c>
      <c r="R1086">
        <f t="shared" ca="1" si="162"/>
        <v>-0.25860327350885182</v>
      </c>
      <c r="AH1086">
        <f t="shared" ca="1" si="163"/>
        <v>28.47240023628029</v>
      </c>
      <c r="AI1086">
        <f t="shared" ca="1" si="164"/>
        <v>0.76828122420654754</v>
      </c>
      <c r="AX1086">
        <f t="shared" ca="1" si="165"/>
        <v>0.45043713916160455</v>
      </c>
    </row>
    <row r="1087" spans="1:50">
      <c r="A1087">
        <f t="shared" ca="1" si="161"/>
        <v>0.50829399526081065</v>
      </c>
      <c r="R1087">
        <f t="shared" ca="1" si="162"/>
        <v>-1.1083610449449006</v>
      </c>
      <c r="AH1087">
        <f t="shared" ca="1" si="163"/>
        <v>16.613069831217217</v>
      </c>
      <c r="AI1087">
        <f t="shared" ca="1" si="164"/>
        <v>0.44265644695241091</v>
      </c>
      <c r="AX1087">
        <f t="shared" ca="1" si="165"/>
        <v>6.7713019723618766</v>
      </c>
    </row>
    <row r="1088" spans="1:50">
      <c r="A1088">
        <f t="shared" ca="1" si="161"/>
        <v>5.0389372263138554E-2</v>
      </c>
      <c r="R1088">
        <f t="shared" ca="1" si="162"/>
        <v>-0.6855048377609394</v>
      </c>
      <c r="AH1088">
        <f t="shared" ca="1" si="163"/>
        <v>18.846496161076598</v>
      </c>
      <c r="AI1088">
        <f t="shared" ca="1" si="164"/>
        <v>0.51472959927909245</v>
      </c>
      <c r="AX1088">
        <f t="shared" ca="1" si="165"/>
        <v>0.11261423026359292</v>
      </c>
    </row>
    <row r="1089" spans="1:50">
      <c r="A1089">
        <f t="shared" ca="1" si="161"/>
        <v>0.90348452190981365</v>
      </c>
      <c r="R1089">
        <f t="shared" ca="1" si="162"/>
        <v>-0.29664308022414426</v>
      </c>
      <c r="AH1089">
        <f t="shared" ca="1" si="163"/>
        <v>41.195535599300477</v>
      </c>
      <c r="AI1089">
        <f t="shared" ca="1" si="164"/>
        <v>0.96124070330840738</v>
      </c>
      <c r="AX1089">
        <f t="shared" ca="1" si="165"/>
        <v>3.8993929039534243</v>
      </c>
    </row>
    <row r="1090" spans="1:50">
      <c r="A1090">
        <f t="shared" ca="1" si="161"/>
        <v>4.1745030428708918E-2</v>
      </c>
      <c r="R1090">
        <f t="shared" ca="1" si="162"/>
        <v>0.75572742656108283</v>
      </c>
      <c r="AH1090">
        <f t="shared" ca="1" si="163"/>
        <v>40.189448168591582</v>
      </c>
      <c r="AI1090">
        <f t="shared" ca="1" si="164"/>
        <v>0.95187653638162451</v>
      </c>
      <c r="AX1090">
        <f t="shared" ca="1" si="165"/>
        <v>1.7476089111749689</v>
      </c>
    </row>
    <row r="1091" spans="1:50">
      <c r="A1091">
        <f t="shared" ref="A1091:A1154" ca="1" si="166">RAND()</f>
        <v>0.71002933717694294</v>
      </c>
      <c r="R1091">
        <f t="shared" ref="R1091:R1154" ca="1" si="167">_xlfn.NORM.INV(RAND(),0,1)</f>
        <v>0.13325199945135119</v>
      </c>
      <c r="AH1091">
        <f t="shared" ref="AH1091:AH1154" ca="1" si="168">IF(AI1091&lt;$AL$4,$AL$1+SQRT(AI1091*($AL$2-$AL$1)*($AL$3-$AL$1)),$AL$2-SQRT((1-AI1091)*($AL$2-$AL$1)*($AL$2-$AL$3)))</f>
        <v>18.111504690766516</v>
      </c>
      <c r="AI1091">
        <f t="shared" ref="AI1091:AI1154" ca="1" si="169">RAND()</f>
        <v>0.49156193345649701</v>
      </c>
      <c r="AX1091">
        <f t="shared" ref="AX1091:AX1154" ca="1" si="170">-LN(1-RAND())/$AW$2</f>
        <v>1.2384168896545662</v>
      </c>
    </row>
    <row r="1092" spans="1:50">
      <c r="A1092">
        <f t="shared" ca="1" si="166"/>
        <v>0.16115347708008165</v>
      </c>
      <c r="R1092">
        <f t="shared" ca="1" si="167"/>
        <v>0.72113176594352268</v>
      </c>
      <c r="AH1092">
        <f t="shared" ca="1" si="168"/>
        <v>32.153089716179508</v>
      </c>
      <c r="AI1092">
        <f t="shared" ca="1" si="169"/>
        <v>0.8407438966606311</v>
      </c>
      <c r="AX1092">
        <f t="shared" ca="1" si="170"/>
        <v>0.94139843793947708</v>
      </c>
    </row>
    <row r="1093" spans="1:50">
      <c r="A1093">
        <f t="shared" ca="1" si="166"/>
        <v>0.89632088091224116</v>
      </c>
      <c r="R1093">
        <f t="shared" ca="1" si="167"/>
        <v>-1.0404480715983278</v>
      </c>
      <c r="AH1093">
        <f t="shared" ca="1" si="168"/>
        <v>32.442064773449403</v>
      </c>
      <c r="AI1093">
        <f t="shared" ca="1" si="169"/>
        <v>0.84585945529012674</v>
      </c>
      <c r="AX1093">
        <f t="shared" ca="1" si="170"/>
        <v>0.23671612930706332</v>
      </c>
    </row>
    <row r="1094" spans="1:50">
      <c r="A1094">
        <f t="shared" ca="1" si="166"/>
        <v>0.80704639482149243</v>
      </c>
      <c r="R1094">
        <f t="shared" ca="1" si="167"/>
        <v>0.3988043052415024</v>
      </c>
      <c r="AH1094">
        <f t="shared" ca="1" si="168"/>
        <v>8.5851039959417434</v>
      </c>
      <c r="AI1094">
        <f t="shared" ca="1" si="169"/>
        <v>0.14740802124226982</v>
      </c>
      <c r="AX1094">
        <f t="shared" ca="1" si="170"/>
        <v>0.70825131932317176</v>
      </c>
    </row>
    <row r="1095" spans="1:50">
      <c r="A1095">
        <f t="shared" ca="1" si="166"/>
        <v>0.72633469958132912</v>
      </c>
      <c r="R1095">
        <f t="shared" ca="1" si="167"/>
        <v>0.92749601463603848</v>
      </c>
      <c r="AH1095">
        <f t="shared" ca="1" si="168"/>
        <v>17.909797282971468</v>
      </c>
      <c r="AI1095">
        <f t="shared" ca="1" si="169"/>
        <v>0.48510944479000739</v>
      </c>
      <c r="AX1095">
        <f t="shared" ca="1" si="170"/>
        <v>0.89122386306073387</v>
      </c>
    </row>
    <row r="1096" spans="1:50">
      <c r="A1096">
        <f t="shared" ca="1" si="166"/>
        <v>0.91346909294797674</v>
      </c>
      <c r="R1096">
        <f t="shared" ca="1" si="167"/>
        <v>-4.2509437714983861E-2</v>
      </c>
      <c r="AH1096">
        <f t="shared" ca="1" si="168"/>
        <v>6.0202356068758833</v>
      </c>
      <c r="AI1096">
        <f t="shared" ca="1" si="169"/>
        <v>7.2486473524592476E-2</v>
      </c>
      <c r="AX1096">
        <f t="shared" ca="1" si="170"/>
        <v>8.1733659718660405</v>
      </c>
    </row>
    <row r="1097" spans="1:50">
      <c r="A1097">
        <f t="shared" ca="1" si="166"/>
        <v>0.49888982574592533</v>
      </c>
      <c r="R1097">
        <f t="shared" ca="1" si="167"/>
        <v>0.65029973287928955</v>
      </c>
      <c r="AH1097">
        <f t="shared" ca="1" si="168"/>
        <v>5.2299866428372868</v>
      </c>
      <c r="AI1097">
        <f t="shared" ca="1" si="169"/>
        <v>5.4705520568512855E-2</v>
      </c>
      <c r="AX1097">
        <f t="shared" ca="1" si="170"/>
        <v>0.30395517133441108</v>
      </c>
    </row>
    <row r="1098" spans="1:50">
      <c r="A1098">
        <f t="shared" ca="1" si="166"/>
        <v>0.22901761203872151</v>
      </c>
      <c r="R1098">
        <f t="shared" ca="1" si="167"/>
        <v>0.24368606536658444</v>
      </c>
      <c r="AH1098">
        <f t="shared" ca="1" si="168"/>
        <v>36.539638532136792</v>
      </c>
      <c r="AI1098">
        <f t="shared" ca="1" si="169"/>
        <v>0.90940933457723172</v>
      </c>
      <c r="AX1098">
        <f t="shared" ca="1" si="170"/>
        <v>6.5543892248099791</v>
      </c>
    </row>
    <row r="1099" spans="1:50">
      <c r="A1099">
        <f t="shared" ca="1" si="166"/>
        <v>0.14769616126021234</v>
      </c>
      <c r="R1099">
        <f t="shared" ca="1" si="167"/>
        <v>-0.66570419837594419</v>
      </c>
      <c r="AH1099">
        <f t="shared" ca="1" si="168"/>
        <v>13.293457898113459</v>
      </c>
      <c r="AI1099">
        <f t="shared" ca="1" si="169"/>
        <v>0.3263148834612154</v>
      </c>
      <c r="AX1099">
        <f t="shared" ca="1" si="170"/>
        <v>4.3853585982021697</v>
      </c>
    </row>
    <row r="1100" spans="1:50">
      <c r="A1100">
        <f t="shared" ca="1" si="166"/>
        <v>0.59493378988719914</v>
      </c>
      <c r="R1100">
        <f t="shared" ca="1" si="167"/>
        <v>-2.5863904807739524</v>
      </c>
      <c r="AH1100">
        <f t="shared" ca="1" si="168"/>
        <v>15.902662931629564</v>
      </c>
      <c r="AI1100">
        <f t="shared" ca="1" si="169"/>
        <v>0.41868580242296582</v>
      </c>
      <c r="AX1100">
        <f t="shared" ca="1" si="170"/>
        <v>0.45237708442324254</v>
      </c>
    </row>
    <row r="1101" spans="1:50">
      <c r="A1101">
        <f t="shared" ca="1" si="166"/>
        <v>0.82327244888653262</v>
      </c>
      <c r="R1101">
        <f t="shared" ca="1" si="167"/>
        <v>-0.84398693564205063</v>
      </c>
      <c r="AH1101">
        <f t="shared" ca="1" si="168"/>
        <v>9.8614214811725383</v>
      </c>
      <c r="AI1101">
        <f t="shared" ca="1" si="169"/>
        <v>0.1944952672586624</v>
      </c>
      <c r="AX1101">
        <f t="shared" ca="1" si="170"/>
        <v>0.44872046359493367</v>
      </c>
    </row>
    <row r="1102" spans="1:50">
      <c r="A1102">
        <f t="shared" ca="1" si="166"/>
        <v>0.73713627727278286</v>
      </c>
      <c r="R1102">
        <f t="shared" ca="1" si="167"/>
        <v>8.437285815580195E-2</v>
      </c>
      <c r="AH1102">
        <f t="shared" ca="1" si="168"/>
        <v>32.694167897180982</v>
      </c>
      <c r="AI1102">
        <f t="shared" ca="1" si="169"/>
        <v>0.85025408761451937</v>
      </c>
      <c r="AX1102">
        <f t="shared" ca="1" si="170"/>
        <v>1.1281136861240395</v>
      </c>
    </row>
    <row r="1103" spans="1:50">
      <c r="A1103">
        <f t="shared" ca="1" si="166"/>
        <v>0.98233006797674327</v>
      </c>
      <c r="R1103">
        <f t="shared" ca="1" si="167"/>
        <v>0.69817195729801418</v>
      </c>
      <c r="AH1103">
        <f t="shared" ca="1" si="168"/>
        <v>41.808186614741921</v>
      </c>
      <c r="AI1103">
        <f t="shared" ca="1" si="169"/>
        <v>0.96644709673055329</v>
      </c>
      <c r="AX1103">
        <f t="shared" ca="1" si="170"/>
        <v>1.5214410393330127</v>
      </c>
    </row>
    <row r="1104" spans="1:50">
      <c r="A1104">
        <f t="shared" ca="1" si="166"/>
        <v>0.29437410158777833</v>
      </c>
      <c r="R1104">
        <f t="shared" ca="1" si="167"/>
        <v>-0.49982094066999611</v>
      </c>
      <c r="AH1104">
        <f t="shared" ca="1" si="168"/>
        <v>6.386444227787698</v>
      </c>
      <c r="AI1104">
        <f t="shared" ca="1" si="169"/>
        <v>8.15733397492856E-2</v>
      </c>
      <c r="AX1104">
        <f t="shared" ca="1" si="170"/>
        <v>0.22622483221961992</v>
      </c>
    </row>
    <row r="1105" spans="1:50">
      <c r="A1105">
        <f t="shared" ca="1" si="166"/>
        <v>0.75423612801320394</v>
      </c>
      <c r="R1105">
        <f t="shared" ca="1" si="167"/>
        <v>-0.26219905854569736</v>
      </c>
      <c r="AH1105">
        <f t="shared" ca="1" si="168"/>
        <v>14.239751886671513</v>
      </c>
      <c r="AI1105">
        <f t="shared" ca="1" si="169"/>
        <v>0.36060232743659315</v>
      </c>
      <c r="AX1105">
        <f t="shared" ca="1" si="170"/>
        <v>5.4120849165836775</v>
      </c>
    </row>
    <row r="1106" spans="1:50">
      <c r="A1106">
        <f t="shared" ca="1" si="166"/>
        <v>0.47066038885287942</v>
      </c>
      <c r="R1106">
        <f t="shared" ca="1" si="167"/>
        <v>-0.21382556563518096</v>
      </c>
      <c r="AH1106">
        <f t="shared" ca="1" si="168"/>
        <v>44.292001743849177</v>
      </c>
      <c r="AI1106">
        <f t="shared" ca="1" si="169"/>
        <v>0.98370937795388957</v>
      </c>
      <c r="AX1106">
        <f t="shared" ca="1" si="170"/>
        <v>2.1060407126030003</v>
      </c>
    </row>
    <row r="1107" spans="1:50">
      <c r="A1107">
        <f t="shared" ca="1" si="166"/>
        <v>0.81130554507163621</v>
      </c>
      <c r="R1107">
        <f t="shared" ca="1" si="167"/>
        <v>-0.43354862235564107</v>
      </c>
      <c r="AH1107">
        <f t="shared" ca="1" si="168"/>
        <v>25.940194085516094</v>
      </c>
      <c r="AI1107">
        <f t="shared" ca="1" si="169"/>
        <v>0.71056286967868265</v>
      </c>
      <c r="AX1107">
        <f t="shared" ca="1" si="170"/>
        <v>0.36522528972978163</v>
      </c>
    </row>
    <row r="1108" spans="1:50">
      <c r="A1108">
        <f t="shared" ca="1" si="166"/>
        <v>0.75468628001233085</v>
      </c>
      <c r="R1108">
        <f t="shared" ca="1" si="167"/>
        <v>-2.055501859747745</v>
      </c>
      <c r="AH1108">
        <f t="shared" ca="1" si="168"/>
        <v>10.873306335701542</v>
      </c>
      <c r="AI1108">
        <f t="shared" ca="1" si="169"/>
        <v>0.23455092145007339</v>
      </c>
      <c r="AX1108">
        <f t="shared" ca="1" si="170"/>
        <v>1.2111466643758935</v>
      </c>
    </row>
    <row r="1109" spans="1:50">
      <c r="A1109">
        <f t="shared" ca="1" si="166"/>
        <v>0.73539030850194653</v>
      </c>
      <c r="R1109">
        <f t="shared" ca="1" si="167"/>
        <v>1.2201501114221645</v>
      </c>
      <c r="AH1109">
        <f t="shared" ca="1" si="168"/>
        <v>44.558229601821687</v>
      </c>
      <c r="AI1109">
        <f t="shared" ca="1" si="169"/>
        <v>0.98519356746675513</v>
      </c>
      <c r="AX1109">
        <f t="shared" ca="1" si="170"/>
        <v>4.1111822100522364</v>
      </c>
    </row>
    <row r="1110" spans="1:50">
      <c r="A1110">
        <f t="shared" ca="1" si="166"/>
        <v>0.49542063181646523</v>
      </c>
      <c r="R1110">
        <f t="shared" ca="1" si="167"/>
        <v>-0.20944766526496769</v>
      </c>
      <c r="AH1110">
        <f t="shared" ca="1" si="168"/>
        <v>35.28484958970315</v>
      </c>
      <c r="AI1110">
        <f t="shared" ca="1" si="169"/>
        <v>0.89173217420117024</v>
      </c>
      <c r="AX1110">
        <f t="shared" ca="1" si="170"/>
        <v>0.33277320796117249</v>
      </c>
    </row>
    <row r="1111" spans="1:50">
      <c r="A1111">
        <f t="shared" ca="1" si="166"/>
        <v>0.78882544644740993</v>
      </c>
      <c r="R1111">
        <f t="shared" ca="1" si="167"/>
        <v>1.2370489746712483</v>
      </c>
      <c r="AH1111">
        <f t="shared" ca="1" si="168"/>
        <v>32.607064517174621</v>
      </c>
      <c r="AI1111">
        <f t="shared" ca="1" si="169"/>
        <v>0.848742897645137</v>
      </c>
      <c r="AX1111">
        <f t="shared" ca="1" si="170"/>
        <v>0.85699552795905443</v>
      </c>
    </row>
    <row r="1112" spans="1:50">
      <c r="A1112">
        <f t="shared" ca="1" si="166"/>
        <v>0.41569744728752978</v>
      </c>
      <c r="R1112">
        <f t="shared" ca="1" si="167"/>
        <v>-0.52138211522460098</v>
      </c>
      <c r="AH1112">
        <f t="shared" ca="1" si="168"/>
        <v>30.539367189943629</v>
      </c>
      <c r="AI1112">
        <f t="shared" ca="1" si="169"/>
        <v>0.81064188531607873</v>
      </c>
      <c r="AX1112">
        <f t="shared" ca="1" si="170"/>
        <v>0.33736109435638967</v>
      </c>
    </row>
    <row r="1113" spans="1:50">
      <c r="A1113">
        <f t="shared" ca="1" si="166"/>
        <v>3.8989306903234766E-2</v>
      </c>
      <c r="R1113">
        <f t="shared" ca="1" si="167"/>
        <v>-4.4402885878154566E-2</v>
      </c>
      <c r="AH1113">
        <f t="shared" ca="1" si="168"/>
        <v>9.3536941874132182</v>
      </c>
      <c r="AI1113">
        <f t="shared" ca="1" si="169"/>
        <v>0.17498318990329564</v>
      </c>
      <c r="AX1113">
        <f t="shared" ca="1" si="170"/>
        <v>0.82454970958205853</v>
      </c>
    </row>
    <row r="1114" spans="1:50">
      <c r="A1114">
        <f t="shared" ca="1" si="166"/>
        <v>0.18968615439960923</v>
      </c>
      <c r="R1114">
        <f t="shared" ca="1" si="167"/>
        <v>-0.81968911262121913</v>
      </c>
      <c r="AH1114">
        <f t="shared" ca="1" si="168"/>
        <v>14.237265945152892</v>
      </c>
      <c r="AI1114">
        <f t="shared" ca="1" si="169"/>
        <v>0.36051342646113937</v>
      </c>
      <c r="AX1114">
        <f t="shared" ca="1" si="170"/>
        <v>0.15749557739132886</v>
      </c>
    </row>
    <row r="1115" spans="1:50">
      <c r="A1115">
        <f t="shared" ca="1" si="166"/>
        <v>1.8950057381802998E-2</v>
      </c>
      <c r="R1115">
        <f t="shared" ca="1" si="167"/>
        <v>0.31178273441961113</v>
      </c>
      <c r="AH1115">
        <f t="shared" ca="1" si="168"/>
        <v>12.131059353629681</v>
      </c>
      <c r="AI1115">
        <f t="shared" ca="1" si="169"/>
        <v>0.28297166716084088</v>
      </c>
      <c r="AX1115">
        <f t="shared" ca="1" si="170"/>
        <v>0.40520540097876695</v>
      </c>
    </row>
    <row r="1116" spans="1:50">
      <c r="A1116">
        <f t="shared" ca="1" si="166"/>
        <v>4.9109637865664468E-2</v>
      </c>
      <c r="R1116">
        <f t="shared" ca="1" si="167"/>
        <v>-0.60926277429685205</v>
      </c>
      <c r="AH1116">
        <f t="shared" ca="1" si="168"/>
        <v>15.754951214486681</v>
      </c>
      <c r="AI1116">
        <f t="shared" ca="1" si="169"/>
        <v>0.41363831683890639</v>
      </c>
      <c r="AX1116">
        <f t="shared" ca="1" si="170"/>
        <v>6.2931514217901388</v>
      </c>
    </row>
    <row r="1117" spans="1:50">
      <c r="A1117">
        <f t="shared" ca="1" si="166"/>
        <v>0.72480051952317048</v>
      </c>
      <c r="R1117">
        <f t="shared" ca="1" si="167"/>
        <v>1.0268399040296212</v>
      </c>
      <c r="AH1117">
        <f t="shared" ca="1" si="168"/>
        <v>40.003697929762588</v>
      </c>
      <c r="AI1117">
        <f t="shared" ca="1" si="169"/>
        <v>0.95003697246028362</v>
      </c>
      <c r="AX1117">
        <f t="shared" ca="1" si="170"/>
        <v>1.739114697636627</v>
      </c>
    </row>
    <row r="1118" spans="1:50">
      <c r="A1118">
        <f t="shared" ca="1" si="166"/>
        <v>0.41753848882379341</v>
      </c>
      <c r="R1118">
        <f t="shared" ca="1" si="167"/>
        <v>0.28828214850484968</v>
      </c>
      <c r="AH1118">
        <f t="shared" ca="1" si="168"/>
        <v>10.0332595148422</v>
      </c>
      <c r="AI1118">
        <f t="shared" ca="1" si="169"/>
        <v>0.20132982749602424</v>
      </c>
      <c r="AX1118">
        <f t="shared" ca="1" si="170"/>
        <v>4.160060244689763E-2</v>
      </c>
    </row>
    <row r="1119" spans="1:50">
      <c r="A1119">
        <f t="shared" ca="1" si="166"/>
        <v>0.47638488675645929</v>
      </c>
      <c r="R1119">
        <f t="shared" ca="1" si="167"/>
        <v>0.67054388705403301</v>
      </c>
      <c r="AH1119">
        <f t="shared" ca="1" si="168"/>
        <v>12.943543080221531</v>
      </c>
      <c r="AI1119">
        <f t="shared" ca="1" si="169"/>
        <v>0.3134095002763011</v>
      </c>
      <c r="AX1119">
        <f t="shared" ca="1" si="170"/>
        <v>1.3796420402836176</v>
      </c>
    </row>
    <row r="1120" spans="1:50">
      <c r="A1120">
        <f t="shared" ca="1" si="166"/>
        <v>0.38710432223070912</v>
      </c>
      <c r="R1120">
        <f t="shared" ca="1" si="167"/>
        <v>-0.10854252731072714</v>
      </c>
      <c r="AH1120">
        <f t="shared" ca="1" si="168"/>
        <v>27.758976018601633</v>
      </c>
      <c r="AI1120">
        <f t="shared" ca="1" si="169"/>
        <v>0.75266842612943141</v>
      </c>
      <c r="AX1120">
        <f t="shared" ca="1" si="170"/>
        <v>2.1020467006157708</v>
      </c>
    </row>
    <row r="1121" spans="1:50">
      <c r="A1121">
        <f t="shared" ca="1" si="166"/>
        <v>6.3133729712340769E-2</v>
      </c>
      <c r="R1121">
        <f t="shared" ca="1" si="167"/>
        <v>-2.2683569155501444</v>
      </c>
      <c r="AH1121">
        <f t="shared" ca="1" si="168"/>
        <v>42.554200714675019</v>
      </c>
      <c r="AI1121">
        <f t="shared" ca="1" si="169"/>
        <v>0.97228003650132699</v>
      </c>
      <c r="AX1121">
        <f t="shared" ca="1" si="170"/>
        <v>1.737555865345989</v>
      </c>
    </row>
    <row r="1122" spans="1:50">
      <c r="A1122">
        <f t="shared" ca="1" si="166"/>
        <v>0.24446688296768782</v>
      </c>
      <c r="R1122">
        <f t="shared" ca="1" si="167"/>
        <v>1.0905494242128664</v>
      </c>
      <c r="AH1122">
        <f t="shared" ca="1" si="168"/>
        <v>22.930774304335266</v>
      </c>
      <c r="AI1122">
        <f t="shared" ca="1" si="169"/>
        <v>0.63362851011858212</v>
      </c>
      <c r="AX1122">
        <f t="shared" ca="1" si="170"/>
        <v>0.79439294171943198</v>
      </c>
    </row>
    <row r="1123" spans="1:50">
      <c r="A1123">
        <f t="shared" ca="1" si="166"/>
        <v>0.4018526888330497</v>
      </c>
      <c r="R1123">
        <f t="shared" ca="1" si="167"/>
        <v>-0.42631662993825781</v>
      </c>
      <c r="AH1123">
        <f t="shared" ca="1" si="168"/>
        <v>42.663087256690176</v>
      </c>
      <c r="AI1123">
        <f t="shared" ca="1" si="169"/>
        <v>0.97308485569852898</v>
      </c>
      <c r="AX1123">
        <f t="shared" ca="1" si="170"/>
        <v>4.6812611297201636</v>
      </c>
    </row>
    <row r="1124" spans="1:50">
      <c r="A1124">
        <f t="shared" ca="1" si="166"/>
        <v>0.57574796916293036</v>
      </c>
      <c r="R1124">
        <f t="shared" ca="1" si="167"/>
        <v>-1.2264839923796378</v>
      </c>
      <c r="AH1124">
        <f t="shared" ca="1" si="168"/>
        <v>22.809870942005638</v>
      </c>
      <c r="AI1124">
        <f t="shared" ca="1" si="169"/>
        <v>0.63034844090480535</v>
      </c>
      <c r="AX1124">
        <f t="shared" ca="1" si="170"/>
        <v>0.36131690175719128</v>
      </c>
    </row>
    <row r="1125" spans="1:50">
      <c r="A1125">
        <f t="shared" ca="1" si="166"/>
        <v>0.51544264472300549</v>
      </c>
      <c r="R1125">
        <f t="shared" ca="1" si="167"/>
        <v>0.21658347455738977</v>
      </c>
      <c r="AH1125">
        <f t="shared" ca="1" si="168"/>
        <v>17.541489056978179</v>
      </c>
      <c r="AI1125">
        <f t="shared" ca="1" si="169"/>
        <v>0.47322253368086642</v>
      </c>
      <c r="AX1125">
        <f t="shared" ca="1" si="170"/>
        <v>1.110626421862257</v>
      </c>
    </row>
    <row r="1126" spans="1:50">
      <c r="A1126">
        <f t="shared" ca="1" si="166"/>
        <v>0.55924923865831022</v>
      </c>
      <c r="R1126">
        <f t="shared" ca="1" si="167"/>
        <v>7.6001144348919761E-2</v>
      </c>
      <c r="AH1126">
        <f t="shared" ca="1" si="168"/>
        <v>14.051588400762029</v>
      </c>
      <c r="AI1126">
        <f t="shared" ca="1" si="169"/>
        <v>0.35385585174588652</v>
      </c>
      <c r="AX1126">
        <f t="shared" ca="1" si="170"/>
        <v>2.8488971738879187</v>
      </c>
    </row>
    <row r="1127" spans="1:50">
      <c r="A1127">
        <f t="shared" ca="1" si="166"/>
        <v>0.16638341393265921</v>
      </c>
      <c r="R1127">
        <f t="shared" ca="1" si="167"/>
        <v>1.8333698622319614</v>
      </c>
      <c r="AH1127">
        <f t="shared" ca="1" si="168"/>
        <v>8.4389975928482599</v>
      </c>
      <c r="AI1127">
        <f t="shared" ca="1" si="169"/>
        <v>0.14243336074419743</v>
      </c>
      <c r="AX1127">
        <f t="shared" ca="1" si="170"/>
        <v>1.0664466633121219</v>
      </c>
    </row>
    <row r="1128" spans="1:50">
      <c r="A1128">
        <f t="shared" ca="1" si="166"/>
        <v>0.59159765653425822</v>
      </c>
      <c r="R1128">
        <f t="shared" ca="1" si="167"/>
        <v>1.062612956622714</v>
      </c>
      <c r="AH1128">
        <f t="shared" ca="1" si="168"/>
        <v>28.137790149550984</v>
      </c>
      <c r="AI1128">
        <f t="shared" ca="1" si="169"/>
        <v>0.76102189022746503</v>
      </c>
      <c r="AX1128">
        <f t="shared" ca="1" si="170"/>
        <v>8.4577972290983253E-2</v>
      </c>
    </row>
    <row r="1129" spans="1:50">
      <c r="A1129">
        <f t="shared" ca="1" si="166"/>
        <v>5.6248931625071386E-2</v>
      </c>
      <c r="R1129">
        <f t="shared" ca="1" si="167"/>
        <v>8.9112867288855688E-2</v>
      </c>
      <c r="AH1129">
        <f t="shared" ca="1" si="168"/>
        <v>29.264872975642103</v>
      </c>
      <c r="AI1129">
        <f t="shared" ca="1" si="169"/>
        <v>0.78502725364187143</v>
      </c>
      <c r="AX1129">
        <f t="shared" ca="1" si="170"/>
        <v>5.5802521352502374</v>
      </c>
    </row>
    <row r="1130" spans="1:50">
      <c r="A1130">
        <f t="shared" ca="1" si="166"/>
        <v>0.29819504495417071</v>
      </c>
      <c r="R1130">
        <f t="shared" ca="1" si="167"/>
        <v>-4.0603647909617228E-2</v>
      </c>
      <c r="AH1130">
        <f t="shared" ca="1" si="168"/>
        <v>21.748410249168906</v>
      </c>
      <c r="AI1130">
        <f t="shared" ca="1" si="169"/>
        <v>0.60092383827536777</v>
      </c>
      <c r="AX1130">
        <f t="shared" ca="1" si="170"/>
        <v>0.80435158290678022</v>
      </c>
    </row>
    <row r="1131" spans="1:50">
      <c r="A1131">
        <f t="shared" ca="1" si="166"/>
        <v>0.25427296641973562</v>
      </c>
      <c r="R1131">
        <f t="shared" ca="1" si="167"/>
        <v>1.2122208494278488</v>
      </c>
      <c r="AH1131">
        <f t="shared" ca="1" si="168"/>
        <v>17.984372917552335</v>
      </c>
      <c r="AI1131">
        <f t="shared" ca="1" si="169"/>
        <v>0.4874998112588218</v>
      </c>
      <c r="AX1131">
        <f t="shared" ca="1" si="170"/>
        <v>4.7349184745196071</v>
      </c>
    </row>
    <row r="1132" spans="1:50">
      <c r="A1132">
        <f t="shared" ca="1" si="166"/>
        <v>0.28027942678177564</v>
      </c>
      <c r="R1132">
        <f t="shared" ca="1" si="167"/>
        <v>-1.4862579209058204</v>
      </c>
      <c r="AH1132">
        <f t="shared" ca="1" si="168"/>
        <v>18.393923652632697</v>
      </c>
      <c r="AI1132">
        <f t="shared" ca="1" si="169"/>
        <v>0.50052796896219465</v>
      </c>
      <c r="AX1132">
        <f t="shared" ca="1" si="170"/>
        <v>1.2300378637172726</v>
      </c>
    </row>
    <row r="1133" spans="1:50">
      <c r="A1133">
        <f t="shared" ca="1" si="166"/>
        <v>0.67634870486611531</v>
      </c>
      <c r="R1133">
        <f t="shared" ca="1" si="167"/>
        <v>0.16904094640957068</v>
      </c>
      <c r="AH1133">
        <f t="shared" ca="1" si="168"/>
        <v>43.791868259412595</v>
      </c>
      <c r="AI1133">
        <f t="shared" ca="1" si="169"/>
        <v>0.98072955014575558</v>
      </c>
      <c r="AX1133">
        <f t="shared" ca="1" si="170"/>
        <v>0.31690796452248321</v>
      </c>
    </row>
    <row r="1134" spans="1:50">
      <c r="A1134">
        <f t="shared" ca="1" si="166"/>
        <v>0.91362489123075141</v>
      </c>
      <c r="R1134">
        <f t="shared" ca="1" si="167"/>
        <v>1.6486017277706404</v>
      </c>
      <c r="AH1134">
        <f t="shared" ca="1" si="168"/>
        <v>12.213705675941988</v>
      </c>
      <c r="AI1134">
        <f t="shared" ca="1" si="169"/>
        <v>0.28609798062783065</v>
      </c>
      <c r="AX1134">
        <f t="shared" ca="1" si="170"/>
        <v>1.9693526661717511</v>
      </c>
    </row>
    <row r="1135" spans="1:50">
      <c r="A1135">
        <f t="shared" ca="1" si="166"/>
        <v>0.60420613126763834</v>
      </c>
      <c r="R1135">
        <f t="shared" ca="1" si="167"/>
        <v>-0.25238500006424247</v>
      </c>
      <c r="AH1135">
        <f t="shared" ca="1" si="168"/>
        <v>22.669571560429119</v>
      </c>
      <c r="AI1135">
        <f t="shared" ca="1" si="169"/>
        <v>0.62652384065474764</v>
      </c>
      <c r="AX1135">
        <f t="shared" ca="1" si="170"/>
        <v>2.4893528697820053</v>
      </c>
    </row>
    <row r="1136" spans="1:50">
      <c r="A1136">
        <f t="shared" ca="1" si="166"/>
        <v>0.48530145343903075</v>
      </c>
      <c r="R1136">
        <f t="shared" ca="1" si="167"/>
        <v>-1.4560415103124529</v>
      </c>
      <c r="AH1136">
        <f t="shared" ca="1" si="168"/>
        <v>18.12149182930311</v>
      </c>
      <c r="AI1136">
        <f t="shared" ca="1" si="169"/>
        <v>0.49188035840540578</v>
      </c>
      <c r="AX1136">
        <f t="shared" ca="1" si="170"/>
        <v>0.21310142950425426</v>
      </c>
    </row>
    <row r="1137" spans="1:50">
      <c r="A1137">
        <f t="shared" ca="1" si="166"/>
        <v>1.556189594030355E-2</v>
      </c>
      <c r="R1137">
        <f t="shared" ca="1" si="167"/>
        <v>-0.17829341635450147</v>
      </c>
      <c r="AH1137">
        <f t="shared" ca="1" si="168"/>
        <v>21.764401259837282</v>
      </c>
      <c r="AI1137">
        <f t="shared" ca="1" si="169"/>
        <v>0.60137548189226075</v>
      </c>
      <c r="AX1137">
        <f t="shared" ca="1" si="170"/>
        <v>1.9095644810572869</v>
      </c>
    </row>
    <row r="1138" spans="1:50">
      <c r="A1138">
        <f t="shared" ca="1" si="166"/>
        <v>0.90411736267612652</v>
      </c>
      <c r="R1138">
        <f t="shared" ca="1" si="167"/>
        <v>0.65097021957332724</v>
      </c>
      <c r="AH1138">
        <f t="shared" ca="1" si="168"/>
        <v>20.225898008934685</v>
      </c>
      <c r="AI1138">
        <f t="shared" ca="1" si="169"/>
        <v>0.55675142531282018</v>
      </c>
      <c r="AX1138">
        <f t="shared" ca="1" si="170"/>
        <v>1.0715192799594944</v>
      </c>
    </row>
    <row r="1139" spans="1:50">
      <c r="A1139">
        <f t="shared" ca="1" si="166"/>
        <v>0.39141436526542384</v>
      </c>
      <c r="R1139">
        <f t="shared" ca="1" si="167"/>
        <v>-1.6445856793759461</v>
      </c>
      <c r="AH1139">
        <f t="shared" ca="1" si="168"/>
        <v>21.931873551094728</v>
      </c>
      <c r="AI1139">
        <f t="shared" ca="1" si="169"/>
        <v>0.60609013882413221</v>
      </c>
      <c r="AX1139">
        <f t="shared" ca="1" si="170"/>
        <v>1.9160894803670847</v>
      </c>
    </row>
    <row r="1140" spans="1:50">
      <c r="A1140">
        <f t="shared" ca="1" si="166"/>
        <v>0.23904604744052771</v>
      </c>
      <c r="R1140">
        <f t="shared" ca="1" si="167"/>
        <v>5.3894119066087695E-2</v>
      </c>
      <c r="AH1140">
        <f t="shared" ca="1" si="168"/>
        <v>27.314406212949386</v>
      </c>
      <c r="AI1140">
        <f t="shared" ca="1" si="169"/>
        <v>0.74268191726446531</v>
      </c>
      <c r="AX1140">
        <f t="shared" ca="1" si="170"/>
        <v>0.3501845938478616</v>
      </c>
    </row>
    <row r="1141" spans="1:50">
      <c r="A1141">
        <f t="shared" ca="1" si="166"/>
        <v>1.350519003032391E-2</v>
      </c>
      <c r="R1141">
        <f t="shared" ca="1" si="167"/>
        <v>0.53212598836284253</v>
      </c>
      <c r="AH1141">
        <f t="shared" ca="1" si="168"/>
        <v>23.723959506587551</v>
      </c>
      <c r="AI1141">
        <f t="shared" ca="1" si="169"/>
        <v>0.65478484799427461</v>
      </c>
      <c r="AX1141">
        <f t="shared" ca="1" si="170"/>
        <v>2.6013826954215591</v>
      </c>
    </row>
    <row r="1142" spans="1:50">
      <c r="A1142">
        <f t="shared" ca="1" si="166"/>
        <v>0.81189497296311675</v>
      </c>
      <c r="R1142">
        <f t="shared" ca="1" si="167"/>
        <v>0.19726131734893498</v>
      </c>
      <c r="AH1142">
        <f t="shared" ca="1" si="168"/>
        <v>13.764154751860019</v>
      </c>
      <c r="AI1142">
        <f t="shared" ca="1" si="169"/>
        <v>0.34348175957642557</v>
      </c>
      <c r="AX1142">
        <f t="shared" ca="1" si="170"/>
        <v>4.8602785037099763E-2</v>
      </c>
    </row>
    <row r="1143" spans="1:50">
      <c r="A1143">
        <f t="shared" ca="1" si="166"/>
        <v>0.18459228717886533</v>
      </c>
      <c r="R1143">
        <f t="shared" ca="1" si="167"/>
        <v>0.75255132098297939</v>
      </c>
      <c r="AH1143">
        <f t="shared" ca="1" si="168"/>
        <v>9.7418844429628226</v>
      </c>
      <c r="AI1143">
        <f t="shared" ca="1" si="169"/>
        <v>0.18980862500008211</v>
      </c>
      <c r="AX1143">
        <f t="shared" ca="1" si="170"/>
        <v>0.21769350684779212</v>
      </c>
    </row>
    <row r="1144" spans="1:50">
      <c r="A1144">
        <f t="shared" ca="1" si="166"/>
        <v>0.81219832083643584</v>
      </c>
      <c r="R1144">
        <f t="shared" ca="1" si="167"/>
        <v>-1.3317447198358725</v>
      </c>
      <c r="AH1144">
        <f t="shared" ca="1" si="168"/>
        <v>16.021080812697249</v>
      </c>
      <c r="AI1144">
        <f t="shared" ca="1" si="169"/>
        <v>0.4227165254313745</v>
      </c>
      <c r="AX1144">
        <f t="shared" ca="1" si="170"/>
        <v>0.26580563648266936</v>
      </c>
    </row>
    <row r="1145" spans="1:50">
      <c r="A1145">
        <f t="shared" ca="1" si="166"/>
        <v>0.22163816537472447</v>
      </c>
      <c r="R1145">
        <f t="shared" ca="1" si="167"/>
        <v>-1.5720750696234036</v>
      </c>
      <c r="AH1145">
        <f t="shared" ca="1" si="168"/>
        <v>21.097563688142912</v>
      </c>
      <c r="AI1145">
        <f t="shared" ca="1" si="169"/>
        <v>0.58232458761952244</v>
      </c>
      <c r="AX1145">
        <f t="shared" ca="1" si="170"/>
        <v>3.5931848564960105</v>
      </c>
    </row>
    <row r="1146" spans="1:50">
      <c r="A1146">
        <f t="shared" ca="1" si="166"/>
        <v>0.54727953976502219</v>
      </c>
      <c r="R1146">
        <f t="shared" ca="1" si="167"/>
        <v>0.23304146580116245</v>
      </c>
      <c r="AH1146">
        <f t="shared" ca="1" si="168"/>
        <v>18.808382968389978</v>
      </c>
      <c r="AI1146">
        <f t="shared" ca="1" si="169"/>
        <v>0.51354151347668775</v>
      </c>
      <c r="AX1146">
        <f t="shared" ca="1" si="170"/>
        <v>8.9564004092169167</v>
      </c>
    </row>
    <row r="1147" spans="1:50">
      <c r="A1147">
        <f t="shared" ca="1" si="166"/>
        <v>0.59754614979267218</v>
      </c>
      <c r="R1147">
        <f t="shared" ca="1" si="167"/>
        <v>7.3842568869483344E-2</v>
      </c>
      <c r="AH1147">
        <f t="shared" ca="1" si="168"/>
        <v>1.9292336942883452</v>
      </c>
      <c r="AI1147">
        <f t="shared" ca="1" si="169"/>
        <v>7.4438852943549128E-3</v>
      </c>
      <c r="AX1147">
        <f t="shared" ca="1" si="170"/>
        <v>0.47001495577782565</v>
      </c>
    </row>
    <row r="1148" spans="1:50">
      <c r="A1148">
        <f t="shared" ca="1" si="166"/>
        <v>0.96938602352639258</v>
      </c>
      <c r="R1148">
        <f t="shared" ca="1" si="167"/>
        <v>-1.2808448083573769</v>
      </c>
      <c r="AH1148">
        <f t="shared" ca="1" si="168"/>
        <v>27.300761575628751</v>
      </c>
      <c r="AI1148">
        <f t="shared" ca="1" si="169"/>
        <v>0.74237228747677397</v>
      </c>
      <c r="AX1148">
        <f t="shared" ca="1" si="170"/>
        <v>1.4924957916682207</v>
      </c>
    </row>
    <row r="1149" spans="1:50">
      <c r="A1149">
        <f t="shared" ca="1" si="166"/>
        <v>0.59518077091420585</v>
      </c>
      <c r="R1149">
        <f t="shared" ca="1" si="167"/>
        <v>-0.26481848507359279</v>
      </c>
      <c r="AH1149">
        <f t="shared" ca="1" si="168"/>
        <v>6.4001794644551735</v>
      </c>
      <c r="AI1149">
        <f t="shared" ca="1" si="169"/>
        <v>8.1924594354467417E-2</v>
      </c>
      <c r="AX1149">
        <f t="shared" ca="1" si="170"/>
        <v>1.013895922504638</v>
      </c>
    </row>
    <row r="1150" spans="1:50">
      <c r="A1150">
        <f t="shared" ca="1" si="166"/>
        <v>2.2699606105630932E-2</v>
      </c>
      <c r="R1150">
        <f t="shared" ca="1" si="167"/>
        <v>0.75684142004583899</v>
      </c>
      <c r="AH1150">
        <f t="shared" ca="1" si="168"/>
        <v>14.283506006077438</v>
      </c>
      <c r="AI1150">
        <f t="shared" ca="1" si="169"/>
        <v>0.36216602839104683</v>
      </c>
      <c r="AX1150">
        <f t="shared" ca="1" si="170"/>
        <v>2.8559176094207301</v>
      </c>
    </row>
    <row r="1151" spans="1:50">
      <c r="A1151">
        <f t="shared" ca="1" si="166"/>
        <v>0.6426643731021433</v>
      </c>
      <c r="R1151">
        <f t="shared" ca="1" si="167"/>
        <v>-0.55024142354481642</v>
      </c>
      <c r="AH1151">
        <f t="shared" ca="1" si="168"/>
        <v>9.7866640095136521</v>
      </c>
      <c r="AI1151">
        <f t="shared" ca="1" si="169"/>
        <v>0.19155758487021968</v>
      </c>
      <c r="AX1151">
        <f t="shared" ca="1" si="170"/>
        <v>1.1307396241238377</v>
      </c>
    </row>
    <row r="1152" spans="1:50">
      <c r="A1152">
        <f t="shared" ca="1" si="166"/>
        <v>0.84511634411916414</v>
      </c>
      <c r="R1152">
        <f t="shared" ca="1" si="167"/>
        <v>0.41333115669805592</v>
      </c>
      <c r="AH1152">
        <f t="shared" ca="1" si="168"/>
        <v>16.136541759034017</v>
      </c>
      <c r="AI1152">
        <f t="shared" ca="1" si="169"/>
        <v>0.42663309798117655</v>
      </c>
      <c r="AX1152">
        <f t="shared" ca="1" si="170"/>
        <v>0.30644038347830427</v>
      </c>
    </row>
    <row r="1153" spans="1:50">
      <c r="A1153">
        <f t="shared" ca="1" si="166"/>
        <v>1.361078894025658E-2</v>
      </c>
      <c r="R1153">
        <f t="shared" ca="1" si="167"/>
        <v>-2.8928283409092082</v>
      </c>
      <c r="AH1153">
        <f t="shared" ca="1" si="168"/>
        <v>9.4719168055371981</v>
      </c>
      <c r="AI1153">
        <f t="shared" ca="1" si="169"/>
        <v>0.17943441594203602</v>
      </c>
      <c r="AX1153">
        <f t="shared" ca="1" si="170"/>
        <v>3.8177262356304102</v>
      </c>
    </row>
    <row r="1154" spans="1:50">
      <c r="A1154">
        <f t="shared" ca="1" si="166"/>
        <v>0.27462864673940723</v>
      </c>
      <c r="R1154">
        <f t="shared" ca="1" si="167"/>
        <v>1.8565651171368007</v>
      </c>
      <c r="AH1154">
        <f t="shared" ca="1" si="168"/>
        <v>24.025256211916979</v>
      </c>
      <c r="AI1154">
        <f t="shared" ca="1" si="169"/>
        <v>0.66265634257172124</v>
      </c>
      <c r="AX1154">
        <f t="shared" ca="1" si="170"/>
        <v>1.6102815692463948</v>
      </c>
    </row>
    <row r="1155" spans="1:50">
      <c r="A1155">
        <f t="shared" ref="A1155:A1218" ca="1" si="171">RAND()</f>
        <v>0.2077253614447051</v>
      </c>
      <c r="R1155">
        <f t="shared" ref="R1155:R1218" ca="1" si="172">_xlfn.NORM.INV(RAND(),0,1)</f>
        <v>2.9827259550499512E-2</v>
      </c>
      <c r="AH1155">
        <f t="shared" ref="AH1155:AH1218" ca="1" si="173">IF(AI1155&lt;$AL$4,$AL$1+SQRT(AI1155*($AL$2-$AL$1)*($AL$3-$AL$1)),$AL$2-SQRT((1-AI1155)*($AL$2-$AL$1)*($AL$2-$AL$3)))</f>
        <v>16.111188997598724</v>
      </c>
      <c r="AI1155">
        <f t="shared" ref="AI1155:AI1218" ca="1" si="174">RAND()</f>
        <v>0.42577424442176315</v>
      </c>
      <c r="AX1155">
        <f t="shared" ref="AX1155:AX1218" ca="1" si="175">-LN(1-RAND())/$AW$2</f>
        <v>2.5344185259828613</v>
      </c>
    </row>
    <row r="1156" spans="1:50">
      <c r="A1156">
        <f t="shared" ca="1" si="171"/>
        <v>0.11832550624538296</v>
      </c>
      <c r="R1156">
        <f t="shared" ca="1" si="172"/>
        <v>-1.1637601898024652</v>
      </c>
      <c r="AH1156">
        <f t="shared" ca="1" si="173"/>
        <v>23.479144006335687</v>
      </c>
      <c r="AI1156">
        <f t="shared" ca="1" si="174"/>
        <v>0.6483220986816598</v>
      </c>
      <c r="AX1156">
        <f t="shared" ca="1" si="175"/>
        <v>5.3531161176841033</v>
      </c>
    </row>
    <row r="1157" spans="1:50">
      <c r="A1157">
        <f t="shared" ca="1" si="171"/>
        <v>4.7238178156439825E-2</v>
      </c>
      <c r="R1157">
        <f t="shared" ca="1" si="172"/>
        <v>0.51169843781157842</v>
      </c>
      <c r="AH1157">
        <f t="shared" ca="1" si="173"/>
        <v>24.081401935723129</v>
      </c>
      <c r="AI1157">
        <f t="shared" ca="1" si="174"/>
        <v>0.66411313719123166</v>
      </c>
      <c r="AX1157">
        <f t="shared" ca="1" si="175"/>
        <v>1.4081021270215632</v>
      </c>
    </row>
    <row r="1158" spans="1:50">
      <c r="A1158">
        <f t="shared" ca="1" si="171"/>
        <v>0.10943453201125986</v>
      </c>
      <c r="R1158">
        <f t="shared" ca="1" si="172"/>
        <v>0.78985556989016936</v>
      </c>
      <c r="AH1158">
        <f t="shared" ca="1" si="173"/>
        <v>12.922893823595864</v>
      </c>
      <c r="AI1158">
        <f t="shared" ca="1" si="174"/>
        <v>0.3126440987918272</v>
      </c>
      <c r="AX1158">
        <f t="shared" ca="1" si="175"/>
        <v>0.35650778284140255</v>
      </c>
    </row>
    <row r="1159" spans="1:50">
      <c r="A1159">
        <f t="shared" ca="1" si="171"/>
        <v>0.45198545220916864</v>
      </c>
      <c r="R1159">
        <f t="shared" ca="1" si="172"/>
        <v>-0.99410728328340747</v>
      </c>
      <c r="AH1159">
        <f t="shared" ca="1" si="173"/>
        <v>18.934175504761868</v>
      </c>
      <c r="AI1159">
        <f t="shared" ca="1" si="174"/>
        <v>0.51745727421553123</v>
      </c>
      <c r="AX1159">
        <f t="shared" ca="1" si="175"/>
        <v>0.34074585071392094</v>
      </c>
    </row>
    <row r="1160" spans="1:50">
      <c r="A1160">
        <f t="shared" ca="1" si="171"/>
        <v>0.9043687119249626</v>
      </c>
      <c r="R1160">
        <f t="shared" ca="1" si="172"/>
        <v>-0.27586162208134873</v>
      </c>
      <c r="AH1160">
        <f t="shared" ca="1" si="173"/>
        <v>7.9148981235915068</v>
      </c>
      <c r="AI1160">
        <f t="shared" ca="1" si="174"/>
        <v>0.12529122461366471</v>
      </c>
      <c r="AX1160">
        <f t="shared" ca="1" si="175"/>
        <v>0.17302847906844918</v>
      </c>
    </row>
    <row r="1161" spans="1:50">
      <c r="A1161">
        <f t="shared" ca="1" si="171"/>
        <v>0.51771368074485169</v>
      </c>
      <c r="R1161">
        <f t="shared" ca="1" si="172"/>
        <v>-1.0087675075000744</v>
      </c>
      <c r="AH1161">
        <f t="shared" ca="1" si="173"/>
        <v>14.879573791917835</v>
      </c>
      <c r="AI1161">
        <f t="shared" ca="1" si="174"/>
        <v>0.38327783148132777</v>
      </c>
      <c r="AX1161">
        <f t="shared" ca="1" si="175"/>
        <v>4.8335111258402428</v>
      </c>
    </row>
    <row r="1162" spans="1:50">
      <c r="A1162">
        <f t="shared" ca="1" si="171"/>
        <v>0.49678340485123484</v>
      </c>
      <c r="R1162">
        <f t="shared" ca="1" si="172"/>
        <v>0.45401388775179924</v>
      </c>
      <c r="AH1162">
        <f t="shared" ca="1" si="173"/>
        <v>22.512341319991798</v>
      </c>
      <c r="AI1162">
        <f t="shared" ca="1" si="174"/>
        <v>0.62221431014568485</v>
      </c>
      <c r="AX1162">
        <f t="shared" ca="1" si="175"/>
        <v>3.1153547918162867</v>
      </c>
    </row>
    <row r="1163" spans="1:50">
      <c r="A1163">
        <f t="shared" ca="1" si="171"/>
        <v>0.80816485842148988</v>
      </c>
      <c r="R1163">
        <f t="shared" ca="1" si="172"/>
        <v>1.1340886602792022</v>
      </c>
      <c r="AH1163">
        <f t="shared" ca="1" si="173"/>
        <v>10.306762151360594</v>
      </c>
      <c r="AI1163">
        <f t="shared" ca="1" si="174"/>
        <v>0.21222343454566994</v>
      </c>
      <c r="AX1163">
        <f t="shared" ca="1" si="175"/>
        <v>1.4976818558707519</v>
      </c>
    </row>
    <row r="1164" spans="1:50">
      <c r="A1164">
        <f t="shared" ca="1" si="171"/>
        <v>0.64267000315942913</v>
      </c>
      <c r="R1164">
        <f t="shared" ca="1" si="172"/>
        <v>-0.39441853156797746</v>
      </c>
      <c r="AH1164">
        <f t="shared" ca="1" si="173"/>
        <v>28.752830379565935</v>
      </c>
      <c r="AI1164">
        <f t="shared" ca="1" si="174"/>
        <v>0.77427889156025187</v>
      </c>
      <c r="AX1164">
        <f t="shared" ca="1" si="175"/>
        <v>4.3524661952198418</v>
      </c>
    </row>
    <row r="1165" spans="1:50">
      <c r="A1165">
        <f t="shared" ca="1" si="171"/>
        <v>0.65325305600754746</v>
      </c>
      <c r="R1165">
        <f t="shared" ca="1" si="172"/>
        <v>1.2085424718825135</v>
      </c>
      <c r="AH1165">
        <f t="shared" ca="1" si="173"/>
        <v>22.251209578035997</v>
      </c>
      <c r="AI1165">
        <f t="shared" ca="1" si="174"/>
        <v>0.61500231505895941</v>
      </c>
      <c r="AX1165">
        <f t="shared" ca="1" si="175"/>
        <v>6.9237003840948316E-2</v>
      </c>
    </row>
    <row r="1166" spans="1:50">
      <c r="A1166">
        <f t="shared" ca="1" si="171"/>
        <v>0.69736729742418357</v>
      </c>
      <c r="R1166">
        <f t="shared" ca="1" si="172"/>
        <v>7.1181514901801163E-2</v>
      </c>
      <c r="AH1166">
        <f t="shared" ca="1" si="173"/>
        <v>9.3579696331059576</v>
      </c>
      <c r="AI1166">
        <f t="shared" ca="1" si="174"/>
        <v>0.1751431913082665</v>
      </c>
      <c r="AX1166">
        <f t="shared" ca="1" si="175"/>
        <v>0.38875198094053665</v>
      </c>
    </row>
    <row r="1167" spans="1:50">
      <c r="A1167">
        <f t="shared" ca="1" si="171"/>
        <v>0.85910792433122563</v>
      </c>
      <c r="R1167">
        <f t="shared" ca="1" si="172"/>
        <v>1.6754924917853196</v>
      </c>
      <c r="AH1167">
        <f t="shared" ca="1" si="173"/>
        <v>10.337572763842395</v>
      </c>
      <c r="AI1167">
        <f t="shared" ca="1" si="174"/>
        <v>0.21344593286825164</v>
      </c>
      <c r="AX1167">
        <f t="shared" ca="1" si="175"/>
        <v>3.2643719912912954</v>
      </c>
    </row>
    <row r="1168" spans="1:50">
      <c r="A1168">
        <f t="shared" ca="1" si="171"/>
        <v>0.29422929568440226</v>
      </c>
      <c r="R1168">
        <f t="shared" ca="1" si="172"/>
        <v>-1.1156013787296679</v>
      </c>
      <c r="AH1168">
        <f t="shared" ca="1" si="173"/>
        <v>21.595222725142012</v>
      </c>
      <c r="AI1168">
        <f t="shared" ca="1" si="174"/>
        <v>0.59658431398285561</v>
      </c>
      <c r="AX1168">
        <f t="shared" ca="1" si="175"/>
        <v>0.17332064162703378</v>
      </c>
    </row>
    <row r="1169" spans="1:50">
      <c r="A1169">
        <f t="shared" ca="1" si="171"/>
        <v>0.77052159932173769</v>
      </c>
      <c r="R1169">
        <f t="shared" ca="1" si="172"/>
        <v>-2.1934059789949303</v>
      </c>
      <c r="AH1169">
        <f t="shared" ca="1" si="173"/>
        <v>5.6214040433490213</v>
      </c>
      <c r="AI1169">
        <f t="shared" ca="1" si="174"/>
        <v>6.3200366837161459E-2</v>
      </c>
      <c r="AX1169">
        <f t="shared" ca="1" si="175"/>
        <v>1.2532239328295485</v>
      </c>
    </row>
    <row r="1170" spans="1:50">
      <c r="A1170">
        <f t="shared" ca="1" si="171"/>
        <v>0.9637708479229109</v>
      </c>
      <c r="R1170">
        <f t="shared" ca="1" si="172"/>
        <v>-0.84010994595571087</v>
      </c>
      <c r="AH1170">
        <f t="shared" ca="1" si="173"/>
        <v>26.159479155061732</v>
      </c>
      <c r="AI1170">
        <f t="shared" ca="1" si="174"/>
        <v>0.71581478292103196</v>
      </c>
      <c r="AX1170">
        <f t="shared" ca="1" si="175"/>
        <v>0.33726957329328844</v>
      </c>
    </row>
    <row r="1171" spans="1:50">
      <c r="A1171">
        <f t="shared" ca="1" si="171"/>
        <v>0.95910369100126136</v>
      </c>
      <c r="R1171">
        <f t="shared" ca="1" si="172"/>
        <v>-0.52178563053079219</v>
      </c>
      <c r="AH1171">
        <f t="shared" ca="1" si="173"/>
        <v>11.41896210175095</v>
      </c>
      <c r="AI1171">
        <f t="shared" ca="1" si="174"/>
        <v>0.25575175734693534</v>
      </c>
      <c r="AX1171">
        <f t="shared" ca="1" si="175"/>
        <v>1.4875560087763351</v>
      </c>
    </row>
    <row r="1172" spans="1:50">
      <c r="A1172">
        <f t="shared" ca="1" si="171"/>
        <v>0.36768101255603813</v>
      </c>
      <c r="R1172">
        <f t="shared" ca="1" si="172"/>
        <v>0.65514166878716196</v>
      </c>
      <c r="AH1172">
        <f t="shared" ca="1" si="173"/>
        <v>30.535779615259994</v>
      </c>
      <c r="AI1172">
        <f t="shared" ca="1" si="174"/>
        <v>0.81057206240713575</v>
      </c>
      <c r="AX1172">
        <f t="shared" ca="1" si="175"/>
        <v>1.1924485465893528</v>
      </c>
    </row>
    <row r="1173" spans="1:50">
      <c r="A1173">
        <f t="shared" ca="1" si="171"/>
        <v>0.98490692104694277</v>
      </c>
      <c r="R1173">
        <f t="shared" ca="1" si="172"/>
        <v>-0.35917707561022927</v>
      </c>
      <c r="AH1173">
        <f t="shared" ca="1" si="173"/>
        <v>24.29246433728467</v>
      </c>
      <c r="AI1173">
        <f t="shared" ca="1" si="174"/>
        <v>0.66956130507510969</v>
      </c>
      <c r="AX1173">
        <f t="shared" ca="1" si="175"/>
        <v>0.77874839352902681</v>
      </c>
    </row>
    <row r="1174" spans="1:50">
      <c r="A1174">
        <f t="shared" ca="1" si="171"/>
        <v>0.69657283495373001</v>
      </c>
      <c r="R1174">
        <f t="shared" ca="1" si="172"/>
        <v>0.34383994534954365</v>
      </c>
      <c r="AH1174">
        <f t="shared" ca="1" si="173"/>
        <v>13.867436177136234</v>
      </c>
      <c r="AI1174">
        <f t="shared" ca="1" si="174"/>
        <v>0.34721891579333841</v>
      </c>
      <c r="AX1174">
        <f t="shared" ca="1" si="175"/>
        <v>2.877571366993835</v>
      </c>
    </row>
    <row r="1175" spans="1:50">
      <c r="A1175">
        <f t="shared" ca="1" si="171"/>
        <v>0.63927033233394559</v>
      </c>
      <c r="R1175">
        <f t="shared" ca="1" si="172"/>
        <v>-0.50101394074952577</v>
      </c>
      <c r="AH1175">
        <f t="shared" ca="1" si="173"/>
        <v>31.194949087298813</v>
      </c>
      <c r="AI1175">
        <f t="shared" ca="1" si="174"/>
        <v>0.82318503008535815</v>
      </c>
      <c r="AX1175">
        <f t="shared" ca="1" si="175"/>
        <v>4.4335265996264681</v>
      </c>
    </row>
    <row r="1176" spans="1:50">
      <c r="A1176">
        <f t="shared" ca="1" si="171"/>
        <v>0.95115830094852838</v>
      </c>
      <c r="R1176">
        <f t="shared" ca="1" si="172"/>
        <v>-5.6327886714872752E-2</v>
      </c>
      <c r="AH1176">
        <f t="shared" ca="1" si="173"/>
        <v>18.937412622909086</v>
      </c>
      <c r="AI1176">
        <f t="shared" ca="1" si="174"/>
        <v>0.5175578327202961</v>
      </c>
      <c r="AX1176">
        <f t="shared" ca="1" si="175"/>
        <v>2.0242166575418539</v>
      </c>
    </row>
    <row r="1177" spans="1:50">
      <c r="A1177">
        <f t="shared" ca="1" si="171"/>
        <v>0.4163441065739697</v>
      </c>
      <c r="R1177">
        <f t="shared" ca="1" si="172"/>
        <v>-0.84942043284836888</v>
      </c>
      <c r="AH1177">
        <f t="shared" ca="1" si="173"/>
        <v>21.157153563547212</v>
      </c>
      <c r="AI1177">
        <f t="shared" ca="1" si="174"/>
        <v>0.58404510472160132</v>
      </c>
      <c r="AX1177">
        <f t="shared" ca="1" si="175"/>
        <v>0.71216530044348603</v>
      </c>
    </row>
    <row r="1178" spans="1:50">
      <c r="A1178">
        <f t="shared" ca="1" si="171"/>
        <v>0.21624440898160013</v>
      </c>
      <c r="R1178">
        <f t="shared" ca="1" si="172"/>
        <v>0.81373677602618988</v>
      </c>
      <c r="AH1178">
        <f t="shared" ca="1" si="173"/>
        <v>12.484433068297449</v>
      </c>
      <c r="AI1178">
        <f t="shared" ca="1" si="174"/>
        <v>0.29629111889647297</v>
      </c>
      <c r="AX1178">
        <f t="shared" ca="1" si="175"/>
        <v>2.1637254753263138</v>
      </c>
    </row>
    <row r="1179" spans="1:50">
      <c r="A1179">
        <f t="shared" ca="1" si="171"/>
        <v>0.88871137614421725</v>
      </c>
      <c r="R1179">
        <f t="shared" ca="1" si="172"/>
        <v>-0.55977559638433427</v>
      </c>
      <c r="AH1179">
        <f t="shared" ca="1" si="173"/>
        <v>10.97313323151468</v>
      </c>
      <c r="AI1179">
        <f t="shared" ca="1" si="174"/>
        <v>0.23845183511744805</v>
      </c>
      <c r="AX1179">
        <f t="shared" ca="1" si="175"/>
        <v>1.460259547453298</v>
      </c>
    </row>
    <row r="1180" spans="1:50">
      <c r="A1180">
        <f t="shared" ca="1" si="171"/>
        <v>0.37880730633809667</v>
      </c>
      <c r="R1180">
        <f t="shared" ca="1" si="172"/>
        <v>0.49823487456277477</v>
      </c>
      <c r="AH1180">
        <f t="shared" ca="1" si="173"/>
        <v>6.1329213452365074</v>
      </c>
      <c r="AI1180">
        <f t="shared" ca="1" si="174"/>
        <v>7.5225448453715149E-2</v>
      </c>
      <c r="AX1180">
        <f t="shared" ca="1" si="175"/>
        <v>2.9176306672681758</v>
      </c>
    </row>
    <row r="1181" spans="1:50">
      <c r="A1181">
        <f t="shared" ca="1" si="171"/>
        <v>3.2663808800043825E-2</v>
      </c>
      <c r="R1181">
        <f t="shared" ca="1" si="172"/>
        <v>-0.61604418404519312</v>
      </c>
      <c r="AH1181">
        <f t="shared" ca="1" si="173"/>
        <v>20.925926404779336</v>
      </c>
      <c r="AI1181">
        <f t="shared" ca="1" si="174"/>
        <v>0.57734912228984625</v>
      </c>
      <c r="AX1181">
        <f t="shared" ca="1" si="175"/>
        <v>1.759396937161571</v>
      </c>
    </row>
    <row r="1182" spans="1:50">
      <c r="A1182">
        <f t="shared" ca="1" si="171"/>
        <v>0.63199589433470038</v>
      </c>
      <c r="R1182">
        <f t="shared" ca="1" si="172"/>
        <v>0.45447064062355641</v>
      </c>
      <c r="AH1182">
        <f t="shared" ca="1" si="173"/>
        <v>27.003414398760395</v>
      </c>
      <c r="AI1182">
        <f t="shared" ca="1" si="174"/>
        <v>0.73557852534242962</v>
      </c>
      <c r="AX1182">
        <f t="shared" ca="1" si="175"/>
        <v>3.6809038101458125</v>
      </c>
    </row>
    <row r="1183" spans="1:50">
      <c r="A1183">
        <f t="shared" ca="1" si="171"/>
        <v>0.92860863864193155</v>
      </c>
      <c r="R1183">
        <f t="shared" ca="1" si="172"/>
        <v>-0.9996417116449493</v>
      </c>
      <c r="AH1183">
        <f t="shared" ca="1" si="173"/>
        <v>16.27975867245766</v>
      </c>
      <c r="AI1183">
        <f t="shared" ca="1" si="174"/>
        <v>0.4314726624061529</v>
      </c>
      <c r="AX1183">
        <f t="shared" ca="1" si="175"/>
        <v>0.50357752775667231</v>
      </c>
    </row>
    <row r="1184" spans="1:50">
      <c r="A1184">
        <f t="shared" ca="1" si="171"/>
        <v>0.78629856280169552</v>
      </c>
      <c r="R1184">
        <f t="shared" ca="1" si="172"/>
        <v>2.2411955219910591</v>
      </c>
      <c r="AH1184">
        <f t="shared" ca="1" si="173"/>
        <v>11.057733715487984</v>
      </c>
      <c r="AI1184">
        <f t="shared" ca="1" si="174"/>
        <v>0.24174994831307928</v>
      </c>
      <c r="AX1184">
        <f t="shared" ca="1" si="175"/>
        <v>1.2138144863068669</v>
      </c>
    </row>
    <row r="1185" spans="1:50">
      <c r="A1185">
        <f t="shared" ca="1" si="171"/>
        <v>0.83555959044230554</v>
      </c>
      <c r="R1185">
        <f t="shared" ca="1" si="172"/>
        <v>-1.0124165058863914</v>
      </c>
      <c r="AH1185">
        <f t="shared" ca="1" si="173"/>
        <v>32.179106510870433</v>
      </c>
      <c r="AI1185">
        <f t="shared" ca="1" si="174"/>
        <v>0.84120787762454974</v>
      </c>
      <c r="AX1185">
        <f t="shared" ca="1" si="175"/>
        <v>0.20968515289825729</v>
      </c>
    </row>
    <row r="1186" spans="1:50">
      <c r="A1186">
        <f t="shared" ca="1" si="171"/>
        <v>0.78063013845050144</v>
      </c>
      <c r="R1186">
        <f t="shared" ca="1" si="172"/>
        <v>1.2259273926419776</v>
      </c>
      <c r="AH1186">
        <f t="shared" ca="1" si="173"/>
        <v>16.337917015480642</v>
      </c>
      <c r="AI1186">
        <f t="shared" ca="1" si="174"/>
        <v>0.43343208457166615</v>
      </c>
      <c r="AX1186">
        <f t="shared" ca="1" si="175"/>
        <v>1.7464534147806403</v>
      </c>
    </row>
    <row r="1187" spans="1:50">
      <c r="A1187">
        <f t="shared" ca="1" si="171"/>
        <v>0.77874275529606485</v>
      </c>
      <c r="R1187">
        <f t="shared" ca="1" si="172"/>
        <v>0.43495733573974377</v>
      </c>
      <c r="AH1187">
        <f t="shared" ca="1" si="173"/>
        <v>12.982507278453234</v>
      </c>
      <c r="AI1187">
        <f t="shared" ca="1" si="174"/>
        <v>0.31485261630511596</v>
      </c>
      <c r="AX1187">
        <f t="shared" ca="1" si="175"/>
        <v>5.8102431418518092</v>
      </c>
    </row>
    <row r="1188" spans="1:50">
      <c r="A1188">
        <f t="shared" ca="1" si="171"/>
        <v>0.9954251449975734</v>
      </c>
      <c r="R1188">
        <f t="shared" ca="1" si="172"/>
        <v>-0.95501863421843014</v>
      </c>
      <c r="AH1188">
        <f t="shared" ca="1" si="173"/>
        <v>35.738402633547977</v>
      </c>
      <c r="AI1188">
        <f t="shared" ca="1" si="174"/>
        <v>0.89830342027860433</v>
      </c>
      <c r="AX1188">
        <f t="shared" ca="1" si="175"/>
        <v>0.27350821977754919</v>
      </c>
    </row>
    <row r="1189" spans="1:50">
      <c r="A1189">
        <f t="shared" ca="1" si="171"/>
        <v>5.6616558170142772E-2</v>
      </c>
      <c r="R1189">
        <f t="shared" ca="1" si="172"/>
        <v>-0.51639099919475995</v>
      </c>
      <c r="AH1189">
        <f t="shared" ca="1" si="173"/>
        <v>12.663127192667481</v>
      </c>
      <c r="AI1189">
        <f t="shared" ca="1" si="174"/>
        <v>0.30297896448453665</v>
      </c>
      <c r="AX1189">
        <f t="shared" ca="1" si="175"/>
        <v>0.88512264522555839</v>
      </c>
    </row>
    <row r="1190" spans="1:50">
      <c r="A1190">
        <f t="shared" ca="1" si="171"/>
        <v>0.53005591481949732</v>
      </c>
      <c r="R1190">
        <f t="shared" ca="1" si="172"/>
        <v>0.64020170289191713</v>
      </c>
      <c r="AH1190">
        <f t="shared" ca="1" si="173"/>
        <v>1.9406704949270985</v>
      </c>
      <c r="AI1190">
        <f t="shared" ca="1" si="174"/>
        <v>7.5324039397611786E-3</v>
      </c>
      <c r="AX1190">
        <f t="shared" ca="1" si="175"/>
        <v>0.38891177737711818</v>
      </c>
    </row>
    <row r="1191" spans="1:50">
      <c r="A1191">
        <f t="shared" ca="1" si="171"/>
        <v>0.25961874427211062</v>
      </c>
      <c r="R1191">
        <f t="shared" ca="1" si="172"/>
        <v>-1.1733348024474297</v>
      </c>
      <c r="AH1191">
        <f t="shared" ca="1" si="173"/>
        <v>6.9703895824863062</v>
      </c>
      <c r="AI1191">
        <f t="shared" ca="1" si="174"/>
        <v>9.7172661863267229E-2</v>
      </c>
      <c r="AX1191">
        <f t="shared" ca="1" si="175"/>
        <v>1.0162328308225332</v>
      </c>
    </row>
    <row r="1192" spans="1:50">
      <c r="A1192">
        <f t="shared" ca="1" si="171"/>
        <v>0.18293505866119608</v>
      </c>
      <c r="R1192">
        <f t="shared" ca="1" si="172"/>
        <v>-0.74227664167382146</v>
      </c>
      <c r="AH1192">
        <f t="shared" ca="1" si="173"/>
        <v>40.018975543009759</v>
      </c>
      <c r="AI1192">
        <f t="shared" ca="1" si="174"/>
        <v>0.95018957539448134</v>
      </c>
      <c r="AX1192">
        <f t="shared" ca="1" si="175"/>
        <v>0.2680197627347472</v>
      </c>
    </row>
    <row r="1193" spans="1:50">
      <c r="A1193">
        <f t="shared" ca="1" si="171"/>
        <v>0.38343338348157974</v>
      </c>
      <c r="R1193">
        <f t="shared" ca="1" si="172"/>
        <v>0.28481678506804226</v>
      </c>
      <c r="AH1193">
        <f t="shared" ca="1" si="173"/>
        <v>20.460596334046286</v>
      </c>
      <c r="AI1193">
        <f t="shared" ca="1" si="174"/>
        <v>0.56371181552992011</v>
      </c>
      <c r="AX1193">
        <f t="shared" ca="1" si="175"/>
        <v>2.9417332168378874</v>
      </c>
    </row>
    <row r="1194" spans="1:50">
      <c r="A1194">
        <f t="shared" ca="1" si="171"/>
        <v>0.81273752680641775</v>
      </c>
      <c r="R1194">
        <f t="shared" ca="1" si="172"/>
        <v>1.7060368812018938</v>
      </c>
      <c r="AH1194">
        <f t="shared" ca="1" si="173"/>
        <v>5.5256063653105265</v>
      </c>
      <c r="AI1194">
        <f t="shared" ca="1" si="174"/>
        <v>6.1064651408720416E-2</v>
      </c>
      <c r="AX1194">
        <f t="shared" ca="1" si="175"/>
        <v>0.34922033274981285</v>
      </c>
    </row>
    <row r="1195" spans="1:50">
      <c r="A1195">
        <f t="shared" ca="1" si="171"/>
        <v>0.84061391487535231</v>
      </c>
      <c r="R1195">
        <f t="shared" ca="1" si="172"/>
        <v>0.5910348601977633</v>
      </c>
      <c r="AH1195">
        <f t="shared" ca="1" si="173"/>
        <v>26.327075961328742</v>
      </c>
      <c r="AI1195">
        <f t="shared" ca="1" si="174"/>
        <v>0.71979633372965024</v>
      </c>
      <c r="AX1195">
        <f t="shared" ca="1" si="175"/>
        <v>1.4294301757065087</v>
      </c>
    </row>
    <row r="1196" spans="1:50">
      <c r="A1196">
        <f t="shared" ca="1" si="171"/>
        <v>0.3736395161642081</v>
      </c>
      <c r="R1196">
        <f t="shared" ca="1" si="172"/>
        <v>-0.83485838362455311</v>
      </c>
      <c r="AH1196">
        <f t="shared" ca="1" si="173"/>
        <v>41.403287759658298</v>
      </c>
      <c r="AI1196">
        <f t="shared" ca="1" si="174"/>
        <v>0.96304826932837961</v>
      </c>
      <c r="AX1196">
        <f t="shared" ca="1" si="175"/>
        <v>1.0686111462916668</v>
      </c>
    </row>
    <row r="1197" spans="1:50">
      <c r="A1197">
        <f t="shared" ca="1" si="171"/>
        <v>0.98715261105327767</v>
      </c>
      <c r="R1197">
        <f t="shared" ca="1" si="172"/>
        <v>-0.30338834791395491</v>
      </c>
      <c r="AH1197">
        <f t="shared" ca="1" si="173"/>
        <v>4.2137842153097518</v>
      </c>
      <c r="AI1197">
        <f t="shared" ca="1" si="174"/>
        <v>3.5511954826387249E-2</v>
      </c>
      <c r="AX1197">
        <f t="shared" ca="1" si="175"/>
        <v>2.0035409450657631</v>
      </c>
    </row>
    <row r="1198" spans="1:50">
      <c r="A1198">
        <f t="shared" ca="1" si="171"/>
        <v>0.49995197119134538</v>
      </c>
      <c r="R1198">
        <f t="shared" ca="1" si="172"/>
        <v>1.2927715640658455</v>
      </c>
      <c r="AH1198">
        <f t="shared" ca="1" si="173"/>
        <v>22.829167128396925</v>
      </c>
      <c r="AI1198">
        <f t="shared" ca="1" si="174"/>
        <v>0.63087292053170685</v>
      </c>
      <c r="AX1198">
        <f t="shared" ca="1" si="175"/>
        <v>0.23592002465216294</v>
      </c>
    </row>
    <row r="1199" spans="1:50">
      <c r="A1199">
        <f t="shared" ca="1" si="171"/>
        <v>0.10998046616276325</v>
      </c>
      <c r="R1199">
        <f t="shared" ca="1" si="172"/>
        <v>-0.45613777698497199</v>
      </c>
      <c r="AH1199">
        <f t="shared" ca="1" si="173"/>
        <v>10.386454231943233</v>
      </c>
      <c r="AI1199">
        <f t="shared" ca="1" si="174"/>
        <v>0.21538349584103589</v>
      </c>
      <c r="AX1199">
        <f t="shared" ca="1" si="175"/>
        <v>1.3375288800852914</v>
      </c>
    </row>
    <row r="1200" spans="1:50">
      <c r="A1200">
        <f t="shared" ca="1" si="171"/>
        <v>0.5244665408665643</v>
      </c>
      <c r="R1200">
        <f t="shared" ca="1" si="172"/>
        <v>-0.63076519409743281</v>
      </c>
      <c r="AH1200">
        <f t="shared" ca="1" si="173"/>
        <v>8.4413262856422708</v>
      </c>
      <c r="AI1200">
        <f t="shared" ca="1" si="174"/>
        <v>0.14251197892135026</v>
      </c>
      <c r="AX1200">
        <f t="shared" ca="1" si="175"/>
        <v>2.5802707197647248</v>
      </c>
    </row>
    <row r="1201" spans="1:50">
      <c r="A1201">
        <f t="shared" ca="1" si="171"/>
        <v>0.96287571094412094</v>
      </c>
      <c r="R1201">
        <f t="shared" ca="1" si="172"/>
        <v>1.3223518130646574</v>
      </c>
      <c r="AH1201">
        <f t="shared" ca="1" si="173"/>
        <v>17.201806083969103</v>
      </c>
      <c r="AI1201">
        <f t="shared" ca="1" si="174"/>
        <v>0.46213923792321698</v>
      </c>
      <c r="AX1201">
        <f t="shared" ca="1" si="175"/>
        <v>0.58461258581560849</v>
      </c>
    </row>
    <row r="1202" spans="1:50">
      <c r="A1202">
        <f t="shared" ca="1" si="171"/>
        <v>0.85640722912984246</v>
      </c>
      <c r="R1202">
        <f t="shared" ca="1" si="172"/>
        <v>-1.1207378689255412</v>
      </c>
      <c r="AH1202">
        <f t="shared" ca="1" si="173"/>
        <v>15.924121452782963</v>
      </c>
      <c r="AI1202">
        <f t="shared" ca="1" si="174"/>
        <v>0.41941725061765689</v>
      </c>
      <c r="AX1202">
        <f t="shared" ca="1" si="175"/>
        <v>2.9155230867878288</v>
      </c>
    </row>
    <row r="1203" spans="1:50">
      <c r="A1203">
        <f t="shared" ca="1" si="171"/>
        <v>0.13895605784218334</v>
      </c>
      <c r="R1203">
        <f t="shared" ca="1" si="172"/>
        <v>-0.59653936420628517</v>
      </c>
      <c r="AH1203">
        <f t="shared" ca="1" si="173"/>
        <v>21.223733073207757</v>
      </c>
      <c r="AI1203">
        <f t="shared" ca="1" si="174"/>
        <v>0.58596323087900148</v>
      </c>
      <c r="AX1203">
        <f t="shared" ca="1" si="175"/>
        <v>1.8865829832574292</v>
      </c>
    </row>
    <row r="1204" spans="1:50">
      <c r="A1204">
        <f t="shared" ca="1" si="171"/>
        <v>0.52115621367960419</v>
      </c>
      <c r="R1204">
        <f t="shared" ca="1" si="172"/>
        <v>-3.0947579664375797E-2</v>
      </c>
      <c r="AH1204">
        <f t="shared" ca="1" si="173"/>
        <v>21.334837386680356</v>
      </c>
      <c r="AI1204">
        <f t="shared" ca="1" si="174"/>
        <v>0.58915422617597091</v>
      </c>
      <c r="AX1204">
        <f t="shared" ca="1" si="175"/>
        <v>0.2692427359439773</v>
      </c>
    </row>
    <row r="1205" spans="1:50">
      <c r="A1205">
        <f t="shared" ca="1" si="171"/>
        <v>0.62872683689398812</v>
      </c>
      <c r="R1205">
        <f t="shared" ca="1" si="172"/>
        <v>-0.18691012264247478</v>
      </c>
      <c r="AH1205">
        <f t="shared" ca="1" si="173"/>
        <v>23.861174340128944</v>
      </c>
      <c r="AI1205">
        <f t="shared" ca="1" si="174"/>
        <v>0.65838089656143328</v>
      </c>
      <c r="AX1205">
        <f t="shared" ca="1" si="175"/>
        <v>0.38875975297548171</v>
      </c>
    </row>
    <row r="1206" spans="1:50">
      <c r="A1206">
        <f t="shared" ca="1" si="171"/>
        <v>0.29938699305105254</v>
      </c>
      <c r="R1206">
        <f t="shared" ca="1" si="172"/>
        <v>-0.79705505049129877</v>
      </c>
      <c r="AH1206">
        <f t="shared" ca="1" si="173"/>
        <v>9.0728852030675142</v>
      </c>
      <c r="AI1206">
        <f t="shared" ca="1" si="174"/>
        <v>0.16463449181608292</v>
      </c>
      <c r="AX1206">
        <f t="shared" ca="1" si="175"/>
        <v>1.3920349185552936</v>
      </c>
    </row>
    <row r="1207" spans="1:50">
      <c r="A1207">
        <f t="shared" ca="1" si="171"/>
        <v>0.82595068007217542</v>
      </c>
      <c r="R1207">
        <f t="shared" ca="1" si="172"/>
        <v>1.123765720365824</v>
      </c>
      <c r="AH1207">
        <f t="shared" ca="1" si="173"/>
        <v>32.025331706641225</v>
      </c>
      <c r="AI1207">
        <f t="shared" ca="1" si="174"/>
        <v>0.83845564987186139</v>
      </c>
      <c r="AX1207">
        <f t="shared" ca="1" si="175"/>
        <v>5.7826176642400999E-3</v>
      </c>
    </row>
    <row r="1208" spans="1:50">
      <c r="A1208">
        <f t="shared" ca="1" si="171"/>
        <v>0.72141567143382634</v>
      </c>
      <c r="R1208">
        <f t="shared" ca="1" si="172"/>
        <v>0.83556887160494142</v>
      </c>
      <c r="AH1208">
        <f t="shared" ca="1" si="173"/>
        <v>26.457998763195825</v>
      </c>
      <c r="AI1208">
        <f t="shared" ca="1" si="174"/>
        <v>0.72288708888315534</v>
      </c>
      <c r="AX1208">
        <f t="shared" ca="1" si="175"/>
        <v>0.35501365079119684</v>
      </c>
    </row>
    <row r="1209" spans="1:50">
      <c r="A1209">
        <f t="shared" ca="1" si="171"/>
        <v>0.34849065181902916</v>
      </c>
      <c r="R1209">
        <f t="shared" ca="1" si="172"/>
        <v>-4.0521595138351026E-2</v>
      </c>
      <c r="AH1209">
        <f t="shared" ca="1" si="173"/>
        <v>12.639846804494034</v>
      </c>
      <c r="AI1209">
        <f t="shared" ca="1" si="174"/>
        <v>0.30210947660416265</v>
      </c>
      <c r="AX1209">
        <f t="shared" ca="1" si="175"/>
        <v>0.22737529040671639</v>
      </c>
    </row>
    <row r="1210" spans="1:50">
      <c r="A1210">
        <f t="shared" ca="1" si="171"/>
        <v>0.73156140620117549</v>
      </c>
      <c r="R1210">
        <f t="shared" ca="1" si="172"/>
        <v>-0.81610754444328937</v>
      </c>
      <c r="AH1210">
        <f t="shared" ca="1" si="173"/>
        <v>38.416857488117088</v>
      </c>
      <c r="AI1210">
        <f t="shared" ca="1" si="174"/>
        <v>0.93291540477470547</v>
      </c>
      <c r="AX1210">
        <f t="shared" ca="1" si="175"/>
        <v>2.4290040755318199E-2</v>
      </c>
    </row>
    <row r="1211" spans="1:50">
      <c r="A1211">
        <f t="shared" ca="1" si="171"/>
        <v>0.37031269830570557</v>
      </c>
      <c r="R1211">
        <f t="shared" ca="1" si="172"/>
        <v>-0.29345436054047053</v>
      </c>
      <c r="AH1211">
        <f t="shared" ca="1" si="173"/>
        <v>23.393639019798172</v>
      </c>
      <c r="AI1211">
        <f t="shared" ca="1" si="174"/>
        <v>0.64605077769559682</v>
      </c>
      <c r="AX1211">
        <f t="shared" ca="1" si="175"/>
        <v>7.0066489804322313E-2</v>
      </c>
    </row>
    <row r="1212" spans="1:50">
      <c r="A1212">
        <f t="shared" ca="1" si="171"/>
        <v>0.45818198751544714</v>
      </c>
      <c r="R1212">
        <f t="shared" ca="1" si="172"/>
        <v>0.85048143878314553</v>
      </c>
      <c r="AH1212">
        <f t="shared" ca="1" si="173"/>
        <v>23.265430038548651</v>
      </c>
      <c r="AI1212">
        <f t="shared" ca="1" si="174"/>
        <v>0.64263138448813162</v>
      </c>
      <c r="AX1212">
        <f t="shared" ca="1" si="175"/>
        <v>2.7902627485618483</v>
      </c>
    </row>
    <row r="1213" spans="1:50">
      <c r="A1213">
        <f t="shared" ca="1" si="171"/>
        <v>0.30745264966941377</v>
      </c>
      <c r="R1213">
        <f t="shared" ca="1" si="172"/>
        <v>7.080871265384471E-2</v>
      </c>
      <c r="AH1213">
        <f t="shared" ca="1" si="173"/>
        <v>13.134510417484542</v>
      </c>
      <c r="AI1213">
        <f t="shared" ca="1" si="174"/>
        <v>0.32046783892072228</v>
      </c>
      <c r="AX1213">
        <f t="shared" ca="1" si="175"/>
        <v>1.4780118574491812</v>
      </c>
    </row>
    <row r="1214" spans="1:50">
      <c r="A1214">
        <f t="shared" ca="1" si="171"/>
        <v>0.19434247011990913</v>
      </c>
      <c r="R1214">
        <f t="shared" ca="1" si="172"/>
        <v>-1.0513289045947014</v>
      </c>
      <c r="AH1214">
        <f t="shared" ca="1" si="173"/>
        <v>40.661353547863165</v>
      </c>
      <c r="AI1214">
        <f t="shared" ca="1" si="174"/>
        <v>0.95639484122099605</v>
      </c>
      <c r="AX1214">
        <f t="shared" ca="1" si="175"/>
        <v>7.9379760014059109</v>
      </c>
    </row>
    <row r="1215" spans="1:50">
      <c r="A1215">
        <f t="shared" ca="1" si="171"/>
        <v>0.77760150868513223</v>
      </c>
      <c r="R1215">
        <f t="shared" ca="1" si="172"/>
        <v>-1.0173161122842362</v>
      </c>
      <c r="AH1215">
        <f t="shared" ca="1" si="173"/>
        <v>22.208258668193778</v>
      </c>
      <c r="AI1215">
        <f t="shared" ca="1" si="174"/>
        <v>0.61380955687298677</v>
      </c>
      <c r="AX1215">
        <f t="shared" ca="1" si="175"/>
        <v>1.5310488749599311</v>
      </c>
    </row>
    <row r="1216" spans="1:50">
      <c r="A1216">
        <f t="shared" ca="1" si="171"/>
        <v>0.75661475122077793</v>
      </c>
      <c r="R1216">
        <f t="shared" ca="1" si="172"/>
        <v>-0.95141734998644589</v>
      </c>
      <c r="AH1216">
        <f t="shared" ca="1" si="173"/>
        <v>13.50232471620803</v>
      </c>
      <c r="AI1216">
        <f t="shared" ca="1" si="174"/>
        <v>0.33395984943944046</v>
      </c>
      <c r="AX1216">
        <f t="shared" ca="1" si="175"/>
        <v>5.0243474216611395</v>
      </c>
    </row>
    <row r="1217" spans="1:50">
      <c r="A1217">
        <f t="shared" ca="1" si="171"/>
        <v>6.4280121796533751E-2</v>
      </c>
      <c r="R1217">
        <f t="shared" ca="1" si="172"/>
        <v>0.32101447319851728</v>
      </c>
      <c r="AH1217">
        <f t="shared" ca="1" si="173"/>
        <v>5.8509561988160899</v>
      </c>
      <c r="AI1217">
        <f t="shared" ca="1" si="174"/>
        <v>6.8467376880928854E-2</v>
      </c>
      <c r="AX1217">
        <f t="shared" ca="1" si="175"/>
        <v>9.0869166832235823E-3</v>
      </c>
    </row>
    <row r="1218" spans="1:50">
      <c r="A1218">
        <f t="shared" ca="1" si="171"/>
        <v>0.44804445757202827</v>
      </c>
      <c r="R1218">
        <f t="shared" ca="1" si="172"/>
        <v>-0.97049863089577582</v>
      </c>
      <c r="AH1218">
        <f t="shared" ca="1" si="173"/>
        <v>8.1063022321857083</v>
      </c>
      <c r="AI1218">
        <f t="shared" ca="1" si="174"/>
        <v>0.131424271759078</v>
      </c>
      <c r="AX1218">
        <f t="shared" ca="1" si="175"/>
        <v>0.30741383311982762</v>
      </c>
    </row>
    <row r="1219" spans="1:50">
      <c r="A1219">
        <f t="shared" ref="A1219:A1282" ca="1" si="176">RAND()</f>
        <v>0.58840311079453522</v>
      </c>
      <c r="R1219">
        <f t="shared" ref="R1219:R1282" ca="1" si="177">_xlfn.NORM.INV(RAND(),0,1)</f>
        <v>1.5808522115058021</v>
      </c>
      <c r="AH1219">
        <f t="shared" ref="AH1219:AH1282" ca="1" si="178">IF(AI1219&lt;$AL$4,$AL$1+SQRT(AI1219*($AL$2-$AL$1)*($AL$3-$AL$1)),$AL$2-SQRT((1-AI1219)*($AL$2-$AL$1)*($AL$2-$AL$3)))</f>
        <v>9.2030851035366883</v>
      </c>
      <c r="AI1219">
        <f t="shared" ref="AI1219:AI1282" ca="1" si="179">RAND()</f>
        <v>0.16939355084587782</v>
      </c>
      <c r="AX1219">
        <f t="shared" ref="AX1219:AX1282" ca="1" si="180">-LN(1-RAND())/$AW$2</f>
        <v>0.45171729933965532</v>
      </c>
    </row>
    <row r="1220" spans="1:50">
      <c r="A1220">
        <f t="shared" ca="1" si="176"/>
        <v>0.23483851430623515</v>
      </c>
      <c r="R1220">
        <f t="shared" ca="1" si="177"/>
        <v>0.56447054192614821</v>
      </c>
      <c r="AH1220">
        <f t="shared" ca="1" si="178"/>
        <v>14.501441319637955</v>
      </c>
      <c r="AI1220">
        <f t="shared" ca="1" si="179"/>
        <v>0.36992616580844617</v>
      </c>
      <c r="AX1220">
        <f t="shared" ca="1" si="180"/>
        <v>0.5393823861933188</v>
      </c>
    </row>
    <row r="1221" spans="1:50">
      <c r="A1221">
        <f t="shared" ca="1" si="176"/>
        <v>7.4302660091971173E-2</v>
      </c>
      <c r="R1221">
        <f t="shared" ca="1" si="177"/>
        <v>1.098163970899271</v>
      </c>
      <c r="AH1221">
        <f t="shared" ca="1" si="178"/>
        <v>6.759515105438676</v>
      </c>
      <c r="AI1221">
        <f t="shared" ca="1" si="179"/>
        <v>9.1382088921307281E-2</v>
      </c>
      <c r="AX1221">
        <f t="shared" ca="1" si="180"/>
        <v>4.4515079918484775</v>
      </c>
    </row>
    <row r="1222" spans="1:50">
      <c r="A1222">
        <f t="shared" ca="1" si="176"/>
        <v>0.95824253072589649</v>
      </c>
      <c r="R1222">
        <f t="shared" ca="1" si="177"/>
        <v>-0.32834328713849797</v>
      </c>
      <c r="AH1222">
        <f t="shared" ca="1" si="178"/>
        <v>9.5160848842665828</v>
      </c>
      <c r="AI1222">
        <f t="shared" ca="1" si="179"/>
        <v>0.18111174304913391</v>
      </c>
      <c r="AX1222">
        <f t="shared" ca="1" si="180"/>
        <v>2.0139702305177267</v>
      </c>
    </row>
    <row r="1223" spans="1:50">
      <c r="A1223">
        <f t="shared" ca="1" si="176"/>
        <v>0.43154761146213028</v>
      </c>
      <c r="R1223">
        <f t="shared" ca="1" si="177"/>
        <v>-0.47484914943146656</v>
      </c>
      <c r="AH1223">
        <f t="shared" ca="1" si="178"/>
        <v>14.800573697259559</v>
      </c>
      <c r="AI1223">
        <f t="shared" ca="1" si="179"/>
        <v>0.38050019397897217</v>
      </c>
      <c r="AX1223">
        <f t="shared" ca="1" si="180"/>
        <v>8.9668747974847775E-3</v>
      </c>
    </row>
    <row r="1224" spans="1:50">
      <c r="A1224">
        <f t="shared" ca="1" si="176"/>
        <v>1.4622562565787978E-2</v>
      </c>
      <c r="R1224">
        <f t="shared" ca="1" si="177"/>
        <v>-0.3312098424072632</v>
      </c>
      <c r="AH1224">
        <f t="shared" ca="1" si="178"/>
        <v>16.651596992893786</v>
      </c>
      <c r="AI1224">
        <f t="shared" ca="1" si="179"/>
        <v>0.44394200843781462</v>
      </c>
      <c r="AX1224">
        <f t="shared" ca="1" si="180"/>
        <v>3.7317896233745267</v>
      </c>
    </row>
    <row r="1225" spans="1:50">
      <c r="A1225">
        <f t="shared" ca="1" si="176"/>
        <v>0.73438343746617241</v>
      </c>
      <c r="R1225">
        <f t="shared" ca="1" si="177"/>
        <v>0.7018179530145664</v>
      </c>
      <c r="AH1225">
        <f t="shared" ca="1" si="178"/>
        <v>14.047671000784462</v>
      </c>
      <c r="AI1225">
        <f t="shared" ca="1" si="179"/>
        <v>0.35371501976608255</v>
      </c>
      <c r="AX1225">
        <f t="shared" ca="1" si="180"/>
        <v>1.429809279156989</v>
      </c>
    </row>
    <row r="1226" spans="1:50">
      <c r="A1226">
        <f t="shared" ca="1" si="176"/>
        <v>4.9786636220527924E-3</v>
      </c>
      <c r="R1226">
        <f t="shared" ca="1" si="177"/>
        <v>-1.4529375681175244E-2</v>
      </c>
      <c r="AH1226">
        <f t="shared" ca="1" si="178"/>
        <v>32.450155532784166</v>
      </c>
      <c r="AI1226">
        <f t="shared" ca="1" si="179"/>
        <v>0.84600147958826688</v>
      </c>
      <c r="AX1226">
        <f t="shared" ca="1" si="180"/>
        <v>2.9720773067056294</v>
      </c>
    </row>
    <row r="1227" spans="1:50">
      <c r="A1227">
        <f t="shared" ca="1" si="176"/>
        <v>0.64535439943508399</v>
      </c>
      <c r="R1227">
        <f t="shared" ca="1" si="177"/>
        <v>0.31242947622984191</v>
      </c>
      <c r="AH1227">
        <f t="shared" ca="1" si="178"/>
        <v>21.107702467282678</v>
      </c>
      <c r="AI1227">
        <f t="shared" ca="1" si="179"/>
        <v>0.58261757164046835</v>
      </c>
      <c r="AX1227">
        <f t="shared" ca="1" si="180"/>
        <v>1.2954956476947179</v>
      </c>
    </row>
    <row r="1228" spans="1:50">
      <c r="A1228">
        <f t="shared" ca="1" si="176"/>
        <v>0.36570285059083951</v>
      </c>
      <c r="R1228">
        <f t="shared" ca="1" si="177"/>
        <v>-0.70604510404626708</v>
      </c>
      <c r="AH1228">
        <f t="shared" ca="1" si="178"/>
        <v>25.738805267285343</v>
      </c>
      <c r="AI1228">
        <f t="shared" ca="1" si="179"/>
        <v>0.70569721507064931</v>
      </c>
      <c r="AX1228">
        <f t="shared" ca="1" si="180"/>
        <v>1.8966929866633908</v>
      </c>
    </row>
    <row r="1229" spans="1:50">
      <c r="A1229">
        <f t="shared" ca="1" si="176"/>
        <v>0.81386630679698357</v>
      </c>
      <c r="R1229">
        <f t="shared" ca="1" si="177"/>
        <v>6.7035934609233114E-2</v>
      </c>
      <c r="AH1229">
        <f t="shared" ca="1" si="178"/>
        <v>28.365027290550884</v>
      </c>
      <c r="AI1229">
        <f t="shared" ca="1" si="179"/>
        <v>0.76596397793069604</v>
      </c>
      <c r="AX1229">
        <f t="shared" ca="1" si="180"/>
        <v>0.67224212470576528</v>
      </c>
    </row>
    <row r="1230" spans="1:50">
      <c r="A1230">
        <f t="shared" ca="1" si="176"/>
        <v>2.0821252735637841E-2</v>
      </c>
      <c r="R1230">
        <f t="shared" ca="1" si="177"/>
        <v>0.22727514106965413</v>
      </c>
      <c r="AH1230">
        <f t="shared" ca="1" si="178"/>
        <v>18.150751218627487</v>
      </c>
      <c r="AI1230">
        <f t="shared" ca="1" si="179"/>
        <v>0.49281267603112078</v>
      </c>
      <c r="AX1230">
        <f t="shared" ca="1" si="180"/>
        <v>0.83615032706525116</v>
      </c>
    </row>
    <row r="1231" spans="1:50">
      <c r="A1231">
        <f t="shared" ca="1" si="176"/>
        <v>0.98932729377013628</v>
      </c>
      <c r="R1231">
        <f t="shared" ca="1" si="177"/>
        <v>-1.0513446495338226</v>
      </c>
      <c r="AH1231">
        <f t="shared" ca="1" si="178"/>
        <v>28.379586993487205</v>
      </c>
      <c r="AI1231">
        <f t="shared" ca="1" si="179"/>
        <v>0.76627887071390621</v>
      </c>
      <c r="AX1231">
        <f t="shared" ca="1" si="180"/>
        <v>1.4244737773774201</v>
      </c>
    </row>
    <row r="1232" spans="1:50">
      <c r="A1232">
        <f t="shared" ca="1" si="176"/>
        <v>0.877123584173918</v>
      </c>
      <c r="R1232">
        <f t="shared" ca="1" si="177"/>
        <v>-1.4341073816341625</v>
      </c>
      <c r="AH1232">
        <f t="shared" ca="1" si="178"/>
        <v>17.616386976081451</v>
      </c>
      <c r="AI1232">
        <f t="shared" ca="1" si="179"/>
        <v>0.47565080375854651</v>
      </c>
      <c r="AX1232">
        <f t="shared" ca="1" si="180"/>
        <v>4.0530417032744914</v>
      </c>
    </row>
    <row r="1233" spans="1:50">
      <c r="A1233">
        <f t="shared" ca="1" si="176"/>
        <v>0.35906567292695446</v>
      </c>
      <c r="R1233">
        <f t="shared" ca="1" si="177"/>
        <v>1.0069360110369039</v>
      </c>
      <c r="AH1233">
        <f t="shared" ca="1" si="178"/>
        <v>5.4285101995111535</v>
      </c>
      <c r="AI1233">
        <f t="shared" ca="1" si="179"/>
        <v>5.8937445972393254E-2</v>
      </c>
      <c r="AX1233">
        <f t="shared" ca="1" si="180"/>
        <v>4.0460661476705067</v>
      </c>
    </row>
    <row r="1234" spans="1:50">
      <c r="A1234">
        <f t="shared" ca="1" si="176"/>
        <v>0.83609930014458256</v>
      </c>
      <c r="R1234">
        <f t="shared" ca="1" si="177"/>
        <v>0.40952491223830423</v>
      </c>
      <c r="AH1234">
        <f t="shared" ca="1" si="178"/>
        <v>32.743931560473762</v>
      </c>
      <c r="AI1234">
        <f t="shared" ca="1" si="179"/>
        <v>0.85111405100519322</v>
      </c>
      <c r="AX1234">
        <f t="shared" ca="1" si="180"/>
        <v>0.42495632335864492</v>
      </c>
    </row>
    <row r="1235" spans="1:50">
      <c r="A1235">
        <f t="shared" ca="1" si="176"/>
        <v>0.73424601793133326</v>
      </c>
      <c r="R1235">
        <f t="shared" ca="1" si="177"/>
        <v>2.4517194408039615</v>
      </c>
      <c r="AH1235">
        <f t="shared" ca="1" si="178"/>
        <v>17.802482795028027</v>
      </c>
      <c r="AI1235">
        <f t="shared" ca="1" si="179"/>
        <v>0.48165994291776693</v>
      </c>
      <c r="AX1235">
        <f t="shared" ca="1" si="180"/>
        <v>4.0636494097503286</v>
      </c>
    </row>
    <row r="1236" spans="1:50">
      <c r="A1236">
        <f t="shared" ca="1" si="176"/>
        <v>0.10269651512113565</v>
      </c>
      <c r="R1236">
        <f t="shared" ca="1" si="177"/>
        <v>0.17599613199232222</v>
      </c>
      <c r="AH1236">
        <f t="shared" ca="1" si="178"/>
        <v>10.276637381763955</v>
      </c>
      <c r="AI1236">
        <f t="shared" ca="1" si="179"/>
        <v>0.21102723115006361</v>
      </c>
      <c r="AX1236">
        <f t="shared" ca="1" si="180"/>
        <v>0.66111833347319093</v>
      </c>
    </row>
    <row r="1237" spans="1:50">
      <c r="A1237">
        <f t="shared" ca="1" si="176"/>
        <v>0.537251704755485</v>
      </c>
      <c r="R1237">
        <f t="shared" ca="1" si="177"/>
        <v>1.3189478146503351</v>
      </c>
      <c r="AH1237">
        <f t="shared" ca="1" si="178"/>
        <v>32.907140790052068</v>
      </c>
      <c r="AI1237">
        <f t="shared" ca="1" si="179"/>
        <v>0.85391708201444905</v>
      </c>
      <c r="AX1237">
        <f t="shared" ca="1" si="180"/>
        <v>0.33250280223269912</v>
      </c>
    </row>
    <row r="1238" spans="1:50">
      <c r="A1238">
        <f t="shared" ca="1" si="176"/>
        <v>0.95278050312169504</v>
      </c>
      <c r="R1238">
        <f t="shared" ca="1" si="177"/>
        <v>0.57975516415622397</v>
      </c>
      <c r="AH1238">
        <f t="shared" ca="1" si="178"/>
        <v>25.567160405232706</v>
      </c>
      <c r="AI1238">
        <f t="shared" ca="1" si="179"/>
        <v>0.70151817466818578</v>
      </c>
      <c r="AX1238">
        <f t="shared" ca="1" si="180"/>
        <v>2.8590904485145927</v>
      </c>
    </row>
    <row r="1239" spans="1:50">
      <c r="A1239">
        <f t="shared" ca="1" si="176"/>
        <v>0.19304581203400428</v>
      </c>
      <c r="R1239">
        <f t="shared" ca="1" si="177"/>
        <v>0.95421000732065675</v>
      </c>
      <c r="AH1239">
        <f t="shared" ca="1" si="178"/>
        <v>32.833969729859547</v>
      </c>
      <c r="AI1239">
        <f t="shared" ca="1" si="179"/>
        <v>0.85266370238231082</v>
      </c>
      <c r="AX1239">
        <f t="shared" ca="1" si="180"/>
        <v>2.256448391166054</v>
      </c>
    </row>
    <row r="1240" spans="1:50">
      <c r="A1240">
        <f t="shared" ca="1" si="176"/>
        <v>0.53499479095368141</v>
      </c>
      <c r="R1240">
        <f t="shared" ca="1" si="177"/>
        <v>1.178356012363573</v>
      </c>
      <c r="AH1240">
        <f t="shared" ca="1" si="178"/>
        <v>12.504590327622736</v>
      </c>
      <c r="AI1240">
        <f t="shared" ca="1" si="179"/>
        <v>0.29704712675029887</v>
      </c>
      <c r="AX1240">
        <f t="shared" ca="1" si="180"/>
        <v>4.0447571491500174</v>
      </c>
    </row>
    <row r="1241" spans="1:50">
      <c r="A1241">
        <f t="shared" ca="1" si="176"/>
        <v>0.95589026088788565</v>
      </c>
      <c r="R1241">
        <f t="shared" ca="1" si="177"/>
        <v>0.80036572660468075</v>
      </c>
      <c r="AH1241">
        <f t="shared" ca="1" si="178"/>
        <v>22.820409943133292</v>
      </c>
      <c r="AI1241">
        <f t="shared" ca="1" si="179"/>
        <v>0.63063494217033622</v>
      </c>
      <c r="AX1241">
        <f t="shared" ca="1" si="180"/>
        <v>0.18850257484276597</v>
      </c>
    </row>
    <row r="1242" spans="1:50">
      <c r="A1242">
        <f t="shared" ca="1" si="176"/>
        <v>0.83955200959152043</v>
      </c>
      <c r="R1242">
        <f t="shared" ca="1" si="177"/>
        <v>0.61811585194772412</v>
      </c>
      <c r="AH1242">
        <f t="shared" ca="1" si="178"/>
        <v>20.037611108931038</v>
      </c>
      <c r="AI1242">
        <f t="shared" ca="1" si="179"/>
        <v>0.55112762597017362</v>
      </c>
      <c r="AX1242">
        <f t="shared" ca="1" si="180"/>
        <v>1.7693166425203601</v>
      </c>
    </row>
    <row r="1243" spans="1:50">
      <c r="A1243">
        <f t="shared" ca="1" si="176"/>
        <v>0.71896811904831515</v>
      </c>
      <c r="R1243">
        <f t="shared" ca="1" si="177"/>
        <v>2.2830610182350748</v>
      </c>
      <c r="AH1243">
        <f t="shared" ca="1" si="178"/>
        <v>13.36313799598603</v>
      </c>
      <c r="AI1243">
        <f t="shared" ca="1" si="179"/>
        <v>0.32887017124941875</v>
      </c>
      <c r="AX1243">
        <f t="shared" ca="1" si="180"/>
        <v>1.6328408502065557</v>
      </c>
    </row>
    <row r="1244" spans="1:50">
      <c r="A1244">
        <f t="shared" ca="1" si="176"/>
        <v>0.59513267182101648</v>
      </c>
      <c r="R1244">
        <f t="shared" ca="1" si="177"/>
        <v>0.65456010653574892</v>
      </c>
      <c r="AH1244">
        <f t="shared" ca="1" si="178"/>
        <v>25.276209209178784</v>
      </c>
      <c r="AI1244">
        <f t="shared" ca="1" si="179"/>
        <v>0.69436708446585205</v>
      </c>
      <c r="AX1244">
        <f t="shared" ca="1" si="180"/>
        <v>1.0556438520370752</v>
      </c>
    </row>
    <row r="1245" spans="1:50">
      <c r="A1245">
        <f t="shared" ca="1" si="176"/>
        <v>0.28039129764483728</v>
      </c>
      <c r="R1245">
        <f t="shared" ca="1" si="177"/>
        <v>-1.8056983410976404</v>
      </c>
      <c r="AH1245">
        <f t="shared" ca="1" si="178"/>
        <v>18.573332864878044</v>
      </c>
      <c r="AI1245">
        <f t="shared" ca="1" si="179"/>
        <v>0.50618229638912271</v>
      </c>
      <c r="AX1245">
        <f t="shared" ca="1" si="180"/>
        <v>2.4009620986139137</v>
      </c>
    </row>
    <row r="1246" spans="1:50">
      <c r="A1246">
        <f t="shared" ca="1" si="176"/>
        <v>0.46810114901730615</v>
      </c>
      <c r="R1246">
        <f t="shared" ca="1" si="177"/>
        <v>1.6410828801461241</v>
      </c>
      <c r="AH1246">
        <f t="shared" ca="1" si="178"/>
        <v>30.957782854083273</v>
      </c>
      <c r="AI1246">
        <f t="shared" ca="1" si="179"/>
        <v>0.81869698308387751</v>
      </c>
      <c r="AX1246">
        <f t="shared" ca="1" si="180"/>
        <v>3.8126353361715846</v>
      </c>
    </row>
    <row r="1247" spans="1:50">
      <c r="A1247">
        <f t="shared" ca="1" si="176"/>
        <v>0.55015052838637957</v>
      </c>
      <c r="R1247">
        <f t="shared" ca="1" si="177"/>
        <v>1.7492894850986027</v>
      </c>
      <c r="AH1247">
        <f t="shared" ca="1" si="178"/>
        <v>40.415003427511536</v>
      </c>
      <c r="AI1247">
        <f t="shared" ca="1" si="179"/>
        <v>0.95406392035269216</v>
      </c>
      <c r="AX1247">
        <f t="shared" ca="1" si="180"/>
        <v>3.0500451978079579</v>
      </c>
    </row>
    <row r="1248" spans="1:50">
      <c r="A1248">
        <f t="shared" ca="1" si="176"/>
        <v>0.90093880801162463</v>
      </c>
      <c r="R1248">
        <f t="shared" ca="1" si="177"/>
        <v>1.3933680254608303</v>
      </c>
      <c r="AH1248">
        <f t="shared" ca="1" si="178"/>
        <v>25.91371108570031</v>
      </c>
      <c r="AI1248">
        <f t="shared" ca="1" si="179"/>
        <v>0.70992534316844191</v>
      </c>
      <c r="AX1248">
        <f t="shared" ca="1" si="180"/>
        <v>3.7351126519547329</v>
      </c>
    </row>
    <row r="1249" spans="1:50">
      <c r="A1249">
        <f t="shared" ca="1" si="176"/>
        <v>0.50091063053321794</v>
      </c>
      <c r="R1249">
        <f t="shared" ca="1" si="177"/>
        <v>-3.4833088904371277E-2</v>
      </c>
      <c r="AH1249">
        <f t="shared" ca="1" si="178"/>
        <v>15.454876915834447</v>
      </c>
      <c r="AI1249">
        <f t="shared" ca="1" si="179"/>
        <v>0.40331723554992616</v>
      </c>
      <c r="AX1249">
        <f t="shared" ca="1" si="180"/>
        <v>1.2480120267256716</v>
      </c>
    </row>
    <row r="1250" spans="1:50">
      <c r="A1250">
        <f t="shared" ca="1" si="176"/>
        <v>0.24070875960904348</v>
      </c>
      <c r="R1250">
        <f t="shared" ca="1" si="177"/>
        <v>-0.68803721860016631</v>
      </c>
      <c r="AH1250">
        <f t="shared" ca="1" si="178"/>
        <v>14.616521031706185</v>
      </c>
      <c r="AI1250">
        <f t="shared" ca="1" si="179"/>
        <v>0.37400470805015462</v>
      </c>
      <c r="AX1250">
        <f t="shared" ca="1" si="180"/>
        <v>10.339552691392644</v>
      </c>
    </row>
    <row r="1251" spans="1:50">
      <c r="A1251">
        <f t="shared" ca="1" si="176"/>
        <v>5.2125788255873551E-2</v>
      </c>
      <c r="R1251">
        <f t="shared" ca="1" si="177"/>
        <v>0.15115139326641094</v>
      </c>
      <c r="AH1251">
        <f t="shared" ca="1" si="178"/>
        <v>26.677229806439897</v>
      </c>
      <c r="AI1251">
        <f t="shared" ca="1" si="179"/>
        <v>0.72802419524919226</v>
      </c>
      <c r="AX1251">
        <f t="shared" ca="1" si="180"/>
        <v>3.5174376595341794</v>
      </c>
    </row>
    <row r="1252" spans="1:50">
      <c r="A1252">
        <f t="shared" ca="1" si="176"/>
        <v>0.22062532350880537</v>
      </c>
      <c r="R1252">
        <f t="shared" ca="1" si="177"/>
        <v>-0.44892481065836426</v>
      </c>
      <c r="AH1252">
        <f t="shared" ca="1" si="178"/>
        <v>16.195104410694626</v>
      </c>
      <c r="AI1252">
        <f t="shared" ca="1" si="179"/>
        <v>0.42861451709808107</v>
      </c>
      <c r="AX1252">
        <f t="shared" ca="1" si="180"/>
        <v>1.9653690396257175</v>
      </c>
    </row>
    <row r="1253" spans="1:50">
      <c r="A1253">
        <f t="shared" ca="1" si="176"/>
        <v>0.12151702307102175</v>
      </c>
      <c r="R1253">
        <f t="shared" ca="1" si="177"/>
        <v>0.49472322611131586</v>
      </c>
      <c r="AH1253">
        <f t="shared" ca="1" si="178"/>
        <v>6.9187321145476828</v>
      </c>
      <c r="AI1253">
        <f t="shared" ca="1" si="179"/>
        <v>9.5737708145746891E-2</v>
      </c>
      <c r="AX1253">
        <f t="shared" ca="1" si="180"/>
        <v>1.3925036270150877</v>
      </c>
    </row>
    <row r="1254" spans="1:50">
      <c r="A1254">
        <f t="shared" ca="1" si="176"/>
        <v>0.23005403852056394</v>
      </c>
      <c r="R1254">
        <f t="shared" ca="1" si="177"/>
        <v>0.54154320592063965</v>
      </c>
      <c r="AH1254">
        <f t="shared" ca="1" si="178"/>
        <v>7.3041283346561166</v>
      </c>
      <c r="AI1254">
        <f t="shared" ca="1" si="179"/>
        <v>0.10670058145825267</v>
      </c>
      <c r="AX1254">
        <f t="shared" ca="1" si="180"/>
        <v>0.66119484304809939</v>
      </c>
    </row>
    <row r="1255" spans="1:50">
      <c r="A1255">
        <f t="shared" ca="1" si="176"/>
        <v>7.7951445846713541E-2</v>
      </c>
      <c r="R1255">
        <f t="shared" ca="1" si="177"/>
        <v>-1.239231698986982</v>
      </c>
      <c r="AH1255">
        <f t="shared" ca="1" si="178"/>
        <v>20.481840758961543</v>
      </c>
      <c r="AI1255">
        <f t="shared" ca="1" si="179"/>
        <v>0.56433913751034792</v>
      </c>
      <c r="AX1255">
        <f t="shared" ca="1" si="180"/>
        <v>3.955379975170946</v>
      </c>
    </row>
    <row r="1256" spans="1:50">
      <c r="A1256">
        <f t="shared" ca="1" si="176"/>
        <v>0.2021078556153475</v>
      </c>
      <c r="R1256">
        <f t="shared" ca="1" si="177"/>
        <v>-0.96537865027857728</v>
      </c>
      <c r="AH1256">
        <f t="shared" ca="1" si="178"/>
        <v>46.428717220073615</v>
      </c>
      <c r="AI1256">
        <f t="shared" ca="1" si="179"/>
        <v>0.99362296965290064</v>
      </c>
      <c r="AX1256">
        <f t="shared" ca="1" si="180"/>
        <v>1.6761919055196828</v>
      </c>
    </row>
    <row r="1257" spans="1:50">
      <c r="A1257">
        <f t="shared" ca="1" si="176"/>
        <v>0.91478850683479485</v>
      </c>
      <c r="R1257">
        <f t="shared" ca="1" si="177"/>
        <v>-1.4552629293517318</v>
      </c>
      <c r="AH1257">
        <f t="shared" ca="1" si="178"/>
        <v>45.27004622706221</v>
      </c>
      <c r="AI1257">
        <f t="shared" ca="1" si="179"/>
        <v>0.9888137686529358</v>
      </c>
      <c r="AX1257">
        <f t="shared" ca="1" si="180"/>
        <v>3.7277599362636908</v>
      </c>
    </row>
    <row r="1258" spans="1:50">
      <c r="A1258">
        <f t="shared" ca="1" si="176"/>
        <v>0.53216608792299724</v>
      </c>
      <c r="R1258">
        <f t="shared" ca="1" si="177"/>
        <v>0.63334130866361793</v>
      </c>
      <c r="AH1258">
        <f t="shared" ca="1" si="178"/>
        <v>8.5799337209797422</v>
      </c>
      <c r="AI1258">
        <f t="shared" ca="1" si="179"/>
        <v>0.14723052531281056</v>
      </c>
      <c r="AX1258">
        <f t="shared" ca="1" si="180"/>
        <v>8.7597989734214945</v>
      </c>
    </row>
    <row r="1259" spans="1:50">
      <c r="A1259">
        <f t="shared" ca="1" si="176"/>
        <v>0.62360366671958389</v>
      </c>
      <c r="R1259">
        <f t="shared" ca="1" si="177"/>
        <v>0.97831262656185647</v>
      </c>
      <c r="AH1259">
        <f t="shared" ca="1" si="178"/>
        <v>35.59920193583698</v>
      </c>
      <c r="AI1259">
        <f t="shared" ca="1" si="179"/>
        <v>0.89630850755759928</v>
      </c>
      <c r="AX1259">
        <f t="shared" ca="1" si="180"/>
        <v>1.7832770774751006</v>
      </c>
    </row>
    <row r="1260" spans="1:50">
      <c r="A1260">
        <f t="shared" ca="1" si="176"/>
        <v>3.7102897637345533E-3</v>
      </c>
      <c r="R1260">
        <f t="shared" ca="1" si="177"/>
        <v>0.29583408090573116</v>
      </c>
      <c r="AH1260">
        <f t="shared" ca="1" si="178"/>
        <v>9.4261088345184358</v>
      </c>
      <c r="AI1260">
        <f t="shared" ca="1" si="179"/>
        <v>0.17770305552037302</v>
      </c>
      <c r="AX1260">
        <f t="shared" ca="1" si="180"/>
        <v>0.18503403744088054</v>
      </c>
    </row>
    <row r="1261" spans="1:50">
      <c r="A1261">
        <f t="shared" ca="1" si="176"/>
        <v>0.15963977572020283</v>
      </c>
      <c r="R1261">
        <f t="shared" ca="1" si="177"/>
        <v>-1.4541138390342578</v>
      </c>
      <c r="AH1261">
        <f t="shared" ca="1" si="178"/>
        <v>32.14838673253653</v>
      </c>
      <c r="AI1261">
        <f t="shared" ca="1" si="179"/>
        <v>0.84065995187446108</v>
      </c>
      <c r="AX1261">
        <f t="shared" ca="1" si="180"/>
        <v>2.6861419776885134</v>
      </c>
    </row>
    <row r="1262" spans="1:50">
      <c r="A1262">
        <f t="shared" ca="1" si="176"/>
        <v>0.84794246849735677</v>
      </c>
      <c r="R1262">
        <f t="shared" ca="1" si="177"/>
        <v>0.23982908188003646</v>
      </c>
      <c r="AH1262">
        <f t="shared" ca="1" si="178"/>
        <v>13.24772667999504</v>
      </c>
      <c r="AI1262">
        <f t="shared" ca="1" si="179"/>
        <v>0.32463520290582581</v>
      </c>
      <c r="AX1262">
        <f t="shared" ca="1" si="180"/>
        <v>3.3615020455430114</v>
      </c>
    </row>
    <row r="1263" spans="1:50">
      <c r="A1263">
        <f t="shared" ca="1" si="176"/>
        <v>0.28887722051122611</v>
      </c>
      <c r="R1263">
        <f t="shared" ca="1" si="177"/>
        <v>0.26652792969105799</v>
      </c>
      <c r="AH1263">
        <f t="shared" ca="1" si="178"/>
        <v>30.031954054462098</v>
      </c>
      <c r="AI1263">
        <f t="shared" ca="1" si="179"/>
        <v>0.80063857055844367</v>
      </c>
      <c r="AX1263">
        <f t="shared" ca="1" si="180"/>
        <v>8.2248108549970944E-2</v>
      </c>
    </row>
    <row r="1264" spans="1:50">
      <c r="A1264">
        <f t="shared" ca="1" si="176"/>
        <v>0.4173758354731919</v>
      </c>
      <c r="R1264">
        <f t="shared" ca="1" si="177"/>
        <v>-1.6463521089728677</v>
      </c>
      <c r="AH1264">
        <f t="shared" ca="1" si="178"/>
        <v>8.9301027892550593</v>
      </c>
      <c r="AI1264">
        <f t="shared" ca="1" si="179"/>
        <v>0.15949347165332195</v>
      </c>
      <c r="AX1264">
        <f t="shared" ca="1" si="180"/>
        <v>0.19611299881043204</v>
      </c>
    </row>
    <row r="1265" spans="1:50">
      <c r="A1265">
        <f t="shared" ca="1" si="176"/>
        <v>0.64366125196048529</v>
      </c>
      <c r="R1265">
        <f t="shared" ca="1" si="177"/>
        <v>0.57334731273291573</v>
      </c>
      <c r="AH1265">
        <f t="shared" ca="1" si="178"/>
        <v>9.0977364017153093</v>
      </c>
      <c r="AI1265">
        <f t="shared" ca="1" si="179"/>
        <v>0.16553761527019162</v>
      </c>
      <c r="AX1265">
        <f t="shared" ca="1" si="180"/>
        <v>4.2279738944231093</v>
      </c>
    </row>
    <row r="1266" spans="1:50">
      <c r="A1266">
        <f t="shared" ca="1" si="176"/>
        <v>0.56563485875759001</v>
      </c>
      <c r="R1266">
        <f t="shared" ca="1" si="177"/>
        <v>0.59091082420399932</v>
      </c>
      <c r="AH1266">
        <f t="shared" ca="1" si="178"/>
        <v>21.702694998433152</v>
      </c>
      <c r="AI1266">
        <f t="shared" ca="1" si="179"/>
        <v>0.59963126482414997</v>
      </c>
      <c r="AX1266">
        <f t="shared" ca="1" si="180"/>
        <v>0.70814188686687252</v>
      </c>
    </row>
    <row r="1267" spans="1:50">
      <c r="A1267">
        <f t="shared" ca="1" si="176"/>
        <v>0.22202899670775611</v>
      </c>
      <c r="R1267">
        <f t="shared" ca="1" si="177"/>
        <v>1.2977060503957403</v>
      </c>
      <c r="AH1267">
        <f t="shared" ca="1" si="178"/>
        <v>3.6246612353876269</v>
      </c>
      <c r="AI1267">
        <f t="shared" ca="1" si="179"/>
        <v>2.6276338142643518E-2</v>
      </c>
      <c r="AX1267">
        <f t="shared" ca="1" si="180"/>
        <v>0.56350726579045762</v>
      </c>
    </row>
    <row r="1268" spans="1:50">
      <c r="A1268">
        <f t="shared" ca="1" si="176"/>
        <v>0.94234773511660308</v>
      </c>
      <c r="R1268">
        <f t="shared" ca="1" si="177"/>
        <v>1.2335323341041602</v>
      </c>
      <c r="AH1268">
        <f t="shared" ca="1" si="178"/>
        <v>39.459316382167223</v>
      </c>
      <c r="AI1268">
        <f t="shared" ca="1" si="179"/>
        <v>0.94444699443437585</v>
      </c>
      <c r="AX1268">
        <f t="shared" ca="1" si="180"/>
        <v>0.65962206524043199</v>
      </c>
    </row>
    <row r="1269" spans="1:50">
      <c r="A1269">
        <f t="shared" ca="1" si="176"/>
        <v>3.2474157724231567E-3</v>
      </c>
      <c r="R1269">
        <f t="shared" ca="1" si="177"/>
        <v>1.1849473400392807</v>
      </c>
      <c r="AH1269">
        <f t="shared" ca="1" si="178"/>
        <v>20.220122681094466</v>
      </c>
      <c r="AI1269">
        <f t="shared" ca="1" si="179"/>
        <v>0.55657945343546789</v>
      </c>
      <c r="AX1269">
        <f t="shared" ca="1" si="180"/>
        <v>2.3456505267034697</v>
      </c>
    </row>
    <row r="1270" spans="1:50">
      <c r="A1270">
        <f t="shared" ca="1" si="176"/>
        <v>0.53723177180278492</v>
      </c>
      <c r="R1270">
        <f t="shared" ca="1" si="177"/>
        <v>-0.18037860053543278</v>
      </c>
      <c r="AH1270">
        <f t="shared" ca="1" si="178"/>
        <v>34.365543864046145</v>
      </c>
      <c r="AI1270">
        <f t="shared" ca="1" si="179"/>
        <v>0.8777818906664675</v>
      </c>
      <c r="AX1270">
        <f t="shared" ca="1" si="180"/>
        <v>3.6387719113059498E-2</v>
      </c>
    </row>
    <row r="1271" spans="1:50">
      <c r="A1271">
        <f t="shared" ca="1" si="176"/>
        <v>0.81885346279404692</v>
      </c>
      <c r="R1271">
        <f t="shared" ca="1" si="177"/>
        <v>-8.1582164440782604E-2</v>
      </c>
      <c r="AH1271">
        <f t="shared" ca="1" si="178"/>
        <v>16.740170076052081</v>
      </c>
      <c r="AI1271">
        <f t="shared" ca="1" si="179"/>
        <v>0.44689185671502929</v>
      </c>
      <c r="AX1271">
        <f t="shared" ca="1" si="180"/>
        <v>7.6338969885549535</v>
      </c>
    </row>
    <row r="1272" spans="1:50">
      <c r="A1272">
        <f t="shared" ca="1" si="176"/>
        <v>0.44153257847699412</v>
      </c>
      <c r="R1272">
        <f t="shared" ca="1" si="177"/>
        <v>0.78963797599358154</v>
      </c>
      <c r="AH1272">
        <f t="shared" ca="1" si="178"/>
        <v>35.879468915517101</v>
      </c>
      <c r="AI1272">
        <f t="shared" ca="1" si="179"/>
        <v>0.90030530094607608</v>
      </c>
      <c r="AX1272">
        <f t="shared" ca="1" si="180"/>
        <v>2.1303068005020913</v>
      </c>
    </row>
    <row r="1273" spans="1:50">
      <c r="A1273">
        <f t="shared" ca="1" si="176"/>
        <v>0.67592830671358695</v>
      </c>
      <c r="R1273">
        <f t="shared" ca="1" si="177"/>
        <v>-0.39529702194246968</v>
      </c>
      <c r="AH1273">
        <f t="shared" ca="1" si="178"/>
        <v>36.11743995802118</v>
      </c>
      <c r="AI1273">
        <f t="shared" ca="1" si="179"/>
        <v>0.90363726334042649</v>
      </c>
      <c r="AX1273">
        <f t="shared" ca="1" si="180"/>
        <v>4.3988255384194108</v>
      </c>
    </row>
    <row r="1274" spans="1:50">
      <c r="A1274">
        <f t="shared" ca="1" si="176"/>
        <v>2.1112225380495397E-2</v>
      </c>
      <c r="R1274">
        <f t="shared" ca="1" si="177"/>
        <v>-0.26892388506764192</v>
      </c>
      <c r="AH1274">
        <f t="shared" ca="1" si="178"/>
        <v>26.244236348171196</v>
      </c>
      <c r="AI1274">
        <f t="shared" ca="1" si="179"/>
        <v>0.71783184665922473</v>
      </c>
      <c r="AX1274">
        <f t="shared" ca="1" si="180"/>
        <v>0.3860319060477066</v>
      </c>
    </row>
    <row r="1275" spans="1:50">
      <c r="A1275">
        <f t="shared" ca="1" si="176"/>
        <v>0.56518945534743958</v>
      </c>
      <c r="R1275">
        <f t="shared" ca="1" si="177"/>
        <v>-1.1147861732208268</v>
      </c>
      <c r="AH1275">
        <f t="shared" ca="1" si="178"/>
        <v>24.931625155619933</v>
      </c>
      <c r="AI1275">
        <f t="shared" ca="1" si="179"/>
        <v>0.68578829133082631</v>
      </c>
      <c r="AX1275">
        <f t="shared" ca="1" si="180"/>
        <v>0.13502018961540815</v>
      </c>
    </row>
    <row r="1276" spans="1:50">
      <c r="A1276">
        <f t="shared" ca="1" si="176"/>
        <v>0.53165533020419253</v>
      </c>
      <c r="R1276">
        <f t="shared" ca="1" si="177"/>
        <v>-1.1359995049078524</v>
      </c>
      <c r="AH1276">
        <f t="shared" ca="1" si="178"/>
        <v>17.090795367486784</v>
      </c>
      <c r="AI1276">
        <f t="shared" ca="1" si="179"/>
        <v>0.45849212522768534</v>
      </c>
      <c r="AX1276">
        <f t="shared" ca="1" si="180"/>
        <v>6.404799590268051</v>
      </c>
    </row>
    <row r="1277" spans="1:50">
      <c r="A1277">
        <f t="shared" ca="1" si="176"/>
        <v>0.40643971128995826</v>
      </c>
      <c r="R1277">
        <f t="shared" ca="1" si="177"/>
        <v>0.21815921570526897</v>
      </c>
      <c r="AH1277">
        <f t="shared" ca="1" si="178"/>
        <v>18.51258737466576</v>
      </c>
      <c r="AI1277">
        <f t="shared" ca="1" si="179"/>
        <v>0.50427142308097095</v>
      </c>
      <c r="AX1277">
        <f t="shared" ca="1" si="180"/>
        <v>2.9595618819942264</v>
      </c>
    </row>
    <row r="1278" spans="1:50">
      <c r="A1278">
        <f t="shared" ca="1" si="176"/>
        <v>0.67796681611423082</v>
      </c>
      <c r="R1278">
        <f t="shared" ca="1" si="177"/>
        <v>0.64952821451156928</v>
      </c>
      <c r="AH1278">
        <f t="shared" ca="1" si="178"/>
        <v>14.027172741007284</v>
      </c>
      <c r="AI1278">
        <f t="shared" ca="1" si="179"/>
        <v>0.35297784949733524</v>
      </c>
      <c r="AX1278">
        <f t="shared" ca="1" si="180"/>
        <v>0.25506081955975896</v>
      </c>
    </row>
    <row r="1279" spans="1:50">
      <c r="A1279">
        <f t="shared" ca="1" si="176"/>
        <v>0.90996941368251139</v>
      </c>
      <c r="R1279">
        <f t="shared" ca="1" si="177"/>
        <v>1.6554091853058595</v>
      </c>
      <c r="AH1279">
        <f t="shared" ca="1" si="178"/>
        <v>9.7784297379431617</v>
      </c>
      <c r="AI1279">
        <f t="shared" ca="1" si="179"/>
        <v>0.19123537627978238</v>
      </c>
      <c r="AX1279">
        <f t="shared" ca="1" si="180"/>
        <v>0.5900050913788315</v>
      </c>
    </row>
    <row r="1280" spans="1:50">
      <c r="A1280">
        <f t="shared" ca="1" si="176"/>
        <v>8.007457118021466E-2</v>
      </c>
      <c r="R1280">
        <f t="shared" ca="1" si="177"/>
        <v>-0.57168012695781101</v>
      </c>
      <c r="AH1280">
        <f t="shared" ca="1" si="178"/>
        <v>13.209693004553841</v>
      </c>
      <c r="AI1280">
        <f t="shared" ca="1" si="179"/>
        <v>0.32323665559041259</v>
      </c>
      <c r="AX1280">
        <f t="shared" ca="1" si="180"/>
        <v>2.0744554869759542</v>
      </c>
    </row>
    <row r="1281" spans="1:50">
      <c r="A1281">
        <f t="shared" ca="1" si="176"/>
        <v>0.77260853688526454</v>
      </c>
      <c r="R1281">
        <f t="shared" ca="1" si="177"/>
        <v>-9.6510351543361433E-2</v>
      </c>
      <c r="AH1281">
        <f t="shared" ca="1" si="178"/>
        <v>12.131344419650247</v>
      </c>
      <c r="AI1281">
        <f t="shared" ca="1" si="179"/>
        <v>0.28298246226842261</v>
      </c>
      <c r="AX1281">
        <f t="shared" ca="1" si="180"/>
        <v>2.8288780920087668</v>
      </c>
    </row>
    <row r="1282" spans="1:50">
      <c r="A1282">
        <f t="shared" ca="1" si="176"/>
        <v>0.88039757702097354</v>
      </c>
      <c r="R1282">
        <f t="shared" ca="1" si="177"/>
        <v>-1.5911870516952553</v>
      </c>
      <c r="AH1282">
        <f t="shared" ca="1" si="178"/>
        <v>21.271474679067587</v>
      </c>
      <c r="AI1282">
        <f t="shared" ca="1" si="179"/>
        <v>0.58733591644227268</v>
      </c>
      <c r="AX1282">
        <f t="shared" ca="1" si="180"/>
        <v>0.33098976422696536</v>
      </c>
    </row>
    <row r="1283" spans="1:50">
      <c r="A1283">
        <f t="shared" ref="A1283:A1346" ca="1" si="181">RAND()</f>
        <v>0.23414079707031565</v>
      </c>
      <c r="R1283">
        <f t="shared" ref="R1283:R1346" ca="1" si="182">_xlfn.NORM.INV(RAND(),0,1)</f>
        <v>-1.5382698659280902</v>
      </c>
      <c r="AH1283">
        <f t="shared" ref="AH1283:AH1346" ca="1" si="183">IF(AI1283&lt;$AL$4,$AL$1+SQRT(AI1283*($AL$2-$AL$1)*($AL$3-$AL$1)),$AL$2-SQRT((1-AI1283)*($AL$2-$AL$1)*($AL$2-$AL$3)))</f>
        <v>34.450512530539875</v>
      </c>
      <c r="AI1283">
        <f t="shared" ref="AI1283:AI1346" ca="1" si="184">RAND()</f>
        <v>0.87910671971855125</v>
      </c>
      <c r="AX1283">
        <f t="shared" ref="AX1283:AX1346" ca="1" si="185">-LN(1-RAND())/$AW$2</f>
        <v>0.87524563357169072</v>
      </c>
    </row>
    <row r="1284" spans="1:50">
      <c r="A1284">
        <f t="shared" ca="1" si="181"/>
        <v>0.93939690290885369</v>
      </c>
      <c r="R1284">
        <f t="shared" ca="1" si="182"/>
        <v>8.7463717071427916E-2</v>
      </c>
      <c r="AH1284">
        <f t="shared" ca="1" si="183"/>
        <v>27.27011611445133</v>
      </c>
      <c r="AI1284">
        <f t="shared" ca="1" si="184"/>
        <v>0.74167618927473744</v>
      </c>
      <c r="AX1284">
        <f t="shared" ca="1" si="185"/>
        <v>2.3624121545805519</v>
      </c>
    </row>
    <row r="1285" spans="1:50">
      <c r="A1285">
        <f t="shared" ca="1" si="181"/>
        <v>0.22384223706462925</v>
      </c>
      <c r="R1285">
        <f t="shared" ca="1" si="182"/>
        <v>-0.19982109668906034</v>
      </c>
      <c r="AH1285">
        <f t="shared" ca="1" si="183"/>
        <v>15.465487075493222</v>
      </c>
      <c r="AI1285">
        <f t="shared" ca="1" si="184"/>
        <v>0.40368370853353708</v>
      </c>
      <c r="AX1285">
        <f t="shared" ca="1" si="185"/>
        <v>0.17133248355848524</v>
      </c>
    </row>
    <row r="1286" spans="1:50">
      <c r="A1286">
        <f t="shared" ca="1" si="181"/>
        <v>0.26691113499537467</v>
      </c>
      <c r="R1286">
        <f t="shared" ca="1" si="182"/>
        <v>-0.2245336240554997</v>
      </c>
      <c r="AH1286">
        <f t="shared" ca="1" si="183"/>
        <v>6.8729179342850255</v>
      </c>
      <c r="AI1286">
        <f t="shared" ca="1" si="184"/>
        <v>9.4474001862833501E-2</v>
      </c>
      <c r="AX1286">
        <f t="shared" ca="1" si="185"/>
        <v>0.10390964656412828</v>
      </c>
    </row>
    <row r="1287" spans="1:50">
      <c r="A1287">
        <f t="shared" ca="1" si="181"/>
        <v>0.62151235846939834</v>
      </c>
      <c r="R1287">
        <f t="shared" ca="1" si="182"/>
        <v>-0.34438953093427832</v>
      </c>
      <c r="AH1287">
        <f t="shared" ca="1" si="183"/>
        <v>36.450741449326891</v>
      </c>
      <c r="AI1287">
        <f t="shared" ca="1" si="184"/>
        <v>0.90820879636350582</v>
      </c>
      <c r="AX1287">
        <f t="shared" ca="1" si="185"/>
        <v>7.2885035704423684</v>
      </c>
    </row>
    <row r="1288" spans="1:50">
      <c r="A1288">
        <f t="shared" ca="1" si="181"/>
        <v>0.95806665855026618</v>
      </c>
      <c r="R1288">
        <f t="shared" ca="1" si="182"/>
        <v>-0.60196338283645268</v>
      </c>
      <c r="AH1288">
        <f t="shared" ca="1" si="183"/>
        <v>26.066535565820885</v>
      </c>
      <c r="AI1288">
        <f t="shared" ca="1" si="184"/>
        <v>0.71359464008894169</v>
      </c>
      <c r="AX1288">
        <f t="shared" ca="1" si="185"/>
        <v>4.6791079967236318</v>
      </c>
    </row>
    <row r="1289" spans="1:50">
      <c r="A1289">
        <f t="shared" ca="1" si="181"/>
        <v>0.21251815307391198</v>
      </c>
      <c r="R1289">
        <f t="shared" ca="1" si="182"/>
        <v>1.4733520377311635</v>
      </c>
      <c r="AH1289">
        <f t="shared" ca="1" si="183"/>
        <v>23.593212391294372</v>
      </c>
      <c r="AI1289">
        <f t="shared" ca="1" si="184"/>
        <v>0.65134078409435547</v>
      </c>
      <c r="AX1289">
        <f t="shared" ca="1" si="185"/>
        <v>0.48484261173903026</v>
      </c>
    </row>
    <row r="1290" spans="1:50">
      <c r="A1290">
        <f t="shared" ca="1" si="181"/>
        <v>0.8989680021149774</v>
      </c>
      <c r="R1290">
        <f t="shared" ca="1" si="182"/>
        <v>0.6831512613630063</v>
      </c>
      <c r="AH1290">
        <f t="shared" ca="1" si="183"/>
        <v>23.716572249245608</v>
      </c>
      <c r="AI1290">
        <f t="shared" ca="1" si="184"/>
        <v>0.65459071283543691</v>
      </c>
      <c r="AX1290">
        <f t="shared" ca="1" si="185"/>
        <v>9.6842177190628792E-2</v>
      </c>
    </row>
    <row r="1291" spans="1:50">
      <c r="A1291">
        <f t="shared" ca="1" si="181"/>
        <v>0.8823075334699626</v>
      </c>
      <c r="R1291">
        <f t="shared" ca="1" si="182"/>
        <v>1.3465762084559163</v>
      </c>
      <c r="AH1291">
        <f t="shared" ca="1" si="183"/>
        <v>11.357961418038876</v>
      </c>
      <c r="AI1291">
        <f t="shared" ca="1" si="184"/>
        <v>0.25339642711511401</v>
      </c>
      <c r="AX1291">
        <f t="shared" ca="1" si="185"/>
        <v>0.21836790881690771</v>
      </c>
    </row>
    <row r="1292" spans="1:50">
      <c r="A1292">
        <f t="shared" ca="1" si="181"/>
        <v>0.91326807374443775</v>
      </c>
      <c r="R1292">
        <f t="shared" ca="1" si="182"/>
        <v>-1.1720323202639</v>
      </c>
      <c r="AH1292">
        <f t="shared" ca="1" si="183"/>
        <v>34.267907606941591</v>
      </c>
      <c r="AI1292">
        <f t="shared" ca="1" si="184"/>
        <v>0.87625063446813689</v>
      </c>
      <c r="AX1292">
        <f t="shared" ca="1" si="185"/>
        <v>0.41121643088284476</v>
      </c>
    </row>
    <row r="1293" spans="1:50">
      <c r="A1293">
        <f t="shared" ca="1" si="181"/>
        <v>0.68304156276833039</v>
      </c>
      <c r="R1293">
        <f t="shared" ca="1" si="182"/>
        <v>1.9166009417678953</v>
      </c>
      <c r="AH1293">
        <f t="shared" ca="1" si="183"/>
        <v>9.6429480984415985</v>
      </c>
      <c r="AI1293">
        <f t="shared" ca="1" si="184"/>
        <v>0.18597289605847689</v>
      </c>
      <c r="AX1293">
        <f t="shared" ca="1" si="185"/>
        <v>1.6596005643089615</v>
      </c>
    </row>
    <row r="1294" spans="1:50">
      <c r="A1294">
        <f t="shared" ca="1" si="181"/>
        <v>0.13864228211841656</v>
      </c>
      <c r="R1294">
        <f t="shared" ca="1" si="182"/>
        <v>-0.83256286381070232</v>
      </c>
      <c r="AH1294">
        <f t="shared" ca="1" si="183"/>
        <v>15.520549343146421</v>
      </c>
      <c r="AI1294">
        <f t="shared" ca="1" si="184"/>
        <v>0.40558374120079976</v>
      </c>
      <c r="AX1294">
        <f t="shared" ca="1" si="185"/>
        <v>6.0843139751307671</v>
      </c>
    </row>
    <row r="1295" spans="1:50">
      <c r="A1295">
        <f t="shared" ca="1" si="181"/>
        <v>0.87588324675358664</v>
      </c>
      <c r="R1295">
        <f t="shared" ca="1" si="182"/>
        <v>-1.014855318190562</v>
      </c>
      <c r="AH1295">
        <f t="shared" ca="1" si="183"/>
        <v>10.636213777175982</v>
      </c>
      <c r="AI1295">
        <f t="shared" ca="1" si="184"/>
        <v>0.22524616710190504</v>
      </c>
      <c r="AX1295">
        <f t="shared" ca="1" si="185"/>
        <v>0.59625255566568691</v>
      </c>
    </row>
    <row r="1296" spans="1:50">
      <c r="A1296">
        <f t="shared" ca="1" si="181"/>
        <v>0.46725527437537129</v>
      </c>
      <c r="R1296">
        <f t="shared" ca="1" si="182"/>
        <v>-7.6472110819594763E-2</v>
      </c>
      <c r="AH1296">
        <f t="shared" ca="1" si="183"/>
        <v>12.940967017922901</v>
      </c>
      <c r="AI1296">
        <f t="shared" ca="1" si="184"/>
        <v>0.31331403721666085</v>
      </c>
      <c r="AX1296">
        <f t="shared" ca="1" si="185"/>
        <v>2.9016155982422314</v>
      </c>
    </row>
    <row r="1297" spans="1:50">
      <c r="A1297">
        <f t="shared" ca="1" si="181"/>
        <v>0.13531961264325021</v>
      </c>
      <c r="R1297">
        <f t="shared" ca="1" si="182"/>
        <v>-0.56024390986790196</v>
      </c>
      <c r="AH1297">
        <f t="shared" ca="1" si="183"/>
        <v>30.317322711052551</v>
      </c>
      <c r="AI1297">
        <f t="shared" ca="1" si="184"/>
        <v>0.80629610736957613</v>
      </c>
      <c r="AX1297">
        <f t="shared" ca="1" si="185"/>
        <v>1.1148765869181274</v>
      </c>
    </row>
    <row r="1298" spans="1:50">
      <c r="A1298">
        <f t="shared" ca="1" si="181"/>
        <v>0.86681022906547067</v>
      </c>
      <c r="R1298">
        <f t="shared" ca="1" si="182"/>
        <v>-0.66631924131269449</v>
      </c>
      <c r="AH1298">
        <f t="shared" ca="1" si="183"/>
        <v>10.156023165713599</v>
      </c>
      <c r="AI1298">
        <f t="shared" ca="1" si="184"/>
        <v>0.20622875501442439</v>
      </c>
      <c r="AX1298">
        <f t="shared" ca="1" si="185"/>
        <v>4.7244954825635688</v>
      </c>
    </row>
    <row r="1299" spans="1:50">
      <c r="A1299">
        <f t="shared" ca="1" si="181"/>
        <v>0.48536153070269472</v>
      </c>
      <c r="R1299">
        <f t="shared" ca="1" si="182"/>
        <v>2.0420996327947032</v>
      </c>
      <c r="AH1299">
        <f t="shared" ca="1" si="183"/>
        <v>36.577356075508611</v>
      </c>
      <c r="AI1299">
        <f t="shared" ca="1" si="184"/>
        <v>0.90991631503815718</v>
      </c>
      <c r="AX1299">
        <f t="shared" ca="1" si="185"/>
        <v>5.0951254323232193</v>
      </c>
    </row>
    <row r="1300" spans="1:50">
      <c r="A1300">
        <f t="shared" ca="1" si="181"/>
        <v>0.33881916374364851</v>
      </c>
      <c r="R1300">
        <f t="shared" ca="1" si="182"/>
        <v>-1.768922430125758</v>
      </c>
      <c r="AH1300">
        <f t="shared" ca="1" si="183"/>
        <v>19.813931104943713</v>
      </c>
      <c r="AI1300">
        <f t="shared" ca="1" si="184"/>
        <v>0.5444006223314577</v>
      </c>
      <c r="AX1300">
        <f t="shared" ca="1" si="185"/>
        <v>6.336458047229657</v>
      </c>
    </row>
    <row r="1301" spans="1:50">
      <c r="A1301">
        <f t="shared" ca="1" si="181"/>
        <v>0.81422690726344715</v>
      </c>
      <c r="R1301">
        <f t="shared" ca="1" si="182"/>
        <v>8.546661330323288E-2</v>
      </c>
      <c r="AH1301">
        <f t="shared" ca="1" si="183"/>
        <v>14.446172891044185</v>
      </c>
      <c r="AI1301">
        <f t="shared" ca="1" si="184"/>
        <v>0.36796268895323925</v>
      </c>
      <c r="AX1301">
        <f t="shared" ca="1" si="185"/>
        <v>2.7923582039312933</v>
      </c>
    </row>
    <row r="1302" spans="1:50">
      <c r="A1302">
        <f t="shared" ca="1" si="181"/>
        <v>0.99419706354074655</v>
      </c>
      <c r="R1302">
        <f t="shared" ca="1" si="182"/>
        <v>-1.5520506587839669</v>
      </c>
      <c r="AH1302">
        <f t="shared" ca="1" si="183"/>
        <v>14.361535427412377</v>
      </c>
      <c r="AI1302">
        <f t="shared" ca="1" si="184"/>
        <v>0.36494992145420835</v>
      </c>
      <c r="AX1302">
        <f t="shared" ca="1" si="185"/>
        <v>0.44403770881520116</v>
      </c>
    </row>
    <row r="1303" spans="1:50">
      <c r="A1303">
        <f t="shared" ca="1" si="181"/>
        <v>0.61935391873206513</v>
      </c>
      <c r="R1303">
        <f t="shared" ca="1" si="182"/>
        <v>-0.1095569826362736</v>
      </c>
      <c r="AH1303">
        <f t="shared" ca="1" si="183"/>
        <v>23.143062615896348</v>
      </c>
      <c r="AI1303">
        <f t="shared" ca="1" si="184"/>
        <v>0.6393524571731678</v>
      </c>
      <c r="AX1303">
        <f t="shared" ca="1" si="185"/>
        <v>0.46151352043015326</v>
      </c>
    </row>
    <row r="1304" spans="1:50">
      <c r="A1304">
        <f t="shared" ca="1" si="181"/>
        <v>0.90411457097960157</v>
      </c>
      <c r="R1304">
        <f t="shared" ca="1" si="182"/>
        <v>-1.8777666673249822</v>
      </c>
      <c r="AH1304">
        <f t="shared" ca="1" si="183"/>
        <v>17.250717663890015</v>
      </c>
      <c r="AI1304">
        <f t="shared" ca="1" si="184"/>
        <v>0.46374225323487728</v>
      </c>
      <c r="AX1304">
        <f t="shared" ca="1" si="185"/>
        <v>1.0831812350668808</v>
      </c>
    </row>
    <row r="1305" spans="1:50">
      <c r="A1305">
        <f t="shared" ca="1" si="181"/>
        <v>0.96632698523094507</v>
      </c>
      <c r="R1305">
        <f t="shared" ca="1" si="182"/>
        <v>1.5915380376993886</v>
      </c>
      <c r="AH1305">
        <f t="shared" ca="1" si="183"/>
        <v>28.876276709839932</v>
      </c>
      <c r="AI1305">
        <f t="shared" ca="1" si="184"/>
        <v>0.77689415718037458</v>
      </c>
      <c r="AX1305">
        <f t="shared" ca="1" si="185"/>
        <v>3.7825201666360084</v>
      </c>
    </row>
    <row r="1306" spans="1:50">
      <c r="A1306">
        <f t="shared" ca="1" si="181"/>
        <v>0.7907912793781009</v>
      </c>
      <c r="R1306">
        <f t="shared" ca="1" si="182"/>
        <v>-7.7424417536538157E-2</v>
      </c>
      <c r="AH1306">
        <f t="shared" ca="1" si="183"/>
        <v>7.3871503813140658</v>
      </c>
      <c r="AI1306">
        <f t="shared" ca="1" si="184"/>
        <v>0.10913998151229709</v>
      </c>
      <c r="AX1306">
        <f t="shared" ca="1" si="185"/>
        <v>0.3818381671668879</v>
      </c>
    </row>
    <row r="1307" spans="1:50">
      <c r="A1307">
        <f t="shared" ca="1" si="181"/>
        <v>0.82728503042251555</v>
      </c>
      <c r="R1307">
        <f t="shared" ca="1" si="182"/>
        <v>-5.56713419034082E-3</v>
      </c>
      <c r="AH1307">
        <f t="shared" ca="1" si="183"/>
        <v>33.028982863673235</v>
      </c>
      <c r="AI1307">
        <f t="shared" ca="1" si="184"/>
        <v>0.8559922886792517</v>
      </c>
      <c r="AX1307">
        <f t="shared" ca="1" si="185"/>
        <v>2.5576969551517799</v>
      </c>
    </row>
    <row r="1308" spans="1:50">
      <c r="A1308">
        <f t="shared" ca="1" si="181"/>
        <v>0.68561434983598624</v>
      </c>
      <c r="R1308">
        <f t="shared" ca="1" si="182"/>
        <v>-0.91691820716179695</v>
      </c>
      <c r="AH1308">
        <f t="shared" ca="1" si="183"/>
        <v>37.153849895587143</v>
      </c>
      <c r="AI1308">
        <f t="shared" ca="1" si="184"/>
        <v>0.91748821374744671</v>
      </c>
      <c r="AX1308">
        <f t="shared" ca="1" si="185"/>
        <v>0.52535131974588456</v>
      </c>
    </row>
    <row r="1309" spans="1:50">
      <c r="A1309">
        <f t="shared" ca="1" si="181"/>
        <v>0.69389628190539521</v>
      </c>
      <c r="R1309">
        <f t="shared" ca="1" si="182"/>
        <v>7.9375491914749255E-2</v>
      </c>
      <c r="AH1309">
        <f t="shared" ca="1" si="183"/>
        <v>35.256102471925338</v>
      </c>
      <c r="AI1309">
        <f t="shared" ca="1" si="184"/>
        <v>0.89130874284081696</v>
      </c>
      <c r="AX1309">
        <f t="shared" ca="1" si="185"/>
        <v>0.38316900565575712</v>
      </c>
    </row>
    <row r="1310" spans="1:50">
      <c r="A1310">
        <f t="shared" ca="1" si="181"/>
        <v>0.79488096719511658</v>
      </c>
      <c r="R1310">
        <f t="shared" ca="1" si="182"/>
        <v>0.40636002842052288</v>
      </c>
      <c r="AH1310">
        <f t="shared" ca="1" si="183"/>
        <v>44.528503908923199</v>
      </c>
      <c r="AI1310">
        <f t="shared" ca="1" si="184"/>
        <v>0.98503136526266566</v>
      </c>
      <c r="AX1310">
        <f t="shared" ca="1" si="185"/>
        <v>0.3477849106084398</v>
      </c>
    </row>
    <row r="1311" spans="1:50">
      <c r="A1311">
        <f t="shared" ca="1" si="181"/>
        <v>0.1826306545805596</v>
      </c>
      <c r="R1311">
        <f t="shared" ca="1" si="182"/>
        <v>-1.2043473170773664</v>
      </c>
      <c r="AH1311">
        <f t="shared" ca="1" si="183"/>
        <v>27.377587554887292</v>
      </c>
      <c r="AI1311">
        <f t="shared" ca="1" si="184"/>
        <v>0.74411322758160481</v>
      </c>
      <c r="AX1311">
        <f t="shared" ca="1" si="185"/>
        <v>3.7100692743263033</v>
      </c>
    </row>
    <row r="1312" spans="1:50">
      <c r="A1312">
        <f t="shared" ca="1" si="181"/>
        <v>0.63001993710148529</v>
      </c>
      <c r="R1312">
        <f t="shared" ca="1" si="182"/>
        <v>3.0367895067411541E-2</v>
      </c>
      <c r="AH1312">
        <f t="shared" ca="1" si="183"/>
        <v>24.261024310560167</v>
      </c>
      <c r="AI1312">
        <f t="shared" ca="1" si="184"/>
        <v>0.66875256522921267</v>
      </c>
      <c r="AX1312">
        <f t="shared" ca="1" si="185"/>
        <v>0.85942205628445179</v>
      </c>
    </row>
    <row r="1313" spans="1:50">
      <c r="A1313">
        <f t="shared" ca="1" si="181"/>
        <v>0.31321914375297222</v>
      </c>
      <c r="R1313">
        <f t="shared" ca="1" si="182"/>
        <v>-1.5669112475978182</v>
      </c>
      <c r="AH1313">
        <f t="shared" ca="1" si="183"/>
        <v>11.17885292551135</v>
      </c>
      <c r="AI1313">
        <f t="shared" ca="1" si="184"/>
        <v>0.24645926991046085</v>
      </c>
      <c r="AX1313">
        <f t="shared" ca="1" si="185"/>
        <v>2.7670390452994602</v>
      </c>
    </row>
    <row r="1314" spans="1:50">
      <c r="A1314">
        <f t="shared" ca="1" si="181"/>
        <v>0.4556483388831325</v>
      </c>
      <c r="R1314">
        <f t="shared" ca="1" si="182"/>
        <v>-0.2117435560113847</v>
      </c>
      <c r="AH1314">
        <f t="shared" ca="1" si="183"/>
        <v>7.129018477771714</v>
      </c>
      <c r="AI1314">
        <f t="shared" ca="1" si="184"/>
        <v>0.10164580891282105</v>
      </c>
      <c r="AX1314">
        <f t="shared" ca="1" si="185"/>
        <v>7.2616287560693191</v>
      </c>
    </row>
    <row r="1315" spans="1:50">
      <c r="A1315">
        <f t="shared" ca="1" si="181"/>
        <v>0.25880268100056281</v>
      </c>
      <c r="R1315">
        <f t="shared" ca="1" si="182"/>
        <v>-0.68505773022016692</v>
      </c>
      <c r="AH1315">
        <f t="shared" ca="1" si="183"/>
        <v>41.758560596077203</v>
      </c>
      <c r="AI1315">
        <f t="shared" ca="1" si="184"/>
        <v>0.96603933827573429</v>
      </c>
      <c r="AX1315">
        <f t="shared" ca="1" si="185"/>
        <v>1.2954244648859747</v>
      </c>
    </row>
    <row r="1316" spans="1:50">
      <c r="A1316">
        <f t="shared" ca="1" si="181"/>
        <v>0.14668082935083493</v>
      </c>
      <c r="R1316">
        <f t="shared" ca="1" si="182"/>
        <v>0.97424931056537512</v>
      </c>
      <c r="AH1316">
        <f t="shared" ca="1" si="183"/>
        <v>19.805767778166455</v>
      </c>
      <c r="AI1316">
        <f t="shared" ca="1" si="184"/>
        <v>0.54415417026699442</v>
      </c>
      <c r="AX1316">
        <f t="shared" ca="1" si="185"/>
        <v>0.87504086272281012</v>
      </c>
    </row>
    <row r="1317" spans="1:50">
      <c r="A1317">
        <f t="shared" ca="1" si="181"/>
        <v>0.7616949436357926</v>
      </c>
      <c r="R1317">
        <f t="shared" ca="1" si="182"/>
        <v>1.8457250850140168</v>
      </c>
      <c r="AH1317">
        <f t="shared" ca="1" si="183"/>
        <v>44.955247430194134</v>
      </c>
      <c r="AI1317">
        <f t="shared" ca="1" si="184"/>
        <v>0.98727523575471854</v>
      </c>
      <c r="AX1317">
        <f t="shared" ca="1" si="185"/>
        <v>0.42666389285372441</v>
      </c>
    </row>
    <row r="1318" spans="1:50">
      <c r="A1318">
        <f t="shared" ca="1" si="181"/>
        <v>0.19140451383721124</v>
      </c>
      <c r="R1318">
        <f t="shared" ca="1" si="182"/>
        <v>0.86498476392136348</v>
      </c>
      <c r="AH1318">
        <f t="shared" ca="1" si="183"/>
        <v>11.440407394058106</v>
      </c>
      <c r="AI1318">
        <f t="shared" ca="1" si="184"/>
        <v>0.25657890903189562</v>
      </c>
      <c r="AX1318">
        <f t="shared" ca="1" si="185"/>
        <v>1.8884008534004622</v>
      </c>
    </row>
    <row r="1319" spans="1:50">
      <c r="A1319">
        <f t="shared" ca="1" si="181"/>
        <v>0.24563334598238962</v>
      </c>
      <c r="R1319">
        <f t="shared" ca="1" si="182"/>
        <v>-0.26528927848448908</v>
      </c>
      <c r="AH1319">
        <f t="shared" ca="1" si="183"/>
        <v>9.4241608813382882</v>
      </c>
      <c r="AI1319">
        <f t="shared" ca="1" si="184"/>
        <v>0.17762961663469368</v>
      </c>
      <c r="AX1319">
        <f t="shared" ca="1" si="185"/>
        <v>2.7734728853626085</v>
      </c>
    </row>
    <row r="1320" spans="1:50">
      <c r="A1320">
        <f t="shared" ca="1" si="181"/>
        <v>0.97308234721849707</v>
      </c>
      <c r="R1320">
        <f t="shared" ca="1" si="182"/>
        <v>1.2055535971509641</v>
      </c>
      <c r="AH1320">
        <f t="shared" ca="1" si="183"/>
        <v>15.311479091854693</v>
      </c>
      <c r="AI1320">
        <f t="shared" ca="1" si="184"/>
        <v>0.39835325860258286</v>
      </c>
      <c r="AX1320">
        <f t="shared" ca="1" si="185"/>
        <v>4.44713095768586</v>
      </c>
    </row>
    <row r="1321" spans="1:50">
      <c r="A1321">
        <f t="shared" ca="1" si="181"/>
        <v>0.79836046574661024</v>
      </c>
      <c r="R1321">
        <f t="shared" ca="1" si="182"/>
        <v>-0.8415129946907125</v>
      </c>
      <c r="AH1321">
        <f t="shared" ca="1" si="183"/>
        <v>21.167725110116791</v>
      </c>
      <c r="AI1321">
        <f t="shared" ca="1" si="184"/>
        <v>0.58434996233710512</v>
      </c>
      <c r="AX1321">
        <f t="shared" ca="1" si="185"/>
        <v>1.0008078589081577</v>
      </c>
    </row>
    <row r="1322" spans="1:50">
      <c r="A1322">
        <f t="shared" ca="1" si="181"/>
        <v>0.23316212103836287</v>
      </c>
      <c r="R1322">
        <f t="shared" ca="1" si="182"/>
        <v>-1.9808289734641777</v>
      </c>
      <c r="AH1322">
        <f t="shared" ca="1" si="183"/>
        <v>27.624673560493232</v>
      </c>
      <c r="AI1322">
        <f t="shared" ca="1" si="184"/>
        <v>0.74967238336275466</v>
      </c>
      <c r="AX1322">
        <f t="shared" ca="1" si="185"/>
        <v>0.30353503279213434</v>
      </c>
    </row>
    <row r="1323" spans="1:50">
      <c r="A1323">
        <f t="shared" ca="1" si="181"/>
        <v>0.63493478428572359</v>
      </c>
      <c r="R1323">
        <f t="shared" ca="1" si="182"/>
        <v>-0.4588541631688588</v>
      </c>
      <c r="AH1323">
        <f t="shared" ca="1" si="183"/>
        <v>14.209894046168181</v>
      </c>
      <c r="AI1323">
        <f t="shared" ca="1" si="184"/>
        <v>0.35953415790674592</v>
      </c>
      <c r="AX1323">
        <f t="shared" ca="1" si="185"/>
        <v>0.28185118475933035</v>
      </c>
    </row>
    <row r="1324" spans="1:50">
      <c r="A1324">
        <f t="shared" ca="1" si="181"/>
        <v>0.22474826930166258</v>
      </c>
      <c r="R1324">
        <f t="shared" ca="1" si="182"/>
        <v>-1.6875753620347287</v>
      </c>
      <c r="AH1324">
        <f t="shared" ca="1" si="183"/>
        <v>16.945445410983169</v>
      </c>
      <c r="AI1324">
        <f t="shared" ca="1" si="184"/>
        <v>0.45369821046085312</v>
      </c>
      <c r="AX1324">
        <f t="shared" ca="1" si="185"/>
        <v>2.1122305882973205</v>
      </c>
    </row>
    <row r="1325" spans="1:50">
      <c r="A1325">
        <f t="shared" ca="1" si="181"/>
        <v>0.13591051489447559</v>
      </c>
      <c r="R1325">
        <f t="shared" ca="1" si="182"/>
        <v>1.1377497780007879</v>
      </c>
      <c r="AH1325">
        <f t="shared" ca="1" si="183"/>
        <v>29.848034675157109</v>
      </c>
      <c r="AI1325">
        <f t="shared" ca="1" si="184"/>
        <v>0.79694914677316486</v>
      </c>
      <c r="AX1325">
        <f t="shared" ca="1" si="185"/>
        <v>3.8695661091695954</v>
      </c>
    </row>
    <row r="1326" spans="1:50">
      <c r="A1326">
        <f t="shared" ca="1" si="181"/>
        <v>0.71062853379326485</v>
      </c>
      <c r="R1326">
        <f t="shared" ca="1" si="182"/>
        <v>0.21064221217440815</v>
      </c>
      <c r="AH1326">
        <f t="shared" ca="1" si="183"/>
        <v>11.832263335277645</v>
      </c>
      <c r="AI1326">
        <f t="shared" ca="1" si="184"/>
        <v>0.2716119389462045</v>
      </c>
      <c r="AX1326">
        <f t="shared" ca="1" si="185"/>
        <v>1.2345867636671857</v>
      </c>
    </row>
    <row r="1327" spans="1:50">
      <c r="A1327">
        <f t="shared" ca="1" si="181"/>
        <v>5.1232888692125389E-2</v>
      </c>
      <c r="R1327">
        <f t="shared" ca="1" si="182"/>
        <v>-3.6005528065844568E-2</v>
      </c>
      <c r="AH1327">
        <f t="shared" ca="1" si="183"/>
        <v>9.9751237289517825</v>
      </c>
      <c r="AI1327">
        <f t="shared" ca="1" si="184"/>
        <v>0.19900618681579385</v>
      </c>
      <c r="AX1327">
        <f t="shared" ca="1" si="185"/>
        <v>2.8368262846643746</v>
      </c>
    </row>
    <row r="1328" spans="1:50">
      <c r="A1328">
        <f t="shared" ca="1" si="181"/>
        <v>0.13859941532291253</v>
      </c>
      <c r="R1328">
        <f t="shared" ca="1" si="182"/>
        <v>-0.57467004605154892</v>
      </c>
      <c r="AH1328">
        <f t="shared" ca="1" si="183"/>
        <v>11.765518662553319</v>
      </c>
      <c r="AI1328">
        <f t="shared" ca="1" si="184"/>
        <v>0.26906221842822065</v>
      </c>
      <c r="AX1328">
        <f t="shared" ca="1" si="185"/>
        <v>0.14586738783083017</v>
      </c>
    </row>
    <row r="1329" spans="1:50">
      <c r="A1329">
        <f t="shared" ca="1" si="181"/>
        <v>0.27919755639576538</v>
      </c>
      <c r="R1329">
        <f t="shared" ca="1" si="182"/>
        <v>0.89477415364460211</v>
      </c>
      <c r="AH1329">
        <f t="shared" ca="1" si="183"/>
        <v>15.981143644436102</v>
      </c>
      <c r="AI1329">
        <f t="shared" ca="1" si="184"/>
        <v>0.42135870612975479</v>
      </c>
      <c r="AX1329">
        <f t="shared" ca="1" si="185"/>
        <v>3.0544319201713295</v>
      </c>
    </row>
    <row r="1330" spans="1:50">
      <c r="A1330">
        <f t="shared" ca="1" si="181"/>
        <v>1.5354725951836068E-2</v>
      </c>
      <c r="R1330">
        <f t="shared" ca="1" si="182"/>
        <v>1.9028660390254463E-2</v>
      </c>
      <c r="AH1330">
        <f t="shared" ca="1" si="183"/>
        <v>31.220938556840544</v>
      </c>
      <c r="AI1330">
        <f t="shared" ca="1" si="184"/>
        <v>0.82367342565702095</v>
      </c>
      <c r="AX1330">
        <f t="shared" ca="1" si="185"/>
        <v>2.3170379625155584</v>
      </c>
    </row>
    <row r="1331" spans="1:50">
      <c r="A1331">
        <f t="shared" ca="1" si="181"/>
        <v>0.40593356470721609</v>
      </c>
      <c r="R1331">
        <f t="shared" ca="1" si="182"/>
        <v>-1.2156417705523983</v>
      </c>
      <c r="AH1331">
        <f t="shared" ca="1" si="183"/>
        <v>15.625876805823353</v>
      </c>
      <c r="AI1331">
        <f t="shared" ca="1" si="184"/>
        <v>0.40920982731578359</v>
      </c>
      <c r="AX1331">
        <f t="shared" ca="1" si="185"/>
        <v>6.7393587181231069</v>
      </c>
    </row>
    <row r="1332" spans="1:50">
      <c r="A1332">
        <f t="shared" ca="1" si="181"/>
        <v>9.5838726782193184E-2</v>
      </c>
      <c r="R1332">
        <f t="shared" ca="1" si="182"/>
        <v>-0.26200724963523392</v>
      </c>
      <c r="AH1332">
        <f t="shared" ca="1" si="183"/>
        <v>24.872707063720348</v>
      </c>
      <c r="AI1332">
        <f t="shared" ca="1" si="184"/>
        <v>0.68430957484719535</v>
      </c>
      <c r="AX1332">
        <f t="shared" ca="1" si="185"/>
        <v>1.510100557574924</v>
      </c>
    </row>
    <row r="1333" spans="1:50">
      <c r="A1333">
        <f t="shared" ca="1" si="181"/>
        <v>0.31113312303328078</v>
      </c>
      <c r="R1333">
        <f t="shared" ca="1" si="182"/>
        <v>1.1588336718731942</v>
      </c>
      <c r="AH1333">
        <f t="shared" ca="1" si="183"/>
        <v>6.4357959490654659</v>
      </c>
      <c r="AI1333">
        <f t="shared" ca="1" si="184"/>
        <v>8.283893899601491E-2</v>
      </c>
      <c r="AX1333">
        <f t="shared" ca="1" si="185"/>
        <v>3.6821051243869416</v>
      </c>
    </row>
    <row r="1334" spans="1:50">
      <c r="A1334">
        <f t="shared" ca="1" si="181"/>
        <v>0.23340772142407151</v>
      </c>
      <c r="R1334">
        <f t="shared" ca="1" si="182"/>
        <v>1.4268614714337151E-2</v>
      </c>
      <c r="AH1334">
        <f t="shared" ca="1" si="183"/>
        <v>8.9316765248205297</v>
      </c>
      <c r="AI1334">
        <f t="shared" ca="1" si="184"/>
        <v>0.15954969108806027</v>
      </c>
      <c r="AX1334">
        <f t="shared" ca="1" si="185"/>
        <v>0.61657602425311753</v>
      </c>
    </row>
    <row r="1335" spans="1:50">
      <c r="A1335">
        <f t="shared" ca="1" si="181"/>
        <v>0.75200050902954019</v>
      </c>
      <c r="R1335">
        <f t="shared" ca="1" si="182"/>
        <v>-2.1306623579978381</v>
      </c>
      <c r="AH1335">
        <f t="shared" ca="1" si="183"/>
        <v>6.4473745798818145</v>
      </c>
      <c r="AI1335">
        <f t="shared" ca="1" si="184"/>
        <v>8.3137277946612409E-2</v>
      </c>
      <c r="AX1335">
        <f t="shared" ca="1" si="185"/>
        <v>0.17268101067374264</v>
      </c>
    </row>
    <row r="1336" spans="1:50">
      <c r="A1336">
        <f t="shared" ca="1" si="181"/>
        <v>0.14916621209624692</v>
      </c>
      <c r="R1336">
        <f t="shared" ca="1" si="182"/>
        <v>0.33703199502113007</v>
      </c>
      <c r="AH1336">
        <f t="shared" ca="1" si="183"/>
        <v>37.484810262455561</v>
      </c>
      <c r="AI1336">
        <f t="shared" ca="1" si="184"/>
        <v>0.92168501291663119</v>
      </c>
      <c r="AX1336">
        <f t="shared" ca="1" si="185"/>
        <v>0.41661805759272952</v>
      </c>
    </row>
    <row r="1337" spans="1:50">
      <c r="A1337">
        <f t="shared" ca="1" si="181"/>
        <v>0.94890139535961671</v>
      </c>
      <c r="R1337">
        <f t="shared" ca="1" si="182"/>
        <v>-6.5983369374015804E-2</v>
      </c>
      <c r="AH1337">
        <f t="shared" ca="1" si="183"/>
        <v>14.286052350288756</v>
      </c>
      <c r="AI1337">
        <f t="shared" ca="1" si="184"/>
        <v>0.36225697163684245</v>
      </c>
      <c r="AX1337">
        <f t="shared" ca="1" si="185"/>
        <v>0.30944024985378304</v>
      </c>
    </row>
    <row r="1338" spans="1:50">
      <c r="A1338">
        <f t="shared" ca="1" si="181"/>
        <v>0.62997256848052685</v>
      </c>
      <c r="R1338">
        <f t="shared" ca="1" si="182"/>
        <v>-0.48780414468593258</v>
      </c>
      <c r="AH1338">
        <f t="shared" ca="1" si="183"/>
        <v>10.649114424218794</v>
      </c>
      <c r="AI1338">
        <f t="shared" ca="1" si="184"/>
        <v>0.22575390220088731</v>
      </c>
      <c r="AX1338">
        <f t="shared" ca="1" si="185"/>
        <v>1.1525667348221333</v>
      </c>
    </row>
    <row r="1339" spans="1:50">
      <c r="A1339">
        <f t="shared" ca="1" si="181"/>
        <v>0.34652050759805209</v>
      </c>
      <c r="R1339">
        <f t="shared" ca="1" si="182"/>
        <v>-0.86823945964266425</v>
      </c>
      <c r="AH1339">
        <f t="shared" ca="1" si="183"/>
        <v>22.637288480814661</v>
      </c>
      <c r="AI1339">
        <f t="shared" ca="1" si="184"/>
        <v>0.62564100915892096</v>
      </c>
      <c r="AX1339">
        <f t="shared" ca="1" si="185"/>
        <v>0.47205811165497424</v>
      </c>
    </row>
    <row r="1340" spans="1:50">
      <c r="A1340">
        <f t="shared" ca="1" si="181"/>
        <v>0.33710798297117461</v>
      </c>
      <c r="R1340">
        <f t="shared" ca="1" si="182"/>
        <v>-1.3428518591390768</v>
      </c>
      <c r="AH1340">
        <f t="shared" ca="1" si="183"/>
        <v>33.126467068067328</v>
      </c>
      <c r="AI1340">
        <f t="shared" ca="1" si="184"/>
        <v>0.85764194319749176</v>
      </c>
      <c r="AX1340">
        <f t="shared" ca="1" si="185"/>
        <v>1.1245463836426464</v>
      </c>
    </row>
    <row r="1341" spans="1:50">
      <c r="A1341">
        <f t="shared" ca="1" si="181"/>
        <v>0.91312066529422586</v>
      </c>
      <c r="R1341">
        <f t="shared" ca="1" si="182"/>
        <v>-0.15794986055195423</v>
      </c>
      <c r="AH1341">
        <f t="shared" ca="1" si="183"/>
        <v>18.659431670155193</v>
      </c>
      <c r="AI1341">
        <f t="shared" ca="1" si="184"/>
        <v>0.50888438838116434</v>
      </c>
      <c r="AX1341">
        <f t="shared" ca="1" si="185"/>
        <v>2.2899432502211439</v>
      </c>
    </row>
    <row r="1342" spans="1:50">
      <c r="A1342">
        <f t="shared" ca="1" si="181"/>
        <v>0.84673564592246908</v>
      </c>
      <c r="R1342">
        <f t="shared" ca="1" si="182"/>
        <v>-0.8616298990047172</v>
      </c>
      <c r="AH1342">
        <f t="shared" ca="1" si="183"/>
        <v>11.330348676951893</v>
      </c>
      <c r="AI1342">
        <f t="shared" ca="1" si="184"/>
        <v>0.25232903327694167</v>
      </c>
      <c r="AX1342">
        <f t="shared" ca="1" si="185"/>
        <v>0.97727438025409741</v>
      </c>
    </row>
    <row r="1343" spans="1:50">
      <c r="A1343">
        <f t="shared" ca="1" si="181"/>
        <v>1.8893162591256951E-2</v>
      </c>
      <c r="R1343">
        <f t="shared" ca="1" si="182"/>
        <v>-0.22367376055572324</v>
      </c>
      <c r="AH1343">
        <f t="shared" ca="1" si="183"/>
        <v>29.170129525890076</v>
      </c>
      <c r="AI1343">
        <f t="shared" ca="1" si="184"/>
        <v>0.78305824801590185</v>
      </c>
      <c r="AX1343">
        <f t="shared" ca="1" si="185"/>
        <v>1.7394117177426303</v>
      </c>
    </row>
    <row r="1344" spans="1:50">
      <c r="A1344">
        <f t="shared" ca="1" si="181"/>
        <v>0.87367054384727816</v>
      </c>
      <c r="R1344">
        <f t="shared" ca="1" si="182"/>
        <v>-0.4310438451289697</v>
      </c>
      <c r="AH1344">
        <f t="shared" ca="1" si="183"/>
        <v>8.9535699841720291</v>
      </c>
      <c r="AI1344">
        <f t="shared" ca="1" si="184"/>
        <v>0.1603328309229326</v>
      </c>
      <c r="AX1344">
        <f t="shared" ca="1" si="185"/>
        <v>3.4674635441977424</v>
      </c>
    </row>
    <row r="1345" spans="1:50">
      <c r="A1345">
        <f t="shared" ca="1" si="181"/>
        <v>0.42260619882648898</v>
      </c>
      <c r="R1345">
        <f t="shared" ca="1" si="182"/>
        <v>0.44589996120172987</v>
      </c>
      <c r="AH1345">
        <f t="shared" ca="1" si="183"/>
        <v>25.235084145791554</v>
      </c>
      <c r="AI1345">
        <f t="shared" ca="1" si="184"/>
        <v>0.69334947136698755</v>
      </c>
      <c r="AX1345">
        <f t="shared" ca="1" si="185"/>
        <v>1.6644433603856972</v>
      </c>
    </row>
    <row r="1346" spans="1:50">
      <c r="A1346">
        <f t="shared" ca="1" si="181"/>
        <v>0.48198108824998021</v>
      </c>
      <c r="R1346">
        <f t="shared" ca="1" si="182"/>
        <v>0.740426049638926</v>
      </c>
      <c r="AH1346">
        <f t="shared" ca="1" si="183"/>
        <v>3.6695776782469101</v>
      </c>
      <c r="AI1346">
        <f t="shared" ca="1" si="184"/>
        <v>2.6931600673375966E-2</v>
      </c>
      <c r="AX1346">
        <f t="shared" ca="1" si="185"/>
        <v>1.2260300159295574</v>
      </c>
    </row>
    <row r="1347" spans="1:50">
      <c r="A1347">
        <f t="shared" ref="A1347:A1410" ca="1" si="186">RAND()</f>
        <v>0.89515353494327432</v>
      </c>
      <c r="R1347">
        <f t="shared" ref="R1347:R1410" ca="1" si="187">_xlfn.NORM.INV(RAND(),0,1)</f>
        <v>0.1627226778822036</v>
      </c>
      <c r="AH1347">
        <f t="shared" ref="AH1347:AH1410" ca="1" si="188">IF(AI1347&lt;$AL$4,$AL$1+SQRT(AI1347*($AL$2-$AL$1)*($AL$3-$AL$1)),$AL$2-SQRT((1-AI1347)*($AL$2-$AL$1)*($AL$2-$AL$3)))</f>
        <v>14.231554390617788</v>
      </c>
      <c r="AI1347">
        <f t="shared" ref="AI1347:AI1410" ca="1" si="189">RAND()</f>
        <v>0.36030914934433322</v>
      </c>
      <c r="AX1347">
        <f t="shared" ref="AX1347:AX1410" ca="1" si="190">-LN(1-RAND())/$AW$2</f>
        <v>5.407664148887152</v>
      </c>
    </row>
    <row r="1348" spans="1:50">
      <c r="A1348">
        <f t="shared" ca="1" si="186"/>
        <v>0.62365212449441887</v>
      </c>
      <c r="R1348">
        <f t="shared" ca="1" si="187"/>
        <v>-0.66692499181730636</v>
      </c>
      <c r="AH1348">
        <f t="shared" ca="1" si="188"/>
        <v>5.4164839124135851</v>
      </c>
      <c r="AI1348">
        <f t="shared" ca="1" si="189"/>
        <v>5.8676595946870358E-2</v>
      </c>
      <c r="AX1348">
        <f t="shared" ca="1" si="190"/>
        <v>0.87883884605503759</v>
      </c>
    </row>
    <row r="1349" spans="1:50">
      <c r="A1349">
        <f t="shared" ca="1" si="186"/>
        <v>0.28003215530837078</v>
      </c>
      <c r="R1349">
        <f t="shared" ca="1" si="187"/>
        <v>2.274832541798506</v>
      </c>
      <c r="AH1349">
        <f t="shared" ca="1" si="188"/>
        <v>27.496085812364818</v>
      </c>
      <c r="AI1349">
        <f t="shared" ca="1" si="189"/>
        <v>0.74678692311777595</v>
      </c>
      <c r="AX1349">
        <f t="shared" ca="1" si="190"/>
        <v>0.16859097069568407</v>
      </c>
    </row>
    <row r="1350" spans="1:50">
      <c r="A1350">
        <f t="shared" ca="1" si="186"/>
        <v>0.94286999496450241</v>
      </c>
      <c r="R1350">
        <f t="shared" ca="1" si="187"/>
        <v>1.5957761546971081</v>
      </c>
      <c r="AH1350">
        <f t="shared" ca="1" si="188"/>
        <v>32.004909285524732</v>
      </c>
      <c r="AI1350">
        <f t="shared" ca="1" si="189"/>
        <v>0.83808835508890289</v>
      </c>
      <c r="AX1350">
        <f t="shared" ca="1" si="190"/>
        <v>1.1373047743401155</v>
      </c>
    </row>
    <row r="1351" spans="1:50">
      <c r="A1351">
        <f t="shared" ca="1" si="186"/>
        <v>7.4058717803790364E-2</v>
      </c>
      <c r="R1351">
        <f t="shared" ca="1" si="187"/>
        <v>-1.0167352381403563</v>
      </c>
      <c r="AH1351">
        <f t="shared" ca="1" si="188"/>
        <v>18.096672987564098</v>
      </c>
      <c r="AI1351">
        <f t="shared" ca="1" si="189"/>
        <v>0.49108886276878894</v>
      </c>
      <c r="AX1351">
        <f t="shared" ca="1" si="190"/>
        <v>0.57003168802272575</v>
      </c>
    </row>
    <row r="1352" spans="1:50">
      <c r="A1352">
        <f t="shared" ca="1" si="186"/>
        <v>0.80332253537427645</v>
      </c>
      <c r="R1352">
        <f t="shared" ca="1" si="187"/>
        <v>-0.34322940147023251</v>
      </c>
      <c r="AH1352">
        <f t="shared" ca="1" si="188"/>
        <v>23.46118852436846</v>
      </c>
      <c r="AI1352">
        <f t="shared" ca="1" si="189"/>
        <v>0.64784574273044382</v>
      </c>
      <c r="AX1352">
        <f t="shared" ca="1" si="190"/>
        <v>0.87419216078175288</v>
      </c>
    </row>
    <row r="1353" spans="1:50">
      <c r="A1353">
        <f t="shared" ca="1" si="186"/>
        <v>0.53173143617545371</v>
      </c>
      <c r="R1353">
        <f t="shared" ca="1" si="187"/>
        <v>1.6901860507579389</v>
      </c>
      <c r="AH1353">
        <f t="shared" ca="1" si="188"/>
        <v>16.811220157809231</v>
      </c>
      <c r="AI1353">
        <f t="shared" ca="1" si="189"/>
        <v>0.44925244629329586</v>
      </c>
      <c r="AX1353">
        <f t="shared" ca="1" si="190"/>
        <v>0.24374464226453105</v>
      </c>
    </row>
    <row r="1354" spans="1:50">
      <c r="A1354">
        <f t="shared" ca="1" si="186"/>
        <v>0.77871101317018043</v>
      </c>
      <c r="R1354">
        <f t="shared" ca="1" si="187"/>
        <v>3.5298228971238896E-2</v>
      </c>
      <c r="AH1354">
        <f t="shared" ca="1" si="188"/>
        <v>6.8425567985240381</v>
      </c>
      <c r="AI1354">
        <f t="shared" ca="1" si="189"/>
        <v>9.3641167082055055E-2</v>
      </c>
      <c r="AX1354">
        <f t="shared" ca="1" si="190"/>
        <v>2.0351968571780246</v>
      </c>
    </row>
    <row r="1355" spans="1:50">
      <c r="A1355">
        <f t="shared" ca="1" si="186"/>
        <v>9.7462731395318913E-2</v>
      </c>
      <c r="R1355">
        <f t="shared" ca="1" si="187"/>
        <v>9.7597532266162787E-2</v>
      </c>
      <c r="AH1355">
        <f t="shared" ca="1" si="188"/>
        <v>26.34349122768683</v>
      </c>
      <c r="AI1355">
        <f t="shared" ca="1" si="189"/>
        <v>0.72018479635273502</v>
      </c>
      <c r="AX1355">
        <f t="shared" ca="1" si="190"/>
        <v>0.71864161437625951</v>
      </c>
    </row>
    <row r="1356" spans="1:50">
      <c r="A1356">
        <f t="shared" ca="1" si="186"/>
        <v>0.40881619744981068</v>
      </c>
      <c r="R1356">
        <f t="shared" ca="1" si="187"/>
        <v>0.19640645762645889</v>
      </c>
      <c r="AH1356">
        <f t="shared" ca="1" si="188"/>
        <v>19.014207905774725</v>
      </c>
      <c r="AI1356">
        <f t="shared" ca="1" si="189"/>
        <v>0.51994034414672319</v>
      </c>
      <c r="AX1356">
        <f t="shared" ca="1" si="190"/>
        <v>4.0430232516560807</v>
      </c>
    </row>
    <row r="1357" spans="1:50">
      <c r="A1357">
        <f t="shared" ca="1" si="186"/>
        <v>0.50800735941902464</v>
      </c>
      <c r="R1357">
        <f t="shared" ca="1" si="187"/>
        <v>0.95188574272834559</v>
      </c>
      <c r="AH1357">
        <f t="shared" ca="1" si="188"/>
        <v>30.331102984077237</v>
      </c>
      <c r="AI1357">
        <f t="shared" ca="1" si="189"/>
        <v>0.8065672450885123</v>
      </c>
      <c r="AX1357">
        <f t="shared" ca="1" si="190"/>
        <v>1.0531726284741589</v>
      </c>
    </row>
    <row r="1358" spans="1:50">
      <c r="A1358">
        <f t="shared" ca="1" si="186"/>
        <v>0.51564262333833533</v>
      </c>
      <c r="R1358">
        <f t="shared" ca="1" si="187"/>
        <v>-1.4104594859528929</v>
      </c>
      <c r="AH1358">
        <f t="shared" ca="1" si="188"/>
        <v>12.864214558225392</v>
      </c>
      <c r="AI1358">
        <f t="shared" ca="1" si="189"/>
        <v>0.31046671981124041</v>
      </c>
      <c r="AX1358">
        <f t="shared" ca="1" si="190"/>
        <v>0.80815085700351419</v>
      </c>
    </row>
    <row r="1359" spans="1:50">
      <c r="A1359">
        <f t="shared" ca="1" si="186"/>
        <v>0.49533657538209597</v>
      </c>
      <c r="R1359">
        <f t="shared" ca="1" si="187"/>
        <v>0.41683848147726205</v>
      </c>
      <c r="AH1359">
        <f t="shared" ca="1" si="188"/>
        <v>30.192811905573198</v>
      </c>
      <c r="AI1359">
        <f t="shared" ca="1" si="189"/>
        <v>0.8038376498959986</v>
      </c>
      <c r="AX1359">
        <f t="shared" ca="1" si="190"/>
        <v>2.8911503910826424</v>
      </c>
    </row>
    <row r="1360" spans="1:50">
      <c r="A1360">
        <f t="shared" ca="1" si="186"/>
        <v>0.41905228223550184</v>
      </c>
      <c r="R1360">
        <f t="shared" ca="1" si="187"/>
        <v>-2.0019405951225857</v>
      </c>
      <c r="AH1360">
        <f t="shared" ca="1" si="188"/>
        <v>10.506289017947523</v>
      </c>
      <c r="AI1360">
        <f t="shared" ca="1" si="189"/>
        <v>0.2201233964330539</v>
      </c>
      <c r="AX1360">
        <f t="shared" ca="1" si="190"/>
        <v>0.29475304137638292</v>
      </c>
    </row>
    <row r="1361" spans="1:50">
      <c r="A1361">
        <f t="shared" ca="1" si="186"/>
        <v>0.86191508246654014</v>
      </c>
      <c r="R1361">
        <f t="shared" ca="1" si="187"/>
        <v>0.13159784887237624</v>
      </c>
      <c r="AH1361">
        <f t="shared" ca="1" si="188"/>
        <v>28.758281483700873</v>
      </c>
      <c r="AI1361">
        <f t="shared" ca="1" si="189"/>
        <v>0.77439469723715737</v>
      </c>
      <c r="AX1361">
        <f t="shared" ca="1" si="190"/>
        <v>1.463470944622707</v>
      </c>
    </row>
    <row r="1362" spans="1:50">
      <c r="A1362">
        <f t="shared" ca="1" si="186"/>
        <v>0.81271908680356109</v>
      </c>
      <c r="R1362">
        <f t="shared" ca="1" si="187"/>
        <v>0.45255854839765852</v>
      </c>
      <c r="AH1362">
        <f t="shared" ca="1" si="188"/>
        <v>28.761333121199542</v>
      </c>
      <c r="AI1362">
        <f t="shared" ca="1" si="189"/>
        <v>0.77445951460567219</v>
      </c>
      <c r="AX1362">
        <f t="shared" ca="1" si="190"/>
        <v>0.46461018137792925</v>
      </c>
    </row>
    <row r="1363" spans="1:50">
      <c r="A1363">
        <f t="shared" ca="1" si="186"/>
        <v>0.226242609591217</v>
      </c>
      <c r="R1363">
        <f t="shared" ca="1" si="187"/>
        <v>-0.67336868536168715</v>
      </c>
      <c r="AH1363">
        <f t="shared" ca="1" si="188"/>
        <v>3.8095801998803811</v>
      </c>
      <c r="AI1363">
        <f t="shared" ca="1" si="189"/>
        <v>2.9025802598641293E-2</v>
      </c>
      <c r="AX1363">
        <f t="shared" ca="1" si="190"/>
        <v>1.5938100435789111</v>
      </c>
    </row>
    <row r="1364" spans="1:50">
      <c r="A1364">
        <f t="shared" ca="1" si="186"/>
        <v>0.83453224916316082</v>
      </c>
      <c r="R1364">
        <f t="shared" ca="1" si="187"/>
        <v>0.38463828700518138</v>
      </c>
      <c r="AH1364">
        <f t="shared" ca="1" si="188"/>
        <v>22.073428498603775</v>
      </c>
      <c r="AI1364">
        <f t="shared" ca="1" si="189"/>
        <v>0.61005330208870212</v>
      </c>
      <c r="AX1364">
        <f t="shared" ca="1" si="190"/>
        <v>3.7004319808390827E-2</v>
      </c>
    </row>
    <row r="1365" spans="1:50">
      <c r="A1365">
        <f t="shared" ca="1" si="186"/>
        <v>0.76899987143043691</v>
      </c>
      <c r="R1365">
        <f t="shared" ca="1" si="187"/>
        <v>0.6336189630884228</v>
      </c>
      <c r="AH1365">
        <f t="shared" ca="1" si="188"/>
        <v>9.044451509885894</v>
      </c>
      <c r="AI1365">
        <f t="shared" ca="1" si="189"/>
        <v>0.16360420622935445</v>
      </c>
      <c r="AX1365">
        <f t="shared" ca="1" si="190"/>
        <v>1.804892027481404</v>
      </c>
    </row>
    <row r="1366" spans="1:50">
      <c r="A1366">
        <f t="shared" ca="1" si="186"/>
        <v>0.70750686804587426</v>
      </c>
      <c r="R1366">
        <f t="shared" ca="1" si="187"/>
        <v>0.42906291020048365</v>
      </c>
      <c r="AH1366">
        <f t="shared" ca="1" si="188"/>
        <v>15.962950156902089</v>
      </c>
      <c r="AI1366">
        <f t="shared" ca="1" si="189"/>
        <v>0.42073961898923429</v>
      </c>
      <c r="AX1366">
        <f t="shared" ca="1" si="190"/>
        <v>3.3649132986203352</v>
      </c>
    </row>
    <row r="1367" spans="1:50">
      <c r="A1367">
        <f t="shared" ca="1" si="186"/>
        <v>0.87951507049243971</v>
      </c>
      <c r="R1367">
        <f t="shared" ca="1" si="187"/>
        <v>1.3125864961016411</v>
      </c>
      <c r="AH1367">
        <f t="shared" ca="1" si="188"/>
        <v>23.377969040146443</v>
      </c>
      <c r="AI1367">
        <f t="shared" ca="1" si="189"/>
        <v>0.6456337337862994</v>
      </c>
      <c r="AX1367">
        <f t="shared" ca="1" si="190"/>
        <v>0.77476632453844374</v>
      </c>
    </row>
    <row r="1368" spans="1:50">
      <c r="A1368">
        <f t="shared" ca="1" si="186"/>
        <v>0.99383561045658197</v>
      </c>
      <c r="R1368">
        <f t="shared" ca="1" si="187"/>
        <v>1.166512293626186</v>
      </c>
      <c r="AH1368">
        <f t="shared" ca="1" si="188"/>
        <v>4.4879831693441812</v>
      </c>
      <c r="AI1368">
        <f t="shared" ca="1" si="189"/>
        <v>4.0283985856633286E-2</v>
      </c>
      <c r="AX1368">
        <f t="shared" ca="1" si="190"/>
        <v>5.9599754512603159E-2</v>
      </c>
    </row>
    <row r="1369" spans="1:50">
      <c r="A1369">
        <f t="shared" ca="1" si="186"/>
        <v>0.83550028116715447</v>
      </c>
      <c r="R1369">
        <f t="shared" ca="1" si="187"/>
        <v>0.86339999355864883</v>
      </c>
      <c r="AH1369">
        <f t="shared" ca="1" si="188"/>
        <v>22.820199155812283</v>
      </c>
      <c r="AI1369">
        <f t="shared" ca="1" si="189"/>
        <v>0.6306292130351463</v>
      </c>
      <c r="AX1369">
        <f t="shared" ca="1" si="190"/>
        <v>2.4440241604631452</v>
      </c>
    </row>
    <row r="1370" spans="1:50">
      <c r="A1370">
        <f t="shared" ca="1" si="186"/>
        <v>0.28393517369759325</v>
      </c>
      <c r="R1370">
        <f t="shared" ca="1" si="187"/>
        <v>0.67531931690833269</v>
      </c>
      <c r="AH1370">
        <f t="shared" ca="1" si="188"/>
        <v>17.559191594644318</v>
      </c>
      <c r="AI1370">
        <f t="shared" ca="1" si="189"/>
        <v>0.47379697500350204</v>
      </c>
      <c r="AX1370">
        <f t="shared" ca="1" si="190"/>
        <v>0.41994022703235029</v>
      </c>
    </row>
    <row r="1371" spans="1:50">
      <c r="A1371">
        <f t="shared" ca="1" si="186"/>
        <v>0.82393995739351733</v>
      </c>
      <c r="R1371">
        <f t="shared" ca="1" si="187"/>
        <v>0.35667690421167009</v>
      </c>
      <c r="AH1371">
        <f t="shared" ca="1" si="188"/>
        <v>41.389716180288758</v>
      </c>
      <c r="AI1371">
        <f t="shared" ca="1" si="189"/>
        <v>0.96293150627200941</v>
      </c>
      <c r="AX1371">
        <f t="shared" ca="1" si="190"/>
        <v>2.0456243655225603</v>
      </c>
    </row>
    <row r="1372" spans="1:50">
      <c r="A1372">
        <f t="shared" ca="1" si="186"/>
        <v>6.588695909834319E-2</v>
      </c>
      <c r="R1372">
        <f t="shared" ca="1" si="187"/>
        <v>-0.63108540178101857</v>
      </c>
      <c r="AH1372">
        <f t="shared" ca="1" si="188"/>
        <v>21.007856157953373</v>
      </c>
      <c r="AI1372">
        <f t="shared" ca="1" si="189"/>
        <v>0.57972779772103888</v>
      </c>
      <c r="AX1372">
        <f t="shared" ca="1" si="190"/>
        <v>0.37633346721918948</v>
      </c>
    </row>
    <row r="1373" spans="1:50">
      <c r="A1373">
        <f t="shared" ca="1" si="186"/>
        <v>0.80137114059459413</v>
      </c>
      <c r="R1373">
        <f t="shared" ca="1" si="187"/>
        <v>-0.39297095632864776</v>
      </c>
      <c r="AH1373">
        <f t="shared" ca="1" si="188"/>
        <v>6.6526383630843746</v>
      </c>
      <c r="AI1373">
        <f t="shared" ca="1" si="189"/>
        <v>8.8515194379963913E-2</v>
      </c>
      <c r="AX1373">
        <f t="shared" ca="1" si="190"/>
        <v>1.2725020853158588</v>
      </c>
    </row>
    <row r="1374" spans="1:50">
      <c r="A1374">
        <f t="shared" ca="1" si="186"/>
        <v>0.31366712113428574</v>
      </c>
      <c r="R1374">
        <f t="shared" ca="1" si="187"/>
        <v>0.23651734748214923</v>
      </c>
      <c r="AH1374">
        <f t="shared" ca="1" si="188"/>
        <v>5.5035838613188259</v>
      </c>
      <c r="AI1374">
        <f t="shared" ca="1" si="189"/>
        <v>6.0578870637138071E-2</v>
      </c>
      <c r="AX1374">
        <f t="shared" ca="1" si="190"/>
        <v>2.3298363293796198</v>
      </c>
    </row>
    <row r="1375" spans="1:50">
      <c r="A1375">
        <f t="shared" ca="1" si="186"/>
        <v>0.28833374583388494</v>
      </c>
      <c r="R1375">
        <f t="shared" ca="1" si="187"/>
        <v>-1.1046140798015289</v>
      </c>
      <c r="AH1375">
        <f t="shared" ca="1" si="188"/>
        <v>22.480131952831904</v>
      </c>
      <c r="AI1375">
        <f t="shared" ca="1" si="189"/>
        <v>0.62132843133322824</v>
      </c>
      <c r="AX1375">
        <f t="shared" ca="1" si="190"/>
        <v>0.42862163154077981</v>
      </c>
    </row>
    <row r="1376" spans="1:50">
      <c r="A1376">
        <f t="shared" ca="1" si="186"/>
        <v>0.97084275752615923</v>
      </c>
      <c r="R1376">
        <f t="shared" ca="1" si="187"/>
        <v>-0.44261259786820395</v>
      </c>
      <c r="AH1376">
        <f t="shared" ca="1" si="188"/>
        <v>17.892556112943758</v>
      </c>
      <c r="AI1376">
        <f t="shared" ca="1" si="189"/>
        <v>0.48455602351976734</v>
      </c>
      <c r="AX1376">
        <f t="shared" ca="1" si="190"/>
        <v>0.34336461789738809</v>
      </c>
    </row>
    <row r="1377" spans="1:50">
      <c r="A1377">
        <f t="shared" ca="1" si="186"/>
        <v>0.85260115358718747</v>
      </c>
      <c r="R1377">
        <f t="shared" ca="1" si="187"/>
        <v>-0.29512544598729201</v>
      </c>
      <c r="AH1377">
        <f t="shared" ca="1" si="188"/>
        <v>3.6614653328289699</v>
      </c>
      <c r="AI1377">
        <f t="shared" ca="1" si="189"/>
        <v>2.6812656767016718E-2</v>
      </c>
      <c r="AX1377">
        <f t="shared" ca="1" si="190"/>
        <v>9.2902357176757336E-2</v>
      </c>
    </row>
    <row r="1378" spans="1:50">
      <c r="A1378">
        <f t="shared" ca="1" si="186"/>
        <v>0.68173716231288406</v>
      </c>
      <c r="R1378">
        <f t="shared" ca="1" si="187"/>
        <v>-0.19381468040593899</v>
      </c>
      <c r="AH1378">
        <f t="shared" ca="1" si="188"/>
        <v>4.0676698908941349</v>
      </c>
      <c r="AI1378">
        <f t="shared" ca="1" si="189"/>
        <v>3.3091876682573407E-2</v>
      </c>
      <c r="AX1378">
        <f t="shared" ca="1" si="190"/>
        <v>0.6733554100686745</v>
      </c>
    </row>
    <row r="1379" spans="1:50">
      <c r="A1379">
        <f t="shared" ca="1" si="186"/>
        <v>0.90159529790783643</v>
      </c>
      <c r="R1379">
        <f t="shared" ca="1" si="187"/>
        <v>0.54838366842768604</v>
      </c>
      <c r="AH1379">
        <f t="shared" ca="1" si="188"/>
        <v>38.585047733875477</v>
      </c>
      <c r="AI1379">
        <f t="shared" ca="1" si="189"/>
        <v>0.93484943238104934</v>
      </c>
      <c r="AX1379">
        <f t="shared" ca="1" si="190"/>
        <v>5.2611520933522895</v>
      </c>
    </row>
    <row r="1380" spans="1:50">
      <c r="A1380">
        <f t="shared" ca="1" si="186"/>
        <v>0.3248389787672098</v>
      </c>
      <c r="R1380">
        <f t="shared" ca="1" si="187"/>
        <v>-0.6954461055974499</v>
      </c>
      <c r="AH1380">
        <f t="shared" ca="1" si="188"/>
        <v>25.568195496297232</v>
      </c>
      <c r="AI1380">
        <f t="shared" ca="1" si="189"/>
        <v>0.70154346434642456</v>
      </c>
      <c r="AX1380">
        <f t="shared" ca="1" si="190"/>
        <v>1.5580724888384052</v>
      </c>
    </row>
    <row r="1381" spans="1:50">
      <c r="A1381">
        <f t="shared" ca="1" si="186"/>
        <v>0.28164401194458277</v>
      </c>
      <c r="R1381">
        <f t="shared" ca="1" si="187"/>
        <v>1.0666910805643937</v>
      </c>
      <c r="AH1381">
        <f t="shared" ca="1" si="188"/>
        <v>24.318301594217633</v>
      </c>
      <c r="AI1381">
        <f t="shared" ca="1" si="189"/>
        <v>0.67022518349721771</v>
      </c>
      <c r="AX1381">
        <f t="shared" ca="1" si="190"/>
        <v>2.8705122138680803</v>
      </c>
    </row>
    <row r="1382" spans="1:50">
      <c r="A1382">
        <f t="shared" ca="1" si="186"/>
        <v>0.98113576442746198</v>
      </c>
      <c r="R1382">
        <f t="shared" ca="1" si="187"/>
        <v>2.5670824306878797</v>
      </c>
      <c r="AH1382">
        <f t="shared" ca="1" si="188"/>
        <v>20.31290609429195</v>
      </c>
      <c r="AI1382">
        <f t="shared" ca="1" si="189"/>
        <v>0.55933822771683595</v>
      </c>
      <c r="AX1382">
        <f t="shared" ca="1" si="190"/>
        <v>0.21866772723761635</v>
      </c>
    </row>
    <row r="1383" spans="1:50">
      <c r="A1383">
        <f t="shared" ca="1" si="186"/>
        <v>0.80916644432864238</v>
      </c>
      <c r="R1383">
        <f t="shared" ca="1" si="187"/>
        <v>4.2030827692112742E-2</v>
      </c>
      <c r="AH1383">
        <f t="shared" ca="1" si="188"/>
        <v>31.194223956926422</v>
      </c>
      <c r="AI1383">
        <f t="shared" ca="1" si="189"/>
        <v>0.82317139370887993</v>
      </c>
      <c r="AX1383">
        <f t="shared" ca="1" si="190"/>
        <v>8.763843532285577</v>
      </c>
    </row>
    <row r="1384" spans="1:50">
      <c r="A1384">
        <f t="shared" ca="1" si="186"/>
        <v>0.15223591594225783</v>
      </c>
      <c r="R1384">
        <f t="shared" ca="1" si="187"/>
        <v>1.2605431282381463</v>
      </c>
      <c r="AH1384">
        <f t="shared" ca="1" si="188"/>
        <v>16.871807828709969</v>
      </c>
      <c r="AI1384">
        <f t="shared" ca="1" si="189"/>
        <v>0.45126144173103888</v>
      </c>
      <c r="AX1384">
        <f t="shared" ca="1" si="190"/>
        <v>0.10093985506720173</v>
      </c>
    </row>
    <row r="1385" spans="1:50">
      <c r="A1385">
        <f t="shared" ca="1" si="186"/>
        <v>0.84643153209547695</v>
      </c>
      <c r="R1385">
        <f t="shared" ca="1" si="187"/>
        <v>-0.19699500660351429</v>
      </c>
      <c r="AH1385">
        <f t="shared" ca="1" si="188"/>
        <v>18.876729325372629</v>
      </c>
      <c r="AI1385">
        <f t="shared" ca="1" si="189"/>
        <v>0.51567101125694004</v>
      </c>
      <c r="AX1385">
        <f t="shared" ca="1" si="190"/>
        <v>0.24464350584531469</v>
      </c>
    </row>
    <row r="1386" spans="1:50">
      <c r="A1386">
        <f t="shared" ca="1" si="186"/>
        <v>0.14942573653772351</v>
      </c>
      <c r="R1386">
        <f t="shared" ca="1" si="187"/>
        <v>-0.12354523492919092</v>
      </c>
      <c r="AH1386">
        <f t="shared" ca="1" si="188"/>
        <v>30.898881146489497</v>
      </c>
      <c r="AI1386">
        <f t="shared" ca="1" si="189"/>
        <v>0.81757362927203281</v>
      </c>
      <c r="AX1386">
        <f t="shared" ca="1" si="190"/>
        <v>0.54468721709575785</v>
      </c>
    </row>
    <row r="1387" spans="1:50">
      <c r="A1387">
        <f t="shared" ca="1" si="186"/>
        <v>0.78941936004400715</v>
      </c>
      <c r="R1387">
        <f t="shared" ca="1" si="187"/>
        <v>-0.2933393359976898</v>
      </c>
      <c r="AH1387">
        <f t="shared" ca="1" si="188"/>
        <v>33.261789469044146</v>
      </c>
      <c r="AI1387">
        <f t="shared" ca="1" si="189"/>
        <v>0.85991615411069933</v>
      </c>
      <c r="AX1387">
        <f t="shared" ca="1" si="190"/>
        <v>5.4614786951370844</v>
      </c>
    </row>
    <row r="1388" spans="1:50">
      <c r="A1388">
        <f t="shared" ca="1" si="186"/>
        <v>0.88432555906578181</v>
      </c>
      <c r="R1388">
        <f t="shared" ca="1" si="187"/>
        <v>1.0543239747665292</v>
      </c>
      <c r="AH1388">
        <f t="shared" ca="1" si="188"/>
        <v>6.0169998269468898</v>
      </c>
      <c r="AI1388">
        <f t="shared" ca="1" si="189"/>
        <v>7.2408573834957801E-2</v>
      </c>
      <c r="AX1388">
        <f t="shared" ca="1" si="190"/>
        <v>3.4010522630182867</v>
      </c>
    </row>
    <row r="1389" spans="1:50">
      <c r="A1389">
        <f t="shared" ca="1" si="186"/>
        <v>0.77940183461054824</v>
      </c>
      <c r="R1389">
        <f t="shared" ca="1" si="187"/>
        <v>0.8183259295361619</v>
      </c>
      <c r="AH1389">
        <f t="shared" ca="1" si="188"/>
        <v>16.775789980155345</v>
      </c>
      <c r="AI1389">
        <f t="shared" ca="1" si="189"/>
        <v>0.44807593427862713</v>
      </c>
      <c r="AX1389">
        <f t="shared" ca="1" si="190"/>
        <v>7.7220517114318206</v>
      </c>
    </row>
    <row r="1390" spans="1:50">
      <c r="A1390">
        <f t="shared" ca="1" si="186"/>
        <v>0.32864808777902432</v>
      </c>
      <c r="R1390">
        <f t="shared" ca="1" si="187"/>
        <v>-1.7871152453725789</v>
      </c>
      <c r="AH1390">
        <f t="shared" ca="1" si="188"/>
        <v>9.2126280579688409</v>
      </c>
      <c r="AI1390">
        <f t="shared" ca="1" si="189"/>
        <v>0.16974503146894948</v>
      </c>
      <c r="AX1390">
        <f t="shared" ca="1" si="190"/>
        <v>3.7107449624050846</v>
      </c>
    </row>
    <row r="1391" spans="1:50">
      <c r="A1391">
        <f t="shared" ca="1" si="186"/>
        <v>0.72711146629956447</v>
      </c>
      <c r="R1391">
        <f t="shared" ca="1" si="187"/>
        <v>-0.68306274086642416</v>
      </c>
      <c r="AH1391">
        <f t="shared" ca="1" si="188"/>
        <v>11.727658170315522</v>
      </c>
      <c r="AI1391">
        <f t="shared" ca="1" si="189"/>
        <v>0.2676139254358918</v>
      </c>
      <c r="AX1391">
        <f t="shared" ca="1" si="190"/>
        <v>2.6688172624550335</v>
      </c>
    </row>
    <row r="1392" spans="1:50">
      <c r="A1392">
        <f t="shared" ca="1" si="186"/>
        <v>6.5381847201713361E-2</v>
      </c>
      <c r="R1392">
        <f t="shared" ca="1" si="187"/>
        <v>1.1047927884976843</v>
      </c>
      <c r="AH1392">
        <f t="shared" ca="1" si="188"/>
        <v>3.8035177878626576</v>
      </c>
      <c r="AI1392">
        <f t="shared" ca="1" si="189"/>
        <v>2.893349512517529E-2</v>
      </c>
      <c r="AX1392">
        <f t="shared" ca="1" si="190"/>
        <v>0.52927151006366024</v>
      </c>
    </row>
    <row r="1393" spans="1:50">
      <c r="A1393">
        <f t="shared" ca="1" si="186"/>
        <v>0.4638706068919386</v>
      </c>
      <c r="R1393">
        <f t="shared" ca="1" si="187"/>
        <v>-1.3397607466254589</v>
      </c>
      <c r="AH1393">
        <f t="shared" ca="1" si="188"/>
        <v>15.799469362848107</v>
      </c>
      <c r="AI1393">
        <f t="shared" ca="1" si="189"/>
        <v>0.41516185206861744</v>
      </c>
      <c r="AX1393">
        <f t="shared" ca="1" si="190"/>
        <v>2.5859437518194568</v>
      </c>
    </row>
    <row r="1394" spans="1:50">
      <c r="A1394">
        <f t="shared" ca="1" si="186"/>
        <v>0.24178310901110378</v>
      </c>
      <c r="R1394">
        <f t="shared" ca="1" si="187"/>
        <v>1.6468452658031494</v>
      </c>
      <c r="AH1394">
        <f t="shared" ca="1" si="188"/>
        <v>37.585143355270603</v>
      </c>
      <c r="AI1394">
        <f t="shared" ca="1" si="189"/>
        <v>0.92293566724540921</v>
      </c>
      <c r="AX1394">
        <f t="shared" ca="1" si="190"/>
        <v>5.6649803707643605</v>
      </c>
    </row>
    <row r="1395" spans="1:50">
      <c r="A1395">
        <f t="shared" ca="1" si="186"/>
        <v>0.41654636684394208</v>
      </c>
      <c r="R1395">
        <f t="shared" ca="1" si="187"/>
        <v>1.3861467892055737</v>
      </c>
      <c r="AH1395">
        <f t="shared" ca="1" si="188"/>
        <v>6.7374620996905152</v>
      </c>
      <c r="AI1395">
        <f t="shared" ca="1" si="189"/>
        <v>9.0786791089532248E-2</v>
      </c>
      <c r="AX1395">
        <f t="shared" ca="1" si="190"/>
        <v>6.8707090489506548</v>
      </c>
    </row>
    <row r="1396" spans="1:50">
      <c r="A1396">
        <f t="shared" ca="1" si="186"/>
        <v>0.94169549853865542</v>
      </c>
      <c r="R1396">
        <f t="shared" ca="1" si="187"/>
        <v>1.0650965325351054</v>
      </c>
      <c r="AH1396">
        <f t="shared" ca="1" si="188"/>
        <v>15.353389178374862</v>
      </c>
      <c r="AI1396">
        <f t="shared" ca="1" si="189"/>
        <v>0.3998061792874239</v>
      </c>
      <c r="AX1396">
        <f t="shared" ca="1" si="190"/>
        <v>6.3234604957544995</v>
      </c>
    </row>
    <row r="1397" spans="1:50">
      <c r="A1397">
        <f t="shared" ca="1" si="186"/>
        <v>8.0948024152930009E-2</v>
      </c>
      <c r="R1397">
        <f t="shared" ca="1" si="187"/>
        <v>-0.17172597346039939</v>
      </c>
      <c r="AH1397">
        <f t="shared" ca="1" si="188"/>
        <v>20.710743007753607</v>
      </c>
      <c r="AI1397">
        <f t="shared" ca="1" si="189"/>
        <v>0.57106971242107285</v>
      </c>
      <c r="AX1397">
        <f t="shared" ca="1" si="190"/>
        <v>1.0310403066525022</v>
      </c>
    </row>
    <row r="1398" spans="1:50">
      <c r="A1398">
        <f t="shared" ca="1" si="186"/>
        <v>0.48617580588500131</v>
      </c>
      <c r="R1398">
        <f t="shared" ca="1" si="187"/>
        <v>1.0232554554980722</v>
      </c>
      <c r="AH1398">
        <f t="shared" ca="1" si="188"/>
        <v>8.1969024600971405</v>
      </c>
      <c r="AI1398">
        <f t="shared" ca="1" si="189"/>
        <v>0.1343784198806931</v>
      </c>
      <c r="AX1398">
        <f t="shared" ca="1" si="190"/>
        <v>0.95017722829217621</v>
      </c>
    </row>
    <row r="1399" spans="1:50">
      <c r="A1399">
        <f t="shared" ca="1" si="186"/>
        <v>0.55702083567225513</v>
      </c>
      <c r="R1399">
        <f t="shared" ca="1" si="187"/>
        <v>0.73164723739622728</v>
      </c>
      <c r="AH1399">
        <f t="shared" ca="1" si="188"/>
        <v>28.554401785823821</v>
      </c>
      <c r="AI1399">
        <f t="shared" ca="1" si="189"/>
        <v>0.77004315861806172</v>
      </c>
      <c r="AX1399">
        <f t="shared" ca="1" si="190"/>
        <v>1.1369155006820546</v>
      </c>
    </row>
    <row r="1400" spans="1:50">
      <c r="A1400">
        <f t="shared" ca="1" si="186"/>
        <v>0.6113840739668327</v>
      </c>
      <c r="R1400">
        <f t="shared" ca="1" si="187"/>
        <v>-0.12588196568056673</v>
      </c>
      <c r="AH1400">
        <f t="shared" ca="1" si="188"/>
        <v>6.6858784954398791</v>
      </c>
      <c r="AI1400">
        <f t="shared" ca="1" si="189"/>
        <v>8.9401942511570853E-2</v>
      </c>
      <c r="AX1400">
        <f t="shared" ca="1" si="190"/>
        <v>1.9258434422419892</v>
      </c>
    </row>
    <row r="1401" spans="1:50">
      <c r="A1401">
        <f t="shared" ca="1" si="186"/>
        <v>0.7259996847107193</v>
      </c>
      <c r="R1401">
        <f t="shared" ca="1" si="187"/>
        <v>0.65164784770387318</v>
      </c>
      <c r="AH1401">
        <f t="shared" ca="1" si="188"/>
        <v>5.0270552352289144</v>
      </c>
      <c r="AI1401">
        <f t="shared" ca="1" si="189"/>
        <v>5.0542568676084865E-2</v>
      </c>
      <c r="AX1401">
        <f t="shared" ca="1" si="190"/>
        <v>1.401675564380725</v>
      </c>
    </row>
    <row r="1402" spans="1:50">
      <c r="A1402">
        <f t="shared" ca="1" si="186"/>
        <v>0.38814156408233669</v>
      </c>
      <c r="R1402">
        <f t="shared" ca="1" si="187"/>
        <v>0.4970596305916577</v>
      </c>
      <c r="AH1402">
        <f t="shared" ca="1" si="188"/>
        <v>14.13685339860487</v>
      </c>
      <c r="AI1402">
        <f t="shared" ca="1" si="189"/>
        <v>0.35691735792342039</v>
      </c>
      <c r="AX1402">
        <f t="shared" ca="1" si="190"/>
        <v>0.40606447958710773</v>
      </c>
    </row>
    <row r="1403" spans="1:50">
      <c r="A1403">
        <f t="shared" ca="1" si="186"/>
        <v>0.16354156938644471</v>
      </c>
      <c r="R1403">
        <f t="shared" ca="1" si="187"/>
        <v>7.5500358833871829E-3</v>
      </c>
      <c r="AH1403">
        <f t="shared" ca="1" si="188"/>
        <v>30.98305381655101</v>
      </c>
      <c r="AI1403">
        <f t="shared" ca="1" si="189"/>
        <v>0.81917787892790239</v>
      </c>
      <c r="AX1403">
        <f t="shared" ca="1" si="190"/>
        <v>2.6451200506895964</v>
      </c>
    </row>
    <row r="1404" spans="1:50">
      <c r="A1404">
        <f t="shared" ca="1" si="186"/>
        <v>0.11195252558962243</v>
      </c>
      <c r="R1404">
        <f t="shared" ca="1" si="187"/>
        <v>-1.532459219027237</v>
      </c>
      <c r="AH1404">
        <f t="shared" ca="1" si="188"/>
        <v>21.813271118648515</v>
      </c>
      <c r="AI1404">
        <f t="shared" ca="1" si="189"/>
        <v>0.60275415748459304</v>
      </c>
      <c r="AX1404">
        <f t="shared" ca="1" si="190"/>
        <v>6.3621528452742879</v>
      </c>
    </row>
    <row r="1405" spans="1:50">
      <c r="A1405">
        <f t="shared" ca="1" si="186"/>
        <v>0.90058099601444686</v>
      </c>
      <c r="R1405">
        <f t="shared" ca="1" si="187"/>
        <v>0.33627659645100749</v>
      </c>
      <c r="AH1405">
        <f t="shared" ca="1" si="188"/>
        <v>15.919913711073697</v>
      </c>
      <c r="AI1405">
        <f t="shared" ca="1" si="189"/>
        <v>0.41927385926966854</v>
      </c>
      <c r="AX1405">
        <f t="shared" ca="1" si="190"/>
        <v>0.34615612117500538</v>
      </c>
    </row>
    <row r="1406" spans="1:50">
      <c r="A1406">
        <f t="shared" ca="1" si="186"/>
        <v>0.55768391952757557</v>
      </c>
      <c r="R1406">
        <f t="shared" ca="1" si="187"/>
        <v>-4.9157930128297798E-2</v>
      </c>
      <c r="AH1406">
        <f t="shared" ca="1" si="188"/>
        <v>7.0573242741769464</v>
      </c>
      <c r="AI1406">
        <f t="shared" ca="1" si="189"/>
        <v>9.9611651821774339E-2</v>
      </c>
      <c r="AX1406">
        <f t="shared" ca="1" si="190"/>
        <v>0.78531959026274922</v>
      </c>
    </row>
    <row r="1407" spans="1:50">
      <c r="A1407">
        <f t="shared" ca="1" si="186"/>
        <v>0.16718386059388235</v>
      </c>
      <c r="R1407">
        <f t="shared" ca="1" si="187"/>
        <v>0.96392458413515925</v>
      </c>
      <c r="AH1407">
        <f t="shared" ca="1" si="188"/>
        <v>19.494973800867516</v>
      </c>
      <c r="AI1407">
        <f t="shared" ca="1" si="189"/>
        <v>0.53472168829512046</v>
      </c>
      <c r="AX1407">
        <f t="shared" ca="1" si="190"/>
        <v>2.2221397243398404</v>
      </c>
    </row>
    <row r="1408" spans="1:50">
      <c r="A1408">
        <f t="shared" ca="1" si="186"/>
        <v>3.7677116620551288E-2</v>
      </c>
      <c r="R1408">
        <f t="shared" ca="1" si="187"/>
        <v>-3.2463073124030274E-2</v>
      </c>
      <c r="AH1408">
        <f t="shared" ca="1" si="188"/>
        <v>19.98798860641152</v>
      </c>
      <c r="AI1408">
        <f t="shared" ca="1" si="189"/>
        <v>0.54963958605555763</v>
      </c>
      <c r="AX1408">
        <f t="shared" ca="1" si="190"/>
        <v>2.3383595818807716</v>
      </c>
    </row>
    <row r="1409" spans="1:50">
      <c r="A1409">
        <f t="shared" ca="1" si="186"/>
        <v>0.27940054210867082</v>
      </c>
      <c r="R1409">
        <f t="shared" ca="1" si="187"/>
        <v>-0.47945577033666942</v>
      </c>
      <c r="AH1409">
        <f t="shared" ca="1" si="188"/>
        <v>24.398200908416896</v>
      </c>
      <c r="AI1409">
        <f t="shared" ca="1" si="189"/>
        <v>0.6722739416371073</v>
      </c>
      <c r="AX1409">
        <f t="shared" ca="1" si="190"/>
        <v>1.9220720884443734</v>
      </c>
    </row>
    <row r="1410" spans="1:50">
      <c r="A1410">
        <f t="shared" ca="1" si="186"/>
        <v>0.23670794689842833</v>
      </c>
      <c r="R1410">
        <f t="shared" ca="1" si="187"/>
        <v>3.0031077047865607E-2</v>
      </c>
      <c r="AH1410">
        <f t="shared" ca="1" si="188"/>
        <v>8.1530446885813639</v>
      </c>
      <c r="AI1410">
        <f t="shared" ca="1" si="189"/>
        <v>0.13294427538800957</v>
      </c>
      <c r="AX1410">
        <f t="shared" ca="1" si="190"/>
        <v>1.0827402293481787</v>
      </c>
    </row>
    <row r="1411" spans="1:50">
      <c r="A1411">
        <f t="shared" ref="A1411:A1474" ca="1" si="191">RAND()</f>
        <v>0.50089838872677994</v>
      </c>
      <c r="R1411">
        <f t="shared" ref="R1411:R1474" ca="1" si="192">_xlfn.NORM.INV(RAND(),0,1)</f>
        <v>-1.5645514871003707</v>
      </c>
      <c r="AH1411">
        <f t="shared" ref="AH1411:AH1474" ca="1" si="193">IF(AI1411&lt;$AL$4,$AL$1+SQRT(AI1411*($AL$2-$AL$1)*($AL$3-$AL$1)),$AL$2-SQRT((1-AI1411)*($AL$2-$AL$1)*($AL$2-$AL$3)))</f>
        <v>6.0544635024770965</v>
      </c>
      <c r="AI1411">
        <f t="shared" ref="AI1411:AI1474" ca="1" si="194">RAND()</f>
        <v>7.3313056605654459E-2</v>
      </c>
      <c r="AX1411">
        <f t="shared" ref="AX1411:AX1474" ca="1" si="195">-LN(1-RAND())/$AW$2</f>
        <v>1.0017460065094623</v>
      </c>
    </row>
    <row r="1412" spans="1:50">
      <c r="A1412">
        <f t="shared" ca="1" si="191"/>
        <v>0.94644210821424801</v>
      </c>
      <c r="R1412">
        <f t="shared" ca="1" si="192"/>
        <v>-0.5559628446156728</v>
      </c>
      <c r="AH1412">
        <f t="shared" ca="1" si="193"/>
        <v>23.247642690692516</v>
      </c>
      <c r="AI1412">
        <f t="shared" ca="1" si="194"/>
        <v>0.64215568919757116</v>
      </c>
      <c r="AX1412">
        <f t="shared" ca="1" si="195"/>
        <v>6.0396320029983519E-2</v>
      </c>
    </row>
    <row r="1413" spans="1:50">
      <c r="A1413">
        <f t="shared" ca="1" si="191"/>
        <v>0.86424176311434653</v>
      </c>
      <c r="R1413">
        <f t="shared" ca="1" si="192"/>
        <v>1.3619726672967556</v>
      </c>
      <c r="AH1413">
        <f t="shared" ca="1" si="193"/>
        <v>2.3620218939473578</v>
      </c>
      <c r="AI1413">
        <f t="shared" ca="1" si="194"/>
        <v>1.1158294854973327E-2</v>
      </c>
      <c r="AX1413">
        <f t="shared" ca="1" si="195"/>
        <v>1.6018121045379126</v>
      </c>
    </row>
    <row r="1414" spans="1:50">
      <c r="A1414">
        <f t="shared" ca="1" si="191"/>
        <v>0.20760642359735626</v>
      </c>
      <c r="R1414">
        <f t="shared" ca="1" si="192"/>
        <v>0.81285958266119562</v>
      </c>
      <c r="AH1414">
        <f t="shared" ca="1" si="193"/>
        <v>10.593357488160983</v>
      </c>
      <c r="AI1414">
        <f t="shared" ca="1" si="194"/>
        <v>0.22355826297206094</v>
      </c>
      <c r="AX1414">
        <f t="shared" ca="1" si="195"/>
        <v>3.0153442808314992</v>
      </c>
    </row>
    <row r="1415" spans="1:50">
      <c r="A1415">
        <f t="shared" ca="1" si="191"/>
        <v>0.3671890524372734</v>
      </c>
      <c r="R1415">
        <f t="shared" ca="1" si="192"/>
        <v>0.18185371586352217</v>
      </c>
      <c r="AH1415">
        <f t="shared" ca="1" si="193"/>
        <v>13.326520168700895</v>
      </c>
      <c r="AI1415">
        <f t="shared" ca="1" si="194"/>
        <v>0.32752793853164885</v>
      </c>
      <c r="AX1415">
        <f t="shared" ca="1" si="195"/>
        <v>2.1128032214321433</v>
      </c>
    </row>
    <row r="1416" spans="1:50">
      <c r="A1416">
        <f t="shared" ca="1" si="191"/>
        <v>0.72700015115277683</v>
      </c>
      <c r="R1416">
        <f t="shared" ca="1" si="192"/>
        <v>-1.1078225371639503</v>
      </c>
      <c r="AH1416">
        <f t="shared" ca="1" si="193"/>
        <v>24.699646075217149</v>
      </c>
      <c r="AI1416">
        <f t="shared" ca="1" si="194"/>
        <v>0.67994604564036254</v>
      </c>
      <c r="AX1416">
        <f t="shared" ca="1" si="195"/>
        <v>4.2771615692757976</v>
      </c>
    </row>
    <row r="1417" spans="1:50">
      <c r="A1417">
        <f t="shared" ca="1" si="191"/>
        <v>8.8355805085776007E-2</v>
      </c>
      <c r="R1417">
        <f t="shared" ca="1" si="192"/>
        <v>-0.26790857742107588</v>
      </c>
      <c r="AH1417">
        <f t="shared" ca="1" si="193"/>
        <v>19.173047597212125</v>
      </c>
      <c r="AI1417">
        <f t="shared" ca="1" si="194"/>
        <v>0.52484950277812548</v>
      </c>
      <c r="AX1417">
        <f t="shared" ca="1" si="195"/>
        <v>0.4794158657177694</v>
      </c>
    </row>
    <row r="1418" spans="1:50">
      <c r="A1418">
        <f t="shared" ca="1" si="191"/>
        <v>0.66372666699745808</v>
      </c>
      <c r="R1418">
        <f t="shared" ca="1" si="192"/>
        <v>-0.53996123269188367</v>
      </c>
      <c r="AH1418">
        <f t="shared" ca="1" si="193"/>
        <v>18.519604177297627</v>
      </c>
      <c r="AI1418">
        <f t="shared" ca="1" si="194"/>
        <v>0.50449233942299143</v>
      </c>
      <c r="AX1418">
        <f t="shared" ca="1" si="195"/>
        <v>0.27811283323033137</v>
      </c>
    </row>
    <row r="1419" spans="1:50">
      <c r="A1419">
        <f t="shared" ca="1" si="191"/>
        <v>0.2562305367430816</v>
      </c>
      <c r="R1419">
        <f t="shared" ca="1" si="192"/>
        <v>6.9594493050373504E-2</v>
      </c>
      <c r="AH1419">
        <f t="shared" ca="1" si="193"/>
        <v>28.796939817113127</v>
      </c>
      <c r="AI1419">
        <f t="shared" ca="1" si="194"/>
        <v>0.77521511944043864</v>
      </c>
      <c r="AX1419">
        <f t="shared" ca="1" si="195"/>
        <v>9.2548398093310595</v>
      </c>
    </row>
    <row r="1420" spans="1:50">
      <c r="A1420">
        <f t="shared" ca="1" si="191"/>
        <v>7.2183755010871931E-2</v>
      </c>
      <c r="R1420">
        <f t="shared" ca="1" si="192"/>
        <v>0.4168649461269851</v>
      </c>
      <c r="AH1420">
        <f t="shared" ca="1" si="193"/>
        <v>34.660097352762278</v>
      </c>
      <c r="AI1420">
        <f t="shared" ca="1" si="194"/>
        <v>0.88234369338663454</v>
      </c>
      <c r="AX1420">
        <f t="shared" ca="1" si="195"/>
        <v>1.1218470546586088</v>
      </c>
    </row>
    <row r="1421" spans="1:50">
      <c r="A1421">
        <f t="shared" ca="1" si="191"/>
        <v>0.52003109304717632</v>
      </c>
      <c r="R1421">
        <f t="shared" ca="1" si="192"/>
        <v>-0.32294676749915879</v>
      </c>
      <c r="AH1421">
        <f t="shared" ca="1" si="193"/>
        <v>35.623121706247808</v>
      </c>
      <c r="AI1421">
        <f t="shared" ca="1" si="194"/>
        <v>0.89665268526331854</v>
      </c>
      <c r="AX1421">
        <f t="shared" ca="1" si="195"/>
        <v>2.2595812969244098</v>
      </c>
    </row>
    <row r="1422" spans="1:50">
      <c r="A1422">
        <f t="shared" ca="1" si="191"/>
        <v>0.96815990530973839</v>
      </c>
      <c r="R1422">
        <f t="shared" ca="1" si="192"/>
        <v>-0.68819247033273934</v>
      </c>
      <c r="AH1422">
        <f t="shared" ca="1" si="193"/>
        <v>18.988078181413297</v>
      </c>
      <c r="AI1422">
        <f t="shared" ca="1" si="194"/>
        <v>0.51913035255893292</v>
      </c>
      <c r="AX1422">
        <f t="shared" ca="1" si="195"/>
        <v>2.9153948898597881</v>
      </c>
    </row>
    <row r="1423" spans="1:50">
      <c r="A1423">
        <f t="shared" ca="1" si="191"/>
        <v>0.75903648869988305</v>
      </c>
      <c r="R1423">
        <f t="shared" ca="1" si="192"/>
        <v>-0.58800674819009513</v>
      </c>
      <c r="AH1423">
        <f t="shared" ca="1" si="193"/>
        <v>11.527698959756805</v>
      </c>
      <c r="AI1423">
        <f t="shared" ca="1" si="194"/>
        <v>0.25994102633445104</v>
      </c>
      <c r="AX1423">
        <f t="shared" ca="1" si="195"/>
        <v>2.4801226587437215</v>
      </c>
    </row>
    <row r="1424" spans="1:50">
      <c r="A1424">
        <f t="shared" ca="1" si="191"/>
        <v>0.69271243629565571</v>
      </c>
      <c r="R1424">
        <f t="shared" ca="1" si="192"/>
        <v>-0.12329733023223298</v>
      </c>
      <c r="AH1424">
        <f t="shared" ca="1" si="193"/>
        <v>10.686482321360572</v>
      </c>
      <c r="AI1424">
        <f t="shared" ca="1" si="194"/>
        <v>0.22722366386565251</v>
      </c>
      <c r="AX1424">
        <f t="shared" ca="1" si="195"/>
        <v>3.487833939053802</v>
      </c>
    </row>
    <row r="1425" spans="1:50">
      <c r="A1425">
        <f t="shared" ca="1" si="191"/>
        <v>0.37959537146873612</v>
      </c>
      <c r="R1425">
        <f t="shared" ca="1" si="192"/>
        <v>-1.6007958533088011</v>
      </c>
      <c r="AH1425">
        <f t="shared" ca="1" si="193"/>
        <v>28.585189330231238</v>
      </c>
      <c r="AI1425">
        <f t="shared" ca="1" si="194"/>
        <v>0.77070294198897893</v>
      </c>
      <c r="AX1425">
        <f t="shared" ca="1" si="195"/>
        <v>1.2655808984859198</v>
      </c>
    </row>
    <row r="1426" spans="1:50">
      <c r="A1426">
        <f t="shared" ca="1" si="191"/>
        <v>0.36664049133199916</v>
      </c>
      <c r="R1426">
        <f t="shared" ca="1" si="192"/>
        <v>3.4227560874879881E-2</v>
      </c>
      <c r="AH1426">
        <f t="shared" ca="1" si="193"/>
        <v>25.48136038692855</v>
      </c>
      <c r="AI1426">
        <f t="shared" ca="1" si="194"/>
        <v>0.69941815576216171</v>
      </c>
      <c r="AX1426">
        <f t="shared" ca="1" si="195"/>
        <v>4.0276612102840579</v>
      </c>
    </row>
    <row r="1427" spans="1:50">
      <c r="A1427">
        <f t="shared" ca="1" si="191"/>
        <v>0.14087095942107508</v>
      </c>
      <c r="R1427">
        <f t="shared" ca="1" si="192"/>
        <v>-1.3759355614276734</v>
      </c>
      <c r="AH1427">
        <f t="shared" ca="1" si="193"/>
        <v>24.538268847572269</v>
      </c>
      <c r="AI1427">
        <f t="shared" ca="1" si="194"/>
        <v>0.67585012336074557</v>
      </c>
      <c r="AX1427">
        <f t="shared" ca="1" si="195"/>
        <v>0.60962295301984237</v>
      </c>
    </row>
    <row r="1428" spans="1:50">
      <c r="A1428">
        <f t="shared" ca="1" si="191"/>
        <v>7.552594842855731E-2</v>
      </c>
      <c r="R1428">
        <f t="shared" ca="1" si="192"/>
        <v>-0.10875841078766957</v>
      </c>
      <c r="AH1428">
        <f t="shared" ca="1" si="193"/>
        <v>18.014289663942485</v>
      </c>
      <c r="AI1428">
        <f t="shared" ca="1" si="194"/>
        <v>0.48845716714891174</v>
      </c>
      <c r="AX1428">
        <f t="shared" ca="1" si="195"/>
        <v>0.15539155709268754</v>
      </c>
    </row>
    <row r="1429" spans="1:50">
      <c r="A1429">
        <f t="shared" ca="1" si="191"/>
        <v>0.25428450054847207</v>
      </c>
      <c r="R1429">
        <f t="shared" ca="1" si="192"/>
        <v>0.13898331696994307</v>
      </c>
      <c r="AH1429">
        <f t="shared" ca="1" si="193"/>
        <v>30.389312778763294</v>
      </c>
      <c r="AI1429">
        <f t="shared" ca="1" si="194"/>
        <v>0.80771047335541168</v>
      </c>
      <c r="AX1429">
        <f t="shared" ca="1" si="195"/>
        <v>2.0380182758866692</v>
      </c>
    </row>
    <row r="1430" spans="1:50">
      <c r="A1430">
        <f t="shared" ca="1" si="191"/>
        <v>0.21645072350929129</v>
      </c>
      <c r="R1430">
        <f t="shared" ca="1" si="192"/>
        <v>-3.7639112926039178E-2</v>
      </c>
      <c r="AH1430">
        <f t="shared" ca="1" si="193"/>
        <v>36.333133576403867</v>
      </c>
      <c r="AI1430">
        <f t="shared" ca="1" si="194"/>
        <v>0.90660838107979036</v>
      </c>
      <c r="AX1430">
        <f t="shared" ca="1" si="195"/>
        <v>0.84050983708154547</v>
      </c>
    </row>
    <row r="1431" spans="1:50">
      <c r="A1431">
        <f t="shared" ca="1" si="191"/>
        <v>0.65002813828094652</v>
      </c>
      <c r="R1431">
        <f t="shared" ca="1" si="192"/>
        <v>1.2164085341930291</v>
      </c>
      <c r="AH1431">
        <f t="shared" ca="1" si="193"/>
        <v>29.879751460086023</v>
      </c>
      <c r="AI1431">
        <f t="shared" ca="1" si="194"/>
        <v>0.79758779934604473</v>
      </c>
      <c r="AX1431">
        <f t="shared" ca="1" si="195"/>
        <v>1.1185962162665557</v>
      </c>
    </row>
    <row r="1432" spans="1:50">
      <c r="A1432">
        <f t="shared" ca="1" si="191"/>
        <v>0.75213572064415901</v>
      </c>
      <c r="R1432">
        <f t="shared" ca="1" si="192"/>
        <v>-2.2308933608209962</v>
      </c>
      <c r="AH1432">
        <f t="shared" ca="1" si="193"/>
        <v>16.212168306742313</v>
      </c>
      <c r="AI1432">
        <f t="shared" ca="1" si="194"/>
        <v>0.42919121473404565</v>
      </c>
      <c r="AX1432">
        <f t="shared" ca="1" si="195"/>
        <v>0.49692928271402909</v>
      </c>
    </row>
    <row r="1433" spans="1:50">
      <c r="A1433">
        <f t="shared" ca="1" si="191"/>
        <v>8.7856605053432513E-2</v>
      </c>
      <c r="R1433">
        <f t="shared" ca="1" si="192"/>
        <v>0.4399987191798253</v>
      </c>
      <c r="AH1433">
        <f t="shared" ca="1" si="193"/>
        <v>6.9734821092315151</v>
      </c>
      <c r="AI1433">
        <f t="shared" ca="1" si="194"/>
        <v>9.7258905455544054E-2</v>
      </c>
      <c r="AX1433">
        <f t="shared" ca="1" si="195"/>
        <v>0.4836280770949517</v>
      </c>
    </row>
    <row r="1434" spans="1:50">
      <c r="A1434">
        <f t="shared" ca="1" si="191"/>
        <v>0.79214742686788187</v>
      </c>
      <c r="R1434">
        <f t="shared" ca="1" si="192"/>
        <v>-0.73905520677117054</v>
      </c>
      <c r="AH1434">
        <f t="shared" ca="1" si="193"/>
        <v>35.200560116723587</v>
      </c>
      <c r="AI1434">
        <f t="shared" ca="1" si="194"/>
        <v>0.89048828957064374</v>
      </c>
      <c r="AX1434">
        <f t="shared" ca="1" si="195"/>
        <v>0.74141034484118407</v>
      </c>
    </row>
    <row r="1435" spans="1:50">
      <c r="A1435">
        <f t="shared" ca="1" si="191"/>
        <v>0.6166807626488785</v>
      </c>
      <c r="R1435">
        <f t="shared" ca="1" si="192"/>
        <v>6.8487012993965896E-2</v>
      </c>
      <c r="AH1435">
        <f t="shared" ca="1" si="193"/>
        <v>32.797293091151353</v>
      </c>
      <c r="AI1435">
        <f t="shared" ca="1" si="194"/>
        <v>0.85203343750412552</v>
      </c>
      <c r="AX1435">
        <f t="shared" ca="1" si="195"/>
        <v>0.2344383649340932</v>
      </c>
    </row>
    <row r="1436" spans="1:50">
      <c r="A1436">
        <f t="shared" ca="1" si="191"/>
        <v>0.32364489255503226</v>
      </c>
      <c r="R1436">
        <f t="shared" ca="1" si="192"/>
        <v>-0.84881934746019949</v>
      </c>
      <c r="AH1436">
        <f t="shared" ca="1" si="193"/>
        <v>8.2329779011002291</v>
      </c>
      <c r="AI1436">
        <f t="shared" ca="1" si="194"/>
        <v>0.1355638502400095</v>
      </c>
      <c r="AX1436">
        <f t="shared" ca="1" si="195"/>
        <v>1.4260083683022962</v>
      </c>
    </row>
    <row r="1437" spans="1:50">
      <c r="A1437">
        <f t="shared" ca="1" si="191"/>
        <v>0.779865908761466</v>
      </c>
      <c r="R1437">
        <f t="shared" ca="1" si="192"/>
        <v>-1.6100676998621659</v>
      </c>
      <c r="AH1437">
        <f t="shared" ca="1" si="193"/>
        <v>7.0973721863705226</v>
      </c>
      <c r="AI1437">
        <f t="shared" ca="1" si="194"/>
        <v>0.10074538390373178</v>
      </c>
      <c r="AX1437">
        <f t="shared" ca="1" si="195"/>
        <v>1.1063475496908151</v>
      </c>
    </row>
    <row r="1438" spans="1:50">
      <c r="A1438">
        <f t="shared" ca="1" si="191"/>
        <v>0.75928339918962906</v>
      </c>
      <c r="R1438">
        <f t="shared" ca="1" si="192"/>
        <v>0.28315971589258404</v>
      </c>
      <c r="AH1438">
        <f t="shared" ca="1" si="193"/>
        <v>17.124258199126061</v>
      </c>
      <c r="AI1438">
        <f t="shared" ca="1" si="194"/>
        <v>0.45959280052113483</v>
      </c>
      <c r="AX1438">
        <f t="shared" ca="1" si="195"/>
        <v>3.1965831210196707</v>
      </c>
    </row>
    <row r="1439" spans="1:50">
      <c r="A1439">
        <f t="shared" ca="1" si="191"/>
        <v>4.2458865902560983E-2</v>
      </c>
      <c r="R1439">
        <f t="shared" ca="1" si="192"/>
        <v>0.50578866773518172</v>
      </c>
      <c r="AH1439">
        <f t="shared" ca="1" si="193"/>
        <v>20.175481102169584</v>
      </c>
      <c r="AI1439">
        <f t="shared" ca="1" si="194"/>
        <v>0.55524903625647826</v>
      </c>
      <c r="AX1439">
        <f t="shared" ca="1" si="195"/>
        <v>0.59583857140961971</v>
      </c>
    </row>
    <row r="1440" spans="1:50">
      <c r="A1440">
        <f t="shared" ca="1" si="191"/>
        <v>0.91207421812709688</v>
      </c>
      <c r="R1440">
        <f t="shared" ca="1" si="192"/>
        <v>0.37903923059888966</v>
      </c>
      <c r="AH1440">
        <f t="shared" ca="1" si="193"/>
        <v>27.29277878553728</v>
      </c>
      <c r="AI1440">
        <f t="shared" ca="1" si="194"/>
        <v>0.74219105235872707</v>
      </c>
      <c r="AX1440">
        <f t="shared" ca="1" si="195"/>
        <v>0.68265137027338441</v>
      </c>
    </row>
    <row r="1441" spans="1:50">
      <c r="A1441">
        <f t="shared" ca="1" si="191"/>
        <v>0.3708707422514903</v>
      </c>
      <c r="R1441">
        <f t="shared" ca="1" si="192"/>
        <v>0.61162739422136636</v>
      </c>
      <c r="AH1441">
        <f t="shared" ca="1" si="193"/>
        <v>6.2000285729651603</v>
      </c>
      <c r="AI1441">
        <f t="shared" ca="1" si="194"/>
        <v>7.6880708611168802E-2</v>
      </c>
      <c r="AX1441">
        <f t="shared" ca="1" si="195"/>
        <v>2.0570297335977803</v>
      </c>
    </row>
    <row r="1442" spans="1:50">
      <c r="A1442">
        <f t="shared" ca="1" si="191"/>
        <v>0.91490253357701701</v>
      </c>
      <c r="R1442">
        <f t="shared" ca="1" si="192"/>
        <v>0.6993931255174165</v>
      </c>
      <c r="AH1442">
        <f t="shared" ca="1" si="193"/>
        <v>19.940645281960929</v>
      </c>
      <c r="AI1442">
        <f t="shared" ca="1" si="194"/>
        <v>0.54821759696755112</v>
      </c>
      <c r="AX1442">
        <f t="shared" ca="1" si="195"/>
        <v>0.70428341490200774</v>
      </c>
    </row>
    <row r="1443" spans="1:50">
      <c r="A1443">
        <f t="shared" ca="1" si="191"/>
        <v>0.80699322995700873</v>
      </c>
      <c r="R1443">
        <f t="shared" ca="1" si="192"/>
        <v>1.5296664019866972</v>
      </c>
      <c r="AH1443">
        <f t="shared" ca="1" si="193"/>
        <v>40.928928543528386</v>
      </c>
      <c r="AI1443">
        <f t="shared" ca="1" si="194"/>
        <v>0.95885783131579294</v>
      </c>
      <c r="AX1443">
        <f t="shared" ca="1" si="195"/>
        <v>7.956513719726066E-2</v>
      </c>
    </row>
    <row r="1444" spans="1:50">
      <c r="A1444">
        <f t="shared" ca="1" si="191"/>
        <v>0.19519212986991819</v>
      </c>
      <c r="R1444">
        <f t="shared" ca="1" si="192"/>
        <v>1.2890462696560621</v>
      </c>
      <c r="AH1444">
        <f t="shared" ca="1" si="193"/>
        <v>7.0895750076518418</v>
      </c>
      <c r="AI1444">
        <f t="shared" ca="1" si="194"/>
        <v>0.10052414757824324</v>
      </c>
      <c r="AX1444">
        <f t="shared" ca="1" si="195"/>
        <v>1.2573162329633136</v>
      </c>
    </row>
    <row r="1445" spans="1:50">
      <c r="A1445">
        <f t="shared" ca="1" si="191"/>
        <v>0.33507660446777665</v>
      </c>
      <c r="R1445">
        <f t="shared" ca="1" si="192"/>
        <v>-0.98538124564001917</v>
      </c>
      <c r="AH1445">
        <f t="shared" ca="1" si="193"/>
        <v>33.906915453086214</v>
      </c>
      <c r="AI1445">
        <f t="shared" ca="1" si="194"/>
        <v>0.87050631488294239</v>
      </c>
      <c r="AX1445">
        <f t="shared" ca="1" si="195"/>
        <v>0.27924057636540317</v>
      </c>
    </row>
    <row r="1446" spans="1:50">
      <c r="A1446">
        <f t="shared" ca="1" si="191"/>
        <v>0.1917114482578568</v>
      </c>
      <c r="R1446">
        <f t="shared" ca="1" si="192"/>
        <v>-1.0400030565023171</v>
      </c>
      <c r="AH1446">
        <f t="shared" ca="1" si="193"/>
        <v>4.2419661647768567</v>
      </c>
      <c r="AI1446">
        <f t="shared" ca="1" si="194"/>
        <v>3.5988553886223351E-2</v>
      </c>
      <c r="AX1446">
        <f t="shared" ca="1" si="195"/>
        <v>0.35149235493776515</v>
      </c>
    </row>
    <row r="1447" spans="1:50">
      <c r="A1447">
        <f t="shared" ca="1" si="191"/>
        <v>0.2158504046862636</v>
      </c>
      <c r="R1447">
        <f t="shared" ca="1" si="192"/>
        <v>-0.79323944614605835</v>
      </c>
      <c r="AH1447">
        <f t="shared" ca="1" si="193"/>
        <v>12.363055629342753</v>
      </c>
      <c r="AI1447">
        <f t="shared" ca="1" si="194"/>
        <v>0.2917302092200259</v>
      </c>
      <c r="AX1447">
        <f t="shared" ca="1" si="195"/>
        <v>0.70995644438755623</v>
      </c>
    </row>
    <row r="1448" spans="1:50">
      <c r="A1448">
        <f t="shared" ca="1" si="191"/>
        <v>0.88288920813842753</v>
      </c>
      <c r="R1448">
        <f t="shared" ca="1" si="192"/>
        <v>-0.60376631893604904</v>
      </c>
      <c r="AH1448">
        <f t="shared" ca="1" si="193"/>
        <v>7.7554804956442984</v>
      </c>
      <c r="AI1448">
        <f t="shared" ca="1" si="194"/>
        <v>0.12029495543663826</v>
      </c>
      <c r="AX1448">
        <f t="shared" ca="1" si="195"/>
        <v>0.34585516901534968</v>
      </c>
    </row>
    <row r="1449" spans="1:50">
      <c r="A1449">
        <f t="shared" ca="1" si="191"/>
        <v>0.82710332609912196</v>
      </c>
      <c r="R1449">
        <f t="shared" ca="1" si="192"/>
        <v>-0.56370714169985081</v>
      </c>
      <c r="AH1449">
        <f t="shared" ca="1" si="193"/>
        <v>22.569113275311729</v>
      </c>
      <c r="AI1449">
        <f t="shared" ca="1" si="194"/>
        <v>0.62377322674866043</v>
      </c>
      <c r="AX1449">
        <f t="shared" ca="1" si="195"/>
        <v>3.2596989140960542</v>
      </c>
    </row>
    <row r="1450" spans="1:50">
      <c r="A1450">
        <f t="shared" ca="1" si="191"/>
        <v>0.98426833222715227</v>
      </c>
      <c r="R1450">
        <f t="shared" ca="1" si="192"/>
        <v>-2.1212326180614913</v>
      </c>
      <c r="AH1450">
        <f t="shared" ca="1" si="193"/>
        <v>11.066741946023726</v>
      </c>
      <c r="AI1450">
        <f t="shared" ca="1" si="194"/>
        <v>0.24210070865124589</v>
      </c>
      <c r="AX1450">
        <f t="shared" ca="1" si="195"/>
        <v>0.90113373501206206</v>
      </c>
    </row>
    <row r="1451" spans="1:50">
      <c r="A1451">
        <f t="shared" ca="1" si="191"/>
        <v>0.64843317048834903</v>
      </c>
      <c r="R1451">
        <f t="shared" ca="1" si="192"/>
        <v>-0.95796869895073</v>
      </c>
      <c r="AH1451">
        <f t="shared" ca="1" si="193"/>
        <v>22.804225635181957</v>
      </c>
      <c r="AI1451">
        <f t="shared" ca="1" si="194"/>
        <v>0.63019492834895285</v>
      </c>
      <c r="AX1451">
        <f t="shared" ca="1" si="195"/>
        <v>0.2034966787220587</v>
      </c>
    </row>
    <row r="1452" spans="1:50">
      <c r="A1452">
        <f t="shared" ca="1" si="191"/>
        <v>0.12067661355077097</v>
      </c>
      <c r="R1452">
        <f t="shared" ca="1" si="192"/>
        <v>-0.72520710632849428</v>
      </c>
      <c r="AH1452">
        <f t="shared" ca="1" si="193"/>
        <v>13.071602724782906</v>
      </c>
      <c r="AI1452">
        <f t="shared" ca="1" si="194"/>
        <v>0.31814673734186938</v>
      </c>
      <c r="AX1452">
        <f t="shared" ca="1" si="195"/>
        <v>0.57760443528225247</v>
      </c>
    </row>
    <row r="1453" spans="1:50">
      <c r="A1453">
        <f t="shared" ca="1" si="191"/>
        <v>8.0335139044202641E-2</v>
      </c>
      <c r="R1453">
        <f t="shared" ca="1" si="192"/>
        <v>-0.58591019437165881</v>
      </c>
      <c r="AH1453">
        <f t="shared" ca="1" si="193"/>
        <v>12.004242268275526</v>
      </c>
      <c r="AI1453">
        <f t="shared" ca="1" si="194"/>
        <v>0.27816119719604981</v>
      </c>
      <c r="AX1453">
        <f t="shared" ca="1" si="195"/>
        <v>4.7955975006710521</v>
      </c>
    </row>
    <row r="1454" spans="1:50">
      <c r="A1454">
        <f t="shared" ca="1" si="191"/>
        <v>0.9609210274255755</v>
      </c>
      <c r="R1454">
        <f t="shared" ca="1" si="192"/>
        <v>-0.52730161014759047</v>
      </c>
      <c r="AH1454">
        <f t="shared" ca="1" si="193"/>
        <v>27.713519732521181</v>
      </c>
      <c r="AI1454">
        <f t="shared" ca="1" si="194"/>
        <v>0.75165639864363865</v>
      </c>
      <c r="AX1454">
        <f t="shared" ca="1" si="195"/>
        <v>1.7426052023505254</v>
      </c>
    </row>
    <row r="1455" spans="1:50">
      <c r="A1455">
        <f t="shared" ca="1" si="191"/>
        <v>0.88996852065326515</v>
      </c>
      <c r="R1455">
        <f t="shared" ca="1" si="192"/>
        <v>1.3946039913194717</v>
      </c>
      <c r="AH1455">
        <f t="shared" ca="1" si="193"/>
        <v>13.819961106907982</v>
      </c>
      <c r="AI1455">
        <f t="shared" ca="1" si="194"/>
        <v>0.34550239284717432</v>
      </c>
      <c r="AX1455">
        <f t="shared" ca="1" si="195"/>
        <v>0.1607280193536236</v>
      </c>
    </row>
    <row r="1456" spans="1:50">
      <c r="A1456">
        <f t="shared" ca="1" si="191"/>
        <v>0.99229541366400686</v>
      </c>
      <c r="R1456">
        <f t="shared" ca="1" si="192"/>
        <v>0.49682882753350394</v>
      </c>
      <c r="AH1456">
        <f t="shared" ca="1" si="193"/>
        <v>9.8993864640214948</v>
      </c>
      <c r="AI1456">
        <f t="shared" ca="1" si="194"/>
        <v>0.19599570472810401</v>
      </c>
      <c r="AX1456">
        <f t="shared" ca="1" si="195"/>
        <v>4.5465988756361124</v>
      </c>
    </row>
    <row r="1457" spans="1:50">
      <c r="A1457">
        <f t="shared" ca="1" si="191"/>
        <v>0.58271728401553124</v>
      </c>
      <c r="R1457">
        <f t="shared" ca="1" si="192"/>
        <v>-2.3722229109167463</v>
      </c>
      <c r="AH1457">
        <f t="shared" ca="1" si="193"/>
        <v>28.141507192884912</v>
      </c>
      <c r="AI1457">
        <f t="shared" ca="1" si="194"/>
        <v>0.761103146100649</v>
      </c>
      <c r="AX1457">
        <f t="shared" ca="1" si="195"/>
        <v>0.45858960470817151</v>
      </c>
    </row>
    <row r="1458" spans="1:50">
      <c r="A1458">
        <f t="shared" ca="1" si="191"/>
        <v>0.7734025614266572</v>
      </c>
      <c r="R1458">
        <f t="shared" ca="1" si="192"/>
        <v>0.17529982487486109</v>
      </c>
      <c r="AH1458">
        <f t="shared" ca="1" si="193"/>
        <v>13.243773504530964</v>
      </c>
      <c r="AI1458">
        <f t="shared" ca="1" si="194"/>
        <v>0.32448990690688995</v>
      </c>
      <c r="AX1458">
        <f t="shared" ca="1" si="195"/>
        <v>0.28333946653980852</v>
      </c>
    </row>
    <row r="1459" spans="1:50">
      <c r="A1459">
        <f t="shared" ca="1" si="191"/>
        <v>2.3153775032360713E-3</v>
      </c>
      <c r="R1459">
        <f t="shared" ca="1" si="192"/>
        <v>-1.0018046865372014</v>
      </c>
      <c r="AH1459">
        <f t="shared" ca="1" si="193"/>
        <v>12.845245745076319</v>
      </c>
      <c r="AI1459">
        <f t="shared" ca="1" si="194"/>
        <v>0.30976211812811527</v>
      </c>
      <c r="AX1459">
        <f t="shared" ca="1" si="195"/>
        <v>1.352984578849447</v>
      </c>
    </row>
    <row r="1460" spans="1:50">
      <c r="A1460">
        <f t="shared" ca="1" si="191"/>
        <v>0.83218595579366028</v>
      </c>
      <c r="R1460">
        <f t="shared" ca="1" si="192"/>
        <v>1.2127359655750383</v>
      </c>
      <c r="AH1460">
        <f t="shared" ca="1" si="193"/>
        <v>39.285955623983227</v>
      </c>
      <c r="AI1460">
        <f t="shared" ca="1" si="194"/>
        <v>0.94260462655437172</v>
      </c>
      <c r="AX1460">
        <f t="shared" ca="1" si="195"/>
        <v>0.77620122386216017</v>
      </c>
    </row>
    <row r="1461" spans="1:50">
      <c r="A1461">
        <f t="shared" ca="1" si="191"/>
        <v>0.72763407120870893</v>
      </c>
      <c r="R1461">
        <f t="shared" ca="1" si="192"/>
        <v>0.99322323195676387</v>
      </c>
      <c r="AH1461">
        <f t="shared" ca="1" si="193"/>
        <v>10.535839217566199</v>
      </c>
      <c r="AI1461">
        <f t="shared" ca="1" si="194"/>
        <v>0.22129000686910694</v>
      </c>
      <c r="AX1461">
        <f t="shared" ca="1" si="195"/>
        <v>2.1791618819037946</v>
      </c>
    </row>
    <row r="1462" spans="1:50">
      <c r="A1462">
        <f t="shared" ca="1" si="191"/>
        <v>1.114327400380366E-2</v>
      </c>
      <c r="R1462">
        <f t="shared" ca="1" si="192"/>
        <v>-0.4402707843107227</v>
      </c>
      <c r="AH1462">
        <f t="shared" ca="1" si="193"/>
        <v>14.205385350549328</v>
      </c>
      <c r="AI1462">
        <f t="shared" ca="1" si="194"/>
        <v>0.35937278104866566</v>
      </c>
      <c r="AX1462">
        <f t="shared" ca="1" si="195"/>
        <v>3.8736790472779892</v>
      </c>
    </row>
    <row r="1463" spans="1:50">
      <c r="A1463">
        <f t="shared" ca="1" si="191"/>
        <v>0.64235812662655367</v>
      </c>
      <c r="R1463">
        <f t="shared" ca="1" si="192"/>
        <v>-0.23625367042014117</v>
      </c>
      <c r="AH1463">
        <f t="shared" ca="1" si="193"/>
        <v>18.616708685279793</v>
      </c>
      <c r="AI1463">
        <f t="shared" ca="1" si="194"/>
        <v>0.50754451312770366</v>
      </c>
      <c r="AX1463">
        <f t="shared" ca="1" si="195"/>
        <v>5.1996246174407706E-2</v>
      </c>
    </row>
    <row r="1464" spans="1:50">
      <c r="A1464">
        <f t="shared" ca="1" si="191"/>
        <v>0.78944829770004787</v>
      </c>
      <c r="R1464">
        <f t="shared" ca="1" si="192"/>
        <v>0.66936392060159056</v>
      </c>
      <c r="AH1464">
        <f t="shared" ca="1" si="193"/>
        <v>30.488627633288207</v>
      </c>
      <c r="AI1464">
        <f t="shared" ca="1" si="194"/>
        <v>0.80965317418375771</v>
      </c>
      <c r="AX1464">
        <f t="shared" ca="1" si="195"/>
        <v>1.4382345542579267</v>
      </c>
    </row>
    <row r="1465" spans="1:50">
      <c r="A1465">
        <f t="shared" ca="1" si="191"/>
        <v>0.36595857906595464</v>
      </c>
      <c r="R1465">
        <f t="shared" ca="1" si="192"/>
        <v>-0.49995862864660762</v>
      </c>
      <c r="AH1465">
        <f t="shared" ca="1" si="193"/>
        <v>29.835943342061192</v>
      </c>
      <c r="AI1465">
        <f t="shared" ca="1" si="194"/>
        <v>0.79670540954771685</v>
      </c>
      <c r="AX1465">
        <f t="shared" ca="1" si="195"/>
        <v>5.5989907155404772</v>
      </c>
    </row>
    <row r="1466" spans="1:50">
      <c r="A1466">
        <f t="shared" ca="1" si="191"/>
        <v>5.0582783045317825E-2</v>
      </c>
      <c r="R1466">
        <f t="shared" ca="1" si="192"/>
        <v>1.1309280764273708</v>
      </c>
      <c r="AH1466">
        <f t="shared" ca="1" si="193"/>
        <v>24.900104893231514</v>
      </c>
      <c r="AI1466">
        <f t="shared" ca="1" si="194"/>
        <v>0.68499763281460968</v>
      </c>
      <c r="AX1466">
        <f t="shared" ca="1" si="195"/>
        <v>1.1676475668671589</v>
      </c>
    </row>
    <row r="1467" spans="1:50">
      <c r="A1467">
        <f t="shared" ca="1" si="191"/>
        <v>0.46632344758300837</v>
      </c>
      <c r="R1467">
        <f t="shared" ca="1" si="192"/>
        <v>0.80220146606955078</v>
      </c>
      <c r="AH1467">
        <f t="shared" ca="1" si="193"/>
        <v>6.3830578529617128</v>
      </c>
      <c r="AI1467">
        <f t="shared" ca="1" si="194"/>
        <v>8.148685510851239E-2</v>
      </c>
      <c r="AX1467">
        <f t="shared" ca="1" si="195"/>
        <v>2.2625118792691614</v>
      </c>
    </row>
    <row r="1468" spans="1:50">
      <c r="A1468">
        <f t="shared" ca="1" si="191"/>
        <v>0.95326915520605771</v>
      </c>
      <c r="R1468">
        <f t="shared" ca="1" si="192"/>
        <v>0.50986586413965485</v>
      </c>
      <c r="AH1468">
        <f t="shared" ca="1" si="193"/>
        <v>26.756789938130463</v>
      </c>
      <c r="AI1468">
        <f t="shared" ca="1" si="194"/>
        <v>0.72987659300990337</v>
      </c>
      <c r="AX1468">
        <f t="shared" ca="1" si="195"/>
        <v>6.1528998340158711</v>
      </c>
    </row>
    <row r="1469" spans="1:50">
      <c r="A1469">
        <f t="shared" ca="1" si="191"/>
        <v>2.5144900719171415E-2</v>
      </c>
      <c r="R1469">
        <f t="shared" ca="1" si="192"/>
        <v>-0.98961329436339274</v>
      </c>
      <c r="AH1469">
        <f t="shared" ca="1" si="193"/>
        <v>23.714758531455189</v>
      </c>
      <c r="AI1469">
        <f t="shared" ca="1" si="194"/>
        <v>0.65454304047014611</v>
      </c>
      <c r="AX1469">
        <f t="shared" ca="1" si="195"/>
        <v>2.9200932821878616</v>
      </c>
    </row>
    <row r="1470" spans="1:50">
      <c r="A1470">
        <f t="shared" ca="1" si="191"/>
        <v>6.4393360688365875E-2</v>
      </c>
      <c r="R1470">
        <f t="shared" ca="1" si="192"/>
        <v>2.9718117377589692</v>
      </c>
      <c r="AH1470">
        <f t="shared" ca="1" si="193"/>
        <v>10.438781972461726</v>
      </c>
      <c r="AI1470">
        <f t="shared" ca="1" si="194"/>
        <v>0.21745501408879053</v>
      </c>
      <c r="AX1470">
        <f t="shared" ca="1" si="195"/>
        <v>3.7472894076759946</v>
      </c>
    </row>
    <row r="1471" spans="1:50">
      <c r="A1471">
        <f t="shared" ca="1" si="191"/>
        <v>9.0067065342309127E-2</v>
      </c>
      <c r="R1471">
        <f t="shared" ca="1" si="192"/>
        <v>-1.6896952689477283</v>
      </c>
      <c r="AH1471">
        <f t="shared" ca="1" si="193"/>
        <v>12.530142440387671</v>
      </c>
      <c r="AI1471">
        <f t="shared" ca="1" si="194"/>
        <v>0.29800488723118135</v>
      </c>
      <c r="AX1471">
        <f t="shared" ca="1" si="195"/>
        <v>0.54857576413119946</v>
      </c>
    </row>
    <row r="1472" spans="1:50">
      <c r="A1472">
        <f t="shared" ca="1" si="191"/>
        <v>0.28059462415823822</v>
      </c>
      <c r="R1472">
        <f t="shared" ca="1" si="192"/>
        <v>1.5764834555459071</v>
      </c>
      <c r="AH1472">
        <f t="shared" ca="1" si="193"/>
        <v>31.519082141483882</v>
      </c>
      <c r="AI1472">
        <f t="shared" ca="1" si="194"/>
        <v>0.82922783755339002</v>
      </c>
      <c r="AX1472">
        <f t="shared" ca="1" si="195"/>
        <v>1.2143454018866136</v>
      </c>
    </row>
    <row r="1473" spans="1:50">
      <c r="A1473">
        <f t="shared" ca="1" si="191"/>
        <v>0.17674711890319783</v>
      </c>
      <c r="R1473">
        <f t="shared" ca="1" si="192"/>
        <v>1.0656654198415692</v>
      </c>
      <c r="AH1473">
        <f t="shared" ca="1" si="193"/>
        <v>21.178154481727876</v>
      </c>
      <c r="AI1473">
        <f t="shared" ca="1" si="194"/>
        <v>0.58465061046042854</v>
      </c>
      <c r="AX1473">
        <f t="shared" ca="1" si="195"/>
        <v>1.8325137245949545</v>
      </c>
    </row>
    <row r="1474" spans="1:50">
      <c r="A1474">
        <f t="shared" ca="1" si="191"/>
        <v>6.9105024640489621E-2</v>
      </c>
      <c r="R1474">
        <f t="shared" ca="1" si="192"/>
        <v>-0.83798777786312262</v>
      </c>
      <c r="AH1474">
        <f t="shared" ca="1" si="193"/>
        <v>27.664387652268722</v>
      </c>
      <c r="AI1474">
        <f t="shared" ca="1" si="194"/>
        <v>0.75056021052593702</v>
      </c>
      <c r="AX1474">
        <f t="shared" ca="1" si="195"/>
        <v>0.31233101550710618</v>
      </c>
    </row>
    <row r="1475" spans="1:50">
      <c r="A1475">
        <f t="shared" ref="A1475:A1538" ca="1" si="196">RAND()</f>
        <v>0.59208606359705207</v>
      </c>
      <c r="R1475">
        <f t="shared" ref="R1475:R1538" ca="1" si="197">_xlfn.NORM.INV(RAND(),0,1)</f>
        <v>-0.10281654692910669</v>
      </c>
      <c r="AH1475">
        <f t="shared" ref="AH1475:AH1538" ca="1" si="198">IF(AI1475&lt;$AL$4,$AL$1+SQRT(AI1475*($AL$2-$AL$1)*($AL$3-$AL$1)),$AL$2-SQRT((1-AI1475)*($AL$2-$AL$1)*($AL$2-$AL$3)))</f>
        <v>28.827869618673954</v>
      </c>
      <c r="AI1475">
        <f t="shared" ref="AI1475:AI1538" ca="1" si="199">RAND()</f>
        <v>0.77587044755806533</v>
      </c>
      <c r="AX1475">
        <f t="shared" ref="AX1475:AX1538" ca="1" si="200">-LN(1-RAND())/$AW$2</f>
        <v>1.4118958811694398</v>
      </c>
    </row>
    <row r="1476" spans="1:50">
      <c r="A1476">
        <f t="shared" ca="1" si="196"/>
        <v>0.46083811209970615</v>
      </c>
      <c r="R1476">
        <f t="shared" ca="1" si="197"/>
        <v>-0.46185610506266717</v>
      </c>
      <c r="AH1476">
        <f t="shared" ca="1" si="198"/>
        <v>14.074466329546873</v>
      </c>
      <c r="AI1476">
        <f t="shared" ca="1" si="199"/>
        <v>0.3546780152465695</v>
      </c>
      <c r="AX1476">
        <f t="shared" ca="1" si="200"/>
        <v>0.64538529708148618</v>
      </c>
    </row>
    <row r="1477" spans="1:50">
      <c r="A1477">
        <f t="shared" ca="1" si="196"/>
        <v>0.12564841787087944</v>
      </c>
      <c r="R1477">
        <f t="shared" ca="1" si="197"/>
        <v>-0.47972059122400679</v>
      </c>
      <c r="AH1477">
        <f t="shared" ca="1" si="198"/>
        <v>22.469840244909491</v>
      </c>
      <c r="AI1477">
        <f t="shared" ca="1" si="199"/>
        <v>0.62104515192959742</v>
      </c>
      <c r="AX1477">
        <f t="shared" ca="1" si="200"/>
        <v>2.0040354718436895</v>
      </c>
    </row>
    <row r="1478" spans="1:50">
      <c r="A1478">
        <f t="shared" ca="1" si="196"/>
        <v>0.13137383304789751</v>
      </c>
      <c r="R1478">
        <f t="shared" ca="1" si="197"/>
        <v>0.90754694479695597</v>
      </c>
      <c r="AH1478">
        <f t="shared" ca="1" si="198"/>
        <v>13.474806755290281</v>
      </c>
      <c r="AI1478">
        <f t="shared" ca="1" si="199"/>
        <v>0.33295512921830572</v>
      </c>
      <c r="AX1478">
        <f t="shared" ca="1" si="200"/>
        <v>2.8914985432855138</v>
      </c>
    </row>
    <row r="1479" spans="1:50">
      <c r="A1479">
        <f t="shared" ca="1" si="196"/>
        <v>0.72036263137551948</v>
      </c>
      <c r="R1479">
        <f t="shared" ca="1" si="197"/>
        <v>0.59747122735287372</v>
      </c>
      <c r="AH1479">
        <f t="shared" ca="1" si="198"/>
        <v>26.985324992691414</v>
      </c>
      <c r="AI1479">
        <f t="shared" ca="1" si="199"/>
        <v>0.73516236715398275</v>
      </c>
      <c r="AX1479">
        <f t="shared" ca="1" si="200"/>
        <v>7.9429508169499758</v>
      </c>
    </row>
    <row r="1480" spans="1:50">
      <c r="A1480">
        <f t="shared" ca="1" si="196"/>
        <v>0.71627303289609501</v>
      </c>
      <c r="R1480">
        <f t="shared" ca="1" si="197"/>
        <v>0.58813421484545536</v>
      </c>
      <c r="AH1480">
        <f t="shared" ca="1" si="198"/>
        <v>29.365666983832099</v>
      </c>
      <c r="AI1480">
        <f t="shared" ca="1" si="199"/>
        <v>0.78711215048894168</v>
      </c>
      <c r="AX1480">
        <f t="shared" ca="1" si="200"/>
        <v>5.4278863729798204</v>
      </c>
    </row>
    <row r="1481" spans="1:50">
      <c r="A1481">
        <f t="shared" ca="1" si="196"/>
        <v>0.73911354552385367</v>
      </c>
      <c r="R1481">
        <f t="shared" ca="1" si="197"/>
        <v>0.14372580373548585</v>
      </c>
      <c r="AH1481">
        <f t="shared" ca="1" si="198"/>
        <v>9.0257464244718495</v>
      </c>
      <c r="AI1481">
        <f t="shared" ca="1" si="199"/>
        <v>0.16292819703773276</v>
      </c>
      <c r="AX1481">
        <f t="shared" ca="1" si="200"/>
        <v>0.4254382650295368</v>
      </c>
    </row>
    <row r="1482" spans="1:50">
      <c r="A1482">
        <f t="shared" ca="1" si="196"/>
        <v>0.7923699666690508</v>
      </c>
      <c r="R1482">
        <f t="shared" ca="1" si="197"/>
        <v>-0.95020353653470835</v>
      </c>
      <c r="AH1482">
        <f t="shared" ca="1" si="198"/>
        <v>38.435755882562617</v>
      </c>
      <c r="AI1482">
        <f t="shared" ca="1" si="199"/>
        <v>0.93313412899615744</v>
      </c>
      <c r="AX1482">
        <f t="shared" ca="1" si="200"/>
        <v>0.66900546424724872</v>
      </c>
    </row>
    <row r="1483" spans="1:50">
      <c r="A1483">
        <f t="shared" ca="1" si="196"/>
        <v>6.1883001481297439E-2</v>
      </c>
      <c r="R1483">
        <f t="shared" ca="1" si="197"/>
        <v>1.5295554105293374</v>
      </c>
      <c r="AH1483">
        <f t="shared" ca="1" si="198"/>
        <v>22.537928285565307</v>
      </c>
      <c r="AI1483">
        <f t="shared" ca="1" si="199"/>
        <v>0.622917308575623</v>
      </c>
      <c r="AX1483">
        <f t="shared" ca="1" si="200"/>
        <v>3.8436941698575988</v>
      </c>
    </row>
    <row r="1484" spans="1:50">
      <c r="A1484">
        <f t="shared" ca="1" si="196"/>
        <v>0.7795186830409363</v>
      </c>
      <c r="R1484">
        <f t="shared" ca="1" si="197"/>
        <v>0.89906172739000401</v>
      </c>
      <c r="AH1484">
        <f t="shared" ca="1" si="198"/>
        <v>5.2164878227523799</v>
      </c>
      <c r="AI1484">
        <f t="shared" ca="1" si="199"/>
        <v>5.442349040984773E-2</v>
      </c>
      <c r="AX1484">
        <f t="shared" ca="1" si="200"/>
        <v>0.94474891142277773</v>
      </c>
    </row>
    <row r="1485" spans="1:50">
      <c r="A1485">
        <f t="shared" ca="1" si="196"/>
        <v>0.26855889462666893</v>
      </c>
      <c r="R1485">
        <f t="shared" ca="1" si="197"/>
        <v>0.58319175247240085</v>
      </c>
      <c r="AH1485">
        <f t="shared" ca="1" si="198"/>
        <v>30.693443131539766</v>
      </c>
      <c r="AI1485">
        <f t="shared" ca="1" si="199"/>
        <v>0.81362843094245552</v>
      </c>
      <c r="AX1485">
        <f t="shared" ca="1" si="200"/>
        <v>3.2182183620464024</v>
      </c>
    </row>
    <row r="1486" spans="1:50">
      <c r="A1486">
        <f t="shared" ca="1" si="196"/>
        <v>0.66011581527378482</v>
      </c>
      <c r="R1486">
        <f t="shared" ca="1" si="197"/>
        <v>-0.73876887159605276</v>
      </c>
      <c r="AH1486">
        <f t="shared" ca="1" si="198"/>
        <v>18.820145207952784</v>
      </c>
      <c r="AI1486">
        <f t="shared" ca="1" si="199"/>
        <v>0.51390832757342508</v>
      </c>
      <c r="AX1486">
        <f t="shared" ca="1" si="200"/>
        <v>5.1622245398362967</v>
      </c>
    </row>
    <row r="1487" spans="1:50">
      <c r="A1487">
        <f t="shared" ca="1" si="196"/>
        <v>0.21515815581861886</v>
      </c>
      <c r="R1487">
        <f t="shared" ca="1" si="197"/>
        <v>0.43049614843532402</v>
      </c>
      <c r="AH1487">
        <f t="shared" ca="1" si="198"/>
        <v>17.729784698303298</v>
      </c>
      <c r="AI1487">
        <f t="shared" ca="1" si="199"/>
        <v>0.47931660219106997</v>
      </c>
      <c r="AX1487">
        <f t="shared" ca="1" si="200"/>
        <v>1.2781250323218403</v>
      </c>
    </row>
    <row r="1488" spans="1:50">
      <c r="A1488">
        <f t="shared" ca="1" si="196"/>
        <v>0.26972192253216754</v>
      </c>
      <c r="R1488">
        <f t="shared" ca="1" si="197"/>
        <v>0.37916291646951739</v>
      </c>
      <c r="AH1488">
        <f t="shared" ca="1" si="198"/>
        <v>12.792044057577996</v>
      </c>
      <c r="AI1488">
        <f t="shared" ca="1" si="199"/>
        <v>0.3077840072933915</v>
      </c>
      <c r="AX1488">
        <f t="shared" ca="1" si="200"/>
        <v>0.62146105779343919</v>
      </c>
    </row>
    <row r="1489" spans="1:50">
      <c r="A1489">
        <f t="shared" ca="1" si="196"/>
        <v>0.88714915193988086</v>
      </c>
      <c r="R1489">
        <f t="shared" ca="1" si="197"/>
        <v>3.9991386870784004E-2</v>
      </c>
      <c r="AH1489">
        <f t="shared" ca="1" si="198"/>
        <v>10.592833246188491</v>
      </c>
      <c r="AI1489">
        <f t="shared" ca="1" si="199"/>
        <v>0.22353760421864644</v>
      </c>
      <c r="AX1489">
        <f t="shared" ca="1" si="200"/>
        <v>1.4712025521662162</v>
      </c>
    </row>
    <row r="1490" spans="1:50">
      <c r="A1490">
        <f t="shared" ca="1" si="196"/>
        <v>0.54768449464335411</v>
      </c>
      <c r="R1490">
        <f t="shared" ca="1" si="197"/>
        <v>-1.0009047949743406</v>
      </c>
      <c r="AH1490">
        <f t="shared" ca="1" si="198"/>
        <v>5.2324236647408346</v>
      </c>
      <c r="AI1490">
        <f t="shared" ca="1" si="199"/>
        <v>5.4756514814679802E-2</v>
      </c>
      <c r="AX1490">
        <f t="shared" ca="1" si="200"/>
        <v>0.89598377337099144</v>
      </c>
    </row>
    <row r="1491" spans="1:50">
      <c r="A1491">
        <f t="shared" ca="1" si="196"/>
        <v>0.54434866630594747</v>
      </c>
      <c r="R1491">
        <f t="shared" ca="1" si="197"/>
        <v>0.95960087525135196</v>
      </c>
      <c r="AH1491">
        <f t="shared" ca="1" si="198"/>
        <v>19.674450386521375</v>
      </c>
      <c r="AI1491">
        <f t="shared" ca="1" si="199"/>
        <v>0.54018052032022323</v>
      </c>
      <c r="AX1491">
        <f t="shared" ca="1" si="200"/>
        <v>0.15799973842551251</v>
      </c>
    </row>
    <row r="1492" spans="1:50">
      <c r="A1492">
        <f t="shared" ca="1" si="196"/>
        <v>0.46212189312329455</v>
      </c>
      <c r="R1492">
        <f t="shared" ca="1" si="197"/>
        <v>-1.0404820683447378</v>
      </c>
      <c r="AH1492">
        <f t="shared" ca="1" si="198"/>
        <v>12.54849400023555</v>
      </c>
      <c r="AI1492">
        <f t="shared" ca="1" si="199"/>
        <v>0.2986923491748037</v>
      </c>
      <c r="AX1492">
        <f t="shared" ca="1" si="200"/>
        <v>5.0925844965408369E-2</v>
      </c>
    </row>
    <row r="1493" spans="1:50">
      <c r="A1493">
        <f t="shared" ca="1" si="196"/>
        <v>0.85369066447992181</v>
      </c>
      <c r="R1493">
        <f t="shared" ca="1" si="197"/>
        <v>0.58647760878952027</v>
      </c>
      <c r="AH1493">
        <f t="shared" ca="1" si="198"/>
        <v>19.640368932878445</v>
      </c>
      <c r="AI1493">
        <f t="shared" ca="1" si="199"/>
        <v>0.53914640073413389</v>
      </c>
      <c r="AX1493">
        <f t="shared" ca="1" si="200"/>
        <v>2.6564778399089235</v>
      </c>
    </row>
    <row r="1494" spans="1:50">
      <c r="A1494">
        <f t="shared" ca="1" si="196"/>
        <v>0.84945190279525595</v>
      </c>
      <c r="R1494">
        <f t="shared" ca="1" si="197"/>
        <v>-0.77422313111587959</v>
      </c>
      <c r="AH1494">
        <f t="shared" ca="1" si="198"/>
        <v>29.150040388198491</v>
      </c>
      <c r="AI1494">
        <f t="shared" ca="1" si="199"/>
        <v>0.78263959209312295</v>
      </c>
      <c r="AX1494">
        <f t="shared" ca="1" si="200"/>
        <v>0.39587331563332873</v>
      </c>
    </row>
    <row r="1495" spans="1:50">
      <c r="A1495">
        <f t="shared" ca="1" si="196"/>
        <v>0.13222324510293249</v>
      </c>
      <c r="R1495">
        <f t="shared" ca="1" si="197"/>
        <v>-1.1109396822305386</v>
      </c>
      <c r="AH1495">
        <f t="shared" ca="1" si="198"/>
        <v>22.128293830252442</v>
      </c>
      <c r="AI1495">
        <f t="shared" ca="1" si="199"/>
        <v>0.61158399759362803</v>
      </c>
      <c r="AX1495">
        <f t="shared" ca="1" si="200"/>
        <v>0.23312603514873134</v>
      </c>
    </row>
    <row r="1496" spans="1:50">
      <c r="A1496">
        <f t="shared" ca="1" si="196"/>
        <v>0.90116515290724697</v>
      </c>
      <c r="R1496">
        <f t="shared" ca="1" si="197"/>
        <v>-0.30074855685904384</v>
      </c>
      <c r="AH1496">
        <f t="shared" ca="1" si="198"/>
        <v>30.254448427650637</v>
      </c>
      <c r="AI1496">
        <f t="shared" ca="1" si="199"/>
        <v>0.8050565965518458</v>
      </c>
      <c r="AX1496">
        <f t="shared" ca="1" si="200"/>
        <v>3.8610917885095444</v>
      </c>
    </row>
    <row r="1497" spans="1:50">
      <c r="A1497">
        <f t="shared" ca="1" si="196"/>
        <v>0.73960560204902859</v>
      </c>
      <c r="R1497">
        <f t="shared" ca="1" si="197"/>
        <v>0.89050097262432992</v>
      </c>
      <c r="AH1497">
        <f t="shared" ca="1" si="198"/>
        <v>8.9163649600198074</v>
      </c>
      <c r="AI1497">
        <f t="shared" ca="1" si="199"/>
        <v>0.15900312820053808</v>
      </c>
      <c r="AX1497">
        <f t="shared" ca="1" si="200"/>
        <v>5.6299640456586379</v>
      </c>
    </row>
    <row r="1498" spans="1:50">
      <c r="A1498">
        <f t="shared" ca="1" si="196"/>
        <v>0.16084883301078523</v>
      </c>
      <c r="R1498">
        <f t="shared" ca="1" si="197"/>
        <v>-0.53756041292547774</v>
      </c>
      <c r="AH1498">
        <f t="shared" ca="1" si="198"/>
        <v>10.228668232400445</v>
      </c>
      <c r="AI1498">
        <f t="shared" ca="1" si="199"/>
        <v>0.20912058471576334</v>
      </c>
      <c r="AX1498">
        <f t="shared" ca="1" si="200"/>
        <v>2.6497884990640714</v>
      </c>
    </row>
    <row r="1499" spans="1:50">
      <c r="A1499">
        <f t="shared" ca="1" si="196"/>
        <v>0.72357088544948156</v>
      </c>
      <c r="R1499">
        <f t="shared" ca="1" si="197"/>
        <v>-6.8223722995335162E-2</v>
      </c>
      <c r="AH1499">
        <f t="shared" ca="1" si="198"/>
        <v>14.074038563828871</v>
      </c>
      <c r="AI1499">
        <f t="shared" ca="1" si="199"/>
        <v>0.3546626474433725</v>
      </c>
      <c r="AX1499">
        <f t="shared" ca="1" si="200"/>
        <v>1.3681624781945327</v>
      </c>
    </row>
    <row r="1500" spans="1:50">
      <c r="A1500">
        <f t="shared" ca="1" si="196"/>
        <v>0.69050446201721072</v>
      </c>
      <c r="R1500">
        <f t="shared" ca="1" si="197"/>
        <v>-0.50452818243914477</v>
      </c>
      <c r="AH1500">
        <f t="shared" ca="1" si="198"/>
        <v>21.141954124973548</v>
      </c>
      <c r="AI1500">
        <f t="shared" ca="1" si="199"/>
        <v>0.58360659413743443</v>
      </c>
      <c r="AX1500">
        <f t="shared" ca="1" si="200"/>
        <v>6.3055001957487224</v>
      </c>
    </row>
    <row r="1501" spans="1:50">
      <c r="A1501">
        <f t="shared" ca="1" si="196"/>
        <v>0.84497892138945097</v>
      </c>
      <c r="R1501">
        <f t="shared" ca="1" si="197"/>
        <v>0.18456719095550875</v>
      </c>
      <c r="AH1501">
        <f t="shared" ca="1" si="198"/>
        <v>36.330019077834301</v>
      </c>
      <c r="AI1501">
        <f t="shared" ca="1" si="199"/>
        <v>0.90656581079381293</v>
      </c>
      <c r="AX1501">
        <f t="shared" ca="1" si="200"/>
        <v>3.7923159837729044E-2</v>
      </c>
    </row>
    <row r="1502" spans="1:50">
      <c r="A1502">
        <f t="shared" ca="1" si="196"/>
        <v>6.7272637994220452E-2</v>
      </c>
      <c r="R1502">
        <f t="shared" ca="1" si="197"/>
        <v>-0.1520605657009034</v>
      </c>
      <c r="AH1502">
        <f t="shared" ca="1" si="198"/>
        <v>0.38732322248690143</v>
      </c>
      <c r="AI1502">
        <f t="shared" ca="1" si="199"/>
        <v>3.0003855735527551E-4</v>
      </c>
      <c r="AX1502">
        <f t="shared" ca="1" si="200"/>
        <v>0.53646982112897712</v>
      </c>
    </row>
    <row r="1503" spans="1:50">
      <c r="A1503">
        <f t="shared" ca="1" si="196"/>
        <v>0.93628404800491116</v>
      </c>
      <c r="R1503">
        <f t="shared" ca="1" si="197"/>
        <v>0.27615363487504502</v>
      </c>
      <c r="AH1503">
        <f t="shared" ca="1" si="198"/>
        <v>7.7046607146597132</v>
      </c>
      <c r="AI1503">
        <f t="shared" ca="1" si="199"/>
        <v>0.11872359345604144</v>
      </c>
      <c r="AX1503">
        <f t="shared" ca="1" si="200"/>
        <v>0.29440184816461834</v>
      </c>
    </row>
    <row r="1504" spans="1:50">
      <c r="A1504">
        <f t="shared" ca="1" si="196"/>
        <v>0.15671243294118342</v>
      </c>
      <c r="R1504">
        <f t="shared" ca="1" si="197"/>
        <v>0.49166807236869026</v>
      </c>
      <c r="AH1504">
        <f t="shared" ca="1" si="198"/>
        <v>13.702960615946495</v>
      </c>
      <c r="AI1504">
        <f t="shared" ca="1" si="199"/>
        <v>0.34126246597623444</v>
      </c>
      <c r="AX1504">
        <f t="shared" ca="1" si="200"/>
        <v>0.52589255604139939</v>
      </c>
    </row>
    <row r="1505" spans="1:50">
      <c r="A1505">
        <f t="shared" ca="1" si="196"/>
        <v>0.44499401791671445</v>
      </c>
      <c r="R1505">
        <f t="shared" ca="1" si="197"/>
        <v>1.1337039447095583</v>
      </c>
      <c r="AH1505">
        <f t="shared" ca="1" si="198"/>
        <v>7.6335828815780733</v>
      </c>
      <c r="AI1505">
        <f t="shared" ca="1" si="199"/>
        <v>0.11654317521984359</v>
      </c>
      <c r="AX1505">
        <f t="shared" ca="1" si="200"/>
        <v>0.7206896792477272</v>
      </c>
    </row>
    <row r="1506" spans="1:50">
      <c r="A1506">
        <f t="shared" ca="1" si="196"/>
        <v>0.30544958801892941</v>
      </c>
      <c r="R1506">
        <f t="shared" ca="1" si="197"/>
        <v>0.16015687726002165</v>
      </c>
      <c r="AH1506">
        <f t="shared" ca="1" si="198"/>
        <v>20.186738711309914</v>
      </c>
      <c r="AI1506">
        <f t="shared" ca="1" si="199"/>
        <v>0.55558472566614658</v>
      </c>
      <c r="AX1506">
        <f t="shared" ca="1" si="200"/>
        <v>2.8798863058100619E-2</v>
      </c>
    </row>
    <row r="1507" spans="1:50">
      <c r="A1507">
        <f t="shared" ca="1" si="196"/>
        <v>5.6694257322119856E-2</v>
      </c>
      <c r="R1507">
        <f t="shared" ca="1" si="197"/>
        <v>-0.74975839655740828</v>
      </c>
      <c r="AH1507">
        <f t="shared" ca="1" si="198"/>
        <v>23.261761987015635</v>
      </c>
      <c r="AI1507">
        <f t="shared" ca="1" si="199"/>
        <v>0.64253331398049895</v>
      </c>
      <c r="AX1507">
        <f t="shared" ca="1" si="200"/>
        <v>2.5548833188255271</v>
      </c>
    </row>
    <row r="1508" spans="1:50">
      <c r="A1508">
        <f t="shared" ca="1" si="196"/>
        <v>4.7951459396942453E-2</v>
      </c>
      <c r="R1508">
        <f t="shared" ca="1" si="197"/>
        <v>-0.81017865261795519</v>
      </c>
      <c r="AH1508">
        <f t="shared" ca="1" si="198"/>
        <v>15.536301676339043</v>
      </c>
      <c r="AI1508">
        <f t="shared" ca="1" si="199"/>
        <v>0.40612674892784451</v>
      </c>
      <c r="AX1508">
        <f t="shared" ca="1" si="200"/>
        <v>2.903059734027662</v>
      </c>
    </row>
    <row r="1509" spans="1:50">
      <c r="A1509">
        <f t="shared" ca="1" si="196"/>
        <v>0.58041164571333792</v>
      </c>
      <c r="R1509">
        <f t="shared" ca="1" si="197"/>
        <v>-5.2926566336894784E-2</v>
      </c>
      <c r="AH1509">
        <f t="shared" ca="1" si="198"/>
        <v>15.183848033617103</v>
      </c>
      <c r="AI1509">
        <f t="shared" ca="1" si="199"/>
        <v>0.39391778112686615</v>
      </c>
      <c r="AX1509">
        <f t="shared" ca="1" si="200"/>
        <v>0.7402453621412991</v>
      </c>
    </row>
    <row r="1510" spans="1:50">
      <c r="A1510">
        <f t="shared" ca="1" si="196"/>
        <v>0.70876767675210373</v>
      </c>
      <c r="R1510">
        <f t="shared" ca="1" si="197"/>
        <v>-0.13936964424268319</v>
      </c>
      <c r="AH1510">
        <f t="shared" ca="1" si="198"/>
        <v>43.205647816265639</v>
      </c>
      <c r="AI1510">
        <f t="shared" ca="1" si="199"/>
        <v>0.97691838920169205</v>
      </c>
      <c r="AX1510">
        <f t="shared" ca="1" si="200"/>
        <v>1.3684782277204142</v>
      </c>
    </row>
    <row r="1511" spans="1:50">
      <c r="A1511">
        <f t="shared" ca="1" si="196"/>
        <v>0.91570285031427423</v>
      </c>
      <c r="R1511">
        <f t="shared" ca="1" si="197"/>
        <v>-7.1001701901894976E-2</v>
      </c>
      <c r="AH1511">
        <f t="shared" ca="1" si="198"/>
        <v>28.740431605862238</v>
      </c>
      <c r="AI1511">
        <f t="shared" ca="1" si="199"/>
        <v>0.77401537584748936</v>
      </c>
      <c r="AX1511">
        <f t="shared" ca="1" si="200"/>
        <v>0.93645035973596447</v>
      </c>
    </row>
    <row r="1512" spans="1:50">
      <c r="A1512">
        <f t="shared" ca="1" si="196"/>
        <v>5.403820294447681E-2</v>
      </c>
      <c r="R1512">
        <f t="shared" ca="1" si="197"/>
        <v>-0.23479262005133567</v>
      </c>
      <c r="AH1512">
        <f t="shared" ca="1" si="198"/>
        <v>16.100792564832993</v>
      </c>
      <c r="AI1512">
        <f t="shared" ca="1" si="199"/>
        <v>0.425421867633759</v>
      </c>
      <c r="AX1512">
        <f t="shared" ca="1" si="200"/>
        <v>2.3969682402983654</v>
      </c>
    </row>
    <row r="1513" spans="1:50">
      <c r="A1513">
        <f t="shared" ca="1" si="196"/>
        <v>0.81758385342940854</v>
      </c>
      <c r="R1513">
        <f t="shared" ca="1" si="197"/>
        <v>0.4419319917910205</v>
      </c>
      <c r="AH1513">
        <f t="shared" ca="1" si="198"/>
        <v>47.315854575543334</v>
      </c>
      <c r="AI1513">
        <f t="shared" ca="1" si="199"/>
        <v>0.99639768167018417</v>
      </c>
      <c r="AX1513">
        <f t="shared" ca="1" si="200"/>
        <v>1.6905911098032802</v>
      </c>
    </row>
    <row r="1514" spans="1:50">
      <c r="A1514">
        <f t="shared" ca="1" si="196"/>
        <v>0.47980936140828423</v>
      </c>
      <c r="R1514">
        <f t="shared" ca="1" si="197"/>
        <v>-0.21168074371419596</v>
      </c>
      <c r="AH1514">
        <f t="shared" ca="1" si="198"/>
        <v>12.174680607868019</v>
      </c>
      <c r="AI1514">
        <f t="shared" ca="1" si="199"/>
        <v>0.28462260644160231</v>
      </c>
      <c r="AX1514">
        <f t="shared" ca="1" si="200"/>
        <v>0.67216464533642162</v>
      </c>
    </row>
    <row r="1515" spans="1:50">
      <c r="A1515">
        <f t="shared" ca="1" si="196"/>
        <v>0.92395623509344271</v>
      </c>
      <c r="R1515">
        <f t="shared" ca="1" si="197"/>
        <v>1.1792065213848089</v>
      </c>
      <c r="AH1515">
        <f t="shared" ca="1" si="198"/>
        <v>18.622127734551178</v>
      </c>
      <c r="AI1515">
        <f t="shared" ca="1" si="199"/>
        <v>0.50771456604658882</v>
      </c>
      <c r="AX1515">
        <f t="shared" ca="1" si="200"/>
        <v>2.920288876913697</v>
      </c>
    </row>
    <row r="1516" spans="1:50">
      <c r="A1516">
        <f t="shared" ca="1" si="196"/>
        <v>0.67651240771616505</v>
      </c>
      <c r="R1516">
        <f t="shared" ca="1" si="197"/>
        <v>-0.15489436771301521</v>
      </c>
      <c r="AH1516">
        <f t="shared" ca="1" si="198"/>
        <v>21.418968712491075</v>
      </c>
      <c r="AI1516">
        <f t="shared" ca="1" si="199"/>
        <v>0.59156232527121799</v>
      </c>
      <c r="AX1516">
        <f t="shared" ca="1" si="200"/>
        <v>1.5937028105145574</v>
      </c>
    </row>
    <row r="1517" spans="1:50">
      <c r="A1517">
        <f t="shared" ca="1" si="196"/>
        <v>0.40058251873744055</v>
      </c>
      <c r="R1517">
        <f t="shared" ca="1" si="197"/>
        <v>0.18218156389323775</v>
      </c>
      <c r="AH1517">
        <f t="shared" ca="1" si="198"/>
        <v>17.365666249131024</v>
      </c>
      <c r="AI1517">
        <f t="shared" ca="1" si="199"/>
        <v>0.46750013031844695</v>
      </c>
      <c r="AX1517">
        <f t="shared" ca="1" si="200"/>
        <v>2.1201630233000683</v>
      </c>
    </row>
    <row r="1518" spans="1:50">
      <c r="A1518">
        <f t="shared" ca="1" si="196"/>
        <v>0.33654191219746787</v>
      </c>
      <c r="R1518">
        <f t="shared" ca="1" si="197"/>
        <v>4.6147217122942619E-2</v>
      </c>
      <c r="AH1518">
        <f t="shared" ca="1" si="198"/>
        <v>28.198144874485386</v>
      </c>
      <c r="AI1518">
        <f t="shared" ca="1" si="199"/>
        <v>0.76233955654303609</v>
      </c>
      <c r="AX1518">
        <f t="shared" ca="1" si="200"/>
        <v>3.9241806857762973</v>
      </c>
    </row>
    <row r="1519" spans="1:50">
      <c r="A1519">
        <f t="shared" ca="1" si="196"/>
        <v>0.51598384560171562</v>
      </c>
      <c r="R1519">
        <f t="shared" ca="1" si="197"/>
        <v>0.79983563709546679</v>
      </c>
      <c r="AH1519">
        <f t="shared" ca="1" si="198"/>
        <v>25.076339058066885</v>
      </c>
      <c r="AI1519">
        <f t="shared" ca="1" si="199"/>
        <v>0.6894055626257789</v>
      </c>
      <c r="AX1519">
        <f t="shared" ca="1" si="200"/>
        <v>1.0962287295445863</v>
      </c>
    </row>
    <row r="1520" spans="1:50">
      <c r="A1520">
        <f t="shared" ca="1" si="196"/>
        <v>0.99764127760599441</v>
      </c>
      <c r="R1520">
        <f t="shared" ca="1" si="197"/>
        <v>0.68151008537467694</v>
      </c>
      <c r="AH1520">
        <f t="shared" ca="1" si="198"/>
        <v>4.7466754310128367</v>
      </c>
      <c r="AI1520">
        <f t="shared" ca="1" si="199"/>
        <v>4.506185529476181E-2</v>
      </c>
      <c r="AX1520">
        <f t="shared" ca="1" si="200"/>
        <v>4.3245231328489844</v>
      </c>
    </row>
    <row r="1521" spans="1:50">
      <c r="A1521">
        <f t="shared" ca="1" si="196"/>
        <v>1.4781610707082282E-2</v>
      </c>
      <c r="R1521">
        <f t="shared" ca="1" si="197"/>
        <v>0.9442947745141389</v>
      </c>
      <c r="AH1521">
        <f t="shared" ca="1" si="198"/>
        <v>27.01120371175109</v>
      </c>
      <c r="AI1521">
        <f t="shared" ca="1" si="199"/>
        <v>0.73575762260869659</v>
      </c>
      <c r="AX1521">
        <f t="shared" ca="1" si="200"/>
        <v>0.11893103234325998</v>
      </c>
    </row>
    <row r="1522" spans="1:50">
      <c r="A1522">
        <f t="shared" ca="1" si="196"/>
        <v>0.15555384119178295</v>
      </c>
      <c r="R1522">
        <f t="shared" ca="1" si="197"/>
        <v>2.3753165521220119</v>
      </c>
      <c r="AH1522">
        <f t="shared" ca="1" si="198"/>
        <v>24.139340966519761</v>
      </c>
      <c r="AI1522">
        <f t="shared" ca="1" si="199"/>
        <v>0.66561315717703851</v>
      </c>
      <c r="AX1522">
        <f t="shared" ca="1" si="200"/>
        <v>0.73821443527888575</v>
      </c>
    </row>
    <row r="1523" spans="1:50">
      <c r="A1523">
        <f t="shared" ca="1" si="196"/>
        <v>0.73899048897344222</v>
      </c>
      <c r="R1523">
        <f t="shared" ca="1" si="197"/>
        <v>0.79877570416875887</v>
      </c>
      <c r="AH1523">
        <f t="shared" ca="1" si="198"/>
        <v>9.3359945754438964</v>
      </c>
      <c r="AI1523">
        <f t="shared" ca="1" si="199"/>
        <v>0.17432158942543574</v>
      </c>
      <c r="AX1523">
        <f t="shared" ca="1" si="200"/>
        <v>4.0409354946418876</v>
      </c>
    </row>
    <row r="1524" spans="1:50">
      <c r="A1524">
        <f t="shared" ca="1" si="196"/>
        <v>3.1679917534922053E-2</v>
      </c>
      <c r="R1524">
        <f t="shared" ca="1" si="197"/>
        <v>-0.91868720611225796</v>
      </c>
      <c r="AH1524">
        <f t="shared" ca="1" si="198"/>
        <v>26.382231235371862</v>
      </c>
      <c r="AI1524">
        <f t="shared" ca="1" si="199"/>
        <v>0.72110049929027775</v>
      </c>
      <c r="AX1524">
        <f t="shared" ca="1" si="200"/>
        <v>1.6123999974479588</v>
      </c>
    </row>
    <row r="1525" spans="1:50">
      <c r="A1525">
        <f t="shared" ca="1" si="196"/>
        <v>6.4935140207861508E-2</v>
      </c>
      <c r="R1525">
        <f t="shared" ca="1" si="197"/>
        <v>-0.28049733988936193</v>
      </c>
      <c r="AH1525">
        <f t="shared" ca="1" si="198"/>
        <v>35.041980878971074</v>
      </c>
      <c r="AI1525">
        <f t="shared" ca="1" si="199"/>
        <v>0.8881288319874665</v>
      </c>
      <c r="AX1525">
        <f t="shared" ca="1" si="200"/>
        <v>1.5701618736813179</v>
      </c>
    </row>
    <row r="1526" spans="1:50">
      <c r="A1526">
        <f t="shared" ca="1" si="196"/>
        <v>0.73795519310554869</v>
      </c>
      <c r="R1526">
        <f t="shared" ca="1" si="197"/>
        <v>-9.0726713087458957E-2</v>
      </c>
      <c r="AH1526">
        <f t="shared" ca="1" si="198"/>
        <v>44.323245386730889</v>
      </c>
      <c r="AI1526">
        <f t="shared" ca="1" si="199"/>
        <v>0.98388722853036392</v>
      </c>
      <c r="AX1526">
        <f t="shared" ca="1" si="200"/>
        <v>0.16224739110721317</v>
      </c>
    </row>
    <row r="1527" spans="1:50">
      <c r="A1527">
        <f t="shared" ca="1" si="196"/>
        <v>0.50163988661536729</v>
      </c>
      <c r="R1527">
        <f t="shared" ca="1" si="197"/>
        <v>0.60327815149206865</v>
      </c>
      <c r="AH1527">
        <f t="shared" ca="1" si="198"/>
        <v>10.318373134298476</v>
      </c>
      <c r="AI1527">
        <f t="shared" ca="1" si="199"/>
        <v>0.21268424464561753</v>
      </c>
      <c r="AX1527">
        <f t="shared" ca="1" si="200"/>
        <v>5.8389782056102604</v>
      </c>
    </row>
    <row r="1528" spans="1:50">
      <c r="A1528">
        <f t="shared" ca="1" si="196"/>
        <v>0.83830889208851334</v>
      </c>
      <c r="R1528">
        <f t="shared" ca="1" si="197"/>
        <v>-0.89133943988698194</v>
      </c>
      <c r="AH1528">
        <f t="shared" ca="1" si="198"/>
        <v>36.386904326465064</v>
      </c>
      <c r="AI1528">
        <f t="shared" ca="1" si="199"/>
        <v>0.90734181309159223</v>
      </c>
      <c r="AX1528">
        <f t="shared" ca="1" si="200"/>
        <v>0.41851831171560855</v>
      </c>
    </row>
    <row r="1529" spans="1:50">
      <c r="A1529">
        <f t="shared" ca="1" si="196"/>
        <v>0.44156976597732589</v>
      </c>
      <c r="R1529">
        <f t="shared" ca="1" si="197"/>
        <v>0.65143441731718144</v>
      </c>
      <c r="AH1529">
        <f t="shared" ca="1" si="198"/>
        <v>4.9536265994977047</v>
      </c>
      <c r="AI1529">
        <f t="shared" ca="1" si="199"/>
        <v>4.9076832974502382E-2</v>
      </c>
      <c r="AX1529">
        <f t="shared" ca="1" si="200"/>
        <v>4.1344745643916221E-2</v>
      </c>
    </row>
    <row r="1530" spans="1:50">
      <c r="A1530">
        <f t="shared" ca="1" si="196"/>
        <v>0.42716207093481029</v>
      </c>
      <c r="R1530">
        <f t="shared" ca="1" si="197"/>
        <v>0.39396633534434811</v>
      </c>
      <c r="AH1530">
        <f t="shared" ca="1" si="198"/>
        <v>45.334585790679625</v>
      </c>
      <c r="AI1530">
        <f t="shared" ca="1" si="199"/>
        <v>0.98911695512773579</v>
      </c>
      <c r="AX1530">
        <f t="shared" ca="1" si="200"/>
        <v>0.76831261058834932</v>
      </c>
    </row>
    <row r="1531" spans="1:50">
      <c r="A1531">
        <f t="shared" ca="1" si="196"/>
        <v>0.4855637377288855</v>
      </c>
      <c r="R1531">
        <f t="shared" ca="1" si="197"/>
        <v>1.3116585465069364</v>
      </c>
      <c r="AH1531">
        <f t="shared" ca="1" si="198"/>
        <v>12.698997306244088</v>
      </c>
      <c r="AI1531">
        <f t="shared" ca="1" si="199"/>
        <v>0.30431759902020694</v>
      </c>
      <c r="AX1531">
        <f t="shared" ca="1" si="200"/>
        <v>1.7444012958302446</v>
      </c>
    </row>
    <row r="1532" spans="1:50">
      <c r="A1532">
        <f t="shared" ca="1" si="196"/>
        <v>0.38044409506547783</v>
      </c>
      <c r="R1532">
        <f t="shared" ca="1" si="197"/>
        <v>0.58469325078236112</v>
      </c>
      <c r="AH1532">
        <f t="shared" ca="1" si="198"/>
        <v>8.1467867908634073</v>
      </c>
      <c r="AI1532">
        <f t="shared" ca="1" si="199"/>
        <v>0.13274027003157296</v>
      </c>
      <c r="AX1532">
        <f t="shared" ca="1" si="200"/>
        <v>0.59622567691652173</v>
      </c>
    </row>
    <row r="1533" spans="1:50">
      <c r="A1533">
        <f t="shared" ca="1" si="196"/>
        <v>0.40079990359500584</v>
      </c>
      <c r="R1533">
        <f t="shared" ca="1" si="197"/>
        <v>-0.36891412401580137</v>
      </c>
      <c r="AH1533">
        <f t="shared" ca="1" si="198"/>
        <v>32.879926109016736</v>
      </c>
      <c r="AI1533">
        <f t="shared" ca="1" si="199"/>
        <v>0.85345153498363657</v>
      </c>
      <c r="AX1533">
        <f t="shared" ca="1" si="200"/>
        <v>3.5017881773697743</v>
      </c>
    </row>
    <row r="1534" spans="1:50">
      <c r="A1534">
        <f t="shared" ca="1" si="196"/>
        <v>0.38145564354042316</v>
      </c>
      <c r="R1534">
        <f t="shared" ca="1" si="197"/>
        <v>-1.0413828301991765</v>
      </c>
      <c r="AH1534">
        <f t="shared" ca="1" si="198"/>
        <v>23.268673560878732</v>
      </c>
      <c r="AI1534">
        <f t="shared" ca="1" si="199"/>
        <v>0.64271809340256814</v>
      </c>
      <c r="AX1534">
        <f t="shared" ca="1" si="200"/>
        <v>0.1200701615826253</v>
      </c>
    </row>
    <row r="1535" spans="1:50">
      <c r="A1535">
        <f t="shared" ca="1" si="196"/>
        <v>0.75609690218612846</v>
      </c>
      <c r="R1535">
        <f t="shared" ca="1" si="197"/>
        <v>6.9562195869100563E-2</v>
      </c>
      <c r="AH1535">
        <f t="shared" ca="1" si="198"/>
        <v>23.70535623252529</v>
      </c>
      <c r="AI1535">
        <f t="shared" ca="1" si="199"/>
        <v>0.65429585457080164</v>
      </c>
      <c r="AX1535">
        <f t="shared" ca="1" si="200"/>
        <v>0.46640278153296771</v>
      </c>
    </row>
    <row r="1536" spans="1:50">
      <c r="A1536">
        <f t="shared" ca="1" si="196"/>
        <v>0.15632639526753134</v>
      </c>
      <c r="R1536">
        <f t="shared" ca="1" si="197"/>
        <v>0.26038490137418935</v>
      </c>
      <c r="AH1536">
        <f t="shared" ca="1" si="198"/>
        <v>24.329176718806156</v>
      </c>
      <c r="AI1536">
        <f t="shared" ca="1" si="199"/>
        <v>0.67050441603285804</v>
      </c>
      <c r="AX1536">
        <f t="shared" ca="1" si="200"/>
        <v>1.1353159841755285</v>
      </c>
    </row>
    <row r="1537" spans="1:50">
      <c r="A1537">
        <f t="shared" ca="1" si="196"/>
        <v>0.24969569933299829</v>
      </c>
      <c r="R1537">
        <f t="shared" ca="1" si="197"/>
        <v>-0.22938962218395989</v>
      </c>
      <c r="AH1537">
        <f t="shared" ca="1" si="198"/>
        <v>21.591414627590471</v>
      </c>
      <c r="AI1537">
        <f t="shared" ca="1" si="199"/>
        <v>0.59647613856925963</v>
      </c>
      <c r="AX1537">
        <f t="shared" ca="1" si="200"/>
        <v>1.9127263574835085</v>
      </c>
    </row>
    <row r="1538" spans="1:50">
      <c r="A1538">
        <f t="shared" ca="1" si="196"/>
        <v>0.72986069631840522</v>
      </c>
      <c r="R1538">
        <f t="shared" ca="1" si="197"/>
        <v>-0.89653888168688667</v>
      </c>
      <c r="AH1538">
        <f t="shared" ca="1" si="198"/>
        <v>6.6046125258675419</v>
      </c>
      <c r="AI1538">
        <f t="shared" ca="1" si="199"/>
        <v>8.7241813233692844E-2</v>
      </c>
      <c r="AX1538">
        <f t="shared" ca="1" si="200"/>
        <v>0.82657719988252987</v>
      </c>
    </row>
    <row r="1539" spans="1:50">
      <c r="A1539">
        <f t="shared" ref="A1539:A1602" ca="1" si="201">RAND()</f>
        <v>0.86907599799034185</v>
      </c>
      <c r="R1539">
        <f t="shared" ref="R1539:R1602" ca="1" si="202">_xlfn.NORM.INV(RAND(),0,1)</f>
        <v>-0.66951779716418103</v>
      </c>
      <c r="AH1539">
        <f t="shared" ref="AH1539:AH1602" ca="1" si="203">IF(AI1539&lt;$AL$4,$AL$1+SQRT(AI1539*($AL$2-$AL$1)*($AL$3-$AL$1)),$AL$2-SQRT((1-AI1539)*($AL$2-$AL$1)*($AL$2-$AL$3)))</f>
        <v>14.808881359110877</v>
      </c>
      <c r="AI1539">
        <f t="shared" ref="AI1539:AI1602" ca="1" si="204">RAND()</f>
        <v>0.38079258440143315</v>
      </c>
      <c r="AX1539">
        <f t="shared" ref="AX1539:AX1602" ca="1" si="205">-LN(1-RAND())/$AW$2</f>
        <v>1.0673066545581014</v>
      </c>
    </row>
    <row r="1540" spans="1:50">
      <c r="A1540">
        <f t="shared" ca="1" si="201"/>
        <v>0.47237776509915141</v>
      </c>
      <c r="R1540">
        <f t="shared" ca="1" si="202"/>
        <v>0.58887689916814279</v>
      </c>
      <c r="AH1540">
        <f t="shared" ca="1" si="203"/>
        <v>33.71878576205863</v>
      </c>
      <c r="AI1540">
        <f t="shared" ca="1" si="204"/>
        <v>0.86746103146912767</v>
      </c>
      <c r="AX1540">
        <f t="shared" ca="1" si="205"/>
        <v>0.14186479789379466</v>
      </c>
    </row>
    <row r="1541" spans="1:50">
      <c r="A1541">
        <f t="shared" ca="1" si="201"/>
        <v>0.94812852894547994</v>
      </c>
      <c r="R1541">
        <f t="shared" ca="1" si="202"/>
        <v>-1.2224210024530702</v>
      </c>
      <c r="AH1541">
        <f t="shared" ca="1" si="203"/>
        <v>13.188016443109191</v>
      </c>
      <c r="AI1541">
        <f t="shared" ca="1" si="204"/>
        <v>0.32243893330360029</v>
      </c>
      <c r="AX1541">
        <f t="shared" ca="1" si="205"/>
        <v>1.7866278991213602</v>
      </c>
    </row>
    <row r="1542" spans="1:50">
      <c r="A1542">
        <f t="shared" ca="1" si="201"/>
        <v>0.29378622569103219</v>
      </c>
      <c r="R1542">
        <f t="shared" ca="1" si="202"/>
        <v>0.94595540126850242</v>
      </c>
      <c r="AH1542">
        <f t="shared" ca="1" si="203"/>
        <v>11.984447406387233</v>
      </c>
      <c r="AI1542">
        <f t="shared" ca="1" si="204"/>
        <v>0.27740888050113077</v>
      </c>
      <c r="AX1542">
        <f t="shared" ca="1" si="205"/>
        <v>0.75377029636708182</v>
      </c>
    </row>
    <row r="1543" spans="1:50">
      <c r="A1543">
        <f t="shared" ca="1" si="201"/>
        <v>3.1764524700690577E-2</v>
      </c>
      <c r="R1543">
        <f t="shared" ca="1" si="202"/>
        <v>0.96346317977655571</v>
      </c>
      <c r="AH1543">
        <f t="shared" ca="1" si="203"/>
        <v>14.704113889315103</v>
      </c>
      <c r="AI1543">
        <f t="shared" ca="1" si="204"/>
        <v>0.37710021183078046</v>
      </c>
      <c r="AX1543">
        <f t="shared" ca="1" si="205"/>
        <v>0.64134808060107507</v>
      </c>
    </row>
    <row r="1544" spans="1:50">
      <c r="A1544">
        <f t="shared" ca="1" si="201"/>
        <v>0.54393105238825945</v>
      </c>
      <c r="R1544">
        <f t="shared" ca="1" si="202"/>
        <v>1.2290500963600086</v>
      </c>
      <c r="AH1544">
        <f t="shared" ca="1" si="203"/>
        <v>7.7447301335482184</v>
      </c>
      <c r="AI1544">
        <f t="shared" ca="1" si="204"/>
        <v>0.1199616896829796</v>
      </c>
      <c r="AX1544">
        <f t="shared" ca="1" si="205"/>
        <v>2.780322629198102</v>
      </c>
    </row>
    <row r="1545" spans="1:50">
      <c r="A1545">
        <f t="shared" ca="1" si="201"/>
        <v>0.61492096531220197</v>
      </c>
      <c r="R1545">
        <f t="shared" ca="1" si="202"/>
        <v>-1.097407621665639</v>
      </c>
      <c r="AH1545">
        <f t="shared" ca="1" si="203"/>
        <v>31.593595199771197</v>
      </c>
      <c r="AI1545">
        <f t="shared" ca="1" si="204"/>
        <v>0.83060213116505699</v>
      </c>
      <c r="AX1545">
        <f t="shared" ca="1" si="205"/>
        <v>0.19903574116796585</v>
      </c>
    </row>
    <row r="1546" spans="1:50">
      <c r="A1546">
        <f t="shared" ca="1" si="201"/>
        <v>0.61726509178026712</v>
      </c>
      <c r="R1546">
        <f t="shared" ca="1" si="202"/>
        <v>1.4182667937495244</v>
      </c>
      <c r="AH1546">
        <f t="shared" ca="1" si="203"/>
        <v>48.014091674044771</v>
      </c>
      <c r="AI1546">
        <f t="shared" ca="1" si="204"/>
        <v>0.99802808406045085</v>
      </c>
      <c r="AX1546">
        <f t="shared" ca="1" si="205"/>
        <v>1.614096022084043</v>
      </c>
    </row>
    <row r="1547" spans="1:50">
      <c r="A1547">
        <f t="shared" ca="1" si="201"/>
        <v>0.64107675597241509</v>
      </c>
      <c r="R1547">
        <f t="shared" ca="1" si="202"/>
        <v>-0.85622327387724151</v>
      </c>
      <c r="AH1547">
        <f t="shared" ca="1" si="203"/>
        <v>17.68822582622132</v>
      </c>
      <c r="AI1547">
        <f t="shared" ca="1" si="204"/>
        <v>0.47797462487136455</v>
      </c>
      <c r="AX1547">
        <f t="shared" ca="1" si="205"/>
        <v>2.5535121086598824</v>
      </c>
    </row>
    <row r="1548" spans="1:50">
      <c r="A1548">
        <f t="shared" ca="1" si="201"/>
        <v>0.37480263648806789</v>
      </c>
      <c r="R1548">
        <f t="shared" ca="1" si="202"/>
        <v>-1.7801803472636135</v>
      </c>
      <c r="AH1548">
        <f t="shared" ca="1" si="203"/>
        <v>10.923850811078495</v>
      </c>
      <c r="AI1548">
        <f t="shared" ca="1" si="204"/>
        <v>0.23652728228257458</v>
      </c>
      <c r="AX1548">
        <f t="shared" ca="1" si="205"/>
        <v>0.41190907415050043</v>
      </c>
    </row>
    <row r="1549" spans="1:50">
      <c r="A1549">
        <f t="shared" ca="1" si="201"/>
        <v>0.32250248337426102</v>
      </c>
      <c r="R1549">
        <f t="shared" ca="1" si="202"/>
        <v>1.2156913683842372</v>
      </c>
      <c r="AH1549">
        <f t="shared" ca="1" si="203"/>
        <v>40.97274786700531</v>
      </c>
      <c r="AI1549">
        <f t="shared" ca="1" si="204"/>
        <v>0.95925435946367144</v>
      </c>
      <c r="AX1549">
        <f t="shared" ca="1" si="205"/>
        <v>3.8788461433716641</v>
      </c>
    </row>
    <row r="1550" spans="1:50">
      <c r="A1550">
        <f t="shared" ca="1" si="201"/>
        <v>0.58885327781223251</v>
      </c>
      <c r="R1550">
        <f t="shared" ca="1" si="202"/>
        <v>-0.64428067980347747</v>
      </c>
      <c r="AH1550">
        <f t="shared" ca="1" si="203"/>
        <v>12.756427347607449</v>
      </c>
      <c r="AI1550">
        <f t="shared" ca="1" si="204"/>
        <v>0.30645814804297888</v>
      </c>
      <c r="AX1550">
        <f t="shared" ca="1" si="205"/>
        <v>0.12679572890576052</v>
      </c>
    </row>
    <row r="1551" spans="1:50">
      <c r="A1551">
        <f t="shared" ca="1" si="201"/>
        <v>0.33263513428179292</v>
      </c>
      <c r="R1551">
        <f t="shared" ca="1" si="202"/>
        <v>0.55128202132786763</v>
      </c>
      <c r="AH1551">
        <f t="shared" ca="1" si="203"/>
        <v>5.0544299676194866</v>
      </c>
      <c r="AI1551">
        <f t="shared" ca="1" si="204"/>
        <v>5.1094524595139856E-2</v>
      </c>
      <c r="AX1551">
        <f t="shared" ca="1" si="205"/>
        <v>0.66642577541334225</v>
      </c>
    </row>
    <row r="1552" spans="1:50">
      <c r="A1552">
        <f t="shared" ca="1" si="201"/>
        <v>0.31692789158199586</v>
      </c>
      <c r="R1552">
        <f t="shared" ca="1" si="202"/>
        <v>2.2826262804805033</v>
      </c>
      <c r="AH1552">
        <f t="shared" ca="1" si="203"/>
        <v>16.417902182317178</v>
      </c>
      <c r="AI1552">
        <f t="shared" ca="1" si="204"/>
        <v>0.43612135308179134</v>
      </c>
      <c r="AX1552">
        <f t="shared" ca="1" si="205"/>
        <v>2.6491241318676995</v>
      </c>
    </row>
    <row r="1553" spans="1:50">
      <c r="A1553">
        <f t="shared" ca="1" si="201"/>
        <v>0.37765896111346287</v>
      </c>
      <c r="R1553">
        <f t="shared" ca="1" si="202"/>
        <v>1.5263075403218658</v>
      </c>
      <c r="AH1553">
        <f t="shared" ca="1" si="203"/>
        <v>32.542475728724014</v>
      </c>
      <c r="AI1553">
        <f t="shared" ca="1" si="204"/>
        <v>0.84761742315890498</v>
      </c>
      <c r="AX1553">
        <f t="shared" ca="1" si="205"/>
        <v>0.34765266341573187</v>
      </c>
    </row>
    <row r="1554" spans="1:50">
      <c r="A1554">
        <f t="shared" ca="1" si="201"/>
        <v>0.10380373087640471</v>
      </c>
      <c r="R1554">
        <f t="shared" ca="1" si="202"/>
        <v>1.6893322889199096</v>
      </c>
      <c r="AH1554">
        <f t="shared" ca="1" si="203"/>
        <v>17.122808973236559</v>
      </c>
      <c r="AI1554">
        <f t="shared" ca="1" si="204"/>
        <v>0.45954515509485272</v>
      </c>
      <c r="AX1554">
        <f t="shared" ca="1" si="205"/>
        <v>0.94029831695108723</v>
      </c>
    </row>
    <row r="1555" spans="1:50">
      <c r="A1555">
        <f t="shared" ca="1" si="201"/>
        <v>0.33638991032024568</v>
      </c>
      <c r="R1555">
        <f t="shared" ca="1" si="202"/>
        <v>0.13695470166121657</v>
      </c>
      <c r="AH1555">
        <f t="shared" ca="1" si="203"/>
        <v>4.7247632519390779</v>
      </c>
      <c r="AI1555">
        <f t="shared" ca="1" si="204"/>
        <v>4.4646775573747854E-2</v>
      </c>
      <c r="AX1555">
        <f t="shared" ca="1" si="205"/>
        <v>1.4295643025098743</v>
      </c>
    </row>
    <row r="1556" spans="1:50">
      <c r="A1556">
        <f t="shared" ca="1" si="201"/>
        <v>6.6227423058543455E-2</v>
      </c>
      <c r="R1556">
        <f t="shared" ca="1" si="202"/>
        <v>-1.0868702790460145</v>
      </c>
      <c r="AH1556">
        <f t="shared" ca="1" si="203"/>
        <v>41.54340007160917</v>
      </c>
      <c r="AI1556">
        <f t="shared" ca="1" si="204"/>
        <v>0.9642429588255701</v>
      </c>
      <c r="AX1556">
        <f t="shared" ca="1" si="205"/>
        <v>2.7241197492552014</v>
      </c>
    </row>
    <row r="1557" spans="1:50">
      <c r="A1557">
        <f t="shared" ca="1" si="201"/>
        <v>0.22147387220482162</v>
      </c>
      <c r="R1557">
        <f t="shared" ca="1" si="202"/>
        <v>-1.1372360182357668</v>
      </c>
      <c r="AH1557">
        <f t="shared" ca="1" si="203"/>
        <v>25.600701633656634</v>
      </c>
      <c r="AI1557">
        <f t="shared" ca="1" si="204"/>
        <v>0.70233711961507694</v>
      </c>
      <c r="AX1557">
        <f t="shared" ca="1" si="205"/>
        <v>1.018870742948172</v>
      </c>
    </row>
    <row r="1558" spans="1:50">
      <c r="A1558">
        <f t="shared" ca="1" si="201"/>
        <v>0.97717399702222818</v>
      </c>
      <c r="R1558">
        <f t="shared" ca="1" si="202"/>
        <v>-0.87200547986225285</v>
      </c>
      <c r="AH1558">
        <f t="shared" ca="1" si="203"/>
        <v>9.3299013055103419</v>
      </c>
      <c r="AI1558">
        <f t="shared" ca="1" si="204"/>
        <v>0.17409411674112718</v>
      </c>
      <c r="AX1558">
        <f t="shared" ca="1" si="205"/>
        <v>5.4567301784582902</v>
      </c>
    </row>
    <row r="1559" spans="1:50">
      <c r="A1559">
        <f t="shared" ca="1" si="201"/>
        <v>0.48350068114598754</v>
      </c>
      <c r="R1559">
        <f t="shared" ca="1" si="202"/>
        <v>-0.63969115518365305</v>
      </c>
      <c r="AH1559">
        <f t="shared" ca="1" si="203"/>
        <v>9.8601036509317304</v>
      </c>
      <c r="AI1559">
        <f t="shared" ca="1" si="204"/>
        <v>0.19444328801423449</v>
      </c>
      <c r="AX1559">
        <f t="shared" ca="1" si="205"/>
        <v>1.819112782208131</v>
      </c>
    </row>
    <row r="1560" spans="1:50">
      <c r="A1560">
        <f t="shared" ca="1" si="201"/>
        <v>0.85662157532524619</v>
      </c>
      <c r="R1560">
        <f t="shared" ca="1" si="202"/>
        <v>6.4479079085974431E-2</v>
      </c>
      <c r="AH1560">
        <f t="shared" ca="1" si="203"/>
        <v>18.318735106366571</v>
      </c>
      <c r="AI1560">
        <f t="shared" ca="1" si="204"/>
        <v>0.49814872736971505</v>
      </c>
      <c r="AX1560">
        <f t="shared" ca="1" si="205"/>
        <v>1.2579562639962596</v>
      </c>
    </row>
    <row r="1561" spans="1:50">
      <c r="A1561">
        <f t="shared" ca="1" si="201"/>
        <v>3.8945181572581644E-3</v>
      </c>
      <c r="R1561">
        <f t="shared" ca="1" si="202"/>
        <v>0.11642415030352943</v>
      </c>
      <c r="AH1561">
        <f t="shared" ca="1" si="203"/>
        <v>23.394882893042748</v>
      </c>
      <c r="AI1561">
        <f t="shared" ca="1" si="204"/>
        <v>0.64608387186254534</v>
      </c>
      <c r="AX1561">
        <f t="shared" ca="1" si="205"/>
        <v>1.2464953011309376</v>
      </c>
    </row>
    <row r="1562" spans="1:50">
      <c r="A1562">
        <f t="shared" ca="1" si="201"/>
        <v>0.99761471860038686</v>
      </c>
      <c r="R1562">
        <f t="shared" ca="1" si="202"/>
        <v>0.60076409496070837</v>
      </c>
      <c r="AH1562">
        <f t="shared" ca="1" si="203"/>
        <v>33.456644520168005</v>
      </c>
      <c r="AI1562">
        <f t="shared" ca="1" si="204"/>
        <v>0.86315869473395634</v>
      </c>
      <c r="AX1562">
        <f t="shared" ca="1" si="205"/>
        <v>0.44558245693097842</v>
      </c>
    </row>
    <row r="1563" spans="1:50">
      <c r="A1563">
        <f t="shared" ca="1" si="201"/>
        <v>0.31234534545712611</v>
      </c>
      <c r="R1563">
        <f t="shared" ca="1" si="202"/>
        <v>-1.456332290171914</v>
      </c>
      <c r="AH1563">
        <f t="shared" ca="1" si="203"/>
        <v>11.214600360830865</v>
      </c>
      <c r="AI1563">
        <f t="shared" ca="1" si="204"/>
        <v>0.24784638741496934</v>
      </c>
      <c r="AX1563">
        <f t="shared" ca="1" si="205"/>
        <v>3.419536118421719</v>
      </c>
    </row>
    <row r="1564" spans="1:50">
      <c r="A1564">
        <f t="shared" ca="1" si="201"/>
        <v>0.3696567375439801</v>
      </c>
      <c r="R1564">
        <f t="shared" ca="1" si="202"/>
        <v>-0.32560307019383672</v>
      </c>
      <c r="AH1564">
        <f t="shared" ca="1" si="203"/>
        <v>20.216644487319815</v>
      </c>
      <c r="AI1564">
        <f t="shared" ca="1" si="204"/>
        <v>0.55647586720265141</v>
      </c>
      <c r="AX1564">
        <f t="shared" ca="1" si="205"/>
        <v>2.5624205702824399</v>
      </c>
    </row>
    <row r="1565" spans="1:50">
      <c r="A1565">
        <f t="shared" ca="1" si="201"/>
        <v>0.68076419406307231</v>
      </c>
      <c r="R1565">
        <f t="shared" ca="1" si="202"/>
        <v>1.0738060701808005</v>
      </c>
      <c r="AH1565">
        <f t="shared" ca="1" si="203"/>
        <v>9.2891119381272329</v>
      </c>
      <c r="AI1565">
        <f t="shared" ca="1" si="204"/>
        <v>0.17257520119811576</v>
      </c>
      <c r="AX1565">
        <f t="shared" ca="1" si="205"/>
        <v>1.996388314636079</v>
      </c>
    </row>
    <row r="1566" spans="1:50">
      <c r="A1566">
        <f t="shared" ca="1" si="201"/>
        <v>0.37936759269256803</v>
      </c>
      <c r="R1566">
        <f t="shared" ca="1" si="202"/>
        <v>0.90366895866280772</v>
      </c>
      <c r="AH1566">
        <f t="shared" ca="1" si="203"/>
        <v>28.711376495258119</v>
      </c>
      <c r="AI1566">
        <f t="shared" ca="1" si="204"/>
        <v>0.77339725463667575</v>
      </c>
      <c r="AX1566">
        <f t="shared" ca="1" si="205"/>
        <v>10.33358194067077</v>
      </c>
    </row>
    <row r="1567" spans="1:50">
      <c r="A1567">
        <f t="shared" ca="1" si="201"/>
        <v>0.26737501751958714</v>
      </c>
      <c r="R1567">
        <f t="shared" ca="1" si="202"/>
        <v>-0.32983834276152002</v>
      </c>
      <c r="AH1567">
        <f t="shared" ca="1" si="203"/>
        <v>28.967956907058426</v>
      </c>
      <c r="AI1567">
        <f t="shared" ca="1" si="204"/>
        <v>0.7788265816683243</v>
      </c>
      <c r="AX1567">
        <f t="shared" ca="1" si="205"/>
        <v>1.7983500115808616E-2</v>
      </c>
    </row>
    <row r="1568" spans="1:50">
      <c r="A1568">
        <f t="shared" ca="1" si="201"/>
        <v>4.3788205253652346E-2</v>
      </c>
      <c r="R1568">
        <f t="shared" ca="1" si="202"/>
        <v>-0.32985731419996944</v>
      </c>
      <c r="AH1568">
        <f t="shared" ca="1" si="203"/>
        <v>30.671676833896854</v>
      </c>
      <c r="AI1568">
        <f t="shared" ca="1" si="204"/>
        <v>0.81320796179334021</v>
      </c>
      <c r="AX1568">
        <f t="shared" ca="1" si="205"/>
        <v>1.5667528417360841</v>
      </c>
    </row>
    <row r="1569" spans="1:50">
      <c r="A1569">
        <f t="shared" ca="1" si="201"/>
        <v>0.63542272288584689</v>
      </c>
      <c r="R1569">
        <f t="shared" ca="1" si="202"/>
        <v>8.8875545787141047E-2</v>
      </c>
      <c r="AH1569">
        <f t="shared" ca="1" si="203"/>
        <v>9.3439090963868257</v>
      </c>
      <c r="AI1569">
        <f t="shared" ca="1" si="204"/>
        <v>0.17461727440308095</v>
      </c>
      <c r="AX1569">
        <f t="shared" ca="1" si="205"/>
        <v>6.4635263366850104E-2</v>
      </c>
    </row>
    <row r="1570" spans="1:50">
      <c r="A1570">
        <f t="shared" ca="1" si="201"/>
        <v>0.70231721788401447</v>
      </c>
      <c r="R1570">
        <f t="shared" ca="1" si="202"/>
        <v>-6.5912170694665317E-2</v>
      </c>
      <c r="AH1570">
        <f t="shared" ca="1" si="203"/>
        <v>25.820159937132733</v>
      </c>
      <c r="AI1570">
        <f t="shared" ca="1" si="204"/>
        <v>0.70766766726707953</v>
      </c>
      <c r="AX1570">
        <f t="shared" ca="1" si="205"/>
        <v>1.8231180376008616</v>
      </c>
    </row>
    <row r="1571" spans="1:50">
      <c r="A1571">
        <f t="shared" ca="1" si="201"/>
        <v>0.85960062031732887</v>
      </c>
      <c r="R1571">
        <f t="shared" ca="1" si="202"/>
        <v>2.7827565990124916</v>
      </c>
      <c r="AH1571">
        <f t="shared" ca="1" si="203"/>
        <v>25.791423581412953</v>
      </c>
      <c r="AI1571">
        <f t="shared" ca="1" si="204"/>
        <v>0.70697241389271559</v>
      </c>
      <c r="AX1571">
        <f t="shared" ca="1" si="205"/>
        <v>2.022995028067176</v>
      </c>
    </row>
    <row r="1572" spans="1:50">
      <c r="A1572">
        <f t="shared" ca="1" si="201"/>
        <v>0.14606507026999405</v>
      </c>
      <c r="R1572">
        <f t="shared" ca="1" si="202"/>
        <v>1.0109481351683038</v>
      </c>
      <c r="AH1572">
        <f t="shared" ca="1" si="203"/>
        <v>13.348099644387055</v>
      </c>
      <c r="AI1572">
        <f t="shared" ca="1" si="204"/>
        <v>0.32831910016110977</v>
      </c>
      <c r="AX1572">
        <f t="shared" ca="1" si="205"/>
        <v>2.1579014617725596</v>
      </c>
    </row>
    <row r="1573" spans="1:50">
      <c r="A1573">
        <f t="shared" ca="1" si="201"/>
        <v>0.95095649891201484</v>
      </c>
      <c r="R1573">
        <f t="shared" ca="1" si="202"/>
        <v>-0.57359924797624839</v>
      </c>
      <c r="AH1573">
        <f t="shared" ca="1" si="203"/>
        <v>12.480708969466669</v>
      </c>
      <c r="AI1573">
        <f t="shared" ca="1" si="204"/>
        <v>0.29615140028307052</v>
      </c>
      <c r="AX1573">
        <f t="shared" ca="1" si="205"/>
        <v>4.1237794937036139</v>
      </c>
    </row>
    <row r="1574" spans="1:50">
      <c r="A1574">
        <f t="shared" ca="1" si="201"/>
        <v>0.56421773703162137</v>
      </c>
      <c r="R1574">
        <f t="shared" ca="1" si="202"/>
        <v>-0.96550981785790602</v>
      </c>
      <c r="AH1574">
        <f t="shared" ca="1" si="203"/>
        <v>26.564608452857392</v>
      </c>
      <c r="AI1574">
        <f t="shared" ca="1" si="204"/>
        <v>0.72539121151605845</v>
      </c>
      <c r="AX1574">
        <f t="shared" ca="1" si="205"/>
        <v>7.9572030594295491</v>
      </c>
    </row>
    <row r="1575" spans="1:50">
      <c r="A1575">
        <f t="shared" ca="1" si="201"/>
        <v>0.64678676065593188</v>
      </c>
      <c r="R1575">
        <f t="shared" ca="1" si="202"/>
        <v>-0.45842193746372656</v>
      </c>
      <c r="AH1575">
        <f t="shared" ca="1" si="203"/>
        <v>33.398511030169246</v>
      </c>
      <c r="AI1575">
        <f t="shared" ca="1" si="204"/>
        <v>0.86219528199229389</v>
      </c>
      <c r="AX1575">
        <f t="shared" ca="1" si="205"/>
        <v>10.381135434107966</v>
      </c>
    </row>
    <row r="1576" spans="1:50">
      <c r="A1576">
        <f t="shared" ca="1" si="201"/>
        <v>0.25897245204962571</v>
      </c>
      <c r="R1576">
        <f t="shared" ca="1" si="202"/>
        <v>-0.54910930297881222</v>
      </c>
      <c r="AH1576">
        <f t="shared" ca="1" si="203"/>
        <v>11.238665150014448</v>
      </c>
      <c r="AI1576">
        <f t="shared" ca="1" si="204"/>
        <v>0.24877946032364773</v>
      </c>
      <c r="AX1576">
        <f t="shared" ca="1" si="205"/>
        <v>1.1497074901734821</v>
      </c>
    </row>
    <row r="1577" spans="1:50">
      <c r="A1577">
        <f t="shared" ca="1" si="201"/>
        <v>1.0692925949270959E-2</v>
      </c>
      <c r="R1577">
        <f t="shared" ca="1" si="202"/>
        <v>1.0073741010819308</v>
      </c>
      <c r="AH1577">
        <f t="shared" ca="1" si="203"/>
        <v>8.3633623341229004</v>
      </c>
      <c r="AI1577">
        <f t="shared" ca="1" si="204"/>
        <v>0.13989165906365131</v>
      </c>
      <c r="AX1577">
        <f t="shared" ca="1" si="205"/>
        <v>0.45330784554828413</v>
      </c>
    </row>
    <row r="1578" spans="1:50">
      <c r="A1578">
        <f t="shared" ca="1" si="201"/>
        <v>0.26661502045480934</v>
      </c>
      <c r="R1578">
        <f t="shared" ca="1" si="202"/>
        <v>-1.1863452424904373</v>
      </c>
      <c r="AH1578">
        <f t="shared" ca="1" si="203"/>
        <v>37.633038652366864</v>
      </c>
      <c r="AI1578">
        <f t="shared" ca="1" si="204"/>
        <v>0.92352913351307397</v>
      </c>
      <c r="AX1578">
        <f t="shared" ca="1" si="205"/>
        <v>0.23754598520346845</v>
      </c>
    </row>
    <row r="1579" spans="1:50">
      <c r="A1579">
        <f t="shared" ca="1" si="201"/>
        <v>0.24363633711817378</v>
      </c>
      <c r="R1579">
        <f t="shared" ca="1" si="202"/>
        <v>0.68052049422890104</v>
      </c>
      <c r="AH1579">
        <f t="shared" ca="1" si="203"/>
        <v>11.75197096421573</v>
      </c>
      <c r="AI1579">
        <f t="shared" ca="1" si="204"/>
        <v>0.26854413743890182</v>
      </c>
      <c r="AX1579">
        <f t="shared" ca="1" si="205"/>
        <v>0.85495340743656378</v>
      </c>
    </row>
    <row r="1580" spans="1:50">
      <c r="A1580">
        <f t="shared" ca="1" si="201"/>
        <v>0.78837786267322751</v>
      </c>
      <c r="R1580">
        <f t="shared" ca="1" si="202"/>
        <v>-0.10311845159544497</v>
      </c>
      <c r="AH1580">
        <f t="shared" ca="1" si="203"/>
        <v>23.787317794057014</v>
      </c>
      <c r="AI1580">
        <f t="shared" ca="1" si="204"/>
        <v>0.65644764578511994</v>
      </c>
      <c r="AX1580">
        <f t="shared" ca="1" si="205"/>
        <v>4.243851798686161</v>
      </c>
    </row>
    <row r="1581" spans="1:50">
      <c r="A1581">
        <f t="shared" ca="1" si="201"/>
        <v>0.75037563468145607</v>
      </c>
      <c r="R1581">
        <f t="shared" ca="1" si="202"/>
        <v>-0.92592945841116781</v>
      </c>
      <c r="AH1581">
        <f t="shared" ca="1" si="203"/>
        <v>41.756283072323427</v>
      </c>
      <c r="AI1581">
        <f t="shared" ca="1" si="204"/>
        <v>0.9660205656081694</v>
      </c>
      <c r="AX1581">
        <f t="shared" ca="1" si="205"/>
        <v>4.3999958439826905</v>
      </c>
    </row>
    <row r="1582" spans="1:50">
      <c r="A1582">
        <f t="shared" ca="1" si="201"/>
        <v>0.76972185863685627</v>
      </c>
      <c r="R1582">
        <f t="shared" ca="1" si="202"/>
        <v>-0.18449337071089827</v>
      </c>
      <c r="AH1582">
        <f t="shared" ca="1" si="203"/>
        <v>18.219376118533638</v>
      </c>
      <c r="AI1582">
        <f t="shared" ca="1" si="204"/>
        <v>0.49499597285238495</v>
      </c>
      <c r="AX1582">
        <f t="shared" ca="1" si="205"/>
        <v>0.51610168043052718</v>
      </c>
    </row>
    <row r="1583" spans="1:50">
      <c r="A1583">
        <f t="shared" ca="1" si="201"/>
        <v>0.17520932150535773</v>
      </c>
      <c r="R1583">
        <f t="shared" ca="1" si="202"/>
        <v>1.4906975077691307</v>
      </c>
      <c r="AH1583">
        <f t="shared" ca="1" si="203"/>
        <v>25.898019766579338</v>
      </c>
      <c r="AI1583">
        <f t="shared" ca="1" si="204"/>
        <v>0.70954727441389986</v>
      </c>
      <c r="AX1583">
        <f t="shared" ca="1" si="205"/>
        <v>1.1701833599466696</v>
      </c>
    </row>
    <row r="1584" spans="1:50">
      <c r="A1584">
        <f t="shared" ca="1" si="201"/>
        <v>0.43601737192660373</v>
      </c>
      <c r="R1584">
        <f t="shared" ca="1" si="202"/>
        <v>0.94888438091205962</v>
      </c>
      <c r="AH1584">
        <f t="shared" ca="1" si="203"/>
        <v>43.622280391857352</v>
      </c>
      <c r="AI1584">
        <f t="shared" ca="1" si="204"/>
        <v>0.97966234629995641</v>
      </c>
      <c r="AX1584">
        <f t="shared" ca="1" si="205"/>
        <v>2.4913511143762106</v>
      </c>
    </row>
    <row r="1585" spans="1:50">
      <c r="A1585">
        <f t="shared" ca="1" si="201"/>
        <v>0.69451911707502734</v>
      </c>
      <c r="R1585">
        <f t="shared" ca="1" si="202"/>
        <v>-0.43112511145971938</v>
      </c>
      <c r="AH1585">
        <f t="shared" ca="1" si="203"/>
        <v>3.1754484594712666</v>
      </c>
      <c r="AI1585">
        <f t="shared" ca="1" si="204"/>
        <v>2.0166945837516881E-2</v>
      </c>
      <c r="AX1585">
        <f t="shared" ca="1" si="205"/>
        <v>0.45754985836266632</v>
      </c>
    </row>
    <row r="1586" spans="1:50">
      <c r="A1586">
        <f t="shared" ca="1" si="201"/>
        <v>0.15609285433760767</v>
      </c>
      <c r="R1586">
        <f t="shared" ca="1" si="202"/>
        <v>0.68129424802836969</v>
      </c>
      <c r="AH1586">
        <f t="shared" ca="1" si="203"/>
        <v>14.946920940115668</v>
      </c>
      <c r="AI1586">
        <f t="shared" ca="1" si="204"/>
        <v>0.38564082421074919</v>
      </c>
      <c r="AX1586">
        <f t="shared" ca="1" si="205"/>
        <v>1.0151372948224975</v>
      </c>
    </row>
    <row r="1587" spans="1:50">
      <c r="A1587">
        <f t="shared" ca="1" si="201"/>
        <v>0.37821136660895782</v>
      </c>
      <c r="R1587">
        <f t="shared" ca="1" si="202"/>
        <v>-1.0558148528912312</v>
      </c>
      <c r="AH1587">
        <f t="shared" ca="1" si="203"/>
        <v>17.084560386892321</v>
      </c>
      <c r="AI1587">
        <f t="shared" ca="1" si="204"/>
        <v>0.45828691753793083</v>
      </c>
      <c r="AX1587">
        <f t="shared" ca="1" si="205"/>
        <v>1.7870877667976166</v>
      </c>
    </row>
    <row r="1588" spans="1:50">
      <c r="A1588">
        <f t="shared" ca="1" si="201"/>
        <v>0.49324827397734539</v>
      </c>
      <c r="R1588">
        <f t="shared" ca="1" si="202"/>
        <v>-2.1276222736999659</v>
      </c>
      <c r="AH1588">
        <f t="shared" ca="1" si="203"/>
        <v>25.124400829811911</v>
      </c>
      <c r="AI1588">
        <f t="shared" ca="1" si="204"/>
        <v>0.69060228296206883</v>
      </c>
      <c r="AX1588">
        <f t="shared" ca="1" si="205"/>
        <v>2.731034553401412</v>
      </c>
    </row>
    <row r="1589" spans="1:50">
      <c r="A1589">
        <f t="shared" ca="1" si="201"/>
        <v>7.8161549887964865E-2</v>
      </c>
      <c r="R1589">
        <f t="shared" ca="1" si="202"/>
        <v>0.96151610358238082</v>
      </c>
      <c r="AH1589">
        <f t="shared" ca="1" si="203"/>
        <v>12.205341894881386</v>
      </c>
      <c r="AI1589">
        <f t="shared" ca="1" si="204"/>
        <v>0.28578190935859582</v>
      </c>
      <c r="AX1589">
        <f t="shared" ca="1" si="205"/>
        <v>3.250500904785576</v>
      </c>
    </row>
    <row r="1590" spans="1:50">
      <c r="A1590">
        <f t="shared" ca="1" si="201"/>
        <v>1.0489917244482672E-2</v>
      </c>
      <c r="R1590">
        <f t="shared" ca="1" si="202"/>
        <v>-0.28840399733302069</v>
      </c>
      <c r="AH1590">
        <f t="shared" ca="1" si="203"/>
        <v>20.522712560575521</v>
      </c>
      <c r="AI1590">
        <f t="shared" ca="1" si="204"/>
        <v>0.56554476260677389</v>
      </c>
      <c r="AX1590">
        <f t="shared" ca="1" si="205"/>
        <v>0.3617780184151031</v>
      </c>
    </row>
    <row r="1591" spans="1:50">
      <c r="A1591">
        <f t="shared" ca="1" si="201"/>
        <v>0.35153847166205121</v>
      </c>
      <c r="R1591">
        <f t="shared" ca="1" si="202"/>
        <v>0.36321263018534911</v>
      </c>
      <c r="AH1591">
        <f t="shared" ca="1" si="203"/>
        <v>8.5178684944596892</v>
      </c>
      <c r="AI1591">
        <f t="shared" ca="1" si="204"/>
        <v>0.14510816737781795</v>
      </c>
      <c r="AX1591">
        <f t="shared" ca="1" si="205"/>
        <v>0.29183921351280118</v>
      </c>
    </row>
    <row r="1592" spans="1:50">
      <c r="A1592">
        <f t="shared" ca="1" si="201"/>
        <v>0.69915991552446499</v>
      </c>
      <c r="R1592">
        <f t="shared" ca="1" si="202"/>
        <v>0.25091944863191101</v>
      </c>
      <c r="AH1592">
        <f t="shared" ca="1" si="203"/>
        <v>12.267463052076259</v>
      </c>
      <c r="AI1592">
        <f t="shared" ca="1" si="204"/>
        <v>0.2881278277367848</v>
      </c>
      <c r="AX1592">
        <f t="shared" ca="1" si="205"/>
        <v>1.7556751967399313</v>
      </c>
    </row>
    <row r="1593" spans="1:50">
      <c r="A1593">
        <f t="shared" ca="1" si="201"/>
        <v>9.7407869886979581E-2</v>
      </c>
      <c r="R1593">
        <f t="shared" ca="1" si="202"/>
        <v>0.23759654800332586</v>
      </c>
      <c r="AH1593">
        <f t="shared" ca="1" si="203"/>
        <v>26.38323055052529</v>
      </c>
      <c r="AI1593">
        <f t="shared" ca="1" si="204"/>
        <v>0.72112410038517905</v>
      </c>
      <c r="AX1593">
        <f t="shared" ca="1" si="205"/>
        <v>3.2701491732891075</v>
      </c>
    </row>
    <row r="1594" spans="1:50">
      <c r="A1594">
        <f t="shared" ca="1" si="201"/>
        <v>0.48196509454091385</v>
      </c>
      <c r="R1594">
        <f t="shared" ca="1" si="202"/>
        <v>-0.32279004640180942</v>
      </c>
      <c r="AH1594">
        <f t="shared" ca="1" si="203"/>
        <v>3.7021120318622751</v>
      </c>
      <c r="AI1594">
        <f t="shared" ca="1" si="204"/>
        <v>2.7411266992918848E-2</v>
      </c>
      <c r="AX1594">
        <f t="shared" ca="1" si="205"/>
        <v>6.9901706255755855E-2</v>
      </c>
    </row>
    <row r="1595" spans="1:50">
      <c r="A1595">
        <f t="shared" ca="1" si="201"/>
        <v>0.44586180226733652</v>
      </c>
      <c r="R1595">
        <f t="shared" ca="1" si="202"/>
        <v>-0.68172760727849036</v>
      </c>
      <c r="AH1595">
        <f t="shared" ca="1" si="203"/>
        <v>9.7491503425141435</v>
      </c>
      <c r="AI1595">
        <f t="shared" ca="1" si="204"/>
        <v>0.19009186480188722</v>
      </c>
      <c r="AX1595">
        <f t="shared" ca="1" si="205"/>
        <v>1.1739704533829916</v>
      </c>
    </row>
    <row r="1596" spans="1:50">
      <c r="A1596">
        <f t="shared" ca="1" si="201"/>
        <v>0.56919260672879879</v>
      </c>
      <c r="R1596">
        <f t="shared" ca="1" si="202"/>
        <v>-0.60887901123646004</v>
      </c>
      <c r="AH1596">
        <f t="shared" ca="1" si="203"/>
        <v>19.926492658135558</v>
      </c>
      <c r="AI1596">
        <f t="shared" ca="1" si="204"/>
        <v>0.54779207807941266</v>
      </c>
      <c r="AX1596">
        <f t="shared" ca="1" si="205"/>
        <v>4.1479839998212666</v>
      </c>
    </row>
    <row r="1597" spans="1:50">
      <c r="A1597">
        <f t="shared" ca="1" si="201"/>
        <v>0.5440136261970151</v>
      </c>
      <c r="R1597">
        <f t="shared" ca="1" si="202"/>
        <v>0.68325656499458887</v>
      </c>
      <c r="AH1597">
        <f t="shared" ca="1" si="203"/>
        <v>22.927630300242964</v>
      </c>
      <c r="AI1597">
        <f t="shared" ca="1" si="204"/>
        <v>0.63354339941983862</v>
      </c>
      <c r="AX1597">
        <f t="shared" ca="1" si="205"/>
        <v>2.1256233098665427</v>
      </c>
    </row>
    <row r="1598" spans="1:50">
      <c r="A1598">
        <f t="shared" ca="1" si="201"/>
        <v>0.91947105749099212</v>
      </c>
      <c r="R1598">
        <f t="shared" ca="1" si="202"/>
        <v>0.71732384759062995</v>
      </c>
      <c r="AH1598">
        <f t="shared" ca="1" si="203"/>
        <v>5.075089232635638</v>
      </c>
      <c r="AI1598">
        <f t="shared" ca="1" si="204"/>
        <v>5.1513061438428376E-2</v>
      </c>
      <c r="AX1598">
        <f t="shared" ca="1" si="205"/>
        <v>2.6659215320701741</v>
      </c>
    </row>
    <row r="1599" spans="1:50">
      <c r="A1599">
        <f t="shared" ca="1" si="201"/>
        <v>0.4320568647825298</v>
      </c>
      <c r="R1599">
        <f t="shared" ca="1" si="202"/>
        <v>1.1234223834250892</v>
      </c>
      <c r="AH1599">
        <f t="shared" ca="1" si="203"/>
        <v>31.307283558872463</v>
      </c>
      <c r="AI1599">
        <f t="shared" ca="1" si="204"/>
        <v>0.82529117602580016</v>
      </c>
      <c r="AX1599">
        <f t="shared" ca="1" si="205"/>
        <v>0.68873194177720287</v>
      </c>
    </row>
    <row r="1600" spans="1:50">
      <c r="A1600">
        <f t="shared" ca="1" si="201"/>
        <v>0.68180408648390201</v>
      </c>
      <c r="R1600">
        <f t="shared" ca="1" si="202"/>
        <v>-0.66701176504515258</v>
      </c>
      <c r="AH1600">
        <f t="shared" ca="1" si="203"/>
        <v>18.592560524456928</v>
      </c>
      <c r="AI1600">
        <f t="shared" ca="1" si="204"/>
        <v>0.50678637279504934</v>
      </c>
      <c r="AX1600">
        <f t="shared" ca="1" si="205"/>
        <v>0.37535556764877764</v>
      </c>
    </row>
    <row r="1601" spans="1:50">
      <c r="A1601">
        <f t="shared" ca="1" si="201"/>
        <v>0.91712818761433246</v>
      </c>
      <c r="R1601">
        <f t="shared" ca="1" si="202"/>
        <v>0.22671091636599003</v>
      </c>
      <c r="AH1601">
        <f t="shared" ca="1" si="203"/>
        <v>10.977411725339117</v>
      </c>
      <c r="AI1601">
        <f t="shared" ca="1" si="204"/>
        <v>0.23861880217314946</v>
      </c>
      <c r="AX1601">
        <f t="shared" ca="1" si="205"/>
        <v>2.3352861584705624</v>
      </c>
    </row>
    <row r="1602" spans="1:50">
      <c r="A1602">
        <f t="shared" ca="1" si="201"/>
        <v>0.58667077048617466</v>
      </c>
      <c r="R1602">
        <f t="shared" ca="1" si="202"/>
        <v>0.37605255787122488</v>
      </c>
      <c r="AH1602">
        <f t="shared" ca="1" si="203"/>
        <v>17.510438486408823</v>
      </c>
      <c r="AI1602">
        <f t="shared" ca="1" si="204"/>
        <v>0.47221419632728745</v>
      </c>
      <c r="AX1602">
        <f t="shared" ca="1" si="205"/>
        <v>0.40163427895485204</v>
      </c>
    </row>
    <row r="1603" spans="1:50">
      <c r="A1603">
        <f t="shared" ref="A1603:A1666" ca="1" si="206">RAND()</f>
        <v>1.6360783513532207E-2</v>
      </c>
      <c r="R1603">
        <f t="shared" ref="R1603:R1666" ca="1" si="207">_xlfn.NORM.INV(RAND(),0,1)</f>
        <v>0.51449211517055293</v>
      </c>
      <c r="AH1603">
        <f t="shared" ref="AH1603:AH1666" ca="1" si="208">IF(AI1603&lt;$AL$4,$AL$1+SQRT(AI1603*($AL$2-$AL$1)*($AL$3-$AL$1)),$AL$2-SQRT((1-AI1603)*($AL$2-$AL$1)*($AL$2-$AL$3)))</f>
        <v>3.693432666925164</v>
      </c>
      <c r="AI1603">
        <f t="shared" ref="AI1603:AI1666" ca="1" si="209">RAND()</f>
        <v>2.7282889730219861E-2</v>
      </c>
      <c r="AX1603">
        <f t="shared" ref="AX1603:AX1666" ca="1" si="210">-LN(1-RAND())/$AW$2</f>
        <v>0.40943987312921798</v>
      </c>
    </row>
    <row r="1604" spans="1:50">
      <c r="A1604">
        <f t="shared" ca="1" si="206"/>
        <v>0.17319962552279844</v>
      </c>
      <c r="R1604">
        <f t="shared" ca="1" si="207"/>
        <v>-1.09770137914596</v>
      </c>
      <c r="AH1604">
        <f t="shared" ca="1" si="208"/>
        <v>7.8146834184656777</v>
      </c>
      <c r="AI1604">
        <f t="shared" ca="1" si="209"/>
        <v>0.12213855386168482</v>
      </c>
      <c r="AX1604">
        <f t="shared" ca="1" si="210"/>
        <v>0.16667185287950279</v>
      </c>
    </row>
    <row r="1605" spans="1:50">
      <c r="A1605">
        <f t="shared" ca="1" si="206"/>
        <v>0.99022648415666514</v>
      </c>
      <c r="R1605">
        <f t="shared" ca="1" si="207"/>
        <v>-1.1520942158817424</v>
      </c>
      <c r="AH1605">
        <f t="shared" ca="1" si="208"/>
        <v>27.475590868296415</v>
      </c>
      <c r="AI1605">
        <f t="shared" ca="1" si="209"/>
        <v>0.74632549663381409</v>
      </c>
      <c r="AX1605">
        <f t="shared" ca="1" si="210"/>
        <v>0.38864401333126414</v>
      </c>
    </row>
    <row r="1606" spans="1:50">
      <c r="A1606">
        <f t="shared" ca="1" si="206"/>
        <v>0.50765753852228801</v>
      </c>
      <c r="R1606">
        <f t="shared" ca="1" si="207"/>
        <v>0.44595040248556633</v>
      </c>
      <c r="AH1606">
        <f t="shared" ca="1" si="208"/>
        <v>21.596924592985399</v>
      </c>
      <c r="AI1606">
        <f t="shared" ca="1" si="209"/>
        <v>0.59663265371172125</v>
      </c>
      <c r="AX1606">
        <f t="shared" ca="1" si="210"/>
        <v>0.48998884518882579</v>
      </c>
    </row>
    <row r="1607" spans="1:50">
      <c r="A1607">
        <f t="shared" ca="1" si="206"/>
        <v>0.30389108299617651</v>
      </c>
      <c r="R1607">
        <f t="shared" ca="1" si="207"/>
        <v>-0.32395056565211661</v>
      </c>
      <c r="AH1607">
        <f t="shared" ca="1" si="208"/>
        <v>13.001930197760792</v>
      </c>
      <c r="AI1607">
        <f t="shared" ca="1" si="209"/>
        <v>0.31557141545431744</v>
      </c>
      <c r="AX1607">
        <f t="shared" ca="1" si="210"/>
        <v>0.68417292441777511</v>
      </c>
    </row>
    <row r="1608" spans="1:50">
      <c r="A1608">
        <f t="shared" ca="1" si="206"/>
        <v>4.6355422444404049E-2</v>
      </c>
      <c r="R1608">
        <f t="shared" ca="1" si="207"/>
        <v>-0.40709503330246788</v>
      </c>
      <c r="AH1608">
        <f t="shared" ca="1" si="208"/>
        <v>13.976966626314734</v>
      </c>
      <c r="AI1608">
        <f t="shared" ca="1" si="209"/>
        <v>0.35117053327917869</v>
      </c>
      <c r="AX1608">
        <f t="shared" ca="1" si="210"/>
        <v>1.8067717848743658</v>
      </c>
    </row>
    <row r="1609" spans="1:50">
      <c r="A1609">
        <f t="shared" ca="1" si="206"/>
        <v>0.87857287717605848</v>
      </c>
      <c r="R1609">
        <f t="shared" ca="1" si="207"/>
        <v>3.1397523951817985</v>
      </c>
      <c r="AH1609">
        <f t="shared" ca="1" si="208"/>
        <v>8.8538568446245325</v>
      </c>
      <c r="AI1609">
        <f t="shared" ca="1" si="209"/>
        <v>0.15678156205020932</v>
      </c>
      <c r="AX1609">
        <f t="shared" ca="1" si="210"/>
        <v>2.7306858189431149</v>
      </c>
    </row>
    <row r="1610" spans="1:50">
      <c r="A1610">
        <f t="shared" ca="1" si="206"/>
        <v>0.94938418845678185</v>
      </c>
      <c r="R1610">
        <f t="shared" ca="1" si="207"/>
        <v>-0.96971778977864032</v>
      </c>
      <c r="AH1610">
        <f t="shared" ca="1" si="208"/>
        <v>12.777863641172914</v>
      </c>
      <c r="AI1610">
        <f t="shared" ca="1" si="209"/>
        <v>0.30725628244244141</v>
      </c>
      <c r="AX1610">
        <f t="shared" ca="1" si="210"/>
        <v>0.24344227808930852</v>
      </c>
    </row>
    <row r="1611" spans="1:50">
      <c r="A1611">
        <f t="shared" ca="1" si="206"/>
        <v>0.87244026623449111</v>
      </c>
      <c r="R1611">
        <f t="shared" ca="1" si="207"/>
        <v>-0.85575635590447363</v>
      </c>
      <c r="AH1611">
        <f t="shared" ca="1" si="208"/>
        <v>25.983090848264993</v>
      </c>
      <c r="AI1611">
        <f t="shared" ca="1" si="209"/>
        <v>0.71159403739865357</v>
      </c>
      <c r="AX1611">
        <f t="shared" ca="1" si="210"/>
        <v>0.94252970645920731</v>
      </c>
    </row>
    <row r="1612" spans="1:50">
      <c r="A1612">
        <f t="shared" ca="1" si="206"/>
        <v>0.62688457605327264</v>
      </c>
      <c r="R1612">
        <f t="shared" ca="1" si="207"/>
        <v>-0.73591699550930578</v>
      </c>
      <c r="AH1612">
        <f t="shared" ca="1" si="208"/>
        <v>8.3817271131665496</v>
      </c>
      <c r="AI1612">
        <f t="shared" ca="1" si="209"/>
        <v>0.14050669879918254</v>
      </c>
      <c r="AX1612">
        <f t="shared" ca="1" si="210"/>
        <v>11.522778720106055</v>
      </c>
    </row>
    <row r="1613" spans="1:50">
      <c r="A1613">
        <f t="shared" ca="1" si="206"/>
        <v>0.54518029566215187</v>
      </c>
      <c r="R1613">
        <f t="shared" ca="1" si="207"/>
        <v>0.60816386390800037</v>
      </c>
      <c r="AH1613">
        <f t="shared" ca="1" si="208"/>
        <v>19.808798207356158</v>
      </c>
      <c r="AI1613">
        <f t="shared" ca="1" si="209"/>
        <v>0.54424566715792966</v>
      </c>
      <c r="AX1613">
        <f t="shared" ca="1" si="210"/>
        <v>3.7559413327855453</v>
      </c>
    </row>
    <row r="1614" spans="1:50">
      <c r="A1614">
        <f t="shared" ca="1" si="206"/>
        <v>0.80544346287128821</v>
      </c>
      <c r="R1614">
        <f t="shared" ca="1" si="207"/>
        <v>3.2511063710079918E-2</v>
      </c>
      <c r="AH1614">
        <f t="shared" ca="1" si="208"/>
        <v>15.924541045198161</v>
      </c>
      <c r="AI1614">
        <f t="shared" ca="1" si="209"/>
        <v>0.41943154850980746</v>
      </c>
      <c r="AX1614">
        <f t="shared" ca="1" si="210"/>
        <v>4.0011094952255668</v>
      </c>
    </row>
    <row r="1615" spans="1:50">
      <c r="A1615">
        <f t="shared" ca="1" si="206"/>
        <v>0.37622240479775804</v>
      </c>
      <c r="R1615">
        <f t="shared" ca="1" si="207"/>
        <v>-0.76004856381694885</v>
      </c>
      <c r="AH1615">
        <f t="shared" ca="1" si="208"/>
        <v>11.948354566577642</v>
      </c>
      <c r="AI1615">
        <f t="shared" ca="1" si="209"/>
        <v>0.27603613990455367</v>
      </c>
      <c r="AX1615">
        <f t="shared" ca="1" si="210"/>
        <v>0.97817247356732662</v>
      </c>
    </row>
    <row r="1616" spans="1:50">
      <c r="A1616">
        <f t="shared" ca="1" si="206"/>
        <v>0.86816560799159426</v>
      </c>
      <c r="R1616">
        <f t="shared" ca="1" si="207"/>
        <v>0.84168273060722776</v>
      </c>
      <c r="AH1616">
        <f t="shared" ca="1" si="208"/>
        <v>19.157950696053412</v>
      </c>
      <c r="AI1616">
        <f t="shared" ca="1" si="209"/>
        <v>0.52438399736646391</v>
      </c>
      <c r="AX1616">
        <f t="shared" ca="1" si="210"/>
        <v>1.5536196262142705</v>
      </c>
    </row>
    <row r="1617" spans="1:50">
      <c r="A1617">
        <f t="shared" ca="1" si="206"/>
        <v>0.79660325428949164</v>
      </c>
      <c r="R1617">
        <f t="shared" ca="1" si="207"/>
        <v>0.39106782947998869</v>
      </c>
      <c r="AH1617">
        <f t="shared" ca="1" si="208"/>
        <v>18.466113446980685</v>
      </c>
      <c r="AI1617">
        <f t="shared" ca="1" si="209"/>
        <v>0.50280699943065388</v>
      </c>
      <c r="AX1617">
        <f t="shared" ca="1" si="210"/>
        <v>0.22659286661341407</v>
      </c>
    </row>
    <row r="1618" spans="1:50">
      <c r="A1618">
        <f t="shared" ca="1" si="206"/>
        <v>0.44810707577735243</v>
      </c>
      <c r="R1618">
        <f t="shared" ca="1" si="207"/>
        <v>-5.7952604054794861E-2</v>
      </c>
      <c r="AH1618">
        <f t="shared" ca="1" si="208"/>
        <v>34.616859772602922</v>
      </c>
      <c r="AI1618">
        <f t="shared" ca="1" si="209"/>
        <v>0.8816794983721189</v>
      </c>
      <c r="AX1618">
        <f t="shared" ca="1" si="210"/>
        <v>5.8896910343803746E-2</v>
      </c>
    </row>
    <row r="1619" spans="1:50">
      <c r="A1619">
        <f t="shared" ca="1" si="206"/>
        <v>0.53982674810245379</v>
      </c>
      <c r="R1619">
        <f t="shared" ca="1" si="207"/>
        <v>-7.2217665846164417E-2</v>
      </c>
      <c r="AH1619">
        <f t="shared" ca="1" si="208"/>
        <v>15.119621375617491</v>
      </c>
      <c r="AI1619">
        <f t="shared" ca="1" si="209"/>
        <v>0.39167959350985992</v>
      </c>
      <c r="AX1619">
        <f t="shared" ca="1" si="210"/>
        <v>0.34769138740461936</v>
      </c>
    </row>
    <row r="1620" spans="1:50">
      <c r="A1620">
        <f t="shared" ca="1" si="206"/>
        <v>0.28347738670777078</v>
      </c>
      <c r="R1620">
        <f t="shared" ca="1" si="207"/>
        <v>1.2910186282885325E-2</v>
      </c>
      <c r="AH1620">
        <f t="shared" ca="1" si="208"/>
        <v>14.416035950700383</v>
      </c>
      <c r="AI1620">
        <f t="shared" ca="1" si="209"/>
        <v>0.36689075126907622</v>
      </c>
      <c r="AX1620">
        <f t="shared" ca="1" si="210"/>
        <v>5.5735874345321304E-2</v>
      </c>
    </row>
    <row r="1621" spans="1:50">
      <c r="A1621">
        <f t="shared" ca="1" si="206"/>
        <v>0.55905945692588266</v>
      </c>
      <c r="R1621">
        <f t="shared" ca="1" si="207"/>
        <v>-0.24920795606859222</v>
      </c>
      <c r="AH1621">
        <f t="shared" ca="1" si="208"/>
        <v>29.359365919982576</v>
      </c>
      <c r="AI1621">
        <f t="shared" ca="1" si="209"/>
        <v>0.78698211238741167</v>
      </c>
      <c r="AX1621">
        <f t="shared" ca="1" si="210"/>
        <v>0.81190781000504264</v>
      </c>
    </row>
    <row r="1622" spans="1:50">
      <c r="A1622">
        <f t="shared" ca="1" si="206"/>
        <v>0.89509476741241423</v>
      </c>
      <c r="R1622">
        <f t="shared" ca="1" si="207"/>
        <v>-0.10657102077378022</v>
      </c>
      <c r="AH1622">
        <f t="shared" ca="1" si="208"/>
        <v>31.829207368950598</v>
      </c>
      <c r="AI1622">
        <f t="shared" ca="1" si="209"/>
        <v>0.83491114757970042</v>
      </c>
      <c r="AX1622">
        <f t="shared" ca="1" si="210"/>
        <v>0.52028471773582541</v>
      </c>
    </row>
    <row r="1623" spans="1:50">
      <c r="A1623">
        <f t="shared" ca="1" si="206"/>
        <v>0.94191310256827987</v>
      </c>
      <c r="R1623">
        <f t="shared" ca="1" si="207"/>
        <v>-1.6372702709512585</v>
      </c>
      <c r="AH1623">
        <f t="shared" ca="1" si="208"/>
        <v>42.256576848360694</v>
      </c>
      <c r="AI1623">
        <f t="shared" ca="1" si="209"/>
        <v>0.9700196989473282</v>
      </c>
      <c r="AX1623">
        <f t="shared" ca="1" si="210"/>
        <v>0.10135628328697004</v>
      </c>
    </row>
    <row r="1624" spans="1:50">
      <c r="A1624">
        <f t="shared" ca="1" si="206"/>
        <v>0.88247538849836604</v>
      </c>
      <c r="R1624">
        <f t="shared" ca="1" si="207"/>
        <v>0.82098453551143369</v>
      </c>
      <c r="AH1624">
        <f t="shared" ca="1" si="208"/>
        <v>19.659416027827966</v>
      </c>
      <c r="AI1624">
        <f t="shared" ca="1" si="209"/>
        <v>0.53972448211378876</v>
      </c>
      <c r="AX1624">
        <f t="shared" ca="1" si="210"/>
        <v>4.539203706268669</v>
      </c>
    </row>
    <row r="1625" spans="1:50">
      <c r="A1625">
        <f t="shared" ca="1" si="206"/>
        <v>0.37239835276005984</v>
      </c>
      <c r="R1625">
        <f t="shared" ca="1" si="207"/>
        <v>-0.11188784374712538</v>
      </c>
      <c r="AH1625">
        <f t="shared" ca="1" si="208"/>
        <v>16.647528042781957</v>
      </c>
      <c r="AI1625">
        <f t="shared" ca="1" si="209"/>
        <v>0.44380630717149216</v>
      </c>
      <c r="AX1625">
        <f t="shared" ca="1" si="210"/>
        <v>1.769932697388821</v>
      </c>
    </row>
    <row r="1626" spans="1:50">
      <c r="A1626">
        <f t="shared" ca="1" si="206"/>
        <v>0.82712488661172257</v>
      </c>
      <c r="R1626">
        <f t="shared" ca="1" si="207"/>
        <v>1.8712645111366908</v>
      </c>
      <c r="AH1626">
        <f t="shared" ca="1" si="208"/>
        <v>14.532280423496402</v>
      </c>
      <c r="AI1626">
        <f t="shared" ca="1" si="209"/>
        <v>0.37102043402125162</v>
      </c>
      <c r="AX1626">
        <f t="shared" ca="1" si="210"/>
        <v>1.5155202221729516</v>
      </c>
    </row>
    <row r="1627" spans="1:50">
      <c r="A1627">
        <f t="shared" ca="1" si="206"/>
        <v>0.31843422000878341</v>
      </c>
      <c r="R1627">
        <f t="shared" ca="1" si="207"/>
        <v>-0.66007141703648597</v>
      </c>
      <c r="AH1627">
        <f t="shared" ca="1" si="208"/>
        <v>12.723228271351196</v>
      </c>
      <c r="AI1627">
        <f t="shared" ca="1" si="209"/>
        <v>0.30522114474510453</v>
      </c>
      <c r="AX1627">
        <f t="shared" ca="1" si="210"/>
        <v>0.32679578893349742</v>
      </c>
    </row>
    <row r="1628" spans="1:50">
      <c r="A1628">
        <f t="shared" ca="1" si="206"/>
        <v>0.59588849473174343</v>
      </c>
      <c r="R1628">
        <f t="shared" ca="1" si="207"/>
        <v>0.20134982192889553</v>
      </c>
      <c r="AH1628">
        <f t="shared" ca="1" si="208"/>
        <v>8.6792744262590418</v>
      </c>
      <c r="AI1628">
        <f t="shared" ca="1" si="209"/>
        <v>0.15065960913262844</v>
      </c>
      <c r="AX1628">
        <f t="shared" ca="1" si="210"/>
        <v>3.1029182857821067</v>
      </c>
    </row>
    <row r="1629" spans="1:50">
      <c r="A1629">
        <f t="shared" ca="1" si="206"/>
        <v>6.177913512236799E-2</v>
      </c>
      <c r="R1629">
        <f t="shared" ca="1" si="207"/>
        <v>1.9620935365478451</v>
      </c>
      <c r="AH1629">
        <f t="shared" ca="1" si="208"/>
        <v>27.312344019846762</v>
      </c>
      <c r="AI1629">
        <f t="shared" ca="1" si="209"/>
        <v>0.74263513306310847</v>
      </c>
      <c r="AX1629">
        <f t="shared" ca="1" si="210"/>
        <v>0.50544758624465913</v>
      </c>
    </row>
    <row r="1630" spans="1:50">
      <c r="A1630">
        <f t="shared" ca="1" si="206"/>
        <v>0.27016373439492114</v>
      </c>
      <c r="R1630">
        <f t="shared" ca="1" si="207"/>
        <v>4.5059845531365599E-2</v>
      </c>
      <c r="AH1630">
        <f t="shared" ca="1" si="208"/>
        <v>25.826196674845182</v>
      </c>
      <c r="AI1630">
        <f t="shared" ca="1" si="209"/>
        <v>0.70781361639836693</v>
      </c>
      <c r="AX1630">
        <f t="shared" ca="1" si="210"/>
        <v>1.4550306280383494</v>
      </c>
    </row>
    <row r="1631" spans="1:50">
      <c r="A1631">
        <f t="shared" ca="1" si="206"/>
        <v>0.10521079668748734</v>
      </c>
      <c r="R1631">
        <f t="shared" ca="1" si="207"/>
        <v>1.3064570114365333</v>
      </c>
      <c r="AH1631">
        <f t="shared" ca="1" si="208"/>
        <v>17.839006491130583</v>
      </c>
      <c r="AI1631">
        <f t="shared" ca="1" si="209"/>
        <v>0.4828352482612297</v>
      </c>
      <c r="AX1631">
        <f t="shared" ca="1" si="210"/>
        <v>1.1428864115001569</v>
      </c>
    </row>
    <row r="1632" spans="1:50">
      <c r="A1632">
        <f t="shared" ca="1" si="206"/>
        <v>0.62277332518015593</v>
      </c>
      <c r="R1632">
        <f t="shared" ca="1" si="207"/>
        <v>-0.81769324079097983</v>
      </c>
      <c r="AH1632">
        <f t="shared" ca="1" si="208"/>
        <v>21.297437657169628</v>
      </c>
      <c r="AI1632">
        <f t="shared" ca="1" si="209"/>
        <v>0.58808145747796792</v>
      </c>
      <c r="AX1632">
        <f t="shared" ca="1" si="210"/>
        <v>1.1999329560296981</v>
      </c>
    </row>
    <row r="1633" spans="1:50">
      <c r="A1633">
        <f t="shared" ca="1" si="206"/>
        <v>0.5668975745814463</v>
      </c>
      <c r="R1633">
        <f t="shared" ca="1" si="207"/>
        <v>-0.74805138635602675</v>
      </c>
      <c r="AH1633">
        <f t="shared" ca="1" si="208"/>
        <v>10.099606305828324</v>
      </c>
      <c r="AI1633">
        <f t="shared" ca="1" si="209"/>
        <v>0.20397929152505256</v>
      </c>
      <c r="AX1633">
        <f t="shared" ca="1" si="210"/>
        <v>0.57965452841605147</v>
      </c>
    </row>
    <row r="1634" spans="1:50">
      <c r="A1634">
        <f t="shared" ca="1" si="206"/>
        <v>0.30892060184676806</v>
      </c>
      <c r="R1634">
        <f t="shared" ca="1" si="207"/>
        <v>-1.1969351181246259</v>
      </c>
      <c r="AH1634">
        <f t="shared" ca="1" si="208"/>
        <v>8.806873412962041</v>
      </c>
      <c r="AI1634">
        <f t="shared" ca="1" si="209"/>
        <v>0.1551220386238753</v>
      </c>
      <c r="AX1634">
        <f t="shared" ca="1" si="210"/>
        <v>2.3176119136419522</v>
      </c>
    </row>
    <row r="1635" spans="1:50">
      <c r="A1635">
        <f t="shared" ca="1" si="206"/>
        <v>0.76655929330856243</v>
      </c>
      <c r="R1635">
        <f t="shared" ca="1" si="207"/>
        <v>2.1527317106765729</v>
      </c>
      <c r="AH1635">
        <f t="shared" ca="1" si="208"/>
        <v>31.852731451376382</v>
      </c>
      <c r="AI1635">
        <f t="shared" ca="1" si="209"/>
        <v>0.83533832211206804</v>
      </c>
      <c r="AX1635">
        <f t="shared" ca="1" si="210"/>
        <v>5.0609265065419908</v>
      </c>
    </row>
    <row r="1636" spans="1:50">
      <c r="A1636">
        <f t="shared" ca="1" si="206"/>
        <v>0.38943283312692523</v>
      </c>
      <c r="R1636">
        <f t="shared" ca="1" si="207"/>
        <v>0.36474056634018442</v>
      </c>
      <c r="AH1636">
        <f t="shared" ca="1" si="208"/>
        <v>11.329091660557317</v>
      </c>
      <c r="AI1636">
        <f t="shared" ca="1" si="209"/>
        <v>0.25228042410121099</v>
      </c>
      <c r="AX1636">
        <f t="shared" ca="1" si="210"/>
        <v>3.7707087345423438</v>
      </c>
    </row>
    <row r="1637" spans="1:50">
      <c r="A1637">
        <f t="shared" ca="1" si="206"/>
        <v>0.42744292082109503</v>
      </c>
      <c r="R1637">
        <f t="shared" ca="1" si="207"/>
        <v>-2.1065786122626582</v>
      </c>
      <c r="AH1637">
        <f t="shared" ca="1" si="208"/>
        <v>36.960073213412223</v>
      </c>
      <c r="AI1637">
        <f t="shared" ca="1" si="209"/>
        <v>0.91498015470021532</v>
      </c>
      <c r="AX1637">
        <f t="shared" ca="1" si="210"/>
        <v>2.5473126310840142</v>
      </c>
    </row>
    <row r="1638" spans="1:50">
      <c r="A1638">
        <f t="shared" ca="1" si="206"/>
        <v>0.84408710297330602</v>
      </c>
      <c r="R1638">
        <f t="shared" ca="1" si="207"/>
        <v>-0.70996837370605881</v>
      </c>
      <c r="AH1638">
        <f t="shared" ca="1" si="208"/>
        <v>15.515230458047938</v>
      </c>
      <c r="AI1638">
        <f t="shared" ca="1" si="209"/>
        <v>0.40540033481922766</v>
      </c>
      <c r="AX1638">
        <f t="shared" ca="1" si="210"/>
        <v>1.0434837681891207</v>
      </c>
    </row>
    <row r="1639" spans="1:50">
      <c r="A1639">
        <f t="shared" ca="1" si="206"/>
        <v>0.29673130611056797</v>
      </c>
      <c r="R1639">
        <f t="shared" ca="1" si="207"/>
        <v>-1.4163575067620011</v>
      </c>
      <c r="AH1639">
        <f t="shared" ca="1" si="208"/>
        <v>19.67287169051485</v>
      </c>
      <c r="AI1639">
        <f t="shared" ca="1" si="209"/>
        <v>0.54013264425001217</v>
      </c>
      <c r="AX1639">
        <f t="shared" ca="1" si="210"/>
        <v>4.1313038354319751</v>
      </c>
    </row>
    <row r="1640" spans="1:50">
      <c r="A1640">
        <f t="shared" ca="1" si="206"/>
        <v>0.43107267210356826</v>
      </c>
      <c r="R1640">
        <f t="shared" ca="1" si="207"/>
        <v>-0.73014191410866691</v>
      </c>
      <c r="AH1640">
        <f t="shared" ca="1" si="208"/>
        <v>42.887358534891497</v>
      </c>
      <c r="AI1640">
        <f t="shared" ca="1" si="209"/>
        <v>0.97470516569440957</v>
      </c>
      <c r="AX1640">
        <f t="shared" ca="1" si="210"/>
        <v>0.49627933201068869</v>
      </c>
    </row>
    <row r="1641" spans="1:50">
      <c r="A1641">
        <f t="shared" ca="1" si="206"/>
        <v>0.1321174231211999</v>
      </c>
      <c r="R1641">
        <f t="shared" ca="1" si="207"/>
        <v>0.3775069759648389</v>
      </c>
      <c r="AH1641">
        <f t="shared" ca="1" si="208"/>
        <v>30.481219653518117</v>
      </c>
      <c r="AI1641">
        <f t="shared" ca="1" si="209"/>
        <v>0.80950860689289628</v>
      </c>
      <c r="AX1641">
        <f t="shared" ca="1" si="210"/>
        <v>0.96617809063870352</v>
      </c>
    </row>
    <row r="1642" spans="1:50">
      <c r="A1642">
        <f t="shared" ca="1" si="206"/>
        <v>0.36742714612968708</v>
      </c>
      <c r="R1642">
        <f t="shared" ca="1" si="207"/>
        <v>0.61428778321356314</v>
      </c>
      <c r="AH1642">
        <f t="shared" ca="1" si="208"/>
        <v>7.7881522682359838</v>
      </c>
      <c r="AI1642">
        <f t="shared" ca="1" si="209"/>
        <v>0.1213106315064586</v>
      </c>
      <c r="AX1642">
        <f t="shared" ca="1" si="210"/>
        <v>3.2576143830026618</v>
      </c>
    </row>
    <row r="1643" spans="1:50">
      <c r="A1643">
        <f t="shared" ca="1" si="206"/>
        <v>0.27104853140907292</v>
      </c>
      <c r="R1643">
        <f t="shared" ca="1" si="207"/>
        <v>-0.84156226982472826</v>
      </c>
      <c r="AH1643">
        <f t="shared" ca="1" si="208"/>
        <v>25.917522162406136</v>
      </c>
      <c r="AI1643">
        <f t="shared" ca="1" si="209"/>
        <v>0.71001713060090021</v>
      </c>
      <c r="AX1643">
        <f t="shared" ca="1" si="210"/>
        <v>2.5685159672729094</v>
      </c>
    </row>
    <row r="1644" spans="1:50">
      <c r="A1644">
        <f t="shared" ca="1" si="206"/>
        <v>0.5272615064962306</v>
      </c>
      <c r="R1644">
        <f t="shared" ca="1" si="207"/>
        <v>0.96932486507628257</v>
      </c>
      <c r="AH1644">
        <f t="shared" ca="1" si="208"/>
        <v>12.749981034903392</v>
      </c>
      <c r="AI1644">
        <f t="shared" ca="1" si="209"/>
        <v>0.30621804354997173</v>
      </c>
      <c r="AX1644">
        <f t="shared" ca="1" si="210"/>
        <v>1.3034588384939301</v>
      </c>
    </row>
    <row r="1645" spans="1:50">
      <c r="A1645">
        <f t="shared" ca="1" si="206"/>
        <v>7.57293331208575E-3</v>
      </c>
      <c r="R1645">
        <f t="shared" ca="1" si="207"/>
        <v>-1.6264714321407931</v>
      </c>
      <c r="AH1645">
        <f t="shared" ca="1" si="208"/>
        <v>26.796324320002533</v>
      </c>
      <c r="AI1645">
        <f t="shared" ca="1" si="209"/>
        <v>0.73079471746874702</v>
      </c>
      <c r="AX1645">
        <f t="shared" ca="1" si="210"/>
        <v>2.1076884531449309</v>
      </c>
    </row>
    <row r="1646" spans="1:50">
      <c r="A1646">
        <f t="shared" ca="1" si="206"/>
        <v>0.44650922989845854</v>
      </c>
      <c r="R1646">
        <f t="shared" ca="1" si="207"/>
        <v>-0.13101230596196362</v>
      </c>
      <c r="AH1646">
        <f t="shared" ca="1" si="208"/>
        <v>42.813915793811283</v>
      </c>
      <c r="AI1646">
        <f t="shared" ca="1" si="209"/>
        <v>0.97418009689078255</v>
      </c>
      <c r="AX1646">
        <f t="shared" ca="1" si="210"/>
        <v>2.0975358455710813</v>
      </c>
    </row>
    <row r="1647" spans="1:50">
      <c r="A1647">
        <f t="shared" ca="1" si="206"/>
        <v>0.99519041358524474</v>
      </c>
      <c r="R1647">
        <f t="shared" ca="1" si="207"/>
        <v>-0.38582187782216854</v>
      </c>
      <c r="AH1647">
        <f t="shared" ca="1" si="208"/>
        <v>32.861254437643822</v>
      </c>
      <c r="AI1647">
        <f t="shared" ca="1" si="209"/>
        <v>0.85313170027440821</v>
      </c>
      <c r="AX1647">
        <f t="shared" ca="1" si="210"/>
        <v>0.24109468595536621</v>
      </c>
    </row>
    <row r="1648" spans="1:50">
      <c r="A1648">
        <f t="shared" ca="1" si="206"/>
        <v>0.42580748412824487</v>
      </c>
      <c r="R1648">
        <f t="shared" ca="1" si="207"/>
        <v>-0.35819610808933761</v>
      </c>
      <c r="AH1648">
        <f t="shared" ca="1" si="208"/>
        <v>10.493557762864043</v>
      </c>
      <c r="AI1648">
        <f t="shared" ca="1" si="209"/>
        <v>0.21962051088192003</v>
      </c>
      <c r="AX1648">
        <f t="shared" ca="1" si="210"/>
        <v>2.3051939840592883</v>
      </c>
    </row>
    <row r="1649" spans="1:50">
      <c r="A1649">
        <f t="shared" ca="1" si="206"/>
        <v>0.64851756503294422</v>
      </c>
      <c r="R1649">
        <f t="shared" ca="1" si="207"/>
        <v>-1.6942810102518881E-2</v>
      </c>
      <c r="AH1649">
        <f t="shared" ca="1" si="208"/>
        <v>40.038372512954837</v>
      </c>
      <c r="AI1649">
        <f t="shared" ca="1" si="209"/>
        <v>0.9503829889046731</v>
      </c>
      <c r="AX1649">
        <f t="shared" ca="1" si="210"/>
        <v>2.079844732942552</v>
      </c>
    </row>
    <row r="1650" spans="1:50">
      <c r="A1650">
        <f t="shared" ca="1" si="206"/>
        <v>8.6231028799094722E-2</v>
      </c>
      <c r="R1650">
        <f t="shared" ca="1" si="207"/>
        <v>0.11764421410173656</v>
      </c>
      <c r="AH1650">
        <f t="shared" ca="1" si="208"/>
        <v>16.366961094832106</v>
      </c>
      <c r="AI1650">
        <f t="shared" ca="1" si="209"/>
        <v>0.43440934700173151</v>
      </c>
      <c r="AX1650">
        <f t="shared" ca="1" si="210"/>
        <v>0.54652250420124115</v>
      </c>
    </row>
    <row r="1651" spans="1:50">
      <c r="A1651">
        <f t="shared" ca="1" si="206"/>
        <v>0.77540328660167213</v>
      </c>
      <c r="R1651">
        <f t="shared" ca="1" si="207"/>
        <v>0.86513462841710487</v>
      </c>
      <c r="AH1651">
        <f t="shared" ca="1" si="208"/>
        <v>8.1209439121141553</v>
      </c>
      <c r="AI1651">
        <f t="shared" ca="1" si="209"/>
        <v>0.13189946004740793</v>
      </c>
      <c r="AX1651">
        <f t="shared" ca="1" si="210"/>
        <v>0.22427912671653019</v>
      </c>
    </row>
    <row r="1652" spans="1:50">
      <c r="A1652">
        <f t="shared" ca="1" si="206"/>
        <v>0.99843774787518913</v>
      </c>
      <c r="R1652">
        <f t="shared" ca="1" si="207"/>
        <v>-8.7150278316610333E-2</v>
      </c>
      <c r="AH1652">
        <f t="shared" ca="1" si="208"/>
        <v>14.652202449803049</v>
      </c>
      <c r="AI1652">
        <f t="shared" ca="1" si="209"/>
        <v>0.37526660417514512</v>
      </c>
      <c r="AX1652">
        <f t="shared" ca="1" si="210"/>
        <v>1.248807245145066</v>
      </c>
    </row>
    <row r="1653" spans="1:50">
      <c r="A1653">
        <f t="shared" ca="1" si="206"/>
        <v>0.20615585409513537</v>
      </c>
      <c r="R1653">
        <f t="shared" ca="1" si="207"/>
        <v>-1.1014588717039815</v>
      </c>
      <c r="AH1653">
        <f t="shared" ca="1" si="208"/>
        <v>16.197671755497147</v>
      </c>
      <c r="AI1653">
        <f t="shared" ca="1" si="209"/>
        <v>0.42870130262544237</v>
      </c>
      <c r="AX1653">
        <f t="shared" ca="1" si="210"/>
        <v>1.6841702347729832</v>
      </c>
    </row>
    <row r="1654" spans="1:50">
      <c r="A1654">
        <f t="shared" ca="1" si="206"/>
        <v>0.9848694192911619</v>
      </c>
      <c r="R1654">
        <f t="shared" ca="1" si="207"/>
        <v>1.4323022744533458</v>
      </c>
      <c r="AH1654">
        <f t="shared" ca="1" si="208"/>
        <v>24.943749551172065</v>
      </c>
      <c r="AI1654">
        <f t="shared" ca="1" si="209"/>
        <v>0.68609215672280499</v>
      </c>
      <c r="AX1654">
        <f t="shared" ca="1" si="210"/>
        <v>3.9120334912169086</v>
      </c>
    </row>
    <row r="1655" spans="1:50">
      <c r="A1655">
        <f t="shared" ca="1" si="206"/>
        <v>8.0576166670829563E-2</v>
      </c>
      <c r="R1655">
        <f t="shared" ca="1" si="207"/>
        <v>1.328990589245626</v>
      </c>
      <c r="AH1655">
        <f t="shared" ca="1" si="208"/>
        <v>16.859841415733662</v>
      </c>
      <c r="AI1655">
        <f t="shared" ca="1" si="209"/>
        <v>0.45086494450483905</v>
      </c>
      <c r="AX1655">
        <f t="shared" ca="1" si="210"/>
        <v>4.0978582120232554</v>
      </c>
    </row>
    <row r="1656" spans="1:50">
      <c r="A1656">
        <f t="shared" ca="1" si="206"/>
        <v>0.79989788161042907</v>
      </c>
      <c r="R1656">
        <f t="shared" ca="1" si="207"/>
        <v>0.7047132446107035</v>
      </c>
      <c r="AH1656">
        <f t="shared" ca="1" si="208"/>
        <v>21.004381113529512</v>
      </c>
      <c r="AI1656">
        <f t="shared" ca="1" si="209"/>
        <v>0.57962704269527798</v>
      </c>
      <c r="AX1656">
        <f t="shared" ca="1" si="210"/>
        <v>1.4671523471250192</v>
      </c>
    </row>
    <row r="1657" spans="1:50">
      <c r="A1657">
        <f t="shared" ca="1" si="206"/>
        <v>0.99236728885448511</v>
      </c>
      <c r="R1657">
        <f t="shared" ca="1" si="207"/>
        <v>1.4185566925842561</v>
      </c>
      <c r="AH1657">
        <f t="shared" ca="1" si="208"/>
        <v>23.132457261854267</v>
      </c>
      <c r="AI1657">
        <f t="shared" ca="1" si="209"/>
        <v>0.63906757360695632</v>
      </c>
      <c r="AX1657">
        <f t="shared" ca="1" si="210"/>
        <v>3.9107773941761574</v>
      </c>
    </row>
    <row r="1658" spans="1:50">
      <c r="A1658">
        <f t="shared" ca="1" si="206"/>
        <v>0.7185563317875131</v>
      </c>
      <c r="R1658">
        <f t="shared" ca="1" si="207"/>
        <v>0.63095045014682849</v>
      </c>
      <c r="AH1658">
        <f t="shared" ca="1" si="208"/>
        <v>31.623059482879334</v>
      </c>
      <c r="AI1658">
        <f t="shared" ca="1" si="209"/>
        <v>0.83114402861510439</v>
      </c>
      <c r="AX1658">
        <f t="shared" ca="1" si="210"/>
        <v>2.3080070173023715</v>
      </c>
    </row>
    <row r="1659" spans="1:50">
      <c r="A1659">
        <f t="shared" ca="1" si="206"/>
        <v>0.19549625545040095</v>
      </c>
      <c r="R1659">
        <f t="shared" ca="1" si="207"/>
        <v>0.271665476359014</v>
      </c>
      <c r="AH1659">
        <f t="shared" ca="1" si="208"/>
        <v>25.37942634460093</v>
      </c>
      <c r="AI1659">
        <f t="shared" ca="1" si="209"/>
        <v>0.69691367643953461</v>
      </c>
      <c r="AX1659">
        <f t="shared" ca="1" si="210"/>
        <v>3.6314460837153733</v>
      </c>
    </row>
    <row r="1660" spans="1:50">
      <c r="A1660">
        <f t="shared" ca="1" si="206"/>
        <v>0.9194019523260939</v>
      </c>
      <c r="R1660">
        <f t="shared" ca="1" si="207"/>
        <v>0.91553451225268601</v>
      </c>
      <c r="AH1660">
        <f t="shared" ca="1" si="208"/>
        <v>4.6993243829452709</v>
      </c>
      <c r="AI1660">
        <f t="shared" ca="1" si="209"/>
        <v>4.4167299312287911E-2</v>
      </c>
      <c r="AX1660">
        <f t="shared" ca="1" si="210"/>
        <v>0.11098097006180635</v>
      </c>
    </row>
    <row r="1661" spans="1:50">
      <c r="A1661">
        <f t="shared" ca="1" si="206"/>
        <v>0.88364365551102486</v>
      </c>
      <c r="R1661">
        <f t="shared" ca="1" si="207"/>
        <v>-2.103509489747732</v>
      </c>
      <c r="AH1661">
        <f t="shared" ca="1" si="208"/>
        <v>12.086447876023698</v>
      </c>
      <c r="AI1661">
        <f t="shared" ca="1" si="209"/>
        <v>0.28128128267126606</v>
      </c>
      <c r="AX1661">
        <f t="shared" ca="1" si="210"/>
        <v>1.063457163294536</v>
      </c>
    </row>
    <row r="1662" spans="1:50">
      <c r="A1662">
        <f t="shared" ca="1" si="206"/>
        <v>0.21282836480895384</v>
      </c>
      <c r="R1662">
        <f t="shared" ca="1" si="207"/>
        <v>-1.5836239890645609</v>
      </c>
      <c r="AH1662">
        <f t="shared" ca="1" si="208"/>
        <v>13.425608813673392</v>
      </c>
      <c r="AI1662">
        <f t="shared" ca="1" si="209"/>
        <v>0.33115695467477724</v>
      </c>
      <c r="AX1662">
        <f t="shared" ca="1" si="210"/>
        <v>1.6132152746010755</v>
      </c>
    </row>
    <row r="1663" spans="1:50">
      <c r="A1663">
        <f t="shared" ca="1" si="206"/>
        <v>0.84541333668893148</v>
      </c>
      <c r="R1663">
        <f t="shared" ca="1" si="207"/>
        <v>-0.43495376036572903</v>
      </c>
      <c r="AH1663">
        <f t="shared" ca="1" si="208"/>
        <v>10.592461812905157</v>
      </c>
      <c r="AI1663">
        <f t="shared" ca="1" si="209"/>
        <v>0.22352296701633079</v>
      </c>
      <c r="AX1663">
        <f t="shared" ca="1" si="210"/>
        <v>0.17785385012571409</v>
      </c>
    </row>
    <row r="1664" spans="1:50">
      <c r="A1664">
        <f t="shared" ca="1" si="206"/>
        <v>0.50913368091983691</v>
      </c>
      <c r="R1664">
        <f t="shared" ca="1" si="207"/>
        <v>-0.69429473403813846</v>
      </c>
      <c r="AH1664">
        <f t="shared" ca="1" si="208"/>
        <v>5.6471111567450718</v>
      </c>
      <c r="AI1664">
        <f t="shared" ca="1" si="209"/>
        <v>6.3779728833269322E-2</v>
      </c>
      <c r="AX1664">
        <f t="shared" ca="1" si="210"/>
        <v>0.67823903339883163</v>
      </c>
    </row>
    <row r="1665" spans="1:50">
      <c r="A1665">
        <f t="shared" ca="1" si="206"/>
        <v>0.24269280895280887</v>
      </c>
      <c r="R1665">
        <f t="shared" ca="1" si="207"/>
        <v>0.95407326056206709</v>
      </c>
      <c r="AH1665">
        <f t="shared" ca="1" si="208"/>
        <v>25.34622313298301</v>
      </c>
      <c r="AI1665">
        <f t="shared" ca="1" si="209"/>
        <v>0.69609564309566896</v>
      </c>
      <c r="AX1665">
        <f t="shared" ca="1" si="210"/>
        <v>0.61165821154037614</v>
      </c>
    </row>
    <row r="1666" spans="1:50">
      <c r="A1666">
        <f t="shared" ca="1" si="206"/>
        <v>0.10888367900361651</v>
      </c>
      <c r="R1666">
        <f t="shared" ca="1" si="207"/>
        <v>1.7386355945479479</v>
      </c>
      <c r="AH1666">
        <f t="shared" ca="1" si="208"/>
        <v>7.9857821036298251</v>
      </c>
      <c r="AI1666">
        <f t="shared" ca="1" si="209"/>
        <v>0.12754543161330878</v>
      </c>
      <c r="AX1666">
        <f t="shared" ca="1" si="210"/>
        <v>0.20549370821423393</v>
      </c>
    </row>
    <row r="1667" spans="1:50">
      <c r="A1667">
        <f t="shared" ref="A1667:A1730" ca="1" si="211">RAND()</f>
        <v>0.58016223252588839</v>
      </c>
      <c r="R1667">
        <f t="shared" ref="R1667:R1730" ca="1" si="212">_xlfn.NORM.INV(RAND(),0,1)</f>
        <v>0.55796531351020973</v>
      </c>
      <c r="AH1667">
        <f t="shared" ref="AH1667:AH1730" ca="1" si="213">IF(AI1667&lt;$AL$4,$AL$1+SQRT(AI1667*($AL$2-$AL$1)*($AL$3-$AL$1)),$AL$2-SQRT((1-AI1667)*($AL$2-$AL$1)*($AL$2-$AL$3)))</f>
        <v>19.380719863402167</v>
      </c>
      <c r="AI1667">
        <f t="shared" ref="AI1667:AI1730" ca="1" si="214">RAND()</f>
        <v>0.53122984195827272</v>
      </c>
      <c r="AX1667">
        <f t="shared" ref="AX1667:AX1730" ca="1" si="215">-LN(1-RAND())/$AW$2</f>
        <v>1.0657062325646138</v>
      </c>
    </row>
    <row r="1668" spans="1:50">
      <c r="A1668">
        <f t="shared" ca="1" si="211"/>
        <v>0.81679690766236401</v>
      </c>
      <c r="R1668">
        <f t="shared" ca="1" si="212"/>
        <v>4.6067911110133974E-2</v>
      </c>
      <c r="AH1668">
        <f t="shared" ca="1" si="213"/>
        <v>14.414651670598566</v>
      </c>
      <c r="AI1668">
        <f t="shared" ca="1" si="214"/>
        <v>0.36684149213758332</v>
      </c>
      <c r="AX1668">
        <f t="shared" ca="1" si="215"/>
        <v>0.49144797265700263</v>
      </c>
    </row>
    <row r="1669" spans="1:50">
      <c r="A1669">
        <f t="shared" ca="1" si="211"/>
        <v>0.19834901259444127</v>
      </c>
      <c r="R1669">
        <f t="shared" ca="1" si="212"/>
        <v>-1.5425607668079162</v>
      </c>
      <c r="AH1669">
        <f t="shared" ca="1" si="213"/>
        <v>17.068984593589498</v>
      </c>
      <c r="AI1669">
        <f t="shared" ca="1" si="214"/>
        <v>0.45777411215137709</v>
      </c>
      <c r="AX1669">
        <f t="shared" ca="1" si="215"/>
        <v>4.204634874709984</v>
      </c>
    </row>
    <row r="1670" spans="1:50">
      <c r="A1670">
        <f t="shared" ca="1" si="211"/>
        <v>0.90966001170734723</v>
      </c>
      <c r="R1670">
        <f t="shared" ca="1" si="212"/>
        <v>-0.83291393924123713</v>
      </c>
      <c r="AH1670">
        <f t="shared" ca="1" si="213"/>
        <v>15.550978304454077</v>
      </c>
      <c r="AI1670">
        <f t="shared" ca="1" si="214"/>
        <v>0.40663245210990318</v>
      </c>
      <c r="AX1670">
        <f t="shared" ca="1" si="215"/>
        <v>2.1108657639049548</v>
      </c>
    </row>
    <row r="1671" spans="1:50">
      <c r="A1671">
        <f t="shared" ca="1" si="211"/>
        <v>0.35004367517810686</v>
      </c>
      <c r="R1671">
        <f t="shared" ca="1" si="212"/>
        <v>0.35364248439364887</v>
      </c>
      <c r="AH1671">
        <f t="shared" ca="1" si="213"/>
        <v>31.947656255540792</v>
      </c>
      <c r="AI1671">
        <f t="shared" ca="1" si="214"/>
        <v>0.83705644266594226</v>
      </c>
      <c r="AX1671">
        <f t="shared" ca="1" si="215"/>
        <v>3.8024476640227189</v>
      </c>
    </row>
    <row r="1672" spans="1:50">
      <c r="A1672">
        <f t="shared" ca="1" si="211"/>
        <v>0.98373395575051592</v>
      </c>
      <c r="R1672">
        <f t="shared" ca="1" si="212"/>
        <v>1.147624496278618</v>
      </c>
      <c r="AH1672">
        <f t="shared" ca="1" si="213"/>
        <v>7.6367853166018795</v>
      </c>
      <c r="AI1672">
        <f t="shared" ca="1" si="214"/>
        <v>0.11664097994373213</v>
      </c>
      <c r="AX1672">
        <f t="shared" ca="1" si="215"/>
        <v>1.1168493366749277</v>
      </c>
    </row>
    <row r="1673" spans="1:50">
      <c r="A1673">
        <f t="shared" ca="1" si="211"/>
        <v>0.66343676219493153</v>
      </c>
      <c r="R1673">
        <f t="shared" ca="1" si="212"/>
        <v>1.9092177948821352</v>
      </c>
      <c r="AH1673">
        <f t="shared" ca="1" si="213"/>
        <v>22.947852876805694</v>
      </c>
      <c r="AI1673">
        <f t="shared" ca="1" si="214"/>
        <v>0.63409066801252501</v>
      </c>
      <c r="AX1673">
        <f t="shared" ca="1" si="215"/>
        <v>1.1879793027679726</v>
      </c>
    </row>
    <row r="1674" spans="1:50">
      <c r="A1674">
        <f t="shared" ca="1" si="211"/>
        <v>0.36456751110945274</v>
      </c>
      <c r="R1674">
        <f t="shared" ca="1" si="212"/>
        <v>1.6870552354659483</v>
      </c>
      <c r="AH1674">
        <f t="shared" ca="1" si="213"/>
        <v>26.071876512467419</v>
      </c>
      <c r="AI1674">
        <f t="shared" ca="1" si="214"/>
        <v>0.71372245318269589</v>
      </c>
      <c r="AX1674">
        <f t="shared" ca="1" si="215"/>
        <v>5.1279497581136635</v>
      </c>
    </row>
    <row r="1675" spans="1:50">
      <c r="A1675">
        <f t="shared" ca="1" si="211"/>
        <v>0.35550578176923853</v>
      </c>
      <c r="R1675">
        <f t="shared" ca="1" si="212"/>
        <v>-0.21264646698580852</v>
      </c>
      <c r="AH1675">
        <f t="shared" ca="1" si="213"/>
        <v>25.853564775181116</v>
      </c>
      <c r="AI1675">
        <f t="shared" ca="1" si="214"/>
        <v>0.70847483296681291</v>
      </c>
      <c r="AX1675">
        <f t="shared" ca="1" si="215"/>
        <v>2.1060350388406097</v>
      </c>
    </row>
    <row r="1676" spans="1:50">
      <c r="A1676">
        <f t="shared" ca="1" si="211"/>
        <v>2.828953630099007E-2</v>
      </c>
      <c r="R1676">
        <f t="shared" ca="1" si="212"/>
        <v>0.69930019645528374</v>
      </c>
      <c r="AH1676">
        <f t="shared" ca="1" si="213"/>
        <v>7.5742323936199956</v>
      </c>
      <c r="AI1676">
        <f t="shared" ca="1" si="214"/>
        <v>0.11473799270512497</v>
      </c>
      <c r="AX1676">
        <f t="shared" ca="1" si="215"/>
        <v>1.9970287553338213</v>
      </c>
    </row>
    <row r="1677" spans="1:50">
      <c r="A1677">
        <f t="shared" ca="1" si="211"/>
        <v>0.88287471953424779</v>
      </c>
      <c r="R1677">
        <f t="shared" ca="1" si="212"/>
        <v>1.9758343252987463</v>
      </c>
      <c r="AH1677">
        <f t="shared" ca="1" si="213"/>
        <v>36.620885773039596</v>
      </c>
      <c r="AI1677">
        <f t="shared" ca="1" si="214"/>
        <v>0.91049965125097287</v>
      </c>
      <c r="AX1677">
        <f t="shared" ca="1" si="215"/>
        <v>6.0678867102697378</v>
      </c>
    </row>
    <row r="1678" spans="1:50">
      <c r="A1678">
        <f t="shared" ca="1" si="211"/>
        <v>0.79450018750606666</v>
      </c>
      <c r="R1678">
        <f t="shared" ca="1" si="212"/>
        <v>-1.2278505294300948</v>
      </c>
      <c r="AH1678">
        <f t="shared" ca="1" si="213"/>
        <v>8.4993211743686707</v>
      </c>
      <c r="AI1678">
        <f t="shared" ca="1" si="214"/>
        <v>0.1444769208501433</v>
      </c>
      <c r="AX1678">
        <f t="shared" ca="1" si="215"/>
        <v>3.5547091035116627</v>
      </c>
    </row>
    <row r="1679" spans="1:50">
      <c r="A1679">
        <f t="shared" ca="1" si="211"/>
        <v>0.23391435926066351</v>
      </c>
      <c r="R1679">
        <f t="shared" ca="1" si="212"/>
        <v>-0.2345248519412208</v>
      </c>
      <c r="AH1679">
        <f t="shared" ca="1" si="213"/>
        <v>6.9557240213153166</v>
      </c>
      <c r="AI1679">
        <f t="shared" ca="1" si="214"/>
        <v>9.6764193321405845E-2</v>
      </c>
      <c r="AX1679">
        <f t="shared" ca="1" si="215"/>
        <v>0.22428437361239464</v>
      </c>
    </row>
    <row r="1680" spans="1:50">
      <c r="A1680">
        <f t="shared" ca="1" si="211"/>
        <v>0.85725633674320934</v>
      </c>
      <c r="R1680">
        <f t="shared" ca="1" si="212"/>
        <v>-0.90035221660083176</v>
      </c>
      <c r="AH1680">
        <f t="shared" ca="1" si="213"/>
        <v>21.332858119750878</v>
      </c>
      <c r="AI1680">
        <f t="shared" ca="1" si="214"/>
        <v>0.58909748820883334</v>
      </c>
      <c r="AX1680">
        <f t="shared" ca="1" si="215"/>
        <v>1.0819543941327738</v>
      </c>
    </row>
    <row r="1681" spans="1:50">
      <c r="A1681">
        <f t="shared" ca="1" si="211"/>
        <v>0.18960082535155764</v>
      </c>
      <c r="R1681">
        <f t="shared" ca="1" si="212"/>
        <v>1.4472245932567149</v>
      </c>
      <c r="AH1681">
        <f t="shared" ca="1" si="213"/>
        <v>10.40943818845453</v>
      </c>
      <c r="AI1681">
        <f t="shared" ca="1" si="214"/>
        <v>0.21629370772309886</v>
      </c>
      <c r="AX1681">
        <f t="shared" ca="1" si="215"/>
        <v>4.3531050901571087</v>
      </c>
    </row>
    <row r="1682" spans="1:50">
      <c r="A1682">
        <f t="shared" ca="1" si="211"/>
        <v>0.65093437986918734</v>
      </c>
      <c r="R1682">
        <f t="shared" ca="1" si="212"/>
        <v>-1.34825065056953</v>
      </c>
      <c r="AH1682">
        <f t="shared" ca="1" si="213"/>
        <v>11.966206185985726</v>
      </c>
      <c r="AI1682">
        <f t="shared" ca="1" si="214"/>
        <v>0.27671526405652491</v>
      </c>
      <c r="AX1682">
        <f t="shared" ca="1" si="215"/>
        <v>0.26482259501412286</v>
      </c>
    </row>
    <row r="1683" spans="1:50">
      <c r="A1683">
        <f t="shared" ca="1" si="211"/>
        <v>0.64686981744477368</v>
      </c>
      <c r="R1683">
        <f t="shared" ca="1" si="212"/>
        <v>-1.5308706521206272</v>
      </c>
      <c r="AH1683">
        <f t="shared" ca="1" si="213"/>
        <v>6.7642017240692294</v>
      </c>
      <c r="AI1683">
        <f t="shared" ca="1" si="214"/>
        <v>9.1508849927802283E-2</v>
      </c>
      <c r="AX1683">
        <f t="shared" ca="1" si="215"/>
        <v>5.5768608807572368</v>
      </c>
    </row>
    <row r="1684" spans="1:50">
      <c r="A1684">
        <f t="shared" ca="1" si="211"/>
        <v>0.62052615324911831</v>
      </c>
      <c r="R1684">
        <f t="shared" ca="1" si="212"/>
        <v>0.37807914004030468</v>
      </c>
      <c r="AH1684">
        <f t="shared" ca="1" si="213"/>
        <v>11.435910017210048</v>
      </c>
      <c r="AI1684">
        <f t="shared" ca="1" si="214"/>
        <v>0.25640548189963996</v>
      </c>
      <c r="AX1684">
        <f t="shared" ca="1" si="215"/>
        <v>1.0059587967068517</v>
      </c>
    </row>
    <row r="1685" spans="1:50">
      <c r="A1685">
        <f t="shared" ca="1" si="211"/>
        <v>0.37839364244229268</v>
      </c>
      <c r="R1685">
        <f t="shared" ca="1" si="212"/>
        <v>1.3662919276600407</v>
      </c>
      <c r="AH1685">
        <f t="shared" ca="1" si="213"/>
        <v>2.992197403900037</v>
      </c>
      <c r="AI1685">
        <f t="shared" ca="1" si="214"/>
        <v>1.7906490607812242E-2</v>
      </c>
      <c r="AX1685">
        <f t="shared" ca="1" si="215"/>
        <v>0.60971273119562008</v>
      </c>
    </row>
    <row r="1686" spans="1:50">
      <c r="A1686">
        <f t="shared" ca="1" si="211"/>
        <v>5.6636519880496339E-3</v>
      </c>
      <c r="R1686">
        <f t="shared" ca="1" si="212"/>
        <v>0.49639768712412152</v>
      </c>
      <c r="AH1686">
        <f t="shared" ca="1" si="213"/>
        <v>37.401980498207976</v>
      </c>
      <c r="AI1686">
        <f t="shared" ca="1" si="214"/>
        <v>0.92064495231623389</v>
      </c>
      <c r="AX1686">
        <f t="shared" ca="1" si="215"/>
        <v>0.10162023882620218</v>
      </c>
    </row>
    <row r="1687" spans="1:50">
      <c r="A1687">
        <f t="shared" ca="1" si="211"/>
        <v>0.87884603007056461</v>
      </c>
      <c r="R1687">
        <f t="shared" ca="1" si="212"/>
        <v>2.4462484220386205E-2</v>
      </c>
      <c r="AH1687">
        <f t="shared" ca="1" si="213"/>
        <v>13.641614137111695</v>
      </c>
      <c r="AI1687">
        <f t="shared" ca="1" si="214"/>
        <v>0.33903388872266182</v>
      </c>
      <c r="AX1687">
        <f t="shared" ca="1" si="215"/>
        <v>6.0383673145920422</v>
      </c>
    </row>
    <row r="1688" spans="1:50">
      <c r="A1688">
        <f t="shared" ca="1" si="211"/>
        <v>0.78944993706554267</v>
      </c>
      <c r="R1688">
        <f t="shared" ca="1" si="212"/>
        <v>-1.7126646766085367</v>
      </c>
      <c r="AH1688">
        <f t="shared" ca="1" si="213"/>
        <v>3.2374963231925471</v>
      </c>
      <c r="AI1688">
        <f t="shared" ca="1" si="214"/>
        <v>2.0962764885370522E-2</v>
      </c>
      <c r="AX1688">
        <f t="shared" ca="1" si="215"/>
        <v>12.832021561994054</v>
      </c>
    </row>
    <row r="1689" spans="1:50">
      <c r="A1689">
        <f t="shared" ca="1" si="211"/>
        <v>0.80224395249316327</v>
      </c>
      <c r="R1689">
        <f t="shared" ca="1" si="212"/>
        <v>-0.38219174892741031</v>
      </c>
      <c r="AH1689">
        <f t="shared" ca="1" si="213"/>
        <v>34.467723801206731</v>
      </c>
      <c r="AI1689">
        <f t="shared" ca="1" si="214"/>
        <v>0.87937419804220007</v>
      </c>
      <c r="AX1689">
        <f t="shared" ca="1" si="215"/>
        <v>0.72855587932883936</v>
      </c>
    </row>
    <row r="1690" spans="1:50">
      <c r="A1690">
        <f t="shared" ca="1" si="211"/>
        <v>0.54110528671942615</v>
      </c>
      <c r="R1690">
        <f t="shared" ca="1" si="212"/>
        <v>-0.64489312900838947</v>
      </c>
      <c r="AH1690">
        <f t="shared" ca="1" si="213"/>
        <v>6.2171104730430935</v>
      </c>
      <c r="AI1690">
        <f t="shared" ca="1" si="214"/>
        <v>7.7304925268044222E-2</v>
      </c>
      <c r="AX1690">
        <f t="shared" ca="1" si="215"/>
        <v>1.3530682954440971</v>
      </c>
    </row>
    <row r="1691" spans="1:50">
      <c r="A1691">
        <f t="shared" ca="1" si="211"/>
        <v>2.9878531286208876E-2</v>
      </c>
      <c r="R1691">
        <f t="shared" ca="1" si="212"/>
        <v>-0.95965040691081438</v>
      </c>
      <c r="AH1691">
        <f t="shared" ca="1" si="213"/>
        <v>7.1177582654972795</v>
      </c>
      <c r="AI1691">
        <f t="shared" ca="1" si="214"/>
        <v>0.10132496545210967</v>
      </c>
      <c r="AX1691">
        <f t="shared" ca="1" si="215"/>
        <v>6.2291777247605769</v>
      </c>
    </row>
    <row r="1692" spans="1:50">
      <c r="A1692">
        <f t="shared" ca="1" si="211"/>
        <v>0.18365664599529963</v>
      </c>
      <c r="R1692">
        <f t="shared" ca="1" si="212"/>
        <v>-1.5227159204834675</v>
      </c>
      <c r="AH1692">
        <f t="shared" ca="1" si="213"/>
        <v>7.5058441688747726</v>
      </c>
      <c r="AI1692">
        <f t="shared" ca="1" si="214"/>
        <v>0.11267539337486288</v>
      </c>
      <c r="AX1692">
        <f t="shared" ca="1" si="215"/>
        <v>4.7422308408600705E-2</v>
      </c>
    </row>
    <row r="1693" spans="1:50">
      <c r="A1693">
        <f t="shared" ca="1" si="211"/>
        <v>0.40259182619945999</v>
      </c>
      <c r="R1693">
        <f t="shared" ca="1" si="212"/>
        <v>1.4580109347067201</v>
      </c>
      <c r="AH1693">
        <f t="shared" ca="1" si="213"/>
        <v>7.4423424352457666</v>
      </c>
      <c r="AI1693">
        <f t="shared" ca="1" si="214"/>
        <v>0.11077692184691978</v>
      </c>
      <c r="AX1693">
        <f t="shared" ca="1" si="215"/>
        <v>0.57249656063056531</v>
      </c>
    </row>
    <row r="1694" spans="1:50">
      <c r="A1694">
        <f t="shared" ca="1" si="211"/>
        <v>0.62331357656587161</v>
      </c>
      <c r="R1694">
        <f t="shared" ca="1" si="212"/>
        <v>-1.1834137654344685</v>
      </c>
      <c r="AH1694">
        <f t="shared" ca="1" si="213"/>
        <v>26.490603231503353</v>
      </c>
      <c r="AI1694">
        <f t="shared" ca="1" si="214"/>
        <v>0.72365413179069971</v>
      </c>
      <c r="AX1694">
        <f t="shared" ca="1" si="215"/>
        <v>0.45788039463187391</v>
      </c>
    </row>
    <row r="1695" spans="1:50">
      <c r="A1695">
        <f t="shared" ca="1" si="211"/>
        <v>0.71766165659296299</v>
      </c>
      <c r="R1695">
        <f t="shared" ca="1" si="212"/>
        <v>-0.73738975698170517</v>
      </c>
      <c r="AH1695">
        <f t="shared" ca="1" si="213"/>
        <v>8.4765811386217251</v>
      </c>
      <c r="AI1695">
        <f t="shared" ca="1" si="214"/>
        <v>0.14370485559927515</v>
      </c>
      <c r="AX1695">
        <f t="shared" ca="1" si="215"/>
        <v>3.5468163689654366</v>
      </c>
    </row>
    <row r="1696" spans="1:50">
      <c r="A1696">
        <f t="shared" ca="1" si="211"/>
        <v>0.12525976583756093</v>
      </c>
      <c r="R1696">
        <f t="shared" ca="1" si="212"/>
        <v>4.2543784161244907E-2</v>
      </c>
      <c r="AH1696">
        <f t="shared" ca="1" si="213"/>
        <v>17.397212204451911</v>
      </c>
      <c r="AI1696">
        <f t="shared" ca="1" si="214"/>
        <v>0.46852911397923025</v>
      </c>
      <c r="AX1696">
        <f t="shared" ca="1" si="215"/>
        <v>1.8992276164007045</v>
      </c>
    </row>
    <row r="1697" spans="1:50">
      <c r="A1697">
        <f t="shared" ca="1" si="211"/>
        <v>0.76515298935834453</v>
      </c>
      <c r="R1697">
        <f t="shared" ca="1" si="212"/>
        <v>0.14871594138142821</v>
      </c>
      <c r="AH1697">
        <f t="shared" ca="1" si="213"/>
        <v>37.195248979679235</v>
      </c>
      <c r="AI1697">
        <f t="shared" ca="1" si="214"/>
        <v>0.9180191756537972</v>
      </c>
      <c r="AX1697">
        <f t="shared" ca="1" si="215"/>
        <v>0.2669629926894474</v>
      </c>
    </row>
    <row r="1698" spans="1:50">
      <c r="A1698">
        <f t="shared" ca="1" si="211"/>
        <v>0.61930513115553554</v>
      </c>
      <c r="R1698">
        <f t="shared" ca="1" si="212"/>
        <v>-0.83430092269212619</v>
      </c>
      <c r="AH1698">
        <f t="shared" ca="1" si="213"/>
        <v>7.6222398504749007</v>
      </c>
      <c r="AI1698">
        <f t="shared" ca="1" si="214"/>
        <v>0.11619708067633527</v>
      </c>
      <c r="AX1698">
        <f t="shared" ca="1" si="215"/>
        <v>4.4278633369554443</v>
      </c>
    </row>
    <row r="1699" spans="1:50">
      <c r="A1699">
        <f t="shared" ca="1" si="211"/>
        <v>0.97790203131007658</v>
      </c>
      <c r="R1699">
        <f t="shared" ca="1" si="212"/>
        <v>0.20726585633249489</v>
      </c>
      <c r="AH1699">
        <f t="shared" ca="1" si="213"/>
        <v>30.115214998932718</v>
      </c>
      <c r="AI1699">
        <f t="shared" ca="1" si="214"/>
        <v>0.80229766273066483</v>
      </c>
      <c r="AX1699">
        <f t="shared" ca="1" si="215"/>
        <v>4.8171751577721862</v>
      </c>
    </row>
    <row r="1700" spans="1:50">
      <c r="A1700">
        <f t="shared" ca="1" si="211"/>
        <v>0.4904723918213505</v>
      </c>
      <c r="R1700">
        <f t="shared" ca="1" si="212"/>
        <v>-0.84683908224847415</v>
      </c>
      <c r="AH1700">
        <f t="shared" ca="1" si="213"/>
        <v>22.342132483330634</v>
      </c>
      <c r="AI1700">
        <f t="shared" ca="1" si="214"/>
        <v>0.61752118221518271</v>
      </c>
      <c r="AX1700">
        <f t="shared" ca="1" si="215"/>
        <v>2.0845116365918561</v>
      </c>
    </row>
    <row r="1701" spans="1:50">
      <c r="A1701">
        <f t="shared" ca="1" si="211"/>
        <v>0.29651933305471168</v>
      </c>
      <c r="R1701">
        <f t="shared" ca="1" si="212"/>
        <v>0.68669469248852577</v>
      </c>
      <c r="AH1701">
        <f t="shared" ca="1" si="213"/>
        <v>40.426824099221619</v>
      </c>
      <c r="AI1701">
        <f t="shared" ca="1" si="214"/>
        <v>0.95417715158637806</v>
      </c>
      <c r="AX1701">
        <f t="shared" ca="1" si="215"/>
        <v>5.8967609195206139</v>
      </c>
    </row>
    <row r="1702" spans="1:50">
      <c r="A1702">
        <f t="shared" ca="1" si="211"/>
        <v>0.50285821319754032</v>
      </c>
      <c r="R1702">
        <f t="shared" ca="1" si="212"/>
        <v>-1.7150923644152121</v>
      </c>
      <c r="AH1702">
        <f t="shared" ca="1" si="213"/>
        <v>30.80384789971977</v>
      </c>
      <c r="AI1702">
        <f t="shared" ca="1" si="214"/>
        <v>0.81575387227145346</v>
      </c>
      <c r="AX1702">
        <f t="shared" ca="1" si="215"/>
        <v>2.5495155065949682</v>
      </c>
    </row>
    <row r="1703" spans="1:50">
      <c r="A1703">
        <f t="shared" ca="1" si="211"/>
        <v>0.36080656530048738</v>
      </c>
      <c r="R1703">
        <f t="shared" ca="1" si="212"/>
        <v>0.77568921264732393</v>
      </c>
      <c r="AH1703">
        <f t="shared" ca="1" si="213"/>
        <v>28.809745240558396</v>
      </c>
      <c r="AI1703">
        <f t="shared" ca="1" si="214"/>
        <v>0.77548655161498126</v>
      </c>
      <c r="AX1703">
        <f t="shared" ca="1" si="215"/>
        <v>0.61081235763847241</v>
      </c>
    </row>
    <row r="1704" spans="1:50">
      <c r="A1704">
        <f t="shared" ca="1" si="211"/>
        <v>0.67653333344332456</v>
      </c>
      <c r="R1704">
        <f t="shared" ca="1" si="212"/>
        <v>0.28035706242232689</v>
      </c>
      <c r="AH1704">
        <f t="shared" ca="1" si="213"/>
        <v>16.341449263061975</v>
      </c>
      <c r="AI1704">
        <f t="shared" ca="1" si="214"/>
        <v>0.4335509811444842</v>
      </c>
      <c r="AX1704">
        <f t="shared" ca="1" si="215"/>
        <v>1.6592082255938845</v>
      </c>
    </row>
    <row r="1705" spans="1:50">
      <c r="A1705">
        <f t="shared" ca="1" si="211"/>
        <v>0.71848542710603291</v>
      </c>
      <c r="R1705">
        <f t="shared" ca="1" si="212"/>
        <v>1.272638871912243</v>
      </c>
      <c r="AH1705">
        <f t="shared" ca="1" si="213"/>
        <v>4.3940448885220169</v>
      </c>
      <c r="AI1705">
        <f t="shared" ca="1" si="214"/>
        <v>3.8615260964692921E-2</v>
      </c>
      <c r="AX1705">
        <f t="shared" ca="1" si="215"/>
        <v>3.7370666923262452</v>
      </c>
    </row>
    <row r="1706" spans="1:50">
      <c r="A1706">
        <f t="shared" ca="1" si="211"/>
        <v>0.97187862548513337</v>
      </c>
      <c r="R1706">
        <f t="shared" ca="1" si="212"/>
        <v>0.84653128358668295</v>
      </c>
      <c r="AH1706">
        <f t="shared" ca="1" si="213"/>
        <v>33.123917185178385</v>
      </c>
      <c r="AI1706">
        <f t="shared" ca="1" si="214"/>
        <v>0.85759891441364122</v>
      </c>
      <c r="AX1706">
        <f t="shared" ca="1" si="215"/>
        <v>1.6035669062982361</v>
      </c>
    </row>
    <row r="1707" spans="1:50">
      <c r="A1707">
        <f t="shared" ca="1" si="211"/>
        <v>7.4135881580546625E-2</v>
      </c>
      <c r="R1707">
        <f t="shared" ca="1" si="212"/>
        <v>0.91394121765938596</v>
      </c>
      <c r="AH1707">
        <f t="shared" ca="1" si="213"/>
        <v>7.0040923920241687</v>
      </c>
      <c r="AI1707">
        <f t="shared" ca="1" si="214"/>
        <v>9.8114620472021685E-2</v>
      </c>
      <c r="AX1707">
        <f t="shared" ca="1" si="215"/>
        <v>0.13806892784453201</v>
      </c>
    </row>
    <row r="1708" spans="1:50">
      <c r="A1708">
        <f t="shared" ca="1" si="211"/>
        <v>0.93187438471658479</v>
      </c>
      <c r="R1708">
        <f t="shared" ca="1" si="212"/>
        <v>0.1663981011809802</v>
      </c>
      <c r="AH1708">
        <f t="shared" ca="1" si="213"/>
        <v>21.593054381132948</v>
      </c>
      <c r="AI1708">
        <f t="shared" ca="1" si="214"/>
        <v>0.59652272030336495</v>
      </c>
      <c r="AX1708">
        <f t="shared" ca="1" si="215"/>
        <v>5.9735176453450398</v>
      </c>
    </row>
    <row r="1709" spans="1:50">
      <c r="A1709">
        <f t="shared" ca="1" si="211"/>
        <v>0.76944174532149934</v>
      </c>
      <c r="R1709">
        <f t="shared" ca="1" si="212"/>
        <v>1.3376685901112326</v>
      </c>
      <c r="AH1709">
        <f t="shared" ca="1" si="213"/>
        <v>6.6170972128229879</v>
      </c>
      <c r="AI1709">
        <f t="shared" ca="1" si="214"/>
        <v>8.7571951047899499E-2</v>
      </c>
      <c r="AX1709">
        <f t="shared" ca="1" si="215"/>
        <v>0.60821718013466808</v>
      </c>
    </row>
    <row r="1710" spans="1:50">
      <c r="A1710">
        <f t="shared" ca="1" si="211"/>
        <v>0.83283340537858264</v>
      </c>
      <c r="R1710">
        <f t="shared" ca="1" si="212"/>
        <v>-0.56303263615921617</v>
      </c>
      <c r="AH1710">
        <f t="shared" ca="1" si="213"/>
        <v>7.9526457078557238</v>
      </c>
      <c r="AI1710">
        <f t="shared" ca="1" si="214"/>
        <v>0.12648914750935214</v>
      </c>
      <c r="AX1710">
        <f t="shared" ca="1" si="215"/>
        <v>1.0364579817027471</v>
      </c>
    </row>
    <row r="1711" spans="1:50">
      <c r="A1711">
        <f t="shared" ca="1" si="211"/>
        <v>0.90307178040297809</v>
      </c>
      <c r="R1711">
        <f t="shared" ca="1" si="212"/>
        <v>-0.47168286406174903</v>
      </c>
      <c r="AH1711">
        <f t="shared" ca="1" si="213"/>
        <v>6.5111612378162</v>
      </c>
      <c r="AI1711">
        <f t="shared" ca="1" si="214"/>
        <v>8.4790441329680388E-2</v>
      </c>
      <c r="AX1711">
        <f t="shared" ca="1" si="215"/>
        <v>1.7685200828528722</v>
      </c>
    </row>
    <row r="1712" spans="1:50">
      <c r="A1712">
        <f t="shared" ca="1" si="211"/>
        <v>0.84158763966695516</v>
      </c>
      <c r="R1712">
        <f t="shared" ca="1" si="212"/>
        <v>0.83964118468517379</v>
      </c>
      <c r="AH1712">
        <f t="shared" ca="1" si="213"/>
        <v>5.0715125511232415</v>
      </c>
      <c r="AI1712">
        <f t="shared" ca="1" si="214"/>
        <v>5.1440479112401127E-2</v>
      </c>
      <c r="AX1712">
        <f t="shared" ca="1" si="215"/>
        <v>0.12917629006880471</v>
      </c>
    </row>
    <row r="1713" spans="1:50">
      <c r="A1713">
        <f t="shared" ca="1" si="211"/>
        <v>0.60648819274666654</v>
      </c>
      <c r="R1713">
        <f t="shared" ca="1" si="212"/>
        <v>0.31684972340225698</v>
      </c>
      <c r="AH1713">
        <f t="shared" ca="1" si="213"/>
        <v>5.8677525748541024</v>
      </c>
      <c r="AI1713">
        <f t="shared" ca="1" si="214"/>
        <v>6.8861040559413889E-2</v>
      </c>
      <c r="AX1713">
        <f t="shared" ca="1" si="215"/>
        <v>4.7183898943104872</v>
      </c>
    </row>
    <row r="1714" spans="1:50">
      <c r="A1714">
        <f t="shared" ca="1" si="211"/>
        <v>0.2921145470430101</v>
      </c>
      <c r="R1714">
        <f t="shared" ca="1" si="212"/>
        <v>-1.1093371451917169</v>
      </c>
      <c r="AH1714">
        <f t="shared" ca="1" si="213"/>
        <v>8.2832628809422673</v>
      </c>
      <c r="AI1714">
        <f t="shared" ca="1" si="214"/>
        <v>0.13722488790959197</v>
      </c>
      <c r="AX1714">
        <f t="shared" ca="1" si="215"/>
        <v>4.4739127722799932</v>
      </c>
    </row>
    <row r="1715" spans="1:50">
      <c r="A1715">
        <f t="shared" ca="1" si="211"/>
        <v>0.62124611206232627</v>
      </c>
      <c r="R1715">
        <f t="shared" ca="1" si="212"/>
        <v>-0.48068684768499259</v>
      </c>
      <c r="AH1715">
        <f t="shared" ca="1" si="213"/>
        <v>11.744952487791245</v>
      </c>
      <c r="AI1715">
        <f t="shared" ca="1" si="214"/>
        <v>0.26827566991932539</v>
      </c>
      <c r="AX1715">
        <f t="shared" ca="1" si="215"/>
        <v>7.5373971095486274</v>
      </c>
    </row>
    <row r="1716" spans="1:50">
      <c r="A1716">
        <f t="shared" ca="1" si="211"/>
        <v>0.82573611166551453</v>
      </c>
      <c r="R1716">
        <f t="shared" ca="1" si="212"/>
        <v>-0.79296168643292775</v>
      </c>
      <c r="AH1716">
        <f t="shared" ca="1" si="213"/>
        <v>7.9716734193090266</v>
      </c>
      <c r="AI1716">
        <f t="shared" ca="1" si="214"/>
        <v>0.12709515420823614</v>
      </c>
      <c r="AX1716">
        <f t="shared" ca="1" si="215"/>
        <v>7.651285376664271</v>
      </c>
    </row>
    <row r="1717" spans="1:50">
      <c r="A1717">
        <f t="shared" ca="1" si="211"/>
        <v>0.55984653560909936</v>
      </c>
      <c r="R1717">
        <f t="shared" ca="1" si="212"/>
        <v>1.3906283662456995</v>
      </c>
      <c r="AH1717">
        <f t="shared" ca="1" si="213"/>
        <v>43.021711878635841</v>
      </c>
      <c r="AI1717">
        <f t="shared" ca="1" si="214"/>
        <v>0.97565174744761396</v>
      </c>
      <c r="AX1717">
        <f t="shared" ca="1" si="215"/>
        <v>4.5552867239418937</v>
      </c>
    </row>
    <row r="1718" spans="1:50">
      <c r="A1718">
        <f t="shared" ca="1" si="211"/>
        <v>0.67399570358994809</v>
      </c>
      <c r="R1718">
        <f t="shared" ca="1" si="212"/>
        <v>-1.3905809361333985</v>
      </c>
      <c r="AH1718">
        <f t="shared" ca="1" si="213"/>
        <v>9.5412160388087646</v>
      </c>
      <c r="AI1718">
        <f t="shared" ca="1" si="214"/>
        <v>0.18206960699844321</v>
      </c>
      <c r="AX1718">
        <f t="shared" ca="1" si="215"/>
        <v>5.4038523553577614E-5</v>
      </c>
    </row>
    <row r="1719" spans="1:50">
      <c r="A1719">
        <f t="shared" ca="1" si="211"/>
        <v>0.70956873449191971</v>
      </c>
      <c r="R1719">
        <f t="shared" ca="1" si="212"/>
        <v>-0.85781218171533247</v>
      </c>
      <c r="AH1719">
        <f t="shared" ca="1" si="213"/>
        <v>39.717293275245375</v>
      </c>
      <c r="AI1719">
        <f t="shared" ca="1" si="214"/>
        <v>0.94713297120634299</v>
      </c>
      <c r="AX1719">
        <f t="shared" ca="1" si="215"/>
        <v>1.9343953326080332</v>
      </c>
    </row>
    <row r="1720" spans="1:50">
      <c r="A1720">
        <f t="shared" ca="1" si="211"/>
        <v>0.57133770426565833</v>
      </c>
      <c r="R1720">
        <f t="shared" ca="1" si="212"/>
        <v>-1.2727147707527429</v>
      </c>
      <c r="AH1720">
        <f t="shared" ca="1" si="213"/>
        <v>5.7758903734739597</v>
      </c>
      <c r="AI1720">
        <f t="shared" ca="1" si="214"/>
        <v>6.6721819212778311E-2</v>
      </c>
      <c r="AX1720">
        <f t="shared" ca="1" si="215"/>
        <v>4.2084011281019897</v>
      </c>
    </row>
    <row r="1721" spans="1:50">
      <c r="A1721">
        <f t="shared" ca="1" si="211"/>
        <v>0.37631394201420265</v>
      </c>
      <c r="R1721">
        <f t="shared" ca="1" si="212"/>
        <v>0.97448451820143545</v>
      </c>
      <c r="AH1721">
        <f t="shared" ca="1" si="213"/>
        <v>14.31193702444137</v>
      </c>
      <c r="AI1721">
        <f t="shared" ca="1" si="214"/>
        <v>0.36318108052628073</v>
      </c>
      <c r="AX1721">
        <f t="shared" ca="1" si="215"/>
        <v>0.76987298818474237</v>
      </c>
    </row>
    <row r="1722" spans="1:50">
      <c r="A1722">
        <f t="shared" ca="1" si="211"/>
        <v>0.14866018571558415</v>
      </c>
      <c r="R1722">
        <f t="shared" ca="1" si="212"/>
        <v>1.7242198013488266</v>
      </c>
      <c r="AH1722">
        <f t="shared" ca="1" si="213"/>
        <v>10.925592901579464</v>
      </c>
      <c r="AI1722">
        <f t="shared" ca="1" si="214"/>
        <v>0.23659535495345119</v>
      </c>
      <c r="AX1722">
        <f t="shared" ca="1" si="215"/>
        <v>2.3901790165651566</v>
      </c>
    </row>
    <row r="1723" spans="1:50">
      <c r="A1723">
        <f t="shared" ca="1" si="211"/>
        <v>0.16396193046330032</v>
      </c>
      <c r="R1723">
        <f t="shared" ca="1" si="212"/>
        <v>2.6872754481192258</v>
      </c>
      <c r="AH1723">
        <f t="shared" ca="1" si="213"/>
        <v>40.080914289938242</v>
      </c>
      <c r="AI1723">
        <f t="shared" ca="1" si="214"/>
        <v>0.95080586933822431</v>
      </c>
      <c r="AX1723">
        <f t="shared" ca="1" si="215"/>
        <v>5.8704599951012915</v>
      </c>
    </row>
    <row r="1724" spans="1:50">
      <c r="A1724">
        <f t="shared" ca="1" si="211"/>
        <v>0.21493985003602478</v>
      </c>
      <c r="R1724">
        <f t="shared" ca="1" si="212"/>
        <v>-2.3129231854893528</v>
      </c>
      <c r="AH1724">
        <f t="shared" ca="1" si="213"/>
        <v>19.34710012175805</v>
      </c>
      <c r="AI1724">
        <f t="shared" ca="1" si="214"/>
        <v>0.53019986452723733</v>
      </c>
      <c r="AX1724">
        <f t="shared" ca="1" si="215"/>
        <v>0.35737634442872518</v>
      </c>
    </row>
    <row r="1725" spans="1:50">
      <c r="A1725">
        <f t="shared" ca="1" si="211"/>
        <v>0.29518172806697118</v>
      </c>
      <c r="R1725">
        <f t="shared" ca="1" si="212"/>
        <v>4.6415330760773657E-2</v>
      </c>
      <c r="AH1725">
        <f t="shared" ca="1" si="213"/>
        <v>15.368830145456116</v>
      </c>
      <c r="AI1725">
        <f t="shared" ca="1" si="214"/>
        <v>0.40034103725286552</v>
      </c>
      <c r="AX1725">
        <f t="shared" ca="1" si="215"/>
        <v>0.54136961938280348</v>
      </c>
    </row>
    <row r="1726" spans="1:50">
      <c r="A1726">
        <f t="shared" ca="1" si="211"/>
        <v>0.68512680860420261</v>
      </c>
      <c r="R1726">
        <f t="shared" ca="1" si="212"/>
        <v>1.0279553100891654</v>
      </c>
      <c r="AH1726">
        <f t="shared" ca="1" si="213"/>
        <v>37.077862238268317</v>
      </c>
      <c r="AI1726">
        <f t="shared" ca="1" si="214"/>
        <v>0.91650917783341401</v>
      </c>
      <c r="AX1726">
        <f t="shared" ca="1" si="215"/>
        <v>2.8155647513909421</v>
      </c>
    </row>
    <row r="1727" spans="1:50">
      <c r="A1727">
        <f t="shared" ca="1" si="211"/>
        <v>0.36716119068134256</v>
      </c>
      <c r="R1727">
        <f t="shared" ca="1" si="212"/>
        <v>0.70055068574139068</v>
      </c>
      <c r="AH1727">
        <f t="shared" ca="1" si="213"/>
        <v>11.317656715937105</v>
      </c>
      <c r="AI1727">
        <f t="shared" ca="1" si="214"/>
        <v>0.25183815902695716</v>
      </c>
      <c r="AX1727">
        <f t="shared" ca="1" si="215"/>
        <v>2.5224800054756367</v>
      </c>
    </row>
    <row r="1728" spans="1:50">
      <c r="A1728">
        <f t="shared" ca="1" si="211"/>
        <v>0.82674796211359658</v>
      </c>
      <c r="R1728">
        <f t="shared" ca="1" si="212"/>
        <v>0.40685723063814255</v>
      </c>
      <c r="AH1728">
        <f t="shared" ca="1" si="213"/>
        <v>28.326824280273097</v>
      </c>
      <c r="AI1728">
        <f t="shared" ca="1" si="214"/>
        <v>0.76513672711092018</v>
      </c>
      <c r="AX1728">
        <f t="shared" ca="1" si="215"/>
        <v>4.4598673277715442</v>
      </c>
    </row>
    <row r="1729" spans="1:50">
      <c r="A1729">
        <f t="shared" ca="1" si="211"/>
        <v>0.69104064204919069</v>
      </c>
      <c r="R1729">
        <f t="shared" ca="1" si="212"/>
        <v>1.4403670026261699</v>
      </c>
      <c r="AH1729">
        <f t="shared" ca="1" si="213"/>
        <v>6.545990751249259</v>
      </c>
      <c r="AI1729">
        <f t="shared" ca="1" si="214"/>
        <v>8.5699989830881673E-2</v>
      </c>
      <c r="AX1729">
        <f t="shared" ca="1" si="215"/>
        <v>0.27629147773256069</v>
      </c>
    </row>
    <row r="1730" spans="1:50">
      <c r="A1730">
        <f t="shared" ca="1" si="211"/>
        <v>0.85806432999060511</v>
      </c>
      <c r="R1730">
        <f t="shared" ca="1" si="212"/>
        <v>1.6739702830955732</v>
      </c>
      <c r="AH1730">
        <f t="shared" ca="1" si="213"/>
        <v>44.333090196159567</v>
      </c>
      <c r="AI1730">
        <f t="shared" ca="1" si="214"/>
        <v>0.98394306663756859</v>
      </c>
      <c r="AX1730">
        <f t="shared" ca="1" si="215"/>
        <v>4.9844903113534285</v>
      </c>
    </row>
    <row r="1731" spans="1:50">
      <c r="A1731">
        <f t="shared" ref="A1731:A1794" ca="1" si="216">RAND()</f>
        <v>0.47371290153557111</v>
      </c>
      <c r="R1731">
        <f t="shared" ref="R1731:R1794" ca="1" si="217">_xlfn.NORM.INV(RAND(),0,1)</f>
        <v>1.0782012031344532</v>
      </c>
      <c r="AH1731">
        <f t="shared" ref="AH1731:AH1794" ca="1" si="218">IF(AI1731&lt;$AL$4,$AL$1+SQRT(AI1731*($AL$2-$AL$1)*($AL$3-$AL$1)),$AL$2-SQRT((1-AI1731)*($AL$2-$AL$1)*($AL$2-$AL$3)))</f>
        <v>37.192301952141861</v>
      </c>
      <c r="AI1731">
        <f t="shared" ref="AI1731:AI1794" ca="1" si="219">RAND()</f>
        <v>0.91798143535744547</v>
      </c>
      <c r="AX1731">
        <f t="shared" ref="AX1731:AX1794" ca="1" si="220">-LN(1-RAND())/$AW$2</f>
        <v>0.15440340733201582</v>
      </c>
    </row>
    <row r="1732" spans="1:50">
      <c r="A1732">
        <f t="shared" ca="1" si="216"/>
        <v>0.70243649003417585</v>
      </c>
      <c r="R1732">
        <f t="shared" ca="1" si="217"/>
        <v>-0.29354024697483877</v>
      </c>
      <c r="AH1732">
        <f t="shared" ca="1" si="218"/>
        <v>29.805957667010009</v>
      </c>
      <c r="AI1732">
        <f t="shared" ca="1" si="219"/>
        <v>0.79610032712670409</v>
      </c>
      <c r="AX1732">
        <f t="shared" ca="1" si="220"/>
        <v>0.27925144834580173</v>
      </c>
    </row>
    <row r="1733" spans="1:50">
      <c r="A1733">
        <f t="shared" ca="1" si="216"/>
        <v>0.45102097871155045</v>
      </c>
      <c r="R1733">
        <f t="shared" ca="1" si="217"/>
        <v>-0.78247973800941928</v>
      </c>
      <c r="AH1733">
        <f t="shared" ca="1" si="218"/>
        <v>39.050794523703651</v>
      </c>
      <c r="AI1733">
        <f t="shared" ca="1" si="219"/>
        <v>0.94005744971892102</v>
      </c>
      <c r="AX1733">
        <f t="shared" ca="1" si="220"/>
        <v>3.0736545357317708</v>
      </c>
    </row>
    <row r="1734" spans="1:50">
      <c r="A1734">
        <f t="shared" ca="1" si="216"/>
        <v>0.56661265916086068</v>
      </c>
      <c r="R1734">
        <f t="shared" ca="1" si="217"/>
        <v>-0.65139301468688304</v>
      </c>
      <c r="AH1734">
        <f t="shared" ca="1" si="218"/>
        <v>19.818250411073432</v>
      </c>
      <c r="AI1734">
        <f t="shared" ca="1" si="219"/>
        <v>0.54453099587566545</v>
      </c>
      <c r="AX1734">
        <f t="shared" ca="1" si="220"/>
        <v>2.9006364323780733</v>
      </c>
    </row>
    <row r="1735" spans="1:50">
      <c r="A1735">
        <f t="shared" ca="1" si="216"/>
        <v>0.8876760752450833</v>
      </c>
      <c r="R1735">
        <f t="shared" ca="1" si="217"/>
        <v>-9.6564609437686355E-2</v>
      </c>
      <c r="AH1735">
        <f t="shared" ca="1" si="218"/>
        <v>28.385097205668405</v>
      </c>
      <c r="AI1735">
        <f t="shared" ca="1" si="219"/>
        <v>0.76639798859579811</v>
      </c>
      <c r="AX1735">
        <f t="shared" ca="1" si="220"/>
        <v>2.2675663270181379</v>
      </c>
    </row>
    <row r="1736" spans="1:50">
      <c r="A1736">
        <f t="shared" ca="1" si="216"/>
        <v>0.79691543877837234</v>
      </c>
      <c r="R1736">
        <f t="shared" ca="1" si="217"/>
        <v>-0.43507668080943374</v>
      </c>
      <c r="AH1736">
        <f t="shared" ca="1" si="218"/>
        <v>35.221761833526628</v>
      </c>
      <c r="AI1736">
        <f t="shared" ca="1" si="219"/>
        <v>0.89080183834749482</v>
      </c>
      <c r="AX1736">
        <f t="shared" ca="1" si="220"/>
        <v>1.0712100542720027</v>
      </c>
    </row>
    <row r="1737" spans="1:50">
      <c r="A1737">
        <f t="shared" ca="1" si="216"/>
        <v>0.23688046815223029</v>
      </c>
      <c r="R1737">
        <f t="shared" ca="1" si="217"/>
        <v>0.21403567410384086</v>
      </c>
      <c r="AH1737">
        <f t="shared" ca="1" si="218"/>
        <v>16.855332032599371</v>
      </c>
      <c r="AI1737">
        <f t="shared" ca="1" si="219"/>
        <v>0.45071549266538335</v>
      </c>
      <c r="AX1737">
        <f t="shared" ca="1" si="220"/>
        <v>6.5305791578068764</v>
      </c>
    </row>
    <row r="1738" spans="1:50">
      <c r="A1738">
        <f t="shared" ca="1" si="216"/>
        <v>0.82892253550128858</v>
      </c>
      <c r="R1738">
        <f t="shared" ca="1" si="217"/>
        <v>-1.536142174518599</v>
      </c>
      <c r="AH1738">
        <f t="shared" ca="1" si="218"/>
        <v>16.943726418473396</v>
      </c>
      <c r="AI1738">
        <f t="shared" ca="1" si="219"/>
        <v>0.45364138845163327</v>
      </c>
      <c r="AX1738">
        <f t="shared" ca="1" si="220"/>
        <v>2.130054390503239</v>
      </c>
    </row>
    <row r="1739" spans="1:50">
      <c r="A1739">
        <f t="shared" ca="1" si="216"/>
        <v>0.18804882327266548</v>
      </c>
      <c r="R1739">
        <f t="shared" ca="1" si="217"/>
        <v>3.5943892707721678E-2</v>
      </c>
      <c r="AH1739">
        <f t="shared" ca="1" si="218"/>
        <v>15.09502742991247</v>
      </c>
      <c r="AI1739">
        <f t="shared" ca="1" si="219"/>
        <v>0.39082144494071858</v>
      </c>
      <c r="AX1739">
        <f t="shared" ca="1" si="220"/>
        <v>0.90151742899308018</v>
      </c>
    </row>
    <row r="1740" spans="1:50">
      <c r="A1740">
        <f t="shared" ca="1" si="216"/>
        <v>1.7034970281439632E-2</v>
      </c>
      <c r="R1740">
        <f t="shared" ca="1" si="217"/>
        <v>-0.18594153916850137</v>
      </c>
      <c r="AH1740">
        <f t="shared" ca="1" si="218"/>
        <v>4.1146393037224103</v>
      </c>
      <c r="AI1740">
        <f t="shared" ca="1" si="219"/>
        <v>3.3860513199474473E-2</v>
      </c>
      <c r="AX1740">
        <f t="shared" ca="1" si="220"/>
        <v>0.33562693697016649</v>
      </c>
    </row>
    <row r="1741" spans="1:50">
      <c r="A1741">
        <f t="shared" ca="1" si="216"/>
        <v>0.78962897063231197</v>
      </c>
      <c r="R1741">
        <f t="shared" ca="1" si="217"/>
        <v>-0.93066481827210512</v>
      </c>
      <c r="AH1741">
        <f t="shared" ca="1" si="218"/>
        <v>30.98991483809235</v>
      </c>
      <c r="AI1741">
        <f t="shared" ca="1" si="219"/>
        <v>0.81930833106850931</v>
      </c>
      <c r="AX1741">
        <f t="shared" ca="1" si="220"/>
        <v>0.13295288480504425</v>
      </c>
    </row>
    <row r="1742" spans="1:50">
      <c r="A1742">
        <f t="shared" ca="1" si="216"/>
        <v>0.6810946083016628</v>
      </c>
      <c r="R1742">
        <f t="shared" ca="1" si="217"/>
        <v>-0.19532989036632137</v>
      </c>
      <c r="AH1742">
        <f t="shared" ca="1" si="218"/>
        <v>10.933336152701393</v>
      </c>
      <c r="AI1742">
        <f t="shared" ca="1" si="219"/>
        <v>0.23689788792108601</v>
      </c>
      <c r="AX1742">
        <f t="shared" ca="1" si="220"/>
        <v>3.5415509687752236</v>
      </c>
    </row>
    <row r="1743" spans="1:50">
      <c r="A1743">
        <f t="shared" ca="1" si="216"/>
        <v>0.86809459287859414</v>
      </c>
      <c r="R1743">
        <f t="shared" ca="1" si="217"/>
        <v>-0.62447769324401581</v>
      </c>
      <c r="AH1743">
        <f t="shared" ca="1" si="218"/>
        <v>10.384450034629907</v>
      </c>
      <c r="AI1743">
        <f t="shared" ca="1" si="219"/>
        <v>0.21530410047063286</v>
      </c>
      <c r="AX1743">
        <f t="shared" ca="1" si="220"/>
        <v>1.7775755980716514</v>
      </c>
    </row>
    <row r="1744" spans="1:50">
      <c r="A1744">
        <f t="shared" ca="1" si="216"/>
        <v>0.73753713432445034</v>
      </c>
      <c r="R1744">
        <f t="shared" ca="1" si="217"/>
        <v>0.42655880022043063</v>
      </c>
      <c r="AH1744">
        <f t="shared" ca="1" si="218"/>
        <v>20.485244180615378</v>
      </c>
      <c r="AI1744">
        <f t="shared" ca="1" si="219"/>
        <v>0.56443959446105085</v>
      </c>
      <c r="AX1744">
        <f t="shared" ca="1" si="220"/>
        <v>0.62660118676671461</v>
      </c>
    </row>
    <row r="1745" spans="1:50">
      <c r="A1745">
        <f t="shared" ca="1" si="216"/>
        <v>0.18039210353274693</v>
      </c>
      <c r="R1745">
        <f t="shared" ca="1" si="217"/>
        <v>-0.88752061350223022</v>
      </c>
      <c r="AH1745">
        <f t="shared" ca="1" si="218"/>
        <v>17.465711598327708</v>
      </c>
      <c r="AI1745">
        <f t="shared" ca="1" si="219"/>
        <v>0.47076003909840602</v>
      </c>
      <c r="AX1745">
        <f t="shared" ca="1" si="220"/>
        <v>2.0144396120239412</v>
      </c>
    </row>
    <row r="1746" spans="1:50">
      <c r="A1746">
        <f t="shared" ca="1" si="216"/>
        <v>0.65676901905331153</v>
      </c>
      <c r="R1746">
        <f t="shared" ca="1" si="217"/>
        <v>0.53917977573758424</v>
      </c>
      <c r="AH1746">
        <f t="shared" ca="1" si="218"/>
        <v>17.179703076163989</v>
      </c>
      <c r="AI1746">
        <f t="shared" ca="1" si="219"/>
        <v>0.46141405491562026</v>
      </c>
      <c r="AX1746">
        <f t="shared" ca="1" si="220"/>
        <v>0.42577728842133794</v>
      </c>
    </row>
    <row r="1747" spans="1:50">
      <c r="A1747">
        <f t="shared" ca="1" si="216"/>
        <v>0.77166229972540867</v>
      </c>
      <c r="R1747">
        <f t="shared" ca="1" si="217"/>
        <v>2.6964562716921252</v>
      </c>
      <c r="AH1747">
        <f t="shared" ca="1" si="218"/>
        <v>20.67461582788593</v>
      </c>
      <c r="AI1747">
        <f t="shared" ca="1" si="219"/>
        <v>0.57001092157896072</v>
      </c>
      <c r="AX1747">
        <f t="shared" ca="1" si="220"/>
        <v>3.7005548197914244</v>
      </c>
    </row>
    <row r="1748" spans="1:50">
      <c r="A1748">
        <f t="shared" ca="1" si="216"/>
        <v>3.4894287120263878E-2</v>
      </c>
      <c r="R1748">
        <f t="shared" ca="1" si="217"/>
        <v>1.1570573699011086</v>
      </c>
      <c r="AH1748">
        <f t="shared" ca="1" si="218"/>
        <v>7.7123137508421165</v>
      </c>
      <c r="AI1748">
        <f t="shared" ca="1" si="219"/>
        <v>0.1189595667828568</v>
      </c>
      <c r="AX1748">
        <f t="shared" ca="1" si="220"/>
        <v>3.332567137724082</v>
      </c>
    </row>
    <row r="1749" spans="1:50">
      <c r="A1749">
        <f t="shared" ca="1" si="216"/>
        <v>0.85970771529042134</v>
      </c>
      <c r="R1749">
        <f t="shared" ca="1" si="217"/>
        <v>0.53598953853236364</v>
      </c>
      <c r="AH1749">
        <f t="shared" ca="1" si="218"/>
        <v>9.7483002437744055</v>
      </c>
      <c r="AI1749">
        <f t="shared" ca="1" si="219"/>
        <v>0.1900587152855443</v>
      </c>
      <c r="AX1749">
        <f t="shared" ca="1" si="220"/>
        <v>1.0565926505870684</v>
      </c>
    </row>
    <row r="1750" spans="1:50">
      <c r="A1750">
        <f t="shared" ca="1" si="216"/>
        <v>9.9598032408956483E-2</v>
      </c>
      <c r="R1750">
        <f t="shared" ca="1" si="217"/>
        <v>0.45326365572362737</v>
      </c>
      <c r="AH1750">
        <f t="shared" ca="1" si="218"/>
        <v>14.862326971110001</v>
      </c>
      <c r="AI1750">
        <f t="shared" ca="1" si="219"/>
        <v>0.38267196705740814</v>
      </c>
      <c r="AX1750">
        <f t="shared" ca="1" si="220"/>
        <v>6.360197670079077</v>
      </c>
    </row>
    <row r="1751" spans="1:50">
      <c r="A1751">
        <f t="shared" ca="1" si="216"/>
        <v>0.21721947031969213</v>
      </c>
      <c r="R1751">
        <f t="shared" ca="1" si="217"/>
        <v>-0.85151655485090882</v>
      </c>
      <c r="AH1751">
        <f t="shared" ca="1" si="218"/>
        <v>13.650018997538929</v>
      </c>
      <c r="AI1751">
        <f t="shared" ca="1" si="219"/>
        <v>0.33933944056035958</v>
      </c>
      <c r="AX1751">
        <f t="shared" ca="1" si="220"/>
        <v>1.0446761589751283</v>
      </c>
    </row>
    <row r="1752" spans="1:50">
      <c r="A1752">
        <f t="shared" ca="1" si="216"/>
        <v>0.30557701994600339</v>
      </c>
      <c r="R1752">
        <f t="shared" ca="1" si="217"/>
        <v>-1.9919040415840095</v>
      </c>
      <c r="AH1752">
        <f t="shared" ca="1" si="218"/>
        <v>9.3839939130631596</v>
      </c>
      <c r="AI1752">
        <f t="shared" ca="1" si="219"/>
        <v>0.17611868352081284</v>
      </c>
      <c r="AX1752">
        <f t="shared" ca="1" si="220"/>
        <v>1.1705519923045371</v>
      </c>
    </row>
    <row r="1753" spans="1:50">
      <c r="A1753">
        <f t="shared" ca="1" si="216"/>
        <v>0.56704156779877801</v>
      </c>
      <c r="R1753">
        <f t="shared" ca="1" si="217"/>
        <v>-0.57303831802911909</v>
      </c>
      <c r="AH1753">
        <f t="shared" ca="1" si="218"/>
        <v>35.80192454039674</v>
      </c>
      <c r="AI1753">
        <f t="shared" ca="1" si="219"/>
        <v>0.89920732662170588</v>
      </c>
      <c r="AX1753">
        <f t="shared" ca="1" si="220"/>
        <v>1.8240336638899637</v>
      </c>
    </row>
    <row r="1754" spans="1:50">
      <c r="A1754">
        <f t="shared" ca="1" si="216"/>
        <v>0.66092504026824317</v>
      </c>
      <c r="R1754">
        <f t="shared" ca="1" si="217"/>
        <v>-0.75954693246955263</v>
      </c>
      <c r="AH1754">
        <f t="shared" ca="1" si="218"/>
        <v>14.582433517586267</v>
      </c>
      <c r="AI1754">
        <f t="shared" ca="1" si="219"/>
        <v>0.37279799223190158</v>
      </c>
      <c r="AX1754">
        <f t="shared" ca="1" si="220"/>
        <v>6.8947340940444173</v>
      </c>
    </row>
    <row r="1755" spans="1:50">
      <c r="A1755">
        <f t="shared" ca="1" si="216"/>
        <v>0.68976855850359142</v>
      </c>
      <c r="R1755">
        <f t="shared" ca="1" si="217"/>
        <v>0.65735395737420754</v>
      </c>
      <c r="AH1755">
        <f t="shared" ca="1" si="218"/>
        <v>14.738338276915819</v>
      </c>
      <c r="AI1755">
        <f t="shared" ca="1" si="219"/>
        <v>0.37830760626338988</v>
      </c>
      <c r="AX1755">
        <f t="shared" ca="1" si="220"/>
        <v>4.2303782487143344</v>
      </c>
    </row>
    <row r="1756" spans="1:50">
      <c r="A1756">
        <f t="shared" ca="1" si="216"/>
        <v>0.57367240404873587</v>
      </c>
      <c r="R1756">
        <f t="shared" ca="1" si="217"/>
        <v>-1.4940507750431211</v>
      </c>
      <c r="AH1756">
        <f t="shared" ca="1" si="218"/>
        <v>37.048247380892278</v>
      </c>
      <c r="AI1756">
        <f t="shared" ca="1" si="219"/>
        <v>0.91612605204671815</v>
      </c>
      <c r="AX1756">
        <f t="shared" ca="1" si="220"/>
        <v>2.1766710958732163</v>
      </c>
    </row>
    <row r="1757" spans="1:50">
      <c r="A1757">
        <f t="shared" ca="1" si="216"/>
        <v>0.23843220265378307</v>
      </c>
      <c r="R1757">
        <f t="shared" ca="1" si="217"/>
        <v>-1.0840227972482566</v>
      </c>
      <c r="AH1757">
        <f t="shared" ca="1" si="218"/>
        <v>5.2974242862220215</v>
      </c>
      <c r="AI1757">
        <f t="shared" ca="1" si="219"/>
        <v>5.6125408136509791E-2</v>
      </c>
      <c r="AX1757">
        <f t="shared" ca="1" si="220"/>
        <v>1.865469812946148</v>
      </c>
    </row>
    <row r="1758" spans="1:50">
      <c r="A1758">
        <f t="shared" ca="1" si="216"/>
        <v>0.11032766262248861</v>
      </c>
      <c r="R1758">
        <f t="shared" ca="1" si="217"/>
        <v>-1.0765674927412971</v>
      </c>
      <c r="AH1758">
        <f t="shared" ca="1" si="218"/>
        <v>2.5169092082716533</v>
      </c>
      <c r="AI1758">
        <f t="shared" ca="1" si="219"/>
        <v>1.2669663925365282E-2</v>
      </c>
      <c r="AX1758">
        <f t="shared" ca="1" si="220"/>
        <v>0.52389113889545258</v>
      </c>
    </row>
    <row r="1759" spans="1:50">
      <c r="A1759">
        <f t="shared" ca="1" si="216"/>
        <v>9.3932974642952694E-2</v>
      </c>
      <c r="R1759">
        <f t="shared" ca="1" si="217"/>
        <v>1.3135898870419209</v>
      </c>
      <c r="AH1759">
        <f t="shared" ca="1" si="218"/>
        <v>18.201369238916318</v>
      </c>
      <c r="AI1759">
        <f t="shared" ca="1" si="219"/>
        <v>0.49442354086013129</v>
      </c>
      <c r="AX1759">
        <f t="shared" ca="1" si="220"/>
        <v>2.1640874413889049</v>
      </c>
    </row>
    <row r="1760" spans="1:50">
      <c r="A1760">
        <f t="shared" ca="1" si="216"/>
        <v>0.64882335796418278</v>
      </c>
      <c r="R1760">
        <f t="shared" ca="1" si="217"/>
        <v>-1.9406231265248925</v>
      </c>
      <c r="AH1760">
        <f t="shared" ca="1" si="218"/>
        <v>21.03843883641191</v>
      </c>
      <c r="AI1760">
        <f t="shared" ca="1" si="219"/>
        <v>0.58061398748387305</v>
      </c>
      <c r="AX1760">
        <f t="shared" ca="1" si="220"/>
        <v>0.21461021358038201</v>
      </c>
    </row>
    <row r="1761" spans="1:50">
      <c r="A1761">
        <f t="shared" ca="1" si="216"/>
        <v>0.36559752264468637</v>
      </c>
      <c r="R1761">
        <f t="shared" ca="1" si="217"/>
        <v>-2.0584575846888064E-2</v>
      </c>
      <c r="AH1761">
        <f t="shared" ca="1" si="218"/>
        <v>12.638239399947437</v>
      </c>
      <c r="AI1761">
        <f t="shared" ca="1" si="219"/>
        <v>0.3020494224321798</v>
      </c>
      <c r="AX1761">
        <f t="shared" ca="1" si="220"/>
        <v>3.3005518356607157</v>
      </c>
    </row>
    <row r="1762" spans="1:50">
      <c r="A1762">
        <f t="shared" ca="1" si="216"/>
        <v>0.78687543743637645</v>
      </c>
      <c r="R1762">
        <f t="shared" ca="1" si="217"/>
        <v>2.4354379443315612E-2</v>
      </c>
      <c r="AH1762">
        <f t="shared" ca="1" si="218"/>
        <v>9.3828430590605691</v>
      </c>
      <c r="AI1762">
        <f t="shared" ca="1" si="219"/>
        <v>0.17607548774192217</v>
      </c>
      <c r="AX1762">
        <f t="shared" ca="1" si="220"/>
        <v>0.92698908257140122</v>
      </c>
    </row>
    <row r="1763" spans="1:50">
      <c r="A1763">
        <f t="shared" ca="1" si="216"/>
        <v>9.1457322733376589E-2</v>
      </c>
      <c r="R1763">
        <f t="shared" ca="1" si="217"/>
        <v>-0.21746098821347387</v>
      </c>
      <c r="AH1763">
        <f t="shared" ca="1" si="218"/>
        <v>14.701595312608248</v>
      </c>
      <c r="AI1763">
        <f t="shared" ca="1" si="219"/>
        <v>0.37701131326255988</v>
      </c>
      <c r="AX1763">
        <f t="shared" ca="1" si="220"/>
        <v>1.6462153968287891</v>
      </c>
    </row>
    <row r="1764" spans="1:50">
      <c r="A1764">
        <f t="shared" ca="1" si="216"/>
        <v>0.29771698946688396</v>
      </c>
      <c r="R1764">
        <f t="shared" ca="1" si="217"/>
        <v>0.15709363389839801</v>
      </c>
      <c r="AH1764">
        <f t="shared" ca="1" si="218"/>
        <v>11.995335950516548</v>
      </c>
      <c r="AI1764">
        <f t="shared" ca="1" si="219"/>
        <v>0.27782275524295008</v>
      </c>
      <c r="AX1764">
        <f t="shared" ca="1" si="220"/>
        <v>10.775918012269516</v>
      </c>
    </row>
    <row r="1765" spans="1:50">
      <c r="A1765">
        <f t="shared" ca="1" si="216"/>
        <v>1.6468518037565882E-2</v>
      </c>
      <c r="R1765">
        <f t="shared" ca="1" si="217"/>
        <v>-1.0679988830262259</v>
      </c>
      <c r="AH1765">
        <f t="shared" ca="1" si="218"/>
        <v>13.149662266776097</v>
      </c>
      <c r="AI1765">
        <f t="shared" ca="1" si="219"/>
        <v>0.3210263044736672</v>
      </c>
      <c r="AX1765">
        <f t="shared" ca="1" si="220"/>
        <v>5.5610837376763665E-2</v>
      </c>
    </row>
    <row r="1766" spans="1:50">
      <c r="A1766">
        <f t="shared" ca="1" si="216"/>
        <v>0.76290985535116806</v>
      </c>
      <c r="R1766">
        <f t="shared" ca="1" si="217"/>
        <v>0.65746830451478888</v>
      </c>
      <c r="AH1766">
        <f t="shared" ca="1" si="218"/>
        <v>36.48203825333993</v>
      </c>
      <c r="AI1766">
        <f t="shared" ca="1" si="219"/>
        <v>0.90863235510791751</v>
      </c>
      <c r="AX1766">
        <f t="shared" ca="1" si="220"/>
        <v>0.86830196049105834</v>
      </c>
    </row>
    <row r="1767" spans="1:50">
      <c r="A1767">
        <f t="shared" ca="1" si="216"/>
        <v>0.22233987477889205</v>
      </c>
      <c r="R1767">
        <f t="shared" ca="1" si="217"/>
        <v>-1.0327696199147336</v>
      </c>
      <c r="AH1767">
        <f t="shared" ca="1" si="218"/>
        <v>40.473224895457975</v>
      </c>
      <c r="AI1767">
        <f t="shared" ca="1" si="219"/>
        <v>0.95462027805373917</v>
      </c>
      <c r="AX1767">
        <f t="shared" ca="1" si="220"/>
        <v>12.270391661151869</v>
      </c>
    </row>
    <row r="1768" spans="1:50">
      <c r="A1768">
        <f t="shared" ca="1" si="216"/>
        <v>0.34224904313644788</v>
      </c>
      <c r="R1768">
        <f t="shared" ca="1" si="217"/>
        <v>-0.69132575503084415</v>
      </c>
      <c r="AH1768">
        <f t="shared" ca="1" si="218"/>
        <v>7.7478115203208207</v>
      </c>
      <c r="AI1768">
        <f t="shared" ca="1" si="219"/>
        <v>0.12005716670883204</v>
      </c>
      <c r="AX1768">
        <f t="shared" ca="1" si="220"/>
        <v>2.3256332321092805</v>
      </c>
    </row>
    <row r="1769" spans="1:50">
      <c r="A1769">
        <f t="shared" ca="1" si="216"/>
        <v>0.78065211238733956</v>
      </c>
      <c r="R1769">
        <f t="shared" ca="1" si="217"/>
        <v>-0.79056587342247286</v>
      </c>
      <c r="AH1769">
        <f t="shared" ca="1" si="218"/>
        <v>15.456039354971317</v>
      </c>
      <c r="AI1769">
        <f t="shared" ca="1" si="219"/>
        <v>0.40335739147735483</v>
      </c>
      <c r="AX1769">
        <f t="shared" ca="1" si="220"/>
        <v>1.6245070376270283</v>
      </c>
    </row>
    <row r="1770" spans="1:50">
      <c r="A1770">
        <f t="shared" ca="1" si="216"/>
        <v>0.54622781884806393</v>
      </c>
      <c r="R1770">
        <f t="shared" ca="1" si="217"/>
        <v>-1.251293279018032</v>
      </c>
      <c r="AH1770">
        <f t="shared" ca="1" si="218"/>
        <v>34.859282572565306</v>
      </c>
      <c r="AI1770">
        <f t="shared" ca="1" si="219"/>
        <v>0.88537933789128764</v>
      </c>
      <c r="AX1770">
        <f t="shared" ca="1" si="220"/>
        <v>0.90513610246136189</v>
      </c>
    </row>
    <row r="1771" spans="1:50">
      <c r="A1771">
        <f t="shared" ca="1" si="216"/>
        <v>0.77998995769833701</v>
      </c>
      <c r="R1771">
        <f t="shared" ca="1" si="217"/>
        <v>-0.81331117442906897</v>
      </c>
      <c r="AH1771">
        <f t="shared" ca="1" si="218"/>
        <v>22.527143087467774</v>
      </c>
      <c r="AI1771">
        <f t="shared" ca="1" si="219"/>
        <v>0.62262106653176519</v>
      </c>
      <c r="AX1771">
        <f t="shared" ca="1" si="220"/>
        <v>1.0395233831055977</v>
      </c>
    </row>
    <row r="1772" spans="1:50">
      <c r="A1772">
        <f t="shared" ca="1" si="216"/>
        <v>0.64484169834208205</v>
      </c>
      <c r="R1772">
        <f t="shared" ca="1" si="217"/>
        <v>0.34900912768974984</v>
      </c>
      <c r="AH1772">
        <f t="shared" ca="1" si="218"/>
        <v>9.3009233420300639</v>
      </c>
      <c r="AI1772">
        <f t="shared" ca="1" si="219"/>
        <v>0.17301435002863941</v>
      </c>
      <c r="AX1772">
        <f t="shared" ca="1" si="220"/>
        <v>0.69221796481473441</v>
      </c>
    </row>
    <row r="1773" spans="1:50">
      <c r="A1773">
        <f t="shared" ca="1" si="216"/>
        <v>0.80721027630331998</v>
      </c>
      <c r="R1773">
        <f t="shared" ca="1" si="217"/>
        <v>0.29578092062305567</v>
      </c>
      <c r="AH1773">
        <f t="shared" ca="1" si="218"/>
        <v>5.5690197013165168</v>
      </c>
      <c r="AI1773">
        <f t="shared" ca="1" si="219"/>
        <v>6.2027960867303E-2</v>
      </c>
      <c r="AX1773">
        <f t="shared" ca="1" si="220"/>
        <v>1.070556915916417</v>
      </c>
    </row>
    <row r="1774" spans="1:50">
      <c r="A1774">
        <f t="shared" ca="1" si="216"/>
        <v>0.46438807063136889</v>
      </c>
      <c r="R1774">
        <f t="shared" ca="1" si="217"/>
        <v>1.1054836102339132</v>
      </c>
      <c r="AH1774">
        <f t="shared" ca="1" si="218"/>
        <v>10.585407930817389</v>
      </c>
      <c r="AI1774">
        <f t="shared" ca="1" si="219"/>
        <v>0.22324496600996369</v>
      </c>
      <c r="AX1774">
        <f t="shared" ca="1" si="220"/>
        <v>8.5186159480301011</v>
      </c>
    </row>
    <row r="1775" spans="1:50">
      <c r="A1775">
        <f t="shared" ca="1" si="216"/>
        <v>0.81576382806246039</v>
      </c>
      <c r="R1775">
        <f t="shared" ca="1" si="217"/>
        <v>-1.0843348893754245</v>
      </c>
      <c r="AH1775">
        <f t="shared" ca="1" si="218"/>
        <v>10.31813727473795</v>
      </c>
      <c r="AI1775">
        <f t="shared" ca="1" si="219"/>
        <v>0.21267488532672929</v>
      </c>
      <c r="AX1775">
        <f t="shared" ca="1" si="220"/>
        <v>2.7007523484837312</v>
      </c>
    </row>
    <row r="1776" spans="1:50">
      <c r="A1776">
        <f t="shared" ca="1" si="216"/>
        <v>0.32569091864077415</v>
      </c>
      <c r="R1776">
        <f t="shared" ca="1" si="217"/>
        <v>-1.3724528315994082</v>
      </c>
      <c r="AH1776">
        <f t="shared" ca="1" si="218"/>
        <v>37.619875956765114</v>
      </c>
      <c r="AI1776">
        <f t="shared" ca="1" si="219"/>
        <v>0.92336626433705871</v>
      </c>
      <c r="AX1776">
        <f t="shared" ca="1" si="220"/>
        <v>4.0908234677510853</v>
      </c>
    </row>
    <row r="1777" spans="1:50">
      <c r="A1777">
        <f t="shared" ca="1" si="216"/>
        <v>0.61192356480106436</v>
      </c>
      <c r="R1777">
        <f t="shared" ca="1" si="217"/>
        <v>0.21693570621517874</v>
      </c>
      <c r="AH1777">
        <f t="shared" ca="1" si="218"/>
        <v>12.006422256019043</v>
      </c>
      <c r="AI1777">
        <f t="shared" ca="1" si="219"/>
        <v>0.27824402510603741</v>
      </c>
      <c r="AX1777">
        <f t="shared" ca="1" si="220"/>
        <v>0.26141219585952336</v>
      </c>
    </row>
    <row r="1778" spans="1:50">
      <c r="A1778">
        <f t="shared" ca="1" si="216"/>
        <v>0.45805069964628542</v>
      </c>
      <c r="R1778">
        <f t="shared" ca="1" si="217"/>
        <v>0.93147309389260702</v>
      </c>
      <c r="AH1778">
        <f t="shared" ca="1" si="218"/>
        <v>15.491265617226723</v>
      </c>
      <c r="AI1778">
        <f t="shared" ca="1" si="219"/>
        <v>0.40457362564960064</v>
      </c>
      <c r="AX1778">
        <f t="shared" ca="1" si="220"/>
        <v>2.0803727149542435</v>
      </c>
    </row>
    <row r="1779" spans="1:50">
      <c r="A1779">
        <f t="shared" ca="1" si="216"/>
        <v>8.0257420596872797E-2</v>
      </c>
      <c r="R1779">
        <f t="shared" ca="1" si="217"/>
        <v>1.7946380267980484</v>
      </c>
      <c r="AH1779">
        <f t="shared" ca="1" si="218"/>
        <v>30.635087926617754</v>
      </c>
      <c r="AI1779">
        <f t="shared" ca="1" si="219"/>
        <v>0.81250009019508729</v>
      </c>
      <c r="AX1779">
        <f t="shared" ca="1" si="220"/>
        <v>1.4131245485862729</v>
      </c>
    </row>
    <row r="1780" spans="1:50">
      <c r="A1780">
        <f t="shared" ca="1" si="216"/>
        <v>0.60194583448035377</v>
      </c>
      <c r="R1780">
        <f t="shared" ca="1" si="217"/>
        <v>-0.18828832187152736</v>
      </c>
      <c r="AH1780">
        <f t="shared" ca="1" si="218"/>
        <v>11.364434995242156</v>
      </c>
      <c r="AI1780">
        <f t="shared" ca="1" si="219"/>
        <v>0.25364655838156547</v>
      </c>
      <c r="AX1780">
        <f t="shared" ca="1" si="220"/>
        <v>0.19701471020515271</v>
      </c>
    </row>
    <row r="1781" spans="1:50">
      <c r="A1781">
        <f t="shared" ca="1" si="216"/>
        <v>0.11142095753671011</v>
      </c>
      <c r="R1781">
        <f t="shared" ca="1" si="217"/>
        <v>0.17764541201882747</v>
      </c>
      <c r="AH1781">
        <f t="shared" ca="1" si="218"/>
        <v>24.405662342297948</v>
      </c>
      <c r="AI1781">
        <f t="shared" ca="1" si="219"/>
        <v>0.67246493993176726</v>
      </c>
      <c r="AX1781">
        <f t="shared" ca="1" si="220"/>
        <v>2.0042338541491036</v>
      </c>
    </row>
    <row r="1782" spans="1:50">
      <c r="A1782">
        <f t="shared" ca="1" si="216"/>
        <v>0.63242618062966438</v>
      </c>
      <c r="R1782">
        <f t="shared" ca="1" si="217"/>
        <v>-0.98323003880473214</v>
      </c>
      <c r="AH1782">
        <f t="shared" ca="1" si="218"/>
        <v>12.821519368979189</v>
      </c>
      <c r="AI1782">
        <f t="shared" ca="1" si="219"/>
        <v>0.30888028898440512</v>
      </c>
      <c r="AX1782">
        <f t="shared" ca="1" si="220"/>
        <v>6.729877310526307</v>
      </c>
    </row>
    <row r="1783" spans="1:50">
      <c r="A1783">
        <f t="shared" ca="1" si="216"/>
        <v>0.74856287838017022</v>
      </c>
      <c r="R1783">
        <f t="shared" ca="1" si="217"/>
        <v>-0.10978104927554828</v>
      </c>
      <c r="AH1783">
        <f t="shared" ca="1" si="218"/>
        <v>2.6277979007366192</v>
      </c>
      <c r="AI1783">
        <f t="shared" ca="1" si="219"/>
        <v>1.3810643614231566E-2</v>
      </c>
      <c r="AX1783">
        <f t="shared" ca="1" si="220"/>
        <v>1.5205404334310046</v>
      </c>
    </row>
    <row r="1784" spans="1:50">
      <c r="A1784">
        <f t="shared" ca="1" si="216"/>
        <v>0.19054068939424085</v>
      </c>
      <c r="R1784">
        <f t="shared" ca="1" si="217"/>
        <v>0.14704060767302915</v>
      </c>
      <c r="AH1784">
        <f t="shared" ca="1" si="218"/>
        <v>32.335745304454875</v>
      </c>
      <c r="AI1784">
        <f t="shared" ca="1" si="219"/>
        <v>0.84398705302545607</v>
      </c>
      <c r="AX1784">
        <f t="shared" ca="1" si="220"/>
        <v>2.9355270053769624</v>
      </c>
    </row>
    <row r="1785" spans="1:50">
      <c r="A1785">
        <f t="shared" ca="1" si="216"/>
        <v>7.4627665976770508E-2</v>
      </c>
      <c r="R1785">
        <f t="shared" ca="1" si="217"/>
        <v>-5.7366941430170197E-3</v>
      </c>
      <c r="AH1785">
        <f t="shared" ca="1" si="218"/>
        <v>34.998972312140793</v>
      </c>
      <c r="AI1785">
        <f t="shared" ca="1" si="219"/>
        <v>0.88748458415404075</v>
      </c>
      <c r="AX1785">
        <f t="shared" ca="1" si="220"/>
        <v>3.7061927784495663</v>
      </c>
    </row>
    <row r="1786" spans="1:50">
      <c r="A1786">
        <f t="shared" ca="1" si="216"/>
        <v>0.20076471476974433</v>
      </c>
      <c r="R1786">
        <f t="shared" ca="1" si="217"/>
        <v>0.76307047650067217</v>
      </c>
      <c r="AH1786">
        <f t="shared" ca="1" si="218"/>
        <v>34.158826309544011</v>
      </c>
      <c r="AI1786">
        <f t="shared" ca="1" si="219"/>
        <v>0.87452860805440247</v>
      </c>
      <c r="AX1786">
        <f t="shared" ca="1" si="220"/>
        <v>1.2462753121634427</v>
      </c>
    </row>
    <row r="1787" spans="1:50">
      <c r="A1787">
        <f t="shared" ca="1" si="216"/>
        <v>0.78442188169204974</v>
      </c>
      <c r="R1787">
        <f t="shared" ca="1" si="217"/>
        <v>-0.90499017547474425</v>
      </c>
      <c r="AH1787">
        <f t="shared" ca="1" si="218"/>
        <v>21.842303561438797</v>
      </c>
      <c r="AI1787">
        <f t="shared" ca="1" si="219"/>
        <v>0.6035720656369189</v>
      </c>
      <c r="AX1787">
        <f t="shared" ca="1" si="220"/>
        <v>3.9202549433553999</v>
      </c>
    </row>
    <row r="1788" spans="1:50">
      <c r="A1788">
        <f t="shared" ca="1" si="216"/>
        <v>0.23372611656939524</v>
      </c>
      <c r="R1788">
        <f t="shared" ca="1" si="217"/>
        <v>-9.7516140989830427E-2</v>
      </c>
      <c r="AH1788">
        <f t="shared" ca="1" si="218"/>
        <v>19.452560861252785</v>
      </c>
      <c r="AI1788">
        <f t="shared" ca="1" si="219"/>
        <v>0.53342698103226738</v>
      </c>
      <c r="AX1788">
        <f t="shared" ca="1" si="220"/>
        <v>1.5399844676054939</v>
      </c>
    </row>
    <row r="1789" spans="1:50">
      <c r="A1789">
        <f t="shared" ca="1" si="216"/>
        <v>0.57641163341551072</v>
      </c>
      <c r="R1789">
        <f t="shared" ca="1" si="217"/>
        <v>6.8240501971603071E-2</v>
      </c>
      <c r="AH1789">
        <f t="shared" ca="1" si="218"/>
        <v>10.930851825946945</v>
      </c>
      <c r="AI1789">
        <f t="shared" ca="1" si="219"/>
        <v>0.23680083047694345</v>
      </c>
      <c r="AX1789">
        <f t="shared" ca="1" si="220"/>
        <v>3.8722378008767744</v>
      </c>
    </row>
    <row r="1790" spans="1:50">
      <c r="A1790">
        <f t="shared" ca="1" si="216"/>
        <v>0.55573825431083468</v>
      </c>
      <c r="R1790">
        <f t="shared" ca="1" si="217"/>
        <v>0.15145680697097622</v>
      </c>
      <c r="AH1790">
        <f t="shared" ca="1" si="218"/>
        <v>10.272590680119592</v>
      </c>
      <c r="AI1790">
        <f t="shared" ca="1" si="219"/>
        <v>0.21086647436533956</v>
      </c>
      <c r="AX1790">
        <f t="shared" ca="1" si="220"/>
        <v>3.5957677442828686</v>
      </c>
    </row>
    <row r="1791" spans="1:50">
      <c r="A1791">
        <f t="shared" ca="1" si="216"/>
        <v>0.26507217170923858</v>
      </c>
      <c r="R1791">
        <f t="shared" ca="1" si="217"/>
        <v>0.52332695443961663</v>
      </c>
      <c r="AH1791">
        <f t="shared" ca="1" si="218"/>
        <v>11.716397811065306</v>
      </c>
      <c r="AI1791">
        <f t="shared" ca="1" si="219"/>
        <v>0.26718290171969727</v>
      </c>
      <c r="AX1791">
        <f t="shared" ca="1" si="220"/>
        <v>5.9817171728614991</v>
      </c>
    </row>
    <row r="1792" spans="1:50">
      <c r="A1792">
        <f t="shared" ca="1" si="216"/>
        <v>0.60189267517284617</v>
      </c>
      <c r="R1792">
        <f t="shared" ca="1" si="217"/>
        <v>1.0074041077717373</v>
      </c>
      <c r="AH1792">
        <f t="shared" ca="1" si="218"/>
        <v>17.315404226220437</v>
      </c>
      <c r="AI1792">
        <f t="shared" ca="1" si="219"/>
        <v>0.46585859955231557</v>
      </c>
      <c r="AX1792">
        <f t="shared" ca="1" si="220"/>
        <v>0.86717851830520465</v>
      </c>
    </row>
    <row r="1793" spans="1:50">
      <c r="A1793">
        <f t="shared" ca="1" si="216"/>
        <v>0.27459493527160828</v>
      </c>
      <c r="R1793">
        <f t="shared" ca="1" si="217"/>
        <v>-0.28356467629925824</v>
      </c>
      <c r="AH1793">
        <f t="shared" ca="1" si="218"/>
        <v>1.1775628202744544</v>
      </c>
      <c r="AI1793">
        <f t="shared" ca="1" si="219"/>
        <v>2.7733083913854539E-3</v>
      </c>
      <c r="AX1793">
        <f t="shared" ca="1" si="220"/>
        <v>1.3559948743254537</v>
      </c>
    </row>
    <row r="1794" spans="1:50">
      <c r="A1794">
        <f t="shared" ca="1" si="216"/>
        <v>9.9467066668729287E-2</v>
      </c>
      <c r="R1794">
        <f t="shared" ca="1" si="217"/>
        <v>-0.95362814523592465</v>
      </c>
      <c r="AH1794">
        <f t="shared" ca="1" si="218"/>
        <v>18.562644544910015</v>
      </c>
      <c r="AI1794">
        <f t="shared" ca="1" si="219"/>
        <v>0.5058463409951619</v>
      </c>
      <c r="AX1794">
        <f t="shared" ca="1" si="220"/>
        <v>2.7940255476367715</v>
      </c>
    </row>
    <row r="1795" spans="1:50">
      <c r="A1795">
        <f t="shared" ref="A1795:A1858" ca="1" si="221">RAND()</f>
        <v>0.44478080316485114</v>
      </c>
      <c r="R1795">
        <f t="shared" ref="R1795:R1858" ca="1" si="222">_xlfn.NORM.INV(RAND(),0,1)</f>
        <v>-1.5838671858402651</v>
      </c>
      <c r="AH1795">
        <f t="shared" ref="AH1795:AH1858" ca="1" si="223">IF(AI1795&lt;$AL$4,$AL$1+SQRT(AI1795*($AL$2-$AL$1)*($AL$3-$AL$1)),$AL$2-SQRT((1-AI1795)*($AL$2-$AL$1)*($AL$2-$AL$3)))</f>
        <v>6.5509730391327405</v>
      </c>
      <c r="AI1795">
        <f t="shared" ref="AI1795:AI1858" ca="1" si="224">RAND()</f>
        <v>8.5830495518888106E-2</v>
      </c>
      <c r="AX1795">
        <f t="shared" ref="AX1795:AX1858" ca="1" si="225">-LN(1-RAND())/$AW$2</f>
        <v>2.8805036642752513</v>
      </c>
    </row>
    <row r="1796" spans="1:50">
      <c r="A1796">
        <f t="shared" ca="1" si="221"/>
        <v>0.40697265081443956</v>
      </c>
      <c r="R1796">
        <f t="shared" ca="1" si="222"/>
        <v>0.46526952605476801</v>
      </c>
      <c r="AH1796">
        <f t="shared" ca="1" si="223"/>
        <v>9.4721757350272071</v>
      </c>
      <c r="AI1796">
        <f t="shared" ca="1" si="224"/>
        <v>0.17944422631047641</v>
      </c>
      <c r="AX1796">
        <f t="shared" ca="1" si="225"/>
        <v>3.463105763469116</v>
      </c>
    </row>
    <row r="1797" spans="1:50">
      <c r="A1797">
        <f t="shared" ca="1" si="221"/>
        <v>0.36629660021150579</v>
      </c>
      <c r="R1797">
        <f t="shared" ca="1" si="222"/>
        <v>0.47640751458945729</v>
      </c>
      <c r="AH1797">
        <f t="shared" ca="1" si="223"/>
        <v>31.127289585506702</v>
      </c>
      <c r="AI1797">
        <f t="shared" ca="1" si="224"/>
        <v>0.82191040080533806</v>
      </c>
      <c r="AX1797">
        <f t="shared" ca="1" si="225"/>
        <v>0.84419587832336984</v>
      </c>
    </row>
    <row r="1798" spans="1:50">
      <c r="A1798">
        <f t="shared" ca="1" si="221"/>
        <v>0.33465497733131977</v>
      </c>
      <c r="R1798">
        <f t="shared" ca="1" si="222"/>
        <v>-0.41933290937973722</v>
      </c>
      <c r="AH1798">
        <f t="shared" ca="1" si="223"/>
        <v>24.880575693808332</v>
      </c>
      <c r="AI1798">
        <f t="shared" ca="1" si="224"/>
        <v>0.68450726126275363</v>
      </c>
      <c r="AX1798">
        <f t="shared" ca="1" si="225"/>
        <v>0.90328186562315582</v>
      </c>
    </row>
    <row r="1799" spans="1:50">
      <c r="A1799">
        <f t="shared" ca="1" si="221"/>
        <v>2.7292363141311449E-2</v>
      </c>
      <c r="R1799">
        <f t="shared" ca="1" si="222"/>
        <v>2.9176873349129911E-2</v>
      </c>
      <c r="AH1799">
        <f t="shared" ca="1" si="223"/>
        <v>19.562425100782555</v>
      </c>
      <c r="AI1799">
        <f t="shared" ca="1" si="224"/>
        <v>0.53677701712726411</v>
      </c>
      <c r="AX1799">
        <f t="shared" ca="1" si="225"/>
        <v>1.8481786140873735</v>
      </c>
    </row>
    <row r="1800" spans="1:50">
      <c r="A1800">
        <f t="shared" ca="1" si="221"/>
        <v>0.48142053761958459</v>
      </c>
      <c r="R1800">
        <f t="shared" ca="1" si="222"/>
        <v>-0.45386611201083155</v>
      </c>
      <c r="AH1800">
        <f t="shared" ca="1" si="223"/>
        <v>10.150451171390863</v>
      </c>
      <c r="AI1800">
        <f t="shared" ca="1" si="224"/>
        <v>0.20600672907814799</v>
      </c>
      <c r="AX1800">
        <f t="shared" ca="1" si="225"/>
        <v>1.5065914459055922</v>
      </c>
    </row>
    <row r="1801" spans="1:50">
      <c r="A1801">
        <f t="shared" ca="1" si="221"/>
        <v>1.07601186561046E-3</v>
      </c>
      <c r="R1801">
        <f t="shared" ca="1" si="222"/>
        <v>-0.62718482592139813</v>
      </c>
      <c r="AH1801">
        <f t="shared" ca="1" si="223"/>
        <v>7.292945442228957</v>
      </c>
      <c r="AI1801">
        <f t="shared" ca="1" si="224"/>
        <v>0.10637410644665624</v>
      </c>
      <c r="AX1801">
        <f t="shared" ca="1" si="225"/>
        <v>0.30275518777703836</v>
      </c>
    </row>
    <row r="1802" spans="1:50">
      <c r="A1802">
        <f t="shared" ca="1" si="221"/>
        <v>7.5310451590770766E-2</v>
      </c>
      <c r="R1802">
        <f t="shared" ca="1" si="222"/>
        <v>-1.305369758012326</v>
      </c>
      <c r="AH1802">
        <f t="shared" ca="1" si="223"/>
        <v>12.97211807119136</v>
      </c>
      <c r="AI1802">
        <f t="shared" ca="1" si="224"/>
        <v>0.31446797993310338</v>
      </c>
      <c r="AX1802">
        <f t="shared" ca="1" si="225"/>
        <v>3.3138106357040904</v>
      </c>
    </row>
    <row r="1803" spans="1:50">
      <c r="A1803">
        <f t="shared" ca="1" si="221"/>
        <v>0.56243845709685247</v>
      </c>
      <c r="R1803">
        <f t="shared" ca="1" si="222"/>
        <v>-0.65607903132761092</v>
      </c>
      <c r="AH1803">
        <f t="shared" ca="1" si="223"/>
        <v>12.238633815060894</v>
      </c>
      <c r="AI1803">
        <f t="shared" ca="1" si="224"/>
        <v>0.28703961192346872</v>
      </c>
      <c r="AX1803">
        <f t="shared" ca="1" si="225"/>
        <v>5.0811274247195675</v>
      </c>
    </row>
    <row r="1804" spans="1:50">
      <c r="A1804">
        <f t="shared" ca="1" si="221"/>
        <v>0.68309034653428113</v>
      </c>
      <c r="R1804">
        <f t="shared" ca="1" si="222"/>
        <v>-0.51146314808041748</v>
      </c>
      <c r="AH1804">
        <f t="shared" ca="1" si="223"/>
        <v>23.44244146323237</v>
      </c>
      <c r="AI1804">
        <f t="shared" ca="1" si="224"/>
        <v>0.6473480422830804</v>
      </c>
      <c r="AX1804">
        <f t="shared" ca="1" si="225"/>
        <v>0.51006054858379146</v>
      </c>
    </row>
    <row r="1805" spans="1:50">
      <c r="A1805">
        <f t="shared" ca="1" si="221"/>
        <v>0.36264590592957713</v>
      </c>
      <c r="R1805">
        <f t="shared" ca="1" si="222"/>
        <v>-1.8061429427400366</v>
      </c>
      <c r="AH1805">
        <f t="shared" ca="1" si="223"/>
        <v>21.107060300291479</v>
      </c>
      <c r="AI1805">
        <f t="shared" ca="1" si="224"/>
        <v>0.58259901775450362</v>
      </c>
      <c r="AX1805">
        <f t="shared" ca="1" si="225"/>
        <v>2.2858141639703842</v>
      </c>
    </row>
    <row r="1806" spans="1:50">
      <c r="A1806">
        <f t="shared" ca="1" si="221"/>
        <v>0.43744428665920154</v>
      </c>
      <c r="R1806">
        <f t="shared" ca="1" si="222"/>
        <v>0.7592605801455683</v>
      </c>
      <c r="AH1806">
        <f t="shared" ca="1" si="223"/>
        <v>23.275416867948206</v>
      </c>
      <c r="AI1806">
        <f t="shared" ca="1" si="224"/>
        <v>0.64289832820902637</v>
      </c>
      <c r="AX1806">
        <f t="shared" ca="1" si="225"/>
        <v>5.8942192541784095</v>
      </c>
    </row>
    <row r="1807" spans="1:50">
      <c r="A1807">
        <f t="shared" ca="1" si="221"/>
        <v>0.68421528300647738</v>
      </c>
      <c r="R1807">
        <f t="shared" ca="1" si="222"/>
        <v>0.51534205309100212</v>
      </c>
      <c r="AH1807">
        <f t="shared" ca="1" si="223"/>
        <v>6.5656238723851512</v>
      </c>
      <c r="AI1807">
        <f t="shared" ca="1" si="224"/>
        <v>8.6214833667267565E-2</v>
      </c>
      <c r="AX1807">
        <f t="shared" ca="1" si="225"/>
        <v>0.63223619385862462</v>
      </c>
    </row>
    <row r="1808" spans="1:50">
      <c r="A1808">
        <f t="shared" ca="1" si="221"/>
        <v>0.91597086146548612</v>
      </c>
      <c r="R1808">
        <f t="shared" ca="1" si="222"/>
        <v>-0.48282241336451015</v>
      </c>
      <c r="AH1808">
        <f t="shared" ca="1" si="223"/>
        <v>14.577855903549462</v>
      </c>
      <c r="AI1808">
        <f t="shared" ca="1" si="224"/>
        <v>0.37263585380514719</v>
      </c>
      <c r="AX1808">
        <f t="shared" ca="1" si="225"/>
        <v>0.40943921457588101</v>
      </c>
    </row>
    <row r="1809" spans="1:50">
      <c r="A1809">
        <f t="shared" ca="1" si="221"/>
        <v>0.31437119423169446</v>
      </c>
      <c r="R1809">
        <f t="shared" ca="1" si="222"/>
        <v>0.35214486762357416</v>
      </c>
      <c r="AH1809">
        <f t="shared" ca="1" si="223"/>
        <v>8.3154414650669555</v>
      </c>
      <c r="AI1809">
        <f t="shared" ca="1" si="224"/>
        <v>0.13829313351790973</v>
      </c>
      <c r="AX1809">
        <f t="shared" ca="1" si="225"/>
        <v>0.59345497998134478</v>
      </c>
    </row>
    <row r="1810" spans="1:50">
      <c r="A1810">
        <f t="shared" ca="1" si="221"/>
        <v>0.20535984437100863</v>
      </c>
      <c r="R1810">
        <f t="shared" ca="1" si="222"/>
        <v>-0.85243207829513079</v>
      </c>
      <c r="AH1810">
        <f t="shared" ca="1" si="223"/>
        <v>29.620250197986589</v>
      </c>
      <c r="AI1810">
        <f t="shared" ca="1" si="224"/>
        <v>0.79233289900366721</v>
      </c>
      <c r="AX1810">
        <f t="shared" ca="1" si="225"/>
        <v>1.8018667953204723</v>
      </c>
    </row>
    <row r="1811" spans="1:50">
      <c r="A1811">
        <f t="shared" ca="1" si="221"/>
        <v>0.5272909089730291</v>
      </c>
      <c r="R1811">
        <f t="shared" ca="1" si="222"/>
        <v>0.95345741992432809</v>
      </c>
      <c r="AH1811">
        <f t="shared" ca="1" si="223"/>
        <v>5.2141299501715306</v>
      </c>
      <c r="AI1811">
        <f t="shared" ca="1" si="224"/>
        <v>5.4374302274551534E-2</v>
      </c>
      <c r="AX1811">
        <f t="shared" ca="1" si="225"/>
        <v>1.7523243880567534</v>
      </c>
    </row>
    <row r="1812" spans="1:50">
      <c r="A1812">
        <f t="shared" ca="1" si="221"/>
        <v>0.73776735696212337</v>
      </c>
      <c r="R1812">
        <f t="shared" ca="1" si="222"/>
        <v>-0.52970004633719359</v>
      </c>
      <c r="AH1812">
        <f t="shared" ca="1" si="223"/>
        <v>15.314475283694698</v>
      </c>
      <c r="AI1812">
        <f t="shared" ca="1" si="224"/>
        <v>0.3984571875772871</v>
      </c>
      <c r="AX1812">
        <f t="shared" ca="1" si="225"/>
        <v>3.2725810905526584</v>
      </c>
    </row>
    <row r="1813" spans="1:50">
      <c r="A1813">
        <f t="shared" ca="1" si="221"/>
        <v>0.21080810650547299</v>
      </c>
      <c r="R1813">
        <f t="shared" ca="1" si="222"/>
        <v>-0.16012007468086398</v>
      </c>
      <c r="AH1813">
        <f t="shared" ca="1" si="223"/>
        <v>29.750032069227409</v>
      </c>
      <c r="AI1813">
        <f t="shared" ca="1" si="224"/>
        <v>0.79496939940134081</v>
      </c>
      <c r="AX1813">
        <f t="shared" ca="1" si="225"/>
        <v>3.2678366786639264</v>
      </c>
    </row>
    <row r="1814" spans="1:50">
      <c r="A1814">
        <f t="shared" ca="1" si="221"/>
        <v>0.26480583751963438</v>
      </c>
      <c r="R1814">
        <f t="shared" ca="1" si="222"/>
        <v>-6.2342553190142383E-2</v>
      </c>
      <c r="AH1814">
        <f t="shared" ca="1" si="223"/>
        <v>38.105985233060451</v>
      </c>
      <c r="AI1814">
        <f t="shared" ca="1" si="224"/>
        <v>0.92926620636191193</v>
      </c>
      <c r="AX1814">
        <f t="shared" ca="1" si="225"/>
        <v>3.7623634444479386</v>
      </c>
    </row>
    <row r="1815" spans="1:50">
      <c r="A1815">
        <f t="shared" ca="1" si="221"/>
        <v>0.6465579839933302</v>
      </c>
      <c r="R1815">
        <f t="shared" ca="1" si="222"/>
        <v>-0.38244503387497936</v>
      </c>
      <c r="AH1815">
        <f t="shared" ca="1" si="223"/>
        <v>25.940448668098224</v>
      </c>
      <c r="AI1815">
        <f t="shared" ca="1" si="224"/>
        <v>0.71056899485379177</v>
      </c>
      <c r="AX1815">
        <f t="shared" ca="1" si="225"/>
        <v>3.9090415730317858E-2</v>
      </c>
    </row>
    <row r="1816" spans="1:50">
      <c r="A1816">
        <f t="shared" ca="1" si="221"/>
        <v>0.80450745604557761</v>
      </c>
      <c r="R1816">
        <f t="shared" ca="1" si="222"/>
        <v>-0.77186635438696471</v>
      </c>
      <c r="AH1816">
        <f t="shared" ca="1" si="223"/>
        <v>24.866824060785344</v>
      </c>
      <c r="AI1816">
        <f t="shared" ca="1" si="224"/>
        <v>0.68416173360424071</v>
      </c>
      <c r="AX1816">
        <f t="shared" ca="1" si="225"/>
        <v>0.15075785063749403</v>
      </c>
    </row>
    <row r="1817" spans="1:50">
      <c r="A1817">
        <f t="shared" ca="1" si="221"/>
        <v>0.82224217606012406</v>
      </c>
      <c r="R1817">
        <f t="shared" ca="1" si="222"/>
        <v>1.2831481381725685</v>
      </c>
      <c r="AH1817">
        <f t="shared" ca="1" si="223"/>
        <v>16.785371319514724</v>
      </c>
      <c r="AI1817">
        <f t="shared" ca="1" si="224"/>
        <v>0.44839422080874247</v>
      </c>
      <c r="AX1817">
        <f t="shared" ca="1" si="225"/>
        <v>1.4458662336452355</v>
      </c>
    </row>
    <row r="1818" spans="1:50">
      <c r="A1818">
        <f t="shared" ca="1" si="221"/>
        <v>0.30168720130823501</v>
      </c>
      <c r="R1818">
        <f t="shared" ca="1" si="222"/>
        <v>-1.6603693474098533</v>
      </c>
      <c r="AH1818">
        <f t="shared" ca="1" si="223"/>
        <v>26.981594856351933</v>
      </c>
      <c r="AI1818">
        <f t="shared" ca="1" si="224"/>
        <v>0.73507651232143811</v>
      </c>
      <c r="AX1818">
        <f t="shared" ca="1" si="225"/>
        <v>0.20173881298884369</v>
      </c>
    </row>
    <row r="1819" spans="1:50">
      <c r="A1819">
        <f t="shared" ca="1" si="221"/>
        <v>0.18181288244571692</v>
      </c>
      <c r="R1819">
        <f t="shared" ca="1" si="222"/>
        <v>0.17812084766064579</v>
      </c>
      <c r="AH1819">
        <f t="shared" ca="1" si="223"/>
        <v>23.759254530389107</v>
      </c>
      <c r="AI1819">
        <f t="shared" ca="1" si="224"/>
        <v>0.65571163859954773</v>
      </c>
      <c r="AX1819">
        <f t="shared" ca="1" si="225"/>
        <v>0.35475206286830652</v>
      </c>
    </row>
    <row r="1820" spans="1:50">
      <c r="A1820">
        <f t="shared" ca="1" si="221"/>
        <v>5.450446137064191E-2</v>
      </c>
      <c r="R1820">
        <f t="shared" ca="1" si="222"/>
        <v>0.51249606628350086</v>
      </c>
      <c r="AH1820">
        <f t="shared" ca="1" si="223"/>
        <v>34.291727246147744</v>
      </c>
      <c r="AI1820">
        <f t="shared" ca="1" si="224"/>
        <v>0.87662508354529145</v>
      </c>
      <c r="AX1820">
        <f t="shared" ca="1" si="225"/>
        <v>0.32917226550158152</v>
      </c>
    </row>
    <row r="1821" spans="1:50">
      <c r="A1821">
        <f t="shared" ca="1" si="221"/>
        <v>0.76216697970340819</v>
      </c>
      <c r="R1821">
        <f t="shared" ca="1" si="222"/>
        <v>3.1002432437902332E-2</v>
      </c>
      <c r="AH1821">
        <f t="shared" ca="1" si="223"/>
        <v>10.812403434065828</v>
      </c>
      <c r="AI1821">
        <f t="shared" ca="1" si="224"/>
        <v>0.23216613769279237</v>
      </c>
      <c r="AX1821">
        <f t="shared" ca="1" si="225"/>
        <v>1.4615317930741318</v>
      </c>
    </row>
    <row r="1822" spans="1:50">
      <c r="A1822">
        <f t="shared" ca="1" si="221"/>
        <v>0.78348151240925923</v>
      </c>
      <c r="R1822">
        <f t="shared" ca="1" si="222"/>
        <v>1.8341869221705551</v>
      </c>
      <c r="AH1822">
        <f t="shared" ca="1" si="223"/>
        <v>18.062461429171936</v>
      </c>
      <c r="AI1822">
        <f t="shared" ca="1" si="224"/>
        <v>0.48999681501843484</v>
      </c>
      <c r="AX1822">
        <f t="shared" ca="1" si="225"/>
        <v>0.98021028180323144</v>
      </c>
    </row>
    <row r="1823" spans="1:50">
      <c r="A1823">
        <f t="shared" ca="1" si="221"/>
        <v>0.21166110237159808</v>
      </c>
      <c r="R1823">
        <f t="shared" ca="1" si="222"/>
        <v>-7.9395687054479455E-2</v>
      </c>
      <c r="AH1823">
        <f t="shared" ca="1" si="223"/>
        <v>29.415407514942206</v>
      </c>
      <c r="AI1823">
        <f t="shared" ca="1" si="224"/>
        <v>0.78813727611205109</v>
      </c>
      <c r="AX1823">
        <f t="shared" ca="1" si="225"/>
        <v>1.8650076884774076</v>
      </c>
    </row>
    <row r="1824" spans="1:50">
      <c r="A1824">
        <f t="shared" ca="1" si="221"/>
        <v>0.18537245686841297</v>
      </c>
      <c r="R1824">
        <f t="shared" ca="1" si="222"/>
        <v>0.72374361486263428</v>
      </c>
      <c r="AH1824">
        <f t="shared" ca="1" si="223"/>
        <v>24.618693839205271</v>
      </c>
      <c r="AI1824">
        <f t="shared" ca="1" si="224"/>
        <v>0.67789464878600181</v>
      </c>
      <c r="AX1824">
        <f t="shared" ca="1" si="225"/>
        <v>2.524308684540808</v>
      </c>
    </row>
    <row r="1825" spans="1:50">
      <c r="A1825">
        <f t="shared" ca="1" si="221"/>
        <v>0.7513356061545986</v>
      </c>
      <c r="R1825">
        <f t="shared" ca="1" si="222"/>
        <v>5.8739929238248875E-2</v>
      </c>
      <c r="AH1825">
        <f t="shared" ca="1" si="223"/>
        <v>16.154199173026463</v>
      </c>
      <c r="AI1825">
        <f t="shared" ca="1" si="224"/>
        <v>0.42723088319041869</v>
      </c>
      <c r="AX1825">
        <f t="shared" ca="1" si="225"/>
        <v>0.12386810944580735</v>
      </c>
    </row>
    <row r="1826" spans="1:50">
      <c r="A1826">
        <f t="shared" ca="1" si="221"/>
        <v>0.26908421774851377</v>
      </c>
      <c r="R1826">
        <f t="shared" ca="1" si="222"/>
        <v>0.62813049369028118</v>
      </c>
      <c r="AH1826">
        <f t="shared" ca="1" si="223"/>
        <v>41.314181688449551</v>
      </c>
      <c r="AI1826">
        <f t="shared" ca="1" si="224"/>
        <v>0.96227828012936745</v>
      </c>
      <c r="AX1826">
        <f t="shared" ca="1" si="225"/>
        <v>0.2489628529969799</v>
      </c>
    </row>
    <row r="1827" spans="1:50">
      <c r="A1827">
        <f t="shared" ca="1" si="221"/>
        <v>0.17304100249043697</v>
      </c>
      <c r="R1827">
        <f t="shared" ca="1" si="222"/>
        <v>3.1008684660520056</v>
      </c>
      <c r="AH1827">
        <f t="shared" ca="1" si="223"/>
        <v>27.136995099187175</v>
      </c>
      <c r="AI1827">
        <f t="shared" ca="1" si="224"/>
        <v>0.73864150345270441</v>
      </c>
      <c r="AX1827">
        <f t="shared" ca="1" si="225"/>
        <v>5.6522592986928872</v>
      </c>
    </row>
    <row r="1828" spans="1:50">
      <c r="A1828">
        <f t="shared" ca="1" si="221"/>
        <v>0.98426573424618269</v>
      </c>
      <c r="R1828">
        <f t="shared" ca="1" si="222"/>
        <v>-0.12138070307069598</v>
      </c>
      <c r="AH1828">
        <f t="shared" ca="1" si="223"/>
        <v>1.2879806833428611</v>
      </c>
      <c r="AI1828">
        <f t="shared" ca="1" si="224"/>
        <v>3.3177884813286873E-3</v>
      </c>
      <c r="AX1828">
        <f t="shared" ca="1" si="225"/>
        <v>2.5342498195194612</v>
      </c>
    </row>
    <row r="1829" spans="1:50">
      <c r="A1829">
        <f t="shared" ca="1" si="221"/>
        <v>0.99771523811465135</v>
      </c>
      <c r="R1829">
        <f t="shared" ca="1" si="222"/>
        <v>-1.9079460066674241</v>
      </c>
      <c r="AH1829">
        <f t="shared" ca="1" si="223"/>
        <v>41.023224710767536</v>
      </c>
      <c r="AI1829">
        <f t="shared" ca="1" si="224"/>
        <v>0.95970875270331268</v>
      </c>
      <c r="AX1829">
        <f t="shared" ca="1" si="225"/>
        <v>8.6397929427227638</v>
      </c>
    </row>
    <row r="1830" spans="1:50">
      <c r="A1830">
        <f t="shared" ca="1" si="221"/>
        <v>0.33823153188863442</v>
      </c>
      <c r="R1830">
        <f t="shared" ca="1" si="222"/>
        <v>-0.20749859441939789</v>
      </c>
      <c r="AH1830">
        <f t="shared" ca="1" si="223"/>
        <v>28.713380487582789</v>
      </c>
      <c r="AI1830">
        <f t="shared" ca="1" si="224"/>
        <v>0.77343991486678942</v>
      </c>
      <c r="AX1830">
        <f t="shared" ca="1" si="225"/>
        <v>2.5198150592996731</v>
      </c>
    </row>
    <row r="1831" spans="1:50">
      <c r="A1831">
        <f t="shared" ca="1" si="221"/>
        <v>0.79666539650852219</v>
      </c>
      <c r="R1831">
        <f t="shared" ca="1" si="222"/>
        <v>-0.28487817203434035</v>
      </c>
      <c r="AH1831">
        <f t="shared" ca="1" si="223"/>
        <v>32.07624758386175</v>
      </c>
      <c r="AI1831">
        <f t="shared" ca="1" si="224"/>
        <v>0.83936954966248911</v>
      </c>
      <c r="AX1831">
        <f t="shared" ca="1" si="225"/>
        <v>1.3817661935704775</v>
      </c>
    </row>
    <row r="1832" spans="1:50">
      <c r="A1832">
        <f t="shared" ca="1" si="221"/>
        <v>0.23172762940127101</v>
      </c>
      <c r="R1832">
        <f t="shared" ca="1" si="222"/>
        <v>-0.21555433646336153</v>
      </c>
      <c r="AH1832">
        <f t="shared" ca="1" si="223"/>
        <v>32.140126562090245</v>
      </c>
      <c r="AI1832">
        <f t="shared" ca="1" si="224"/>
        <v>0.84051246039092287</v>
      </c>
      <c r="AX1832">
        <f t="shared" ca="1" si="225"/>
        <v>0.37619492598222082</v>
      </c>
    </row>
    <row r="1833" spans="1:50">
      <c r="A1833">
        <f t="shared" ca="1" si="221"/>
        <v>7.6584496371034927E-2</v>
      </c>
      <c r="R1833">
        <f t="shared" ca="1" si="222"/>
        <v>0.78399653934356217</v>
      </c>
      <c r="AH1833">
        <f t="shared" ca="1" si="223"/>
        <v>9.8150619034910918</v>
      </c>
      <c r="AI1833">
        <f t="shared" ca="1" si="224"/>
        <v>0.19267088033872437</v>
      </c>
      <c r="AX1833">
        <f t="shared" ca="1" si="225"/>
        <v>1.4326913248550059</v>
      </c>
    </row>
    <row r="1834" spans="1:50">
      <c r="A1834">
        <f t="shared" ca="1" si="221"/>
        <v>0.39878905138266973</v>
      </c>
      <c r="R1834">
        <f t="shared" ca="1" si="222"/>
        <v>0.18149432032302704</v>
      </c>
      <c r="AH1834">
        <f t="shared" ca="1" si="223"/>
        <v>22.24806218453103</v>
      </c>
      <c r="AI1834">
        <f t="shared" ca="1" si="224"/>
        <v>0.61491497374317172</v>
      </c>
      <c r="AX1834">
        <f t="shared" ca="1" si="225"/>
        <v>6.058879610314043</v>
      </c>
    </row>
    <row r="1835" spans="1:50">
      <c r="A1835">
        <f t="shared" ca="1" si="221"/>
        <v>4.9328127442617165E-3</v>
      </c>
      <c r="R1835">
        <f t="shared" ca="1" si="222"/>
        <v>-1.8703247004658794</v>
      </c>
      <c r="AH1835">
        <f t="shared" ca="1" si="223"/>
        <v>9.66939957430262</v>
      </c>
      <c r="AI1835">
        <f t="shared" ca="1" si="224"/>
        <v>0.18699457625504734</v>
      </c>
      <c r="AX1835">
        <f t="shared" ca="1" si="225"/>
        <v>0.51032728385477455</v>
      </c>
    </row>
    <row r="1836" spans="1:50">
      <c r="A1836">
        <f t="shared" ca="1" si="221"/>
        <v>0.98339379829940776</v>
      </c>
      <c r="R1836">
        <f t="shared" ca="1" si="222"/>
        <v>2.0730579642015323</v>
      </c>
      <c r="AH1836">
        <f t="shared" ca="1" si="223"/>
        <v>11.547865356227469</v>
      </c>
      <c r="AI1836">
        <f t="shared" ca="1" si="224"/>
        <v>0.26071667066859405</v>
      </c>
      <c r="AX1836">
        <f t="shared" ca="1" si="225"/>
        <v>0.57246147795188296</v>
      </c>
    </row>
    <row r="1837" spans="1:50">
      <c r="A1837">
        <f t="shared" ca="1" si="221"/>
        <v>0.94219981964295951</v>
      </c>
      <c r="R1837">
        <f t="shared" ca="1" si="222"/>
        <v>-1.4375810785486822</v>
      </c>
      <c r="AH1837">
        <f t="shared" ca="1" si="223"/>
        <v>40.850774415407571</v>
      </c>
      <c r="AI1837">
        <f t="shared" ca="1" si="224"/>
        <v>0.95814583560111966</v>
      </c>
      <c r="AX1837">
        <f t="shared" ca="1" si="225"/>
        <v>0.69593184358642068</v>
      </c>
    </row>
    <row r="1838" spans="1:50">
      <c r="A1838">
        <f t="shared" ca="1" si="221"/>
        <v>0.44412389048718515</v>
      </c>
      <c r="R1838">
        <f t="shared" ca="1" si="222"/>
        <v>0.26766806236639279</v>
      </c>
      <c r="AH1838">
        <f t="shared" ca="1" si="223"/>
        <v>42.550667102167324</v>
      </c>
      <c r="AI1838">
        <f t="shared" ca="1" si="224"/>
        <v>0.97225371968863394</v>
      </c>
      <c r="AX1838">
        <f t="shared" ca="1" si="225"/>
        <v>1.4185268031469149</v>
      </c>
    </row>
    <row r="1839" spans="1:50">
      <c r="A1839">
        <f t="shared" ca="1" si="221"/>
        <v>0.82975841155452112</v>
      </c>
      <c r="R1839">
        <f t="shared" ca="1" si="222"/>
        <v>-0.34603189932808703</v>
      </c>
      <c r="AH1839">
        <f t="shared" ca="1" si="223"/>
        <v>35.199477943421847</v>
      </c>
      <c r="AI1839">
        <f t="shared" ca="1" si="224"/>
        <v>0.89047227342637181</v>
      </c>
      <c r="AX1839">
        <f t="shared" ca="1" si="225"/>
        <v>0.49158814391021227</v>
      </c>
    </row>
    <row r="1840" spans="1:50">
      <c r="A1840">
        <f t="shared" ca="1" si="221"/>
        <v>0.78731166498873206</v>
      </c>
      <c r="R1840">
        <f t="shared" ca="1" si="222"/>
        <v>0.42483079517401046</v>
      </c>
      <c r="AH1840">
        <f t="shared" ca="1" si="223"/>
        <v>17.72569239829582</v>
      </c>
      <c r="AI1840">
        <f t="shared" ca="1" si="224"/>
        <v>0.47918453441528985</v>
      </c>
      <c r="AX1840">
        <f t="shared" ca="1" si="225"/>
        <v>1.5224071628929166</v>
      </c>
    </row>
    <row r="1841" spans="1:50">
      <c r="A1841">
        <f t="shared" ca="1" si="221"/>
        <v>0.87523943936865833</v>
      </c>
      <c r="R1841">
        <f t="shared" ca="1" si="222"/>
        <v>1.4045488440582319</v>
      </c>
      <c r="AH1841">
        <f t="shared" ca="1" si="223"/>
        <v>21.800347139879708</v>
      </c>
      <c r="AI1841">
        <f t="shared" ca="1" si="224"/>
        <v>0.60238978928435472</v>
      </c>
      <c r="AX1841">
        <f t="shared" ca="1" si="225"/>
        <v>0.28465842133898861</v>
      </c>
    </row>
    <row r="1842" spans="1:50">
      <c r="A1842">
        <f t="shared" ca="1" si="221"/>
        <v>0.47596377260485412</v>
      </c>
      <c r="R1842">
        <f t="shared" ca="1" si="222"/>
        <v>0.55911439172117594</v>
      </c>
      <c r="AH1842">
        <f t="shared" ca="1" si="223"/>
        <v>7.4133484373505709</v>
      </c>
      <c r="AI1842">
        <f t="shared" ca="1" si="224"/>
        <v>0.10991547010713631</v>
      </c>
      <c r="AX1842">
        <f t="shared" ca="1" si="225"/>
        <v>0.13311775834558837</v>
      </c>
    </row>
    <row r="1843" spans="1:50">
      <c r="A1843">
        <f t="shared" ca="1" si="221"/>
        <v>0.87080843716319056</v>
      </c>
      <c r="R1843">
        <f t="shared" ca="1" si="222"/>
        <v>0.75769577603062421</v>
      </c>
      <c r="AH1843">
        <f t="shared" ca="1" si="223"/>
        <v>33.086823986982367</v>
      </c>
      <c r="AI1843">
        <f t="shared" ca="1" si="224"/>
        <v>0.85697223857634242</v>
      </c>
      <c r="AX1843">
        <f t="shared" ca="1" si="225"/>
        <v>0.11489222339946122</v>
      </c>
    </row>
    <row r="1844" spans="1:50">
      <c r="A1844">
        <f t="shared" ca="1" si="221"/>
        <v>0.96704482490276955</v>
      </c>
      <c r="R1844">
        <f t="shared" ca="1" si="222"/>
        <v>0.53775395818412342</v>
      </c>
      <c r="AH1844">
        <f t="shared" ca="1" si="223"/>
        <v>43.156907490197241</v>
      </c>
      <c r="AI1844">
        <f t="shared" ca="1" si="224"/>
        <v>0.97658604245114067</v>
      </c>
      <c r="AX1844">
        <f t="shared" ca="1" si="225"/>
        <v>3.7141315991325872</v>
      </c>
    </row>
    <row r="1845" spans="1:50">
      <c r="A1845">
        <f t="shared" ca="1" si="221"/>
        <v>0.57150263057030226</v>
      </c>
      <c r="R1845">
        <f t="shared" ca="1" si="222"/>
        <v>-0.81565913335239371</v>
      </c>
      <c r="AH1845">
        <f t="shared" ca="1" si="223"/>
        <v>18.623205415612933</v>
      </c>
      <c r="AI1845">
        <f t="shared" ca="1" si="224"/>
        <v>0.50774838080458917</v>
      </c>
      <c r="AX1845">
        <f t="shared" ca="1" si="225"/>
        <v>2.6775219151415022</v>
      </c>
    </row>
    <row r="1846" spans="1:50">
      <c r="A1846">
        <f t="shared" ca="1" si="221"/>
        <v>0.63380574511018151</v>
      </c>
      <c r="R1846">
        <f t="shared" ca="1" si="222"/>
        <v>7.6667421040458985E-3</v>
      </c>
      <c r="AH1846">
        <f t="shared" ca="1" si="223"/>
        <v>16.834595723090686</v>
      </c>
      <c r="AI1846">
        <f t="shared" ca="1" si="224"/>
        <v>0.45002797957458274</v>
      </c>
      <c r="AX1846">
        <f t="shared" ca="1" si="225"/>
        <v>1.290558100419509</v>
      </c>
    </row>
    <row r="1847" spans="1:50">
      <c r="A1847">
        <f t="shared" ca="1" si="221"/>
        <v>0.35177374816189622</v>
      </c>
      <c r="R1847">
        <f t="shared" ca="1" si="222"/>
        <v>0.61105919736341374</v>
      </c>
      <c r="AH1847">
        <f t="shared" ca="1" si="223"/>
        <v>23.652899048742199</v>
      </c>
      <c r="AI1847">
        <f t="shared" ca="1" si="224"/>
        <v>0.65291513573211513</v>
      </c>
      <c r="AX1847">
        <f t="shared" ca="1" si="225"/>
        <v>0.86470021162709076</v>
      </c>
    </row>
    <row r="1848" spans="1:50">
      <c r="A1848">
        <f t="shared" ca="1" si="221"/>
        <v>0.78205313056504278</v>
      </c>
      <c r="R1848">
        <f t="shared" ca="1" si="222"/>
        <v>-1.6585080479273882</v>
      </c>
      <c r="AH1848">
        <f t="shared" ca="1" si="223"/>
        <v>15.098465816227801</v>
      </c>
      <c r="AI1848">
        <f t="shared" ca="1" si="224"/>
        <v>0.39094145580949025</v>
      </c>
      <c r="AX1848">
        <f t="shared" ca="1" si="225"/>
        <v>0.345328119627615</v>
      </c>
    </row>
    <row r="1849" spans="1:50">
      <c r="A1849">
        <f t="shared" ca="1" si="221"/>
        <v>0.77044280278159427</v>
      </c>
      <c r="R1849">
        <f t="shared" ca="1" si="222"/>
        <v>0.59582194696295021</v>
      </c>
      <c r="AH1849">
        <f t="shared" ca="1" si="223"/>
        <v>17.906822724371224</v>
      </c>
      <c r="AI1849">
        <f t="shared" ca="1" si="224"/>
        <v>0.48501398617753233</v>
      </c>
      <c r="AX1849">
        <f t="shared" ca="1" si="225"/>
        <v>0.11833951224810643</v>
      </c>
    </row>
    <row r="1850" spans="1:50">
      <c r="A1850">
        <f t="shared" ca="1" si="221"/>
        <v>0.89752613387831603</v>
      </c>
      <c r="R1850">
        <f t="shared" ca="1" si="222"/>
        <v>-0.16044968385192829</v>
      </c>
      <c r="AH1850">
        <f t="shared" ca="1" si="223"/>
        <v>23.861655642777098</v>
      </c>
      <c r="AI1850">
        <f t="shared" ca="1" si="224"/>
        <v>0.65839347713161689</v>
      </c>
      <c r="AX1850">
        <f t="shared" ca="1" si="225"/>
        <v>1.2500668099120076</v>
      </c>
    </row>
    <row r="1851" spans="1:50">
      <c r="A1851">
        <f t="shared" ca="1" si="221"/>
        <v>2.1512516063279974E-2</v>
      </c>
      <c r="R1851">
        <f t="shared" ca="1" si="222"/>
        <v>-0.65729174614340202</v>
      </c>
      <c r="AH1851">
        <f t="shared" ca="1" si="223"/>
        <v>41.530025284449692</v>
      </c>
      <c r="AI1851">
        <f t="shared" ca="1" si="224"/>
        <v>0.96412976415896923</v>
      </c>
      <c r="AX1851">
        <f t="shared" ca="1" si="225"/>
        <v>0.1447117367816681</v>
      </c>
    </row>
    <row r="1852" spans="1:50">
      <c r="A1852">
        <f t="shared" ca="1" si="221"/>
        <v>0.76362546782391993</v>
      </c>
      <c r="R1852">
        <f t="shared" ca="1" si="222"/>
        <v>1.009460432795775</v>
      </c>
      <c r="AH1852">
        <f t="shared" ca="1" si="223"/>
        <v>24.599561343685107</v>
      </c>
      <c r="AI1852">
        <f t="shared" ca="1" si="224"/>
        <v>0.67740885803339201</v>
      </c>
      <c r="AX1852">
        <f t="shared" ca="1" si="225"/>
        <v>0.65139565092880158</v>
      </c>
    </row>
    <row r="1853" spans="1:50">
      <c r="A1853">
        <f t="shared" ca="1" si="221"/>
        <v>0.42036206012922661</v>
      </c>
      <c r="R1853">
        <f t="shared" ca="1" si="222"/>
        <v>-1.0284456179551889</v>
      </c>
      <c r="AH1853">
        <f t="shared" ca="1" si="223"/>
        <v>14.652107435911581</v>
      </c>
      <c r="AI1853">
        <f t="shared" ca="1" si="224"/>
        <v>0.3752632456388314</v>
      </c>
      <c r="AX1853">
        <f t="shared" ca="1" si="225"/>
        <v>5.9008873703062889E-2</v>
      </c>
    </row>
    <row r="1854" spans="1:50">
      <c r="A1854">
        <f t="shared" ca="1" si="221"/>
        <v>0.59297104667687039</v>
      </c>
      <c r="R1854">
        <f t="shared" ca="1" si="222"/>
        <v>-0.97442862447394329</v>
      </c>
      <c r="AH1854">
        <f t="shared" ca="1" si="223"/>
        <v>9.7307399833438808</v>
      </c>
      <c r="AI1854">
        <f t="shared" ca="1" si="224"/>
        <v>0.18937460124689454</v>
      </c>
      <c r="AX1854">
        <f t="shared" ca="1" si="225"/>
        <v>0.98062593694920552</v>
      </c>
    </row>
    <row r="1855" spans="1:50">
      <c r="A1855">
        <f t="shared" ca="1" si="221"/>
        <v>0.39596723525862854</v>
      </c>
      <c r="R1855">
        <f t="shared" ca="1" si="222"/>
        <v>3.7995355508829987E-2</v>
      </c>
      <c r="AH1855">
        <f t="shared" ca="1" si="223"/>
        <v>14.126025284294926</v>
      </c>
      <c r="AI1855">
        <f t="shared" ca="1" si="224"/>
        <v>0.35652896904847653</v>
      </c>
      <c r="AX1855">
        <f t="shared" ca="1" si="225"/>
        <v>1.6280688477522589</v>
      </c>
    </row>
    <row r="1856" spans="1:50">
      <c r="A1856">
        <f t="shared" ca="1" si="221"/>
        <v>0.32999625196393978</v>
      </c>
      <c r="R1856">
        <f t="shared" ca="1" si="222"/>
        <v>-1.1738176499271993</v>
      </c>
      <c r="AH1856">
        <f t="shared" ca="1" si="223"/>
        <v>18.62470893666292</v>
      </c>
      <c r="AI1856">
        <f t="shared" ca="1" si="224"/>
        <v>0.50779555534544019</v>
      </c>
      <c r="AX1856">
        <f t="shared" ca="1" si="225"/>
        <v>1.6862653891921513</v>
      </c>
    </row>
    <row r="1857" spans="1:50">
      <c r="A1857">
        <f t="shared" ca="1" si="221"/>
        <v>0.73894225646831091</v>
      </c>
      <c r="R1857">
        <f t="shared" ca="1" si="222"/>
        <v>0.62751116783782723</v>
      </c>
      <c r="AH1857">
        <f t="shared" ca="1" si="223"/>
        <v>19.307355074532332</v>
      </c>
      <c r="AI1857">
        <f t="shared" ca="1" si="224"/>
        <v>0.52898077373958186</v>
      </c>
      <c r="AX1857">
        <f t="shared" ca="1" si="225"/>
        <v>4.805011174368885</v>
      </c>
    </row>
    <row r="1858" spans="1:50">
      <c r="A1858">
        <f t="shared" ca="1" si="221"/>
        <v>0.83033289932569043</v>
      </c>
      <c r="R1858">
        <f t="shared" ca="1" si="222"/>
        <v>-0.55350028158168396</v>
      </c>
      <c r="AH1858">
        <f t="shared" ca="1" si="223"/>
        <v>40.87256495571151</v>
      </c>
      <c r="AI1858">
        <f t="shared" ca="1" si="224"/>
        <v>0.95834496475614717</v>
      </c>
      <c r="AX1858">
        <f t="shared" ca="1" si="225"/>
        <v>0.24232508560600588</v>
      </c>
    </row>
    <row r="1859" spans="1:50">
      <c r="A1859">
        <f t="shared" ref="A1859:A1922" ca="1" si="226">RAND()</f>
        <v>0.76761563862774607</v>
      </c>
      <c r="R1859">
        <f t="shared" ref="R1859:R1922" ca="1" si="227">_xlfn.NORM.INV(RAND(),0,1)</f>
        <v>1.6833113927486709</v>
      </c>
      <c r="AH1859">
        <f t="shared" ref="AH1859:AH1922" ca="1" si="228">IF(AI1859&lt;$AL$4,$AL$1+SQRT(AI1859*($AL$2-$AL$1)*($AL$3-$AL$1)),$AL$2-SQRT((1-AI1859)*($AL$2-$AL$1)*($AL$2-$AL$3)))</f>
        <v>1.7685852340288457</v>
      </c>
      <c r="AI1859">
        <f t="shared" ref="AI1859:AI1922" ca="1" si="229">RAND()</f>
        <v>6.2557874600497332E-3</v>
      </c>
      <c r="AX1859">
        <f t="shared" ref="AX1859:AX1922" ca="1" si="230">-LN(1-RAND())/$AW$2</f>
        <v>7.4085156452004881</v>
      </c>
    </row>
    <row r="1860" spans="1:50">
      <c r="A1860">
        <f t="shared" ca="1" si="226"/>
        <v>6.2992483600453175E-2</v>
      </c>
      <c r="R1860">
        <f t="shared" ca="1" si="227"/>
        <v>0.65100099224417363</v>
      </c>
      <c r="AH1860">
        <f t="shared" ca="1" si="228"/>
        <v>38.127099365750396</v>
      </c>
      <c r="AI1860">
        <f t="shared" ca="1" si="229"/>
        <v>0.92951711526461767</v>
      </c>
      <c r="AX1860">
        <f t="shared" ca="1" si="230"/>
        <v>2.2060391181759096</v>
      </c>
    </row>
    <row r="1861" spans="1:50">
      <c r="A1861">
        <f t="shared" ca="1" si="226"/>
        <v>0.35980946472834496</v>
      </c>
      <c r="R1861">
        <f t="shared" ca="1" si="227"/>
        <v>0.56827693531290202</v>
      </c>
      <c r="AH1861">
        <f t="shared" ca="1" si="228"/>
        <v>38.042279711542108</v>
      </c>
      <c r="AI1861">
        <f t="shared" ca="1" si="229"/>
        <v>0.92850646275150128</v>
      </c>
      <c r="AX1861">
        <f t="shared" ca="1" si="230"/>
        <v>1.4493560218911905</v>
      </c>
    </row>
    <row r="1862" spans="1:50">
      <c r="A1862">
        <f t="shared" ca="1" si="226"/>
        <v>0.6658543892842651</v>
      </c>
      <c r="R1862">
        <f t="shared" ca="1" si="227"/>
        <v>0.623288788579619</v>
      </c>
      <c r="AH1862">
        <f t="shared" ca="1" si="228"/>
        <v>20.370575666916942</v>
      </c>
      <c r="AI1862">
        <f t="shared" ca="1" si="229"/>
        <v>0.56104860684505276</v>
      </c>
      <c r="AX1862">
        <f t="shared" ca="1" si="230"/>
        <v>4.8148002283357023</v>
      </c>
    </row>
    <row r="1863" spans="1:50">
      <c r="A1863">
        <f t="shared" ca="1" si="226"/>
        <v>0.60383039409692074</v>
      </c>
      <c r="R1863">
        <f t="shared" ca="1" si="227"/>
        <v>-0.50021349369960244</v>
      </c>
      <c r="AH1863">
        <f t="shared" ca="1" si="228"/>
        <v>9.1623771470052802</v>
      </c>
      <c r="AI1863">
        <f t="shared" ca="1" si="229"/>
        <v>0.1678983099679292</v>
      </c>
      <c r="AX1863">
        <f t="shared" ca="1" si="230"/>
        <v>0.39276908388956244</v>
      </c>
    </row>
    <row r="1864" spans="1:50">
      <c r="A1864">
        <f t="shared" ca="1" si="226"/>
        <v>0.90036439994674478</v>
      </c>
      <c r="R1864">
        <f t="shared" ca="1" si="227"/>
        <v>0.21473299678510555</v>
      </c>
      <c r="AH1864">
        <f t="shared" ca="1" si="228"/>
        <v>5.2349194802512917</v>
      </c>
      <c r="AI1864">
        <f t="shared" ca="1" si="229"/>
        <v>5.4808763929428905E-2</v>
      </c>
      <c r="AX1864">
        <f t="shared" ca="1" si="230"/>
        <v>2.3092811058250433</v>
      </c>
    </row>
    <row r="1865" spans="1:50">
      <c r="A1865">
        <f t="shared" ca="1" si="226"/>
        <v>0.87625842889220795</v>
      </c>
      <c r="R1865">
        <f t="shared" ca="1" si="227"/>
        <v>-5.9802405451496371E-2</v>
      </c>
      <c r="AH1865">
        <f t="shared" ca="1" si="228"/>
        <v>11.361740022916692</v>
      </c>
      <c r="AI1865">
        <f t="shared" ca="1" si="229"/>
        <v>0.25354243297166101</v>
      </c>
      <c r="AX1865">
        <f t="shared" ca="1" si="230"/>
        <v>1.2286379431876937</v>
      </c>
    </row>
    <row r="1866" spans="1:50">
      <c r="A1866">
        <f t="shared" ca="1" si="226"/>
        <v>0.97083946550443689</v>
      </c>
      <c r="R1866">
        <f t="shared" ca="1" si="227"/>
        <v>0.24609230680456273</v>
      </c>
      <c r="AH1866">
        <f t="shared" ca="1" si="228"/>
        <v>6.6439859907873258</v>
      </c>
      <c r="AI1866">
        <f t="shared" ca="1" si="229"/>
        <v>8.8285099691556512E-2</v>
      </c>
      <c r="AX1866">
        <f t="shared" ca="1" si="230"/>
        <v>1.2815278011885216</v>
      </c>
    </row>
    <row r="1867" spans="1:50">
      <c r="A1867">
        <f t="shared" ca="1" si="226"/>
        <v>0.9465186887036624</v>
      </c>
      <c r="R1867">
        <f t="shared" ca="1" si="227"/>
        <v>-0.42047361154957869</v>
      </c>
      <c r="AH1867">
        <f t="shared" ca="1" si="228"/>
        <v>8.4964594624761567</v>
      </c>
      <c r="AI1867">
        <f t="shared" ca="1" si="229"/>
        <v>0.14437964679500126</v>
      </c>
      <c r="AX1867">
        <f t="shared" ca="1" si="230"/>
        <v>0.47488164565467961</v>
      </c>
    </row>
    <row r="1868" spans="1:50">
      <c r="A1868">
        <f t="shared" ca="1" si="226"/>
        <v>0.88649980444838172</v>
      </c>
      <c r="R1868">
        <f t="shared" ca="1" si="227"/>
        <v>-0.23843795203328202</v>
      </c>
      <c r="AH1868">
        <f t="shared" ca="1" si="228"/>
        <v>33.099737875424132</v>
      </c>
      <c r="AI1868">
        <f t="shared" ca="1" si="229"/>
        <v>0.85719057006031318</v>
      </c>
      <c r="AX1868">
        <f t="shared" ca="1" si="230"/>
        <v>0.32505245718708137</v>
      </c>
    </row>
    <row r="1869" spans="1:50">
      <c r="A1869">
        <f t="shared" ca="1" si="226"/>
        <v>0.54871410752019556</v>
      </c>
      <c r="R1869">
        <f t="shared" ca="1" si="227"/>
        <v>-0.65614584166551027</v>
      </c>
      <c r="AH1869">
        <f t="shared" ca="1" si="228"/>
        <v>8.6435966791390246</v>
      </c>
      <c r="AI1869">
        <f t="shared" ca="1" si="229"/>
        <v>0.14942352710324636</v>
      </c>
      <c r="AX1869">
        <f t="shared" ca="1" si="230"/>
        <v>2.5584061196914574</v>
      </c>
    </row>
    <row r="1870" spans="1:50">
      <c r="A1870">
        <f t="shared" ca="1" si="226"/>
        <v>0.56326357748935307</v>
      </c>
      <c r="R1870">
        <f t="shared" ca="1" si="227"/>
        <v>0.1649316628481978</v>
      </c>
      <c r="AH1870">
        <f t="shared" ca="1" si="228"/>
        <v>14.971781536966539</v>
      </c>
      <c r="AI1870">
        <f t="shared" ca="1" si="229"/>
        <v>0.38651195565300089</v>
      </c>
      <c r="AX1870">
        <f t="shared" ca="1" si="230"/>
        <v>3.3248299214590262</v>
      </c>
    </row>
    <row r="1871" spans="1:50">
      <c r="A1871">
        <f t="shared" ca="1" si="226"/>
        <v>0.25805098176276209</v>
      </c>
      <c r="R1871">
        <f t="shared" ca="1" si="227"/>
        <v>-0.40444800003530462</v>
      </c>
      <c r="AH1871">
        <f t="shared" ca="1" si="228"/>
        <v>38.816679133987279</v>
      </c>
      <c r="AI1871">
        <f t="shared" ca="1" si="229"/>
        <v>0.93746666720390226</v>
      </c>
      <c r="AX1871">
        <f t="shared" ca="1" si="230"/>
        <v>3.0240783787902115</v>
      </c>
    </row>
    <row r="1872" spans="1:50">
      <c r="A1872">
        <f t="shared" ca="1" si="226"/>
        <v>0.93707650883854987</v>
      </c>
      <c r="R1872">
        <f t="shared" ca="1" si="227"/>
        <v>-1.4467216287419795</v>
      </c>
      <c r="AH1872">
        <f t="shared" ca="1" si="228"/>
        <v>13.254870298080455</v>
      </c>
      <c r="AI1872">
        <f t="shared" ca="1" si="229"/>
        <v>0.3248977215945551</v>
      </c>
      <c r="AX1872">
        <f t="shared" ca="1" si="230"/>
        <v>1.6384710235040199</v>
      </c>
    </row>
    <row r="1873" spans="1:50">
      <c r="A1873">
        <f t="shared" ca="1" si="226"/>
        <v>0.24295210065745665</v>
      </c>
      <c r="R1873">
        <f t="shared" ca="1" si="227"/>
        <v>1.0871210409870575</v>
      </c>
      <c r="AH1873">
        <f t="shared" ca="1" si="228"/>
        <v>20.005935390662643</v>
      </c>
      <c r="AI1873">
        <f t="shared" ca="1" si="229"/>
        <v>0.55017804410544813</v>
      </c>
      <c r="AX1873">
        <f t="shared" ca="1" si="230"/>
        <v>5.0329951913803779</v>
      </c>
    </row>
    <row r="1874" spans="1:50">
      <c r="A1874">
        <f t="shared" ca="1" si="226"/>
        <v>0.3454129251091328</v>
      </c>
      <c r="R1874">
        <f t="shared" ca="1" si="227"/>
        <v>3.5563270603565655</v>
      </c>
      <c r="AH1874">
        <f t="shared" ca="1" si="228"/>
        <v>31.070508965443867</v>
      </c>
      <c r="AI1874">
        <f t="shared" ca="1" si="229"/>
        <v>0.82083718458632948</v>
      </c>
      <c r="AX1874">
        <f t="shared" ca="1" si="230"/>
        <v>2.6127572198330284E-2</v>
      </c>
    </row>
    <row r="1875" spans="1:50">
      <c r="A1875">
        <f t="shared" ca="1" si="226"/>
        <v>0.89080679191853107</v>
      </c>
      <c r="R1875">
        <f t="shared" ca="1" si="227"/>
        <v>-0.91492030252167245</v>
      </c>
      <c r="AH1875">
        <f t="shared" ca="1" si="228"/>
        <v>38.106745741022166</v>
      </c>
      <c r="AI1875">
        <f t="shared" ca="1" si="229"/>
        <v>0.92927525156565283</v>
      </c>
      <c r="AX1875">
        <f t="shared" ca="1" si="230"/>
        <v>0.21704269090233813</v>
      </c>
    </row>
    <row r="1876" spans="1:50">
      <c r="A1876">
        <f t="shared" ca="1" si="226"/>
        <v>0.5930593973402345</v>
      </c>
      <c r="R1876">
        <f t="shared" ca="1" si="227"/>
        <v>-0.13835868890111361</v>
      </c>
      <c r="AH1876">
        <f t="shared" ca="1" si="228"/>
        <v>10.248738180984134</v>
      </c>
      <c r="AI1876">
        <f t="shared" ca="1" si="229"/>
        <v>0.20991859189802575</v>
      </c>
      <c r="AX1876">
        <f t="shared" ca="1" si="230"/>
        <v>0.53597366817784797</v>
      </c>
    </row>
    <row r="1877" spans="1:50">
      <c r="A1877">
        <f t="shared" ca="1" si="226"/>
        <v>0.73269979729362944</v>
      </c>
      <c r="R1877">
        <f t="shared" ca="1" si="227"/>
        <v>-1.9074639145030168</v>
      </c>
      <c r="AH1877">
        <f t="shared" ca="1" si="228"/>
        <v>9.9867329593887764</v>
      </c>
      <c r="AI1877">
        <f t="shared" ca="1" si="229"/>
        <v>0.19946967040428421</v>
      </c>
      <c r="AX1877">
        <f t="shared" ca="1" si="230"/>
        <v>5.8378029503352291</v>
      </c>
    </row>
    <row r="1878" spans="1:50">
      <c r="A1878">
        <f t="shared" ca="1" si="226"/>
        <v>0.26778649027698931</v>
      </c>
      <c r="R1878">
        <f t="shared" ca="1" si="227"/>
        <v>0.73207416893509536</v>
      </c>
      <c r="AH1878">
        <f t="shared" ca="1" si="228"/>
        <v>34.819686515701022</v>
      </c>
      <c r="AI1878">
        <f t="shared" ca="1" si="229"/>
        <v>0.88477904125920537</v>
      </c>
      <c r="AX1878">
        <f t="shared" ca="1" si="230"/>
        <v>0.91354218806269905</v>
      </c>
    </row>
    <row r="1879" spans="1:50">
      <c r="A1879">
        <f t="shared" ca="1" si="226"/>
        <v>0.42361180017158473</v>
      </c>
      <c r="R1879">
        <f t="shared" ca="1" si="227"/>
        <v>-0.55202250031016753</v>
      </c>
      <c r="AH1879">
        <f t="shared" ca="1" si="228"/>
        <v>17.637676612194511</v>
      </c>
      <c r="AI1879">
        <f t="shared" ca="1" si="229"/>
        <v>0.47634001247154889</v>
      </c>
      <c r="AX1879">
        <f t="shared" ca="1" si="230"/>
        <v>0.36424085081927432</v>
      </c>
    </row>
    <row r="1880" spans="1:50">
      <c r="A1880">
        <f t="shared" ca="1" si="226"/>
        <v>0.7927759073800833</v>
      </c>
      <c r="R1880">
        <f t="shared" ca="1" si="227"/>
        <v>-0.10511410764517821</v>
      </c>
      <c r="AH1880">
        <f t="shared" ca="1" si="228"/>
        <v>6.5102648862374339</v>
      </c>
      <c r="AI1880">
        <f t="shared" ca="1" si="229"/>
        <v>8.4767097777952216E-2</v>
      </c>
      <c r="AX1880">
        <f t="shared" ca="1" si="230"/>
        <v>0.21456501892013599</v>
      </c>
    </row>
    <row r="1881" spans="1:50">
      <c r="A1881">
        <f t="shared" ca="1" si="226"/>
        <v>0.7382135100466366</v>
      </c>
      <c r="R1881">
        <f t="shared" ca="1" si="227"/>
        <v>0.84412218108767534</v>
      </c>
      <c r="AH1881">
        <f t="shared" ca="1" si="228"/>
        <v>41.921874378306171</v>
      </c>
      <c r="AI1881">
        <f t="shared" ca="1" si="229"/>
        <v>0.96737194322006681</v>
      </c>
      <c r="AX1881">
        <f t="shared" ca="1" si="230"/>
        <v>2.019765902797384</v>
      </c>
    </row>
    <row r="1882" spans="1:50">
      <c r="A1882">
        <f t="shared" ca="1" si="226"/>
        <v>0.829777857733899</v>
      </c>
      <c r="R1882">
        <f t="shared" ca="1" si="227"/>
        <v>-1.2594576754269702</v>
      </c>
      <c r="AH1882">
        <f t="shared" ca="1" si="228"/>
        <v>26.34871337774187</v>
      </c>
      <c r="AI1882">
        <f t="shared" ca="1" si="229"/>
        <v>0.72030832055589677</v>
      </c>
      <c r="AX1882">
        <f t="shared" ca="1" si="230"/>
        <v>0.40162513373492403</v>
      </c>
    </row>
    <row r="1883" spans="1:50">
      <c r="A1883">
        <f t="shared" ca="1" si="226"/>
        <v>0.20570026387129559</v>
      </c>
      <c r="R1883">
        <f t="shared" ca="1" si="227"/>
        <v>1.3484687386850713</v>
      </c>
      <c r="AH1883">
        <f t="shared" ca="1" si="228"/>
        <v>37.315658419186448</v>
      </c>
      <c r="AI1883">
        <f t="shared" ca="1" si="229"/>
        <v>0.91955373933062223</v>
      </c>
      <c r="AX1883">
        <f t="shared" ca="1" si="230"/>
        <v>1.0735566906789948</v>
      </c>
    </row>
    <row r="1884" spans="1:50">
      <c r="A1884">
        <f t="shared" ca="1" si="226"/>
        <v>0.54902401686773628</v>
      </c>
      <c r="R1884">
        <f t="shared" ca="1" si="227"/>
        <v>-1.5466794655835014</v>
      </c>
      <c r="AH1884">
        <f t="shared" ca="1" si="228"/>
        <v>9.8930500230565563</v>
      </c>
      <c r="AI1884">
        <f t="shared" ca="1" si="229"/>
        <v>0.19574487751739866</v>
      </c>
      <c r="AX1884">
        <f t="shared" ca="1" si="230"/>
        <v>7.0058239343654086E-2</v>
      </c>
    </row>
    <row r="1885" spans="1:50">
      <c r="A1885">
        <f t="shared" ca="1" si="226"/>
        <v>0.54716534191633515</v>
      </c>
      <c r="R1885">
        <f t="shared" ca="1" si="227"/>
        <v>1.0508990855745687E-2</v>
      </c>
      <c r="AH1885">
        <f t="shared" ca="1" si="228"/>
        <v>25.258527395911816</v>
      </c>
      <c r="AI1885">
        <f t="shared" ca="1" si="229"/>
        <v>0.69392976669057693</v>
      </c>
      <c r="AX1885">
        <f t="shared" ca="1" si="230"/>
        <v>1.7398969746338431</v>
      </c>
    </row>
    <row r="1886" spans="1:50">
      <c r="A1886">
        <f t="shared" ca="1" si="226"/>
        <v>0.74835434686951141</v>
      </c>
      <c r="R1886">
        <f t="shared" ca="1" si="227"/>
        <v>-0.21222275071010949</v>
      </c>
      <c r="AH1886">
        <f t="shared" ca="1" si="228"/>
        <v>9.654306512780817</v>
      </c>
      <c r="AI1886">
        <f t="shared" ca="1" si="229"/>
        <v>0.1864112684854442</v>
      </c>
      <c r="AX1886">
        <f t="shared" ca="1" si="230"/>
        <v>5.3579861649467029</v>
      </c>
    </row>
    <row r="1887" spans="1:50">
      <c r="A1887">
        <f t="shared" ca="1" si="226"/>
        <v>0.99249716506164887</v>
      </c>
      <c r="R1887">
        <f t="shared" ca="1" si="227"/>
        <v>-1.3676288637061238</v>
      </c>
      <c r="AH1887">
        <f t="shared" ca="1" si="228"/>
        <v>7.308600677438374</v>
      </c>
      <c r="AI1887">
        <f t="shared" ca="1" si="229"/>
        <v>0.10683128772450534</v>
      </c>
      <c r="AX1887">
        <f t="shared" ca="1" si="230"/>
        <v>1.1238904528686144</v>
      </c>
    </row>
    <row r="1888" spans="1:50">
      <c r="A1888">
        <f t="shared" ca="1" si="226"/>
        <v>0.58523173508975079</v>
      </c>
      <c r="R1888">
        <f t="shared" ca="1" si="227"/>
        <v>0.41512979679053724</v>
      </c>
      <c r="AH1888">
        <f t="shared" ca="1" si="228"/>
        <v>23.925206355814268</v>
      </c>
      <c r="AI1888">
        <f t="shared" ca="1" si="229"/>
        <v>0.66005256820656566</v>
      </c>
      <c r="AX1888">
        <f t="shared" ca="1" si="230"/>
        <v>1.3156300319287844</v>
      </c>
    </row>
    <row r="1889" spans="1:50">
      <c r="A1889">
        <f t="shared" ca="1" si="226"/>
        <v>0.75985185246864251</v>
      </c>
      <c r="R1889">
        <f t="shared" ca="1" si="227"/>
        <v>-1.2495049063669632</v>
      </c>
      <c r="AH1889">
        <f t="shared" ca="1" si="228"/>
        <v>28.520149665600112</v>
      </c>
      <c r="AI1889">
        <f t="shared" ca="1" si="229"/>
        <v>0.76930801480589051</v>
      </c>
      <c r="AX1889">
        <f t="shared" ca="1" si="230"/>
        <v>0.11403139698916538</v>
      </c>
    </row>
    <row r="1890" spans="1:50">
      <c r="A1890">
        <f t="shared" ca="1" si="226"/>
        <v>8.0457554134896969E-2</v>
      </c>
      <c r="R1890">
        <f t="shared" ca="1" si="227"/>
        <v>-1.3927376323322065</v>
      </c>
      <c r="AH1890">
        <f t="shared" ca="1" si="228"/>
        <v>9.9293353919572862</v>
      </c>
      <c r="AI1890">
        <f t="shared" ca="1" si="229"/>
        <v>0.19718340265195111</v>
      </c>
      <c r="AX1890">
        <f t="shared" ca="1" si="230"/>
        <v>1.4987020253175809</v>
      </c>
    </row>
    <row r="1891" spans="1:50">
      <c r="A1891">
        <f t="shared" ca="1" si="226"/>
        <v>0.28670863322782036</v>
      </c>
      <c r="R1891">
        <f t="shared" ca="1" si="227"/>
        <v>0.18861448767485303</v>
      </c>
      <c r="AH1891">
        <f t="shared" ca="1" si="228"/>
        <v>36.230013133723382</v>
      </c>
      <c r="AI1891">
        <f t="shared" ca="1" si="229"/>
        <v>0.90519373085128474</v>
      </c>
      <c r="AX1891">
        <f t="shared" ca="1" si="230"/>
        <v>0.82814828114507233</v>
      </c>
    </row>
    <row r="1892" spans="1:50">
      <c r="A1892">
        <f t="shared" ca="1" si="226"/>
        <v>0.22987754151752637</v>
      </c>
      <c r="R1892">
        <f t="shared" ca="1" si="227"/>
        <v>-1.052270585173658</v>
      </c>
      <c r="AH1892">
        <f t="shared" ca="1" si="228"/>
        <v>1.9617764865618321</v>
      </c>
      <c r="AI1892">
        <f t="shared" ca="1" si="229"/>
        <v>7.697133966453773E-3</v>
      </c>
      <c r="AX1892">
        <f t="shared" ca="1" si="230"/>
        <v>3.091028925448617</v>
      </c>
    </row>
    <row r="1893" spans="1:50">
      <c r="A1893">
        <f t="shared" ca="1" si="226"/>
        <v>0.30296824605787631</v>
      </c>
      <c r="R1893">
        <f t="shared" ca="1" si="227"/>
        <v>-0.52500546710229901</v>
      </c>
      <c r="AH1893">
        <f t="shared" ca="1" si="228"/>
        <v>24.527429753099238</v>
      </c>
      <c r="AI1893">
        <f t="shared" ca="1" si="229"/>
        <v>0.67557408250835305</v>
      </c>
      <c r="AX1893">
        <f t="shared" ca="1" si="230"/>
        <v>0.60800725394291555</v>
      </c>
    </row>
    <row r="1894" spans="1:50">
      <c r="A1894">
        <f t="shared" ca="1" si="226"/>
        <v>2.9891914588658475E-2</v>
      </c>
      <c r="R1894">
        <f t="shared" ca="1" si="227"/>
        <v>0.17711095264368004</v>
      </c>
      <c r="AH1894">
        <f t="shared" ca="1" si="228"/>
        <v>33.476065958964753</v>
      </c>
      <c r="AI1894">
        <f t="shared" ca="1" si="229"/>
        <v>0.86347980190375828</v>
      </c>
      <c r="AX1894">
        <f t="shared" ca="1" si="230"/>
        <v>6.3064398327543805E-2</v>
      </c>
    </row>
    <row r="1895" spans="1:50">
      <c r="A1895">
        <f t="shared" ca="1" si="226"/>
        <v>0.38196212535032126</v>
      </c>
      <c r="R1895">
        <f t="shared" ca="1" si="227"/>
        <v>-0.36003485442815758</v>
      </c>
      <c r="AH1895">
        <f t="shared" ca="1" si="228"/>
        <v>40.864603940689918</v>
      </c>
      <c r="AI1895">
        <f t="shared" ca="1" si="229"/>
        <v>0.95827226941977095</v>
      </c>
      <c r="AX1895">
        <f t="shared" ca="1" si="230"/>
        <v>1.7963796366047906</v>
      </c>
    </row>
    <row r="1896" spans="1:50">
      <c r="A1896">
        <f t="shared" ca="1" si="226"/>
        <v>0.15904150120795102</v>
      </c>
      <c r="R1896">
        <f t="shared" ca="1" si="227"/>
        <v>-0.88177490327186869</v>
      </c>
      <c r="AH1896">
        <f t="shared" ca="1" si="228"/>
        <v>14.345454201606735</v>
      </c>
      <c r="AI1896">
        <f t="shared" ca="1" si="229"/>
        <v>0.3643766819551385</v>
      </c>
      <c r="AX1896">
        <f t="shared" ca="1" si="230"/>
        <v>3.7082941023128981</v>
      </c>
    </row>
    <row r="1897" spans="1:50">
      <c r="A1897">
        <f t="shared" ca="1" si="226"/>
        <v>0.83160897086060703</v>
      </c>
      <c r="R1897">
        <f t="shared" ca="1" si="227"/>
        <v>-1.5048632005742475</v>
      </c>
      <c r="AH1897">
        <f t="shared" ca="1" si="228"/>
        <v>11.335017802191864</v>
      </c>
      <c r="AI1897">
        <f t="shared" ca="1" si="229"/>
        <v>0.25250957582159006</v>
      </c>
      <c r="AX1897">
        <f t="shared" ca="1" si="230"/>
        <v>6.2530574954047049</v>
      </c>
    </row>
    <row r="1898" spans="1:50">
      <c r="A1898">
        <f t="shared" ca="1" si="226"/>
        <v>0.85311401387934138</v>
      </c>
      <c r="R1898">
        <f t="shared" ca="1" si="227"/>
        <v>-0.68667884961203252</v>
      </c>
      <c r="AH1898">
        <f t="shared" ca="1" si="228"/>
        <v>35.923068813727113</v>
      </c>
      <c r="AI1898">
        <f t="shared" ca="1" si="229"/>
        <v>0.90092000418846896</v>
      </c>
      <c r="AX1898">
        <f t="shared" ca="1" si="230"/>
        <v>2.6888106313473701</v>
      </c>
    </row>
    <row r="1899" spans="1:50">
      <c r="A1899">
        <f t="shared" ca="1" si="226"/>
        <v>0.83563630957372736</v>
      </c>
      <c r="R1899">
        <f t="shared" ca="1" si="227"/>
        <v>-0.14925564596607158</v>
      </c>
      <c r="AH1899">
        <f t="shared" ca="1" si="228"/>
        <v>7.7245836770902132</v>
      </c>
      <c r="AI1899">
        <f t="shared" ca="1" si="229"/>
        <v>0.11933838596873714</v>
      </c>
      <c r="AX1899">
        <f t="shared" ca="1" si="230"/>
        <v>2.9164857569678966</v>
      </c>
    </row>
    <row r="1900" spans="1:50">
      <c r="A1900">
        <f t="shared" ca="1" si="226"/>
        <v>0.51550321554394662</v>
      </c>
      <c r="R1900">
        <f t="shared" ca="1" si="227"/>
        <v>-0.60265715880464887</v>
      </c>
      <c r="AH1900">
        <f t="shared" ca="1" si="228"/>
        <v>7.5919743512830768</v>
      </c>
      <c r="AI1900">
        <f t="shared" ca="1" si="229"/>
        <v>0.11527614910108019</v>
      </c>
      <c r="AX1900">
        <f t="shared" ca="1" si="230"/>
        <v>3.6300040063258634</v>
      </c>
    </row>
    <row r="1901" spans="1:50">
      <c r="A1901">
        <f t="shared" ca="1" si="226"/>
        <v>0.79063407834706589</v>
      </c>
      <c r="R1901">
        <f t="shared" ca="1" si="227"/>
        <v>-0.49769281887447397</v>
      </c>
      <c r="AH1901">
        <f t="shared" ca="1" si="228"/>
        <v>14.413975736747119</v>
      </c>
      <c r="AI1901">
        <f t="shared" ca="1" si="229"/>
        <v>0.36681743856758853</v>
      </c>
      <c r="AX1901">
        <f t="shared" ca="1" si="230"/>
        <v>0.76163816228347625</v>
      </c>
    </row>
    <row r="1902" spans="1:50">
      <c r="A1902">
        <f t="shared" ca="1" si="226"/>
        <v>0.70830460950780738</v>
      </c>
      <c r="R1902">
        <f t="shared" ca="1" si="227"/>
        <v>-0.51276922008813919</v>
      </c>
      <c r="AH1902">
        <f t="shared" ca="1" si="228"/>
        <v>39.994446470699948</v>
      </c>
      <c r="AI1902">
        <f t="shared" ca="1" si="229"/>
        <v>0.94994444928615562</v>
      </c>
      <c r="AX1902">
        <f t="shared" ca="1" si="230"/>
        <v>1.234772151743567</v>
      </c>
    </row>
    <row r="1903" spans="1:50">
      <c r="A1903">
        <f t="shared" ca="1" si="226"/>
        <v>0.11385974686922296</v>
      </c>
      <c r="R1903">
        <f t="shared" ca="1" si="227"/>
        <v>0.341123107031154</v>
      </c>
      <c r="AH1903">
        <f t="shared" ca="1" si="228"/>
        <v>23.573068822657955</v>
      </c>
      <c r="AI1903">
        <f t="shared" ca="1" si="229"/>
        <v>0.65080865427401347</v>
      </c>
      <c r="AX1903">
        <f t="shared" ca="1" si="230"/>
        <v>1.3871117132504269</v>
      </c>
    </row>
    <row r="1904" spans="1:50">
      <c r="A1904">
        <f t="shared" ca="1" si="226"/>
        <v>0.19905123299065719</v>
      </c>
      <c r="R1904">
        <f t="shared" ca="1" si="227"/>
        <v>-0.58177338855216099</v>
      </c>
      <c r="AH1904">
        <f t="shared" ca="1" si="228"/>
        <v>9.8549209252571934</v>
      </c>
      <c r="AI1904">
        <f t="shared" ca="1" si="229"/>
        <v>0.19423893288614424</v>
      </c>
      <c r="AX1904">
        <f t="shared" ca="1" si="230"/>
        <v>4.5546885768973464</v>
      </c>
    </row>
    <row r="1905" spans="1:50">
      <c r="A1905">
        <f t="shared" ca="1" si="226"/>
        <v>0.99417630356576869</v>
      </c>
      <c r="R1905">
        <f t="shared" ca="1" si="227"/>
        <v>-0.6377687211685924</v>
      </c>
      <c r="AH1905">
        <f t="shared" ca="1" si="228"/>
        <v>22.492648019695018</v>
      </c>
      <c r="AI1905">
        <f t="shared" ca="1" si="229"/>
        <v>0.62167279351580584</v>
      </c>
      <c r="AX1905">
        <f t="shared" ca="1" si="230"/>
        <v>2.0301946456219411</v>
      </c>
    </row>
    <row r="1906" spans="1:50">
      <c r="A1906">
        <f t="shared" ca="1" si="226"/>
        <v>0.51326818778809702</v>
      </c>
      <c r="R1906">
        <f t="shared" ca="1" si="227"/>
        <v>7.1387970710030391E-2</v>
      </c>
      <c r="AH1906">
        <f t="shared" ca="1" si="228"/>
        <v>26.105220822520998</v>
      </c>
      <c r="AI1906">
        <f t="shared" ca="1" si="229"/>
        <v>0.71451976402975792</v>
      </c>
      <c r="AX1906">
        <f t="shared" ca="1" si="230"/>
        <v>1.6041067650864795</v>
      </c>
    </row>
    <row r="1907" spans="1:50">
      <c r="A1907">
        <f t="shared" ca="1" si="226"/>
        <v>0.89152694968766433</v>
      </c>
      <c r="R1907">
        <f t="shared" ca="1" si="227"/>
        <v>-0.61240900780255447</v>
      </c>
      <c r="AH1907">
        <f t="shared" ca="1" si="228"/>
        <v>40.858648791849248</v>
      </c>
      <c r="AI1907">
        <f t="shared" ca="1" si="229"/>
        <v>0.95821784904462037</v>
      </c>
      <c r="AX1907">
        <f t="shared" ca="1" si="230"/>
        <v>1.8090387447487668</v>
      </c>
    </row>
    <row r="1908" spans="1:50">
      <c r="A1908">
        <f t="shared" ca="1" si="226"/>
        <v>0.80837267849241867</v>
      </c>
      <c r="R1908">
        <f t="shared" ca="1" si="227"/>
        <v>0.12289722482244927</v>
      </c>
      <c r="AH1908">
        <f t="shared" ca="1" si="228"/>
        <v>34.30997123969324</v>
      </c>
      <c r="AI1908">
        <f t="shared" ca="1" si="229"/>
        <v>0.87691149875037344</v>
      </c>
      <c r="AX1908">
        <f t="shared" ca="1" si="230"/>
        <v>3.2137955931484146</v>
      </c>
    </row>
    <row r="1909" spans="1:50">
      <c r="A1909">
        <f t="shared" ca="1" si="226"/>
        <v>0.57746044793895368</v>
      </c>
      <c r="R1909">
        <f t="shared" ca="1" si="227"/>
        <v>0.58109281247956646</v>
      </c>
      <c r="AH1909">
        <f t="shared" ca="1" si="228"/>
        <v>13.359977844450519</v>
      </c>
      <c r="AI1909">
        <f t="shared" ca="1" si="229"/>
        <v>0.32875438822042169</v>
      </c>
      <c r="AX1909">
        <f t="shared" ca="1" si="230"/>
        <v>1.2617906994249772</v>
      </c>
    </row>
    <row r="1910" spans="1:50">
      <c r="A1910">
        <f t="shared" ca="1" si="226"/>
        <v>2.9250490132985085E-2</v>
      </c>
      <c r="R1910">
        <f t="shared" ca="1" si="227"/>
        <v>-0.36698157659558328</v>
      </c>
      <c r="AH1910">
        <f t="shared" ca="1" si="228"/>
        <v>9.278858245971481</v>
      </c>
      <c r="AI1910">
        <f t="shared" ca="1" si="229"/>
        <v>0.17219442069766588</v>
      </c>
      <c r="AX1910">
        <f t="shared" ca="1" si="230"/>
        <v>0.15946918348865521</v>
      </c>
    </row>
    <row r="1911" spans="1:50">
      <c r="A1911">
        <f t="shared" ca="1" si="226"/>
        <v>0.63869955034552051</v>
      </c>
      <c r="R1911">
        <f t="shared" ca="1" si="227"/>
        <v>0.8282828079906277</v>
      </c>
      <c r="AH1911">
        <f t="shared" ca="1" si="228"/>
        <v>15.98911176040292</v>
      </c>
      <c r="AI1911">
        <f t="shared" ca="1" si="229"/>
        <v>0.42162974057681846</v>
      </c>
      <c r="AX1911">
        <f t="shared" ca="1" si="230"/>
        <v>2.5682226848365852E-2</v>
      </c>
    </row>
    <row r="1912" spans="1:50">
      <c r="A1912">
        <f t="shared" ca="1" si="226"/>
        <v>0.36183708907014711</v>
      </c>
      <c r="R1912">
        <f t="shared" ca="1" si="227"/>
        <v>0.75831711657251188</v>
      </c>
      <c r="AH1912">
        <f t="shared" ca="1" si="228"/>
        <v>3.7730911834357039</v>
      </c>
      <c r="AI1912">
        <f t="shared" ca="1" si="229"/>
        <v>2.8472434157040483E-2</v>
      </c>
      <c r="AX1912">
        <f t="shared" ca="1" si="230"/>
        <v>2.5209270908941614</v>
      </c>
    </row>
    <row r="1913" spans="1:50">
      <c r="A1913">
        <f t="shared" ca="1" si="226"/>
        <v>0.5381843599537891</v>
      </c>
      <c r="R1913">
        <f t="shared" ca="1" si="227"/>
        <v>-0.61987160682465059</v>
      </c>
      <c r="AH1913">
        <f t="shared" ca="1" si="228"/>
        <v>25.16816495649066</v>
      </c>
      <c r="AI1913">
        <f t="shared" ca="1" si="229"/>
        <v>0.69168998418597072</v>
      </c>
      <c r="AX1913">
        <f t="shared" ca="1" si="230"/>
        <v>3.4130384729731156</v>
      </c>
    </row>
    <row r="1914" spans="1:50">
      <c r="A1914">
        <f t="shared" ca="1" si="226"/>
        <v>0.57893561872411647</v>
      </c>
      <c r="R1914">
        <f t="shared" ca="1" si="227"/>
        <v>-0.80157054019504503</v>
      </c>
      <c r="AH1914">
        <f t="shared" ca="1" si="228"/>
        <v>41.749153703354622</v>
      </c>
      <c r="AI1914">
        <f t="shared" ca="1" si="229"/>
        <v>0.96596176769456665</v>
      </c>
      <c r="AX1914">
        <f t="shared" ca="1" si="230"/>
        <v>0.36278211584397008</v>
      </c>
    </row>
    <row r="1915" spans="1:50">
      <c r="A1915">
        <f t="shared" ca="1" si="226"/>
        <v>0.50457349720437306</v>
      </c>
      <c r="R1915">
        <f t="shared" ca="1" si="227"/>
        <v>-0.52868616081502717</v>
      </c>
      <c r="AH1915">
        <f t="shared" ca="1" si="228"/>
        <v>29.759333538257227</v>
      </c>
      <c r="AI1915">
        <f t="shared" ca="1" si="229"/>
        <v>0.79515771059224061</v>
      </c>
      <c r="AX1915">
        <f t="shared" ca="1" si="230"/>
        <v>2.7672096631937779</v>
      </c>
    </row>
    <row r="1916" spans="1:50">
      <c r="A1916">
        <f t="shared" ca="1" si="226"/>
        <v>0.88386413322195578</v>
      </c>
      <c r="R1916">
        <f t="shared" ca="1" si="227"/>
        <v>-0.24377024014265794</v>
      </c>
      <c r="AH1916">
        <f t="shared" ca="1" si="228"/>
        <v>8.3269179284002579</v>
      </c>
      <c r="AI1916">
        <f t="shared" ca="1" si="229"/>
        <v>0.1386751243726273</v>
      </c>
      <c r="AX1916">
        <f t="shared" ca="1" si="230"/>
        <v>0.26175117066629672</v>
      </c>
    </row>
    <row r="1917" spans="1:50">
      <c r="A1917">
        <f t="shared" ca="1" si="226"/>
        <v>4.5520941340552512E-2</v>
      </c>
      <c r="R1917">
        <f t="shared" ca="1" si="227"/>
        <v>0.22433160467830562</v>
      </c>
      <c r="AH1917">
        <f t="shared" ca="1" si="228"/>
        <v>10.965154899815936</v>
      </c>
      <c r="AI1917">
        <f t="shared" ca="1" si="229"/>
        <v>0.23814043400231799</v>
      </c>
      <c r="AX1917">
        <f t="shared" ca="1" si="230"/>
        <v>1.2611255265842807</v>
      </c>
    </row>
    <row r="1918" spans="1:50">
      <c r="A1918">
        <f t="shared" ca="1" si="226"/>
        <v>0.23479882024873133</v>
      </c>
      <c r="R1918">
        <f t="shared" ca="1" si="227"/>
        <v>1.2102071512400976</v>
      </c>
      <c r="AH1918">
        <f t="shared" ca="1" si="228"/>
        <v>20.247296683431937</v>
      </c>
      <c r="AI1918">
        <f t="shared" ca="1" si="229"/>
        <v>0.55738832267813987</v>
      </c>
      <c r="AX1918">
        <f t="shared" ca="1" si="230"/>
        <v>1.741470651009609</v>
      </c>
    </row>
    <row r="1919" spans="1:50">
      <c r="A1919">
        <f t="shared" ca="1" si="226"/>
        <v>0.94306848883085137</v>
      </c>
      <c r="R1919">
        <f t="shared" ca="1" si="227"/>
        <v>1.2913641413267634</v>
      </c>
      <c r="AH1919">
        <f t="shared" ca="1" si="228"/>
        <v>20.298333293931943</v>
      </c>
      <c r="AI1919">
        <f t="shared" ca="1" si="229"/>
        <v>0.55890549744082418</v>
      </c>
      <c r="AX1919">
        <f t="shared" ca="1" si="230"/>
        <v>4.0531533502096089</v>
      </c>
    </row>
    <row r="1920" spans="1:50">
      <c r="A1920">
        <f t="shared" ca="1" si="226"/>
        <v>0.81397603705551835</v>
      </c>
      <c r="R1920">
        <f t="shared" ca="1" si="227"/>
        <v>1.1443340508519206</v>
      </c>
      <c r="AH1920">
        <f t="shared" ca="1" si="228"/>
        <v>3.8621980986099071</v>
      </c>
      <c r="AI1920">
        <f t="shared" ca="1" si="229"/>
        <v>2.9833148305811963E-2</v>
      </c>
      <c r="AX1920">
        <f t="shared" ca="1" si="230"/>
        <v>0.67516461400889582</v>
      </c>
    </row>
    <row r="1921" spans="1:50">
      <c r="A1921">
        <f t="shared" ca="1" si="226"/>
        <v>0.34676641201751968</v>
      </c>
      <c r="R1921">
        <f t="shared" ca="1" si="227"/>
        <v>-9.7414809344460812E-2</v>
      </c>
      <c r="AH1921">
        <f t="shared" ca="1" si="228"/>
        <v>7.7981398591792681</v>
      </c>
      <c r="AI1921">
        <f t="shared" ca="1" si="229"/>
        <v>0.12162197052664092</v>
      </c>
      <c r="AX1921">
        <f t="shared" ca="1" si="230"/>
        <v>0.96654568826207976</v>
      </c>
    </row>
    <row r="1922" spans="1:50">
      <c r="A1922">
        <f t="shared" ca="1" si="226"/>
        <v>0.25451186501320544</v>
      </c>
      <c r="R1922">
        <f t="shared" ca="1" si="227"/>
        <v>0.5183087074595486</v>
      </c>
      <c r="AH1922">
        <f t="shared" ca="1" si="228"/>
        <v>11.398742576484352</v>
      </c>
      <c r="AI1922">
        <f t="shared" ca="1" si="229"/>
        <v>0.2549714626617392</v>
      </c>
      <c r="AX1922">
        <f t="shared" ca="1" si="230"/>
        <v>3.8864659959426771</v>
      </c>
    </row>
    <row r="1923" spans="1:50">
      <c r="A1923">
        <f t="shared" ref="A1923:A1986" ca="1" si="231">RAND()</f>
        <v>0.50593803867327047</v>
      </c>
      <c r="R1923">
        <f t="shared" ref="R1923:R1986" ca="1" si="232">_xlfn.NORM.INV(RAND(),0,1)</f>
        <v>-3.4105916852751599E-2</v>
      </c>
      <c r="AH1923">
        <f t="shared" ref="AH1923:AH1986" ca="1" si="233">IF(AI1923&lt;$AL$4,$AL$1+SQRT(AI1923*($AL$2-$AL$1)*($AL$3-$AL$1)),$AL$2-SQRT((1-AI1923)*($AL$2-$AL$1)*($AL$2-$AL$3)))</f>
        <v>8.9939817151248302</v>
      </c>
      <c r="AI1923">
        <f t="shared" ref="AI1923:AI1986" ca="1" si="234">RAND()</f>
        <v>0.16178341418399955</v>
      </c>
      <c r="AX1923">
        <f t="shared" ref="AX1923:AX1986" ca="1" si="235">-LN(1-RAND())/$AW$2</f>
        <v>2.1663097709297601</v>
      </c>
    </row>
    <row r="1924" spans="1:50">
      <c r="A1924">
        <f t="shared" ca="1" si="231"/>
        <v>0.78933470330401467</v>
      </c>
      <c r="R1924">
        <f t="shared" ca="1" si="232"/>
        <v>0.92772228327806061</v>
      </c>
      <c r="AH1924">
        <f t="shared" ca="1" si="233"/>
        <v>10.678253804774826</v>
      </c>
      <c r="AI1924">
        <f t="shared" ca="1" si="234"/>
        <v>0.22690013807914744</v>
      </c>
      <c r="AX1924">
        <f t="shared" ca="1" si="235"/>
        <v>2.0986433964020801</v>
      </c>
    </row>
    <row r="1925" spans="1:50">
      <c r="A1925">
        <f t="shared" ca="1" si="231"/>
        <v>0.95563490877171287</v>
      </c>
      <c r="R1925">
        <f t="shared" ca="1" si="232"/>
        <v>0.64156585846507119</v>
      </c>
      <c r="AH1925">
        <f t="shared" ca="1" si="233"/>
        <v>23.165773131984725</v>
      </c>
      <c r="AI1925">
        <f t="shared" ca="1" si="234"/>
        <v>0.63996213419794357</v>
      </c>
      <c r="AX1925">
        <f t="shared" ca="1" si="235"/>
        <v>3.7595580377156557</v>
      </c>
    </row>
    <row r="1926" spans="1:50">
      <c r="A1926">
        <f t="shared" ca="1" si="231"/>
        <v>0.46111877376473664</v>
      </c>
      <c r="R1926">
        <f t="shared" ca="1" si="232"/>
        <v>9.5108892751195662E-2</v>
      </c>
      <c r="AH1926">
        <f t="shared" ca="1" si="233"/>
        <v>9.6576053678220966</v>
      </c>
      <c r="AI1926">
        <f t="shared" ca="1" si="234"/>
        <v>0.18653868288117237</v>
      </c>
      <c r="AX1926">
        <f t="shared" ca="1" si="235"/>
        <v>2.5071677299735073</v>
      </c>
    </row>
    <row r="1927" spans="1:50">
      <c r="A1927">
        <f t="shared" ca="1" si="231"/>
        <v>0.3723681090711749</v>
      </c>
      <c r="R1927">
        <f t="shared" ca="1" si="232"/>
        <v>-0.12253311175544247</v>
      </c>
      <c r="AH1927">
        <f t="shared" ca="1" si="233"/>
        <v>39.052144897713688</v>
      </c>
      <c r="AI1927">
        <f t="shared" ca="1" si="234"/>
        <v>0.9400722343296718</v>
      </c>
      <c r="AX1927">
        <f t="shared" ca="1" si="235"/>
        <v>0.20146358394767463</v>
      </c>
    </row>
    <row r="1928" spans="1:50">
      <c r="A1928">
        <f t="shared" ca="1" si="231"/>
        <v>0.97242720611620737</v>
      </c>
      <c r="R1928">
        <f t="shared" ca="1" si="232"/>
        <v>-0.59158386596048462</v>
      </c>
      <c r="AH1928">
        <f t="shared" ca="1" si="233"/>
        <v>25.709144814444254</v>
      </c>
      <c r="AI1928">
        <f t="shared" ca="1" si="234"/>
        <v>0.70497717717717978</v>
      </c>
      <c r="AX1928">
        <f t="shared" ca="1" si="235"/>
        <v>0.43308487830299347</v>
      </c>
    </row>
    <row r="1929" spans="1:50">
      <c r="A1929">
        <f t="shared" ca="1" si="231"/>
        <v>0.26923225652072225</v>
      </c>
      <c r="R1929">
        <f t="shared" ca="1" si="232"/>
        <v>-4.531592401739986E-3</v>
      </c>
      <c r="AH1929">
        <f t="shared" ca="1" si="233"/>
        <v>15.061879558814063</v>
      </c>
      <c r="AI1929">
        <f t="shared" ca="1" si="234"/>
        <v>0.38966387001859282</v>
      </c>
      <c r="AX1929">
        <f t="shared" ca="1" si="235"/>
        <v>1.1476666417104351</v>
      </c>
    </row>
    <row r="1930" spans="1:50">
      <c r="A1930">
        <f t="shared" ca="1" si="231"/>
        <v>6.8893022598775944E-2</v>
      </c>
      <c r="R1930">
        <f t="shared" ca="1" si="232"/>
        <v>0.3362187617027953</v>
      </c>
      <c r="AH1930">
        <f t="shared" ca="1" si="233"/>
        <v>11.846601279970081</v>
      </c>
      <c r="AI1930">
        <f t="shared" ca="1" si="234"/>
        <v>0.27215908305520953</v>
      </c>
      <c r="AX1930">
        <f t="shared" ca="1" si="235"/>
        <v>2.1786916244759515</v>
      </c>
    </row>
    <row r="1931" spans="1:50">
      <c r="A1931">
        <f t="shared" ca="1" si="231"/>
        <v>0.8968694280191023</v>
      </c>
      <c r="R1931">
        <f t="shared" ca="1" si="232"/>
        <v>0.16052217981270439</v>
      </c>
      <c r="AH1931">
        <f t="shared" ca="1" si="233"/>
        <v>27.962819950123535</v>
      </c>
      <c r="AI1931">
        <f t="shared" ca="1" si="234"/>
        <v>0.75718134772466339</v>
      </c>
      <c r="AX1931">
        <f t="shared" ca="1" si="235"/>
        <v>0.87309064215842924</v>
      </c>
    </row>
    <row r="1932" spans="1:50">
      <c r="A1932">
        <f t="shared" ca="1" si="231"/>
        <v>0.47032095000894769</v>
      </c>
      <c r="R1932">
        <f t="shared" ca="1" si="232"/>
        <v>0.16335023438341933</v>
      </c>
      <c r="AH1932">
        <f t="shared" ca="1" si="233"/>
        <v>15.741232609240541</v>
      </c>
      <c r="AI1932">
        <f t="shared" ca="1" si="234"/>
        <v>0.41316842843291812</v>
      </c>
      <c r="AX1932">
        <f t="shared" ca="1" si="235"/>
        <v>0.76142727002653565</v>
      </c>
    </row>
    <row r="1933" spans="1:50">
      <c r="A1933">
        <f t="shared" ca="1" si="231"/>
        <v>4.1711150471543168E-2</v>
      </c>
      <c r="R1933">
        <f t="shared" ca="1" si="232"/>
        <v>-2.1703193671408365</v>
      </c>
      <c r="AH1933">
        <f t="shared" ca="1" si="233"/>
        <v>26.664655959664699</v>
      </c>
      <c r="AI1933">
        <f t="shared" ca="1" si="234"/>
        <v>0.72773085925959391</v>
      </c>
      <c r="AX1933">
        <f t="shared" ca="1" si="235"/>
        <v>0.83659421196744177</v>
      </c>
    </row>
    <row r="1934" spans="1:50">
      <c r="A1934">
        <f t="shared" ca="1" si="231"/>
        <v>7.7037361428392681E-2</v>
      </c>
      <c r="R1934">
        <f t="shared" ca="1" si="232"/>
        <v>-0.47399763341225232</v>
      </c>
      <c r="AH1934">
        <f t="shared" ca="1" si="233"/>
        <v>16.6668896577387</v>
      </c>
      <c r="AI1934">
        <f t="shared" ca="1" si="234"/>
        <v>0.44445187745531634</v>
      </c>
      <c r="AX1934">
        <f t="shared" ca="1" si="235"/>
        <v>0.13633313283621434</v>
      </c>
    </row>
    <row r="1935" spans="1:50">
      <c r="A1935">
        <f t="shared" ca="1" si="231"/>
        <v>0.81498441431428359</v>
      </c>
      <c r="R1935">
        <f t="shared" ca="1" si="232"/>
        <v>0.41349930303703786</v>
      </c>
      <c r="AH1935">
        <f t="shared" ca="1" si="233"/>
        <v>24.413032658930518</v>
      </c>
      <c r="AI1935">
        <f t="shared" ca="1" si="234"/>
        <v>0.67265355114352188</v>
      </c>
      <c r="AX1935">
        <f t="shared" ca="1" si="235"/>
        <v>7.2572156182624301</v>
      </c>
    </row>
    <row r="1936" spans="1:50">
      <c r="A1936">
        <f t="shared" ca="1" si="231"/>
        <v>0.65008947165519559</v>
      </c>
      <c r="R1936">
        <f t="shared" ca="1" si="232"/>
        <v>2.1107184731562807</v>
      </c>
      <c r="AH1936">
        <f t="shared" ca="1" si="233"/>
        <v>47.240544634146509</v>
      </c>
      <c r="AI1936">
        <f t="shared" ca="1" si="234"/>
        <v>0.99619270304193119</v>
      </c>
      <c r="AX1936">
        <f t="shared" ca="1" si="235"/>
        <v>7.3309778835460886</v>
      </c>
    </row>
    <row r="1937" spans="1:50">
      <c r="A1937">
        <f t="shared" ca="1" si="231"/>
        <v>0.45115537780204107</v>
      </c>
      <c r="R1937">
        <f t="shared" ca="1" si="232"/>
        <v>0.73920948467921388</v>
      </c>
      <c r="AH1937">
        <f t="shared" ca="1" si="233"/>
        <v>14.119594468222573</v>
      </c>
      <c r="AI1937">
        <f t="shared" ca="1" si="234"/>
        <v>0.35629824943759802</v>
      </c>
      <c r="AX1937">
        <f t="shared" ca="1" si="235"/>
        <v>2.3795567934511794</v>
      </c>
    </row>
    <row r="1938" spans="1:50">
      <c r="A1938">
        <f t="shared" ca="1" si="231"/>
        <v>0.35282245775117349</v>
      </c>
      <c r="R1938">
        <f t="shared" ca="1" si="232"/>
        <v>-1.6178101282982185</v>
      </c>
      <c r="AH1938">
        <f t="shared" ca="1" si="233"/>
        <v>28.960440740389615</v>
      </c>
      <c r="AI1938">
        <f t="shared" ca="1" si="234"/>
        <v>0.77866847308067144</v>
      </c>
      <c r="AX1938">
        <f t="shared" ca="1" si="235"/>
        <v>9.6166698750512012</v>
      </c>
    </row>
    <row r="1939" spans="1:50">
      <c r="A1939">
        <f t="shared" ca="1" si="231"/>
        <v>0.78584553719230144</v>
      </c>
      <c r="R1939">
        <f t="shared" ca="1" si="232"/>
        <v>-1.0162901735314636</v>
      </c>
      <c r="AH1939">
        <f t="shared" ca="1" si="233"/>
        <v>29.543193233018858</v>
      </c>
      <c r="AI1939">
        <f t="shared" ca="1" si="234"/>
        <v>0.79075952844919728</v>
      </c>
      <c r="AX1939">
        <f t="shared" ca="1" si="235"/>
        <v>1.3151375205563756</v>
      </c>
    </row>
    <row r="1940" spans="1:50">
      <c r="A1940">
        <f t="shared" ca="1" si="231"/>
        <v>0.92345315822905605</v>
      </c>
      <c r="R1940">
        <f t="shared" ca="1" si="232"/>
        <v>-0.17652862338173067</v>
      </c>
      <c r="AH1940">
        <f t="shared" ca="1" si="233"/>
        <v>10.84633386501875</v>
      </c>
      <c r="AI1940">
        <f t="shared" ca="1" si="234"/>
        <v>0.23349521409521123</v>
      </c>
      <c r="AX1940">
        <f t="shared" ca="1" si="235"/>
        <v>0.69186225403236923</v>
      </c>
    </row>
    <row r="1941" spans="1:50">
      <c r="A1941">
        <f t="shared" ca="1" si="231"/>
        <v>0.45480296696148415</v>
      </c>
      <c r="R1941">
        <f t="shared" ca="1" si="232"/>
        <v>0.3450588950675717</v>
      </c>
      <c r="AH1941">
        <f t="shared" ca="1" si="233"/>
        <v>34.63150007602647</v>
      </c>
      <c r="AI1941">
        <f t="shared" ca="1" si="234"/>
        <v>0.88190460504341273</v>
      </c>
      <c r="AX1941">
        <f t="shared" ca="1" si="235"/>
        <v>0.60766991429139006</v>
      </c>
    </row>
    <row r="1942" spans="1:50">
      <c r="A1942">
        <f t="shared" ca="1" si="231"/>
        <v>0.12368658568269797</v>
      </c>
      <c r="R1942">
        <f t="shared" ca="1" si="232"/>
        <v>0.1266617834310535</v>
      </c>
      <c r="AH1942">
        <f t="shared" ca="1" si="233"/>
        <v>26.860279959960021</v>
      </c>
      <c r="AI1942">
        <f t="shared" ca="1" si="234"/>
        <v>0.7322766782342861</v>
      </c>
      <c r="AX1942">
        <f t="shared" ca="1" si="235"/>
        <v>2.0116008706056152</v>
      </c>
    </row>
    <row r="1943" spans="1:50">
      <c r="A1943">
        <f t="shared" ca="1" si="231"/>
        <v>0.95480410129527149</v>
      </c>
      <c r="R1943">
        <f t="shared" ca="1" si="232"/>
        <v>-6.4870778347581856E-5</v>
      </c>
      <c r="AH1943">
        <f t="shared" ca="1" si="233"/>
        <v>40.977342051146344</v>
      </c>
      <c r="AI1943">
        <f t="shared" ca="1" si="234"/>
        <v>0.95929582176899397</v>
      </c>
      <c r="AX1943">
        <f t="shared" ca="1" si="235"/>
        <v>4.8436155376007246</v>
      </c>
    </row>
    <row r="1944" spans="1:50">
      <c r="A1944">
        <f t="shared" ca="1" si="231"/>
        <v>0.95105141195501397</v>
      </c>
      <c r="R1944">
        <f t="shared" ca="1" si="232"/>
        <v>-2.2425700005351943</v>
      </c>
      <c r="AH1944">
        <f t="shared" ca="1" si="233"/>
        <v>10.732902226384851</v>
      </c>
      <c r="AI1944">
        <f t="shared" ca="1" si="234"/>
        <v>0.22904751621867425</v>
      </c>
      <c r="AX1944">
        <f t="shared" ca="1" si="235"/>
        <v>1.5530372886549335</v>
      </c>
    </row>
    <row r="1945" spans="1:50">
      <c r="A1945">
        <f t="shared" ca="1" si="231"/>
        <v>0.25094133272702224</v>
      </c>
      <c r="R1945">
        <f t="shared" ca="1" si="232"/>
        <v>0.31262776572783568</v>
      </c>
      <c r="AH1945">
        <f t="shared" ca="1" si="233"/>
        <v>13.76374889579408</v>
      </c>
      <c r="AI1945">
        <f t="shared" ca="1" si="234"/>
        <v>0.34346705295646762</v>
      </c>
      <c r="AX1945">
        <f t="shared" ca="1" si="235"/>
        <v>7.5122902034839775E-2</v>
      </c>
    </row>
    <row r="1946" spans="1:50">
      <c r="A1946">
        <f t="shared" ca="1" si="231"/>
        <v>0.80795272088535464</v>
      </c>
      <c r="R1946">
        <f t="shared" ca="1" si="232"/>
        <v>-0.21137961641674805</v>
      </c>
      <c r="AH1946">
        <f t="shared" ca="1" si="233"/>
        <v>17.933235672042279</v>
      </c>
      <c r="AI1946">
        <f t="shared" ca="1" si="234"/>
        <v>0.48586131276760913</v>
      </c>
      <c r="AX1946">
        <f t="shared" ca="1" si="235"/>
        <v>0.77983418080661338</v>
      </c>
    </row>
    <row r="1947" spans="1:50">
      <c r="A1947">
        <f t="shared" ca="1" si="231"/>
        <v>0.40716949669343705</v>
      </c>
      <c r="R1947">
        <f t="shared" ca="1" si="232"/>
        <v>-0.74079230505360472</v>
      </c>
      <c r="AH1947">
        <f t="shared" ca="1" si="233"/>
        <v>5.9014612650941762</v>
      </c>
      <c r="AI1947">
        <f t="shared" ca="1" si="234"/>
        <v>6.9654490126813906E-2</v>
      </c>
      <c r="AX1947">
        <f t="shared" ca="1" si="235"/>
        <v>0.99630310931433597</v>
      </c>
    </row>
    <row r="1948" spans="1:50">
      <c r="A1948">
        <f t="shared" ca="1" si="231"/>
        <v>0.40183666032297372</v>
      </c>
      <c r="R1948">
        <f t="shared" ca="1" si="232"/>
        <v>0.62126723588388466</v>
      </c>
      <c r="AH1948">
        <f t="shared" ca="1" si="233"/>
        <v>4.9892849510967894</v>
      </c>
      <c r="AI1948">
        <f t="shared" ca="1" si="234"/>
        <v>4.9785928646481792E-2</v>
      </c>
      <c r="AX1948">
        <f t="shared" ca="1" si="235"/>
        <v>0.43608116153444693</v>
      </c>
    </row>
    <row r="1949" spans="1:50">
      <c r="A1949">
        <f t="shared" ca="1" si="231"/>
        <v>0.92184389324269844</v>
      </c>
      <c r="R1949">
        <f t="shared" ca="1" si="232"/>
        <v>1.281423988523914</v>
      </c>
      <c r="AH1949">
        <f t="shared" ca="1" si="233"/>
        <v>32.694354152118457</v>
      </c>
      <c r="AI1949">
        <f t="shared" ca="1" si="234"/>
        <v>0.85025731089385015</v>
      </c>
      <c r="AX1949">
        <f t="shared" ca="1" si="235"/>
        <v>1.3623307935957736</v>
      </c>
    </row>
    <row r="1950" spans="1:50">
      <c r="A1950">
        <f t="shared" ca="1" si="231"/>
        <v>0.39109282994478589</v>
      </c>
      <c r="R1950">
        <f t="shared" ca="1" si="232"/>
        <v>-0.47014861175119549</v>
      </c>
      <c r="AH1950">
        <f t="shared" ca="1" si="233"/>
        <v>16.883018852007439</v>
      </c>
      <c r="AI1950">
        <f t="shared" ca="1" si="234"/>
        <v>0.45163277982175265</v>
      </c>
      <c r="AX1950">
        <f t="shared" ca="1" si="235"/>
        <v>0.74831449205644529</v>
      </c>
    </row>
    <row r="1951" spans="1:50">
      <c r="A1951">
        <f t="shared" ca="1" si="231"/>
        <v>0.48101422019482132</v>
      </c>
      <c r="R1951">
        <f t="shared" ca="1" si="232"/>
        <v>1.069872700659025</v>
      </c>
      <c r="AH1951">
        <f t="shared" ca="1" si="233"/>
        <v>42.130230191204859</v>
      </c>
      <c r="AI1951">
        <f t="shared" ca="1" si="234"/>
        <v>0.96903336157828823</v>
      </c>
      <c r="AX1951">
        <f t="shared" ca="1" si="235"/>
        <v>1.965006527023234</v>
      </c>
    </row>
    <row r="1952" spans="1:50">
      <c r="A1952">
        <f t="shared" ca="1" si="231"/>
        <v>0.73299809400641824</v>
      </c>
      <c r="R1952">
        <f t="shared" ca="1" si="232"/>
        <v>0.12262928923080525</v>
      </c>
      <c r="AH1952">
        <f t="shared" ca="1" si="233"/>
        <v>18.313778368845661</v>
      </c>
      <c r="AI1952">
        <f t="shared" ca="1" si="234"/>
        <v>0.49799167937068345</v>
      </c>
      <c r="AX1952">
        <f t="shared" ca="1" si="235"/>
        <v>3.7811261779001244</v>
      </c>
    </row>
    <row r="1953" spans="1:50">
      <c r="A1953">
        <f t="shared" ca="1" si="231"/>
        <v>0.22445797846586302</v>
      </c>
      <c r="R1953">
        <f t="shared" ca="1" si="232"/>
        <v>-0.21335517896416684</v>
      </c>
      <c r="AH1953">
        <f t="shared" ca="1" si="233"/>
        <v>40.355483071192566</v>
      </c>
      <c r="AI1953">
        <f t="shared" ca="1" si="234"/>
        <v>0.95349164660497343</v>
      </c>
      <c r="AX1953">
        <f t="shared" ca="1" si="235"/>
        <v>4.3438967445574903</v>
      </c>
    </row>
    <row r="1954" spans="1:50">
      <c r="A1954">
        <f t="shared" ca="1" si="231"/>
        <v>0.95568912859426791</v>
      </c>
      <c r="R1954">
        <f t="shared" ca="1" si="232"/>
        <v>0.32396765922684878</v>
      </c>
      <c r="AH1954">
        <f t="shared" ca="1" si="233"/>
        <v>29.970188463984158</v>
      </c>
      <c r="AI1954">
        <f t="shared" ca="1" si="234"/>
        <v>0.79940332491584332</v>
      </c>
      <c r="AX1954">
        <f t="shared" ca="1" si="235"/>
        <v>5.0277379940582332</v>
      </c>
    </row>
    <row r="1955" spans="1:50">
      <c r="A1955">
        <f t="shared" ca="1" si="231"/>
        <v>0.53753694588997136</v>
      </c>
      <c r="R1955">
        <f t="shared" ca="1" si="232"/>
        <v>0.24176314775749355</v>
      </c>
      <c r="AH1955">
        <f t="shared" ca="1" si="233"/>
        <v>12.034848616805043</v>
      </c>
      <c r="AI1955">
        <f t="shared" ca="1" si="234"/>
        <v>0.27932364022554512</v>
      </c>
      <c r="AX1955">
        <f t="shared" ca="1" si="235"/>
        <v>7.430382628770083E-3</v>
      </c>
    </row>
    <row r="1956" spans="1:50">
      <c r="A1956">
        <f t="shared" ca="1" si="231"/>
        <v>0.62911371096302482</v>
      </c>
      <c r="R1956">
        <f t="shared" ca="1" si="232"/>
        <v>0.4161900374562133</v>
      </c>
      <c r="AH1956">
        <f t="shared" ca="1" si="233"/>
        <v>24.861774546999794</v>
      </c>
      <c r="AI1956">
        <f t="shared" ca="1" si="234"/>
        <v>0.68403481053706627</v>
      </c>
      <c r="AX1956">
        <f t="shared" ca="1" si="235"/>
        <v>1.0806292415284866</v>
      </c>
    </row>
    <row r="1957" spans="1:50">
      <c r="A1957">
        <f t="shared" ca="1" si="231"/>
        <v>0.23389195115903771</v>
      </c>
      <c r="R1957">
        <f t="shared" ca="1" si="232"/>
        <v>0.62908136446024765</v>
      </c>
      <c r="AH1957">
        <f t="shared" ca="1" si="233"/>
        <v>38.016387080900586</v>
      </c>
      <c r="AI1957">
        <f t="shared" ca="1" si="234"/>
        <v>0.92819651070259679</v>
      </c>
      <c r="AX1957">
        <f t="shared" ca="1" si="235"/>
        <v>0.48491545321214702</v>
      </c>
    </row>
    <row r="1958" spans="1:50">
      <c r="A1958">
        <f t="shared" ca="1" si="231"/>
        <v>0.87268559310272653</v>
      </c>
      <c r="R1958">
        <f t="shared" ca="1" si="232"/>
        <v>2.3153191445069932</v>
      </c>
      <c r="AH1958">
        <f t="shared" ca="1" si="233"/>
        <v>44.303272842352854</v>
      </c>
      <c r="AI1958">
        <f t="shared" ca="1" si="234"/>
        <v>0.98377364984566273</v>
      </c>
      <c r="AX1958">
        <f t="shared" ca="1" si="235"/>
        <v>6.1732241660802684E-2</v>
      </c>
    </row>
    <row r="1959" spans="1:50">
      <c r="A1959">
        <f t="shared" ca="1" si="231"/>
        <v>0.65621464278622244</v>
      </c>
      <c r="R1959">
        <f t="shared" ca="1" si="232"/>
        <v>0.32850734845481849</v>
      </c>
      <c r="AH1959">
        <f t="shared" ca="1" si="233"/>
        <v>19.848235408926925</v>
      </c>
      <c r="AI1959">
        <f t="shared" ca="1" si="234"/>
        <v>0.54543554602225597</v>
      </c>
      <c r="AX1959">
        <f t="shared" ca="1" si="235"/>
        <v>0.31622504160753279</v>
      </c>
    </row>
    <row r="1960" spans="1:50">
      <c r="A1960">
        <f t="shared" ca="1" si="231"/>
        <v>0.29445579133656707</v>
      </c>
      <c r="R1960">
        <f t="shared" ca="1" si="232"/>
        <v>-0.25657040190234659</v>
      </c>
      <c r="AH1960">
        <f t="shared" ca="1" si="233"/>
        <v>24.14430853477505</v>
      </c>
      <c r="AI1960">
        <f t="shared" ca="1" si="234"/>
        <v>0.66574160942754679</v>
      </c>
      <c r="AX1960">
        <f t="shared" ca="1" si="235"/>
        <v>1.3378991842874155</v>
      </c>
    </row>
    <row r="1961" spans="1:50">
      <c r="A1961">
        <f t="shared" ca="1" si="231"/>
        <v>0.24068054691849206</v>
      </c>
      <c r="R1961">
        <f t="shared" ca="1" si="232"/>
        <v>0.82835003066954005</v>
      </c>
      <c r="AH1961">
        <f t="shared" ca="1" si="233"/>
        <v>27.255741991304998</v>
      </c>
      <c r="AI1961">
        <f t="shared" ca="1" si="234"/>
        <v>0.7413493638169566</v>
      </c>
      <c r="AX1961">
        <f t="shared" ca="1" si="235"/>
        <v>0.89288513380643042</v>
      </c>
    </row>
    <row r="1962" spans="1:50">
      <c r="A1962">
        <f t="shared" ca="1" si="231"/>
        <v>0.84244335176533147</v>
      </c>
      <c r="R1962">
        <f t="shared" ca="1" si="232"/>
        <v>-3.1000465829999975</v>
      </c>
      <c r="AH1962">
        <f t="shared" ca="1" si="233"/>
        <v>15.104998683018223</v>
      </c>
      <c r="AI1962">
        <f t="shared" ca="1" si="234"/>
        <v>0.39116944154392008</v>
      </c>
      <c r="AX1962">
        <f t="shared" ca="1" si="235"/>
        <v>2.9439058938818933E-2</v>
      </c>
    </row>
    <row r="1963" spans="1:50">
      <c r="A1963">
        <f t="shared" ca="1" si="231"/>
        <v>0.94485043126770862</v>
      </c>
      <c r="R1963">
        <f t="shared" ca="1" si="232"/>
        <v>0.94347696927102587</v>
      </c>
      <c r="AH1963">
        <f t="shared" ca="1" si="233"/>
        <v>40.672745988978811</v>
      </c>
      <c r="AI1963">
        <f t="shared" ca="1" si="234"/>
        <v>0.95650116630694459</v>
      </c>
      <c r="AX1963">
        <f t="shared" ca="1" si="235"/>
        <v>1.7680772599648411</v>
      </c>
    </row>
    <row r="1964" spans="1:50">
      <c r="A1964">
        <f t="shared" ca="1" si="231"/>
        <v>0.34225492131868862</v>
      </c>
      <c r="R1964">
        <f t="shared" ca="1" si="232"/>
        <v>0.84863016030014804</v>
      </c>
      <c r="AH1964">
        <f t="shared" ca="1" si="233"/>
        <v>24.201160965145352</v>
      </c>
      <c r="AI1964">
        <f t="shared" ca="1" si="234"/>
        <v>0.66720995222683011</v>
      </c>
      <c r="AX1964">
        <f t="shared" ca="1" si="235"/>
        <v>0.29690250997208256</v>
      </c>
    </row>
    <row r="1965" spans="1:50">
      <c r="A1965">
        <f t="shared" ca="1" si="231"/>
        <v>0.33500284032585681</v>
      </c>
      <c r="R1965">
        <f t="shared" ca="1" si="232"/>
        <v>5.3021581859948423E-2</v>
      </c>
      <c r="AH1965">
        <f t="shared" ca="1" si="233"/>
        <v>8.8844800515621358</v>
      </c>
      <c r="AI1965">
        <f t="shared" ca="1" si="234"/>
        <v>0.15786797157321109</v>
      </c>
      <c r="AX1965">
        <f t="shared" ca="1" si="235"/>
        <v>0.5225295640032358</v>
      </c>
    </row>
    <row r="1966" spans="1:50">
      <c r="A1966">
        <f t="shared" ca="1" si="231"/>
        <v>7.9676419034742874E-2</v>
      </c>
      <c r="R1966">
        <f t="shared" ca="1" si="232"/>
        <v>7.6828939543372624E-2</v>
      </c>
      <c r="AH1966">
        <f t="shared" ca="1" si="233"/>
        <v>17.045244301746742</v>
      </c>
      <c r="AI1966">
        <f t="shared" ca="1" si="234"/>
        <v>0.4569920384342222</v>
      </c>
      <c r="AX1966">
        <f t="shared" ca="1" si="235"/>
        <v>4.8477657850785532</v>
      </c>
    </row>
    <row r="1967" spans="1:50">
      <c r="A1967">
        <f t="shared" ca="1" si="231"/>
        <v>0.96057829147356755</v>
      </c>
      <c r="R1967">
        <f t="shared" ca="1" si="232"/>
        <v>0.69331818395985756</v>
      </c>
      <c r="AH1967">
        <f t="shared" ca="1" si="233"/>
        <v>6.6470828728866511</v>
      </c>
      <c r="AI1967">
        <f t="shared" ca="1" si="234"/>
        <v>8.8367421438046101E-2</v>
      </c>
      <c r="AX1967">
        <f t="shared" ca="1" si="235"/>
        <v>1.1237999630966602</v>
      </c>
    </row>
    <row r="1968" spans="1:50">
      <c r="A1968">
        <f t="shared" ca="1" si="231"/>
        <v>0.95891772759418936</v>
      </c>
      <c r="R1968">
        <f t="shared" ca="1" si="232"/>
        <v>1.4556161699380585</v>
      </c>
      <c r="AH1968">
        <f t="shared" ca="1" si="233"/>
        <v>25.755111023078868</v>
      </c>
      <c r="AI1968">
        <f t="shared" ca="1" si="234"/>
        <v>0.70609267924838415</v>
      </c>
      <c r="AX1968">
        <f t="shared" ca="1" si="235"/>
        <v>2.9989978063281244</v>
      </c>
    </row>
    <row r="1969" spans="1:50">
      <c r="A1969">
        <f t="shared" ca="1" si="231"/>
        <v>0.35613439424467697</v>
      </c>
      <c r="R1969">
        <f t="shared" ca="1" si="232"/>
        <v>0.23487473596434316</v>
      </c>
      <c r="AH1969">
        <f t="shared" ca="1" si="233"/>
        <v>9.9531633257307437</v>
      </c>
      <c r="AI1969">
        <f t="shared" ca="1" si="234"/>
        <v>0.19813092037734292</v>
      </c>
      <c r="AX1969">
        <f t="shared" ca="1" si="235"/>
        <v>2.4131731686660824</v>
      </c>
    </row>
    <row r="1970" spans="1:50">
      <c r="A1970">
        <f t="shared" ca="1" si="231"/>
        <v>0.38874477370262928</v>
      </c>
      <c r="R1970">
        <f t="shared" ca="1" si="232"/>
        <v>0.69369797860610727</v>
      </c>
      <c r="AH1970">
        <f t="shared" ca="1" si="233"/>
        <v>18.270409730551997</v>
      </c>
      <c r="AI1970">
        <f t="shared" ca="1" si="234"/>
        <v>0.49661655066647525</v>
      </c>
      <c r="AX1970">
        <f t="shared" ca="1" si="235"/>
        <v>7.7824634652662752</v>
      </c>
    </row>
    <row r="1971" spans="1:50">
      <c r="A1971">
        <f t="shared" ca="1" si="231"/>
        <v>0.5539652892543393</v>
      </c>
      <c r="R1971">
        <f t="shared" ca="1" si="232"/>
        <v>-1.3711814836397074</v>
      </c>
      <c r="AH1971">
        <f t="shared" ca="1" si="233"/>
        <v>34.20101918602527</v>
      </c>
      <c r="AI1971">
        <f t="shared" ca="1" si="234"/>
        <v>0.87519610261982916</v>
      </c>
      <c r="AX1971">
        <f t="shared" ca="1" si="235"/>
        <v>1.1263849977220308</v>
      </c>
    </row>
    <row r="1972" spans="1:50">
      <c r="A1972">
        <f t="shared" ca="1" si="231"/>
        <v>0.44792964927604173</v>
      </c>
      <c r="R1972">
        <f t="shared" ca="1" si="232"/>
        <v>1.2224350929786321</v>
      </c>
      <c r="AH1972">
        <f t="shared" ca="1" si="233"/>
        <v>31.645040786598585</v>
      </c>
      <c r="AI1972">
        <f t="shared" ca="1" si="234"/>
        <v>0.83154773613718524</v>
      </c>
      <c r="AX1972">
        <f t="shared" ca="1" si="235"/>
        <v>0.918485871260461</v>
      </c>
    </row>
    <row r="1973" spans="1:50">
      <c r="A1973">
        <f t="shared" ca="1" si="231"/>
        <v>0.83895292454920178</v>
      </c>
      <c r="R1973">
        <f t="shared" ca="1" si="232"/>
        <v>-1.5525692174092383</v>
      </c>
      <c r="AH1973">
        <f t="shared" ca="1" si="233"/>
        <v>11.397639734467589</v>
      </c>
      <c r="AI1973">
        <f t="shared" ca="1" si="234"/>
        <v>0.25492889096502214</v>
      </c>
      <c r="AX1973">
        <f t="shared" ca="1" si="235"/>
        <v>0.82708884676373151</v>
      </c>
    </row>
    <row r="1974" spans="1:50">
      <c r="A1974">
        <f t="shared" ca="1" si="231"/>
        <v>0.79999216057226052</v>
      </c>
      <c r="R1974">
        <f t="shared" ca="1" si="232"/>
        <v>-0.49573204561971113</v>
      </c>
      <c r="AH1974">
        <f t="shared" ca="1" si="233"/>
        <v>22.989633794005329</v>
      </c>
      <c r="AI1974">
        <f t="shared" ca="1" si="234"/>
        <v>0.63522005870903042</v>
      </c>
      <c r="AX1974">
        <f t="shared" ca="1" si="235"/>
        <v>2.0562208961830692</v>
      </c>
    </row>
    <row r="1975" spans="1:50">
      <c r="A1975">
        <f t="shared" ca="1" si="231"/>
        <v>0.88496461680788341</v>
      </c>
      <c r="R1975">
        <f t="shared" ca="1" si="232"/>
        <v>0.61748685520734226</v>
      </c>
      <c r="AH1975">
        <f t="shared" ca="1" si="233"/>
        <v>5.1216618325152279</v>
      </c>
      <c r="AI1975">
        <f t="shared" ca="1" si="234"/>
        <v>5.246283985328648E-2</v>
      </c>
      <c r="AX1975">
        <f t="shared" ca="1" si="235"/>
        <v>0.23605059841002504</v>
      </c>
    </row>
    <row r="1976" spans="1:50">
      <c r="A1976">
        <f t="shared" ca="1" si="231"/>
        <v>0.57731486838003931</v>
      </c>
      <c r="R1976">
        <f t="shared" ca="1" si="232"/>
        <v>-1.3581142098381016</v>
      </c>
      <c r="AH1976">
        <f t="shared" ca="1" si="233"/>
        <v>13.616996601726363</v>
      </c>
      <c r="AI1976">
        <f t="shared" ca="1" si="234"/>
        <v>0.33813853186060439</v>
      </c>
      <c r="AX1976">
        <f t="shared" ca="1" si="235"/>
        <v>0.85917396994718198</v>
      </c>
    </row>
    <row r="1977" spans="1:50">
      <c r="A1977">
        <f t="shared" ca="1" si="231"/>
        <v>1.7219387471611114E-2</v>
      </c>
      <c r="R1977">
        <f t="shared" ca="1" si="232"/>
        <v>-4.6500898101623701E-2</v>
      </c>
      <c r="AH1977">
        <f t="shared" ca="1" si="233"/>
        <v>24.968524294156953</v>
      </c>
      <c r="AI1977">
        <f t="shared" ca="1" si="234"/>
        <v>0.68671261199389466</v>
      </c>
      <c r="AX1977">
        <f t="shared" ca="1" si="235"/>
        <v>3.4659720649625227</v>
      </c>
    </row>
    <row r="1978" spans="1:50">
      <c r="A1978">
        <f t="shared" ca="1" si="231"/>
        <v>8.6985046172885716E-2</v>
      </c>
      <c r="R1978">
        <f t="shared" ca="1" si="232"/>
        <v>-1.5527337292053238</v>
      </c>
      <c r="AH1978">
        <f t="shared" ca="1" si="233"/>
        <v>13.973520935158248</v>
      </c>
      <c r="AI1978">
        <f t="shared" ca="1" si="234"/>
        <v>0.35104640309525947</v>
      </c>
      <c r="AX1978">
        <f t="shared" ca="1" si="235"/>
        <v>6.4096469948413066</v>
      </c>
    </row>
    <row r="1979" spans="1:50">
      <c r="A1979">
        <f t="shared" ca="1" si="231"/>
        <v>0.19677592221013795</v>
      </c>
      <c r="R1979">
        <f t="shared" ca="1" si="232"/>
        <v>-4.2015011358716187E-2</v>
      </c>
      <c r="AH1979">
        <f t="shared" ca="1" si="233"/>
        <v>9.7174089948582694</v>
      </c>
      <c r="AI1979">
        <f t="shared" ca="1" si="234"/>
        <v>0.18885607514670477</v>
      </c>
      <c r="AX1979">
        <f t="shared" ca="1" si="235"/>
        <v>6.0952472877842147E-2</v>
      </c>
    </row>
    <row r="1980" spans="1:50">
      <c r="A1980">
        <f t="shared" ca="1" si="231"/>
        <v>0.63054455274651811</v>
      </c>
      <c r="R1980">
        <f t="shared" ca="1" si="232"/>
        <v>-0.67661847655199314</v>
      </c>
      <c r="AH1980">
        <f t="shared" ca="1" si="233"/>
        <v>33.423515737028424</v>
      </c>
      <c r="AI1980">
        <f t="shared" ca="1" si="234"/>
        <v>0.86261008473972778</v>
      </c>
      <c r="AX1980">
        <f t="shared" ca="1" si="235"/>
        <v>0.40399077017273183</v>
      </c>
    </row>
    <row r="1981" spans="1:50">
      <c r="A1981">
        <f t="shared" ca="1" si="231"/>
        <v>0.8023581756698891</v>
      </c>
      <c r="R1981">
        <f t="shared" ca="1" si="232"/>
        <v>1.0278988991732245</v>
      </c>
      <c r="AH1981">
        <f t="shared" ca="1" si="233"/>
        <v>14.074908872921753</v>
      </c>
      <c r="AI1981">
        <f t="shared" ca="1" si="234"/>
        <v>0.35469391375556203</v>
      </c>
      <c r="AX1981">
        <f t="shared" ca="1" si="235"/>
        <v>1.8941586833404252E-2</v>
      </c>
    </row>
    <row r="1982" spans="1:50">
      <c r="A1982">
        <f t="shared" ca="1" si="231"/>
        <v>0.34134388334279497</v>
      </c>
      <c r="R1982">
        <f t="shared" ca="1" si="232"/>
        <v>0.2510235736021883</v>
      </c>
      <c r="AH1982">
        <f t="shared" ca="1" si="233"/>
        <v>27.649893457168073</v>
      </c>
      <c r="AI1982">
        <f t="shared" ca="1" si="234"/>
        <v>0.7502363687620307</v>
      </c>
      <c r="AX1982">
        <f t="shared" ca="1" si="235"/>
        <v>0.62534398412136027</v>
      </c>
    </row>
    <row r="1983" spans="1:50">
      <c r="A1983">
        <f t="shared" ca="1" si="231"/>
        <v>0.98829212324582338</v>
      </c>
      <c r="R1983">
        <f t="shared" ca="1" si="232"/>
        <v>1.2419666192467391</v>
      </c>
      <c r="AH1983">
        <f t="shared" ca="1" si="233"/>
        <v>35.339778470228822</v>
      </c>
      <c r="AI1983">
        <f t="shared" ca="1" si="234"/>
        <v>0.89253895234901681</v>
      </c>
      <c r="AX1983">
        <f t="shared" ca="1" si="235"/>
        <v>0.10943030078830111</v>
      </c>
    </row>
    <row r="1984" spans="1:50">
      <c r="A1984">
        <f t="shared" ca="1" si="231"/>
        <v>0.84355227811782707</v>
      </c>
      <c r="R1984">
        <f t="shared" ca="1" si="232"/>
        <v>-1.2475850370206916</v>
      </c>
      <c r="AH1984">
        <f t="shared" ca="1" si="233"/>
        <v>12.578603529142796</v>
      </c>
      <c r="AI1984">
        <f t="shared" ca="1" si="234"/>
        <v>0.29981954308545788</v>
      </c>
      <c r="AX1984">
        <f t="shared" ca="1" si="235"/>
        <v>4.9724803852075654</v>
      </c>
    </row>
    <row r="1985" spans="1:50">
      <c r="A1985">
        <f t="shared" ca="1" si="231"/>
        <v>0.29895042918717696</v>
      </c>
      <c r="R1985">
        <f t="shared" ca="1" si="232"/>
        <v>-1.0942312715543967</v>
      </c>
      <c r="AH1985">
        <f t="shared" ca="1" si="233"/>
        <v>35.621155783757857</v>
      </c>
      <c r="AI1985">
        <f t="shared" ca="1" si="234"/>
        <v>0.89662441950251992</v>
      </c>
      <c r="AX1985">
        <f t="shared" ca="1" si="235"/>
        <v>1.6599859594814359</v>
      </c>
    </row>
    <row r="1986" spans="1:50">
      <c r="A1986">
        <f t="shared" ca="1" si="231"/>
        <v>2.409557263304507E-2</v>
      </c>
      <c r="R1986">
        <f t="shared" ca="1" si="232"/>
        <v>0.17508467916973788</v>
      </c>
      <c r="AH1986">
        <f t="shared" ca="1" si="233"/>
        <v>10.087497785802064</v>
      </c>
      <c r="AI1986">
        <f t="shared" ca="1" si="234"/>
        <v>0.20349608350082238</v>
      </c>
      <c r="AX1986">
        <f t="shared" ca="1" si="235"/>
        <v>5.023237887716979</v>
      </c>
    </row>
    <row r="1987" spans="1:50">
      <c r="A1987">
        <f t="shared" ref="A1987:A2050" ca="1" si="236">RAND()</f>
        <v>1.0706840964185171E-2</v>
      </c>
      <c r="R1987">
        <f t="shared" ref="R1987:R2050" ca="1" si="237">_xlfn.NORM.INV(RAND(),0,1)</f>
        <v>0.52838512685986383</v>
      </c>
      <c r="AH1987">
        <f t="shared" ref="AH1987:AH2050" ca="1" si="238">IF(AI1987&lt;$AL$4,$AL$1+SQRT(AI1987*($AL$2-$AL$1)*($AL$3-$AL$1)),$AL$2-SQRT((1-AI1987)*($AL$2-$AL$1)*($AL$2-$AL$3)))</f>
        <v>13.770957676278435</v>
      </c>
      <c r="AI1987">
        <f t="shared" ref="AI1987:AI2050" ca="1" si="239">RAND()</f>
        <v>0.3437282461529958</v>
      </c>
      <c r="AX1987">
        <f t="shared" ref="AX1987:AX2050" ca="1" si="240">-LN(1-RAND())/$AW$2</f>
        <v>0.36385072529686152</v>
      </c>
    </row>
    <row r="1988" spans="1:50">
      <c r="A1988">
        <f t="shared" ca="1" si="236"/>
        <v>0.29841914184329044</v>
      </c>
      <c r="R1988">
        <f t="shared" ca="1" si="237"/>
        <v>0.62903123433113028</v>
      </c>
      <c r="AH1988">
        <f t="shared" ca="1" si="238"/>
        <v>42.725816245160161</v>
      </c>
      <c r="AI1988">
        <f t="shared" ca="1" si="239"/>
        <v>0.9735431253504121</v>
      </c>
      <c r="AX1988">
        <f t="shared" ca="1" si="240"/>
        <v>6.1841133568605295</v>
      </c>
    </row>
    <row r="1989" spans="1:50">
      <c r="A1989">
        <f t="shared" ca="1" si="236"/>
        <v>0.38753708329149705</v>
      </c>
      <c r="R1989">
        <f t="shared" ca="1" si="237"/>
        <v>0.43711946134271418</v>
      </c>
      <c r="AH1989">
        <f t="shared" ca="1" si="238"/>
        <v>19.421317496714646</v>
      </c>
      <c r="AI1989">
        <f t="shared" ca="1" si="239"/>
        <v>0.53247208818163505</v>
      </c>
      <c r="AX1989">
        <f t="shared" ca="1" si="240"/>
        <v>1.3659492242720754</v>
      </c>
    </row>
    <row r="1990" spans="1:50">
      <c r="A1990">
        <f t="shared" ca="1" si="236"/>
        <v>2.3095538438956398E-3</v>
      </c>
      <c r="R1990">
        <f t="shared" ca="1" si="237"/>
        <v>0.94443437789782381</v>
      </c>
      <c r="AH1990">
        <f t="shared" ca="1" si="238"/>
        <v>30.013699439727493</v>
      </c>
      <c r="AI1990">
        <f t="shared" ca="1" si="239"/>
        <v>0.80027389495722545</v>
      </c>
      <c r="AX1990">
        <f t="shared" ca="1" si="240"/>
        <v>9.9865547555263126E-2</v>
      </c>
    </row>
    <row r="1991" spans="1:50">
      <c r="A1991">
        <f t="shared" ca="1" si="236"/>
        <v>2.6214338995860675E-2</v>
      </c>
      <c r="R1991">
        <f t="shared" ca="1" si="237"/>
        <v>-0.24889646650557848</v>
      </c>
      <c r="AH1991">
        <f t="shared" ca="1" si="238"/>
        <v>8.9156622520619742</v>
      </c>
      <c r="AI1991">
        <f t="shared" ca="1" si="239"/>
        <v>0.1589780667856856</v>
      </c>
      <c r="AX1991">
        <f t="shared" ca="1" si="240"/>
        <v>1.844428002513353</v>
      </c>
    </row>
    <row r="1992" spans="1:50">
      <c r="A1992">
        <f t="shared" ca="1" si="236"/>
        <v>0.90398754638615542</v>
      </c>
      <c r="R1992">
        <f t="shared" ca="1" si="237"/>
        <v>-0.87126704097127916</v>
      </c>
      <c r="AH1992">
        <f t="shared" ca="1" si="238"/>
        <v>11.276149065057915</v>
      </c>
      <c r="AI1992">
        <f t="shared" ca="1" si="239"/>
        <v>0.2502316843841923</v>
      </c>
      <c r="AX1992">
        <f t="shared" ca="1" si="240"/>
        <v>0.15119141119246363</v>
      </c>
    </row>
    <row r="1993" spans="1:50">
      <c r="A1993">
        <f t="shared" ca="1" si="236"/>
        <v>0.6952382576111712</v>
      </c>
      <c r="R1993">
        <f t="shared" ca="1" si="237"/>
        <v>0.40504689444268721</v>
      </c>
      <c r="AH1993">
        <f t="shared" ca="1" si="238"/>
        <v>28.870258013820383</v>
      </c>
      <c r="AI1993">
        <f t="shared" ca="1" si="239"/>
        <v>0.77676700179873914</v>
      </c>
      <c r="AX1993">
        <f t="shared" ca="1" si="240"/>
        <v>0.21211215405603609</v>
      </c>
    </row>
    <row r="1994" spans="1:50">
      <c r="A1994">
        <f t="shared" ca="1" si="236"/>
        <v>0.47190934765287451</v>
      </c>
      <c r="R1994">
        <f t="shared" ca="1" si="237"/>
        <v>-0.5418312338686524</v>
      </c>
      <c r="AH1994">
        <f t="shared" ca="1" si="238"/>
        <v>14.85917913464349</v>
      </c>
      <c r="AI1994">
        <f t="shared" ca="1" si="239"/>
        <v>0.38256135445446215</v>
      </c>
      <c r="AX1994">
        <f t="shared" ca="1" si="240"/>
        <v>9.6761938774719697E-2</v>
      </c>
    </row>
    <row r="1995" spans="1:50">
      <c r="A1995">
        <f t="shared" ca="1" si="236"/>
        <v>0.94531203780776407</v>
      </c>
      <c r="R1995">
        <f t="shared" ca="1" si="237"/>
        <v>0.20545848570878883</v>
      </c>
      <c r="AH1995">
        <f t="shared" ca="1" si="238"/>
        <v>15.502941360645025</v>
      </c>
      <c r="AI1995">
        <f t="shared" ca="1" si="239"/>
        <v>0.4049764726164522</v>
      </c>
      <c r="AX1995">
        <f t="shared" ca="1" si="240"/>
        <v>3.7277800775732017</v>
      </c>
    </row>
    <row r="1996" spans="1:50">
      <c r="A1996">
        <f t="shared" ca="1" si="236"/>
        <v>0.49008948900602067</v>
      </c>
      <c r="R1996">
        <f t="shared" ca="1" si="237"/>
        <v>1.58006177556098</v>
      </c>
      <c r="AH1996">
        <f t="shared" ca="1" si="238"/>
        <v>17.599874523012268</v>
      </c>
      <c r="AI1996">
        <f t="shared" ca="1" si="239"/>
        <v>0.47511593453772527</v>
      </c>
      <c r="AX1996">
        <f t="shared" ca="1" si="240"/>
        <v>1.0499953046075474</v>
      </c>
    </row>
    <row r="1997" spans="1:50">
      <c r="A1997">
        <f t="shared" ca="1" si="236"/>
        <v>0.17365257359503494</v>
      </c>
      <c r="R1997">
        <f t="shared" ca="1" si="237"/>
        <v>-0.48415759906647321</v>
      </c>
      <c r="AH1997">
        <f t="shared" ca="1" si="238"/>
        <v>22.754680442032598</v>
      </c>
      <c r="AI1997">
        <f t="shared" ca="1" si="239"/>
        <v>0.62884628109211949</v>
      </c>
      <c r="AX1997">
        <f t="shared" ca="1" si="240"/>
        <v>0.5127782645216874</v>
      </c>
    </row>
    <row r="1998" spans="1:50">
      <c r="A1998">
        <f t="shared" ca="1" si="236"/>
        <v>0.86102409402264435</v>
      </c>
      <c r="R1998">
        <f t="shared" ca="1" si="237"/>
        <v>0.61190986379088697</v>
      </c>
      <c r="AH1998">
        <f t="shared" ca="1" si="238"/>
        <v>26.138107747343078</v>
      </c>
      <c r="AI1998">
        <f t="shared" ca="1" si="239"/>
        <v>0.71530504906129577</v>
      </c>
      <c r="AX1998">
        <f t="shared" ca="1" si="240"/>
        <v>0.64352984987559936</v>
      </c>
    </row>
    <row r="1999" spans="1:50">
      <c r="A1999">
        <f t="shared" ca="1" si="236"/>
        <v>0.93038746369224268</v>
      </c>
      <c r="R1999">
        <f t="shared" ca="1" si="237"/>
        <v>-0.29568672114061734</v>
      </c>
      <c r="AH1999">
        <f t="shared" ca="1" si="238"/>
        <v>37.020997840447507</v>
      </c>
      <c r="AI1999">
        <f t="shared" ca="1" si="239"/>
        <v>0.91577275147116588</v>
      </c>
      <c r="AX1999">
        <f t="shared" ca="1" si="240"/>
        <v>5.2879156758856736</v>
      </c>
    </row>
    <row r="2000" spans="1:50">
      <c r="A2000">
        <f t="shared" ca="1" si="236"/>
        <v>0.27700216616822249</v>
      </c>
      <c r="R2000">
        <f t="shared" ca="1" si="237"/>
        <v>0.33707815596632335</v>
      </c>
      <c r="AH2000">
        <f t="shared" ca="1" si="238"/>
        <v>23.409511224090338</v>
      </c>
      <c r="AI2000">
        <f t="shared" ca="1" si="239"/>
        <v>0.64647295332911114</v>
      </c>
      <c r="AX2000">
        <f t="shared" ca="1" si="240"/>
        <v>0.61048897764103027</v>
      </c>
    </row>
    <row r="2001" spans="1:50">
      <c r="A2001">
        <f t="shared" ca="1" si="236"/>
        <v>0.88010355014252628</v>
      </c>
      <c r="R2001">
        <f t="shared" ca="1" si="237"/>
        <v>-1.8017709491570961</v>
      </c>
      <c r="AH2001">
        <f t="shared" ca="1" si="238"/>
        <v>10.171753307576658</v>
      </c>
      <c r="AI2001">
        <f t="shared" ca="1" si="239"/>
        <v>0.20685538270373438</v>
      </c>
      <c r="AX2001">
        <f t="shared" ca="1" si="240"/>
        <v>1.9205454114779614</v>
      </c>
    </row>
    <row r="2002" spans="1:50">
      <c r="A2002">
        <f t="shared" ca="1" si="236"/>
        <v>0.89793907393197414</v>
      </c>
      <c r="R2002">
        <f t="shared" ca="1" si="237"/>
        <v>0.18321752269555761</v>
      </c>
      <c r="AH2002">
        <f t="shared" ca="1" si="238"/>
        <v>1.8422649245383964</v>
      </c>
      <c r="AI2002">
        <f t="shared" ca="1" si="239"/>
        <v>6.7878801043689263E-3</v>
      </c>
      <c r="AX2002">
        <f t="shared" ca="1" si="240"/>
        <v>0.45488731439262503</v>
      </c>
    </row>
    <row r="2003" spans="1:50">
      <c r="A2003">
        <f t="shared" ca="1" si="236"/>
        <v>0.24547019458677033</v>
      </c>
      <c r="R2003">
        <f t="shared" ca="1" si="237"/>
        <v>-2.8142903474620708E-2</v>
      </c>
      <c r="AH2003">
        <f t="shared" ca="1" si="238"/>
        <v>4.5960839814296319</v>
      </c>
      <c r="AI2003">
        <f t="shared" ca="1" si="239"/>
        <v>4.2247975928708104E-2</v>
      </c>
      <c r="AX2003">
        <f t="shared" ca="1" si="240"/>
        <v>1.764511729387543</v>
      </c>
    </row>
    <row r="2004" spans="1:50">
      <c r="A2004">
        <f t="shared" ca="1" si="236"/>
        <v>0.65647495721118754</v>
      </c>
      <c r="R2004">
        <f t="shared" ca="1" si="237"/>
        <v>7.8753938944426047E-3</v>
      </c>
      <c r="AH2004">
        <f t="shared" ca="1" si="238"/>
        <v>12.526339694300603</v>
      </c>
      <c r="AI2004">
        <f t="shared" ca="1" si="239"/>
        <v>0.29786239164652473</v>
      </c>
      <c r="AX2004">
        <f t="shared" ca="1" si="240"/>
        <v>3.314097393617351</v>
      </c>
    </row>
    <row r="2005" spans="1:50">
      <c r="A2005">
        <f t="shared" ca="1" si="236"/>
        <v>0.10631761130249562</v>
      </c>
      <c r="R2005">
        <f t="shared" ca="1" si="237"/>
        <v>-1.0106969786494968</v>
      </c>
      <c r="AH2005">
        <f t="shared" ca="1" si="238"/>
        <v>33.394228706179334</v>
      </c>
      <c r="AI2005">
        <f t="shared" ca="1" si="239"/>
        <v>0.86212417986866074</v>
      </c>
      <c r="AX2005">
        <f t="shared" ca="1" si="240"/>
        <v>0.34976276951507435</v>
      </c>
    </row>
    <row r="2006" spans="1:50">
      <c r="A2006">
        <f t="shared" ca="1" si="236"/>
        <v>0.74706913619791271</v>
      </c>
      <c r="R2006">
        <f t="shared" ca="1" si="237"/>
        <v>-5.7257014091500191E-2</v>
      </c>
      <c r="AH2006">
        <f t="shared" ca="1" si="238"/>
        <v>32.07771132256326</v>
      </c>
      <c r="AI2006">
        <f t="shared" ca="1" si="239"/>
        <v>0.83939578428131145</v>
      </c>
      <c r="AX2006">
        <f t="shared" ca="1" si="240"/>
        <v>0.4336175438302094</v>
      </c>
    </row>
    <row r="2007" spans="1:50">
      <c r="A2007">
        <f t="shared" ca="1" si="236"/>
        <v>0.55352456566306063</v>
      </c>
      <c r="R2007">
        <f t="shared" ca="1" si="237"/>
        <v>0.55831539209444569</v>
      </c>
      <c r="AH2007">
        <f t="shared" ca="1" si="238"/>
        <v>38.741030262264893</v>
      </c>
      <c r="AI2007">
        <f t="shared" ca="1" si="239"/>
        <v>0.9366178002223825</v>
      </c>
      <c r="AX2007">
        <f t="shared" ca="1" si="240"/>
        <v>0.41810368786286545</v>
      </c>
    </row>
    <row r="2008" spans="1:50">
      <c r="A2008">
        <f t="shared" ca="1" si="236"/>
        <v>0.34333955486783929</v>
      </c>
      <c r="R2008">
        <f t="shared" ca="1" si="237"/>
        <v>7.6084444391952818E-2</v>
      </c>
      <c r="AH2008">
        <f t="shared" ca="1" si="238"/>
        <v>14.01106040456132</v>
      </c>
      <c r="AI2008">
        <f t="shared" ca="1" si="239"/>
        <v>0.35239811339793303</v>
      </c>
      <c r="AX2008">
        <f t="shared" ca="1" si="240"/>
        <v>8.7733576930923718</v>
      </c>
    </row>
    <row r="2009" spans="1:50">
      <c r="A2009">
        <f t="shared" ca="1" si="236"/>
        <v>2.4730935474677751E-2</v>
      </c>
      <c r="R2009">
        <f t="shared" ca="1" si="237"/>
        <v>0.55363304206676978</v>
      </c>
      <c r="AH2009">
        <f t="shared" ca="1" si="238"/>
        <v>20.467989535772116</v>
      </c>
      <c r="AI2009">
        <f t="shared" ca="1" si="239"/>
        <v>0.56393017897036735</v>
      </c>
      <c r="AX2009">
        <f t="shared" ca="1" si="240"/>
        <v>1.373817065328738</v>
      </c>
    </row>
    <row r="2010" spans="1:50">
      <c r="A2010">
        <f t="shared" ca="1" si="236"/>
        <v>0.3371197911439775</v>
      </c>
      <c r="R2010">
        <f t="shared" ca="1" si="237"/>
        <v>-0.44389762347049594</v>
      </c>
      <c r="AH2010">
        <f t="shared" ca="1" si="238"/>
        <v>20.615193081500209</v>
      </c>
      <c r="AI2010">
        <f t="shared" ca="1" si="239"/>
        <v>0.56826656118124341</v>
      </c>
      <c r="AX2010">
        <f t="shared" ca="1" si="240"/>
        <v>1.6358961755599646</v>
      </c>
    </row>
    <row r="2011" spans="1:50">
      <c r="A2011">
        <f t="shared" ca="1" si="236"/>
        <v>0.55869151418781682</v>
      </c>
      <c r="R2011">
        <f t="shared" ca="1" si="237"/>
        <v>0.76597669114192124</v>
      </c>
      <c r="AH2011">
        <f t="shared" ca="1" si="238"/>
        <v>37.915292807270269</v>
      </c>
      <c r="AI2011">
        <f t="shared" ca="1" si="239"/>
        <v>0.92697992603299317</v>
      </c>
      <c r="AX2011">
        <f t="shared" ca="1" si="240"/>
        <v>0.23854975327160211</v>
      </c>
    </row>
    <row r="2012" spans="1:50">
      <c r="A2012">
        <f t="shared" ca="1" si="236"/>
        <v>0.36579123819756121</v>
      </c>
      <c r="R2012">
        <f t="shared" ca="1" si="237"/>
        <v>0.52869584037181616</v>
      </c>
      <c r="AH2012">
        <f t="shared" ca="1" si="238"/>
        <v>10.310566425015217</v>
      </c>
      <c r="AI2012">
        <f t="shared" ca="1" si="239"/>
        <v>0.21237443124843536</v>
      </c>
      <c r="AX2012">
        <f t="shared" ca="1" si="240"/>
        <v>0.36909579539438497</v>
      </c>
    </row>
    <row r="2013" spans="1:50">
      <c r="A2013">
        <f t="shared" ca="1" si="236"/>
        <v>0.62138029352055979</v>
      </c>
      <c r="R2013">
        <f t="shared" ca="1" si="237"/>
        <v>-0.54265522283181067</v>
      </c>
      <c r="AH2013">
        <f t="shared" ca="1" si="238"/>
        <v>7.9931976186447775</v>
      </c>
      <c r="AI2013">
        <f t="shared" ca="1" si="239"/>
        <v>0.12778241634141707</v>
      </c>
      <c r="AX2013">
        <f t="shared" ca="1" si="240"/>
        <v>1.3456262290506982</v>
      </c>
    </row>
    <row r="2014" spans="1:50">
      <c r="A2014">
        <f t="shared" ca="1" si="236"/>
        <v>0.38698689400537745</v>
      </c>
      <c r="R2014">
        <f t="shared" ca="1" si="237"/>
        <v>1.4901117791373012E-2</v>
      </c>
      <c r="AH2014">
        <f t="shared" ca="1" si="238"/>
        <v>15.663318863263527</v>
      </c>
      <c r="AI2014">
        <f t="shared" ca="1" si="239"/>
        <v>0.41049616425704294</v>
      </c>
      <c r="AX2014">
        <f t="shared" ca="1" si="240"/>
        <v>4.2905325555422422</v>
      </c>
    </row>
    <row r="2015" spans="1:50">
      <c r="A2015">
        <f t="shared" ca="1" si="236"/>
        <v>0.3317015896733273</v>
      </c>
      <c r="R2015">
        <f t="shared" ca="1" si="237"/>
        <v>0.27406048023582097</v>
      </c>
      <c r="AH2015">
        <f t="shared" ca="1" si="238"/>
        <v>8.1749257935968771</v>
      </c>
      <c r="AI2015">
        <f t="shared" ca="1" si="239"/>
        <v>0.13365882346163105</v>
      </c>
      <c r="AX2015">
        <f t="shared" ca="1" si="240"/>
        <v>3.355441377201998</v>
      </c>
    </row>
    <row r="2016" spans="1:50">
      <c r="A2016">
        <f t="shared" ca="1" si="236"/>
        <v>0.32246074130430036</v>
      </c>
      <c r="R2016">
        <f t="shared" ca="1" si="237"/>
        <v>-0.59630084281263496</v>
      </c>
      <c r="AH2016">
        <f t="shared" ca="1" si="238"/>
        <v>6.261175017588692</v>
      </c>
      <c r="AI2016">
        <f t="shared" ca="1" si="239"/>
        <v>7.8404625201753508E-2</v>
      </c>
      <c r="AX2016">
        <f t="shared" ca="1" si="240"/>
        <v>0.88403895147589007</v>
      </c>
    </row>
    <row r="2017" spans="1:50">
      <c r="A2017">
        <f t="shared" ca="1" si="236"/>
        <v>0.78009005639763551</v>
      </c>
      <c r="R2017">
        <f t="shared" ca="1" si="237"/>
        <v>0.43883503379393901</v>
      </c>
      <c r="AH2017">
        <f t="shared" ca="1" si="238"/>
        <v>12.060912448327066</v>
      </c>
      <c r="AI2017">
        <f t="shared" ca="1" si="239"/>
        <v>0.2803128178732478</v>
      </c>
      <c r="AX2017">
        <f t="shared" ca="1" si="240"/>
        <v>0.91908306273123941</v>
      </c>
    </row>
    <row r="2018" spans="1:50">
      <c r="A2018">
        <f t="shared" ca="1" si="236"/>
        <v>0.51187733136546509</v>
      </c>
      <c r="R2018">
        <f t="shared" ca="1" si="237"/>
        <v>1.3691402804678172</v>
      </c>
      <c r="AH2018">
        <f t="shared" ca="1" si="238"/>
        <v>37.335392311167801</v>
      </c>
      <c r="AI2018">
        <f t="shared" ca="1" si="239"/>
        <v>0.91980385604398618</v>
      </c>
      <c r="AX2018">
        <f t="shared" ca="1" si="240"/>
        <v>4.382099961185042</v>
      </c>
    </row>
    <row r="2019" spans="1:50">
      <c r="A2019">
        <f t="shared" ca="1" si="236"/>
        <v>0.35303780285488073</v>
      </c>
      <c r="R2019">
        <f t="shared" ca="1" si="237"/>
        <v>-0.95521317413996709</v>
      </c>
      <c r="AH2019">
        <f t="shared" ca="1" si="238"/>
        <v>35.503370703716861</v>
      </c>
      <c r="AI2019">
        <f t="shared" ca="1" si="239"/>
        <v>0.89492386952307268</v>
      </c>
      <c r="AX2019">
        <f t="shared" ca="1" si="240"/>
        <v>0.78597163313285112</v>
      </c>
    </row>
    <row r="2020" spans="1:50">
      <c r="A2020">
        <f t="shared" ca="1" si="236"/>
        <v>0.90647688638705637</v>
      </c>
      <c r="R2020">
        <f t="shared" ca="1" si="237"/>
        <v>0.46418991927288022</v>
      </c>
      <c r="AH2020">
        <f t="shared" ca="1" si="238"/>
        <v>20.380620357994445</v>
      </c>
      <c r="AI2020">
        <f t="shared" ca="1" si="239"/>
        <v>0.5613461748113735</v>
      </c>
      <c r="AX2020">
        <f t="shared" ca="1" si="240"/>
        <v>3.5042521281135022</v>
      </c>
    </row>
    <row r="2021" spans="1:50">
      <c r="A2021">
        <f t="shared" ca="1" si="236"/>
        <v>0.29713559140401147</v>
      </c>
      <c r="R2021">
        <f t="shared" ca="1" si="237"/>
        <v>-0.52333740135537354</v>
      </c>
      <c r="AH2021">
        <f t="shared" ca="1" si="238"/>
        <v>37.156877133783865</v>
      </c>
      <c r="AI2021">
        <f t="shared" ca="1" si="239"/>
        <v>0.91752709752163808</v>
      </c>
      <c r="AX2021">
        <f t="shared" ca="1" si="240"/>
        <v>6.7059287117287898</v>
      </c>
    </row>
    <row r="2022" spans="1:50">
      <c r="A2022">
        <f t="shared" ca="1" si="236"/>
        <v>0.65099746919283064</v>
      </c>
      <c r="R2022">
        <f t="shared" ca="1" si="237"/>
        <v>-0.31704711218378384</v>
      </c>
      <c r="AH2022">
        <f t="shared" ca="1" si="238"/>
        <v>8.0798158912259659</v>
      </c>
      <c r="AI2022">
        <f t="shared" ca="1" si="239"/>
        <v>0.13056684967221532</v>
      </c>
      <c r="AX2022">
        <f t="shared" ca="1" si="240"/>
        <v>2.2330020861955231</v>
      </c>
    </row>
    <row r="2023" spans="1:50">
      <c r="A2023">
        <f t="shared" ca="1" si="236"/>
        <v>0.62410949485954514</v>
      </c>
      <c r="R2023">
        <f t="shared" ca="1" si="237"/>
        <v>-0.41446717082473888</v>
      </c>
      <c r="AH2023">
        <f t="shared" ca="1" si="238"/>
        <v>10.149399110392373</v>
      </c>
      <c r="AI2023">
        <f t="shared" ca="1" si="239"/>
        <v>0.20596480436860198</v>
      </c>
      <c r="AX2023">
        <f t="shared" ca="1" si="240"/>
        <v>1.0728762986239584</v>
      </c>
    </row>
    <row r="2024" spans="1:50">
      <c r="A2024">
        <f t="shared" ca="1" si="236"/>
        <v>0.40365238789573077</v>
      </c>
      <c r="R2024">
        <f t="shared" ca="1" si="237"/>
        <v>0.88451334212853217</v>
      </c>
      <c r="AH2024">
        <f t="shared" ca="1" si="238"/>
        <v>7.9415756324510838</v>
      </c>
      <c r="AI2024">
        <f t="shared" ca="1" si="239"/>
        <v>0.12613724705188167</v>
      </c>
      <c r="AX2024">
        <f t="shared" ca="1" si="240"/>
        <v>1.8612488870028445</v>
      </c>
    </row>
    <row r="2025" spans="1:50">
      <c r="A2025">
        <f t="shared" ca="1" si="236"/>
        <v>0.5326290655848428</v>
      </c>
      <c r="R2025">
        <f t="shared" ca="1" si="237"/>
        <v>-0.29266428712564269</v>
      </c>
      <c r="AH2025">
        <f t="shared" ca="1" si="238"/>
        <v>3.592879440781291</v>
      </c>
      <c r="AI2025">
        <f t="shared" ca="1" si="239"/>
        <v>2.5817565351977767E-2</v>
      </c>
      <c r="AX2025">
        <f t="shared" ca="1" si="240"/>
        <v>0.74048429692083906</v>
      </c>
    </row>
    <row r="2026" spans="1:50">
      <c r="A2026">
        <f t="shared" ca="1" si="236"/>
        <v>0.8260087863885206</v>
      </c>
      <c r="R2026">
        <f t="shared" ca="1" si="237"/>
        <v>0.48678915249645432</v>
      </c>
      <c r="AH2026">
        <f t="shared" ca="1" si="238"/>
        <v>12.186232312807263</v>
      </c>
      <c r="AI2026">
        <f t="shared" ca="1" si="239"/>
        <v>0.2850594866495092</v>
      </c>
      <c r="AX2026">
        <f t="shared" ca="1" si="240"/>
        <v>4.2033498117211634</v>
      </c>
    </row>
    <row r="2027" spans="1:50">
      <c r="A2027">
        <f t="shared" ca="1" si="236"/>
        <v>5.5614810472876974E-2</v>
      </c>
      <c r="R2027">
        <f t="shared" ca="1" si="237"/>
        <v>-1.3110821144097424</v>
      </c>
      <c r="AH2027">
        <f t="shared" ca="1" si="238"/>
        <v>5.5569210630734283</v>
      </c>
      <c r="AI2027">
        <f t="shared" ca="1" si="239"/>
        <v>6.1758743402458238E-2</v>
      </c>
      <c r="AX2027">
        <f t="shared" ca="1" si="240"/>
        <v>2.5631308144097882</v>
      </c>
    </row>
    <row r="2028" spans="1:50">
      <c r="A2028">
        <f t="shared" ca="1" si="236"/>
        <v>0.64561048246221042</v>
      </c>
      <c r="R2028">
        <f t="shared" ca="1" si="237"/>
        <v>-1.096851826027603</v>
      </c>
      <c r="AH2028">
        <f t="shared" ca="1" si="238"/>
        <v>16.788211697462231</v>
      </c>
      <c r="AI2028">
        <f t="shared" ca="1" si="239"/>
        <v>0.44848855887370764</v>
      </c>
      <c r="AX2028">
        <f t="shared" ca="1" si="240"/>
        <v>8.8147889688108165</v>
      </c>
    </row>
    <row r="2029" spans="1:50">
      <c r="A2029">
        <f t="shared" ca="1" si="236"/>
        <v>0.37454462154679447</v>
      </c>
      <c r="R2029">
        <f t="shared" ca="1" si="237"/>
        <v>0.27111593123644256</v>
      </c>
      <c r="AH2029">
        <f t="shared" ca="1" si="238"/>
        <v>26.002808790955257</v>
      </c>
      <c r="AI2029">
        <f t="shared" ca="1" si="239"/>
        <v>0.71206740703827287</v>
      </c>
      <c r="AX2029">
        <f t="shared" ca="1" si="240"/>
        <v>0.60673472808538342</v>
      </c>
    </row>
    <row r="2030" spans="1:50">
      <c r="A2030">
        <f t="shared" ca="1" si="236"/>
        <v>0.44508402639633682</v>
      </c>
      <c r="R2030">
        <f t="shared" ca="1" si="237"/>
        <v>-2.3730584957515952</v>
      </c>
      <c r="AH2030">
        <f t="shared" ca="1" si="238"/>
        <v>19.32643899338693</v>
      </c>
      <c r="AI2030">
        <f t="shared" ca="1" si="239"/>
        <v>0.52956632758679312</v>
      </c>
      <c r="AX2030">
        <f t="shared" ca="1" si="240"/>
        <v>0.39167138775036814</v>
      </c>
    </row>
    <row r="2031" spans="1:50">
      <c r="A2031">
        <f t="shared" ca="1" si="236"/>
        <v>0.10721729127962831</v>
      </c>
      <c r="R2031">
        <f t="shared" ca="1" si="237"/>
        <v>-1.0252229955908509</v>
      </c>
      <c r="AH2031">
        <f t="shared" ca="1" si="238"/>
        <v>10.669352976777851</v>
      </c>
      <c r="AI2031">
        <f t="shared" ca="1" si="239"/>
        <v>0.2265501023673534</v>
      </c>
      <c r="AX2031">
        <f t="shared" ca="1" si="240"/>
        <v>1.4382848681504927</v>
      </c>
    </row>
    <row r="2032" spans="1:50">
      <c r="A2032">
        <f t="shared" ca="1" si="236"/>
        <v>7.4054780624084326E-2</v>
      </c>
      <c r="R2032">
        <f t="shared" ca="1" si="237"/>
        <v>1.9068511022716534</v>
      </c>
      <c r="AH2032">
        <f t="shared" ca="1" si="238"/>
        <v>14.007122471742022</v>
      </c>
      <c r="AI2032">
        <f t="shared" ca="1" si="239"/>
        <v>0.3522563836179109</v>
      </c>
      <c r="AX2032">
        <f t="shared" ca="1" si="240"/>
        <v>2.1682361716387395</v>
      </c>
    </row>
    <row r="2033" spans="1:50">
      <c r="A2033">
        <f t="shared" ca="1" si="236"/>
        <v>0.57514566820297597</v>
      </c>
      <c r="R2033">
        <f t="shared" ca="1" si="237"/>
        <v>0.15967412636553543</v>
      </c>
      <c r="AH2033">
        <f t="shared" ca="1" si="238"/>
        <v>21.632312301739951</v>
      </c>
      <c r="AI2033">
        <f t="shared" ca="1" si="239"/>
        <v>0.59763714732699269</v>
      </c>
      <c r="AX2033">
        <f t="shared" ca="1" si="240"/>
        <v>3.3682469992915034</v>
      </c>
    </row>
    <row r="2034" spans="1:50">
      <c r="A2034">
        <f t="shared" ca="1" si="236"/>
        <v>0.43888426222293631</v>
      </c>
      <c r="R2034">
        <f t="shared" ca="1" si="237"/>
        <v>-0.31997465086469135</v>
      </c>
      <c r="AH2034">
        <f t="shared" ca="1" si="238"/>
        <v>16.856163230115421</v>
      </c>
      <c r="AI2034">
        <f t="shared" ca="1" si="239"/>
        <v>0.45074304208562355</v>
      </c>
      <c r="AX2034">
        <f t="shared" ca="1" si="240"/>
        <v>2.2622517611082684</v>
      </c>
    </row>
    <row r="2035" spans="1:50">
      <c r="A2035">
        <f t="shared" ca="1" si="236"/>
        <v>0.88381248332727358</v>
      </c>
      <c r="R2035">
        <f t="shared" ca="1" si="237"/>
        <v>-0.22804125506244657</v>
      </c>
      <c r="AH2035">
        <f t="shared" ca="1" si="238"/>
        <v>11.888515733572689</v>
      </c>
      <c r="AI2035">
        <f t="shared" ca="1" si="239"/>
        <v>0.27375738350493184</v>
      </c>
      <c r="AX2035">
        <f t="shared" ca="1" si="240"/>
        <v>1.5621840287885087</v>
      </c>
    </row>
    <row r="2036" spans="1:50">
      <c r="A2036">
        <f t="shared" ca="1" si="236"/>
        <v>0.59985279368186983</v>
      </c>
      <c r="R2036">
        <f t="shared" ca="1" si="237"/>
        <v>0.66067990779877195</v>
      </c>
      <c r="AH2036">
        <f t="shared" ca="1" si="238"/>
        <v>11.095929432423631</v>
      </c>
      <c r="AI2036">
        <f t="shared" ca="1" si="239"/>
        <v>0.243236646636519</v>
      </c>
      <c r="AX2036">
        <f t="shared" ca="1" si="240"/>
        <v>0.13650120635130597</v>
      </c>
    </row>
    <row r="2037" spans="1:50">
      <c r="A2037">
        <f t="shared" ca="1" si="236"/>
        <v>0.54653499410371964</v>
      </c>
      <c r="R2037">
        <f t="shared" ca="1" si="237"/>
        <v>0.76078785655244718</v>
      </c>
      <c r="AH2037">
        <f t="shared" ca="1" si="238"/>
        <v>12.982692119208544</v>
      </c>
      <c r="AI2037">
        <f t="shared" ca="1" si="239"/>
        <v>0.31485945862934739</v>
      </c>
      <c r="AX2037">
        <f t="shared" ca="1" si="240"/>
        <v>2.0165184567683712</v>
      </c>
    </row>
    <row r="2038" spans="1:50">
      <c r="A2038">
        <f t="shared" ca="1" si="236"/>
        <v>0.50125323996489168</v>
      </c>
      <c r="R2038">
        <f t="shared" ca="1" si="237"/>
        <v>-1.5918243970940933</v>
      </c>
      <c r="AH2038">
        <f t="shared" ca="1" si="238"/>
        <v>22.120188627981765</v>
      </c>
      <c r="AI2038">
        <f t="shared" ca="1" si="239"/>
        <v>0.61135805893034134</v>
      </c>
      <c r="AX2038">
        <f t="shared" ca="1" si="240"/>
        <v>9.1990923246782527E-2</v>
      </c>
    </row>
    <row r="2039" spans="1:50">
      <c r="A2039">
        <f t="shared" ca="1" si="236"/>
        <v>0.49370117202483721</v>
      </c>
      <c r="R2039">
        <f t="shared" ca="1" si="237"/>
        <v>-2.3372977142971107E-2</v>
      </c>
      <c r="AH2039">
        <f t="shared" ca="1" si="238"/>
        <v>4.0393766022816688</v>
      </c>
      <c r="AI2039">
        <f t="shared" ca="1" si="239"/>
        <v>3.2633126670121193E-2</v>
      </c>
      <c r="AX2039">
        <f t="shared" ca="1" si="240"/>
        <v>2.2183283737388191</v>
      </c>
    </row>
    <row r="2040" spans="1:50">
      <c r="A2040">
        <f t="shared" ca="1" si="236"/>
        <v>9.4123802397851675E-2</v>
      </c>
      <c r="R2040">
        <f t="shared" ca="1" si="237"/>
        <v>-1.1460532274524682</v>
      </c>
      <c r="AH2040">
        <f t="shared" ca="1" si="238"/>
        <v>13.291648107116856</v>
      </c>
      <c r="AI2040">
        <f t="shared" ca="1" si="239"/>
        <v>0.32624845065413144</v>
      </c>
      <c r="AX2040">
        <f t="shared" ca="1" si="240"/>
        <v>1.3077431615363941</v>
      </c>
    </row>
    <row r="2041" spans="1:50">
      <c r="A2041">
        <f t="shared" ca="1" si="236"/>
        <v>0.89464851038020921</v>
      </c>
      <c r="R2041">
        <f t="shared" ca="1" si="237"/>
        <v>-1.790950875870023</v>
      </c>
      <c r="AH2041">
        <f t="shared" ca="1" si="238"/>
        <v>24.221923885931389</v>
      </c>
      <c r="AI2041">
        <f t="shared" ca="1" si="239"/>
        <v>0.66774539592864268</v>
      </c>
      <c r="AX2041">
        <f t="shared" ca="1" si="240"/>
        <v>3.4709933751155462</v>
      </c>
    </row>
    <row r="2042" spans="1:50">
      <c r="A2042">
        <f t="shared" ca="1" si="236"/>
        <v>0.64855046000065331</v>
      </c>
      <c r="R2042">
        <f t="shared" ca="1" si="237"/>
        <v>-2.2595717652230798</v>
      </c>
      <c r="AH2042">
        <f t="shared" ca="1" si="238"/>
        <v>11.252915059381365</v>
      </c>
      <c r="AI2042">
        <f t="shared" ca="1" si="239"/>
        <v>0.24933170430224239</v>
      </c>
      <c r="AX2042">
        <f t="shared" ca="1" si="240"/>
        <v>0.91417143447003391</v>
      </c>
    </row>
    <row r="2043" spans="1:50">
      <c r="A2043">
        <f t="shared" ca="1" si="236"/>
        <v>0.96289306297252475</v>
      </c>
      <c r="R2043">
        <f t="shared" ca="1" si="237"/>
        <v>-1.7940967446221003</v>
      </c>
      <c r="AH2043">
        <f t="shared" ca="1" si="238"/>
        <v>11.717486245081574</v>
      </c>
      <c r="AI2043">
        <f t="shared" ca="1" si="239"/>
        <v>0.26722457030224067</v>
      </c>
      <c r="AX2043">
        <f t="shared" ca="1" si="240"/>
        <v>7.105136072407114</v>
      </c>
    </row>
    <row r="2044" spans="1:50">
      <c r="A2044">
        <f t="shared" ca="1" si="236"/>
        <v>0.81330845725478706</v>
      </c>
      <c r="R2044">
        <f t="shared" ca="1" si="237"/>
        <v>-0.15352314578508983</v>
      </c>
      <c r="AH2044">
        <f t="shared" ca="1" si="238"/>
        <v>17.839887510174066</v>
      </c>
      <c r="AI2044">
        <f t="shared" ca="1" si="239"/>
        <v>0.48286358232087101</v>
      </c>
      <c r="AX2044">
        <f t="shared" ca="1" si="240"/>
        <v>8.5977191197029317</v>
      </c>
    </row>
    <row r="2045" spans="1:50">
      <c r="A2045">
        <f t="shared" ca="1" si="236"/>
        <v>6.1779351575513952E-2</v>
      </c>
      <c r="R2045">
        <f t="shared" ca="1" si="237"/>
        <v>1.7348581655587598</v>
      </c>
      <c r="AH2045">
        <f t="shared" ca="1" si="238"/>
        <v>23.362491063737153</v>
      </c>
      <c r="AI2045">
        <f t="shared" ca="1" si="239"/>
        <v>0.64522155883525845</v>
      </c>
      <c r="AX2045">
        <f t="shared" ca="1" si="240"/>
        <v>4.2543176612565424E-2</v>
      </c>
    </row>
    <row r="2046" spans="1:50">
      <c r="A2046">
        <f t="shared" ca="1" si="236"/>
        <v>3.2587080610596564E-3</v>
      </c>
      <c r="R2046">
        <f t="shared" ca="1" si="237"/>
        <v>-1.4976449190403005</v>
      </c>
      <c r="AH2046">
        <f t="shared" ca="1" si="238"/>
        <v>6.8842804020095825</v>
      </c>
      <c r="AI2046">
        <f t="shared" ca="1" si="239"/>
        <v>9.4786633306986445E-2</v>
      </c>
      <c r="AX2046">
        <f t="shared" ca="1" si="240"/>
        <v>13.187577503926345</v>
      </c>
    </row>
    <row r="2047" spans="1:50">
      <c r="A2047">
        <f t="shared" ca="1" si="236"/>
        <v>0.42407633630523089</v>
      </c>
      <c r="R2047">
        <f t="shared" ca="1" si="237"/>
        <v>-1.9518707552757213</v>
      </c>
      <c r="AH2047">
        <f t="shared" ca="1" si="238"/>
        <v>21.068001149760974</v>
      </c>
      <c r="AI2047">
        <f t="shared" ca="1" si="239"/>
        <v>0.58146972126488383</v>
      </c>
      <c r="AX2047">
        <f t="shared" ca="1" si="240"/>
        <v>1.166709057271281</v>
      </c>
    </row>
    <row r="2048" spans="1:50">
      <c r="A2048">
        <f t="shared" ca="1" si="236"/>
        <v>0.14357410254103486</v>
      </c>
      <c r="R2048">
        <f t="shared" ca="1" si="237"/>
        <v>0.91742273396603546</v>
      </c>
      <c r="AH2048">
        <f t="shared" ca="1" si="238"/>
        <v>22.329813804641361</v>
      </c>
      <c r="AI2048">
        <f t="shared" ca="1" si="239"/>
        <v>0.61718039795709212</v>
      </c>
      <c r="AX2048">
        <f t="shared" ca="1" si="240"/>
        <v>0.25084418867784647</v>
      </c>
    </row>
    <row r="2049" spans="1:50">
      <c r="A2049">
        <f t="shared" ca="1" si="236"/>
        <v>0.49113172159396434</v>
      </c>
      <c r="R2049">
        <f t="shared" ca="1" si="237"/>
        <v>1.0612713450089437</v>
      </c>
      <c r="AH2049">
        <f t="shared" ca="1" si="238"/>
        <v>24.356835168701775</v>
      </c>
      <c r="AI2049">
        <f t="shared" ca="1" si="239"/>
        <v>0.67121404871743495</v>
      </c>
      <c r="AX2049">
        <f t="shared" ca="1" si="240"/>
        <v>0.24058132817070263</v>
      </c>
    </row>
    <row r="2050" spans="1:50">
      <c r="A2050">
        <f t="shared" ca="1" si="236"/>
        <v>0.36533034752884996</v>
      </c>
      <c r="R2050">
        <f t="shared" ca="1" si="237"/>
        <v>-0.17800431703525238</v>
      </c>
      <c r="AH2050">
        <f t="shared" ca="1" si="238"/>
        <v>9.90818669124927</v>
      </c>
      <c r="AI2050">
        <f t="shared" ca="1" si="239"/>
        <v>0.19634432701729831</v>
      </c>
      <c r="AX2050">
        <f t="shared" ca="1" si="240"/>
        <v>3.9104699576601214</v>
      </c>
    </row>
    <row r="2051" spans="1:50">
      <c r="A2051">
        <f t="shared" ref="A2051:A2114" ca="1" si="241">RAND()</f>
        <v>0.6743203016307211</v>
      </c>
      <c r="R2051">
        <f t="shared" ref="R2051:R2114" ca="1" si="242">_xlfn.NORM.INV(RAND(),0,1)</f>
        <v>0.18386444207753982</v>
      </c>
      <c r="AH2051">
        <f t="shared" ref="AH2051:AH2114" ca="1" si="243">IF(AI2051&lt;$AL$4,$AL$1+SQRT(AI2051*($AL$2-$AL$1)*($AL$3-$AL$1)),$AL$2-SQRT((1-AI2051)*($AL$2-$AL$1)*($AL$2-$AL$3)))</f>
        <v>28.222741072216881</v>
      </c>
      <c r="AI2051">
        <f t="shared" ref="AI2051:AI2114" ca="1" si="244">RAND()</f>
        <v>0.76287549679614519</v>
      </c>
      <c r="AX2051">
        <f t="shared" ref="AX2051:AX2114" ca="1" si="245">-LN(1-RAND())/$AW$2</f>
        <v>0.20922754605224006</v>
      </c>
    </row>
    <row r="2052" spans="1:50">
      <c r="A2052">
        <f t="shared" ca="1" si="241"/>
        <v>0.45044062912880534</v>
      </c>
      <c r="R2052">
        <f t="shared" ca="1" si="242"/>
        <v>-0.70361514719184592</v>
      </c>
      <c r="AH2052">
        <f t="shared" ca="1" si="243"/>
        <v>15.96821955808543</v>
      </c>
      <c r="AI2052">
        <f t="shared" ca="1" si="244"/>
        <v>0.42091895997666051</v>
      </c>
      <c r="AX2052">
        <f t="shared" ca="1" si="245"/>
        <v>1.9787851976161459</v>
      </c>
    </row>
    <row r="2053" spans="1:50">
      <c r="A2053">
        <f t="shared" ca="1" si="241"/>
        <v>0.70390973493243947</v>
      </c>
      <c r="R2053">
        <f t="shared" ca="1" si="242"/>
        <v>0.19215779689576026</v>
      </c>
      <c r="AH2053">
        <f t="shared" ca="1" si="243"/>
        <v>28.359898730793404</v>
      </c>
      <c r="AI2053">
        <f t="shared" ca="1" si="244"/>
        <v>0.76585300852924154</v>
      </c>
      <c r="AX2053">
        <f t="shared" ca="1" si="245"/>
        <v>0.39486745422255654</v>
      </c>
    </row>
    <row r="2054" spans="1:50">
      <c r="A2054">
        <f t="shared" ca="1" si="241"/>
        <v>0.43293320445850358</v>
      </c>
      <c r="R2054">
        <f t="shared" ca="1" si="242"/>
        <v>-0.1315295653270793</v>
      </c>
      <c r="AH2054">
        <f t="shared" ca="1" si="243"/>
        <v>14.753590726832762</v>
      </c>
      <c r="AI2054">
        <f t="shared" ca="1" si="244"/>
        <v>0.3788453166741953</v>
      </c>
      <c r="AX2054">
        <f t="shared" ca="1" si="245"/>
        <v>1.7143711235192203</v>
      </c>
    </row>
    <row r="2055" spans="1:50">
      <c r="A2055">
        <f t="shared" ca="1" si="241"/>
        <v>0.99358357660483709</v>
      </c>
      <c r="R2055">
        <f t="shared" ca="1" si="242"/>
        <v>0.50996371192560042</v>
      </c>
      <c r="AH2055">
        <f t="shared" ca="1" si="243"/>
        <v>16.739773489095533</v>
      </c>
      <c r="AI2055">
        <f t="shared" ca="1" si="244"/>
        <v>0.44687866622166394</v>
      </c>
      <c r="AX2055">
        <f t="shared" ca="1" si="245"/>
        <v>0.72666162285899472</v>
      </c>
    </row>
    <row r="2056" spans="1:50">
      <c r="A2056">
        <f t="shared" ca="1" si="241"/>
        <v>0.1455764459238974</v>
      </c>
      <c r="R2056">
        <f t="shared" ca="1" si="242"/>
        <v>-0.78388836063599854</v>
      </c>
      <c r="AH2056">
        <f t="shared" ca="1" si="243"/>
        <v>14.849066725055224</v>
      </c>
      <c r="AI2056">
        <f t="shared" ca="1" si="244"/>
        <v>0.38220594495019</v>
      </c>
      <c r="AX2056">
        <f t="shared" ca="1" si="245"/>
        <v>0.29009398337476427</v>
      </c>
    </row>
    <row r="2057" spans="1:50">
      <c r="A2057">
        <f t="shared" ca="1" si="241"/>
        <v>0.29860119231261062</v>
      </c>
      <c r="R2057">
        <f t="shared" ca="1" si="242"/>
        <v>0.69189727646450516</v>
      </c>
      <c r="AH2057">
        <f t="shared" ca="1" si="243"/>
        <v>26.944465366526266</v>
      </c>
      <c r="AI2057">
        <f t="shared" ca="1" si="244"/>
        <v>0.73422116138234661</v>
      </c>
      <c r="AX2057">
        <f t="shared" ca="1" si="245"/>
        <v>1.7417069752659859</v>
      </c>
    </row>
    <row r="2058" spans="1:50">
      <c r="A2058">
        <f t="shared" ca="1" si="241"/>
        <v>0.94209132671869444</v>
      </c>
      <c r="R2058">
        <f t="shared" ca="1" si="242"/>
        <v>-0.94207506769951721</v>
      </c>
      <c r="AH2058">
        <f t="shared" ca="1" si="243"/>
        <v>8.5559457953454316</v>
      </c>
      <c r="AI2058">
        <f t="shared" ca="1" si="244"/>
        <v>0.14640841690577833</v>
      </c>
      <c r="AX2058">
        <f t="shared" ca="1" si="245"/>
        <v>2.8162363391134879</v>
      </c>
    </row>
    <row r="2059" spans="1:50">
      <c r="A2059">
        <f t="shared" ca="1" si="241"/>
        <v>0.51827653502775717</v>
      </c>
      <c r="R2059">
        <f t="shared" ca="1" si="242"/>
        <v>-0.2353156751155886</v>
      </c>
      <c r="AH2059">
        <f t="shared" ca="1" si="243"/>
        <v>2.8398026335200406</v>
      </c>
      <c r="AI2059">
        <f t="shared" ca="1" si="244"/>
        <v>1.6128957994694715E-2</v>
      </c>
      <c r="AX2059">
        <f t="shared" ca="1" si="245"/>
        <v>0.1881164237912091</v>
      </c>
    </row>
    <row r="2060" spans="1:50">
      <c r="A2060">
        <f t="shared" ca="1" si="241"/>
        <v>0.2992303829111963</v>
      </c>
      <c r="R2060">
        <f t="shared" ca="1" si="242"/>
        <v>-1.0301239866765963</v>
      </c>
      <c r="AH2060">
        <f t="shared" ca="1" si="243"/>
        <v>5.6383049654035693</v>
      </c>
      <c r="AI2060">
        <f t="shared" ca="1" si="244"/>
        <v>6.3580965765789088E-2</v>
      </c>
      <c r="AX2060">
        <f t="shared" ca="1" si="245"/>
        <v>2.269891921418969</v>
      </c>
    </row>
    <row r="2061" spans="1:50">
      <c r="A2061">
        <f t="shared" ca="1" si="241"/>
        <v>0.75600677939297056</v>
      </c>
      <c r="R2061">
        <f t="shared" ca="1" si="242"/>
        <v>1.0760164687944795</v>
      </c>
      <c r="AH2061">
        <f t="shared" ca="1" si="243"/>
        <v>7.989076141796688</v>
      </c>
      <c r="AI2061">
        <f t="shared" ca="1" si="244"/>
        <v>0.12765067519885009</v>
      </c>
      <c r="AX2061">
        <f t="shared" ca="1" si="245"/>
        <v>3.3936665814961953</v>
      </c>
    </row>
    <row r="2062" spans="1:50">
      <c r="A2062">
        <f t="shared" ca="1" si="241"/>
        <v>0.56460088187336466</v>
      </c>
      <c r="R2062">
        <f t="shared" ca="1" si="242"/>
        <v>1.2479947809162308</v>
      </c>
      <c r="AH2062">
        <f t="shared" ca="1" si="243"/>
        <v>44.605680133848054</v>
      </c>
      <c r="AI2062">
        <f t="shared" ca="1" si="244"/>
        <v>0.98545065659081921</v>
      </c>
      <c r="AX2062">
        <f t="shared" ca="1" si="245"/>
        <v>2.8799611955380393</v>
      </c>
    </row>
    <row r="2063" spans="1:50">
      <c r="A2063">
        <f t="shared" ca="1" si="241"/>
        <v>0.69585622773514466</v>
      </c>
      <c r="R2063">
        <f t="shared" ca="1" si="242"/>
        <v>-0.88011458018523081</v>
      </c>
      <c r="AH2063">
        <f t="shared" ca="1" si="243"/>
        <v>21.375914867191121</v>
      </c>
      <c r="AI2063">
        <f t="shared" ca="1" si="244"/>
        <v>0.59033087515485483</v>
      </c>
      <c r="AX2063">
        <f t="shared" ca="1" si="245"/>
        <v>2.5808818549760599</v>
      </c>
    </row>
    <row r="2064" spans="1:50">
      <c r="A2064">
        <f t="shared" ca="1" si="241"/>
        <v>0.42841424246567472</v>
      </c>
      <c r="R2064">
        <f t="shared" ca="1" si="242"/>
        <v>-2.4766478586900367</v>
      </c>
      <c r="AH2064">
        <f t="shared" ca="1" si="243"/>
        <v>26.799445082018821</v>
      </c>
      <c r="AI2064">
        <f t="shared" ca="1" si="244"/>
        <v>0.73086712574886969</v>
      </c>
      <c r="AX2064">
        <f t="shared" ca="1" si="245"/>
        <v>0.99987276520213775</v>
      </c>
    </row>
    <row r="2065" spans="1:50">
      <c r="A2065">
        <f t="shared" ca="1" si="241"/>
        <v>0.18635560152180686</v>
      </c>
      <c r="R2065">
        <f t="shared" ca="1" si="242"/>
        <v>1.2547610450512847</v>
      </c>
      <c r="AH2065">
        <f t="shared" ca="1" si="243"/>
        <v>42.384381871472179</v>
      </c>
      <c r="AI2065">
        <f t="shared" ca="1" si="244"/>
        <v>0.9710011802602192</v>
      </c>
      <c r="AX2065">
        <f t="shared" ca="1" si="245"/>
        <v>0.68602138631756915</v>
      </c>
    </row>
    <row r="2066" spans="1:50">
      <c r="A2066">
        <f t="shared" ca="1" si="241"/>
        <v>0.33523314122732506</v>
      </c>
      <c r="R2066">
        <f t="shared" ca="1" si="242"/>
        <v>0.55011091139424961</v>
      </c>
      <c r="AH2066">
        <f t="shared" ca="1" si="243"/>
        <v>17.17136909324573</v>
      </c>
      <c r="AI2066">
        <f t="shared" ca="1" si="244"/>
        <v>0.46114049639404919</v>
      </c>
      <c r="AX2066">
        <f t="shared" ca="1" si="245"/>
        <v>8.3569743101330654E-2</v>
      </c>
    </row>
    <row r="2067" spans="1:50">
      <c r="A2067">
        <f t="shared" ca="1" si="241"/>
        <v>0.90518912589592593</v>
      </c>
      <c r="R2067">
        <f t="shared" ca="1" si="242"/>
        <v>-1.1189198884875688</v>
      </c>
      <c r="AH2067">
        <f t="shared" ca="1" si="243"/>
        <v>20.275492994260812</v>
      </c>
      <c r="AI2067">
        <f t="shared" ca="1" si="244"/>
        <v>0.55822684163288105</v>
      </c>
      <c r="AX2067">
        <f t="shared" ca="1" si="245"/>
        <v>0.82924236774433313</v>
      </c>
    </row>
    <row r="2068" spans="1:50">
      <c r="A2068">
        <f t="shared" ca="1" si="241"/>
        <v>0.33905351219859137</v>
      </c>
      <c r="R2068">
        <f t="shared" ca="1" si="242"/>
        <v>0.8664918745809892</v>
      </c>
      <c r="AH2068">
        <f t="shared" ca="1" si="243"/>
        <v>18.859030621824491</v>
      </c>
      <c r="AI2068">
        <f t="shared" ca="1" si="244"/>
        <v>0.51512001309376765</v>
      </c>
      <c r="AX2068">
        <f t="shared" ca="1" si="245"/>
        <v>0.18218001531750835</v>
      </c>
    </row>
    <row r="2069" spans="1:50">
      <c r="A2069">
        <f t="shared" ca="1" si="241"/>
        <v>0.20333677029037844</v>
      </c>
      <c r="R2069">
        <f t="shared" ca="1" si="242"/>
        <v>-9.4925802705175005E-2</v>
      </c>
      <c r="AH2069">
        <f t="shared" ca="1" si="243"/>
        <v>5.1018800117314491</v>
      </c>
      <c r="AI2069">
        <f t="shared" ca="1" si="244"/>
        <v>5.205835930820979E-2</v>
      </c>
      <c r="AX2069">
        <f t="shared" ca="1" si="245"/>
        <v>2.9774096071469183</v>
      </c>
    </row>
    <row r="2070" spans="1:50">
      <c r="A2070">
        <f t="shared" ca="1" si="241"/>
        <v>0.59901742356256216</v>
      </c>
      <c r="R2070">
        <f t="shared" ca="1" si="242"/>
        <v>6.2661815825335448E-2</v>
      </c>
      <c r="AH2070">
        <f t="shared" ca="1" si="243"/>
        <v>20.559303941400547</v>
      </c>
      <c r="AI2070">
        <f t="shared" ca="1" si="244"/>
        <v>0.56662270779258339</v>
      </c>
      <c r="AX2070">
        <f t="shared" ca="1" si="245"/>
        <v>0.56499428353075754</v>
      </c>
    </row>
    <row r="2071" spans="1:50">
      <c r="A2071">
        <f t="shared" ca="1" si="241"/>
        <v>0.34292390148671215</v>
      </c>
      <c r="R2071">
        <f t="shared" ca="1" si="242"/>
        <v>-2.2458926810965751</v>
      </c>
      <c r="AH2071">
        <f t="shared" ca="1" si="243"/>
        <v>33.996898581390695</v>
      </c>
      <c r="AI2071">
        <f t="shared" ca="1" si="244"/>
        <v>0.87195037249285245</v>
      </c>
      <c r="AX2071">
        <f t="shared" ca="1" si="245"/>
        <v>4.5725631978097736</v>
      </c>
    </row>
    <row r="2072" spans="1:50">
      <c r="A2072">
        <f t="shared" ca="1" si="241"/>
        <v>0.81539474716686822</v>
      </c>
      <c r="R2072">
        <f t="shared" ca="1" si="242"/>
        <v>0.69195754903130713</v>
      </c>
      <c r="AH2072">
        <f t="shared" ca="1" si="243"/>
        <v>10.339594547628266</v>
      </c>
      <c r="AI2072">
        <f t="shared" ca="1" si="244"/>
        <v>0.21352611967674118</v>
      </c>
      <c r="AX2072">
        <f t="shared" ca="1" si="245"/>
        <v>0.99797198144709354</v>
      </c>
    </row>
    <row r="2073" spans="1:50">
      <c r="A2073">
        <f t="shared" ca="1" si="241"/>
        <v>0.91675126390183204</v>
      </c>
      <c r="R2073">
        <f t="shared" ca="1" si="242"/>
        <v>0.170885366293305</v>
      </c>
      <c r="AH2073">
        <f t="shared" ca="1" si="243"/>
        <v>17.698752113618767</v>
      </c>
      <c r="AI2073">
        <f t="shared" ca="1" si="244"/>
        <v>0.47831469249127589</v>
      </c>
      <c r="AX2073">
        <f t="shared" ca="1" si="245"/>
        <v>0.48856022678093952</v>
      </c>
    </row>
    <row r="2074" spans="1:50">
      <c r="A2074">
        <f t="shared" ca="1" si="241"/>
        <v>0.73191365009988596</v>
      </c>
      <c r="R2074">
        <f t="shared" ca="1" si="242"/>
        <v>0.40878451979134972</v>
      </c>
      <c r="AH2074">
        <f t="shared" ca="1" si="243"/>
        <v>4.9850960431672844</v>
      </c>
      <c r="AI2074">
        <f t="shared" ca="1" si="244"/>
        <v>4.9702365119204228E-2</v>
      </c>
      <c r="AX2074">
        <f t="shared" ca="1" si="245"/>
        <v>7.2730380622772817E-2</v>
      </c>
    </row>
    <row r="2075" spans="1:50">
      <c r="A2075">
        <f t="shared" ca="1" si="241"/>
        <v>0.70870493788213962</v>
      </c>
      <c r="R2075">
        <f t="shared" ca="1" si="242"/>
        <v>-0.66153965523078806</v>
      </c>
      <c r="AH2075">
        <f t="shared" ca="1" si="243"/>
        <v>15.058878900777515</v>
      </c>
      <c r="AI2075">
        <f t="shared" ca="1" si="244"/>
        <v>0.38955902816473476</v>
      </c>
      <c r="AX2075">
        <f t="shared" ca="1" si="245"/>
        <v>0.38435544311569736</v>
      </c>
    </row>
    <row r="2076" spans="1:50">
      <c r="A2076">
        <f t="shared" ca="1" si="241"/>
        <v>0.4997488850936429</v>
      </c>
      <c r="R2076">
        <f t="shared" ca="1" si="242"/>
        <v>0.60634797150693343</v>
      </c>
      <c r="AH2076">
        <f t="shared" ca="1" si="243"/>
        <v>16.232170189928702</v>
      </c>
      <c r="AI2076">
        <f t="shared" ca="1" si="244"/>
        <v>0.42986683495903</v>
      </c>
      <c r="AX2076">
        <f t="shared" ca="1" si="245"/>
        <v>1.333664270059383</v>
      </c>
    </row>
    <row r="2077" spans="1:50">
      <c r="A2077">
        <f t="shared" ca="1" si="241"/>
        <v>0.3760661217654323</v>
      </c>
      <c r="R2077">
        <f t="shared" ca="1" si="242"/>
        <v>0.92404387659506615</v>
      </c>
      <c r="AH2077">
        <f t="shared" ca="1" si="243"/>
        <v>16.507009910081457</v>
      </c>
      <c r="AI2077">
        <f t="shared" ca="1" si="244"/>
        <v>0.43910980741830907</v>
      </c>
      <c r="AX2077">
        <f t="shared" ca="1" si="245"/>
        <v>2.0061842629736852</v>
      </c>
    </row>
    <row r="2078" spans="1:50">
      <c r="A2078">
        <f t="shared" ca="1" si="241"/>
        <v>0.70193986816066112</v>
      </c>
      <c r="R2078">
        <f t="shared" ca="1" si="242"/>
        <v>-2.6842749001973623</v>
      </c>
      <c r="AH2078">
        <f t="shared" ca="1" si="243"/>
        <v>2.8218283306722856</v>
      </c>
      <c r="AI2078">
        <f t="shared" ca="1" si="244"/>
        <v>1.5925430255569473E-2</v>
      </c>
      <c r="AX2078">
        <f t="shared" ca="1" si="245"/>
        <v>0.17776473836877252</v>
      </c>
    </row>
    <row r="2079" spans="1:50">
      <c r="A2079">
        <f t="shared" ca="1" si="241"/>
        <v>0.18021397084498847</v>
      </c>
      <c r="R2079">
        <f t="shared" ca="1" si="242"/>
        <v>-1.3553508346544598</v>
      </c>
      <c r="AH2079">
        <f t="shared" ca="1" si="243"/>
        <v>6.4391593552371056</v>
      </c>
      <c r="AI2079">
        <f t="shared" ca="1" si="244"/>
        <v>8.2925546404275075E-2</v>
      </c>
      <c r="AX2079">
        <f t="shared" ca="1" si="245"/>
        <v>1.9119445147869918</v>
      </c>
    </row>
    <row r="2080" spans="1:50">
      <c r="A2080">
        <f t="shared" ca="1" si="241"/>
        <v>0.96455656058306993</v>
      </c>
      <c r="R2080">
        <f t="shared" ca="1" si="242"/>
        <v>1.3041690391129299</v>
      </c>
      <c r="AH2080">
        <f t="shared" ca="1" si="243"/>
        <v>9.3186008338007529</v>
      </c>
      <c r="AI2080">
        <f t="shared" ca="1" si="244"/>
        <v>0.1736726429994242</v>
      </c>
      <c r="AX2080">
        <f t="shared" ca="1" si="245"/>
        <v>1.0321722390724359</v>
      </c>
    </row>
    <row r="2081" spans="1:50">
      <c r="A2081">
        <f t="shared" ca="1" si="241"/>
        <v>0.34134305842190793</v>
      </c>
      <c r="R2081">
        <f t="shared" ca="1" si="242"/>
        <v>0.21741290363702107</v>
      </c>
      <c r="AH2081">
        <f t="shared" ca="1" si="243"/>
        <v>23.368543762460668</v>
      </c>
      <c r="AI2081">
        <f t="shared" ca="1" si="244"/>
        <v>0.64538276933401373</v>
      </c>
      <c r="AX2081">
        <f t="shared" ca="1" si="245"/>
        <v>1.6539427422186115</v>
      </c>
    </row>
    <row r="2082" spans="1:50">
      <c r="A2082">
        <f t="shared" ca="1" si="241"/>
        <v>0.79826924300120194</v>
      </c>
      <c r="R2082">
        <f t="shared" ca="1" si="242"/>
        <v>-0.27316819770888451</v>
      </c>
      <c r="AH2082">
        <f t="shared" ca="1" si="243"/>
        <v>27.988910714699095</v>
      </c>
      <c r="AI2082">
        <f t="shared" ca="1" si="244"/>
        <v>0.75775597423725582</v>
      </c>
      <c r="AX2082">
        <f t="shared" ca="1" si="245"/>
        <v>4.7639384831390839</v>
      </c>
    </row>
    <row r="2083" spans="1:50">
      <c r="A2083">
        <f t="shared" ca="1" si="241"/>
        <v>0.86513935897683414</v>
      </c>
      <c r="R2083">
        <f t="shared" ca="1" si="242"/>
        <v>1.4672849683102094</v>
      </c>
      <c r="AH2083">
        <f t="shared" ca="1" si="243"/>
        <v>23.699892117847359</v>
      </c>
      <c r="AI2083">
        <f t="shared" ca="1" si="244"/>
        <v>0.65415216269356624</v>
      </c>
      <c r="AX2083">
        <f t="shared" ca="1" si="245"/>
        <v>2.611768863627085</v>
      </c>
    </row>
    <row r="2084" spans="1:50">
      <c r="A2084">
        <f t="shared" ca="1" si="241"/>
        <v>0.80341314396250019</v>
      </c>
      <c r="R2084">
        <f t="shared" ca="1" si="242"/>
        <v>5.6932257755807174E-2</v>
      </c>
      <c r="AH2084">
        <f t="shared" ca="1" si="243"/>
        <v>27.064147045638034</v>
      </c>
      <c r="AI2084">
        <f t="shared" ca="1" si="244"/>
        <v>0.73697332462794274</v>
      </c>
      <c r="AX2084">
        <f t="shared" ca="1" si="245"/>
        <v>7.0239712079324494E-3</v>
      </c>
    </row>
    <row r="2085" spans="1:50">
      <c r="A2085">
        <f t="shared" ca="1" si="241"/>
        <v>0.75815558342864431</v>
      </c>
      <c r="R2085">
        <f t="shared" ca="1" si="242"/>
        <v>-1.8999753164501856</v>
      </c>
      <c r="AH2085">
        <f t="shared" ca="1" si="243"/>
        <v>18.730713450120568</v>
      </c>
      <c r="AI2085">
        <f t="shared" ca="1" si="244"/>
        <v>0.51111585933076453</v>
      </c>
      <c r="AX2085">
        <f t="shared" ca="1" si="245"/>
        <v>0.42838530674501557</v>
      </c>
    </row>
    <row r="2086" spans="1:50">
      <c r="A2086">
        <f t="shared" ca="1" si="241"/>
        <v>0.12086300418327312</v>
      </c>
      <c r="R2086">
        <f t="shared" ca="1" si="242"/>
        <v>-1.5053395998552954</v>
      </c>
      <c r="AH2086">
        <f t="shared" ca="1" si="243"/>
        <v>30.782519052719366</v>
      </c>
      <c r="AI2086">
        <f t="shared" ca="1" si="244"/>
        <v>0.8153442130204529</v>
      </c>
      <c r="AX2086">
        <f t="shared" ca="1" si="245"/>
        <v>1.2603847262316361</v>
      </c>
    </row>
    <row r="2087" spans="1:50">
      <c r="A2087">
        <f t="shared" ca="1" si="241"/>
        <v>0.30744328439085755</v>
      </c>
      <c r="R2087">
        <f t="shared" ca="1" si="242"/>
        <v>-0.44544467052020048</v>
      </c>
      <c r="AH2087">
        <f t="shared" ca="1" si="243"/>
        <v>27.264368839796063</v>
      </c>
      <c r="AI2087">
        <f t="shared" ca="1" si="244"/>
        <v>0.74154553787358191</v>
      </c>
      <c r="AX2087">
        <f t="shared" ca="1" si="245"/>
        <v>1.0914872728341782</v>
      </c>
    </row>
    <row r="2088" spans="1:50">
      <c r="A2088">
        <f t="shared" ca="1" si="241"/>
        <v>0.56087320001025043</v>
      </c>
      <c r="R2088">
        <f t="shared" ca="1" si="242"/>
        <v>0.90205944712008257</v>
      </c>
      <c r="AH2088">
        <f t="shared" ca="1" si="243"/>
        <v>4.4349482575884211</v>
      </c>
      <c r="AI2088">
        <f t="shared" ca="1" si="244"/>
        <v>3.9337532094973149E-2</v>
      </c>
      <c r="AX2088">
        <f t="shared" ca="1" si="245"/>
        <v>1.6679980581345719</v>
      </c>
    </row>
    <row r="2089" spans="1:50">
      <c r="A2089">
        <f t="shared" ca="1" si="241"/>
        <v>0.79634457400060898</v>
      </c>
      <c r="R2089">
        <f t="shared" ca="1" si="242"/>
        <v>-0.12695526021828193</v>
      </c>
      <c r="AH2089">
        <f t="shared" ca="1" si="243"/>
        <v>15.194419930381194</v>
      </c>
      <c r="AI2089">
        <f t="shared" ca="1" si="244"/>
        <v>0.39428579800867714</v>
      </c>
      <c r="AX2089">
        <f t="shared" ca="1" si="245"/>
        <v>1.0464700525747899</v>
      </c>
    </row>
    <row r="2090" spans="1:50">
      <c r="A2090">
        <f t="shared" ca="1" si="241"/>
        <v>0.70665435717079927</v>
      </c>
      <c r="R2090">
        <f t="shared" ca="1" si="242"/>
        <v>0.96082673027796894</v>
      </c>
      <c r="AH2090">
        <f t="shared" ca="1" si="243"/>
        <v>42.538558623206654</v>
      </c>
      <c r="AI2090">
        <f t="shared" ca="1" si="244"/>
        <v>0.97216344629033813</v>
      </c>
      <c r="AX2090">
        <f t="shared" ca="1" si="245"/>
        <v>0.161973927359923</v>
      </c>
    </row>
    <row r="2091" spans="1:50">
      <c r="A2091">
        <f t="shared" ca="1" si="241"/>
        <v>0.62932830807293294</v>
      </c>
      <c r="R2091">
        <f t="shared" ca="1" si="242"/>
        <v>-4.7495889548683681E-2</v>
      </c>
      <c r="AH2091">
        <f t="shared" ca="1" si="243"/>
        <v>17.659839960015688</v>
      </c>
      <c r="AI2091">
        <f t="shared" ca="1" si="244"/>
        <v>0.47705702429410102</v>
      </c>
      <c r="AX2091">
        <f t="shared" ca="1" si="245"/>
        <v>2.5390394364343494</v>
      </c>
    </row>
    <row r="2092" spans="1:50">
      <c r="A2092">
        <f t="shared" ca="1" si="241"/>
        <v>0.74268489580027197</v>
      </c>
      <c r="R2092">
        <f t="shared" ca="1" si="242"/>
        <v>1.0297551152476565</v>
      </c>
      <c r="AH2092">
        <f t="shared" ca="1" si="243"/>
        <v>20.851152066225993</v>
      </c>
      <c r="AI2092">
        <f t="shared" ca="1" si="244"/>
        <v>0.57517233206685936</v>
      </c>
      <c r="AX2092">
        <f t="shared" ca="1" si="245"/>
        <v>0.71399625976108272</v>
      </c>
    </row>
    <row r="2093" spans="1:50">
      <c r="A2093">
        <f t="shared" ca="1" si="241"/>
        <v>8.9321732293350609E-2</v>
      </c>
      <c r="R2093">
        <f t="shared" ca="1" si="242"/>
        <v>0.26772162445291947</v>
      </c>
      <c r="AH2093">
        <f t="shared" ca="1" si="243"/>
        <v>46.017725429794311</v>
      </c>
      <c r="AI2093">
        <f t="shared" ca="1" si="244"/>
        <v>0.99207074462374656</v>
      </c>
      <c r="AX2093">
        <f t="shared" ca="1" si="245"/>
        <v>3.9871432789291315</v>
      </c>
    </row>
    <row r="2094" spans="1:50">
      <c r="A2094">
        <f t="shared" ca="1" si="241"/>
        <v>0.3820903354125621</v>
      </c>
      <c r="R2094">
        <f t="shared" ca="1" si="242"/>
        <v>-0.9415196796343881</v>
      </c>
      <c r="AH2094">
        <f t="shared" ca="1" si="243"/>
        <v>27.666468315236148</v>
      </c>
      <c r="AI2094">
        <f t="shared" ca="1" si="244"/>
        <v>0.75060668124282459</v>
      </c>
      <c r="AX2094">
        <f t="shared" ca="1" si="245"/>
        <v>3.4856064247891201</v>
      </c>
    </row>
    <row r="2095" spans="1:50">
      <c r="A2095">
        <f t="shared" ca="1" si="241"/>
        <v>0.99228473545135798</v>
      </c>
      <c r="R2095">
        <f t="shared" ca="1" si="242"/>
        <v>0.25375812359923722</v>
      </c>
      <c r="AH2095">
        <f t="shared" ca="1" si="243"/>
        <v>25.462757505745078</v>
      </c>
      <c r="AI2095">
        <f t="shared" ca="1" si="244"/>
        <v>0.69896186538906524</v>
      </c>
      <c r="AX2095">
        <f t="shared" ca="1" si="245"/>
        <v>1.7531102560113017</v>
      </c>
    </row>
    <row r="2096" spans="1:50">
      <c r="A2096">
        <f t="shared" ca="1" si="241"/>
        <v>0.97600680845190146</v>
      </c>
      <c r="R2096">
        <f t="shared" ca="1" si="242"/>
        <v>-0.62324811656973755</v>
      </c>
      <c r="AH2096">
        <f t="shared" ca="1" si="243"/>
        <v>28.035216329593521</v>
      </c>
      <c r="AI2096">
        <f t="shared" ca="1" si="244"/>
        <v>0.75877413915612246</v>
      </c>
      <c r="AX2096">
        <f t="shared" ca="1" si="245"/>
        <v>1.3783551766346427</v>
      </c>
    </row>
    <row r="2097" spans="1:50">
      <c r="A2097">
        <f t="shared" ca="1" si="241"/>
        <v>0.53062199339609728</v>
      </c>
      <c r="R2097">
        <f t="shared" ca="1" si="242"/>
        <v>0.48057588970840115</v>
      </c>
      <c r="AH2097">
        <f t="shared" ca="1" si="243"/>
        <v>10.674500335278395</v>
      </c>
      <c r="AI2097">
        <f t="shared" ca="1" si="244"/>
        <v>0.22675253805999041</v>
      </c>
      <c r="AX2097">
        <f t="shared" ca="1" si="245"/>
        <v>1.5365752316783987</v>
      </c>
    </row>
    <row r="2098" spans="1:50">
      <c r="A2098">
        <f t="shared" ca="1" si="241"/>
        <v>0.75529069785215019</v>
      </c>
      <c r="R2098">
        <f t="shared" ca="1" si="242"/>
        <v>-0.27688327318680994</v>
      </c>
      <c r="AH2098">
        <f t="shared" ca="1" si="243"/>
        <v>36.001110777676004</v>
      </c>
      <c r="AI2098">
        <f t="shared" ca="1" si="244"/>
        <v>0.90201555027055047</v>
      </c>
      <c r="AX2098">
        <f t="shared" ca="1" si="245"/>
        <v>3.0657031538997668</v>
      </c>
    </row>
    <row r="2099" spans="1:50">
      <c r="A2099">
        <f t="shared" ca="1" si="241"/>
        <v>0.36093006831057173</v>
      </c>
      <c r="R2099">
        <f t="shared" ca="1" si="242"/>
        <v>1.0962635167247914</v>
      </c>
      <c r="AH2099">
        <f t="shared" ca="1" si="243"/>
        <v>30.721772996998038</v>
      </c>
      <c r="AI2099">
        <f t="shared" ca="1" si="244"/>
        <v>0.81417498181036296</v>
      </c>
      <c r="AX2099">
        <f t="shared" ca="1" si="245"/>
        <v>1.5209357105692658</v>
      </c>
    </row>
    <row r="2100" spans="1:50">
      <c r="A2100">
        <f t="shared" ca="1" si="241"/>
        <v>0.78010911671323935</v>
      </c>
      <c r="R2100">
        <f t="shared" ca="1" si="242"/>
        <v>1.5651748763759494</v>
      </c>
      <c r="AH2100">
        <f t="shared" ca="1" si="243"/>
        <v>0.9297424698709168</v>
      </c>
      <c r="AI2100">
        <f t="shared" ca="1" si="244"/>
        <v>1.7288421205633453E-3</v>
      </c>
      <c r="AX2100">
        <f t="shared" ca="1" si="245"/>
        <v>0.17504510658293621</v>
      </c>
    </row>
    <row r="2101" spans="1:50">
      <c r="A2101">
        <f t="shared" ca="1" si="241"/>
        <v>0.94237966093321535</v>
      </c>
      <c r="R2101">
        <f t="shared" ca="1" si="242"/>
        <v>-0.74894803109359198</v>
      </c>
      <c r="AH2101">
        <f t="shared" ca="1" si="243"/>
        <v>16.576847933596412</v>
      </c>
      <c r="AI2101">
        <f t="shared" ca="1" si="244"/>
        <v>0.44144645297303065</v>
      </c>
      <c r="AX2101">
        <f t="shared" ca="1" si="245"/>
        <v>4.7323013540163803</v>
      </c>
    </row>
    <row r="2102" spans="1:50">
      <c r="A2102">
        <f t="shared" ca="1" si="241"/>
        <v>0.31067704519911854</v>
      </c>
      <c r="R2102">
        <f t="shared" ca="1" si="242"/>
        <v>0.25135510431784469</v>
      </c>
      <c r="AH2102">
        <f t="shared" ca="1" si="243"/>
        <v>19.076743330247155</v>
      </c>
      <c r="AI2102">
        <f t="shared" ca="1" si="244"/>
        <v>0.52187609846829308</v>
      </c>
      <c r="AX2102">
        <f t="shared" ca="1" si="245"/>
        <v>5.0509313954255131</v>
      </c>
    </row>
    <row r="2103" spans="1:50">
      <c r="A2103">
        <f t="shared" ca="1" si="241"/>
        <v>0.7344204412742189</v>
      </c>
      <c r="R2103">
        <f t="shared" ca="1" si="242"/>
        <v>1.5177052893092604</v>
      </c>
      <c r="AH2103">
        <f t="shared" ca="1" si="243"/>
        <v>11.381004048044595</v>
      </c>
      <c r="AI2103">
        <f t="shared" ca="1" si="244"/>
        <v>0.25428657583142589</v>
      </c>
      <c r="AX2103">
        <f t="shared" ca="1" si="245"/>
        <v>4.2994296808715085</v>
      </c>
    </row>
    <row r="2104" spans="1:50">
      <c r="A2104">
        <f t="shared" ca="1" si="241"/>
        <v>0.872877317564695</v>
      </c>
      <c r="R2104">
        <f t="shared" ca="1" si="242"/>
        <v>0.54752768166813748</v>
      </c>
      <c r="AH2104">
        <f t="shared" ca="1" si="243"/>
        <v>2.7339294854885501</v>
      </c>
      <c r="AI2104">
        <f t="shared" ca="1" si="244"/>
        <v>1.4948740863247378E-2</v>
      </c>
      <c r="AX2104">
        <f t="shared" ca="1" si="245"/>
        <v>1.6385248394612608</v>
      </c>
    </row>
    <row r="2105" spans="1:50">
      <c r="A2105">
        <f t="shared" ca="1" si="241"/>
        <v>0.18792405697111447</v>
      </c>
      <c r="R2105">
        <f t="shared" ca="1" si="242"/>
        <v>-1.0531718518262503</v>
      </c>
      <c r="AH2105">
        <f t="shared" ca="1" si="243"/>
        <v>8.7718311117485523</v>
      </c>
      <c r="AI2105">
        <f t="shared" ca="1" si="244"/>
        <v>0.15389004210607971</v>
      </c>
      <c r="AX2105">
        <f t="shared" ca="1" si="245"/>
        <v>1.70866935065186</v>
      </c>
    </row>
    <row r="2106" spans="1:50">
      <c r="A2106">
        <f t="shared" ca="1" si="241"/>
        <v>0.83569538850481739</v>
      </c>
      <c r="R2106">
        <f t="shared" ca="1" si="242"/>
        <v>-2.8631974923164498</v>
      </c>
      <c r="AH2106">
        <f t="shared" ca="1" si="243"/>
        <v>11.17738533988603</v>
      </c>
      <c r="AI2106">
        <f t="shared" ca="1" si="244"/>
        <v>0.24640229547615189</v>
      </c>
      <c r="AX2106">
        <f t="shared" ca="1" si="245"/>
        <v>0.44026243954500677</v>
      </c>
    </row>
    <row r="2107" spans="1:50">
      <c r="A2107">
        <f t="shared" ca="1" si="241"/>
        <v>0.25785388995491521</v>
      </c>
      <c r="R2107">
        <f t="shared" ca="1" si="242"/>
        <v>0.84756708902390776</v>
      </c>
      <c r="AH2107">
        <f t="shared" ca="1" si="243"/>
        <v>19.158587284718191</v>
      </c>
      <c r="AI2107">
        <f t="shared" ca="1" si="244"/>
        <v>0.52440363086282671</v>
      </c>
      <c r="AX2107">
        <f t="shared" ca="1" si="245"/>
        <v>2.8437822188432054</v>
      </c>
    </row>
    <row r="2108" spans="1:50">
      <c r="A2108">
        <f t="shared" ca="1" si="241"/>
        <v>0.19242531639398219</v>
      </c>
      <c r="R2108">
        <f t="shared" ca="1" si="242"/>
        <v>-0.45086224552984033</v>
      </c>
      <c r="AH2108">
        <f t="shared" ca="1" si="243"/>
        <v>13.377191723284405</v>
      </c>
      <c r="AI2108">
        <f t="shared" ca="1" si="244"/>
        <v>0.32938495696346592</v>
      </c>
      <c r="AX2108">
        <f t="shared" ca="1" si="245"/>
        <v>1.4618792221393715</v>
      </c>
    </row>
    <row r="2109" spans="1:50">
      <c r="A2109">
        <f t="shared" ca="1" si="241"/>
        <v>0.42162557265266076</v>
      </c>
      <c r="R2109">
        <f t="shared" ca="1" si="242"/>
        <v>0.62722363326280406</v>
      </c>
      <c r="AH2109">
        <f t="shared" ca="1" si="243"/>
        <v>42.507354482255849</v>
      </c>
      <c r="AI2109">
        <f t="shared" ca="1" si="244"/>
        <v>0.97193013157271424</v>
      </c>
      <c r="AX2109">
        <f t="shared" ca="1" si="245"/>
        <v>2.4738816566940498</v>
      </c>
    </row>
    <row r="2110" spans="1:50">
      <c r="A2110">
        <f t="shared" ca="1" si="241"/>
        <v>0.34252225386683355</v>
      </c>
      <c r="R2110">
        <f t="shared" ca="1" si="242"/>
        <v>-0.69631498008272252</v>
      </c>
      <c r="AH2110">
        <f t="shared" ca="1" si="243"/>
        <v>12.482378115943071</v>
      </c>
      <c r="AI2110">
        <f t="shared" ca="1" si="244"/>
        <v>0.29621402408246622</v>
      </c>
      <c r="AX2110">
        <f t="shared" ca="1" si="245"/>
        <v>0.89251262841198764</v>
      </c>
    </row>
    <row r="2111" spans="1:50">
      <c r="A2111">
        <f t="shared" ca="1" si="241"/>
        <v>0.10755643109503943</v>
      </c>
      <c r="R2111">
        <f t="shared" ca="1" si="242"/>
        <v>-1.0227440043686682</v>
      </c>
      <c r="AH2111">
        <f t="shared" ca="1" si="243"/>
        <v>16.908074397489223</v>
      </c>
      <c r="AI2111">
        <f t="shared" ca="1" si="244"/>
        <v>0.45246222995894592</v>
      </c>
      <c r="AX2111">
        <f t="shared" ca="1" si="245"/>
        <v>4.7361470528508489</v>
      </c>
    </row>
    <row r="2112" spans="1:50">
      <c r="A2112">
        <f t="shared" ca="1" si="241"/>
        <v>0.80301705664784273</v>
      </c>
      <c r="R2112">
        <f t="shared" ca="1" si="242"/>
        <v>-0.31472929984207204</v>
      </c>
      <c r="AH2112">
        <f t="shared" ca="1" si="243"/>
        <v>28.661671243421612</v>
      </c>
      <c r="AI2112">
        <f t="shared" ca="1" si="244"/>
        <v>0.77233786293808993</v>
      </c>
      <c r="AX2112">
        <f t="shared" ca="1" si="245"/>
        <v>0.29424768027968984</v>
      </c>
    </row>
    <row r="2113" spans="1:50">
      <c r="A2113">
        <f t="shared" ca="1" si="241"/>
        <v>0.39707722066794815</v>
      </c>
      <c r="R2113">
        <f t="shared" ca="1" si="242"/>
        <v>-0.47395049189822402</v>
      </c>
      <c r="AH2113">
        <f t="shared" ca="1" si="243"/>
        <v>31.151400726831778</v>
      </c>
      <c r="AI2113">
        <f t="shared" ca="1" si="244"/>
        <v>0.82236515271976118</v>
      </c>
      <c r="AX2113">
        <f t="shared" ca="1" si="245"/>
        <v>4.4074921116447037</v>
      </c>
    </row>
    <row r="2114" spans="1:50">
      <c r="A2114">
        <f t="shared" ca="1" si="241"/>
        <v>0.20027215741868765</v>
      </c>
      <c r="R2114">
        <f t="shared" ca="1" si="242"/>
        <v>0.6045099680136814</v>
      </c>
      <c r="AH2114">
        <f t="shared" ca="1" si="243"/>
        <v>20.981659693713464</v>
      </c>
      <c r="AI2114">
        <f t="shared" ca="1" si="244"/>
        <v>0.57896796293427311</v>
      </c>
      <c r="AX2114">
        <f t="shared" ca="1" si="245"/>
        <v>1.2975124281423884</v>
      </c>
    </row>
    <row r="2115" spans="1:50">
      <c r="A2115">
        <f t="shared" ref="A2115:A2178" ca="1" si="246">RAND()</f>
        <v>0.72294799180579827</v>
      </c>
      <c r="R2115">
        <f t="shared" ref="R2115:R2178" ca="1" si="247">_xlfn.NORM.INV(RAND(),0,1)</f>
        <v>-1.4389888950224801</v>
      </c>
      <c r="AH2115">
        <f t="shared" ref="AH2115:AH2178" ca="1" si="248">IF(AI2115&lt;$AL$4,$AL$1+SQRT(AI2115*($AL$2-$AL$1)*($AL$3-$AL$1)),$AL$2-SQRT((1-AI2115)*($AL$2-$AL$1)*($AL$2-$AL$3)))</f>
        <v>13.535005983844528</v>
      </c>
      <c r="AI2115">
        <f t="shared" ref="AI2115:AI2178" ca="1" si="249">RAND()</f>
        <v>0.33515210570087273</v>
      </c>
      <c r="AX2115">
        <f t="shared" ref="AX2115:AX2178" ca="1" si="250">-LN(1-RAND())/$AW$2</f>
        <v>1.5583919076709283</v>
      </c>
    </row>
    <row r="2116" spans="1:50">
      <c r="A2116">
        <f t="shared" ca="1" si="246"/>
        <v>0.56638346125001204</v>
      </c>
      <c r="R2116">
        <f t="shared" ca="1" si="247"/>
        <v>-1.3466419153850404</v>
      </c>
      <c r="AH2116">
        <f t="shared" ca="1" si="248"/>
        <v>17.973815702168714</v>
      </c>
      <c r="AI2116">
        <f t="shared" ca="1" si="249"/>
        <v>0.48716175966067232</v>
      </c>
      <c r="AX2116">
        <f t="shared" ca="1" si="250"/>
        <v>0.25910178206634821</v>
      </c>
    </row>
    <row r="2117" spans="1:50">
      <c r="A2117">
        <f t="shared" ca="1" si="246"/>
        <v>0.44798833428688267</v>
      </c>
      <c r="R2117">
        <f t="shared" ca="1" si="247"/>
        <v>-1.2738835627203251</v>
      </c>
      <c r="AH2117">
        <f t="shared" ca="1" si="248"/>
        <v>16.986912081930626</v>
      </c>
      <c r="AI2117">
        <f t="shared" ca="1" si="249"/>
        <v>0.45506801305691102</v>
      </c>
      <c r="AX2117">
        <f t="shared" ca="1" si="250"/>
        <v>3.655882968479288</v>
      </c>
    </row>
    <row r="2118" spans="1:50">
      <c r="A2118">
        <f t="shared" ca="1" si="246"/>
        <v>0.34243385210499477</v>
      </c>
      <c r="R2118">
        <f t="shared" ca="1" si="247"/>
        <v>-0.71758935403630364</v>
      </c>
      <c r="AH2118">
        <f t="shared" ca="1" si="248"/>
        <v>15.536850231577617</v>
      </c>
      <c r="AI2118">
        <f t="shared" ca="1" si="249"/>
        <v>0.40614565401964409</v>
      </c>
      <c r="AX2118">
        <f t="shared" ca="1" si="250"/>
        <v>1.4609605026705015</v>
      </c>
    </row>
    <row r="2119" spans="1:50">
      <c r="A2119">
        <f t="shared" ca="1" si="246"/>
        <v>0.70590679332444273</v>
      </c>
      <c r="R2119">
        <f t="shared" ca="1" si="247"/>
        <v>0.53275177183789235</v>
      </c>
      <c r="AH2119">
        <f t="shared" ca="1" si="248"/>
        <v>8.9969618914903524</v>
      </c>
      <c r="AI2119">
        <f t="shared" ca="1" si="249"/>
        <v>0.16189064655385932</v>
      </c>
      <c r="AX2119">
        <f t="shared" ca="1" si="250"/>
        <v>7.1732340404787571</v>
      </c>
    </row>
    <row r="2120" spans="1:50">
      <c r="A2120">
        <f t="shared" ca="1" si="246"/>
        <v>0.38313875777313511</v>
      </c>
      <c r="R2120">
        <f t="shared" ca="1" si="247"/>
        <v>-0.24018748175889751</v>
      </c>
      <c r="AH2120">
        <f t="shared" ca="1" si="248"/>
        <v>20.440742843459798</v>
      </c>
      <c r="AI2120">
        <f t="shared" ca="1" si="249"/>
        <v>0.56312515817676345</v>
      </c>
      <c r="AX2120">
        <f t="shared" ca="1" si="250"/>
        <v>6.0137887028280836</v>
      </c>
    </row>
    <row r="2121" spans="1:50">
      <c r="A2121">
        <f t="shared" ca="1" si="246"/>
        <v>5.116330571051908E-2</v>
      </c>
      <c r="R2121">
        <f t="shared" ca="1" si="247"/>
        <v>-0.32642515787339266</v>
      </c>
      <c r="AH2121">
        <f t="shared" ca="1" si="248"/>
        <v>13.331247368238721</v>
      </c>
      <c r="AI2121">
        <f t="shared" ca="1" si="249"/>
        <v>0.32770129021534999</v>
      </c>
      <c r="AX2121">
        <f t="shared" ca="1" si="250"/>
        <v>1.936714421069536</v>
      </c>
    </row>
    <row r="2122" spans="1:50">
      <c r="A2122">
        <f t="shared" ca="1" si="246"/>
        <v>0.39698640825560261</v>
      </c>
      <c r="R2122">
        <f t="shared" ca="1" si="247"/>
        <v>-2.6398033516075259</v>
      </c>
      <c r="AH2122">
        <f t="shared" ca="1" si="248"/>
        <v>26.195138709007558</v>
      </c>
      <c r="AI2122">
        <f t="shared" ca="1" si="249"/>
        <v>0.71666428945830485</v>
      </c>
      <c r="AX2122">
        <f t="shared" ca="1" si="250"/>
        <v>0.24128926364787293</v>
      </c>
    </row>
    <row r="2123" spans="1:50">
      <c r="A2123">
        <f t="shared" ca="1" si="246"/>
        <v>0.65429553411763286</v>
      </c>
      <c r="R2123">
        <f t="shared" ca="1" si="247"/>
        <v>0.95153871861101125</v>
      </c>
      <c r="AH2123">
        <f t="shared" ca="1" si="248"/>
        <v>12.091682152564211</v>
      </c>
      <c r="AI2123">
        <f t="shared" ca="1" si="249"/>
        <v>0.28147971898889057</v>
      </c>
      <c r="AX2123">
        <f t="shared" ca="1" si="250"/>
        <v>3.0881434082238099</v>
      </c>
    </row>
    <row r="2124" spans="1:50">
      <c r="A2124">
        <f t="shared" ca="1" si="246"/>
        <v>0.90900317597355462</v>
      </c>
      <c r="R2124">
        <f t="shared" ca="1" si="247"/>
        <v>0.63561674850191929</v>
      </c>
      <c r="AH2124">
        <f t="shared" ca="1" si="248"/>
        <v>29.561649419532976</v>
      </c>
      <c r="AI2124">
        <f t="shared" ca="1" si="249"/>
        <v>0.79113691277496168</v>
      </c>
      <c r="AX2124">
        <f t="shared" ca="1" si="250"/>
        <v>1.4140608778505295</v>
      </c>
    </row>
    <row r="2125" spans="1:50">
      <c r="A2125">
        <f t="shared" ca="1" si="246"/>
        <v>0.17675190131604979</v>
      </c>
      <c r="R2125">
        <f t="shared" ca="1" si="247"/>
        <v>-0.15689251960579106</v>
      </c>
      <c r="AH2125">
        <f t="shared" ca="1" si="248"/>
        <v>35.438541051559596</v>
      </c>
      <c r="AI2125">
        <f t="shared" ca="1" si="249"/>
        <v>0.89398195664644242</v>
      </c>
      <c r="AX2125">
        <f t="shared" ca="1" si="250"/>
        <v>0.33107778307301144</v>
      </c>
    </row>
    <row r="2126" spans="1:50">
      <c r="A2126">
        <f t="shared" ca="1" si="246"/>
        <v>0.75394821919705524</v>
      </c>
      <c r="R2126">
        <f t="shared" ca="1" si="247"/>
        <v>-0.72900685816986044</v>
      </c>
      <c r="AH2126">
        <f t="shared" ca="1" si="248"/>
        <v>12.540677793546465</v>
      </c>
      <c r="AI2126">
        <f t="shared" ca="1" si="249"/>
        <v>0.29839958991654869</v>
      </c>
      <c r="AX2126">
        <f t="shared" ca="1" si="250"/>
        <v>8.2492460865173189</v>
      </c>
    </row>
    <row r="2127" spans="1:50">
      <c r="A2127">
        <f t="shared" ca="1" si="246"/>
        <v>0.44406448978016533</v>
      </c>
      <c r="R2127">
        <f t="shared" ca="1" si="247"/>
        <v>1.4229678347359156</v>
      </c>
      <c r="AH2127">
        <f t="shared" ca="1" si="248"/>
        <v>11.324636042593511</v>
      </c>
      <c r="AI2127">
        <f t="shared" ca="1" si="249"/>
        <v>0.25210811138107159</v>
      </c>
      <c r="AX2127">
        <f t="shared" ca="1" si="250"/>
        <v>0.58927187866685937</v>
      </c>
    </row>
    <row r="2128" spans="1:50">
      <c r="A2128">
        <f t="shared" ca="1" si="246"/>
        <v>8.1101874986561073E-3</v>
      </c>
      <c r="R2128">
        <f t="shared" ca="1" si="247"/>
        <v>1.3481255284441747</v>
      </c>
      <c r="AH2128">
        <f t="shared" ca="1" si="248"/>
        <v>34.765219335624003</v>
      </c>
      <c r="AI2128">
        <f t="shared" ca="1" si="249"/>
        <v>0.8839507290541776</v>
      </c>
      <c r="AX2128">
        <f t="shared" ca="1" si="250"/>
        <v>1.3562912794666302</v>
      </c>
    </row>
    <row r="2129" spans="1:50">
      <c r="A2129">
        <f t="shared" ca="1" si="246"/>
        <v>2.5228572654529713E-2</v>
      </c>
      <c r="R2129">
        <f t="shared" ca="1" si="247"/>
        <v>1.9002776875581171</v>
      </c>
      <c r="AH2129">
        <f t="shared" ca="1" si="248"/>
        <v>11.741735417188792</v>
      </c>
      <c r="AI2129">
        <f t="shared" ca="1" si="249"/>
        <v>0.26815259555580662</v>
      </c>
      <c r="AX2129">
        <f t="shared" ca="1" si="250"/>
        <v>0.15660579940900748</v>
      </c>
    </row>
    <row r="2130" spans="1:50">
      <c r="A2130">
        <f t="shared" ca="1" si="246"/>
        <v>0.56604509018882976</v>
      </c>
      <c r="R2130">
        <f t="shared" ca="1" si="247"/>
        <v>0.18829869744776417</v>
      </c>
      <c r="AH2130">
        <f t="shared" ca="1" si="248"/>
        <v>10.479500710365627</v>
      </c>
      <c r="AI2130">
        <f t="shared" ca="1" si="249"/>
        <v>0.21906506794900449</v>
      </c>
      <c r="AX2130">
        <f t="shared" ca="1" si="250"/>
        <v>1.8133958809416051</v>
      </c>
    </row>
    <row r="2131" spans="1:50">
      <c r="A2131">
        <f t="shared" ca="1" si="246"/>
        <v>1.4347172948261044E-2</v>
      </c>
      <c r="R2131">
        <f t="shared" ca="1" si="247"/>
        <v>-0.78259007981996354</v>
      </c>
      <c r="AH2131">
        <f t="shared" ca="1" si="248"/>
        <v>11.648424348826083</v>
      </c>
      <c r="AI2131">
        <f t="shared" ca="1" si="249"/>
        <v>0.26457832253614189</v>
      </c>
      <c r="AX2131">
        <f t="shared" ca="1" si="250"/>
        <v>1.4344923689954603</v>
      </c>
    </row>
    <row r="2132" spans="1:50">
      <c r="A2132">
        <f t="shared" ca="1" si="246"/>
        <v>0.48364597101169526</v>
      </c>
      <c r="R2132">
        <f t="shared" ca="1" si="247"/>
        <v>0.94797265884937409</v>
      </c>
      <c r="AH2132">
        <f t="shared" ca="1" si="248"/>
        <v>41.839860485585518</v>
      </c>
      <c r="AI2132">
        <f t="shared" ca="1" si="249"/>
        <v>0.96670606155264571</v>
      </c>
      <c r="AX2132">
        <f t="shared" ca="1" si="250"/>
        <v>0.52958503288862302</v>
      </c>
    </row>
    <row r="2133" spans="1:50">
      <c r="A2133">
        <f t="shared" ca="1" si="246"/>
        <v>6.4428752905106745E-2</v>
      </c>
      <c r="R2133">
        <f t="shared" ca="1" si="247"/>
        <v>1.3219152608387867</v>
      </c>
      <c r="AH2133">
        <f t="shared" ca="1" si="248"/>
        <v>16.043150860631563</v>
      </c>
      <c r="AI2133">
        <f t="shared" ca="1" si="249"/>
        <v>0.42346619826308651</v>
      </c>
      <c r="AX2133">
        <f t="shared" ca="1" si="250"/>
        <v>8.2401479274196762E-2</v>
      </c>
    </row>
    <row r="2134" spans="1:50">
      <c r="A2134">
        <f t="shared" ca="1" si="246"/>
        <v>0.67200628487931247</v>
      </c>
      <c r="R2134">
        <f t="shared" ca="1" si="247"/>
        <v>-0.319045638965888</v>
      </c>
      <c r="AH2134">
        <f t="shared" ca="1" si="248"/>
        <v>39.592951870251326</v>
      </c>
      <c r="AI2134">
        <f t="shared" ca="1" si="249"/>
        <v>0.94584667461254734</v>
      </c>
      <c r="AX2134">
        <f t="shared" ca="1" si="250"/>
        <v>0.93581017415898271</v>
      </c>
    </row>
    <row r="2135" spans="1:50">
      <c r="A2135">
        <f t="shared" ca="1" si="246"/>
        <v>0.95919379424372331</v>
      </c>
      <c r="R2135">
        <f t="shared" ca="1" si="247"/>
        <v>-1.6148085527026976</v>
      </c>
      <c r="AH2135">
        <f t="shared" ca="1" si="248"/>
        <v>34.705772534984114</v>
      </c>
      <c r="AI2135">
        <f t="shared" ca="1" si="249"/>
        <v>0.88304330312417689</v>
      </c>
      <c r="AX2135">
        <f t="shared" ca="1" si="250"/>
        <v>2.0200283415405584</v>
      </c>
    </row>
    <row r="2136" spans="1:50">
      <c r="A2136">
        <f t="shared" ca="1" si="246"/>
        <v>0.38352682918476511</v>
      </c>
      <c r="R2136">
        <f t="shared" ca="1" si="247"/>
        <v>-2.4191385917690544</v>
      </c>
      <c r="AH2136">
        <f t="shared" ca="1" si="248"/>
        <v>23.176010087681789</v>
      </c>
      <c r="AI2136">
        <f t="shared" ca="1" si="249"/>
        <v>0.6402367825919254</v>
      </c>
      <c r="AX2136">
        <f t="shared" ca="1" si="250"/>
        <v>3.0002523697030794</v>
      </c>
    </row>
    <row r="2137" spans="1:50">
      <c r="A2137">
        <f t="shared" ca="1" si="246"/>
        <v>0.44740459527312304</v>
      </c>
      <c r="R2137">
        <f t="shared" ca="1" si="247"/>
        <v>0.51083490103160345</v>
      </c>
      <c r="AH2137">
        <f t="shared" ca="1" si="248"/>
        <v>31.811873157043937</v>
      </c>
      <c r="AI2137">
        <f t="shared" ca="1" si="249"/>
        <v>0.83459602097227059</v>
      </c>
      <c r="AX2137">
        <f t="shared" ca="1" si="250"/>
        <v>1.5873642644771426</v>
      </c>
    </row>
    <row r="2138" spans="1:50">
      <c r="A2138">
        <f t="shared" ca="1" si="246"/>
        <v>0.37324577149514349</v>
      </c>
      <c r="R2138">
        <f t="shared" ca="1" si="247"/>
        <v>2.1501577493329078</v>
      </c>
      <c r="AH2138">
        <f t="shared" ca="1" si="248"/>
        <v>26.497151707759496</v>
      </c>
      <c r="AI2138">
        <f t="shared" ca="1" si="249"/>
        <v>0.72380806107596385</v>
      </c>
      <c r="AX2138">
        <f t="shared" ca="1" si="250"/>
        <v>2.4428004078588712</v>
      </c>
    </row>
    <row r="2139" spans="1:50">
      <c r="A2139">
        <f t="shared" ca="1" si="246"/>
        <v>0.20175375990869215</v>
      </c>
      <c r="R2139">
        <f t="shared" ca="1" si="247"/>
        <v>1.6553036860509376</v>
      </c>
      <c r="AH2139">
        <f t="shared" ca="1" si="248"/>
        <v>17.938471804263159</v>
      </c>
      <c r="AI2139">
        <f t="shared" ca="1" si="249"/>
        <v>0.48602920487698564</v>
      </c>
      <c r="AX2139">
        <f t="shared" ca="1" si="250"/>
        <v>0.30903008069751414</v>
      </c>
    </row>
    <row r="2140" spans="1:50">
      <c r="A2140">
        <f t="shared" ca="1" si="246"/>
        <v>0.1458238194497874</v>
      </c>
      <c r="R2140">
        <f t="shared" ca="1" si="247"/>
        <v>2.411123443159473</v>
      </c>
      <c r="AH2140">
        <f t="shared" ca="1" si="248"/>
        <v>20.371046283702832</v>
      </c>
      <c r="AI2140">
        <f t="shared" ca="1" si="249"/>
        <v>0.56106255083876011</v>
      </c>
      <c r="AX2140">
        <f t="shared" ca="1" si="250"/>
        <v>3.2595238591463773</v>
      </c>
    </row>
    <row r="2141" spans="1:50">
      <c r="A2141">
        <f t="shared" ca="1" si="246"/>
        <v>0.59616121661616828</v>
      </c>
      <c r="R2141">
        <f t="shared" ca="1" si="247"/>
        <v>1.1012439325506616</v>
      </c>
      <c r="AH2141">
        <f t="shared" ca="1" si="248"/>
        <v>45.947408143289351</v>
      </c>
      <c r="AI2141">
        <f t="shared" ca="1" si="249"/>
        <v>0.99178824962146128</v>
      </c>
      <c r="AX2141">
        <f t="shared" ca="1" si="250"/>
        <v>8.4078816566577091E-2</v>
      </c>
    </row>
    <row r="2142" spans="1:50">
      <c r="A2142">
        <f t="shared" ca="1" si="246"/>
        <v>0.87771597805222745</v>
      </c>
      <c r="R2142">
        <f t="shared" ca="1" si="247"/>
        <v>0.71601151655463646</v>
      </c>
      <c r="AH2142">
        <f t="shared" ca="1" si="248"/>
        <v>43.250642588172163</v>
      </c>
      <c r="AI2142">
        <f t="shared" ca="1" si="249"/>
        <v>0.97722308726370233</v>
      </c>
      <c r="AX2142">
        <f t="shared" ca="1" si="250"/>
        <v>1.9133980888034166</v>
      </c>
    </row>
    <row r="2143" spans="1:50">
      <c r="A2143">
        <f t="shared" ca="1" si="246"/>
        <v>0.62841403573759247</v>
      </c>
      <c r="R2143">
        <f t="shared" ca="1" si="247"/>
        <v>1.7105358932794354</v>
      </c>
      <c r="AH2143">
        <f t="shared" ca="1" si="248"/>
        <v>15.466763912243621</v>
      </c>
      <c r="AI2143">
        <f t="shared" ca="1" si="249"/>
        <v>0.40372780265364028</v>
      </c>
      <c r="AX2143">
        <f t="shared" ca="1" si="250"/>
        <v>0.20405215320309206</v>
      </c>
    </row>
    <row r="2144" spans="1:50">
      <c r="A2144">
        <f t="shared" ca="1" si="246"/>
        <v>0.62095173122727854</v>
      </c>
      <c r="R2144">
        <f t="shared" ca="1" si="247"/>
        <v>-0.19117995349078223</v>
      </c>
      <c r="AH2144">
        <f t="shared" ca="1" si="248"/>
        <v>39.400666882637992</v>
      </c>
      <c r="AI2144">
        <f t="shared" ca="1" si="249"/>
        <v>0.94382706873359645</v>
      </c>
      <c r="AX2144">
        <f t="shared" ca="1" si="250"/>
        <v>0.50077282168931692</v>
      </c>
    </row>
    <row r="2145" spans="1:50">
      <c r="A2145">
        <f t="shared" ca="1" si="246"/>
        <v>0.10927774622586706</v>
      </c>
      <c r="R2145">
        <f t="shared" ca="1" si="247"/>
        <v>0.38337864128856453</v>
      </c>
      <c r="AH2145">
        <f t="shared" ca="1" si="248"/>
        <v>29.484145030129213</v>
      </c>
      <c r="AI2145">
        <f t="shared" ca="1" si="249"/>
        <v>0.78954984742761403</v>
      </c>
      <c r="AX2145">
        <f t="shared" ca="1" si="250"/>
        <v>1.7730210527784647</v>
      </c>
    </row>
    <row r="2146" spans="1:50">
      <c r="A2146">
        <f t="shared" ca="1" si="246"/>
        <v>0.69622286057672611</v>
      </c>
      <c r="R2146">
        <f t="shared" ca="1" si="247"/>
        <v>-0.18978443893952104</v>
      </c>
      <c r="AH2146">
        <f t="shared" ca="1" si="248"/>
        <v>24.333461444038907</v>
      </c>
      <c r="AI2146">
        <f t="shared" ca="1" si="249"/>
        <v>0.67061439927768129</v>
      </c>
      <c r="AX2146">
        <f t="shared" ca="1" si="250"/>
        <v>4.9223428175151351</v>
      </c>
    </row>
    <row r="2147" spans="1:50">
      <c r="A2147">
        <f t="shared" ca="1" si="246"/>
        <v>0.46833552613636331</v>
      </c>
      <c r="R2147">
        <f t="shared" ca="1" si="247"/>
        <v>-0.26480526789316161</v>
      </c>
      <c r="AH2147">
        <f t="shared" ca="1" si="248"/>
        <v>37.903014974737147</v>
      </c>
      <c r="AI2147">
        <f t="shared" ca="1" si="249"/>
        <v>0.92683147664928311</v>
      </c>
      <c r="AX2147">
        <f t="shared" ca="1" si="250"/>
        <v>0.57812052745940401</v>
      </c>
    </row>
    <row r="2148" spans="1:50">
      <c r="A2148">
        <f t="shared" ca="1" si="246"/>
        <v>0.61554597923498633</v>
      </c>
      <c r="R2148">
        <f t="shared" ca="1" si="247"/>
        <v>1.4671113940740965</v>
      </c>
      <c r="AH2148">
        <f t="shared" ca="1" si="248"/>
        <v>37.39149524273963</v>
      </c>
      <c r="AI2148">
        <f t="shared" ca="1" si="249"/>
        <v>0.92051280389307133</v>
      </c>
      <c r="AX2148">
        <f t="shared" ca="1" si="250"/>
        <v>5.175471716503659</v>
      </c>
    </row>
    <row r="2149" spans="1:50">
      <c r="A2149">
        <f t="shared" ca="1" si="246"/>
        <v>1.9816092597734314E-2</v>
      </c>
      <c r="R2149">
        <f t="shared" ca="1" si="247"/>
        <v>-2.0314233760583824</v>
      </c>
      <c r="AH2149">
        <f t="shared" ca="1" si="248"/>
        <v>19.514145322106629</v>
      </c>
      <c r="AI2149">
        <f t="shared" ca="1" si="249"/>
        <v>0.53530633227918334</v>
      </c>
      <c r="AX2149">
        <f t="shared" ca="1" si="250"/>
        <v>2.5346619156388778E-2</v>
      </c>
    </row>
    <row r="2150" spans="1:50">
      <c r="A2150">
        <f t="shared" ca="1" si="246"/>
        <v>0.10576529871384321</v>
      </c>
      <c r="R2150">
        <f t="shared" ca="1" si="247"/>
        <v>-1.3809109229181782</v>
      </c>
      <c r="AH2150">
        <f t="shared" ca="1" si="248"/>
        <v>16.081827233610682</v>
      </c>
      <c r="AI2150">
        <f t="shared" ca="1" si="249"/>
        <v>0.42477877809468312</v>
      </c>
      <c r="AX2150">
        <f t="shared" ca="1" si="250"/>
        <v>1.3633645669131751</v>
      </c>
    </row>
    <row r="2151" spans="1:50">
      <c r="A2151">
        <f t="shared" ca="1" si="246"/>
        <v>0.57059723031734622</v>
      </c>
      <c r="R2151">
        <f t="shared" ca="1" si="247"/>
        <v>0.26651117845041539</v>
      </c>
      <c r="AH2151">
        <f t="shared" ca="1" si="248"/>
        <v>12.837448654035846</v>
      </c>
      <c r="AI2151">
        <f t="shared" ca="1" si="249"/>
        <v>0.30947238872928906</v>
      </c>
      <c r="AX2151">
        <f t="shared" ca="1" si="250"/>
        <v>2.4389223569733249</v>
      </c>
    </row>
    <row r="2152" spans="1:50">
      <c r="A2152">
        <f t="shared" ca="1" si="246"/>
        <v>0.54963659187486857</v>
      </c>
      <c r="R2152">
        <f t="shared" ca="1" si="247"/>
        <v>0.48865598486990025</v>
      </c>
      <c r="AH2152">
        <f t="shared" ca="1" si="248"/>
        <v>28.999004277236434</v>
      </c>
      <c r="AI2152">
        <f t="shared" ca="1" si="249"/>
        <v>0.77947908932623322</v>
      </c>
      <c r="AX2152">
        <f t="shared" ca="1" si="250"/>
        <v>0.998701091296331</v>
      </c>
    </row>
    <row r="2153" spans="1:50">
      <c r="A2153">
        <f t="shared" ca="1" si="246"/>
        <v>9.6893730442695225E-2</v>
      </c>
      <c r="R2153">
        <f t="shared" ca="1" si="247"/>
        <v>-0.40449456472297607</v>
      </c>
      <c r="AH2153">
        <f t="shared" ca="1" si="248"/>
        <v>30.751134169422162</v>
      </c>
      <c r="AI2153">
        <f t="shared" ca="1" si="249"/>
        <v>0.81474058211820644</v>
      </c>
      <c r="AX2153">
        <f t="shared" ca="1" si="250"/>
        <v>3.1892441778197838</v>
      </c>
    </row>
    <row r="2154" spans="1:50">
      <c r="A2154">
        <f t="shared" ca="1" si="246"/>
        <v>0.92400691414185365</v>
      </c>
      <c r="R2154">
        <f t="shared" ca="1" si="247"/>
        <v>-7.1710075411375002E-2</v>
      </c>
      <c r="AH2154">
        <f t="shared" ca="1" si="248"/>
        <v>22.233731510817513</v>
      </c>
      <c r="AI2154">
        <f t="shared" ca="1" si="249"/>
        <v>0.61451716709331583</v>
      </c>
      <c r="AX2154">
        <f t="shared" ca="1" si="250"/>
        <v>6.7261465426034155</v>
      </c>
    </row>
    <row r="2155" spans="1:50">
      <c r="A2155">
        <f t="shared" ca="1" si="246"/>
        <v>0.21878044184924006</v>
      </c>
      <c r="R2155">
        <f t="shared" ca="1" si="247"/>
        <v>-0.83016502179839624</v>
      </c>
      <c r="AH2155">
        <f t="shared" ca="1" si="248"/>
        <v>26.554902169533776</v>
      </c>
      <c r="AI2155">
        <f t="shared" ca="1" si="249"/>
        <v>0.72516369385993396</v>
      </c>
      <c r="AX2155">
        <f t="shared" ca="1" si="250"/>
        <v>1.5696567326290032</v>
      </c>
    </row>
    <row r="2156" spans="1:50">
      <c r="A2156">
        <f t="shared" ca="1" si="246"/>
        <v>0.52169110417913078</v>
      </c>
      <c r="R2156">
        <f t="shared" ca="1" si="247"/>
        <v>0.75783356118831036</v>
      </c>
      <c r="AH2156">
        <f t="shared" ca="1" si="248"/>
        <v>30.926060905669551</v>
      </c>
      <c r="AI2156">
        <f t="shared" ca="1" si="249"/>
        <v>0.81809242371288626</v>
      </c>
      <c r="AX2156">
        <f t="shared" ca="1" si="250"/>
        <v>0.50787871196171974</v>
      </c>
    </row>
    <row r="2157" spans="1:50">
      <c r="A2157">
        <f t="shared" ca="1" si="246"/>
        <v>0.44744261501609228</v>
      </c>
      <c r="R2157">
        <f t="shared" ca="1" si="247"/>
        <v>0.35267468772365612</v>
      </c>
      <c r="AH2157">
        <f t="shared" ca="1" si="248"/>
        <v>32.205452113304453</v>
      </c>
      <c r="AI2157">
        <f t="shared" ca="1" si="249"/>
        <v>0.84167703275404948</v>
      </c>
      <c r="AX2157">
        <f t="shared" ca="1" si="250"/>
        <v>2.2857267110000361</v>
      </c>
    </row>
    <row r="2158" spans="1:50">
      <c r="A2158">
        <f t="shared" ca="1" si="246"/>
        <v>0.69331463695697471</v>
      </c>
      <c r="R2158">
        <f t="shared" ca="1" si="247"/>
        <v>-1.3952136816871159</v>
      </c>
      <c r="AH2158">
        <f t="shared" ca="1" si="248"/>
        <v>12.008338415814386</v>
      </c>
      <c r="AI2158">
        <f t="shared" ca="1" si="249"/>
        <v>0.27831682503635757</v>
      </c>
      <c r="AX2158">
        <f t="shared" ca="1" si="250"/>
        <v>0.67842511801020522</v>
      </c>
    </row>
    <row r="2159" spans="1:50">
      <c r="A2159">
        <f t="shared" ca="1" si="246"/>
        <v>0.46640014808611885</v>
      </c>
      <c r="R2159">
        <f t="shared" ca="1" si="247"/>
        <v>0.29889146952586915</v>
      </c>
      <c r="AH2159">
        <f t="shared" ca="1" si="248"/>
        <v>22.010789891989599</v>
      </c>
      <c r="AI2159">
        <f t="shared" ca="1" si="249"/>
        <v>0.60830205876482424</v>
      </c>
      <c r="AX2159">
        <f t="shared" ca="1" si="250"/>
        <v>1.3365132739450363</v>
      </c>
    </row>
    <row r="2160" spans="1:50">
      <c r="A2160">
        <f t="shared" ca="1" si="246"/>
        <v>0.20380999565327385</v>
      </c>
      <c r="R2160">
        <f t="shared" ca="1" si="247"/>
        <v>0.28792728123832134</v>
      </c>
      <c r="AH2160">
        <f t="shared" ca="1" si="248"/>
        <v>38.354382048027233</v>
      </c>
      <c r="AI2160">
        <f t="shared" ca="1" si="249"/>
        <v>0.93218979125834478</v>
      </c>
      <c r="AX2160">
        <f t="shared" ca="1" si="250"/>
        <v>0.39833091828683997</v>
      </c>
    </row>
    <row r="2161" spans="1:50">
      <c r="A2161">
        <f t="shared" ca="1" si="246"/>
        <v>0.65325135238050536</v>
      </c>
      <c r="R2161">
        <f t="shared" ca="1" si="247"/>
        <v>-0.4060052066484191</v>
      </c>
      <c r="AH2161">
        <f t="shared" ca="1" si="248"/>
        <v>5.7443237421122131</v>
      </c>
      <c r="AI2161">
        <f t="shared" ca="1" si="249"/>
        <v>6.5994510508388116E-2</v>
      </c>
      <c r="AX2161">
        <f t="shared" ca="1" si="250"/>
        <v>1.1041414330924233</v>
      </c>
    </row>
    <row r="2162" spans="1:50">
      <c r="A2162">
        <f t="shared" ca="1" si="246"/>
        <v>0.83661152663672222</v>
      </c>
      <c r="R2162">
        <f t="shared" ca="1" si="247"/>
        <v>-0.96895431895165485</v>
      </c>
      <c r="AH2162">
        <f t="shared" ca="1" si="248"/>
        <v>11.050923116455557</v>
      </c>
      <c r="AI2162">
        <f t="shared" ca="1" si="249"/>
        <v>0.24148470495987195</v>
      </c>
      <c r="AX2162">
        <f t="shared" ca="1" si="250"/>
        <v>9.0600709259497259E-2</v>
      </c>
    </row>
    <row r="2163" spans="1:50">
      <c r="A2163">
        <f t="shared" ca="1" si="246"/>
        <v>0.599266503362894</v>
      </c>
      <c r="R2163">
        <f t="shared" ca="1" si="247"/>
        <v>1.0072043391335046</v>
      </c>
      <c r="AH2163">
        <f t="shared" ca="1" si="248"/>
        <v>22.163128080017419</v>
      </c>
      <c r="AI2163">
        <f t="shared" ca="1" si="249"/>
        <v>0.61255428085524266</v>
      </c>
      <c r="AX2163">
        <f t="shared" ca="1" si="250"/>
        <v>1.0547553156211771</v>
      </c>
    </row>
    <row r="2164" spans="1:50">
      <c r="A2164">
        <f t="shared" ca="1" si="246"/>
        <v>0.31867153559953798</v>
      </c>
      <c r="R2164">
        <f t="shared" ca="1" si="247"/>
        <v>0.38614121382759847</v>
      </c>
      <c r="AH2164">
        <f t="shared" ca="1" si="248"/>
        <v>21.908947367229437</v>
      </c>
      <c r="AI2164">
        <f t="shared" ca="1" si="249"/>
        <v>0.60544638099145698</v>
      </c>
      <c r="AX2164">
        <f t="shared" ca="1" si="250"/>
        <v>3.7816741903457864</v>
      </c>
    </row>
    <row r="2165" spans="1:50">
      <c r="A2165">
        <f t="shared" ca="1" si="246"/>
        <v>0.4211452690376849</v>
      </c>
      <c r="R2165">
        <f t="shared" ca="1" si="247"/>
        <v>-0.51588264783312465</v>
      </c>
      <c r="AH2165">
        <f t="shared" ca="1" si="248"/>
        <v>22.20913712899576</v>
      </c>
      <c r="AI2165">
        <f t="shared" ca="1" si="249"/>
        <v>0.61383397044251897</v>
      </c>
      <c r="AX2165">
        <f t="shared" ca="1" si="250"/>
        <v>1.9138517120402243</v>
      </c>
    </row>
    <row r="2166" spans="1:50">
      <c r="A2166">
        <f t="shared" ca="1" si="246"/>
        <v>0.63766391435417491</v>
      </c>
      <c r="R2166">
        <f t="shared" ca="1" si="247"/>
        <v>0.72405369106371553</v>
      </c>
      <c r="AH2166">
        <f t="shared" ca="1" si="248"/>
        <v>19.265440023063125</v>
      </c>
      <c r="AI2166">
        <f t="shared" ca="1" si="249"/>
        <v>0.52769341151203508</v>
      </c>
      <c r="AX2166">
        <f t="shared" ca="1" si="250"/>
        <v>4.1547446743479828</v>
      </c>
    </row>
    <row r="2167" spans="1:50">
      <c r="A2167">
        <f t="shared" ca="1" si="246"/>
        <v>0.96826398356768151</v>
      </c>
      <c r="R2167">
        <f t="shared" ca="1" si="247"/>
        <v>-0.12714842270337759</v>
      </c>
      <c r="AH2167">
        <f t="shared" ca="1" si="248"/>
        <v>33.820134012339523</v>
      </c>
      <c r="AI2167">
        <f t="shared" ca="1" si="249"/>
        <v>0.86910596831067388</v>
      </c>
      <c r="AX2167">
        <f t="shared" ca="1" si="250"/>
        <v>8.9077854824630975</v>
      </c>
    </row>
    <row r="2168" spans="1:50">
      <c r="A2168">
        <f t="shared" ca="1" si="246"/>
        <v>1.9561667045863151E-3</v>
      </c>
      <c r="R2168">
        <f t="shared" ca="1" si="247"/>
        <v>-0.92923913219503584</v>
      </c>
      <c r="AH2168">
        <f t="shared" ca="1" si="248"/>
        <v>14.54832863993844</v>
      </c>
      <c r="AI2168">
        <f t="shared" ca="1" si="249"/>
        <v>0.37158949888909543</v>
      </c>
      <c r="AX2168">
        <f t="shared" ca="1" si="250"/>
        <v>4.6284611912185341</v>
      </c>
    </row>
    <row r="2169" spans="1:50">
      <c r="A2169">
        <f t="shared" ca="1" si="246"/>
        <v>0.40271362270823263</v>
      </c>
      <c r="R2169">
        <f t="shared" ca="1" si="247"/>
        <v>6.4503228454150921E-2</v>
      </c>
      <c r="AH2169">
        <f t="shared" ca="1" si="248"/>
        <v>23.067977814881715</v>
      </c>
      <c r="AI2169">
        <f t="shared" ca="1" si="249"/>
        <v>0.63733309051014819</v>
      </c>
      <c r="AX2169">
        <f t="shared" ca="1" si="250"/>
        <v>7.580509624903895</v>
      </c>
    </row>
    <row r="2170" spans="1:50">
      <c r="A2170">
        <f t="shared" ca="1" si="246"/>
        <v>0.91319542385886732</v>
      </c>
      <c r="R2170">
        <f t="shared" ca="1" si="247"/>
        <v>-6.7068690051230173E-2</v>
      </c>
      <c r="AH2170">
        <f t="shared" ca="1" si="248"/>
        <v>10.26912684559813</v>
      </c>
      <c r="AI2170">
        <f t="shared" ca="1" si="249"/>
        <v>0.21072885919441442</v>
      </c>
      <c r="AX2170">
        <f t="shared" ca="1" si="250"/>
        <v>1.6290337777413499</v>
      </c>
    </row>
    <row r="2171" spans="1:50">
      <c r="A2171">
        <f t="shared" ca="1" si="246"/>
        <v>0.13514005312556365</v>
      </c>
      <c r="R2171">
        <f t="shared" ca="1" si="247"/>
        <v>0.41908528906657139</v>
      </c>
      <c r="AH2171">
        <f t="shared" ca="1" si="248"/>
        <v>14.157150130353706</v>
      </c>
      <c r="AI2171">
        <f t="shared" ca="1" si="249"/>
        <v>0.35764505661099832</v>
      </c>
      <c r="AX2171">
        <f t="shared" ca="1" si="250"/>
        <v>1.7459996015107464</v>
      </c>
    </row>
    <row r="2172" spans="1:50">
      <c r="A2172">
        <f t="shared" ca="1" si="246"/>
        <v>0.7125120519698378</v>
      </c>
      <c r="R2172">
        <f t="shared" ca="1" si="247"/>
        <v>-1.7347536222445816</v>
      </c>
      <c r="AH2172">
        <f t="shared" ca="1" si="248"/>
        <v>8.5346868202888899</v>
      </c>
      <c r="AI2172">
        <f t="shared" ca="1" si="249"/>
        <v>0.14568175824082574</v>
      </c>
      <c r="AX2172">
        <f t="shared" ca="1" si="250"/>
        <v>2.2032139037832739</v>
      </c>
    </row>
    <row r="2173" spans="1:50">
      <c r="A2173">
        <f t="shared" ca="1" si="246"/>
        <v>0.82088667546167726</v>
      </c>
      <c r="R2173">
        <f t="shared" ca="1" si="247"/>
        <v>2.089650891363922</v>
      </c>
      <c r="AH2173">
        <f t="shared" ca="1" si="248"/>
        <v>22.811443532711699</v>
      </c>
      <c r="AI2173">
        <f t="shared" ca="1" si="249"/>
        <v>0.63039119861253778</v>
      </c>
      <c r="AX2173">
        <f t="shared" ca="1" si="250"/>
        <v>0.36884931888615391</v>
      </c>
    </row>
    <row r="2174" spans="1:50">
      <c r="A2174">
        <f t="shared" ca="1" si="246"/>
        <v>0.42818825372403146</v>
      </c>
      <c r="R2174">
        <f t="shared" ca="1" si="247"/>
        <v>-0.93566166428440589</v>
      </c>
      <c r="AH2174">
        <f t="shared" ca="1" si="248"/>
        <v>8.5705255260855164</v>
      </c>
      <c r="AI2174">
        <f t="shared" ca="1" si="249"/>
        <v>0.14690781558656685</v>
      </c>
      <c r="AX2174">
        <f t="shared" ca="1" si="250"/>
        <v>0.2781964666167151</v>
      </c>
    </row>
    <row r="2175" spans="1:50">
      <c r="A2175">
        <f t="shared" ca="1" si="246"/>
        <v>0.84499662403308617</v>
      </c>
      <c r="R2175">
        <f t="shared" ca="1" si="247"/>
        <v>0.55864515869761944</v>
      </c>
      <c r="AH2175">
        <f t="shared" ca="1" si="248"/>
        <v>11.559831130908591</v>
      </c>
      <c r="AI2175">
        <f t="shared" ca="1" si="249"/>
        <v>0.26117670865786791</v>
      </c>
      <c r="AX2175">
        <f t="shared" ca="1" si="250"/>
        <v>0.15293945746271825</v>
      </c>
    </row>
    <row r="2176" spans="1:50">
      <c r="A2176">
        <f t="shared" ca="1" si="246"/>
        <v>0.36341218801148578</v>
      </c>
      <c r="R2176">
        <f t="shared" ca="1" si="247"/>
        <v>-1.1861786503099103</v>
      </c>
      <c r="AH2176">
        <f t="shared" ca="1" si="248"/>
        <v>7.1440152794827263</v>
      </c>
      <c r="AI2176">
        <f t="shared" ca="1" si="249"/>
        <v>0.1020739086269653</v>
      </c>
      <c r="AX2176">
        <f t="shared" ca="1" si="250"/>
        <v>0.13024555295537105</v>
      </c>
    </row>
    <row r="2177" spans="1:50">
      <c r="A2177">
        <f t="shared" ca="1" si="246"/>
        <v>0.19599051517394106</v>
      </c>
      <c r="R2177">
        <f t="shared" ca="1" si="247"/>
        <v>-0.34230974690228949</v>
      </c>
      <c r="AH2177">
        <f t="shared" ca="1" si="248"/>
        <v>15.219774448507962</v>
      </c>
      <c r="AI2177">
        <f t="shared" ca="1" si="249"/>
        <v>0.39516795529367033</v>
      </c>
      <c r="AX2177">
        <f t="shared" ca="1" si="250"/>
        <v>0.6751731175375929</v>
      </c>
    </row>
    <row r="2178" spans="1:50">
      <c r="A2178">
        <f t="shared" ca="1" si="246"/>
        <v>0.464865841506508</v>
      </c>
      <c r="R2178">
        <f t="shared" ca="1" si="247"/>
        <v>7.2590534654073099E-2</v>
      </c>
      <c r="AH2178">
        <f t="shared" ca="1" si="248"/>
        <v>21.421724267461769</v>
      </c>
      <c r="AI2178">
        <f t="shared" ca="1" si="249"/>
        <v>0.59164107807750821</v>
      </c>
      <c r="AX2178">
        <f t="shared" ca="1" si="250"/>
        <v>0.41657070664724893</v>
      </c>
    </row>
    <row r="2179" spans="1:50">
      <c r="A2179">
        <f t="shared" ref="A2179:A2242" ca="1" si="251">RAND()</f>
        <v>0.64657295913984791</v>
      </c>
      <c r="R2179">
        <f t="shared" ref="R2179:R2242" ca="1" si="252">_xlfn.NORM.INV(RAND(),0,1)</f>
        <v>-0.56752147520013618</v>
      </c>
      <c r="AH2179">
        <f t="shared" ref="AH2179:AH2242" ca="1" si="253">IF(AI2179&lt;$AL$4,$AL$1+SQRT(AI2179*($AL$2-$AL$1)*($AL$3-$AL$1)),$AL$2-SQRT((1-AI2179)*($AL$2-$AL$1)*($AL$2-$AL$3)))</f>
        <v>12.81388645559958</v>
      </c>
      <c r="AI2179">
        <f t="shared" ref="AI2179:AI2242" ca="1" si="254">RAND()</f>
        <v>0.30859647973147974</v>
      </c>
      <c r="AX2179">
        <f t="shared" ref="AX2179:AX2242" ca="1" si="255">-LN(1-RAND())/$AW$2</f>
        <v>0.9989347466144548</v>
      </c>
    </row>
    <row r="2180" spans="1:50">
      <c r="A2180">
        <f t="shared" ca="1" si="251"/>
        <v>0.20687178122900451</v>
      </c>
      <c r="R2180">
        <f t="shared" ca="1" si="252"/>
        <v>0.77689395499955693</v>
      </c>
      <c r="AH2180">
        <f t="shared" ca="1" si="253"/>
        <v>10.104831852207887</v>
      </c>
      <c r="AI2180">
        <f t="shared" ca="1" si="254"/>
        <v>0.20418777922969678</v>
      </c>
      <c r="AX2180">
        <f t="shared" ca="1" si="255"/>
        <v>4.8494548162459736</v>
      </c>
    </row>
    <row r="2181" spans="1:50">
      <c r="A2181">
        <f t="shared" ca="1" si="251"/>
        <v>0.20927581718025468</v>
      </c>
      <c r="R2181">
        <f t="shared" ca="1" si="252"/>
        <v>-0.73137573585440052</v>
      </c>
      <c r="AH2181">
        <f t="shared" ca="1" si="253"/>
        <v>6.9994142183631514</v>
      </c>
      <c r="AI2181">
        <f t="shared" ca="1" si="254"/>
        <v>9.798359880044849E-2</v>
      </c>
      <c r="AX2181">
        <f t="shared" ca="1" si="255"/>
        <v>2.4656412396935212</v>
      </c>
    </row>
    <row r="2182" spans="1:50">
      <c r="A2182">
        <f t="shared" ca="1" si="251"/>
        <v>0.43122008227440256</v>
      </c>
      <c r="R2182">
        <f t="shared" ca="1" si="252"/>
        <v>1.1491062592535344</v>
      </c>
      <c r="AH2182">
        <f t="shared" ca="1" si="253"/>
        <v>16.608164104687653</v>
      </c>
      <c r="AI2182">
        <f t="shared" ca="1" si="254"/>
        <v>0.44249264777026487</v>
      </c>
      <c r="AX2182">
        <f t="shared" ca="1" si="255"/>
        <v>0.65598573089566958</v>
      </c>
    </row>
    <row r="2183" spans="1:50">
      <c r="A2183">
        <f t="shared" ca="1" si="251"/>
        <v>0.6721125203059124</v>
      </c>
      <c r="R2183">
        <f t="shared" ca="1" si="252"/>
        <v>0.64745315269576242</v>
      </c>
      <c r="AH2183">
        <f t="shared" ca="1" si="253"/>
        <v>11.932416918144</v>
      </c>
      <c r="AI2183">
        <f t="shared" ca="1" si="254"/>
        <v>0.27542955915299538</v>
      </c>
      <c r="AX2183">
        <f t="shared" ca="1" si="255"/>
        <v>0.72816669768173103</v>
      </c>
    </row>
    <row r="2184" spans="1:50">
      <c r="A2184">
        <f t="shared" ca="1" si="251"/>
        <v>1.7979280438766843E-3</v>
      </c>
      <c r="R2184">
        <f t="shared" ca="1" si="252"/>
        <v>7.947685593640344E-2</v>
      </c>
      <c r="AH2184">
        <f t="shared" ca="1" si="253"/>
        <v>21.861717824020964</v>
      </c>
      <c r="AI2184">
        <f t="shared" ca="1" si="254"/>
        <v>0.60411853809249028</v>
      </c>
      <c r="AX2184">
        <f t="shared" ca="1" si="255"/>
        <v>2.4118398618599288</v>
      </c>
    </row>
    <row r="2185" spans="1:50">
      <c r="A2185">
        <f t="shared" ca="1" si="251"/>
        <v>0.82652160044460898</v>
      </c>
      <c r="R2185">
        <f t="shared" ca="1" si="252"/>
        <v>-1.4529366920126807</v>
      </c>
      <c r="AH2185">
        <f t="shared" ca="1" si="253"/>
        <v>4.7933447721279547</v>
      </c>
      <c r="AI2185">
        <f t="shared" ca="1" si="254"/>
        <v>4.5952308208972781E-2</v>
      </c>
      <c r="AX2185">
        <f t="shared" ca="1" si="255"/>
        <v>3.2777764837939878</v>
      </c>
    </row>
    <row r="2186" spans="1:50">
      <c r="A2186">
        <f t="shared" ca="1" si="251"/>
        <v>0.88943564142660092</v>
      </c>
      <c r="R2186">
        <f t="shared" ca="1" si="252"/>
        <v>1.0501678999316735</v>
      </c>
      <c r="AH2186">
        <f t="shared" ca="1" si="253"/>
        <v>30.051174148949471</v>
      </c>
      <c r="AI2186">
        <f t="shared" ca="1" si="254"/>
        <v>0.80102217358222905</v>
      </c>
      <c r="AX2186">
        <f t="shared" ca="1" si="255"/>
        <v>2.4912188550034036</v>
      </c>
    </row>
    <row r="2187" spans="1:50">
      <c r="A2187">
        <f t="shared" ca="1" si="251"/>
        <v>0.36036000824401593</v>
      </c>
      <c r="R2187">
        <f t="shared" ca="1" si="252"/>
        <v>-1.4291156901724413</v>
      </c>
      <c r="AH2187">
        <f t="shared" ca="1" si="253"/>
        <v>21.028872730576687</v>
      </c>
      <c r="AI2187">
        <f t="shared" ca="1" si="254"/>
        <v>0.58033689236943853</v>
      </c>
      <c r="AX2187">
        <f t="shared" ca="1" si="255"/>
        <v>1.2437083305706689</v>
      </c>
    </row>
    <row r="2188" spans="1:50">
      <c r="A2188">
        <f t="shared" ca="1" si="251"/>
        <v>1.8056502021123411E-2</v>
      </c>
      <c r="R2188">
        <f t="shared" ca="1" si="252"/>
        <v>-0.4160981691653497</v>
      </c>
      <c r="AH2188">
        <f t="shared" ca="1" si="253"/>
        <v>8.8590561822453218</v>
      </c>
      <c r="AI2188">
        <f t="shared" ca="1" si="254"/>
        <v>0.15696575288035808</v>
      </c>
      <c r="AX2188">
        <f t="shared" ca="1" si="255"/>
        <v>0.59814705106121424</v>
      </c>
    </row>
    <row r="2189" spans="1:50">
      <c r="A2189">
        <f t="shared" ca="1" si="251"/>
        <v>0.62513171179558102</v>
      </c>
      <c r="R2189">
        <f t="shared" ca="1" si="252"/>
        <v>-8.6085578001091956E-2</v>
      </c>
      <c r="AH2189">
        <f t="shared" ca="1" si="253"/>
        <v>35.796477548932842</v>
      </c>
      <c r="AI2189">
        <f t="shared" ca="1" si="254"/>
        <v>0.89912997499101555</v>
      </c>
      <c r="AX2189">
        <f t="shared" ca="1" si="255"/>
        <v>1.2987601168042209</v>
      </c>
    </row>
    <row r="2190" spans="1:50">
      <c r="A2190">
        <f t="shared" ca="1" si="251"/>
        <v>0.97577169322697166</v>
      </c>
      <c r="R2190">
        <f t="shared" ca="1" si="252"/>
        <v>0.19813039360423193</v>
      </c>
      <c r="AH2190">
        <f t="shared" ca="1" si="253"/>
        <v>18.762251800280531</v>
      </c>
      <c r="AI2190">
        <f t="shared" ca="1" si="254"/>
        <v>0.51210154370546146</v>
      </c>
      <c r="AX2190">
        <f t="shared" ca="1" si="255"/>
        <v>4.8637440764436644</v>
      </c>
    </row>
    <row r="2191" spans="1:50">
      <c r="A2191">
        <f t="shared" ca="1" si="251"/>
        <v>0.1739783703063269</v>
      </c>
      <c r="R2191">
        <f t="shared" ca="1" si="252"/>
        <v>-0.10620119372304275</v>
      </c>
      <c r="AH2191">
        <f t="shared" ca="1" si="253"/>
        <v>34.469339637436455</v>
      </c>
      <c r="AI2191">
        <f t="shared" ca="1" si="254"/>
        <v>0.87939929435134878</v>
      </c>
      <c r="AX2191">
        <f t="shared" ca="1" si="255"/>
        <v>0.35247243571657505</v>
      </c>
    </row>
    <row r="2192" spans="1:50">
      <c r="A2192">
        <f t="shared" ca="1" si="251"/>
        <v>0.50778169755775493</v>
      </c>
      <c r="R2192">
        <f t="shared" ca="1" si="252"/>
        <v>2.3661021025296938</v>
      </c>
      <c r="AH2192">
        <f t="shared" ca="1" si="253"/>
        <v>4.2198034727011242</v>
      </c>
      <c r="AI2192">
        <f t="shared" ca="1" si="254"/>
        <v>3.5613482696440935E-2</v>
      </c>
      <c r="AX2192">
        <f t="shared" ca="1" si="255"/>
        <v>0.22993996051588797</v>
      </c>
    </row>
    <row r="2193" spans="1:50">
      <c r="A2193">
        <f t="shared" ca="1" si="251"/>
        <v>0.30147528244248323</v>
      </c>
      <c r="R2193">
        <f t="shared" ca="1" si="252"/>
        <v>0.27884093744371358</v>
      </c>
      <c r="AH2193">
        <f t="shared" ca="1" si="253"/>
        <v>2.392519876518171</v>
      </c>
      <c r="AI2193">
        <f t="shared" ca="1" si="254"/>
        <v>1.1448302719069048E-2</v>
      </c>
      <c r="AX2193">
        <f t="shared" ca="1" si="255"/>
        <v>1.0111223760025108</v>
      </c>
    </row>
    <row r="2194" spans="1:50">
      <c r="A2194">
        <f t="shared" ca="1" si="251"/>
        <v>4.1132733423179246E-3</v>
      </c>
      <c r="R2194">
        <f t="shared" ca="1" si="252"/>
        <v>0.36654850280217921</v>
      </c>
      <c r="AH2194">
        <f t="shared" ca="1" si="253"/>
        <v>18.195195795175398</v>
      </c>
      <c r="AI2194">
        <f t="shared" ca="1" si="254"/>
        <v>0.49422721474638565</v>
      </c>
      <c r="AX2194">
        <f t="shared" ca="1" si="255"/>
        <v>9.6536544722521835</v>
      </c>
    </row>
    <row r="2195" spans="1:50">
      <c r="A2195">
        <f t="shared" ca="1" si="251"/>
        <v>0.48524442405430368</v>
      </c>
      <c r="R2195">
        <f t="shared" ca="1" si="252"/>
        <v>0.11685150112002399</v>
      </c>
      <c r="AH2195">
        <f t="shared" ca="1" si="253"/>
        <v>17.415994195817426</v>
      </c>
      <c r="AI2195">
        <f t="shared" ca="1" si="254"/>
        <v>0.46914128287649814</v>
      </c>
      <c r="AX2195">
        <f t="shared" ca="1" si="255"/>
        <v>0.55934845212965045</v>
      </c>
    </row>
    <row r="2196" spans="1:50">
      <c r="A2196">
        <f t="shared" ca="1" si="251"/>
        <v>0.73422038977002335</v>
      </c>
      <c r="R2196">
        <f t="shared" ca="1" si="252"/>
        <v>2.1553033164461509E-3</v>
      </c>
      <c r="AH2196">
        <f t="shared" ca="1" si="253"/>
        <v>19.151001552412058</v>
      </c>
      <c r="AI2196">
        <f t="shared" ca="1" si="254"/>
        <v>0.52416964739035843</v>
      </c>
      <c r="AX2196">
        <f t="shared" ca="1" si="255"/>
        <v>1.4252649395782473</v>
      </c>
    </row>
    <row r="2197" spans="1:50">
      <c r="A2197">
        <f t="shared" ca="1" si="251"/>
        <v>0.44881852092232777</v>
      </c>
      <c r="R2197">
        <f t="shared" ca="1" si="252"/>
        <v>0.26011159615262996</v>
      </c>
      <c r="AH2197">
        <f t="shared" ca="1" si="253"/>
        <v>41.795291755969018</v>
      </c>
      <c r="AI2197">
        <f t="shared" ca="1" si="254"/>
        <v>0.966341381315165</v>
      </c>
      <c r="AX2197">
        <f t="shared" ca="1" si="255"/>
        <v>3.3117969763826891</v>
      </c>
    </row>
    <row r="2198" spans="1:50">
      <c r="A2198">
        <f t="shared" ca="1" si="251"/>
        <v>0.33950107972871724</v>
      </c>
      <c r="R2198">
        <f t="shared" ca="1" si="252"/>
        <v>1.1237527205514948</v>
      </c>
      <c r="AH2198">
        <f t="shared" ca="1" si="253"/>
        <v>15.96403157855223</v>
      </c>
      <c r="AI2198">
        <f t="shared" ca="1" si="254"/>
        <v>0.42077642680710503</v>
      </c>
      <c r="AX2198">
        <f t="shared" ca="1" si="255"/>
        <v>1.938783080496401</v>
      </c>
    </row>
    <row r="2199" spans="1:50">
      <c r="A2199">
        <f t="shared" ca="1" si="251"/>
        <v>0.42752341227562318</v>
      </c>
      <c r="R2199">
        <f t="shared" ca="1" si="252"/>
        <v>-0.57584209155033717</v>
      </c>
      <c r="AH2199">
        <f t="shared" ca="1" si="253"/>
        <v>7.5302546087423616</v>
      </c>
      <c r="AI2199">
        <f t="shared" ca="1" si="254"/>
        <v>0.11340946894497117</v>
      </c>
      <c r="AX2199">
        <f t="shared" ca="1" si="255"/>
        <v>0.4441433692945933</v>
      </c>
    </row>
    <row r="2200" spans="1:50">
      <c r="A2200">
        <f t="shared" ca="1" si="251"/>
        <v>0.59841192202775484</v>
      </c>
      <c r="R2200">
        <f t="shared" ca="1" si="252"/>
        <v>-0.55559417826930424</v>
      </c>
      <c r="AH2200">
        <f t="shared" ca="1" si="253"/>
        <v>13.486923571690397</v>
      </c>
      <c r="AI2200">
        <f t="shared" ca="1" si="254"/>
        <v>0.33339762487021085</v>
      </c>
      <c r="AX2200">
        <f t="shared" ca="1" si="255"/>
        <v>1.1848360154499955</v>
      </c>
    </row>
    <row r="2201" spans="1:50">
      <c r="A2201">
        <f t="shared" ca="1" si="251"/>
        <v>0.41535159132557875</v>
      </c>
      <c r="R2201">
        <f t="shared" ca="1" si="252"/>
        <v>-0.13724892636213934</v>
      </c>
      <c r="AH2201">
        <f t="shared" ca="1" si="253"/>
        <v>27.764848180284389</v>
      </c>
      <c r="AI2201">
        <f t="shared" ca="1" si="254"/>
        <v>0.75279901177709874</v>
      </c>
      <c r="AX2201">
        <f t="shared" ca="1" si="255"/>
        <v>2.3117648798399033</v>
      </c>
    </row>
    <row r="2202" spans="1:50">
      <c r="A2202">
        <f t="shared" ca="1" si="251"/>
        <v>0.52512952339485175</v>
      </c>
      <c r="R2202">
        <f t="shared" ca="1" si="252"/>
        <v>1.7982747849127232</v>
      </c>
      <c r="AH2202">
        <f t="shared" ca="1" si="253"/>
        <v>15.951588937717872</v>
      </c>
      <c r="AI2202">
        <f t="shared" ca="1" si="254"/>
        <v>0.42035285206693196</v>
      </c>
      <c r="AX2202">
        <f t="shared" ca="1" si="255"/>
        <v>4.4649665269975953</v>
      </c>
    </row>
    <row r="2203" spans="1:50">
      <c r="A2203">
        <f t="shared" ca="1" si="251"/>
        <v>0.47998892522623626</v>
      </c>
      <c r="R2203">
        <f t="shared" ca="1" si="252"/>
        <v>0.37194094699614044</v>
      </c>
      <c r="AH2203">
        <f t="shared" ca="1" si="253"/>
        <v>6.0349886795067382</v>
      </c>
      <c r="AI2203">
        <f t="shared" ca="1" si="254"/>
        <v>7.2842176723548979E-2</v>
      </c>
      <c r="AX2203">
        <f t="shared" ca="1" si="255"/>
        <v>2.2860712032286088</v>
      </c>
    </row>
    <row r="2204" spans="1:50">
      <c r="A2204">
        <f t="shared" ca="1" si="251"/>
        <v>0.93061381074758698</v>
      </c>
      <c r="R2204">
        <f t="shared" ca="1" si="252"/>
        <v>-2.7005193674066774</v>
      </c>
      <c r="AH2204">
        <f t="shared" ca="1" si="253"/>
        <v>8.4497349138034021</v>
      </c>
      <c r="AI2204">
        <f t="shared" ca="1" si="254"/>
        <v>0.14279604022709635</v>
      </c>
      <c r="AX2204">
        <f t="shared" ca="1" si="255"/>
        <v>0.86682252532191728</v>
      </c>
    </row>
    <row r="2205" spans="1:50">
      <c r="A2205">
        <f t="shared" ca="1" si="251"/>
        <v>0.77999243028800935</v>
      </c>
      <c r="R2205">
        <f t="shared" ca="1" si="252"/>
        <v>2.1866494730045467</v>
      </c>
      <c r="AH2205">
        <f t="shared" ca="1" si="253"/>
        <v>22.564324842677419</v>
      </c>
      <c r="AI2205">
        <f t="shared" ca="1" si="254"/>
        <v>0.62364186433093627</v>
      </c>
      <c r="AX2205">
        <f t="shared" ca="1" si="255"/>
        <v>0.12576051147020276</v>
      </c>
    </row>
    <row r="2206" spans="1:50">
      <c r="A2206">
        <f t="shared" ca="1" si="251"/>
        <v>0.94205357298024606</v>
      </c>
      <c r="R2206">
        <f t="shared" ca="1" si="252"/>
        <v>0.55932959446306374</v>
      </c>
      <c r="AH2206">
        <f t="shared" ca="1" si="253"/>
        <v>11.497046797339756</v>
      </c>
      <c r="AI2206">
        <f t="shared" ca="1" si="254"/>
        <v>0.2587612973368778</v>
      </c>
      <c r="AX2206">
        <f t="shared" ca="1" si="255"/>
        <v>0.16173504795532487</v>
      </c>
    </row>
    <row r="2207" spans="1:50">
      <c r="A2207">
        <f t="shared" ca="1" si="251"/>
        <v>0.21709801722429167</v>
      </c>
      <c r="R2207">
        <f t="shared" ca="1" si="252"/>
        <v>0.65518774842754579</v>
      </c>
      <c r="AH2207">
        <f t="shared" ca="1" si="253"/>
        <v>19.553376281158389</v>
      </c>
      <c r="AI2207">
        <f t="shared" ca="1" si="254"/>
        <v>0.53650155206163574</v>
      </c>
      <c r="AX2207">
        <f t="shared" ca="1" si="255"/>
        <v>1.6846124802826059</v>
      </c>
    </row>
    <row r="2208" spans="1:50">
      <c r="A2208">
        <f t="shared" ca="1" si="251"/>
        <v>0.11976263597887382</v>
      </c>
      <c r="R2208">
        <f t="shared" ca="1" si="252"/>
        <v>-1.0150200322822711</v>
      </c>
      <c r="AH2208">
        <f t="shared" ca="1" si="253"/>
        <v>14.520069957409376</v>
      </c>
      <c r="AI2208">
        <f t="shared" ca="1" si="254"/>
        <v>0.37058728208643776</v>
      </c>
      <c r="AX2208">
        <f t="shared" ca="1" si="255"/>
        <v>2.3073446725873219</v>
      </c>
    </row>
    <row r="2209" spans="1:50">
      <c r="A2209">
        <f t="shared" ca="1" si="251"/>
        <v>0.99421730916271367</v>
      </c>
      <c r="R2209">
        <f t="shared" ca="1" si="252"/>
        <v>0.93654634972388418</v>
      </c>
      <c r="AH2209">
        <f t="shared" ca="1" si="253"/>
        <v>14.180265162007302</v>
      </c>
      <c r="AI2209">
        <f t="shared" ca="1" si="254"/>
        <v>0.35847329806794614</v>
      </c>
      <c r="AX2209">
        <f t="shared" ca="1" si="255"/>
        <v>9.3408483829972425E-2</v>
      </c>
    </row>
    <row r="2210" spans="1:50">
      <c r="A2210">
        <f t="shared" ca="1" si="251"/>
        <v>0.41526896838028782</v>
      </c>
      <c r="R2210">
        <f t="shared" ca="1" si="252"/>
        <v>0.30331859632291436</v>
      </c>
      <c r="AH2210">
        <f t="shared" ca="1" si="253"/>
        <v>10.891395050669757</v>
      </c>
      <c r="AI2210">
        <f t="shared" ca="1" si="254"/>
        <v>0.23525850945861115</v>
      </c>
      <c r="AX2210">
        <f t="shared" ca="1" si="255"/>
        <v>0.73313568773481852</v>
      </c>
    </row>
    <row r="2211" spans="1:50">
      <c r="A2211">
        <f t="shared" ca="1" si="251"/>
        <v>0.47364053021210151</v>
      </c>
      <c r="R2211">
        <f t="shared" ca="1" si="252"/>
        <v>-0.49573481095252808</v>
      </c>
      <c r="AH2211">
        <f t="shared" ca="1" si="253"/>
        <v>10.875223420689757</v>
      </c>
      <c r="AI2211">
        <f t="shared" ca="1" si="254"/>
        <v>0.23462592880952826</v>
      </c>
      <c r="AX2211">
        <f t="shared" ca="1" si="255"/>
        <v>1.5566317385358186</v>
      </c>
    </row>
    <row r="2212" spans="1:50">
      <c r="A2212">
        <f t="shared" ca="1" si="251"/>
        <v>0.5986109647532516</v>
      </c>
      <c r="R2212">
        <f t="shared" ca="1" si="252"/>
        <v>-0.40885623979693736</v>
      </c>
      <c r="AH2212">
        <f t="shared" ca="1" si="253"/>
        <v>17.874160318263847</v>
      </c>
      <c r="AI2212">
        <f t="shared" ca="1" si="254"/>
        <v>0.48396521237169332</v>
      </c>
      <c r="AX2212">
        <f t="shared" ca="1" si="255"/>
        <v>8.4008050651460053E-2</v>
      </c>
    </row>
    <row r="2213" spans="1:50">
      <c r="A2213">
        <f t="shared" ca="1" si="251"/>
        <v>0.46191411039036678</v>
      </c>
      <c r="R2213">
        <f t="shared" ca="1" si="252"/>
        <v>0.3949161256110732</v>
      </c>
      <c r="AH2213">
        <f t="shared" ca="1" si="253"/>
        <v>41.285185462463005</v>
      </c>
      <c r="AI2213">
        <f t="shared" ca="1" si="254"/>
        <v>0.96202600378816694</v>
      </c>
      <c r="AX2213">
        <f t="shared" ca="1" si="255"/>
        <v>7.797718458887684</v>
      </c>
    </row>
    <row r="2214" spans="1:50">
      <c r="A2214">
        <f t="shared" ca="1" si="251"/>
        <v>8.7501337159088588E-2</v>
      </c>
      <c r="R2214">
        <f t="shared" ca="1" si="252"/>
        <v>4.9588450488342851E-2</v>
      </c>
      <c r="AH2214">
        <f t="shared" ca="1" si="253"/>
        <v>6.2741022507359157</v>
      </c>
      <c r="AI2214">
        <f t="shared" ca="1" si="254"/>
        <v>7.8728718105378959E-2</v>
      </c>
      <c r="AX2214">
        <f t="shared" ca="1" si="255"/>
        <v>1.6045181239388973</v>
      </c>
    </row>
    <row r="2215" spans="1:50">
      <c r="A2215">
        <f t="shared" ca="1" si="251"/>
        <v>0.3071786677200854</v>
      </c>
      <c r="R2215">
        <f t="shared" ca="1" si="252"/>
        <v>0.8017595456259371</v>
      </c>
      <c r="AH2215">
        <f t="shared" ca="1" si="253"/>
        <v>4.3001363370267933</v>
      </c>
      <c r="AI2215">
        <f t="shared" ca="1" si="254"/>
        <v>3.6982345034036412E-2</v>
      </c>
      <c r="AX2215">
        <f t="shared" ca="1" si="255"/>
        <v>0.71267816467362233</v>
      </c>
    </row>
    <row r="2216" spans="1:50">
      <c r="A2216">
        <f t="shared" ca="1" si="251"/>
        <v>0.11222795352859061</v>
      </c>
      <c r="R2216">
        <f t="shared" ca="1" si="252"/>
        <v>0.19689840024690769</v>
      </c>
      <c r="AH2216">
        <f t="shared" ca="1" si="253"/>
        <v>26.265972662666698</v>
      </c>
      <c r="AI2216">
        <f t="shared" ca="1" si="254"/>
        <v>0.7183479731753577</v>
      </c>
      <c r="AX2216">
        <f t="shared" ca="1" si="255"/>
        <v>0.29362346366689696</v>
      </c>
    </row>
    <row r="2217" spans="1:50">
      <c r="A2217">
        <f t="shared" ca="1" si="251"/>
        <v>0.25591631356856881</v>
      </c>
      <c r="R2217">
        <f t="shared" ca="1" si="252"/>
        <v>0.93597539307021971</v>
      </c>
      <c r="AH2217">
        <f t="shared" ca="1" si="253"/>
        <v>11.109967692415346</v>
      </c>
      <c r="AI2217">
        <f t="shared" ca="1" si="254"/>
        <v>0.24378269355751092</v>
      </c>
      <c r="AX2217">
        <f t="shared" ca="1" si="255"/>
        <v>8.3141725812011014E-2</v>
      </c>
    </row>
    <row r="2218" spans="1:50">
      <c r="A2218">
        <f t="shared" ca="1" si="251"/>
        <v>0.25792705134338234</v>
      </c>
      <c r="R2218">
        <f t="shared" ca="1" si="252"/>
        <v>1.2522392604733041</v>
      </c>
      <c r="AH2218">
        <f t="shared" ca="1" si="253"/>
        <v>10.257002416270112</v>
      </c>
      <c r="AI2218">
        <f t="shared" ca="1" si="254"/>
        <v>0.21024707152982014</v>
      </c>
      <c r="AX2218">
        <f t="shared" ca="1" si="255"/>
        <v>1.2917305556639203</v>
      </c>
    </row>
    <row r="2219" spans="1:50">
      <c r="A2219">
        <f t="shared" ca="1" si="251"/>
        <v>0.58564636658916125</v>
      </c>
      <c r="R2219">
        <f t="shared" ca="1" si="252"/>
        <v>1.6820610841423282</v>
      </c>
      <c r="AH2219">
        <f t="shared" ca="1" si="253"/>
        <v>20.490608881021835</v>
      </c>
      <c r="AI2219">
        <f t="shared" ca="1" si="254"/>
        <v>0.56459791789358627</v>
      </c>
      <c r="AX2219">
        <f t="shared" ca="1" si="255"/>
        <v>3.095534960428278</v>
      </c>
    </row>
    <row r="2220" spans="1:50">
      <c r="A2220">
        <f t="shared" ca="1" si="251"/>
        <v>0.97246161342555748</v>
      </c>
      <c r="R2220">
        <f t="shared" ca="1" si="252"/>
        <v>-0.57461130153545603</v>
      </c>
      <c r="AH2220">
        <f t="shared" ca="1" si="253"/>
        <v>15.484764242139256</v>
      </c>
      <c r="AI2220">
        <f t="shared" ca="1" si="254"/>
        <v>0.40434925028964552</v>
      </c>
      <c r="AX2220">
        <f t="shared" ca="1" si="255"/>
        <v>3.1765038089353479</v>
      </c>
    </row>
    <row r="2221" spans="1:50">
      <c r="A2221">
        <f t="shared" ca="1" si="251"/>
        <v>0.26511358703287635</v>
      </c>
      <c r="R2221">
        <f t="shared" ca="1" si="252"/>
        <v>1.1483397539072238</v>
      </c>
      <c r="AH2221">
        <f t="shared" ca="1" si="253"/>
        <v>2.1132576148148594</v>
      </c>
      <c r="AI2221">
        <f t="shared" ca="1" si="254"/>
        <v>8.9317154931459752E-3</v>
      </c>
      <c r="AX2221">
        <f t="shared" ca="1" si="255"/>
        <v>0.27763544535928292</v>
      </c>
    </row>
    <row r="2222" spans="1:50">
      <c r="A2222">
        <f t="shared" ca="1" si="251"/>
        <v>0.9864900720536629</v>
      </c>
      <c r="R2222">
        <f t="shared" ca="1" si="252"/>
        <v>2.251510379477009</v>
      </c>
      <c r="AH2222">
        <f t="shared" ca="1" si="253"/>
        <v>23.344412247842332</v>
      </c>
      <c r="AI2222">
        <f t="shared" ca="1" si="254"/>
        <v>0.644739820793511</v>
      </c>
      <c r="AX2222">
        <f t="shared" ca="1" si="255"/>
        <v>0.33581176871750573</v>
      </c>
    </row>
    <row r="2223" spans="1:50">
      <c r="A2223">
        <f t="shared" ca="1" si="251"/>
        <v>0.97256615818916936</v>
      </c>
      <c r="R2223">
        <f t="shared" ca="1" si="252"/>
        <v>-6.2509716943108778E-2</v>
      </c>
      <c r="AH2223">
        <f t="shared" ca="1" si="253"/>
        <v>33.55654041815523</v>
      </c>
      <c r="AI2223">
        <f t="shared" ca="1" si="254"/>
        <v>0.86480631849011869</v>
      </c>
      <c r="AX2223">
        <f t="shared" ca="1" si="255"/>
        <v>0.50188532011720988</v>
      </c>
    </row>
    <row r="2224" spans="1:50">
      <c r="A2224">
        <f t="shared" ca="1" si="251"/>
        <v>0.53898675070527624</v>
      </c>
      <c r="R2224">
        <f t="shared" ca="1" si="252"/>
        <v>-1.3077571148319334</v>
      </c>
      <c r="AH2224">
        <f t="shared" ca="1" si="253"/>
        <v>30.578265252114896</v>
      </c>
      <c r="AI2224">
        <f t="shared" ca="1" si="254"/>
        <v>0.81139810969139614</v>
      </c>
      <c r="AX2224">
        <f t="shared" ca="1" si="255"/>
        <v>0.1362513718356195</v>
      </c>
    </row>
    <row r="2225" spans="1:50">
      <c r="A2225">
        <f t="shared" ca="1" si="251"/>
        <v>0.14883003039788523</v>
      </c>
      <c r="R2225">
        <f t="shared" ca="1" si="252"/>
        <v>-0.1722841475238425</v>
      </c>
      <c r="AH2225">
        <f t="shared" ca="1" si="253"/>
        <v>23.044205301956215</v>
      </c>
      <c r="AI2225">
        <f t="shared" ca="1" si="254"/>
        <v>0.63669256609845726</v>
      </c>
      <c r="AX2225">
        <f t="shared" ca="1" si="255"/>
        <v>0.29640710487080502</v>
      </c>
    </row>
    <row r="2226" spans="1:50">
      <c r="A2226">
        <f t="shared" ca="1" si="251"/>
        <v>0.55019485682216107</v>
      </c>
      <c r="R2226">
        <f t="shared" ca="1" si="252"/>
        <v>3.6030287009001425</v>
      </c>
      <c r="AH2226">
        <f t="shared" ca="1" si="253"/>
        <v>16.383358373954557</v>
      </c>
      <c r="AI2226">
        <f t="shared" ca="1" si="254"/>
        <v>0.43496070289301436</v>
      </c>
      <c r="AX2226">
        <f t="shared" ca="1" si="255"/>
        <v>0.8337506623070764</v>
      </c>
    </row>
    <row r="2227" spans="1:50">
      <c r="A2227">
        <f t="shared" ca="1" si="251"/>
        <v>0.94169004191970151</v>
      </c>
      <c r="R2227">
        <f t="shared" ca="1" si="252"/>
        <v>0.38219179585814306</v>
      </c>
      <c r="AH2227">
        <f t="shared" ca="1" si="253"/>
        <v>5.6774644206552054</v>
      </c>
      <c r="AI2227">
        <f t="shared" ca="1" si="254"/>
        <v>6.4467204495611496E-2</v>
      </c>
      <c r="AX2227">
        <f t="shared" ca="1" si="255"/>
        <v>1.5088375550341129</v>
      </c>
    </row>
    <row r="2228" spans="1:50">
      <c r="A2228">
        <f t="shared" ca="1" si="251"/>
        <v>0.93784173084396805</v>
      </c>
      <c r="R2228">
        <f t="shared" ca="1" si="252"/>
        <v>-8.4521538797578177E-2</v>
      </c>
      <c r="AH2228">
        <f t="shared" ca="1" si="253"/>
        <v>5.740018524602025</v>
      </c>
      <c r="AI2228">
        <f t="shared" ca="1" si="254"/>
        <v>6.5895625325548823E-2</v>
      </c>
      <c r="AX2228">
        <f t="shared" ca="1" si="255"/>
        <v>0.48334257162319127</v>
      </c>
    </row>
    <row r="2229" spans="1:50">
      <c r="A2229">
        <f t="shared" ca="1" si="251"/>
        <v>0.22512747428785052</v>
      </c>
      <c r="R2229">
        <f t="shared" ca="1" si="252"/>
        <v>0.8070782346890899</v>
      </c>
      <c r="AH2229">
        <f t="shared" ca="1" si="253"/>
        <v>26.353594349672811</v>
      </c>
      <c r="AI2229">
        <f t="shared" ca="1" si="254"/>
        <v>0.72042374991008717</v>
      </c>
      <c r="AX2229">
        <f t="shared" ca="1" si="255"/>
        <v>1.451852172056588</v>
      </c>
    </row>
    <row r="2230" spans="1:50">
      <c r="A2230">
        <f t="shared" ca="1" si="251"/>
        <v>0.94898216906211608</v>
      </c>
      <c r="R2230">
        <f t="shared" ca="1" si="252"/>
        <v>0.54514017589694674</v>
      </c>
      <c r="AH2230">
        <f t="shared" ca="1" si="253"/>
        <v>30.363604417458763</v>
      </c>
      <c r="AI2230">
        <f t="shared" ca="1" si="254"/>
        <v>0.80720598426297752</v>
      </c>
      <c r="AX2230">
        <f t="shared" ca="1" si="255"/>
        <v>4.1274390541797743</v>
      </c>
    </row>
    <row r="2231" spans="1:50">
      <c r="A2231">
        <f t="shared" ca="1" si="251"/>
        <v>0.17661239863068212</v>
      </c>
      <c r="R2231">
        <f t="shared" ca="1" si="252"/>
        <v>-1.5435551631393614</v>
      </c>
      <c r="AH2231">
        <f t="shared" ca="1" si="253"/>
        <v>4.573719208968777</v>
      </c>
      <c r="AI2231">
        <f t="shared" ca="1" si="254"/>
        <v>4.1837814804979945E-2</v>
      </c>
      <c r="AX2231">
        <f t="shared" ca="1" si="255"/>
        <v>0.36957510539696259</v>
      </c>
    </row>
    <row r="2232" spans="1:50">
      <c r="A2232">
        <f t="shared" ca="1" si="251"/>
        <v>0.18041968207999248</v>
      </c>
      <c r="R2232">
        <f t="shared" ca="1" si="252"/>
        <v>-0.48310678299622789</v>
      </c>
      <c r="AH2232">
        <f t="shared" ca="1" si="253"/>
        <v>1.5383904142286942</v>
      </c>
      <c r="AI2232">
        <f t="shared" ca="1" si="254"/>
        <v>4.733290133181467E-3</v>
      </c>
      <c r="AX2232">
        <f t="shared" ca="1" si="255"/>
        <v>0.6832994000834931</v>
      </c>
    </row>
    <row r="2233" spans="1:50">
      <c r="A2233">
        <f t="shared" ca="1" si="251"/>
        <v>3.2057512827360135E-2</v>
      </c>
      <c r="R2233">
        <f t="shared" ca="1" si="252"/>
        <v>-0.99982159466098908</v>
      </c>
      <c r="AH2233">
        <f t="shared" ca="1" si="253"/>
        <v>13.369817765807817</v>
      </c>
      <c r="AI2233">
        <f t="shared" ca="1" si="254"/>
        <v>0.3291148747449355</v>
      </c>
      <c r="AX2233">
        <f t="shared" ca="1" si="255"/>
        <v>5.6245411262516152</v>
      </c>
    </row>
    <row r="2234" spans="1:50">
      <c r="A2234">
        <f t="shared" ca="1" si="251"/>
        <v>0.47158695642529025</v>
      </c>
      <c r="R2234">
        <f t="shared" ca="1" si="252"/>
        <v>-3.334328924390053E-2</v>
      </c>
      <c r="AH2234">
        <f t="shared" ca="1" si="253"/>
        <v>25.80203653971672</v>
      </c>
      <c r="AI2234">
        <f t="shared" ca="1" si="254"/>
        <v>0.70722928218739767</v>
      </c>
      <c r="AX2234">
        <f t="shared" ca="1" si="255"/>
        <v>1.4106853364391239</v>
      </c>
    </row>
    <row r="2235" spans="1:50">
      <c r="A2235">
        <f t="shared" ca="1" si="251"/>
        <v>0.27287943168101902</v>
      </c>
      <c r="R2235">
        <f t="shared" ca="1" si="252"/>
        <v>0.92572473304094172</v>
      </c>
      <c r="AH2235">
        <f t="shared" ca="1" si="253"/>
        <v>26.102196318021726</v>
      </c>
      <c r="AI2235">
        <f t="shared" ca="1" si="254"/>
        <v>0.71444748958881277</v>
      </c>
      <c r="AX2235">
        <f t="shared" ca="1" si="255"/>
        <v>1.6335948670509404</v>
      </c>
    </row>
    <row r="2236" spans="1:50">
      <c r="A2236">
        <f t="shared" ca="1" si="251"/>
        <v>0.88135611933910107</v>
      </c>
      <c r="R2236">
        <f t="shared" ca="1" si="252"/>
        <v>0.53630644785695314</v>
      </c>
      <c r="AH2236">
        <f t="shared" ca="1" si="253"/>
        <v>24.261683953267312</v>
      </c>
      <c r="AI2236">
        <f t="shared" ca="1" si="254"/>
        <v>0.66876954353925133</v>
      </c>
      <c r="AX2236">
        <f t="shared" ca="1" si="255"/>
        <v>0.75682320391322055</v>
      </c>
    </row>
    <row r="2237" spans="1:50">
      <c r="A2237">
        <f t="shared" ca="1" si="251"/>
        <v>0.19769773890919373</v>
      </c>
      <c r="R2237">
        <f t="shared" ca="1" si="252"/>
        <v>-0.37032804114373324</v>
      </c>
      <c r="AH2237">
        <f t="shared" ca="1" si="253"/>
        <v>27.534553617483155</v>
      </c>
      <c r="AI2237">
        <f t="shared" ca="1" si="254"/>
        <v>0.74765185941713042</v>
      </c>
      <c r="AX2237">
        <f t="shared" ca="1" si="255"/>
        <v>0.58746026944358232</v>
      </c>
    </row>
    <row r="2238" spans="1:50">
      <c r="A2238">
        <f t="shared" ca="1" si="251"/>
        <v>0.49060265391314506</v>
      </c>
      <c r="R2238">
        <f t="shared" ca="1" si="252"/>
        <v>0.87114019077591587</v>
      </c>
      <c r="AH2238">
        <f t="shared" ca="1" si="253"/>
        <v>27.913182328594669</v>
      </c>
      <c r="AI2238">
        <f t="shared" ca="1" si="254"/>
        <v>0.75608624257504864</v>
      </c>
      <c r="AX2238">
        <f t="shared" ca="1" si="255"/>
        <v>8.2515499519025426E-2</v>
      </c>
    </row>
    <row r="2239" spans="1:50">
      <c r="A2239">
        <f t="shared" ca="1" si="251"/>
        <v>0.17328660429753562</v>
      </c>
      <c r="R2239">
        <f t="shared" ca="1" si="252"/>
        <v>-0.31423776569144513</v>
      </c>
      <c r="AH2239">
        <f t="shared" ca="1" si="253"/>
        <v>16.467140704917391</v>
      </c>
      <c r="AI2239">
        <f t="shared" ca="1" si="254"/>
        <v>0.43777367374809606</v>
      </c>
      <c r="AX2239">
        <f t="shared" ca="1" si="255"/>
        <v>2.1088928144035033</v>
      </c>
    </row>
    <row r="2240" spans="1:50">
      <c r="A2240">
        <f t="shared" ca="1" si="251"/>
        <v>0.27471302285097832</v>
      </c>
      <c r="R2240">
        <f t="shared" ca="1" si="252"/>
        <v>-1.0422462816177449</v>
      </c>
      <c r="AH2240">
        <f t="shared" ca="1" si="253"/>
        <v>4.5888043333299517</v>
      </c>
      <c r="AI2240">
        <f t="shared" ca="1" si="254"/>
        <v>4.2114250419175492E-2</v>
      </c>
      <c r="AX2240">
        <f t="shared" ca="1" si="255"/>
        <v>0.48362941090306344</v>
      </c>
    </row>
    <row r="2241" spans="1:50">
      <c r="A2241">
        <f t="shared" ca="1" si="251"/>
        <v>0.33136229107844561</v>
      </c>
      <c r="R2241">
        <f t="shared" ca="1" si="252"/>
        <v>-1.9167916920833477</v>
      </c>
      <c r="AH2241">
        <f t="shared" ca="1" si="253"/>
        <v>10.335416860868214</v>
      </c>
      <c r="AI2241">
        <f t="shared" ca="1" si="254"/>
        <v>0.21336042219945128</v>
      </c>
      <c r="AX2241">
        <f t="shared" ca="1" si="255"/>
        <v>1.4837213426050508</v>
      </c>
    </row>
    <row r="2242" spans="1:50">
      <c r="A2242">
        <f t="shared" ca="1" si="251"/>
        <v>0.26333366760984767</v>
      </c>
      <c r="R2242">
        <f t="shared" ca="1" si="252"/>
        <v>6.4934964799769956E-2</v>
      </c>
      <c r="AH2242">
        <f t="shared" ca="1" si="253"/>
        <v>12.877361154876127</v>
      </c>
      <c r="AI2242">
        <f t="shared" ca="1" si="254"/>
        <v>0.31095484258725004</v>
      </c>
      <c r="AX2242">
        <f t="shared" ca="1" si="255"/>
        <v>3.723279382708077</v>
      </c>
    </row>
    <row r="2243" spans="1:50">
      <c r="A2243">
        <f t="shared" ref="A2243:A2306" ca="1" si="256">RAND()</f>
        <v>0.12683957725074102</v>
      </c>
      <c r="R2243">
        <f t="shared" ref="R2243:R2306" ca="1" si="257">_xlfn.NORM.INV(RAND(),0,1)</f>
        <v>-0.15589137602032871</v>
      </c>
      <c r="AH2243">
        <f t="shared" ref="AH2243:AH2306" ca="1" si="258">IF(AI2243&lt;$AL$4,$AL$1+SQRT(AI2243*($AL$2-$AL$1)*($AL$3-$AL$1)),$AL$2-SQRT((1-AI2243)*($AL$2-$AL$1)*($AL$2-$AL$3)))</f>
        <v>12.579150029122715</v>
      </c>
      <c r="AI2243">
        <f t="shared" ref="AI2243:AI2306" ca="1" si="259">RAND()</f>
        <v>0.29983999372854675</v>
      </c>
      <c r="AX2243">
        <f t="shared" ref="AX2243:AX2306" ca="1" si="260">-LN(1-RAND())/$AW$2</f>
        <v>0.19030744112012779</v>
      </c>
    </row>
    <row r="2244" spans="1:50">
      <c r="A2244">
        <f t="shared" ca="1" si="256"/>
        <v>0.16093423777782212</v>
      </c>
      <c r="R2244">
        <f t="shared" ca="1" si="257"/>
        <v>-0.37718765966731077</v>
      </c>
      <c r="AH2244">
        <f t="shared" ca="1" si="258"/>
        <v>35.733316090720805</v>
      </c>
      <c r="AI2244">
        <f t="shared" ca="1" si="259"/>
        <v>0.89823086511635708</v>
      </c>
      <c r="AX2244">
        <f t="shared" ca="1" si="260"/>
        <v>2.0898780504227528</v>
      </c>
    </row>
    <row r="2245" spans="1:50">
      <c r="A2245">
        <f t="shared" ca="1" si="256"/>
        <v>0.46861863946567883</v>
      </c>
      <c r="R2245">
        <f t="shared" ca="1" si="257"/>
        <v>0.75268880310716346</v>
      </c>
      <c r="AH2245">
        <f t="shared" ca="1" si="258"/>
        <v>25.704693600613954</v>
      </c>
      <c r="AI2245">
        <f t="shared" ca="1" si="259"/>
        <v>0.7048690434799757</v>
      </c>
      <c r="AX2245">
        <f t="shared" ca="1" si="260"/>
        <v>3.6039847992622764</v>
      </c>
    </row>
    <row r="2246" spans="1:50">
      <c r="A2246">
        <f t="shared" ca="1" si="256"/>
        <v>0.56884322507975638</v>
      </c>
      <c r="R2246">
        <f t="shared" ca="1" si="257"/>
        <v>-0.7385555080942765</v>
      </c>
      <c r="AH2246">
        <f t="shared" ca="1" si="258"/>
        <v>21.283394847428454</v>
      </c>
      <c r="AI2246">
        <f t="shared" ca="1" si="259"/>
        <v>0.58767829425565066</v>
      </c>
      <c r="AX2246">
        <f t="shared" ca="1" si="260"/>
        <v>2.7982074332951994</v>
      </c>
    </row>
    <row r="2247" spans="1:50">
      <c r="A2247">
        <f t="shared" ca="1" si="256"/>
        <v>0.95397167748489797</v>
      </c>
      <c r="R2247">
        <f t="shared" ca="1" si="257"/>
        <v>0.1366063571988167</v>
      </c>
      <c r="AH2247">
        <f t="shared" ca="1" si="258"/>
        <v>22.770434085347365</v>
      </c>
      <c r="AI2247">
        <f t="shared" ca="1" si="259"/>
        <v>0.62927537004979361</v>
      </c>
      <c r="AX2247">
        <f t="shared" ca="1" si="260"/>
        <v>0.64145966626517537</v>
      </c>
    </row>
    <row r="2248" spans="1:50">
      <c r="A2248">
        <f t="shared" ca="1" si="256"/>
        <v>0.9801588918580163</v>
      </c>
      <c r="R2248">
        <f t="shared" ca="1" si="257"/>
        <v>0.6613055836841516</v>
      </c>
      <c r="AH2248">
        <f t="shared" ca="1" si="258"/>
        <v>18.069256487476288</v>
      </c>
      <c r="AI2248">
        <f t="shared" ca="1" si="259"/>
        <v>0.49021380936871239</v>
      </c>
      <c r="AX2248">
        <f t="shared" ca="1" si="260"/>
        <v>2.3880788606556353</v>
      </c>
    </row>
    <row r="2249" spans="1:50">
      <c r="A2249">
        <f t="shared" ca="1" si="256"/>
        <v>0.8070199346786403</v>
      </c>
      <c r="R2249">
        <f t="shared" ca="1" si="257"/>
        <v>2.802068799174004E-2</v>
      </c>
      <c r="AH2249">
        <f t="shared" ca="1" si="258"/>
        <v>10.761407997120841</v>
      </c>
      <c r="AI2249">
        <f t="shared" ca="1" si="259"/>
        <v>0.23016644881579396</v>
      </c>
      <c r="AX2249">
        <f t="shared" ca="1" si="260"/>
        <v>9.141885488315264</v>
      </c>
    </row>
    <row r="2250" spans="1:50">
      <c r="A2250">
        <f t="shared" ca="1" si="256"/>
        <v>0.6009720230935095</v>
      </c>
      <c r="R2250">
        <f t="shared" ca="1" si="257"/>
        <v>1.1273926206993148</v>
      </c>
      <c r="AH2250">
        <f t="shared" ca="1" si="258"/>
        <v>22.222614978949228</v>
      </c>
      <c r="AI2250">
        <f t="shared" ca="1" si="259"/>
        <v>0.6142084406961521</v>
      </c>
      <c r="AX2250">
        <f t="shared" ca="1" si="260"/>
        <v>5.9660342687288948</v>
      </c>
    </row>
    <row r="2251" spans="1:50">
      <c r="A2251">
        <f t="shared" ca="1" si="256"/>
        <v>0.71906743121324346</v>
      </c>
      <c r="R2251">
        <f t="shared" ca="1" si="257"/>
        <v>-0.13871053113786777</v>
      </c>
      <c r="AH2251">
        <f t="shared" ca="1" si="258"/>
        <v>19.697262001277615</v>
      </c>
      <c r="AI2251">
        <f t="shared" ca="1" si="259"/>
        <v>0.54087203489039315</v>
      </c>
      <c r="AX2251">
        <f t="shared" ca="1" si="260"/>
        <v>9.3350388508653168</v>
      </c>
    </row>
    <row r="2252" spans="1:50">
      <c r="A2252">
        <f t="shared" ca="1" si="256"/>
        <v>0.23708610462841972</v>
      </c>
      <c r="R2252">
        <f t="shared" ca="1" si="257"/>
        <v>-1.0448451688219</v>
      </c>
      <c r="AH2252">
        <f t="shared" ca="1" si="258"/>
        <v>19.450172162007011</v>
      </c>
      <c r="AI2252">
        <f t="shared" ca="1" si="259"/>
        <v>0.53335400953449419</v>
      </c>
      <c r="AX2252">
        <f t="shared" ca="1" si="260"/>
        <v>0.47207678006922715</v>
      </c>
    </row>
    <row r="2253" spans="1:50">
      <c r="A2253">
        <f t="shared" ca="1" si="256"/>
        <v>0.15228448612735113</v>
      </c>
      <c r="R2253">
        <f t="shared" ca="1" si="257"/>
        <v>-1.8421770254408033E-2</v>
      </c>
      <c r="AH2253">
        <f t="shared" ca="1" si="258"/>
        <v>37.087811713584024</v>
      </c>
      <c r="AI2253">
        <f t="shared" ca="1" si="259"/>
        <v>0.91663769682807106</v>
      </c>
      <c r="AX2253">
        <f t="shared" ca="1" si="260"/>
        <v>1.5388065912094926</v>
      </c>
    </row>
    <row r="2254" spans="1:50">
      <c r="A2254">
        <f t="shared" ca="1" si="256"/>
        <v>0.37405202300569851</v>
      </c>
      <c r="R2254">
        <f t="shared" ca="1" si="257"/>
        <v>0.5541607635486081</v>
      </c>
      <c r="AH2254">
        <f t="shared" ca="1" si="258"/>
        <v>14.426801074294445</v>
      </c>
      <c r="AI2254">
        <f t="shared" ca="1" si="259"/>
        <v>0.36727375909609061</v>
      </c>
      <c r="AX2254">
        <f t="shared" ca="1" si="260"/>
        <v>1.2866124220195534</v>
      </c>
    </row>
    <row r="2255" spans="1:50">
      <c r="A2255">
        <f t="shared" ca="1" si="256"/>
        <v>0.2185908745551598</v>
      </c>
      <c r="R2255">
        <f t="shared" ca="1" si="257"/>
        <v>0.40710141711668163</v>
      </c>
      <c r="AH2255">
        <f t="shared" ca="1" si="258"/>
        <v>11.470724777836189</v>
      </c>
      <c r="AI2255">
        <f t="shared" ca="1" si="259"/>
        <v>0.25774747542737697</v>
      </c>
      <c r="AX2255">
        <f t="shared" ca="1" si="260"/>
        <v>0.58147276766162204</v>
      </c>
    </row>
    <row r="2256" spans="1:50">
      <c r="A2256">
        <f t="shared" ca="1" si="256"/>
        <v>0.13649455437501534</v>
      </c>
      <c r="R2256">
        <f t="shared" ca="1" si="257"/>
        <v>-1.2066538017030428</v>
      </c>
      <c r="AH2256">
        <f t="shared" ca="1" si="258"/>
        <v>17.410408590028474</v>
      </c>
      <c r="AI2256">
        <f t="shared" ca="1" si="259"/>
        <v>0.46895926586555514</v>
      </c>
      <c r="AX2256">
        <f t="shared" ca="1" si="260"/>
        <v>1.3120869703225475</v>
      </c>
    </row>
    <row r="2257" spans="1:50">
      <c r="A2257">
        <f t="shared" ca="1" si="256"/>
        <v>0.45277561900545538</v>
      </c>
      <c r="R2257">
        <f t="shared" ca="1" si="257"/>
        <v>-1.369309199378661</v>
      </c>
      <c r="AH2257">
        <f t="shared" ca="1" si="258"/>
        <v>6.1432310472567178</v>
      </c>
      <c r="AI2257">
        <f t="shared" ca="1" si="259"/>
        <v>7.5478575399957726E-2</v>
      </c>
      <c r="AX2257">
        <f t="shared" ca="1" si="260"/>
        <v>4.3542613128627732</v>
      </c>
    </row>
    <row r="2258" spans="1:50">
      <c r="A2258">
        <f t="shared" ca="1" si="256"/>
        <v>0.95953471517368483</v>
      </c>
      <c r="R2258">
        <f t="shared" ca="1" si="257"/>
        <v>0.28611802002983255</v>
      </c>
      <c r="AH2258">
        <f t="shared" ca="1" si="258"/>
        <v>19.927346478068774</v>
      </c>
      <c r="AI2258">
        <f t="shared" ca="1" si="259"/>
        <v>0.54781775507493868</v>
      </c>
      <c r="AX2258">
        <f t="shared" ca="1" si="260"/>
        <v>0.59989723172437626</v>
      </c>
    </row>
    <row r="2259" spans="1:50">
      <c r="A2259">
        <f t="shared" ca="1" si="256"/>
        <v>0.17835205829484957</v>
      </c>
      <c r="R2259">
        <f t="shared" ca="1" si="257"/>
        <v>-0.78237944575503271</v>
      </c>
      <c r="AH2259">
        <f t="shared" ca="1" si="258"/>
        <v>8.4854900730867762</v>
      </c>
      <c r="AI2259">
        <f t="shared" ca="1" si="259"/>
        <v>0.14400708356090841</v>
      </c>
      <c r="AX2259">
        <f t="shared" ca="1" si="260"/>
        <v>0.47827478132558676</v>
      </c>
    </row>
    <row r="2260" spans="1:50">
      <c r="A2260">
        <f t="shared" ca="1" si="256"/>
        <v>0.98752013759839052</v>
      </c>
      <c r="R2260">
        <f t="shared" ca="1" si="257"/>
        <v>0.61383692488887753</v>
      </c>
      <c r="AH2260">
        <f t="shared" ca="1" si="258"/>
        <v>41.039987829297189</v>
      </c>
      <c r="AI2260">
        <f t="shared" ca="1" si="259"/>
        <v>0.95985909095042876</v>
      </c>
      <c r="AX2260">
        <f t="shared" ca="1" si="260"/>
        <v>2.7682383434945628</v>
      </c>
    </row>
    <row r="2261" spans="1:50">
      <c r="A2261">
        <f t="shared" ca="1" si="256"/>
        <v>0.99067490001434011</v>
      </c>
      <c r="R2261">
        <f t="shared" ca="1" si="257"/>
        <v>-0.26915083867983186</v>
      </c>
      <c r="AH2261">
        <f t="shared" ca="1" si="258"/>
        <v>17.693825955409672</v>
      </c>
      <c r="AI2261">
        <f t="shared" ca="1" si="259"/>
        <v>0.47815555930031906</v>
      </c>
      <c r="AX2261">
        <f t="shared" ca="1" si="260"/>
        <v>0.33983641257129843</v>
      </c>
    </row>
    <row r="2262" spans="1:50">
      <c r="A2262">
        <f t="shared" ca="1" si="256"/>
        <v>0.32957273329159209</v>
      </c>
      <c r="R2262">
        <f t="shared" ca="1" si="257"/>
        <v>2.6017836446003506</v>
      </c>
      <c r="AH2262">
        <f t="shared" ca="1" si="258"/>
        <v>4.6433403729752891</v>
      </c>
      <c r="AI2262">
        <f t="shared" ca="1" si="259"/>
        <v>4.3121219638604602E-2</v>
      </c>
      <c r="AX2262">
        <f t="shared" ca="1" si="260"/>
        <v>0.48142489815675943</v>
      </c>
    </row>
    <row r="2263" spans="1:50">
      <c r="A2263">
        <f t="shared" ca="1" si="256"/>
        <v>0.87180876007727881</v>
      </c>
      <c r="R2263">
        <f t="shared" ca="1" si="257"/>
        <v>0.41893368623424915</v>
      </c>
      <c r="AH2263">
        <f t="shared" ca="1" si="258"/>
        <v>10.098813902990138</v>
      </c>
      <c r="AI2263">
        <f t="shared" ca="1" si="259"/>
        <v>0.20394767402589353</v>
      </c>
      <c r="AX2263">
        <f t="shared" ca="1" si="260"/>
        <v>0.68947808777667841</v>
      </c>
    </row>
    <row r="2264" spans="1:50">
      <c r="A2264">
        <f t="shared" ca="1" si="256"/>
        <v>0.73842955679599154</v>
      </c>
      <c r="R2264">
        <f t="shared" ca="1" si="257"/>
        <v>0.96737396635288275</v>
      </c>
      <c r="AH2264">
        <f t="shared" ca="1" si="258"/>
        <v>18.987931332025166</v>
      </c>
      <c r="AI2264">
        <f t="shared" ca="1" si="259"/>
        <v>0.51912579846640683</v>
      </c>
      <c r="AX2264">
        <f t="shared" ca="1" si="260"/>
        <v>3.4204632650316174</v>
      </c>
    </row>
    <row r="2265" spans="1:50">
      <c r="A2265">
        <f t="shared" ca="1" si="256"/>
        <v>0.2789941684418471</v>
      </c>
      <c r="R2265">
        <f t="shared" ca="1" si="257"/>
        <v>0.79426056990596838</v>
      </c>
      <c r="AH2265">
        <f t="shared" ca="1" si="258"/>
        <v>5.1711778140317479</v>
      </c>
      <c r="AI2265">
        <f t="shared" ca="1" si="259"/>
        <v>5.3482159968668341E-2</v>
      </c>
      <c r="AX2265">
        <f t="shared" ca="1" si="260"/>
        <v>0.38118337269616448</v>
      </c>
    </row>
    <row r="2266" spans="1:50">
      <c r="A2266">
        <f t="shared" ca="1" si="256"/>
        <v>0.13668360386942324</v>
      </c>
      <c r="R2266">
        <f t="shared" ca="1" si="257"/>
        <v>1.8104704067805366</v>
      </c>
      <c r="AH2266">
        <f t="shared" ca="1" si="258"/>
        <v>11.765350891010499</v>
      </c>
      <c r="AI2266">
        <f t="shared" ca="1" si="259"/>
        <v>0.26905580375622418</v>
      </c>
      <c r="AX2266">
        <f t="shared" ca="1" si="260"/>
        <v>0.18330339353534661</v>
      </c>
    </row>
    <row r="2267" spans="1:50">
      <c r="A2267">
        <f t="shared" ca="1" si="256"/>
        <v>0.24716253537215604</v>
      </c>
      <c r="R2267">
        <f t="shared" ca="1" si="257"/>
        <v>-1.7775300219123749</v>
      </c>
      <c r="AH2267">
        <f t="shared" ca="1" si="258"/>
        <v>20.085207238746129</v>
      </c>
      <c r="AI2267">
        <f t="shared" ca="1" si="259"/>
        <v>0.55255258702561649</v>
      </c>
      <c r="AX2267">
        <f t="shared" ca="1" si="260"/>
        <v>2.2322387282190683</v>
      </c>
    </row>
    <row r="2268" spans="1:50">
      <c r="A2268">
        <f t="shared" ca="1" si="256"/>
        <v>0.46337560200401673</v>
      </c>
      <c r="R2268">
        <f t="shared" ca="1" si="257"/>
        <v>0.79364326855702849</v>
      </c>
      <c r="AH2268">
        <f t="shared" ca="1" si="258"/>
        <v>27.517415840662192</v>
      </c>
      <c r="AI2268">
        <f t="shared" ca="1" si="259"/>
        <v>0.74726670475914636</v>
      </c>
      <c r="AX2268">
        <f t="shared" ca="1" si="260"/>
        <v>3.11706753617164</v>
      </c>
    </row>
    <row r="2269" spans="1:50">
      <c r="A2269">
        <f t="shared" ca="1" si="256"/>
        <v>0.25024067253734239</v>
      </c>
      <c r="R2269">
        <f t="shared" ca="1" si="257"/>
        <v>0.96992055742825201</v>
      </c>
      <c r="AH2269">
        <f t="shared" ca="1" si="258"/>
        <v>11.960602501655238</v>
      </c>
      <c r="AI2269">
        <f t="shared" ca="1" si="259"/>
        <v>0.27650211898146104</v>
      </c>
      <c r="AX2269">
        <f t="shared" ca="1" si="260"/>
        <v>0.38236468999345458</v>
      </c>
    </row>
    <row r="2270" spans="1:50">
      <c r="A2270">
        <f t="shared" ca="1" si="256"/>
        <v>0.80380571725360828</v>
      </c>
      <c r="R2270">
        <f t="shared" ca="1" si="257"/>
        <v>1.7848623952162721</v>
      </c>
      <c r="AH2270">
        <f t="shared" ca="1" si="258"/>
        <v>39.519659991676257</v>
      </c>
      <c r="AI2270">
        <f t="shared" ca="1" si="259"/>
        <v>0.94508123665496435</v>
      </c>
      <c r="AX2270">
        <f t="shared" ca="1" si="260"/>
        <v>2.322910262734474</v>
      </c>
    </row>
    <row r="2271" spans="1:50">
      <c r="A2271">
        <f t="shared" ca="1" si="256"/>
        <v>3.1420275813396348E-2</v>
      </c>
      <c r="R2271">
        <f t="shared" ca="1" si="257"/>
        <v>-1.232715307070031</v>
      </c>
      <c r="AH2271">
        <f t="shared" ca="1" si="258"/>
        <v>15.556834497129842</v>
      </c>
      <c r="AI2271">
        <f t="shared" ca="1" si="259"/>
        <v>0.40683417507094743</v>
      </c>
      <c r="AX2271">
        <f t="shared" ca="1" si="260"/>
        <v>6.3592413734858008E-2</v>
      </c>
    </row>
    <row r="2272" spans="1:50">
      <c r="A2272">
        <f t="shared" ca="1" si="256"/>
        <v>0.13606587149559635</v>
      </c>
      <c r="R2272">
        <f t="shared" ca="1" si="257"/>
        <v>3.1779177068599326E-2</v>
      </c>
      <c r="AH2272">
        <f t="shared" ca="1" si="258"/>
        <v>17.104707222720826</v>
      </c>
      <c r="AI2272">
        <f t="shared" ca="1" si="259"/>
        <v>0.45894985654854226</v>
      </c>
      <c r="AX2272">
        <f t="shared" ca="1" si="260"/>
        <v>7.6582761649334845</v>
      </c>
    </row>
    <row r="2273" spans="1:50">
      <c r="A2273">
        <f t="shared" ca="1" si="256"/>
        <v>0.79577454904254219</v>
      </c>
      <c r="R2273">
        <f t="shared" ca="1" si="257"/>
        <v>-0.66359306277450703</v>
      </c>
      <c r="AH2273">
        <f t="shared" ca="1" si="258"/>
        <v>47.329239162456645</v>
      </c>
      <c r="AI2273">
        <f t="shared" ca="1" si="259"/>
        <v>0.99643351827432236</v>
      </c>
      <c r="AX2273">
        <f t="shared" ca="1" si="260"/>
        <v>0.3691240513922906</v>
      </c>
    </row>
    <row r="2274" spans="1:50">
      <c r="A2274">
        <f t="shared" ca="1" si="256"/>
        <v>0.16421931138714119</v>
      </c>
      <c r="R2274">
        <f t="shared" ca="1" si="257"/>
        <v>-2.0451687545586101</v>
      </c>
      <c r="AH2274">
        <f t="shared" ca="1" si="258"/>
        <v>23.119397105526598</v>
      </c>
      <c r="AI2274">
        <f t="shared" ca="1" si="259"/>
        <v>0.63871659401481407</v>
      </c>
      <c r="AX2274">
        <f t="shared" ca="1" si="260"/>
        <v>8.3028481268110319</v>
      </c>
    </row>
    <row r="2275" spans="1:50">
      <c r="A2275">
        <f t="shared" ca="1" si="256"/>
        <v>0.67255739971475859</v>
      </c>
      <c r="R2275">
        <f t="shared" ca="1" si="257"/>
        <v>0.56531254252014718</v>
      </c>
      <c r="AH2275">
        <f t="shared" ca="1" si="258"/>
        <v>35.26304824782116</v>
      </c>
      <c r="AI2275">
        <f t="shared" ca="1" si="259"/>
        <v>0.89141112652697652</v>
      </c>
      <c r="AX2275">
        <f t="shared" ca="1" si="260"/>
        <v>2.7902150421369298</v>
      </c>
    </row>
    <row r="2276" spans="1:50">
      <c r="A2276">
        <f t="shared" ca="1" si="256"/>
        <v>0.14232918614680556</v>
      </c>
      <c r="R2276">
        <f t="shared" ca="1" si="257"/>
        <v>-1.1627612509054879</v>
      </c>
      <c r="AH2276">
        <f t="shared" ca="1" si="258"/>
        <v>8.7841648306223519</v>
      </c>
      <c r="AI2276">
        <f t="shared" ca="1" si="259"/>
        <v>0.1543231035430852</v>
      </c>
      <c r="AX2276">
        <f t="shared" ca="1" si="260"/>
        <v>1.3504297203128464</v>
      </c>
    </row>
    <row r="2277" spans="1:50">
      <c r="A2277">
        <f t="shared" ca="1" si="256"/>
        <v>0.25235800975591505</v>
      </c>
      <c r="R2277">
        <f t="shared" ca="1" si="257"/>
        <v>-1.6737629595509567</v>
      </c>
      <c r="AH2277">
        <f t="shared" ca="1" si="258"/>
        <v>26.902968448591171</v>
      </c>
      <c r="AI2277">
        <f t="shared" ca="1" si="259"/>
        <v>0.73326356675661253</v>
      </c>
      <c r="AX2277">
        <f t="shared" ca="1" si="260"/>
        <v>1.7752882555629135</v>
      </c>
    </row>
    <row r="2278" spans="1:50">
      <c r="A2278">
        <f t="shared" ca="1" si="256"/>
        <v>0.84407201768181583</v>
      </c>
      <c r="R2278">
        <f t="shared" ca="1" si="257"/>
        <v>-0.59569670942096742</v>
      </c>
      <c r="AH2278">
        <f t="shared" ca="1" si="258"/>
        <v>29.964670202355027</v>
      </c>
      <c r="AI2278">
        <f t="shared" ca="1" si="259"/>
        <v>0.79929277994979975</v>
      </c>
      <c r="AX2278">
        <f t="shared" ca="1" si="260"/>
        <v>0.52820006222474158</v>
      </c>
    </row>
    <row r="2279" spans="1:50">
      <c r="A2279">
        <f t="shared" ca="1" si="256"/>
        <v>0.20492952780479956</v>
      </c>
      <c r="R2279">
        <f t="shared" ca="1" si="257"/>
        <v>1.6473600338135068</v>
      </c>
      <c r="AH2279">
        <f t="shared" ca="1" si="258"/>
        <v>22.174277588044614</v>
      </c>
      <c r="AI2279">
        <f t="shared" ca="1" si="259"/>
        <v>0.61286458612640182</v>
      </c>
      <c r="AX2279">
        <f t="shared" ca="1" si="260"/>
        <v>2.4789232552234353</v>
      </c>
    </row>
    <row r="2280" spans="1:50">
      <c r="A2280">
        <f t="shared" ca="1" si="256"/>
        <v>0.17521948539397725</v>
      </c>
      <c r="R2280">
        <f t="shared" ca="1" si="257"/>
        <v>-1.4708130800550865E-2</v>
      </c>
      <c r="AH2280">
        <f t="shared" ca="1" si="258"/>
        <v>19.604710091264195</v>
      </c>
      <c r="AI2280">
        <f t="shared" ca="1" si="259"/>
        <v>0.53806317568195172</v>
      </c>
      <c r="AX2280">
        <f t="shared" ca="1" si="260"/>
        <v>1.0217292558377749</v>
      </c>
    </row>
    <row r="2281" spans="1:50">
      <c r="A2281">
        <f t="shared" ca="1" si="256"/>
        <v>5.7833800442585015E-2</v>
      </c>
      <c r="R2281">
        <f t="shared" ca="1" si="257"/>
        <v>1.5141360545692746</v>
      </c>
      <c r="AH2281">
        <f t="shared" ca="1" si="258"/>
        <v>12.807574913135063</v>
      </c>
      <c r="AI2281">
        <f t="shared" ca="1" si="259"/>
        <v>0.30836175807896982</v>
      </c>
      <c r="AX2281">
        <f t="shared" ca="1" si="260"/>
        <v>2.9063012837263922</v>
      </c>
    </row>
    <row r="2282" spans="1:50">
      <c r="A2282">
        <f t="shared" ca="1" si="256"/>
        <v>0.64031146287197427</v>
      </c>
      <c r="R2282">
        <f t="shared" ca="1" si="257"/>
        <v>0.68376701939648898</v>
      </c>
      <c r="AH2282">
        <f t="shared" ca="1" si="258"/>
        <v>34.55079129394727</v>
      </c>
      <c r="AI2282">
        <f t="shared" ca="1" si="259"/>
        <v>0.88066097517841224</v>
      </c>
      <c r="AX2282">
        <f t="shared" ca="1" si="260"/>
        <v>2.9963788867715917</v>
      </c>
    </row>
    <row r="2283" spans="1:50">
      <c r="A2283">
        <f t="shared" ca="1" si="256"/>
        <v>0.81595952407530747</v>
      </c>
      <c r="R2283">
        <f t="shared" ca="1" si="257"/>
        <v>0.68559650553920426</v>
      </c>
      <c r="AH2283">
        <f t="shared" ca="1" si="258"/>
        <v>16.562143806720165</v>
      </c>
      <c r="AI2283">
        <f t="shared" ca="1" si="259"/>
        <v>0.44095488659876869</v>
      </c>
      <c r="AX2283">
        <f t="shared" ca="1" si="260"/>
        <v>2.8607647712350759</v>
      </c>
    </row>
    <row r="2284" spans="1:50">
      <c r="A2284">
        <f t="shared" ca="1" si="256"/>
        <v>0.4340368773736345</v>
      </c>
      <c r="R2284">
        <f t="shared" ca="1" si="257"/>
        <v>-1.321073897637536</v>
      </c>
      <c r="AH2284">
        <f t="shared" ca="1" si="258"/>
        <v>29.33829238352596</v>
      </c>
      <c r="AI2284">
        <f t="shared" ca="1" si="259"/>
        <v>0.78654691918566932</v>
      </c>
      <c r="AX2284">
        <f t="shared" ca="1" si="260"/>
        <v>0.1736768992327582</v>
      </c>
    </row>
    <row r="2285" spans="1:50">
      <c r="A2285">
        <f t="shared" ca="1" si="256"/>
        <v>0.17521557998537762</v>
      </c>
      <c r="R2285">
        <f t="shared" ca="1" si="257"/>
        <v>1.50012322264339</v>
      </c>
      <c r="AH2285">
        <f t="shared" ca="1" si="258"/>
        <v>25.721404144944302</v>
      </c>
      <c r="AI2285">
        <f t="shared" ca="1" si="259"/>
        <v>0.70527489165343615</v>
      </c>
      <c r="AX2285">
        <f t="shared" ca="1" si="260"/>
        <v>1.6980489252295001</v>
      </c>
    </row>
    <row r="2286" spans="1:50">
      <c r="A2286">
        <f t="shared" ca="1" si="256"/>
        <v>0.13684515835038202</v>
      </c>
      <c r="R2286">
        <f t="shared" ca="1" si="257"/>
        <v>-2.3603122155441856</v>
      </c>
      <c r="AH2286">
        <f t="shared" ca="1" si="258"/>
        <v>8.4679101990934171</v>
      </c>
      <c r="AI2286">
        <f t="shared" ca="1" si="259"/>
        <v>0.14341100627982062</v>
      </c>
      <c r="AX2286">
        <f t="shared" ca="1" si="260"/>
        <v>0.25570144491270824</v>
      </c>
    </row>
    <row r="2287" spans="1:50">
      <c r="A2287">
        <f t="shared" ca="1" si="256"/>
        <v>0.92248305418553822</v>
      </c>
      <c r="R2287">
        <f t="shared" ca="1" si="257"/>
        <v>0.32398072260836358</v>
      </c>
      <c r="AH2287">
        <f t="shared" ca="1" si="258"/>
        <v>5.0713671387355141</v>
      </c>
      <c r="AI2287">
        <f t="shared" ca="1" si="259"/>
        <v>5.1437529311692876E-2</v>
      </c>
      <c r="AX2287">
        <f t="shared" ca="1" si="260"/>
        <v>0.1665960223429169</v>
      </c>
    </row>
    <row r="2288" spans="1:50">
      <c r="A2288">
        <f t="shared" ca="1" si="256"/>
        <v>0.26176752210780041</v>
      </c>
      <c r="R2288">
        <f t="shared" ca="1" si="257"/>
        <v>0.96489838199464761</v>
      </c>
      <c r="AH2288">
        <f t="shared" ca="1" si="258"/>
        <v>27.426443277350081</v>
      </c>
      <c r="AI2288">
        <f t="shared" ca="1" si="259"/>
        <v>0.7452172684446533</v>
      </c>
      <c r="AX2288">
        <f t="shared" ca="1" si="260"/>
        <v>1.6465853479862647</v>
      </c>
    </row>
    <row r="2289" spans="1:50">
      <c r="A2289">
        <f t="shared" ca="1" si="256"/>
        <v>0.84222102839274249</v>
      </c>
      <c r="R2289">
        <f t="shared" ca="1" si="257"/>
        <v>0.15007127594584374</v>
      </c>
      <c r="AH2289">
        <f t="shared" ca="1" si="258"/>
        <v>16.222936615663272</v>
      </c>
      <c r="AI2289">
        <f t="shared" ca="1" si="259"/>
        <v>0.4295549945652497</v>
      </c>
      <c r="AX2289">
        <f t="shared" ca="1" si="260"/>
        <v>1.2618773996520833</v>
      </c>
    </row>
    <row r="2290" spans="1:50">
      <c r="A2290">
        <f t="shared" ca="1" si="256"/>
        <v>0.83522383612856044</v>
      </c>
      <c r="R2290">
        <f t="shared" ca="1" si="257"/>
        <v>-0.18502440058092906</v>
      </c>
      <c r="AH2290">
        <f t="shared" ca="1" si="258"/>
        <v>13.293836969475407</v>
      </c>
      <c r="AI2290">
        <f t="shared" ca="1" si="259"/>
        <v>0.32632879778827473</v>
      </c>
      <c r="AX2290">
        <f t="shared" ca="1" si="260"/>
        <v>5.1667114638547487</v>
      </c>
    </row>
    <row r="2291" spans="1:50">
      <c r="A2291">
        <f t="shared" ca="1" si="256"/>
        <v>0.49176297425383986</v>
      </c>
      <c r="R2291">
        <f t="shared" ca="1" si="257"/>
        <v>0.47768825262757514</v>
      </c>
      <c r="AH2291">
        <f t="shared" ca="1" si="258"/>
        <v>36.707062202278991</v>
      </c>
      <c r="AI2291">
        <f t="shared" ca="1" si="259"/>
        <v>0.91164890235296003</v>
      </c>
      <c r="AX2291">
        <f t="shared" ca="1" si="260"/>
        <v>1.6062140327628365</v>
      </c>
    </row>
    <row r="2292" spans="1:50">
      <c r="A2292">
        <f t="shared" ca="1" si="256"/>
        <v>0.55722601310747122</v>
      </c>
      <c r="R2292">
        <f t="shared" ca="1" si="257"/>
        <v>-0.58536714222623509</v>
      </c>
      <c r="AH2292">
        <f t="shared" ca="1" si="258"/>
        <v>15.76254201358897</v>
      </c>
      <c r="AI2292">
        <f t="shared" ca="1" si="259"/>
        <v>0.41389823531436964</v>
      </c>
      <c r="AX2292">
        <f t="shared" ca="1" si="260"/>
        <v>0.16233519435799523</v>
      </c>
    </row>
    <row r="2293" spans="1:50">
      <c r="A2293">
        <f t="shared" ca="1" si="256"/>
        <v>6.3303455191558999E-3</v>
      </c>
      <c r="R2293">
        <f t="shared" ca="1" si="257"/>
        <v>-0.10235395659991715</v>
      </c>
      <c r="AH2293">
        <f t="shared" ca="1" si="258"/>
        <v>11.462418274975334</v>
      </c>
      <c r="AI2293">
        <f t="shared" ca="1" si="259"/>
        <v>0.25742739739352227</v>
      </c>
      <c r="AX2293">
        <f t="shared" ca="1" si="260"/>
        <v>0.90074283998144422</v>
      </c>
    </row>
    <row r="2294" spans="1:50">
      <c r="A2294">
        <f t="shared" ca="1" si="256"/>
        <v>0.82106194049807468</v>
      </c>
      <c r="R2294">
        <f t="shared" ca="1" si="257"/>
        <v>-5.4828877737303737E-2</v>
      </c>
      <c r="AH2294">
        <f t="shared" ca="1" si="258"/>
        <v>21.852313571810154</v>
      </c>
      <c r="AI2294">
        <f t="shared" ca="1" si="259"/>
        <v>0.60385387437014859</v>
      </c>
      <c r="AX2294">
        <f t="shared" ca="1" si="260"/>
        <v>0.31143263364264062</v>
      </c>
    </row>
    <row r="2295" spans="1:50">
      <c r="A2295">
        <f t="shared" ca="1" si="256"/>
        <v>0.64121802944669914</v>
      </c>
      <c r="R2295">
        <f t="shared" ca="1" si="257"/>
        <v>-0.10529212758188743</v>
      </c>
      <c r="AH2295">
        <f t="shared" ca="1" si="258"/>
        <v>8.9153339877447504</v>
      </c>
      <c r="AI2295">
        <f t="shared" ca="1" si="259"/>
        <v>0.15896636022607347</v>
      </c>
      <c r="AX2295">
        <f t="shared" ca="1" si="260"/>
        <v>2.7526180996454617</v>
      </c>
    </row>
    <row r="2296" spans="1:50">
      <c r="A2296">
        <f t="shared" ca="1" si="256"/>
        <v>0.16589417378103211</v>
      </c>
      <c r="R2296">
        <f t="shared" ca="1" si="257"/>
        <v>8.4703709586017167E-2</v>
      </c>
      <c r="AH2296">
        <f t="shared" ca="1" si="258"/>
        <v>2.2507304890943929</v>
      </c>
      <c r="AI2296">
        <f t="shared" ca="1" si="259"/>
        <v>1.0131575469078169E-2</v>
      </c>
      <c r="AX2296">
        <f t="shared" ca="1" si="260"/>
        <v>1.7540616546988685</v>
      </c>
    </row>
    <row r="2297" spans="1:50">
      <c r="A2297">
        <f t="shared" ca="1" si="256"/>
        <v>7.6601147666435221E-2</v>
      </c>
      <c r="R2297">
        <f t="shared" ca="1" si="257"/>
        <v>-0.55770635994565854</v>
      </c>
      <c r="AH2297">
        <f t="shared" ca="1" si="258"/>
        <v>26.516072383957329</v>
      </c>
      <c r="AI2297">
        <f t="shared" ca="1" si="259"/>
        <v>0.72425257186223424</v>
      </c>
      <c r="AX2297">
        <f t="shared" ca="1" si="260"/>
        <v>1.9218977833761173</v>
      </c>
    </row>
    <row r="2298" spans="1:50">
      <c r="A2298">
        <f t="shared" ca="1" si="256"/>
        <v>0.38437884470930506</v>
      </c>
      <c r="R2298">
        <f t="shared" ca="1" si="257"/>
        <v>-1.7601360613843569</v>
      </c>
      <c r="AH2298">
        <f t="shared" ca="1" si="258"/>
        <v>21.346385553866511</v>
      </c>
      <c r="AI2298">
        <f t="shared" ca="1" si="259"/>
        <v>0.58948518958616514</v>
      </c>
      <c r="AX2298">
        <f t="shared" ca="1" si="260"/>
        <v>0.92028992406224286</v>
      </c>
    </row>
    <row r="2299" spans="1:50">
      <c r="A2299">
        <f t="shared" ca="1" si="256"/>
        <v>0.24774020074924019</v>
      </c>
      <c r="R2299">
        <f t="shared" ca="1" si="257"/>
        <v>-1.9225222898766814</v>
      </c>
      <c r="AH2299">
        <f t="shared" ca="1" si="258"/>
        <v>9.0590409049683061</v>
      </c>
      <c r="AI2299">
        <f t="shared" ca="1" si="259"/>
        <v>0.164132444235778</v>
      </c>
      <c r="AX2299">
        <f t="shared" ca="1" si="260"/>
        <v>2.1675309579143103</v>
      </c>
    </row>
    <row r="2300" spans="1:50">
      <c r="A2300">
        <f t="shared" ca="1" si="256"/>
        <v>1.164073924274478E-2</v>
      </c>
      <c r="R2300">
        <f t="shared" ca="1" si="257"/>
        <v>-0.58015037590495067</v>
      </c>
      <c r="AH2300">
        <f t="shared" ca="1" si="258"/>
        <v>18.614657559245003</v>
      </c>
      <c r="AI2300">
        <f t="shared" ca="1" si="259"/>
        <v>0.50748013993827157</v>
      </c>
      <c r="AX2300">
        <f t="shared" ca="1" si="260"/>
        <v>3.2761447340810772</v>
      </c>
    </row>
    <row r="2301" spans="1:50">
      <c r="A2301">
        <f t="shared" ca="1" si="256"/>
        <v>0.28471639448399277</v>
      </c>
      <c r="R2301">
        <f t="shared" ca="1" si="257"/>
        <v>-0.39771440686437159</v>
      </c>
      <c r="AH2301">
        <f t="shared" ca="1" si="258"/>
        <v>10.353844462508079</v>
      </c>
      <c r="AI2301">
        <f t="shared" ca="1" si="259"/>
        <v>0.21409117554849932</v>
      </c>
      <c r="AX2301">
        <f t="shared" ca="1" si="260"/>
        <v>0.6107834392611291</v>
      </c>
    </row>
    <row r="2302" spans="1:50">
      <c r="A2302">
        <f t="shared" ca="1" si="256"/>
        <v>0.82755961760501751</v>
      </c>
      <c r="R2302">
        <f t="shared" ca="1" si="257"/>
        <v>-1.9901885496880536</v>
      </c>
      <c r="AH2302">
        <f t="shared" ca="1" si="258"/>
        <v>6.0752829095510306</v>
      </c>
      <c r="AI2302">
        <f t="shared" ca="1" si="259"/>
        <v>7.3818124862165657E-2</v>
      </c>
      <c r="AX2302">
        <f t="shared" ca="1" si="260"/>
        <v>2.9039510244950173</v>
      </c>
    </row>
    <row r="2303" spans="1:50">
      <c r="A2303">
        <f t="shared" ca="1" si="256"/>
        <v>0.53163450171787385</v>
      </c>
      <c r="R2303">
        <f t="shared" ca="1" si="257"/>
        <v>-0.22090902642342755</v>
      </c>
      <c r="AH2303">
        <f t="shared" ca="1" si="258"/>
        <v>28.181139081686659</v>
      </c>
      <c r="AI2303">
        <f t="shared" ca="1" si="259"/>
        <v>0.76196865411364934</v>
      </c>
      <c r="AX2303">
        <f t="shared" ca="1" si="260"/>
        <v>0.29884394180470281</v>
      </c>
    </row>
    <row r="2304" spans="1:50">
      <c r="A2304">
        <f t="shared" ca="1" si="256"/>
        <v>0.80642602093171334</v>
      </c>
      <c r="R2304">
        <f t="shared" ca="1" si="257"/>
        <v>-2.3231339371075634</v>
      </c>
      <c r="AH2304">
        <f t="shared" ca="1" si="258"/>
        <v>22.060769440421211</v>
      </c>
      <c r="AI2304">
        <f t="shared" ca="1" si="259"/>
        <v>0.6096996978693493</v>
      </c>
      <c r="AX2304">
        <f t="shared" ca="1" si="260"/>
        <v>1.5787989298964682</v>
      </c>
    </row>
    <row r="2305" spans="1:50">
      <c r="A2305">
        <f t="shared" ca="1" si="256"/>
        <v>0.77717506663392177</v>
      </c>
      <c r="R2305">
        <f t="shared" ca="1" si="257"/>
        <v>0.85737700365456793</v>
      </c>
      <c r="AH2305">
        <f t="shared" ca="1" si="258"/>
        <v>2.2694072323279846</v>
      </c>
      <c r="AI2305">
        <f t="shared" ca="1" si="259"/>
        <v>1.0300418372285125E-2</v>
      </c>
      <c r="AX2305">
        <f t="shared" ca="1" si="260"/>
        <v>2.6113837511904596</v>
      </c>
    </row>
    <row r="2306" spans="1:50">
      <c r="A2306">
        <f t="shared" ca="1" si="256"/>
        <v>0.86016485169778567</v>
      </c>
      <c r="R2306">
        <f t="shared" ca="1" si="257"/>
        <v>0.14234441310542659</v>
      </c>
      <c r="AH2306">
        <f t="shared" ca="1" si="258"/>
        <v>28.774531006089223</v>
      </c>
      <c r="AI2306">
        <f t="shared" ca="1" si="259"/>
        <v>0.77473973299426613</v>
      </c>
      <c r="AX2306">
        <f t="shared" ca="1" si="260"/>
        <v>1.9439041298672026</v>
      </c>
    </row>
    <row r="2307" spans="1:50">
      <c r="A2307">
        <f t="shared" ref="A2307:A2370" ca="1" si="261">RAND()</f>
        <v>0.14806090566085928</v>
      </c>
      <c r="R2307">
        <f t="shared" ref="R2307:R2370" ca="1" si="262">_xlfn.NORM.INV(RAND(),0,1)</f>
        <v>0.95354761365685792</v>
      </c>
      <c r="AH2307">
        <f t="shared" ref="AH2307:AH2370" ca="1" si="263">IF(AI2307&lt;$AL$4,$AL$1+SQRT(AI2307*($AL$2-$AL$1)*($AL$3-$AL$1)),$AL$2-SQRT((1-AI2307)*($AL$2-$AL$1)*($AL$2-$AL$3)))</f>
        <v>31.29638585009609</v>
      </c>
      <c r="AI2307">
        <f t="shared" ref="AI2307:AI2370" ca="1" si="264">RAND()</f>
        <v>0.82508740886575715</v>
      </c>
      <c r="AX2307">
        <f t="shared" ref="AX2307:AX2370" ca="1" si="265">-LN(1-RAND())/$AW$2</f>
        <v>3.3257757850831619E-2</v>
      </c>
    </row>
    <row r="2308" spans="1:50">
      <c r="A2308">
        <f t="shared" ca="1" si="261"/>
        <v>0.20822125507138844</v>
      </c>
      <c r="R2308">
        <f t="shared" ca="1" si="262"/>
        <v>1.1286280467327283</v>
      </c>
      <c r="AH2308">
        <f t="shared" ca="1" si="263"/>
        <v>12.975270776401736</v>
      </c>
      <c r="AI2308">
        <f t="shared" ca="1" si="264"/>
        <v>0.31458471295961432</v>
      </c>
      <c r="AX2308">
        <f t="shared" ca="1" si="265"/>
        <v>0.65700642706320922</v>
      </c>
    </row>
    <row r="2309" spans="1:50">
      <c r="A2309">
        <f t="shared" ca="1" si="261"/>
        <v>0.95335299782617433</v>
      </c>
      <c r="R2309">
        <f t="shared" ca="1" si="262"/>
        <v>-1.4822973712092176</v>
      </c>
      <c r="AH2309">
        <f t="shared" ca="1" si="263"/>
        <v>18.475962913664425</v>
      </c>
      <c r="AI2309">
        <f t="shared" ca="1" si="264"/>
        <v>0.50311754288966959</v>
      </c>
      <c r="AX2309">
        <f t="shared" ca="1" si="265"/>
        <v>0.73684581950744155</v>
      </c>
    </row>
    <row r="2310" spans="1:50">
      <c r="A2310">
        <f t="shared" ca="1" si="261"/>
        <v>0.39335999666808541</v>
      </c>
      <c r="R2310">
        <f t="shared" ca="1" si="262"/>
        <v>0.81656274460066947</v>
      </c>
      <c r="AH2310">
        <f t="shared" ca="1" si="263"/>
        <v>35.752895665371184</v>
      </c>
      <c r="AI2310">
        <f t="shared" ca="1" si="264"/>
        <v>0.89851000903910039</v>
      </c>
      <c r="AX2310">
        <f t="shared" ca="1" si="265"/>
        <v>7.9380535280846658</v>
      </c>
    </row>
    <row r="2311" spans="1:50">
      <c r="A2311">
        <f t="shared" ca="1" si="261"/>
        <v>0.91443307600520674</v>
      </c>
      <c r="R2311">
        <f t="shared" ca="1" si="262"/>
        <v>-0.89109621066502831</v>
      </c>
      <c r="AH2311">
        <f t="shared" ca="1" si="263"/>
        <v>33.568815586050718</v>
      </c>
      <c r="AI2311">
        <f t="shared" ca="1" si="264"/>
        <v>0.86500808937739504</v>
      </c>
      <c r="AX2311">
        <f t="shared" ca="1" si="265"/>
        <v>2.4471327748922582</v>
      </c>
    </row>
    <row r="2312" spans="1:50">
      <c r="A2312">
        <f t="shared" ca="1" si="261"/>
        <v>2.7074673760894674E-2</v>
      </c>
      <c r="R2312">
        <f t="shared" ca="1" si="262"/>
        <v>2.4507397232445074</v>
      </c>
      <c r="AH2312">
        <f t="shared" ca="1" si="263"/>
        <v>16.24657294422969</v>
      </c>
      <c r="AI2312">
        <f t="shared" ca="1" si="264"/>
        <v>0.43035308099539649</v>
      </c>
      <c r="AX2312">
        <f t="shared" ca="1" si="265"/>
        <v>2.655214286581697</v>
      </c>
    </row>
    <row r="2313" spans="1:50">
      <c r="A2313">
        <f t="shared" ca="1" si="261"/>
        <v>0.4655984281978679</v>
      </c>
      <c r="R2313">
        <f t="shared" ca="1" si="262"/>
        <v>-0.41839614942519798</v>
      </c>
      <c r="AH2313">
        <f t="shared" ca="1" si="263"/>
        <v>7.7015842746274972</v>
      </c>
      <c r="AI2313">
        <f t="shared" ca="1" si="264"/>
        <v>0.11862880067837911</v>
      </c>
      <c r="AX2313">
        <f t="shared" ca="1" si="265"/>
        <v>0.73533820891290758</v>
      </c>
    </row>
    <row r="2314" spans="1:50">
      <c r="A2314">
        <f t="shared" ca="1" si="261"/>
        <v>0.11500803409696014</v>
      </c>
      <c r="R2314">
        <f t="shared" ca="1" si="262"/>
        <v>-0.79187611953042225</v>
      </c>
      <c r="AH2314">
        <f t="shared" ca="1" si="263"/>
        <v>32.804476716990408</v>
      </c>
      <c r="AI2314">
        <f t="shared" ca="1" si="264"/>
        <v>0.85215698951173757</v>
      </c>
      <c r="AX2314">
        <f t="shared" ca="1" si="265"/>
        <v>1.2653951113283128</v>
      </c>
    </row>
    <row r="2315" spans="1:50">
      <c r="A2315">
        <f t="shared" ca="1" si="261"/>
        <v>0.48500186880195062</v>
      </c>
      <c r="R2315">
        <f t="shared" ca="1" si="262"/>
        <v>-0.65137777572154765</v>
      </c>
      <c r="AH2315">
        <f t="shared" ca="1" si="263"/>
        <v>7.3736878007556923</v>
      </c>
      <c r="AI2315">
        <f t="shared" ca="1" si="264"/>
        <v>0.10874254356602664</v>
      </c>
      <c r="AX2315">
        <f t="shared" ca="1" si="265"/>
        <v>2.6670152318259501</v>
      </c>
    </row>
    <row r="2316" spans="1:50">
      <c r="A2316">
        <f t="shared" ca="1" si="261"/>
        <v>0.29766488165558935</v>
      </c>
      <c r="R2316">
        <f t="shared" ca="1" si="262"/>
        <v>-1.0016942424311148</v>
      </c>
      <c r="AH2316">
        <f t="shared" ca="1" si="263"/>
        <v>18.227874704716378</v>
      </c>
      <c r="AI2316">
        <f t="shared" ca="1" si="264"/>
        <v>0.49526602711039924</v>
      </c>
      <c r="AX2316">
        <f t="shared" ca="1" si="265"/>
        <v>1.6503616737930553</v>
      </c>
    </row>
    <row r="2317" spans="1:50">
      <c r="A2317">
        <f t="shared" ca="1" si="261"/>
        <v>0.55981303994729414</v>
      </c>
      <c r="R2317">
        <f t="shared" ca="1" si="262"/>
        <v>0.59239225924017325</v>
      </c>
      <c r="AH2317">
        <f t="shared" ca="1" si="263"/>
        <v>11.919132731067251</v>
      </c>
      <c r="AI2317">
        <f t="shared" ca="1" si="264"/>
        <v>0.2749237740229632</v>
      </c>
      <c r="AX2317">
        <f t="shared" ca="1" si="265"/>
        <v>1.8036461960358123</v>
      </c>
    </row>
    <row r="2318" spans="1:50">
      <c r="A2318">
        <f t="shared" ca="1" si="261"/>
        <v>0.83419575049646788</v>
      </c>
      <c r="R2318">
        <f t="shared" ca="1" si="262"/>
        <v>-1.0460825344667386</v>
      </c>
      <c r="AH2318">
        <f t="shared" ca="1" si="263"/>
        <v>13.419815779683631</v>
      </c>
      <c r="AI2318">
        <f t="shared" ca="1" si="264"/>
        <v>0.33094506120385869</v>
      </c>
      <c r="AX2318">
        <f t="shared" ca="1" si="265"/>
        <v>0.61037195948800227</v>
      </c>
    </row>
    <row r="2319" spans="1:50">
      <c r="A2319">
        <f t="shared" ca="1" si="261"/>
        <v>0.91517207483955809</v>
      </c>
      <c r="R2319">
        <f t="shared" ca="1" si="262"/>
        <v>-0.85725972862211008</v>
      </c>
      <c r="AH2319">
        <f t="shared" ca="1" si="263"/>
        <v>4.4930023387817366</v>
      </c>
      <c r="AI2319">
        <f t="shared" ca="1" si="264"/>
        <v>4.0374140032596317E-2</v>
      </c>
      <c r="AX2319">
        <f t="shared" ca="1" si="265"/>
        <v>1.247645937201296</v>
      </c>
    </row>
    <row r="2320" spans="1:50">
      <c r="A2320">
        <f t="shared" ca="1" si="261"/>
        <v>0.12034875212953811</v>
      </c>
      <c r="R2320">
        <f t="shared" ca="1" si="262"/>
        <v>0.61650490404913905</v>
      </c>
      <c r="AH2320">
        <f t="shared" ca="1" si="263"/>
        <v>33.150523247258569</v>
      </c>
      <c r="AI2320">
        <f t="shared" ca="1" si="264"/>
        <v>0.85804756657941306</v>
      </c>
      <c r="AX2320">
        <f t="shared" ca="1" si="265"/>
        <v>1.9073342068168635</v>
      </c>
    </row>
    <row r="2321" spans="1:50">
      <c r="A2321">
        <f t="shared" ca="1" si="261"/>
        <v>0.88279121888801382</v>
      </c>
      <c r="R2321">
        <f t="shared" ca="1" si="262"/>
        <v>-1.032624945453239</v>
      </c>
      <c r="AH2321">
        <f t="shared" ca="1" si="263"/>
        <v>21.419493783622194</v>
      </c>
      <c r="AI2321">
        <f t="shared" ca="1" si="264"/>
        <v>0.59157733220779485</v>
      </c>
      <c r="AX2321">
        <f t="shared" ca="1" si="265"/>
        <v>0.61008546119873974</v>
      </c>
    </row>
    <row r="2322" spans="1:50">
      <c r="A2322">
        <f t="shared" ca="1" si="261"/>
        <v>9.4988012928064358E-2</v>
      </c>
      <c r="R2322">
        <f t="shared" ca="1" si="262"/>
        <v>0.96234821651437374</v>
      </c>
      <c r="AH2322">
        <f t="shared" ca="1" si="263"/>
        <v>27.42916508370865</v>
      </c>
      <c r="AI2322">
        <f t="shared" ca="1" si="264"/>
        <v>0.74527870559076159</v>
      </c>
      <c r="AX2322">
        <f t="shared" ca="1" si="265"/>
        <v>1.641896744121861</v>
      </c>
    </row>
    <row r="2323" spans="1:50">
      <c r="A2323">
        <f t="shared" ca="1" si="261"/>
        <v>0.65564917747187212</v>
      </c>
      <c r="R2323">
        <f t="shared" ca="1" si="262"/>
        <v>0.55626323668796906</v>
      </c>
      <c r="AH2323">
        <f t="shared" ca="1" si="263"/>
        <v>12.453591523740357</v>
      </c>
      <c r="AI2323">
        <f t="shared" ca="1" si="264"/>
        <v>0.29513360526692889</v>
      </c>
      <c r="AX2323">
        <f t="shared" ca="1" si="265"/>
        <v>0.79912960369224628</v>
      </c>
    </row>
    <row r="2324" spans="1:50">
      <c r="A2324">
        <f t="shared" ca="1" si="261"/>
        <v>0.66044994383206779</v>
      </c>
      <c r="R2324">
        <f t="shared" ca="1" si="262"/>
        <v>0.19057919165786577</v>
      </c>
      <c r="AH2324">
        <f t="shared" ca="1" si="263"/>
        <v>11.210361296558439</v>
      </c>
      <c r="AI2324">
        <f t="shared" ca="1" si="264"/>
        <v>0.24768196462823433</v>
      </c>
      <c r="AX2324">
        <f t="shared" ca="1" si="265"/>
        <v>2.7421053724888478</v>
      </c>
    </row>
    <row r="2325" spans="1:50">
      <c r="A2325">
        <f t="shared" ca="1" si="261"/>
        <v>0.43045505257795003</v>
      </c>
      <c r="R2325">
        <f t="shared" ca="1" si="262"/>
        <v>-0.24711430038326654</v>
      </c>
      <c r="AH2325">
        <f t="shared" ca="1" si="263"/>
        <v>18.638483395536593</v>
      </c>
      <c r="AI2325">
        <f t="shared" ca="1" si="264"/>
        <v>0.50822763813398297</v>
      </c>
      <c r="AX2325">
        <f t="shared" ca="1" si="265"/>
        <v>0.41266170432723387</v>
      </c>
    </row>
    <row r="2326" spans="1:50">
      <c r="A2326">
        <f t="shared" ca="1" si="261"/>
        <v>0.12862868619815693</v>
      </c>
      <c r="R2326">
        <f t="shared" ca="1" si="262"/>
        <v>-0.29022083791291436</v>
      </c>
      <c r="AH2326">
        <f t="shared" ca="1" si="263"/>
        <v>26.925553983408378</v>
      </c>
      <c r="AI2326">
        <f t="shared" ca="1" si="264"/>
        <v>0.73378497051369951</v>
      </c>
      <c r="AX2326">
        <f t="shared" ca="1" si="265"/>
        <v>0.51538502420236076</v>
      </c>
    </row>
    <row r="2327" spans="1:50">
      <c r="A2327">
        <f t="shared" ca="1" si="261"/>
        <v>0.91885786440530137</v>
      </c>
      <c r="R2327">
        <f t="shared" ca="1" si="262"/>
        <v>-2.0765123763709958</v>
      </c>
      <c r="AH2327">
        <f t="shared" ca="1" si="263"/>
        <v>13.872760138931547</v>
      </c>
      <c r="AI2327">
        <f t="shared" ca="1" si="264"/>
        <v>0.34741127001041316</v>
      </c>
      <c r="AX2327">
        <f t="shared" ca="1" si="265"/>
        <v>1.1676782529516712</v>
      </c>
    </row>
    <row r="2328" spans="1:50">
      <c r="A2328">
        <f t="shared" ca="1" si="261"/>
        <v>0.82286981259978986</v>
      </c>
      <c r="R2328">
        <f t="shared" ca="1" si="262"/>
        <v>-1.0044515162465566</v>
      </c>
      <c r="AH2328">
        <f t="shared" ca="1" si="263"/>
        <v>32.940871349640489</v>
      </c>
      <c r="AI2328">
        <f t="shared" ca="1" si="264"/>
        <v>0.85449306484524168</v>
      </c>
      <c r="AX2328">
        <f t="shared" ca="1" si="265"/>
        <v>0.21294127349363376</v>
      </c>
    </row>
    <row r="2329" spans="1:50">
      <c r="A2329">
        <f t="shared" ca="1" si="261"/>
        <v>0.42392359830748549</v>
      </c>
      <c r="R2329">
        <f t="shared" ca="1" si="262"/>
        <v>0.82434873256458474</v>
      </c>
      <c r="AH2329">
        <f t="shared" ca="1" si="263"/>
        <v>14.332474234668346</v>
      </c>
      <c r="AI2329">
        <f t="shared" ca="1" si="264"/>
        <v>0.36391380288970143</v>
      </c>
      <c r="AX2329">
        <f t="shared" ca="1" si="265"/>
        <v>0.79186938376859706</v>
      </c>
    </row>
    <row r="2330" spans="1:50">
      <c r="A2330">
        <f t="shared" ca="1" si="261"/>
        <v>0.97810209606999388</v>
      </c>
      <c r="R2330">
        <f t="shared" ca="1" si="262"/>
        <v>0.24118893272717065</v>
      </c>
      <c r="AH2330">
        <f t="shared" ca="1" si="263"/>
        <v>14.899681103200997</v>
      </c>
      <c r="AI2330">
        <f t="shared" ca="1" si="264"/>
        <v>0.38398380667150733</v>
      </c>
      <c r="AX2330">
        <f t="shared" ca="1" si="265"/>
        <v>1.6920236844423551</v>
      </c>
    </row>
    <row r="2331" spans="1:50">
      <c r="A2331">
        <f t="shared" ca="1" si="261"/>
        <v>0.9469346500328446</v>
      </c>
      <c r="R2331">
        <f t="shared" ca="1" si="262"/>
        <v>-0.20414941131228867</v>
      </c>
      <c r="AH2331">
        <f t="shared" ca="1" si="263"/>
        <v>18.003257755589654</v>
      </c>
      <c r="AI2331">
        <f t="shared" ca="1" si="264"/>
        <v>0.48810424287238319</v>
      </c>
      <c r="AX2331">
        <f t="shared" ca="1" si="265"/>
        <v>0.89766511905073243</v>
      </c>
    </row>
    <row r="2332" spans="1:50">
      <c r="A2332">
        <f t="shared" ca="1" si="261"/>
        <v>0.62315269114847904</v>
      </c>
      <c r="R2332">
        <f t="shared" ca="1" si="262"/>
        <v>0.25807395688542784</v>
      </c>
      <c r="AH2332">
        <f t="shared" ca="1" si="263"/>
        <v>34.161615084346408</v>
      </c>
      <c r="AI2332">
        <f t="shared" ca="1" si="264"/>
        <v>0.87457278163179841</v>
      </c>
      <c r="AX2332">
        <f t="shared" ca="1" si="265"/>
        <v>1.9876711280602104</v>
      </c>
    </row>
    <row r="2333" spans="1:50">
      <c r="A2333">
        <f t="shared" ca="1" si="261"/>
        <v>0.18733151857699337</v>
      </c>
      <c r="R2333">
        <f t="shared" ca="1" si="262"/>
        <v>-0.14884079855608048</v>
      </c>
      <c r="AH2333">
        <f t="shared" ca="1" si="263"/>
        <v>27.10993017663786</v>
      </c>
      <c r="AI2333">
        <f t="shared" ca="1" si="264"/>
        <v>0.738022351740803</v>
      </c>
      <c r="AX2333">
        <f t="shared" ca="1" si="265"/>
        <v>4.2818489664718546</v>
      </c>
    </row>
    <row r="2334" spans="1:50">
      <c r="A2334">
        <f t="shared" ca="1" si="261"/>
        <v>2.9219680106407298E-2</v>
      </c>
      <c r="R2334">
        <f t="shared" ca="1" si="262"/>
        <v>1.3512224073961285</v>
      </c>
      <c r="AH2334">
        <f t="shared" ca="1" si="263"/>
        <v>30.713001219164699</v>
      </c>
      <c r="AI2334">
        <f t="shared" ca="1" si="264"/>
        <v>0.81400583901402879</v>
      </c>
      <c r="AX2334">
        <f t="shared" ca="1" si="265"/>
        <v>1.9976312287929194</v>
      </c>
    </row>
    <row r="2335" spans="1:50">
      <c r="A2335">
        <f t="shared" ca="1" si="261"/>
        <v>0.67745019337967816</v>
      </c>
      <c r="R2335">
        <f t="shared" ca="1" si="262"/>
        <v>2.0192250650287957</v>
      </c>
      <c r="AH2335">
        <f t="shared" ca="1" si="263"/>
        <v>24.472924246415687</v>
      </c>
      <c r="AI2335">
        <f t="shared" ca="1" si="264"/>
        <v>0.67418420173538396</v>
      </c>
      <c r="AX2335">
        <f t="shared" ca="1" si="265"/>
        <v>3.3617821105058927</v>
      </c>
    </row>
    <row r="2336" spans="1:50">
      <c r="A2336">
        <f t="shared" ca="1" si="261"/>
        <v>2.2543052717227674E-2</v>
      </c>
      <c r="R2336">
        <f t="shared" ca="1" si="262"/>
        <v>-3.8613028023549233E-2</v>
      </c>
      <c r="AH2336">
        <f t="shared" ca="1" si="263"/>
        <v>33.558140378148408</v>
      </c>
      <c r="AI2336">
        <f t="shared" ca="1" si="264"/>
        <v>0.86483262608766309</v>
      </c>
      <c r="AX2336">
        <f t="shared" ca="1" si="265"/>
        <v>2.5310910270100746</v>
      </c>
    </row>
    <row r="2337" spans="1:50">
      <c r="A2337">
        <f t="shared" ca="1" si="261"/>
        <v>4.7895607731386347E-3</v>
      </c>
      <c r="R2337">
        <f t="shared" ca="1" si="262"/>
        <v>-1.1557734549314418</v>
      </c>
      <c r="AH2337">
        <f t="shared" ca="1" si="263"/>
        <v>14.180057264694028</v>
      </c>
      <c r="AI2337">
        <f t="shared" ca="1" si="264"/>
        <v>0.35846585121970032</v>
      </c>
      <c r="AX2337">
        <f t="shared" ca="1" si="265"/>
        <v>1.6354384525699379</v>
      </c>
    </row>
    <row r="2338" spans="1:50">
      <c r="A2338">
        <f t="shared" ca="1" si="261"/>
        <v>0.27854714081482279</v>
      </c>
      <c r="R2338">
        <f t="shared" ca="1" si="262"/>
        <v>0.30412597952145953</v>
      </c>
      <c r="AH2338">
        <f t="shared" ca="1" si="263"/>
        <v>10.088528163455976</v>
      </c>
      <c r="AI2338">
        <f t="shared" ca="1" si="264"/>
        <v>0.20353720792037666</v>
      </c>
      <c r="AX2338">
        <f t="shared" ca="1" si="265"/>
        <v>3.9725843918716701</v>
      </c>
    </row>
    <row r="2339" spans="1:50">
      <c r="A2339">
        <f t="shared" ca="1" si="261"/>
        <v>0.62692357226717565</v>
      </c>
      <c r="R2339">
        <f t="shared" ca="1" si="262"/>
        <v>-1.2115126993898959</v>
      </c>
      <c r="AH2339">
        <f t="shared" ca="1" si="263"/>
        <v>29.935216671583088</v>
      </c>
      <c r="AI2339">
        <f t="shared" ca="1" si="264"/>
        <v>0.79870223499184134</v>
      </c>
      <c r="AX2339">
        <f t="shared" ca="1" si="265"/>
        <v>0.95124926762061479</v>
      </c>
    </row>
    <row r="2340" spans="1:50">
      <c r="A2340">
        <f t="shared" ca="1" si="261"/>
        <v>0.40996137043502834</v>
      </c>
      <c r="R2340">
        <f t="shared" ca="1" si="262"/>
        <v>0.31341746235602319</v>
      </c>
      <c r="AH2340">
        <f t="shared" ca="1" si="263"/>
        <v>4.8563063008721246</v>
      </c>
      <c r="AI2340">
        <f t="shared" ca="1" si="264"/>
        <v>4.7167421775780594E-2</v>
      </c>
      <c r="AX2340">
        <f t="shared" ca="1" si="265"/>
        <v>0.23171244291296431</v>
      </c>
    </row>
    <row r="2341" spans="1:50">
      <c r="A2341">
        <f t="shared" ca="1" si="261"/>
        <v>0.68314690634460107</v>
      </c>
      <c r="R2341">
        <f t="shared" ca="1" si="262"/>
        <v>-0.46469465087336226</v>
      </c>
      <c r="AH2341">
        <f t="shared" ca="1" si="263"/>
        <v>13.573897465895222</v>
      </c>
      <c r="AI2341">
        <f t="shared" ca="1" si="264"/>
        <v>0.3365695270874427</v>
      </c>
      <c r="AX2341">
        <f t="shared" ca="1" si="265"/>
        <v>7.5196341658883359</v>
      </c>
    </row>
    <row r="2342" spans="1:50">
      <c r="A2342">
        <f t="shared" ca="1" si="261"/>
        <v>0.29058334026646992</v>
      </c>
      <c r="R2342">
        <f t="shared" ca="1" si="262"/>
        <v>0.69967239597631969</v>
      </c>
      <c r="AH2342">
        <f t="shared" ca="1" si="263"/>
        <v>3.4276143670689487</v>
      </c>
      <c r="AI2342">
        <f t="shared" ca="1" si="264"/>
        <v>2.3497080498674938E-2</v>
      </c>
      <c r="AX2342">
        <f t="shared" ca="1" si="265"/>
        <v>1.1126995348523268</v>
      </c>
    </row>
    <row r="2343" spans="1:50">
      <c r="A2343">
        <f t="shared" ca="1" si="261"/>
        <v>0.1074513335702536</v>
      </c>
      <c r="R2343">
        <f t="shared" ca="1" si="262"/>
        <v>-0.1110785854674104</v>
      </c>
      <c r="AH2343">
        <f t="shared" ca="1" si="263"/>
        <v>38.947087256630716</v>
      </c>
      <c r="AI2343">
        <f t="shared" ca="1" si="264"/>
        <v>0.93891655994373246</v>
      </c>
      <c r="AX2343">
        <f t="shared" ca="1" si="265"/>
        <v>2.3626764529813395</v>
      </c>
    </row>
    <row r="2344" spans="1:50">
      <c r="A2344">
        <f t="shared" ca="1" si="261"/>
        <v>0.22301192348374588</v>
      </c>
      <c r="R2344">
        <f t="shared" ca="1" si="262"/>
        <v>-0.63908215157878667</v>
      </c>
      <c r="AH2344">
        <f t="shared" ca="1" si="263"/>
        <v>41.075310373736073</v>
      </c>
      <c r="AI2344">
        <f t="shared" ca="1" si="264"/>
        <v>0.96017495753742854</v>
      </c>
      <c r="AX2344">
        <f t="shared" ca="1" si="265"/>
        <v>3.5450081630401309</v>
      </c>
    </row>
    <row r="2345" spans="1:50">
      <c r="A2345">
        <f t="shared" ca="1" si="261"/>
        <v>0.9829106263380929</v>
      </c>
      <c r="R2345">
        <f t="shared" ca="1" si="262"/>
        <v>1.4042587324722575</v>
      </c>
      <c r="AH2345">
        <f t="shared" ca="1" si="263"/>
        <v>13.01698402200185</v>
      </c>
      <c r="AI2345">
        <f t="shared" ca="1" si="264"/>
        <v>0.31612826458556664</v>
      </c>
      <c r="AX2345">
        <f t="shared" ca="1" si="265"/>
        <v>1.1459221829368003</v>
      </c>
    </row>
    <row r="2346" spans="1:50">
      <c r="A2346">
        <f t="shared" ca="1" si="261"/>
        <v>0.54224907629426411</v>
      </c>
      <c r="R2346">
        <f t="shared" ca="1" si="262"/>
        <v>0.12527652152543287</v>
      </c>
      <c r="AH2346">
        <f t="shared" ca="1" si="263"/>
        <v>46.689365793198419</v>
      </c>
      <c r="AI2346">
        <f t="shared" ca="1" si="264"/>
        <v>0.99451985057437764</v>
      </c>
      <c r="AX2346">
        <f t="shared" ca="1" si="265"/>
        <v>5.0978467291033791</v>
      </c>
    </row>
    <row r="2347" spans="1:50">
      <c r="A2347">
        <f t="shared" ca="1" si="261"/>
        <v>0.77436358484492862</v>
      </c>
      <c r="R2347">
        <f t="shared" ca="1" si="262"/>
        <v>0.82840729040102146</v>
      </c>
      <c r="AH2347">
        <f t="shared" ca="1" si="263"/>
        <v>32.414785600795142</v>
      </c>
      <c r="AI2347">
        <f t="shared" ca="1" si="264"/>
        <v>0.84538011726699902</v>
      </c>
      <c r="AX2347">
        <f t="shared" ca="1" si="265"/>
        <v>0.296386107601875</v>
      </c>
    </row>
    <row r="2348" spans="1:50">
      <c r="A2348">
        <f t="shared" ca="1" si="261"/>
        <v>0.49283102987936989</v>
      </c>
      <c r="R2348">
        <f t="shared" ca="1" si="262"/>
        <v>-0.12874686543158809</v>
      </c>
      <c r="AH2348">
        <f t="shared" ca="1" si="263"/>
        <v>20.462141916962313</v>
      </c>
      <c r="AI2348">
        <f t="shared" ca="1" si="264"/>
        <v>0.56375746993316256</v>
      </c>
      <c r="AX2348">
        <f t="shared" ca="1" si="265"/>
        <v>4.076796527286791</v>
      </c>
    </row>
    <row r="2349" spans="1:50">
      <c r="A2349">
        <f t="shared" ca="1" si="261"/>
        <v>0.86531491118132453</v>
      </c>
      <c r="R2349">
        <f t="shared" ca="1" si="262"/>
        <v>0.97080977241835753</v>
      </c>
      <c r="AH2349">
        <f t="shared" ca="1" si="263"/>
        <v>33.85697258356565</v>
      </c>
      <c r="AI2349">
        <f t="shared" ca="1" si="264"/>
        <v>0.86970133291612439</v>
      </c>
      <c r="AX2349">
        <f t="shared" ca="1" si="265"/>
        <v>0.71070289514677309</v>
      </c>
    </row>
    <row r="2350" spans="1:50">
      <c r="A2350">
        <f t="shared" ca="1" si="261"/>
        <v>0.99904235574565026</v>
      </c>
      <c r="R2350">
        <f t="shared" ca="1" si="262"/>
        <v>0.53242949591552624</v>
      </c>
      <c r="AH2350">
        <f t="shared" ca="1" si="263"/>
        <v>20.880060097403128</v>
      </c>
      <c r="AI2350">
        <f t="shared" ca="1" si="264"/>
        <v>0.57601455003457325</v>
      </c>
      <c r="AX2350">
        <f t="shared" ca="1" si="265"/>
        <v>1.9605190319477528</v>
      </c>
    </row>
    <row r="2351" spans="1:50">
      <c r="A2351">
        <f t="shared" ca="1" si="261"/>
        <v>0.70644146704084176</v>
      </c>
      <c r="R2351">
        <f t="shared" ca="1" si="262"/>
        <v>-0.90756393336396579</v>
      </c>
      <c r="AH2351">
        <f t="shared" ca="1" si="263"/>
        <v>31.300324806632865</v>
      </c>
      <c r="AI2351">
        <f t="shared" ca="1" si="264"/>
        <v>0.8251610738312849</v>
      </c>
      <c r="AX2351">
        <f t="shared" ca="1" si="265"/>
        <v>1.2885513930640473</v>
      </c>
    </row>
    <row r="2352" spans="1:50">
      <c r="A2352">
        <f t="shared" ca="1" si="261"/>
        <v>0.32115753308989414</v>
      </c>
      <c r="R2352">
        <f t="shared" ca="1" si="262"/>
        <v>1.8375452093922848</v>
      </c>
      <c r="AH2352">
        <f t="shared" ca="1" si="263"/>
        <v>9.7376836034083141</v>
      </c>
      <c r="AI2352">
        <f t="shared" ca="1" si="264"/>
        <v>0.18964496392017427</v>
      </c>
      <c r="AX2352">
        <f t="shared" ca="1" si="265"/>
        <v>0.96618514117613996</v>
      </c>
    </row>
    <row r="2353" spans="1:50">
      <c r="A2353">
        <f t="shared" ca="1" si="261"/>
        <v>0.2563365566314737</v>
      </c>
      <c r="R2353">
        <f t="shared" ca="1" si="262"/>
        <v>0.43770295837228418</v>
      </c>
      <c r="AH2353">
        <f t="shared" ca="1" si="263"/>
        <v>23.027587806584215</v>
      </c>
      <c r="AI2353">
        <f t="shared" ca="1" si="264"/>
        <v>0.63624449023423779</v>
      </c>
      <c r="AX2353">
        <f t="shared" ca="1" si="265"/>
        <v>5.8276077149889316</v>
      </c>
    </row>
    <row r="2354" spans="1:50">
      <c r="A2354">
        <f t="shared" ca="1" si="261"/>
        <v>0.33245156176119106</v>
      </c>
      <c r="R2354">
        <f t="shared" ca="1" si="262"/>
        <v>0.57959717664279631</v>
      </c>
      <c r="AH2354">
        <f t="shared" ca="1" si="263"/>
        <v>17.752713059944867</v>
      </c>
      <c r="AI2354">
        <f t="shared" ca="1" si="264"/>
        <v>0.48005624250287471</v>
      </c>
      <c r="AX2354">
        <f t="shared" ca="1" si="265"/>
        <v>0.3246512058780025</v>
      </c>
    </row>
    <row r="2355" spans="1:50">
      <c r="A2355">
        <f t="shared" ca="1" si="261"/>
        <v>0.9591653149316488</v>
      </c>
      <c r="R2355">
        <f t="shared" ca="1" si="262"/>
        <v>0.48602885777352162</v>
      </c>
      <c r="AH2355">
        <f t="shared" ca="1" si="263"/>
        <v>20.764686632025128</v>
      </c>
      <c r="AI2355">
        <f t="shared" ca="1" si="264"/>
        <v>0.57264822613815491</v>
      </c>
      <c r="AX2355">
        <f t="shared" ca="1" si="265"/>
        <v>1.0934276872405282</v>
      </c>
    </row>
    <row r="2356" spans="1:50">
      <c r="A2356">
        <f t="shared" ca="1" si="261"/>
        <v>0.30709508515147887</v>
      </c>
      <c r="R2356">
        <f t="shared" ca="1" si="262"/>
        <v>0.29114628673634907</v>
      </c>
      <c r="AH2356">
        <f t="shared" ca="1" si="263"/>
        <v>15.889964156059747</v>
      </c>
      <c r="AI2356">
        <f t="shared" ca="1" si="264"/>
        <v>0.4182527273625557</v>
      </c>
      <c r="AX2356">
        <f t="shared" ca="1" si="265"/>
        <v>1.2348109693281075</v>
      </c>
    </row>
    <row r="2357" spans="1:50">
      <c r="A2357">
        <f t="shared" ca="1" si="261"/>
        <v>0.77254090543179477</v>
      </c>
      <c r="R2357">
        <f t="shared" ca="1" si="262"/>
        <v>-0.953891905162636</v>
      </c>
      <c r="AH2357">
        <f t="shared" ca="1" si="263"/>
        <v>28.336448382267424</v>
      </c>
      <c r="AI2357">
        <f t="shared" ca="1" si="264"/>
        <v>0.76534526565291816</v>
      </c>
      <c r="AX2357">
        <f t="shared" ca="1" si="265"/>
        <v>1.4832765029020523</v>
      </c>
    </row>
    <row r="2358" spans="1:50">
      <c r="A2358">
        <f t="shared" ca="1" si="261"/>
        <v>0.84875771976943581</v>
      </c>
      <c r="R2358">
        <f t="shared" ca="1" si="262"/>
        <v>-0.2148637398108989</v>
      </c>
      <c r="AH2358">
        <f t="shared" ca="1" si="263"/>
        <v>40.174296173880464</v>
      </c>
      <c r="AI2358">
        <f t="shared" ca="1" si="264"/>
        <v>0.95172777216068993</v>
      </c>
      <c r="AX2358">
        <f t="shared" ca="1" si="265"/>
        <v>0.22190897323764253</v>
      </c>
    </row>
    <row r="2359" spans="1:50">
      <c r="A2359">
        <f t="shared" ca="1" si="261"/>
        <v>0.32139622095884501</v>
      </c>
      <c r="R2359">
        <f t="shared" ca="1" si="262"/>
        <v>-1.9142860225932421</v>
      </c>
      <c r="AH2359">
        <f t="shared" ca="1" si="263"/>
        <v>15.903711525813911</v>
      </c>
      <c r="AI2359">
        <f t="shared" ca="1" si="264"/>
        <v>0.41872155614254247</v>
      </c>
      <c r="AX2359">
        <f t="shared" ca="1" si="265"/>
        <v>0.17934960611321421</v>
      </c>
    </row>
    <row r="2360" spans="1:50">
      <c r="A2360">
        <f t="shared" ca="1" si="261"/>
        <v>0.87598139907380079</v>
      </c>
      <c r="R2360">
        <f t="shared" ca="1" si="262"/>
        <v>2.7444173761170813E-2</v>
      </c>
      <c r="AH2360">
        <f t="shared" ca="1" si="263"/>
        <v>37.09884070842233</v>
      </c>
      <c r="AI2360">
        <f t="shared" ca="1" si="264"/>
        <v>0.91678004446666961</v>
      </c>
      <c r="AX2360">
        <f t="shared" ca="1" si="265"/>
        <v>3.1998862693790175</v>
      </c>
    </row>
    <row r="2361" spans="1:50">
      <c r="A2361">
        <f t="shared" ca="1" si="261"/>
        <v>0.64628074288202098</v>
      </c>
      <c r="R2361">
        <f t="shared" ca="1" si="262"/>
        <v>0.75063285573128735</v>
      </c>
      <c r="AH2361">
        <f t="shared" ca="1" si="263"/>
        <v>25.564344492568129</v>
      </c>
      <c r="AI2361">
        <f t="shared" ca="1" si="264"/>
        <v>0.70144936996105722</v>
      </c>
      <c r="AX2361">
        <f t="shared" ca="1" si="265"/>
        <v>0.88277873859112366</v>
      </c>
    </row>
    <row r="2362" spans="1:50">
      <c r="A2362">
        <f t="shared" ca="1" si="261"/>
        <v>0.19790810785200286</v>
      </c>
      <c r="R2362">
        <f t="shared" ca="1" si="262"/>
        <v>1.2949860146014087</v>
      </c>
      <c r="AH2362">
        <f t="shared" ca="1" si="263"/>
        <v>3.9870428483115643</v>
      </c>
      <c r="AI2362">
        <f t="shared" ca="1" si="264"/>
        <v>3.1793021348544781E-2</v>
      </c>
      <c r="AX2362">
        <f t="shared" ca="1" si="265"/>
        <v>0.48478602307417984</v>
      </c>
    </row>
    <row r="2363" spans="1:50">
      <c r="A2363">
        <f t="shared" ca="1" si="261"/>
        <v>0.81196297627086267</v>
      </c>
      <c r="R2363">
        <f t="shared" ca="1" si="262"/>
        <v>0.53173530687986192</v>
      </c>
      <c r="AH2363">
        <f t="shared" ca="1" si="263"/>
        <v>18.655623973051309</v>
      </c>
      <c r="AI2363">
        <f t="shared" ca="1" si="264"/>
        <v>0.50876504574062209</v>
      </c>
      <c r="AX2363">
        <f t="shared" ca="1" si="265"/>
        <v>0.35203582208157064</v>
      </c>
    </row>
    <row r="2364" spans="1:50">
      <c r="A2364">
        <f t="shared" ca="1" si="261"/>
        <v>3.7532451478734075E-2</v>
      </c>
      <c r="R2364">
        <f t="shared" ca="1" si="262"/>
        <v>-0.48759631952086546</v>
      </c>
      <c r="AH2364">
        <f t="shared" ca="1" si="263"/>
        <v>13.202684617520433</v>
      </c>
      <c r="AI2364">
        <f t="shared" ca="1" si="264"/>
        <v>0.32297879032116639</v>
      </c>
      <c r="AX2364">
        <f t="shared" ca="1" si="265"/>
        <v>1.0497507499181937</v>
      </c>
    </row>
    <row r="2365" spans="1:50">
      <c r="A2365">
        <f t="shared" ca="1" si="261"/>
        <v>0.65990917811815164</v>
      </c>
      <c r="R2365">
        <f t="shared" ca="1" si="262"/>
        <v>2.4317153463521088</v>
      </c>
      <c r="AH2365">
        <f t="shared" ca="1" si="263"/>
        <v>10.985427490704723</v>
      </c>
      <c r="AI2365">
        <f t="shared" ca="1" si="264"/>
        <v>0.23893156595847065</v>
      </c>
      <c r="AX2365">
        <f t="shared" ca="1" si="265"/>
        <v>0.41578413540483222</v>
      </c>
    </row>
    <row r="2366" spans="1:50">
      <c r="A2366">
        <f t="shared" ca="1" si="261"/>
        <v>0.84180977850377636</v>
      </c>
      <c r="R2366">
        <f t="shared" ca="1" si="262"/>
        <v>-0.80473606250114049</v>
      </c>
      <c r="AH2366">
        <f t="shared" ca="1" si="263"/>
        <v>26.339509616444175</v>
      </c>
      <c r="AI2366">
        <f t="shared" ca="1" si="264"/>
        <v>0.72009059740483117</v>
      </c>
      <c r="AX2366">
        <f t="shared" ca="1" si="265"/>
        <v>0.29311050130026239</v>
      </c>
    </row>
    <row r="2367" spans="1:50">
      <c r="A2367">
        <f t="shared" ca="1" si="261"/>
        <v>0.8085805648743869</v>
      </c>
      <c r="R2367">
        <f t="shared" ca="1" si="262"/>
        <v>1.0884253860679565</v>
      </c>
      <c r="AH2367">
        <f t="shared" ca="1" si="263"/>
        <v>34.708906484351161</v>
      </c>
      <c r="AI2367">
        <f t="shared" ca="1" si="264"/>
        <v>0.88309122954784103</v>
      </c>
      <c r="AX2367">
        <f t="shared" ca="1" si="265"/>
        <v>1.7650554620243675</v>
      </c>
    </row>
    <row r="2368" spans="1:50">
      <c r="A2368">
        <f t="shared" ca="1" si="261"/>
        <v>0.72661865204647624</v>
      </c>
      <c r="R2368">
        <f t="shared" ca="1" si="262"/>
        <v>-0.65687434595158456</v>
      </c>
      <c r="AH2368">
        <f t="shared" ca="1" si="263"/>
        <v>12.301359638972663</v>
      </c>
      <c r="AI2368">
        <f t="shared" ca="1" si="264"/>
        <v>0.2894062574649604</v>
      </c>
      <c r="AX2368">
        <f t="shared" ca="1" si="265"/>
        <v>0.86428246235919903</v>
      </c>
    </row>
    <row r="2369" spans="1:50">
      <c r="A2369">
        <f t="shared" ca="1" si="261"/>
        <v>0.64002104285397499</v>
      </c>
      <c r="R2369">
        <f t="shared" ca="1" si="262"/>
        <v>0.59180799043131427</v>
      </c>
      <c r="AH2369">
        <f t="shared" ca="1" si="263"/>
        <v>14.830080627507137</v>
      </c>
      <c r="AI2369">
        <f t="shared" ca="1" si="264"/>
        <v>0.38153838566617548</v>
      </c>
      <c r="AX2369">
        <f t="shared" ca="1" si="265"/>
        <v>0.32106438982287483</v>
      </c>
    </row>
    <row r="2370" spans="1:50">
      <c r="A2370">
        <f t="shared" ca="1" si="261"/>
        <v>0.43209357582876518</v>
      </c>
      <c r="R2370">
        <f t="shared" ca="1" si="262"/>
        <v>-0.20554474581837304</v>
      </c>
      <c r="AH2370">
        <f t="shared" ca="1" si="263"/>
        <v>22.512462634848632</v>
      </c>
      <c r="AI2370">
        <f t="shared" ca="1" si="264"/>
        <v>0.62221764479970365</v>
      </c>
      <c r="AX2370">
        <f t="shared" ca="1" si="265"/>
        <v>1.182384258784311</v>
      </c>
    </row>
    <row r="2371" spans="1:50">
      <c r="A2371">
        <f t="shared" ref="A2371:A2434" ca="1" si="266">RAND()</f>
        <v>0.54190337965708435</v>
      </c>
      <c r="R2371">
        <f t="shared" ref="R2371:R2434" ca="1" si="267">_xlfn.NORM.INV(RAND(),0,1)</f>
        <v>-0.712687272774014</v>
      </c>
      <c r="AH2371">
        <f t="shared" ref="AH2371:AH2434" ca="1" si="268">IF(AI2371&lt;$AL$4,$AL$1+SQRT(AI2371*($AL$2-$AL$1)*($AL$3-$AL$1)),$AL$2-SQRT((1-AI2371)*($AL$2-$AL$1)*($AL$2-$AL$3)))</f>
        <v>27.480040005884497</v>
      </c>
      <c r="AI2371">
        <f t="shared" ref="AI2371:AI2434" ca="1" si="269">RAND()</f>
        <v>0.74642570093171867</v>
      </c>
      <c r="AX2371">
        <f t="shared" ref="AX2371:AX2434" ca="1" si="270">-LN(1-RAND())/$AW$2</f>
        <v>0.55369707286035041</v>
      </c>
    </row>
    <row r="2372" spans="1:50">
      <c r="A2372">
        <f t="shared" ca="1" si="266"/>
        <v>0.43178657318864488</v>
      </c>
      <c r="R2372">
        <f t="shared" ca="1" si="267"/>
        <v>0.59071016261681064</v>
      </c>
      <c r="AH2372">
        <f t="shared" ca="1" si="268"/>
        <v>27.502285834702004</v>
      </c>
      <c r="AI2372">
        <f t="shared" ca="1" si="269"/>
        <v>0.74692642866827497</v>
      </c>
      <c r="AX2372">
        <f t="shared" ca="1" si="270"/>
        <v>0.42986554530639259</v>
      </c>
    </row>
    <row r="2373" spans="1:50">
      <c r="A2373">
        <f t="shared" ca="1" si="266"/>
        <v>0.50746157310004414</v>
      </c>
      <c r="R2373">
        <f t="shared" ca="1" si="267"/>
        <v>0.79069941793161325</v>
      </c>
      <c r="AH2373">
        <f t="shared" ca="1" si="268"/>
        <v>27.412033618704761</v>
      </c>
      <c r="AI2373">
        <f t="shared" ca="1" si="269"/>
        <v>0.74489188737873802</v>
      </c>
      <c r="AX2373">
        <f t="shared" ca="1" si="270"/>
        <v>2.199934288069878</v>
      </c>
    </row>
    <row r="2374" spans="1:50">
      <c r="A2374">
        <f t="shared" ca="1" si="266"/>
        <v>0.47588425512328114</v>
      </c>
      <c r="R2374">
        <f t="shared" ca="1" si="267"/>
        <v>-1.4715688292605278</v>
      </c>
      <c r="AH2374">
        <f t="shared" ca="1" si="268"/>
        <v>18.173295259765069</v>
      </c>
      <c r="AI2374">
        <f t="shared" ca="1" si="269"/>
        <v>0.49353043268895369</v>
      </c>
      <c r="AX2374">
        <f t="shared" ca="1" si="270"/>
        <v>1.844505414783405</v>
      </c>
    </row>
    <row r="2375" spans="1:50">
      <c r="A2375">
        <f t="shared" ca="1" si="266"/>
        <v>0.7550841818073416</v>
      </c>
      <c r="R2375">
        <f t="shared" ca="1" si="267"/>
        <v>0.89953073173220632</v>
      </c>
      <c r="AH2375">
        <f t="shared" ca="1" si="268"/>
        <v>5.5131854301459882</v>
      </c>
      <c r="AI2375">
        <f t="shared" ca="1" si="269"/>
        <v>6.0790427174348016E-2</v>
      </c>
      <c r="AX2375">
        <f t="shared" ca="1" si="270"/>
        <v>0.36388940649071261</v>
      </c>
    </row>
    <row r="2376" spans="1:50">
      <c r="A2376">
        <f t="shared" ca="1" si="266"/>
        <v>0.68623608687957249</v>
      </c>
      <c r="R2376">
        <f t="shared" ca="1" si="267"/>
        <v>-4.8333816988951665E-2</v>
      </c>
      <c r="AH2376">
        <f t="shared" ca="1" si="268"/>
        <v>44.17906796669547</v>
      </c>
      <c r="AI2376">
        <f t="shared" ca="1" si="269"/>
        <v>0.98305837513182459</v>
      </c>
      <c r="AX2376">
        <f t="shared" ca="1" si="270"/>
        <v>0.67782219447802206</v>
      </c>
    </row>
    <row r="2377" spans="1:50">
      <c r="A2377">
        <f t="shared" ca="1" si="266"/>
        <v>0.52661542453308374</v>
      </c>
      <c r="R2377">
        <f t="shared" ca="1" si="267"/>
        <v>-0.31706717218102465</v>
      </c>
      <c r="AH2377">
        <f t="shared" ca="1" si="268"/>
        <v>15.61145476885757</v>
      </c>
      <c r="AI2377">
        <f t="shared" ca="1" si="269"/>
        <v>0.40871397844283563</v>
      </c>
      <c r="AX2377">
        <f t="shared" ca="1" si="270"/>
        <v>2.4469386485952076</v>
      </c>
    </row>
    <row r="2378" spans="1:50">
      <c r="A2378">
        <f t="shared" ca="1" si="266"/>
        <v>0.97595382947867482</v>
      </c>
      <c r="R2378">
        <f t="shared" ca="1" si="267"/>
        <v>-1.8820904985409542E-2</v>
      </c>
      <c r="AH2378">
        <f t="shared" ca="1" si="268"/>
        <v>0.416945750472209</v>
      </c>
      <c r="AI2378">
        <f t="shared" ca="1" si="269"/>
        <v>3.4768751767366712E-4</v>
      </c>
      <c r="AX2378">
        <f t="shared" ca="1" si="270"/>
        <v>2.3127057434819585</v>
      </c>
    </row>
    <row r="2379" spans="1:50">
      <c r="A2379">
        <f t="shared" ca="1" si="266"/>
        <v>0.65586756683424263</v>
      </c>
      <c r="R2379">
        <f t="shared" ca="1" si="267"/>
        <v>0.16237905656112697</v>
      </c>
      <c r="AH2379">
        <f t="shared" ca="1" si="268"/>
        <v>6.2944855025983184</v>
      </c>
      <c r="AI2379">
        <f t="shared" ca="1" si="269"/>
        <v>7.9241095484840818E-2</v>
      </c>
      <c r="AX2379">
        <f t="shared" ca="1" si="270"/>
        <v>0.59509982720652588</v>
      </c>
    </row>
    <row r="2380" spans="1:50">
      <c r="A2380">
        <f t="shared" ca="1" si="266"/>
        <v>0.28267446439228727</v>
      </c>
      <c r="R2380">
        <f t="shared" ca="1" si="267"/>
        <v>0.21668006044758337</v>
      </c>
      <c r="AH2380">
        <f t="shared" ca="1" si="268"/>
        <v>4.7440184742936857</v>
      </c>
      <c r="AI2380">
        <f t="shared" ca="1" si="269"/>
        <v>4.5011422568879578E-2</v>
      </c>
      <c r="AX2380">
        <f t="shared" ca="1" si="270"/>
        <v>2.3954390307392148</v>
      </c>
    </row>
    <row r="2381" spans="1:50">
      <c r="A2381">
        <f t="shared" ca="1" si="266"/>
        <v>0.18858332312970738</v>
      </c>
      <c r="R2381">
        <f t="shared" ca="1" si="267"/>
        <v>-0.3647500155897162</v>
      </c>
      <c r="AH2381">
        <f t="shared" ca="1" si="268"/>
        <v>4.6587944559662988</v>
      </c>
      <c r="AI2381">
        <f t="shared" ca="1" si="269"/>
        <v>4.3408731565884651E-2</v>
      </c>
      <c r="AX2381">
        <f t="shared" ca="1" si="270"/>
        <v>0.16046810460771496</v>
      </c>
    </row>
    <row r="2382" spans="1:50">
      <c r="A2382">
        <f t="shared" ca="1" si="266"/>
        <v>0.90212585385008148</v>
      </c>
      <c r="R2382">
        <f t="shared" ca="1" si="267"/>
        <v>0.42777034940577363</v>
      </c>
      <c r="AH2382">
        <f t="shared" ca="1" si="268"/>
        <v>30.938810452018657</v>
      </c>
      <c r="AI2382">
        <f t="shared" ca="1" si="269"/>
        <v>0.81833552650796337</v>
      </c>
      <c r="AX2382">
        <f t="shared" ca="1" si="270"/>
        <v>0.64970482032019783</v>
      </c>
    </row>
    <row r="2383" spans="1:50">
      <c r="A2383">
        <f t="shared" ca="1" si="266"/>
        <v>2.438864250137962E-2</v>
      </c>
      <c r="R2383">
        <f t="shared" ca="1" si="267"/>
        <v>-2.0172629475361221</v>
      </c>
      <c r="AH2383">
        <f t="shared" ca="1" si="268"/>
        <v>12.287624890583771</v>
      </c>
      <c r="AI2383">
        <f t="shared" ca="1" si="269"/>
        <v>0.28888838180334164</v>
      </c>
      <c r="AX2383">
        <f t="shared" ca="1" si="270"/>
        <v>1.0014393941968038</v>
      </c>
    </row>
    <row r="2384" spans="1:50">
      <c r="A2384">
        <f t="shared" ca="1" si="266"/>
        <v>0.24522042697788982</v>
      </c>
      <c r="R2384">
        <f t="shared" ca="1" si="267"/>
        <v>1.1094683560817216</v>
      </c>
      <c r="AH2384">
        <f t="shared" ca="1" si="268"/>
        <v>6.798971931716852</v>
      </c>
      <c r="AI2384">
        <f t="shared" ca="1" si="269"/>
        <v>9.2452038656547164E-2</v>
      </c>
      <c r="AX2384">
        <f t="shared" ca="1" si="270"/>
        <v>5.591368093921333</v>
      </c>
    </row>
    <row r="2385" spans="1:50">
      <c r="A2385">
        <f t="shared" ca="1" si="266"/>
        <v>3.4032490445867314E-2</v>
      </c>
      <c r="R2385">
        <f t="shared" ca="1" si="267"/>
        <v>-1.963195473026351</v>
      </c>
      <c r="AH2385">
        <f t="shared" ca="1" si="268"/>
        <v>32.678243502418425</v>
      </c>
      <c r="AI2385">
        <f t="shared" ca="1" si="269"/>
        <v>0.8499783759192453</v>
      </c>
      <c r="AX2385">
        <f t="shared" ca="1" si="270"/>
        <v>3.0088117259848279</v>
      </c>
    </row>
    <row r="2386" spans="1:50">
      <c r="A2386">
        <f t="shared" ca="1" si="266"/>
        <v>0.32098582939530951</v>
      </c>
      <c r="R2386">
        <f t="shared" ca="1" si="267"/>
        <v>-0.93460382859036306</v>
      </c>
      <c r="AH2386">
        <f t="shared" ca="1" si="268"/>
        <v>29.672876734368437</v>
      </c>
      <c r="AI2386">
        <f t="shared" ca="1" si="269"/>
        <v>0.79340402987191005</v>
      </c>
      <c r="AX2386">
        <f t="shared" ca="1" si="270"/>
        <v>3.5511422306548099</v>
      </c>
    </row>
    <row r="2387" spans="1:50">
      <c r="A2387">
        <f t="shared" ca="1" si="266"/>
        <v>9.0040531080819997E-2</v>
      </c>
      <c r="R2387">
        <f t="shared" ca="1" si="267"/>
        <v>0.19545507209481863</v>
      </c>
      <c r="AH2387">
        <f t="shared" ca="1" si="268"/>
        <v>4.7515615696594553</v>
      </c>
      <c r="AI2387">
        <f t="shared" ca="1" si="269"/>
        <v>4.5154674700529251E-2</v>
      </c>
      <c r="AX2387">
        <f t="shared" ca="1" si="270"/>
        <v>0.45259991479259193</v>
      </c>
    </row>
    <row r="2388" spans="1:50">
      <c r="A2388">
        <f t="shared" ca="1" si="266"/>
        <v>0.79509201700819476</v>
      </c>
      <c r="R2388">
        <f t="shared" ca="1" si="267"/>
        <v>0.12003773211804789</v>
      </c>
      <c r="AH2388">
        <f t="shared" ca="1" si="268"/>
        <v>15.283158801058107</v>
      </c>
      <c r="AI2388">
        <f t="shared" ca="1" si="269"/>
        <v>0.39737046858372538</v>
      </c>
      <c r="AX2388">
        <f t="shared" ca="1" si="270"/>
        <v>0.65066561268568091</v>
      </c>
    </row>
    <row r="2389" spans="1:50">
      <c r="A2389">
        <f t="shared" ca="1" si="266"/>
        <v>0.35493963041722132</v>
      </c>
      <c r="R2389">
        <f t="shared" ca="1" si="267"/>
        <v>-0.71834607040560983</v>
      </c>
      <c r="AH2389">
        <f t="shared" ca="1" si="268"/>
        <v>11.849966650717001</v>
      </c>
      <c r="AI2389">
        <f t="shared" ca="1" si="269"/>
        <v>0.27228747772429751</v>
      </c>
      <c r="AX2389">
        <f t="shared" ca="1" si="270"/>
        <v>0.16408894451675715</v>
      </c>
    </row>
    <row r="2390" spans="1:50">
      <c r="A2390">
        <f t="shared" ca="1" si="266"/>
        <v>0.30489232397135546</v>
      </c>
      <c r="R2390">
        <f t="shared" ca="1" si="267"/>
        <v>-1.1081206643028703</v>
      </c>
      <c r="AH2390">
        <f t="shared" ca="1" si="268"/>
        <v>8.4862881467098159</v>
      </c>
      <c r="AI2390">
        <f t="shared" ca="1" si="269"/>
        <v>0.14403417301797505</v>
      </c>
      <c r="AX2390">
        <f t="shared" ca="1" si="270"/>
        <v>1.2184827169399417</v>
      </c>
    </row>
    <row r="2391" spans="1:50">
      <c r="A2391">
        <f t="shared" ca="1" si="266"/>
        <v>0.17324574371959423</v>
      </c>
      <c r="R2391">
        <f t="shared" ca="1" si="267"/>
        <v>0.6451714191532425</v>
      </c>
      <c r="AH2391">
        <f t="shared" ca="1" si="268"/>
        <v>20.178601896841322</v>
      </c>
      <c r="AI2391">
        <f t="shared" ca="1" si="269"/>
        <v>0.55534210758646196</v>
      </c>
      <c r="AX2391">
        <f t="shared" ca="1" si="270"/>
        <v>0.72397361613529254</v>
      </c>
    </row>
    <row r="2392" spans="1:50">
      <c r="A2392">
        <f t="shared" ca="1" si="266"/>
        <v>0.12348456472910352</v>
      </c>
      <c r="R2392">
        <f t="shared" ca="1" si="267"/>
        <v>-2.3514858183423715</v>
      </c>
      <c r="AH2392">
        <f t="shared" ca="1" si="268"/>
        <v>25.666143214906299</v>
      </c>
      <c r="AI2392">
        <f t="shared" ca="1" si="269"/>
        <v>0.70393170698127461</v>
      </c>
      <c r="AX2392">
        <f t="shared" ca="1" si="270"/>
        <v>5.1547595822017342</v>
      </c>
    </row>
    <row r="2393" spans="1:50">
      <c r="A2393">
        <f t="shared" ca="1" si="266"/>
        <v>0.4913084557153794</v>
      </c>
      <c r="R2393">
        <f t="shared" ca="1" si="267"/>
        <v>-0.40192637589066238</v>
      </c>
      <c r="AH2393">
        <f t="shared" ca="1" si="268"/>
        <v>5.5145444634332605</v>
      </c>
      <c r="AI2393">
        <f t="shared" ca="1" si="269"/>
        <v>6.0820401278364855E-2</v>
      </c>
      <c r="AX2393">
        <f t="shared" ca="1" si="270"/>
        <v>0.38422308859173826</v>
      </c>
    </row>
    <row r="2394" spans="1:50">
      <c r="A2394">
        <f t="shared" ca="1" si="266"/>
        <v>0.97022775559635388</v>
      </c>
      <c r="R2394">
        <f t="shared" ca="1" si="267"/>
        <v>0.36234244426702533</v>
      </c>
      <c r="AH2394">
        <f t="shared" ca="1" si="268"/>
        <v>13.189152528229798</v>
      </c>
      <c r="AI2394">
        <f t="shared" ca="1" si="269"/>
        <v>0.32248075420503453</v>
      </c>
      <c r="AX2394">
        <f t="shared" ca="1" si="270"/>
        <v>3.2784410509828397</v>
      </c>
    </row>
    <row r="2395" spans="1:50">
      <c r="A2395">
        <f t="shared" ca="1" si="266"/>
        <v>0.95943205446657898</v>
      </c>
      <c r="R2395">
        <f t="shared" ca="1" si="267"/>
        <v>-1.0177519284406202</v>
      </c>
      <c r="AH2395">
        <f t="shared" ca="1" si="268"/>
        <v>29.028059701803837</v>
      </c>
      <c r="AI2395">
        <f t="shared" ca="1" si="269"/>
        <v>0.78008886006444789</v>
      </c>
      <c r="AX2395">
        <f t="shared" ca="1" si="270"/>
        <v>1.7199496939855232</v>
      </c>
    </row>
    <row r="2396" spans="1:50">
      <c r="A2396">
        <f t="shared" ca="1" si="266"/>
        <v>0.90649118801953688</v>
      </c>
      <c r="R2396">
        <f t="shared" ca="1" si="267"/>
        <v>-1.1189547914648936</v>
      </c>
      <c r="AH2396">
        <f t="shared" ca="1" si="268"/>
        <v>14.126436629628898</v>
      </c>
      <c r="AI2396">
        <f t="shared" ca="1" si="269"/>
        <v>0.35654372555598446</v>
      </c>
      <c r="AX2396">
        <f t="shared" ca="1" si="270"/>
        <v>1.2074641568960343</v>
      </c>
    </row>
    <row r="2397" spans="1:50">
      <c r="A2397">
        <f t="shared" ca="1" si="266"/>
        <v>0.29958416876887095</v>
      </c>
      <c r="R2397">
        <f t="shared" ca="1" si="267"/>
        <v>-5.3011310232090152E-2</v>
      </c>
      <c r="AH2397">
        <f t="shared" ca="1" si="268"/>
        <v>43.019528891500926</v>
      </c>
      <c r="AI2397">
        <f t="shared" ca="1" si="269"/>
        <v>0.97563651155170483</v>
      </c>
      <c r="AX2397">
        <f t="shared" ca="1" si="270"/>
        <v>1.1822016171096437</v>
      </c>
    </row>
    <row r="2398" spans="1:50">
      <c r="A2398">
        <f t="shared" ca="1" si="266"/>
        <v>0.36280959143693969</v>
      </c>
      <c r="R2398">
        <f t="shared" ca="1" si="267"/>
        <v>1.452446246792414</v>
      </c>
      <c r="AH2398">
        <f t="shared" ca="1" si="268"/>
        <v>33.892774651379938</v>
      </c>
      <c r="AI2398">
        <f t="shared" ca="1" si="269"/>
        <v>0.87027864578438574</v>
      </c>
      <c r="AX2398">
        <f t="shared" ca="1" si="270"/>
        <v>1.3176234966091964</v>
      </c>
    </row>
    <row r="2399" spans="1:50">
      <c r="A2399">
        <f t="shared" ca="1" si="266"/>
        <v>0.48992706328788882</v>
      </c>
      <c r="R2399">
        <f t="shared" ca="1" si="267"/>
        <v>0.27309954035796374</v>
      </c>
      <c r="AH2399">
        <f t="shared" ca="1" si="268"/>
        <v>24.884938352938665</v>
      </c>
      <c r="AI2399">
        <f t="shared" ca="1" si="269"/>
        <v>0.68461683923215444</v>
      </c>
      <c r="AX2399">
        <f t="shared" ca="1" si="270"/>
        <v>2.2465569422766603</v>
      </c>
    </row>
    <row r="2400" spans="1:50">
      <c r="A2400">
        <f t="shared" ca="1" si="266"/>
        <v>0.30674660884444394</v>
      </c>
      <c r="R2400">
        <f t="shared" ca="1" si="267"/>
        <v>-1.2934034555104763</v>
      </c>
      <c r="AH2400">
        <f t="shared" ca="1" si="268"/>
        <v>9.4313834781812957</v>
      </c>
      <c r="AI2400">
        <f t="shared" ca="1" si="269"/>
        <v>0.17790198862502227</v>
      </c>
      <c r="AX2400">
        <f t="shared" ca="1" si="270"/>
        <v>1.3491243108888689</v>
      </c>
    </row>
    <row r="2401" spans="1:50">
      <c r="A2401">
        <f t="shared" ca="1" si="266"/>
        <v>0.85813232251455562</v>
      </c>
      <c r="R2401">
        <f t="shared" ca="1" si="267"/>
        <v>2.053195568447852</v>
      </c>
      <c r="AH2401">
        <f t="shared" ca="1" si="268"/>
        <v>32.95896461462813</v>
      </c>
      <c r="AI2401">
        <f t="shared" ca="1" si="269"/>
        <v>0.85480155649725187</v>
      </c>
      <c r="AX2401">
        <f t="shared" ca="1" si="270"/>
        <v>3.2735967326924449</v>
      </c>
    </row>
    <row r="2402" spans="1:50">
      <c r="A2402">
        <f t="shared" ca="1" si="266"/>
        <v>0.53598323198864917</v>
      </c>
      <c r="R2402">
        <f t="shared" ca="1" si="267"/>
        <v>-0.26218640481895317</v>
      </c>
      <c r="AH2402">
        <f t="shared" ca="1" si="268"/>
        <v>17.186545098942645</v>
      </c>
      <c r="AI2402">
        <f t="shared" ca="1" si="269"/>
        <v>0.46163858872813757</v>
      </c>
      <c r="AX2402">
        <f t="shared" ca="1" si="270"/>
        <v>2.6488233664506913</v>
      </c>
    </row>
    <row r="2403" spans="1:50">
      <c r="A2403">
        <f t="shared" ca="1" si="266"/>
        <v>0.48781267712023346</v>
      </c>
      <c r="R2403">
        <f t="shared" ca="1" si="267"/>
        <v>-1.7253923094401613</v>
      </c>
      <c r="AH2403">
        <f t="shared" ca="1" si="268"/>
        <v>34.078331128728301</v>
      </c>
      <c r="AI2403">
        <f t="shared" ca="1" si="269"/>
        <v>0.87325023017678893</v>
      </c>
      <c r="AX2403">
        <f t="shared" ca="1" si="270"/>
        <v>4.5764602478087513</v>
      </c>
    </row>
    <row r="2404" spans="1:50">
      <c r="A2404">
        <f t="shared" ca="1" si="266"/>
        <v>0.37167827098469275</v>
      </c>
      <c r="R2404">
        <f t="shared" ca="1" si="267"/>
        <v>-2.4157826905556061</v>
      </c>
      <c r="AH2404">
        <f t="shared" ca="1" si="268"/>
        <v>12.452806797130059</v>
      </c>
      <c r="AI2404">
        <f t="shared" ca="1" si="269"/>
        <v>0.29510414129317863</v>
      </c>
      <c r="AX2404">
        <f t="shared" ca="1" si="270"/>
        <v>0.72340466601783648</v>
      </c>
    </row>
    <row r="2405" spans="1:50">
      <c r="A2405">
        <f t="shared" ca="1" si="266"/>
        <v>0.9942171229193808</v>
      </c>
      <c r="R2405">
        <f t="shared" ca="1" si="267"/>
        <v>0.47815609766614403</v>
      </c>
      <c r="AH2405">
        <f t="shared" ca="1" si="268"/>
        <v>17.311397784909744</v>
      </c>
      <c r="AI2405">
        <f t="shared" ca="1" si="269"/>
        <v>0.46572764261179822</v>
      </c>
      <c r="AX2405">
        <f t="shared" ca="1" si="270"/>
        <v>1.1858404504509725</v>
      </c>
    </row>
    <row r="2406" spans="1:50">
      <c r="A2406">
        <f t="shared" ca="1" si="266"/>
        <v>0.90717433466870911</v>
      </c>
      <c r="R2406">
        <f t="shared" ca="1" si="267"/>
        <v>-1.2019366039943769</v>
      </c>
      <c r="AH2406">
        <f t="shared" ca="1" si="268"/>
        <v>5.4766787252031994</v>
      </c>
      <c r="AI2406">
        <f t="shared" ca="1" si="269"/>
        <v>5.998801971818668E-2</v>
      </c>
      <c r="AX2406">
        <f t="shared" ca="1" si="270"/>
        <v>4.9604425389226638E-2</v>
      </c>
    </row>
    <row r="2407" spans="1:50">
      <c r="A2407">
        <f t="shared" ca="1" si="266"/>
        <v>0.35452891981251844</v>
      </c>
      <c r="R2407">
        <f t="shared" ca="1" si="267"/>
        <v>0.22950653897973047</v>
      </c>
      <c r="AH2407">
        <f t="shared" ca="1" si="268"/>
        <v>6.8772862037094171</v>
      </c>
      <c r="AI2407">
        <f t="shared" ca="1" si="269"/>
        <v>9.459413105546377E-2</v>
      </c>
      <c r="AX2407">
        <f t="shared" ca="1" si="270"/>
        <v>4.8470689856839</v>
      </c>
    </row>
    <row r="2408" spans="1:50">
      <c r="A2408">
        <f t="shared" ca="1" si="266"/>
        <v>0.98359472997590724</v>
      </c>
      <c r="R2408">
        <f t="shared" ca="1" si="267"/>
        <v>-0.61389703785326899</v>
      </c>
      <c r="AH2408">
        <f t="shared" ca="1" si="268"/>
        <v>17.825696963611854</v>
      </c>
      <c r="AI2408">
        <f t="shared" ca="1" si="269"/>
        <v>0.48240711206133235</v>
      </c>
      <c r="AX2408">
        <f t="shared" ca="1" si="270"/>
        <v>3.6523992669597827</v>
      </c>
    </row>
    <row r="2409" spans="1:50">
      <c r="A2409">
        <f t="shared" ca="1" si="266"/>
        <v>0.67830323536186021</v>
      </c>
      <c r="R2409">
        <f t="shared" ca="1" si="267"/>
        <v>1.2078400700408423</v>
      </c>
      <c r="AH2409">
        <f t="shared" ca="1" si="268"/>
        <v>6.6661894064854108</v>
      </c>
      <c r="AI2409">
        <f t="shared" ca="1" si="269"/>
        <v>8.8876162406276604E-2</v>
      </c>
      <c r="AX2409">
        <f t="shared" ca="1" si="270"/>
        <v>4.0147674665449413</v>
      </c>
    </row>
    <row r="2410" spans="1:50">
      <c r="A2410">
        <f t="shared" ca="1" si="266"/>
        <v>0.64039280427588363</v>
      </c>
      <c r="R2410">
        <f t="shared" ca="1" si="267"/>
        <v>-0.24626897995932323</v>
      </c>
      <c r="AH2410">
        <f t="shared" ca="1" si="268"/>
        <v>4.2973767236730707</v>
      </c>
      <c r="AI2410">
        <f t="shared" ca="1" si="269"/>
        <v>3.693489341033418E-2</v>
      </c>
      <c r="AX2410">
        <f t="shared" ca="1" si="270"/>
        <v>2.8639368185503805E-2</v>
      </c>
    </row>
    <row r="2411" spans="1:50">
      <c r="A2411">
        <f t="shared" ca="1" si="266"/>
        <v>0.85247070595962027</v>
      </c>
      <c r="R2411">
        <f t="shared" ca="1" si="267"/>
        <v>0.17622326982324862</v>
      </c>
      <c r="AH2411">
        <f t="shared" ca="1" si="268"/>
        <v>15.793821683280889</v>
      </c>
      <c r="AI2411">
        <f t="shared" ca="1" si="269"/>
        <v>0.4149686824824077</v>
      </c>
      <c r="AX2411">
        <f t="shared" ca="1" si="270"/>
        <v>2.0088028697340614</v>
      </c>
    </row>
    <row r="2412" spans="1:50">
      <c r="A2412">
        <f t="shared" ca="1" si="266"/>
        <v>0.41917262121983889</v>
      </c>
      <c r="R2412">
        <f t="shared" ca="1" si="267"/>
        <v>1.4973087017330216</v>
      </c>
      <c r="AH2412">
        <f t="shared" ca="1" si="268"/>
        <v>31.95065143096345</v>
      </c>
      <c r="AI2412">
        <f t="shared" ca="1" si="269"/>
        <v>0.83711050811670917</v>
      </c>
      <c r="AX2412">
        <f t="shared" ca="1" si="270"/>
        <v>2.4570693651397222</v>
      </c>
    </row>
    <row r="2413" spans="1:50">
      <c r="A2413">
        <f t="shared" ca="1" si="266"/>
        <v>0.83275003328788189</v>
      </c>
      <c r="R2413">
        <f t="shared" ca="1" si="267"/>
        <v>2.1154916373399154E-3</v>
      </c>
      <c r="AH2413">
        <f t="shared" ca="1" si="268"/>
        <v>17.551647676213456</v>
      </c>
      <c r="AI2413">
        <f t="shared" ca="1" si="269"/>
        <v>0.47355221573570827</v>
      </c>
      <c r="AX2413">
        <f t="shared" ca="1" si="270"/>
        <v>2.3302787870380337</v>
      </c>
    </row>
    <row r="2414" spans="1:50">
      <c r="A2414">
        <f t="shared" ca="1" si="266"/>
        <v>0.95707733868098588</v>
      </c>
      <c r="R2414">
        <f t="shared" ca="1" si="267"/>
        <v>0.73911736217174295</v>
      </c>
      <c r="AH2414">
        <f t="shared" ca="1" si="268"/>
        <v>29.113610648906793</v>
      </c>
      <c r="AI2414">
        <f t="shared" ca="1" si="269"/>
        <v>0.78187936993727014</v>
      </c>
      <c r="AX2414">
        <f t="shared" ca="1" si="270"/>
        <v>5.3328661639260124</v>
      </c>
    </row>
    <row r="2415" spans="1:50">
      <c r="A2415">
        <f t="shared" ca="1" si="266"/>
        <v>4.2126827428030644E-2</v>
      </c>
      <c r="R2415">
        <f t="shared" ca="1" si="267"/>
        <v>-0.28532137203004626</v>
      </c>
      <c r="AH2415">
        <f t="shared" ca="1" si="268"/>
        <v>11.481018479787082</v>
      </c>
      <c r="AI2415">
        <f t="shared" ca="1" si="269"/>
        <v>0.25814403132274777</v>
      </c>
      <c r="AX2415">
        <f t="shared" ca="1" si="270"/>
        <v>0.15102425403015585</v>
      </c>
    </row>
    <row r="2416" spans="1:50">
      <c r="A2416">
        <f t="shared" ca="1" si="266"/>
        <v>0.57016448962715449</v>
      </c>
      <c r="R2416">
        <f t="shared" ca="1" si="267"/>
        <v>-0.45579578894345596</v>
      </c>
      <c r="AH2416">
        <f t="shared" ca="1" si="268"/>
        <v>31.565341701587762</v>
      </c>
      <c r="AI2416">
        <f t="shared" ca="1" si="269"/>
        <v>0.8300816867103904</v>
      </c>
      <c r="AX2416">
        <f t="shared" ca="1" si="270"/>
        <v>3.9127209474724016</v>
      </c>
    </row>
    <row r="2417" spans="1:50">
      <c r="A2417">
        <f t="shared" ca="1" si="266"/>
        <v>0.27158684368016672</v>
      </c>
      <c r="R2417">
        <f t="shared" ca="1" si="267"/>
        <v>-1.2438411178514641</v>
      </c>
      <c r="AH2417">
        <f t="shared" ca="1" si="268"/>
        <v>24.414355803542957</v>
      </c>
      <c r="AI2417">
        <f t="shared" ca="1" si="269"/>
        <v>0.67268740552615203</v>
      </c>
      <c r="AX2417">
        <f t="shared" ca="1" si="270"/>
        <v>4.6975083289796533</v>
      </c>
    </row>
    <row r="2418" spans="1:50">
      <c r="A2418">
        <f t="shared" ca="1" si="266"/>
        <v>0.14490279129889694</v>
      </c>
      <c r="R2418">
        <f t="shared" ca="1" si="267"/>
        <v>-1.3507185749380104</v>
      </c>
      <c r="AH2418">
        <f t="shared" ca="1" si="268"/>
        <v>15.740253173610263</v>
      </c>
      <c r="AI2418">
        <f t="shared" ca="1" si="269"/>
        <v>0.41313487369583923</v>
      </c>
      <c r="AX2418">
        <f t="shared" ca="1" si="270"/>
        <v>0.53914648425526712</v>
      </c>
    </row>
    <row r="2419" spans="1:50">
      <c r="A2419">
        <f t="shared" ca="1" si="266"/>
        <v>0.83989336346646348</v>
      </c>
      <c r="R2419">
        <f t="shared" ca="1" si="267"/>
        <v>-1.4777605398934375</v>
      </c>
      <c r="AH2419">
        <f t="shared" ca="1" si="268"/>
        <v>26.214153536300135</v>
      </c>
      <c r="AI2419">
        <f t="shared" ca="1" si="269"/>
        <v>0.71711675400264829</v>
      </c>
      <c r="AX2419">
        <f t="shared" ca="1" si="270"/>
        <v>0.24180742798945798</v>
      </c>
    </row>
    <row r="2420" spans="1:50">
      <c r="A2420">
        <f t="shared" ca="1" si="266"/>
        <v>0.56714599731967619</v>
      </c>
      <c r="R2420">
        <f t="shared" ca="1" si="267"/>
        <v>-0.81297793369917215</v>
      </c>
      <c r="AH2420">
        <f t="shared" ca="1" si="268"/>
        <v>5.1412613573731862</v>
      </c>
      <c r="AI2420">
        <f t="shared" ca="1" si="269"/>
        <v>5.2865136689637549E-2</v>
      </c>
      <c r="AX2420">
        <f t="shared" ca="1" si="270"/>
        <v>0.87879238005757987</v>
      </c>
    </row>
    <row r="2421" spans="1:50">
      <c r="A2421">
        <f t="shared" ca="1" si="266"/>
        <v>0.68033095228899121</v>
      </c>
      <c r="R2421">
        <f t="shared" ca="1" si="267"/>
        <v>-0.33050631102356925</v>
      </c>
      <c r="AH2421">
        <f t="shared" ca="1" si="268"/>
        <v>16.190514900704407</v>
      </c>
      <c r="AI2421">
        <f t="shared" ca="1" si="269"/>
        <v>0.42845935866025453</v>
      </c>
      <c r="AX2421">
        <f t="shared" ca="1" si="270"/>
        <v>0.98459470523051029</v>
      </c>
    </row>
    <row r="2422" spans="1:50">
      <c r="A2422">
        <f t="shared" ca="1" si="266"/>
        <v>0.2790543444678355</v>
      </c>
      <c r="R2422">
        <f t="shared" ca="1" si="267"/>
        <v>-0.42360970137912901</v>
      </c>
      <c r="AH2422">
        <f t="shared" ca="1" si="268"/>
        <v>4.4656381770095352</v>
      </c>
      <c r="AI2422">
        <f t="shared" ca="1" si="269"/>
        <v>3.9883848655930088E-2</v>
      </c>
      <c r="AX2422">
        <f t="shared" ca="1" si="270"/>
        <v>0.90049311410233612</v>
      </c>
    </row>
    <row r="2423" spans="1:50">
      <c r="A2423">
        <f t="shared" ca="1" si="266"/>
        <v>0.2827766580565213</v>
      </c>
      <c r="R2423">
        <f t="shared" ca="1" si="267"/>
        <v>0.22315890724741835</v>
      </c>
      <c r="AH2423">
        <f t="shared" ca="1" si="268"/>
        <v>10.199612914333713</v>
      </c>
      <c r="AI2423">
        <f t="shared" ca="1" si="269"/>
        <v>0.20796459391556432</v>
      </c>
      <c r="AX2423">
        <f t="shared" ca="1" si="270"/>
        <v>7.6217811421872145E-2</v>
      </c>
    </row>
    <row r="2424" spans="1:50">
      <c r="A2424">
        <f t="shared" ca="1" si="266"/>
        <v>0.21552396920673245</v>
      </c>
      <c r="R2424">
        <f t="shared" ca="1" si="267"/>
        <v>-3.5744022802176616</v>
      </c>
      <c r="AH2424">
        <f t="shared" ca="1" si="268"/>
        <v>8.122703697623578</v>
      </c>
      <c r="AI2424">
        <f t="shared" ca="1" si="269"/>
        <v>0.1319566307187755</v>
      </c>
      <c r="AX2424">
        <f t="shared" ca="1" si="270"/>
        <v>0.58842741855380998</v>
      </c>
    </row>
    <row r="2425" spans="1:50">
      <c r="A2425">
        <f t="shared" ca="1" si="266"/>
        <v>0.95399182508802682</v>
      </c>
      <c r="R2425">
        <f t="shared" ca="1" si="267"/>
        <v>-8.3337835557789994E-2</v>
      </c>
      <c r="AH2425">
        <f t="shared" ca="1" si="268"/>
        <v>36.2813898507369</v>
      </c>
      <c r="AI2425">
        <f t="shared" ca="1" si="269"/>
        <v>0.90589986778626774</v>
      </c>
      <c r="AX2425">
        <f t="shared" ca="1" si="270"/>
        <v>1.3961097960248303</v>
      </c>
    </row>
    <row r="2426" spans="1:50">
      <c r="A2426">
        <f t="shared" ca="1" si="266"/>
        <v>6.7928690482107701E-2</v>
      </c>
      <c r="R2426">
        <f t="shared" ca="1" si="267"/>
        <v>-0.46104942060099346</v>
      </c>
      <c r="AH2426">
        <f t="shared" ca="1" si="268"/>
        <v>23.117920205776326</v>
      </c>
      <c r="AI2426">
        <f t="shared" ca="1" si="269"/>
        <v>0.63867689296849561</v>
      </c>
      <c r="AX2426">
        <f t="shared" ca="1" si="270"/>
        <v>1.1067331650909806</v>
      </c>
    </row>
    <row r="2427" spans="1:50">
      <c r="A2427">
        <f t="shared" ca="1" si="266"/>
        <v>0.20582350939623217</v>
      </c>
      <c r="R2427">
        <f t="shared" ca="1" si="267"/>
        <v>-0.92549077401933333</v>
      </c>
      <c r="AH2427">
        <f t="shared" ca="1" si="268"/>
        <v>12.936865415644647</v>
      </c>
      <c r="AI2427">
        <f t="shared" ca="1" si="269"/>
        <v>0.31316202739098098</v>
      </c>
      <c r="AX2427">
        <f t="shared" ca="1" si="270"/>
        <v>2.2524769934097866</v>
      </c>
    </row>
    <row r="2428" spans="1:50">
      <c r="A2428">
        <f t="shared" ca="1" si="266"/>
        <v>0.94698309648014867</v>
      </c>
      <c r="R2428">
        <f t="shared" ca="1" si="267"/>
        <v>-1.2769029640220191</v>
      </c>
      <c r="AH2428">
        <f t="shared" ca="1" si="268"/>
        <v>38.387537574047776</v>
      </c>
      <c r="AI2428">
        <f t="shared" ca="1" si="269"/>
        <v>0.93257535820292392</v>
      </c>
      <c r="AX2428">
        <f t="shared" ca="1" si="270"/>
        <v>1.2320774385750073</v>
      </c>
    </row>
    <row r="2429" spans="1:50">
      <c r="A2429">
        <f t="shared" ca="1" si="266"/>
        <v>0.51008074186399721</v>
      </c>
      <c r="R2429">
        <f t="shared" ca="1" si="267"/>
        <v>-0.16864579903892746</v>
      </c>
      <c r="AH2429">
        <f t="shared" ca="1" si="268"/>
        <v>25.215222635250917</v>
      </c>
      <c r="AI2429">
        <f t="shared" ca="1" si="269"/>
        <v>0.6928574054899107</v>
      </c>
      <c r="AX2429">
        <f t="shared" ca="1" si="270"/>
        <v>0.8042074401491569</v>
      </c>
    </row>
    <row r="2430" spans="1:50">
      <c r="A2430">
        <f t="shared" ca="1" si="266"/>
        <v>0.7037954177385698</v>
      </c>
      <c r="R2430">
        <f t="shared" ca="1" si="267"/>
        <v>0.69903032242267038</v>
      </c>
      <c r="AH2430">
        <f t="shared" ca="1" si="268"/>
        <v>44.900910221404054</v>
      </c>
      <c r="AI2430">
        <f t="shared" ca="1" si="269"/>
        <v>0.98699964171490917</v>
      </c>
      <c r="AX2430">
        <f t="shared" ca="1" si="270"/>
        <v>6.7428605129088739</v>
      </c>
    </row>
    <row r="2431" spans="1:50">
      <c r="A2431">
        <f t="shared" ca="1" si="266"/>
        <v>0.33698778351317227</v>
      </c>
      <c r="R2431">
        <f t="shared" ca="1" si="267"/>
        <v>-0.69614118256171509</v>
      </c>
      <c r="AH2431">
        <f t="shared" ca="1" si="268"/>
        <v>5.3519836317047318</v>
      </c>
      <c r="AI2431">
        <f t="shared" ca="1" si="269"/>
        <v>5.7287457588070745E-2</v>
      </c>
      <c r="AX2431">
        <f t="shared" ca="1" si="270"/>
        <v>1.2514017565661901</v>
      </c>
    </row>
    <row r="2432" spans="1:50">
      <c r="A2432">
        <f t="shared" ca="1" si="266"/>
        <v>0.7427695055115251</v>
      </c>
      <c r="R2432">
        <f t="shared" ca="1" si="267"/>
        <v>0.73151553465352237</v>
      </c>
      <c r="AH2432">
        <f t="shared" ca="1" si="268"/>
        <v>14.535389937734386</v>
      </c>
      <c r="AI2432">
        <f t="shared" ca="1" si="269"/>
        <v>0.37113071656572438</v>
      </c>
      <c r="AX2432">
        <f t="shared" ca="1" si="270"/>
        <v>6.5603820751819928</v>
      </c>
    </row>
    <row r="2433" spans="1:50">
      <c r="A2433">
        <f t="shared" ca="1" si="266"/>
        <v>1.2427264531462257E-2</v>
      </c>
      <c r="R2433">
        <f t="shared" ca="1" si="267"/>
        <v>-0.56802403714991934</v>
      </c>
      <c r="AH2433">
        <f t="shared" ca="1" si="268"/>
        <v>40.51894080803639</v>
      </c>
      <c r="AI2433">
        <f t="shared" ca="1" si="269"/>
        <v>0.95505475829924114</v>
      </c>
      <c r="AX2433">
        <f t="shared" ca="1" si="270"/>
        <v>1.6153339826011612</v>
      </c>
    </row>
    <row r="2434" spans="1:50">
      <c r="A2434">
        <f t="shared" ca="1" si="266"/>
        <v>0.6802831728830826</v>
      </c>
      <c r="R2434">
        <f t="shared" ca="1" si="267"/>
        <v>1.6038260403656905</v>
      </c>
      <c r="AH2434">
        <f t="shared" ca="1" si="268"/>
        <v>28.693395820975958</v>
      </c>
      <c r="AI2434">
        <f t="shared" ca="1" si="269"/>
        <v>0.77301430917919767</v>
      </c>
      <c r="AX2434">
        <f t="shared" ca="1" si="270"/>
        <v>0.44333658066541132</v>
      </c>
    </row>
    <row r="2435" spans="1:50">
      <c r="A2435">
        <f t="shared" ref="A2435:A2498" ca="1" si="271">RAND()</f>
        <v>0.97991262477796781</v>
      </c>
      <c r="R2435">
        <f t="shared" ref="R2435:R2498" ca="1" si="272">_xlfn.NORM.INV(RAND(),0,1)</f>
        <v>-2.0030133433796875</v>
      </c>
      <c r="AH2435">
        <f t="shared" ref="AH2435:AH2498" ca="1" si="273">IF(AI2435&lt;$AL$4,$AL$1+SQRT(AI2435*($AL$2-$AL$1)*($AL$3-$AL$1)),$AL$2-SQRT((1-AI2435)*($AL$2-$AL$1)*($AL$2-$AL$3)))</f>
        <v>9.8906526253157967</v>
      </c>
      <c r="AI2435">
        <f t="shared" ref="AI2435:AI2498" ca="1" si="274">RAND()</f>
        <v>0.19565001870933252</v>
      </c>
      <c r="AX2435">
        <f t="shared" ref="AX2435:AX2498" ca="1" si="275">-LN(1-RAND())/$AW$2</f>
        <v>0.2184890686198771</v>
      </c>
    </row>
    <row r="2436" spans="1:50">
      <c r="A2436">
        <f t="shared" ca="1" si="271"/>
        <v>0.50127535873853679</v>
      </c>
      <c r="R2436">
        <f t="shared" ca="1" si="272"/>
        <v>1.4139249086845451</v>
      </c>
      <c r="AH2436">
        <f t="shared" ca="1" si="273"/>
        <v>4.1216805749965815</v>
      </c>
      <c r="AI2436">
        <f t="shared" ca="1" si="274"/>
        <v>3.3976501524608294E-2</v>
      </c>
      <c r="AX2436">
        <f t="shared" ca="1" si="275"/>
        <v>0.60256307273389231</v>
      </c>
    </row>
    <row r="2437" spans="1:50">
      <c r="A2437">
        <f t="shared" ca="1" si="271"/>
        <v>0.34148665845940751</v>
      </c>
      <c r="R2437">
        <f t="shared" ca="1" si="272"/>
        <v>1.0295649278145664</v>
      </c>
      <c r="AH2437">
        <f t="shared" ca="1" si="273"/>
        <v>32.857705154502966</v>
      </c>
      <c r="AI2437">
        <f t="shared" ca="1" si="274"/>
        <v>0.85307086371502294</v>
      </c>
      <c r="AX2437">
        <f t="shared" ca="1" si="275"/>
        <v>1.8090162255864455</v>
      </c>
    </row>
    <row r="2438" spans="1:50">
      <c r="A2438">
        <f t="shared" ca="1" si="271"/>
        <v>0.44169772869244139</v>
      </c>
      <c r="R2438">
        <f t="shared" ca="1" si="272"/>
        <v>1.0584089524679268</v>
      </c>
      <c r="AH2438">
        <f t="shared" ca="1" si="273"/>
        <v>30.640389805681856</v>
      </c>
      <c r="AI2438">
        <f t="shared" ca="1" si="274"/>
        <v>0.81260274656202647</v>
      </c>
      <c r="AX2438">
        <f t="shared" ca="1" si="275"/>
        <v>0.64563527361650541</v>
      </c>
    </row>
    <row r="2439" spans="1:50">
      <c r="A2439">
        <f t="shared" ca="1" si="271"/>
        <v>0.49833060554212449</v>
      </c>
      <c r="R2439">
        <f t="shared" ca="1" si="272"/>
        <v>-0.88588641432573911</v>
      </c>
      <c r="AH2439">
        <f t="shared" ca="1" si="273"/>
        <v>42.8104281551783</v>
      </c>
      <c r="AI2439">
        <f t="shared" ca="1" si="274"/>
        <v>0.97415502834407353</v>
      </c>
      <c r="AX2439">
        <f t="shared" ca="1" si="275"/>
        <v>1.605429458840312</v>
      </c>
    </row>
    <row r="2440" spans="1:50">
      <c r="A2440">
        <f t="shared" ca="1" si="271"/>
        <v>0.51352309441818833</v>
      </c>
      <c r="R2440">
        <f t="shared" ca="1" si="272"/>
        <v>-0.90975647202179621</v>
      </c>
      <c r="AH2440">
        <f t="shared" ca="1" si="273"/>
        <v>7.7702128112629794</v>
      </c>
      <c r="AI2440">
        <f t="shared" ca="1" si="274"/>
        <v>0.12075241426463068</v>
      </c>
      <c r="AX2440">
        <f t="shared" ca="1" si="275"/>
        <v>3.1458904716424732</v>
      </c>
    </row>
    <row r="2441" spans="1:50">
      <c r="A2441">
        <f t="shared" ca="1" si="271"/>
        <v>0.37214677161436893</v>
      </c>
      <c r="R2441">
        <f t="shared" ca="1" si="272"/>
        <v>0.31868538520714323</v>
      </c>
      <c r="AH2441">
        <f t="shared" ca="1" si="273"/>
        <v>13.416338612835055</v>
      </c>
      <c r="AI2441">
        <f t="shared" ca="1" si="274"/>
        <v>0.33081785975462852</v>
      </c>
      <c r="AX2441">
        <f t="shared" ca="1" si="275"/>
        <v>1.278949738623633</v>
      </c>
    </row>
    <row r="2442" spans="1:50">
      <c r="A2442">
        <f t="shared" ca="1" si="271"/>
        <v>0.60369113779322503</v>
      </c>
      <c r="R2442">
        <f t="shared" ca="1" si="272"/>
        <v>-1.3422054298079866E-2</v>
      </c>
      <c r="AH2442">
        <f t="shared" ca="1" si="273"/>
        <v>27.580578827208527</v>
      </c>
      <c r="AI2442">
        <f t="shared" ca="1" si="274"/>
        <v>0.74868477713849468</v>
      </c>
      <c r="AX2442">
        <f t="shared" ca="1" si="275"/>
        <v>4.7391258500195264</v>
      </c>
    </row>
    <row r="2443" spans="1:50">
      <c r="A2443">
        <f t="shared" ca="1" si="271"/>
        <v>0.63261405015006633</v>
      </c>
      <c r="R2443">
        <f t="shared" ca="1" si="272"/>
        <v>0.64224477660402379</v>
      </c>
      <c r="AH2443">
        <f t="shared" ca="1" si="273"/>
        <v>7.6911536994789103</v>
      </c>
      <c r="AI2443">
        <f t="shared" ca="1" si="274"/>
        <v>0.11830769045801626</v>
      </c>
      <c r="AX2443">
        <f t="shared" ca="1" si="275"/>
        <v>1.3905350839676243</v>
      </c>
    </row>
    <row r="2444" spans="1:50">
      <c r="A2444">
        <f t="shared" ca="1" si="271"/>
        <v>0.55106742173019996</v>
      </c>
      <c r="R2444">
        <f t="shared" ca="1" si="272"/>
        <v>-1.9910712727138622</v>
      </c>
      <c r="AH2444">
        <f t="shared" ca="1" si="273"/>
        <v>14.01395838611306</v>
      </c>
      <c r="AI2444">
        <f t="shared" ca="1" si="274"/>
        <v>0.35250240448179881</v>
      </c>
      <c r="AX2444">
        <f t="shared" ca="1" si="275"/>
        <v>2.0718223187943097</v>
      </c>
    </row>
    <row r="2445" spans="1:50">
      <c r="A2445">
        <f t="shared" ca="1" si="271"/>
        <v>0.3067547086726814</v>
      </c>
      <c r="R2445">
        <f t="shared" ca="1" si="272"/>
        <v>0.52154970088608232</v>
      </c>
      <c r="AH2445">
        <f t="shared" ca="1" si="273"/>
        <v>29.668787696459784</v>
      </c>
      <c r="AI2445">
        <f t="shared" ca="1" si="274"/>
        <v>0.79332090313418746</v>
      </c>
      <c r="AX2445">
        <f t="shared" ca="1" si="275"/>
        <v>1.7986978533394791</v>
      </c>
    </row>
    <row r="2446" spans="1:50">
      <c r="A2446">
        <f t="shared" ca="1" si="271"/>
        <v>0.3100301283978153</v>
      </c>
      <c r="R2446">
        <f t="shared" ca="1" si="272"/>
        <v>0.37998784012105741</v>
      </c>
      <c r="AH2446">
        <f t="shared" ca="1" si="273"/>
        <v>0.7519334942054392</v>
      </c>
      <c r="AI2446">
        <f t="shared" ca="1" si="274"/>
        <v>1.1308079594160025E-3</v>
      </c>
      <c r="AX2446">
        <f t="shared" ca="1" si="275"/>
        <v>1.6790934811946043</v>
      </c>
    </row>
    <row r="2447" spans="1:50">
      <c r="A2447">
        <f t="shared" ca="1" si="271"/>
        <v>7.4711947149308289E-2</v>
      </c>
      <c r="R2447">
        <f t="shared" ca="1" si="272"/>
        <v>1.277683592990204</v>
      </c>
      <c r="AH2447">
        <f t="shared" ca="1" si="273"/>
        <v>42.341436370723173</v>
      </c>
      <c r="AI2447">
        <f t="shared" ca="1" si="274"/>
        <v>0.97067320156815906</v>
      </c>
      <c r="AX2447">
        <f t="shared" ca="1" si="275"/>
        <v>2.1480870020631806</v>
      </c>
    </row>
    <row r="2448" spans="1:50">
      <c r="A2448">
        <f t="shared" ca="1" si="271"/>
        <v>0.64462756438316704</v>
      </c>
      <c r="R2448">
        <f t="shared" ca="1" si="272"/>
        <v>-0.76122641864638829</v>
      </c>
      <c r="AH2448">
        <f t="shared" ca="1" si="273"/>
        <v>8.7474991016770556</v>
      </c>
      <c r="AI2448">
        <f t="shared" ca="1" si="274"/>
        <v>0.15303748106768178</v>
      </c>
      <c r="AX2448">
        <f t="shared" ca="1" si="275"/>
        <v>3.7122538477760534</v>
      </c>
    </row>
    <row r="2449" spans="1:50">
      <c r="A2449">
        <f t="shared" ca="1" si="271"/>
        <v>0.96931460017529092</v>
      </c>
      <c r="R2449">
        <f t="shared" ca="1" si="272"/>
        <v>2.3736651357293108</v>
      </c>
      <c r="AH2449">
        <f t="shared" ca="1" si="273"/>
        <v>29.373457677837287</v>
      </c>
      <c r="AI2449">
        <f t="shared" ca="1" si="274"/>
        <v>0.78727287591601525</v>
      </c>
      <c r="AX2449">
        <f t="shared" ca="1" si="275"/>
        <v>2.0083673578449224</v>
      </c>
    </row>
    <row r="2450" spans="1:50">
      <c r="A2450">
        <f t="shared" ca="1" si="271"/>
        <v>0.73525308988499061</v>
      </c>
      <c r="R2450">
        <f t="shared" ca="1" si="272"/>
        <v>0.8556748567668</v>
      </c>
      <c r="AH2450">
        <f t="shared" ca="1" si="273"/>
        <v>9.4253699220192004</v>
      </c>
      <c r="AI2450">
        <f t="shared" ca="1" si="274"/>
        <v>0.17767519633380846</v>
      </c>
      <c r="AX2450">
        <f t="shared" ca="1" si="275"/>
        <v>3.233538396655513E-2</v>
      </c>
    </row>
    <row r="2451" spans="1:50">
      <c r="A2451">
        <f t="shared" ca="1" si="271"/>
        <v>0.43842610853447816</v>
      </c>
      <c r="R2451">
        <f t="shared" ca="1" si="272"/>
        <v>1.5559421565012079</v>
      </c>
      <c r="AH2451">
        <f t="shared" ca="1" si="273"/>
        <v>28.901415696622326</v>
      </c>
      <c r="AI2451">
        <f t="shared" ca="1" si="274"/>
        <v>0.77742487019663264</v>
      </c>
      <c r="AX2451">
        <f t="shared" ca="1" si="275"/>
        <v>1.3333539313651592</v>
      </c>
    </row>
    <row r="2452" spans="1:50">
      <c r="A2452">
        <f t="shared" ca="1" si="271"/>
        <v>0.17397611022884241</v>
      </c>
      <c r="R2452">
        <f t="shared" ca="1" si="272"/>
        <v>1.6965020361364278</v>
      </c>
      <c r="AH2452">
        <f t="shared" ca="1" si="273"/>
        <v>26.396555916856173</v>
      </c>
      <c r="AI2452">
        <f t="shared" ca="1" si="274"/>
        <v>0.72143871370695134</v>
      </c>
      <c r="AX2452">
        <f t="shared" ca="1" si="275"/>
        <v>1.467256814751748</v>
      </c>
    </row>
    <row r="2453" spans="1:50">
      <c r="A2453">
        <f t="shared" ca="1" si="271"/>
        <v>0.90033215651938625</v>
      </c>
      <c r="R2453">
        <f t="shared" ca="1" si="272"/>
        <v>0.48087217278920497</v>
      </c>
      <c r="AH2453">
        <f t="shared" ca="1" si="273"/>
        <v>19.13250709367011</v>
      </c>
      <c r="AI2453">
        <f t="shared" ca="1" si="274"/>
        <v>0.52359894083883696</v>
      </c>
      <c r="AX2453">
        <f t="shared" ca="1" si="275"/>
        <v>0.21176362831385756</v>
      </c>
    </row>
    <row r="2454" spans="1:50">
      <c r="A2454">
        <f t="shared" ca="1" si="271"/>
        <v>0.80992937152010702</v>
      </c>
      <c r="R2454">
        <f t="shared" ca="1" si="272"/>
        <v>0.32265852023316394</v>
      </c>
      <c r="AH2454">
        <f t="shared" ca="1" si="273"/>
        <v>33.365931632244411</v>
      </c>
      <c r="AI2454">
        <f t="shared" ca="1" si="274"/>
        <v>0.86165388476841653</v>
      </c>
      <c r="AX2454">
        <f t="shared" ca="1" si="275"/>
        <v>4.59126900812866</v>
      </c>
    </row>
    <row r="2455" spans="1:50">
      <c r="A2455">
        <f t="shared" ca="1" si="271"/>
        <v>0.15746053470169241</v>
      </c>
      <c r="R2455">
        <f t="shared" ca="1" si="272"/>
        <v>-0.22245434474070352</v>
      </c>
      <c r="AH2455">
        <f t="shared" ca="1" si="273"/>
        <v>21.210233813139663</v>
      </c>
      <c r="AI2455">
        <f t="shared" ca="1" si="274"/>
        <v>0.58557468145295655</v>
      </c>
      <c r="AX2455">
        <f t="shared" ca="1" si="275"/>
        <v>0.34014221628865871</v>
      </c>
    </row>
    <row r="2456" spans="1:50">
      <c r="A2456">
        <f t="shared" ca="1" si="271"/>
        <v>0.53035918043798791</v>
      </c>
      <c r="R2456">
        <f t="shared" ca="1" si="272"/>
        <v>0.22380750606460006</v>
      </c>
      <c r="AH2456">
        <f t="shared" ca="1" si="273"/>
        <v>34.209889315249917</v>
      </c>
      <c r="AI2456">
        <f t="shared" ca="1" si="274"/>
        <v>0.87533620228167064</v>
      </c>
      <c r="AX2456">
        <f t="shared" ca="1" si="275"/>
        <v>4.7377547908575027E-2</v>
      </c>
    </row>
    <row r="2457" spans="1:50">
      <c r="A2457">
        <f t="shared" ca="1" si="271"/>
        <v>0.23566906055853243</v>
      </c>
      <c r="R2457">
        <f t="shared" ca="1" si="272"/>
        <v>-0.5808179902464502</v>
      </c>
      <c r="AH2457">
        <f t="shared" ca="1" si="273"/>
        <v>44.884028414960298</v>
      </c>
      <c r="AI2457">
        <f t="shared" ca="1" si="274"/>
        <v>0.98691341737053317</v>
      </c>
      <c r="AX2457">
        <f t="shared" ca="1" si="275"/>
        <v>2.1156179880276604</v>
      </c>
    </row>
    <row r="2458" spans="1:50">
      <c r="A2458">
        <f t="shared" ca="1" si="271"/>
        <v>0.26913381795462155</v>
      </c>
      <c r="R2458">
        <f t="shared" ca="1" si="272"/>
        <v>-2.2691066803026434</v>
      </c>
      <c r="AH2458">
        <f t="shared" ca="1" si="273"/>
        <v>0.78731963856141862</v>
      </c>
      <c r="AI2458">
        <f t="shared" ca="1" si="274"/>
        <v>1.2397444265289659E-3</v>
      </c>
      <c r="AX2458">
        <f t="shared" ca="1" si="275"/>
        <v>5.9562391370766896</v>
      </c>
    </row>
    <row r="2459" spans="1:50">
      <c r="A2459">
        <f t="shared" ca="1" si="271"/>
        <v>0.55261847108773676</v>
      </c>
      <c r="R2459">
        <f t="shared" ca="1" si="272"/>
        <v>0.28195182250370859</v>
      </c>
      <c r="AH2459">
        <f t="shared" ca="1" si="273"/>
        <v>9.188726627173379</v>
      </c>
      <c r="AI2459">
        <f t="shared" ca="1" si="274"/>
        <v>0.16886539405785017</v>
      </c>
      <c r="AX2459">
        <f t="shared" ca="1" si="275"/>
        <v>1.5299038954436608</v>
      </c>
    </row>
    <row r="2460" spans="1:50">
      <c r="A2460">
        <f t="shared" ca="1" si="271"/>
        <v>0.13426462056476973</v>
      </c>
      <c r="R2460">
        <f t="shared" ca="1" si="272"/>
        <v>1.2002160903831474</v>
      </c>
      <c r="AH2460">
        <f t="shared" ca="1" si="273"/>
        <v>10.330554121316311</v>
      </c>
      <c r="AI2460">
        <f t="shared" ca="1" si="274"/>
        <v>0.21316753183909265</v>
      </c>
      <c r="AX2460">
        <f t="shared" ca="1" si="275"/>
        <v>1.0206591003098096</v>
      </c>
    </row>
    <row r="2461" spans="1:50">
      <c r="A2461">
        <f t="shared" ca="1" si="271"/>
        <v>0.61087375529274446</v>
      </c>
      <c r="R2461">
        <f t="shared" ca="1" si="272"/>
        <v>-0.86815769025104417</v>
      </c>
      <c r="AH2461">
        <f t="shared" ca="1" si="273"/>
        <v>17.233443159651515</v>
      </c>
      <c r="AI2461">
        <f t="shared" ca="1" si="274"/>
        <v>0.46317637641410592</v>
      </c>
      <c r="AX2461">
        <f t="shared" ca="1" si="275"/>
        <v>2.2945840579358818</v>
      </c>
    </row>
    <row r="2462" spans="1:50">
      <c r="A2462">
        <f t="shared" ca="1" si="271"/>
        <v>0.36110742822529485</v>
      </c>
      <c r="R2462">
        <f t="shared" ca="1" si="272"/>
        <v>-1.2304185668732961</v>
      </c>
      <c r="AH2462">
        <f t="shared" ca="1" si="273"/>
        <v>7.7513966882327612</v>
      </c>
      <c r="AI2462">
        <f t="shared" ca="1" si="274"/>
        <v>0.12016830123669164</v>
      </c>
      <c r="AX2462">
        <f t="shared" ca="1" si="275"/>
        <v>3.4132504268786041</v>
      </c>
    </row>
    <row r="2463" spans="1:50">
      <c r="A2463">
        <f t="shared" ca="1" si="271"/>
        <v>0.22162728366171358</v>
      </c>
      <c r="R2463">
        <f t="shared" ca="1" si="272"/>
        <v>-3.3367900174602047E-2</v>
      </c>
      <c r="AH2463">
        <f t="shared" ca="1" si="273"/>
        <v>30.751672194443476</v>
      </c>
      <c r="AI2463">
        <f t="shared" ca="1" si="274"/>
        <v>0.81475093834491974</v>
      </c>
      <c r="AX2463">
        <f t="shared" ca="1" si="275"/>
        <v>0.64988873222315258</v>
      </c>
    </row>
    <row r="2464" spans="1:50">
      <c r="A2464">
        <f t="shared" ca="1" si="271"/>
        <v>0.41005133087517731</v>
      </c>
      <c r="R2464">
        <f t="shared" ca="1" si="272"/>
        <v>-1.4839147308251555</v>
      </c>
      <c r="AH2464">
        <f t="shared" ca="1" si="273"/>
        <v>19.169541306276923</v>
      </c>
      <c r="AI2464">
        <f t="shared" ca="1" si="274"/>
        <v>0.52474140836731753</v>
      </c>
      <c r="AX2464">
        <f t="shared" ca="1" si="275"/>
        <v>1.4131449980664668</v>
      </c>
    </row>
    <row r="2465" spans="1:50">
      <c r="A2465">
        <f t="shared" ca="1" si="271"/>
        <v>0.54056031714727615</v>
      </c>
      <c r="R2465">
        <f t="shared" ca="1" si="272"/>
        <v>-0.9226453653860095</v>
      </c>
      <c r="AH2465">
        <f t="shared" ca="1" si="273"/>
        <v>13.25927927153203</v>
      </c>
      <c r="AI2465">
        <f t="shared" ca="1" si="274"/>
        <v>0.32505972017636198</v>
      </c>
      <c r="AX2465">
        <f t="shared" ca="1" si="275"/>
        <v>4.463587285266458</v>
      </c>
    </row>
    <row r="2466" spans="1:50">
      <c r="A2466">
        <f t="shared" ca="1" si="271"/>
        <v>6.2276623277542242E-2</v>
      </c>
      <c r="R2466">
        <f t="shared" ca="1" si="272"/>
        <v>-0.11176189981121845</v>
      </c>
      <c r="AH2466">
        <f t="shared" ca="1" si="273"/>
        <v>20.632452588955353</v>
      </c>
      <c r="AI2466">
        <f t="shared" ca="1" si="274"/>
        <v>0.56877357953002239</v>
      </c>
      <c r="AX2466">
        <f t="shared" ca="1" si="275"/>
        <v>3.0000463563110933</v>
      </c>
    </row>
    <row r="2467" spans="1:50">
      <c r="A2467">
        <f t="shared" ca="1" si="271"/>
        <v>0.9188598553175118</v>
      </c>
      <c r="R2467">
        <f t="shared" ca="1" si="272"/>
        <v>-0.17669357710113329</v>
      </c>
      <c r="AH2467">
        <f t="shared" ca="1" si="273"/>
        <v>12.301555542015343</v>
      </c>
      <c r="AI2467">
        <f t="shared" ca="1" si="274"/>
        <v>0.28941364272412307</v>
      </c>
      <c r="AX2467">
        <f t="shared" ca="1" si="275"/>
        <v>3.0350521989552375</v>
      </c>
    </row>
    <row r="2468" spans="1:50">
      <c r="A2468">
        <f t="shared" ca="1" si="271"/>
        <v>0.16768617360830074</v>
      </c>
      <c r="R2468">
        <f t="shared" ca="1" si="272"/>
        <v>-0.62761239237502486</v>
      </c>
      <c r="AH2468">
        <f t="shared" ca="1" si="273"/>
        <v>29.685001029529165</v>
      </c>
      <c r="AI2468">
        <f t="shared" ca="1" si="274"/>
        <v>0.79365040841488443</v>
      </c>
      <c r="AX2468">
        <f t="shared" ca="1" si="275"/>
        <v>1.3437322437199748</v>
      </c>
    </row>
    <row r="2469" spans="1:50">
      <c r="A2469">
        <f t="shared" ca="1" si="271"/>
        <v>0.3466080396237271</v>
      </c>
      <c r="R2469">
        <f t="shared" ca="1" si="272"/>
        <v>9.5743015585102759E-2</v>
      </c>
      <c r="AH2469">
        <f t="shared" ca="1" si="273"/>
        <v>38.318534245947333</v>
      </c>
      <c r="AI2469">
        <f t="shared" ca="1" si="274"/>
        <v>0.93177167891844737</v>
      </c>
      <c r="AX2469">
        <f t="shared" ca="1" si="275"/>
        <v>4.9359639370804249</v>
      </c>
    </row>
    <row r="2470" spans="1:50">
      <c r="A2470">
        <f t="shared" ca="1" si="271"/>
        <v>0.97039405035505644</v>
      </c>
      <c r="R2470">
        <f t="shared" ca="1" si="272"/>
        <v>-1.6875099975680798</v>
      </c>
      <c r="AH2470">
        <f t="shared" ca="1" si="273"/>
        <v>8.1000837856380539</v>
      </c>
      <c r="AI2470">
        <f t="shared" ca="1" si="274"/>
        <v>0.13122271466871305</v>
      </c>
      <c r="AX2470">
        <f t="shared" ca="1" si="275"/>
        <v>2.3393685281191496</v>
      </c>
    </row>
    <row r="2471" spans="1:50">
      <c r="A2471">
        <f t="shared" ca="1" si="271"/>
        <v>0.63526572219761612</v>
      </c>
      <c r="R2471">
        <f t="shared" ca="1" si="272"/>
        <v>0.67751271085506315</v>
      </c>
      <c r="AH2471">
        <f t="shared" ca="1" si="273"/>
        <v>11.979976425710184</v>
      </c>
      <c r="AI2471">
        <f t="shared" ca="1" si="274"/>
        <v>0.27723890370522342</v>
      </c>
      <c r="AX2471">
        <f t="shared" ca="1" si="275"/>
        <v>4.4759364379168076</v>
      </c>
    </row>
    <row r="2472" spans="1:50">
      <c r="A2472">
        <f t="shared" ca="1" si="271"/>
        <v>0.14323612068128289</v>
      </c>
      <c r="R2472">
        <f t="shared" ca="1" si="272"/>
        <v>-0.99841787294087414</v>
      </c>
      <c r="AH2472">
        <f t="shared" ca="1" si="273"/>
        <v>20.380661657566623</v>
      </c>
      <c r="AI2472">
        <f t="shared" ca="1" si="274"/>
        <v>0.56134739807822798</v>
      </c>
      <c r="AX2472">
        <f t="shared" ca="1" si="275"/>
        <v>5.3100088489733404</v>
      </c>
    </row>
    <row r="2473" spans="1:50">
      <c r="A2473">
        <f t="shared" ca="1" si="271"/>
        <v>0.38397161198255148</v>
      </c>
      <c r="R2473">
        <f t="shared" ca="1" si="272"/>
        <v>-0.43798827884924574</v>
      </c>
      <c r="AH2473">
        <f t="shared" ca="1" si="273"/>
        <v>6.4223933857168278</v>
      </c>
      <c r="AI2473">
        <f t="shared" ca="1" si="274"/>
        <v>8.2494273601798507E-2</v>
      </c>
      <c r="AX2473">
        <f t="shared" ca="1" si="275"/>
        <v>1.5289097818642636</v>
      </c>
    </row>
    <row r="2474" spans="1:50">
      <c r="A2474">
        <f t="shared" ca="1" si="271"/>
        <v>9.7386770507652654E-2</v>
      </c>
      <c r="R2474">
        <f t="shared" ca="1" si="272"/>
        <v>0.91695343903283855</v>
      </c>
      <c r="AH2474">
        <f t="shared" ca="1" si="273"/>
        <v>19.289650570041829</v>
      </c>
      <c r="AI2474">
        <f t="shared" ca="1" si="274"/>
        <v>0.5284372189449339</v>
      </c>
      <c r="AX2474">
        <f t="shared" ca="1" si="275"/>
        <v>3.5503327018039261</v>
      </c>
    </row>
    <row r="2475" spans="1:50">
      <c r="A2475">
        <f t="shared" ca="1" si="271"/>
        <v>0.92787456581006034</v>
      </c>
      <c r="R2475">
        <f t="shared" ca="1" si="272"/>
        <v>1.3141458629017868</v>
      </c>
      <c r="AH2475">
        <f t="shared" ca="1" si="273"/>
        <v>7.0590835225748663</v>
      </c>
      <c r="AI2475">
        <f t="shared" ca="1" si="274"/>
        <v>9.966132035737596E-2</v>
      </c>
      <c r="AX2475">
        <f t="shared" ca="1" si="275"/>
        <v>0.45573202187234257</v>
      </c>
    </row>
    <row r="2476" spans="1:50">
      <c r="A2476">
        <f t="shared" ca="1" si="271"/>
        <v>0.40469459896485427</v>
      </c>
      <c r="R2476">
        <f t="shared" ca="1" si="272"/>
        <v>0.76756073488650567</v>
      </c>
      <c r="AH2476">
        <f t="shared" ca="1" si="273"/>
        <v>10.200553833443692</v>
      </c>
      <c r="AI2476">
        <f t="shared" ca="1" si="274"/>
        <v>0.20800204241769327</v>
      </c>
      <c r="AX2476">
        <f t="shared" ca="1" si="275"/>
        <v>3.4220243693802543</v>
      </c>
    </row>
    <row r="2477" spans="1:50">
      <c r="A2477">
        <f t="shared" ca="1" si="271"/>
        <v>0.97135568961717833</v>
      </c>
      <c r="R2477">
        <f t="shared" ca="1" si="272"/>
        <v>-0.2421713171053107</v>
      </c>
      <c r="AH2477">
        <f t="shared" ca="1" si="273"/>
        <v>33.309506143458648</v>
      </c>
      <c r="AI2477">
        <f t="shared" ca="1" si="274"/>
        <v>0.86071370741237774</v>
      </c>
      <c r="AX2477">
        <f t="shared" ca="1" si="275"/>
        <v>0.95454383686642996</v>
      </c>
    </row>
    <row r="2478" spans="1:50">
      <c r="A2478">
        <f t="shared" ca="1" si="271"/>
        <v>0.69958603009670894</v>
      </c>
      <c r="R2478">
        <f t="shared" ca="1" si="272"/>
        <v>1.2635176526477443</v>
      </c>
      <c r="AH2478">
        <f t="shared" ca="1" si="273"/>
        <v>7.8238268297794811</v>
      </c>
      <c r="AI2478">
        <f t="shared" ca="1" si="274"/>
        <v>0.12242453252475449</v>
      </c>
      <c r="AX2478">
        <f t="shared" ca="1" si="275"/>
        <v>0.43248356537575405</v>
      </c>
    </row>
    <row r="2479" spans="1:50">
      <c r="A2479">
        <f t="shared" ca="1" si="271"/>
        <v>0.2691510137801546</v>
      </c>
      <c r="R2479">
        <f t="shared" ca="1" si="272"/>
        <v>-0.53096916412234063</v>
      </c>
      <c r="AH2479">
        <f t="shared" ca="1" si="273"/>
        <v>11.186033768124709</v>
      </c>
      <c r="AI2479">
        <f t="shared" ca="1" si="274"/>
        <v>0.24673801267542217</v>
      </c>
      <c r="AX2479">
        <f t="shared" ca="1" si="275"/>
        <v>1.5571448026893371</v>
      </c>
    </row>
    <row r="2480" spans="1:50">
      <c r="A2480">
        <f t="shared" ca="1" si="271"/>
        <v>0.13112612917169886</v>
      </c>
      <c r="R2480">
        <f t="shared" ca="1" si="272"/>
        <v>0.61145196546683256</v>
      </c>
      <c r="AH2480">
        <f t="shared" ca="1" si="273"/>
        <v>25.430052758053002</v>
      </c>
      <c r="AI2480">
        <f t="shared" ca="1" si="274"/>
        <v>0.69815884626397051</v>
      </c>
      <c r="AX2480">
        <f t="shared" ca="1" si="275"/>
        <v>2.4516237018353029</v>
      </c>
    </row>
    <row r="2481" spans="1:50">
      <c r="A2481">
        <f t="shared" ca="1" si="271"/>
        <v>0.5517874663803094</v>
      </c>
      <c r="R2481">
        <f t="shared" ca="1" si="272"/>
        <v>1.3972336071544769</v>
      </c>
      <c r="AH2481">
        <f t="shared" ca="1" si="273"/>
        <v>13.193541296381774</v>
      </c>
      <c r="AI2481">
        <f t="shared" ca="1" si="274"/>
        <v>0.32264229884942308</v>
      </c>
      <c r="AX2481">
        <f t="shared" ca="1" si="275"/>
        <v>1.5638917787785249</v>
      </c>
    </row>
    <row r="2482" spans="1:50">
      <c r="A2482">
        <f t="shared" ca="1" si="271"/>
        <v>0.15747988135511881</v>
      </c>
      <c r="R2482">
        <f t="shared" ca="1" si="272"/>
        <v>-0.71939064208035264</v>
      </c>
      <c r="AH2482">
        <f t="shared" ca="1" si="273"/>
        <v>11.549022543861476</v>
      </c>
      <c r="AI2482">
        <f t="shared" ca="1" si="274"/>
        <v>0.26076116633376345</v>
      </c>
      <c r="AX2482">
        <f t="shared" ca="1" si="275"/>
        <v>0.10300347457685259</v>
      </c>
    </row>
    <row r="2483" spans="1:50">
      <c r="A2483">
        <f t="shared" ca="1" si="271"/>
        <v>0.47699822980046935</v>
      </c>
      <c r="R2483">
        <f t="shared" ca="1" si="272"/>
        <v>-1.1667284393584576</v>
      </c>
      <c r="AH2483">
        <f t="shared" ca="1" si="273"/>
        <v>16.477622325058391</v>
      </c>
      <c r="AI2483">
        <f t="shared" ca="1" si="274"/>
        <v>0.43812509750928819</v>
      </c>
      <c r="AX2483">
        <f t="shared" ca="1" si="275"/>
        <v>9.0346003265936364E-2</v>
      </c>
    </row>
    <row r="2484" spans="1:50">
      <c r="A2484">
        <f t="shared" ca="1" si="271"/>
        <v>0.4533901264275142</v>
      </c>
      <c r="R2484">
        <f t="shared" ca="1" si="272"/>
        <v>0.26466472797176988</v>
      </c>
      <c r="AH2484">
        <f t="shared" ca="1" si="273"/>
        <v>13.196734702283067</v>
      </c>
      <c r="AI2484">
        <f t="shared" ca="1" si="274"/>
        <v>0.32275983171293221</v>
      </c>
      <c r="AX2484">
        <f t="shared" ca="1" si="275"/>
        <v>1.4893838825698875</v>
      </c>
    </row>
    <row r="2485" spans="1:50">
      <c r="A2485">
        <f t="shared" ca="1" si="271"/>
        <v>0.27032154420046317</v>
      </c>
      <c r="R2485">
        <f t="shared" ca="1" si="272"/>
        <v>-0.31052198015235721</v>
      </c>
      <c r="AH2485">
        <f t="shared" ca="1" si="273"/>
        <v>30.45683774068906</v>
      </c>
      <c r="AI2485">
        <f t="shared" ca="1" si="274"/>
        <v>0.8090324044531223</v>
      </c>
      <c r="AX2485">
        <f t="shared" ca="1" si="275"/>
        <v>2.9532479843279154</v>
      </c>
    </row>
    <row r="2486" spans="1:50">
      <c r="A2486">
        <f t="shared" ca="1" si="271"/>
        <v>2.67829410325513E-2</v>
      </c>
      <c r="R2486">
        <f t="shared" ca="1" si="272"/>
        <v>-0.26398570553259371</v>
      </c>
      <c r="AH2486">
        <f t="shared" ca="1" si="273"/>
        <v>34.14112944657807</v>
      </c>
      <c r="AI2486">
        <f t="shared" ca="1" si="274"/>
        <v>0.87424811238490341</v>
      </c>
      <c r="AX2486">
        <f t="shared" ca="1" si="275"/>
        <v>4.4567711908652825</v>
      </c>
    </row>
    <row r="2487" spans="1:50">
      <c r="A2487">
        <f t="shared" ca="1" si="271"/>
        <v>0.13967170742632029</v>
      </c>
      <c r="R2487">
        <f t="shared" ca="1" si="272"/>
        <v>-0.26560985185226449</v>
      </c>
      <c r="AH2487">
        <f t="shared" ca="1" si="273"/>
        <v>16.869113644361882</v>
      </c>
      <c r="AI2487">
        <f t="shared" ca="1" si="274"/>
        <v>0.45117218464489584</v>
      </c>
      <c r="AX2487">
        <f t="shared" ca="1" si="275"/>
        <v>0.29882315987753594</v>
      </c>
    </row>
    <row r="2488" spans="1:50">
      <c r="A2488">
        <f t="shared" ca="1" si="271"/>
        <v>0.44110067117397578</v>
      </c>
      <c r="R2488">
        <f t="shared" ca="1" si="272"/>
        <v>1.7981290358796742</v>
      </c>
      <c r="AH2488">
        <f t="shared" ca="1" si="273"/>
        <v>13.895170486755447</v>
      </c>
      <c r="AI2488">
        <f t="shared" ca="1" si="274"/>
        <v>0.34822064290977273</v>
      </c>
      <c r="AX2488">
        <f t="shared" ca="1" si="275"/>
        <v>0.90330677489932443</v>
      </c>
    </row>
    <row r="2489" spans="1:50">
      <c r="A2489">
        <f t="shared" ca="1" si="271"/>
        <v>0.69324784960467356</v>
      </c>
      <c r="R2489">
        <f t="shared" ca="1" si="272"/>
        <v>1.4767703272924606</v>
      </c>
      <c r="AH2489">
        <f t="shared" ca="1" si="273"/>
        <v>7.4576592346388999</v>
      </c>
      <c r="AI2489">
        <f t="shared" ca="1" si="274"/>
        <v>0.11123336251998972</v>
      </c>
      <c r="AX2489">
        <f t="shared" ca="1" si="275"/>
        <v>5.9348175972483013</v>
      </c>
    </row>
    <row r="2490" spans="1:50">
      <c r="A2490">
        <f t="shared" ca="1" si="271"/>
        <v>0.16669827410217675</v>
      </c>
      <c r="R2490">
        <f t="shared" ca="1" si="272"/>
        <v>1.9250388469858437</v>
      </c>
      <c r="AH2490">
        <f t="shared" ca="1" si="273"/>
        <v>3.4376789290038543</v>
      </c>
      <c r="AI2490">
        <f t="shared" ca="1" si="274"/>
        <v>2.3635272837834176E-2</v>
      </c>
      <c r="AX2490">
        <f t="shared" ca="1" si="275"/>
        <v>2.2897679134021733</v>
      </c>
    </row>
    <row r="2491" spans="1:50">
      <c r="A2491">
        <f t="shared" ca="1" si="271"/>
        <v>0.85013559568737251</v>
      </c>
      <c r="R2491">
        <f t="shared" ca="1" si="272"/>
        <v>-2.9005526713874215</v>
      </c>
      <c r="AH2491">
        <f t="shared" ca="1" si="273"/>
        <v>16.197633080874311</v>
      </c>
      <c r="AI2491">
        <f t="shared" ca="1" si="274"/>
        <v>0.42869999533239866</v>
      </c>
      <c r="AX2491">
        <f t="shared" ca="1" si="275"/>
        <v>0.44040932360771179</v>
      </c>
    </row>
    <row r="2492" spans="1:50">
      <c r="A2492">
        <f t="shared" ca="1" si="271"/>
        <v>0.17721043112287649</v>
      </c>
      <c r="R2492">
        <f t="shared" ca="1" si="272"/>
        <v>1.4283495279122813</v>
      </c>
      <c r="AH2492">
        <f t="shared" ca="1" si="273"/>
        <v>3.837720243598632</v>
      </c>
      <c r="AI2492">
        <f t="shared" ca="1" si="274"/>
        <v>2.9456193336253489E-2</v>
      </c>
      <c r="AX2492">
        <f t="shared" ca="1" si="275"/>
        <v>0.16827772764301518</v>
      </c>
    </row>
    <row r="2493" spans="1:50">
      <c r="A2493">
        <f t="shared" ca="1" si="271"/>
        <v>0.78316182673628632</v>
      </c>
      <c r="R2493">
        <f t="shared" ca="1" si="272"/>
        <v>-0.48206453391410153</v>
      </c>
      <c r="AH2493">
        <f t="shared" ca="1" si="273"/>
        <v>26.34528656768401</v>
      </c>
      <c r="AI2493">
        <f t="shared" ca="1" si="274"/>
        <v>0.72022726621750477</v>
      </c>
      <c r="AX2493">
        <f t="shared" ca="1" si="275"/>
        <v>0.59379171441148371</v>
      </c>
    </row>
    <row r="2494" spans="1:50">
      <c r="A2494">
        <f t="shared" ca="1" si="271"/>
        <v>0.80208962900900571</v>
      </c>
      <c r="R2494">
        <f t="shared" ca="1" si="272"/>
        <v>0.47432284434396754</v>
      </c>
      <c r="AH2494">
        <f t="shared" ca="1" si="273"/>
        <v>43.32984920772607</v>
      </c>
      <c r="AI2494">
        <f t="shared" ca="1" si="274"/>
        <v>0.97775454420416374</v>
      </c>
      <c r="AX2494">
        <f t="shared" ca="1" si="275"/>
        <v>1.7379203389813214</v>
      </c>
    </row>
    <row r="2495" spans="1:50">
      <c r="A2495">
        <f t="shared" ca="1" si="271"/>
        <v>0.15537001414000484</v>
      </c>
      <c r="R2495">
        <f t="shared" ca="1" si="272"/>
        <v>0.37436245324690315</v>
      </c>
      <c r="AH2495">
        <f t="shared" ca="1" si="273"/>
        <v>21.795976385849531</v>
      </c>
      <c r="AI2495">
        <f t="shared" ca="1" si="274"/>
        <v>0.60226652598622132</v>
      </c>
      <c r="AX2495">
        <f t="shared" ca="1" si="275"/>
        <v>2.8679772647028559</v>
      </c>
    </row>
    <row r="2496" spans="1:50">
      <c r="A2496">
        <f t="shared" ca="1" si="271"/>
        <v>0.94012282448032491</v>
      </c>
      <c r="R2496">
        <f t="shared" ca="1" si="272"/>
        <v>1.2583095741566668</v>
      </c>
      <c r="AH2496">
        <f t="shared" ca="1" si="273"/>
        <v>36.780303792981798</v>
      </c>
      <c r="AI2496">
        <f t="shared" ca="1" si="274"/>
        <v>0.91261981609707432</v>
      </c>
      <c r="AX2496">
        <f t="shared" ca="1" si="275"/>
        <v>0.77190901762286623</v>
      </c>
    </row>
    <row r="2497" spans="1:50">
      <c r="A2497">
        <f t="shared" ca="1" si="271"/>
        <v>0.32783378378321182</v>
      </c>
      <c r="R2497">
        <f t="shared" ca="1" si="272"/>
        <v>-1.6429192298391662</v>
      </c>
      <c r="AH2497">
        <f t="shared" ca="1" si="273"/>
        <v>37.991650505510293</v>
      </c>
      <c r="AI2497">
        <f t="shared" ca="1" si="274"/>
        <v>0.92789977120909439</v>
      </c>
      <c r="AX2497">
        <f t="shared" ca="1" si="275"/>
        <v>1.1608367861938804</v>
      </c>
    </row>
    <row r="2498" spans="1:50">
      <c r="A2498">
        <f t="shared" ca="1" si="271"/>
        <v>3.991586614481557E-2</v>
      </c>
      <c r="R2498">
        <f t="shared" ca="1" si="272"/>
        <v>-0.93743318491054795</v>
      </c>
      <c r="AH2498">
        <f t="shared" ca="1" si="273"/>
        <v>6.653311696902489</v>
      </c>
      <c r="AI2498">
        <f t="shared" ca="1" si="274"/>
        <v>8.8533113072278957E-2</v>
      </c>
      <c r="AX2498">
        <f t="shared" ca="1" si="275"/>
        <v>6.5697902104852401</v>
      </c>
    </row>
    <row r="2499" spans="1:50">
      <c r="A2499">
        <f t="shared" ref="A2499:A2562" ca="1" si="276">RAND()</f>
        <v>0.63316803862230853</v>
      </c>
      <c r="R2499">
        <f t="shared" ref="R2499:R2562" ca="1" si="277">_xlfn.NORM.INV(RAND(),0,1)</f>
        <v>2.208913281073094</v>
      </c>
      <c r="AH2499">
        <f t="shared" ref="AH2499:AH2562" ca="1" si="278">IF(AI2499&lt;$AL$4,$AL$1+SQRT(AI2499*($AL$2-$AL$1)*($AL$3-$AL$1)),$AL$2-SQRT((1-AI2499)*($AL$2-$AL$1)*($AL$2-$AL$3)))</f>
        <v>26.879193562514153</v>
      </c>
      <c r="AI2499">
        <f t="shared" ref="AI2499:AI2562" ca="1" si="279">RAND()</f>
        <v>0.73271415484015656</v>
      </c>
      <c r="AX2499">
        <f t="shared" ref="AX2499:AX2562" ca="1" si="280">-LN(1-RAND())/$AW$2</f>
        <v>3.8402837570490007</v>
      </c>
    </row>
    <row r="2500" spans="1:50">
      <c r="A2500">
        <f t="shared" ca="1" si="276"/>
        <v>0.2480838017742617</v>
      </c>
      <c r="R2500">
        <f t="shared" ca="1" si="277"/>
        <v>1.1627472902393559</v>
      </c>
      <c r="AH2500">
        <f t="shared" ca="1" si="278"/>
        <v>28.411389460442408</v>
      </c>
      <c r="AI2500">
        <f t="shared" ca="1" si="279"/>
        <v>0.76696594748565139</v>
      </c>
      <c r="AX2500">
        <f t="shared" ca="1" si="280"/>
        <v>0.87350315635383979</v>
      </c>
    </row>
    <row r="2501" spans="1:50">
      <c r="A2501">
        <f t="shared" ca="1" si="276"/>
        <v>0.78949802514574752</v>
      </c>
      <c r="R2501">
        <f t="shared" ca="1" si="277"/>
        <v>-0.75258604637820048</v>
      </c>
      <c r="AH2501">
        <f t="shared" ca="1" si="278"/>
        <v>11.211374802845825</v>
      </c>
      <c r="AI2501">
        <f t="shared" ca="1" si="279"/>
        <v>0.24772127765734808</v>
      </c>
      <c r="AX2501">
        <f t="shared" ca="1" si="280"/>
        <v>0.40108930364258111</v>
      </c>
    </row>
    <row r="2502" spans="1:50">
      <c r="A2502">
        <f t="shared" ca="1" si="276"/>
        <v>0.5590418331235435</v>
      </c>
      <c r="R2502">
        <f t="shared" ca="1" si="277"/>
        <v>1.4316580752336145</v>
      </c>
      <c r="AH2502">
        <f t="shared" ca="1" si="278"/>
        <v>10.088038258725412</v>
      </c>
      <c r="AI2502">
        <f t="shared" ca="1" si="279"/>
        <v>0.20351765498151686</v>
      </c>
      <c r="AX2502">
        <f t="shared" ca="1" si="280"/>
        <v>5.0243393200636719</v>
      </c>
    </row>
    <row r="2503" spans="1:50">
      <c r="A2503">
        <f t="shared" ca="1" si="276"/>
        <v>0.78948781995606732</v>
      </c>
      <c r="R2503">
        <f t="shared" ca="1" si="277"/>
        <v>1.4914859123591013</v>
      </c>
      <c r="AH2503">
        <f t="shared" ca="1" si="278"/>
        <v>15.706582377284853</v>
      </c>
      <c r="AI2503">
        <f t="shared" ca="1" si="279"/>
        <v>0.41198075387702515</v>
      </c>
      <c r="AX2503">
        <f t="shared" ca="1" si="280"/>
        <v>2.3700773177321852</v>
      </c>
    </row>
    <row r="2504" spans="1:50">
      <c r="A2504">
        <f t="shared" ca="1" si="276"/>
        <v>0.40617024982577232</v>
      </c>
      <c r="R2504">
        <f t="shared" ca="1" si="277"/>
        <v>0.18588634128222209</v>
      </c>
      <c r="AH2504">
        <f t="shared" ca="1" si="278"/>
        <v>35.730690043164564</v>
      </c>
      <c r="AI2504">
        <f t="shared" ca="1" si="279"/>
        <v>0.89819339667787856</v>
      </c>
      <c r="AX2504">
        <f t="shared" ca="1" si="280"/>
        <v>8.5580871224000002E-2</v>
      </c>
    </row>
    <row r="2505" spans="1:50">
      <c r="A2505">
        <f t="shared" ca="1" si="276"/>
        <v>0.59247682177513494</v>
      </c>
      <c r="R2505">
        <f t="shared" ca="1" si="277"/>
        <v>-2.6106250631060507E-2</v>
      </c>
      <c r="AH2505">
        <f t="shared" ca="1" si="278"/>
        <v>12.054431110518514</v>
      </c>
      <c r="AI2505">
        <f t="shared" ca="1" si="279"/>
        <v>0.2800669008268073</v>
      </c>
      <c r="AX2505">
        <f t="shared" ca="1" si="280"/>
        <v>2.4341638205726119</v>
      </c>
    </row>
    <row r="2506" spans="1:50">
      <c r="A2506">
        <f t="shared" ca="1" si="276"/>
        <v>4.6334918766821276E-2</v>
      </c>
      <c r="R2506">
        <f t="shared" ca="1" si="277"/>
        <v>-0.32280469623473396</v>
      </c>
      <c r="AH2506">
        <f t="shared" ca="1" si="278"/>
        <v>23.153571759754922</v>
      </c>
      <c r="AI2506">
        <f t="shared" ca="1" si="279"/>
        <v>0.63963464537068582</v>
      </c>
      <c r="AX2506">
        <f t="shared" ca="1" si="280"/>
        <v>4.6024229385546924</v>
      </c>
    </row>
    <row r="2507" spans="1:50">
      <c r="A2507">
        <f t="shared" ca="1" si="276"/>
        <v>0.97036771491510465</v>
      </c>
      <c r="R2507">
        <f t="shared" ca="1" si="277"/>
        <v>-7.332984502643726E-2</v>
      </c>
      <c r="AH2507">
        <f t="shared" ca="1" si="278"/>
        <v>17.038101795133841</v>
      </c>
      <c r="AI2507">
        <f t="shared" ca="1" si="279"/>
        <v>0.45675663336602057</v>
      </c>
      <c r="AX2507">
        <f t="shared" ca="1" si="280"/>
        <v>8.8073995824267879</v>
      </c>
    </row>
    <row r="2508" spans="1:50">
      <c r="A2508">
        <f t="shared" ca="1" si="276"/>
        <v>0.38159858870678842</v>
      </c>
      <c r="R2508">
        <f t="shared" ca="1" si="277"/>
        <v>-1.4509522949129092</v>
      </c>
      <c r="AH2508">
        <f t="shared" ca="1" si="278"/>
        <v>30.537385980462243</v>
      </c>
      <c r="AI2508">
        <f t="shared" ca="1" si="279"/>
        <v>0.81060332776324617</v>
      </c>
      <c r="AX2508">
        <f t="shared" ca="1" si="280"/>
        <v>0.97449738076042225</v>
      </c>
    </row>
    <row r="2509" spans="1:50">
      <c r="A2509">
        <f t="shared" ca="1" si="276"/>
        <v>0.65884923185062327</v>
      </c>
      <c r="R2509">
        <f t="shared" ca="1" si="277"/>
        <v>0.37329072865986368</v>
      </c>
      <c r="AH2509">
        <f t="shared" ca="1" si="278"/>
        <v>6.4205970083261956</v>
      </c>
      <c r="AI2509">
        <f t="shared" ca="1" si="279"/>
        <v>8.2448131886654563E-2</v>
      </c>
      <c r="AX2509">
        <f t="shared" ca="1" si="280"/>
        <v>0.10850874239594509</v>
      </c>
    </row>
    <row r="2510" spans="1:50">
      <c r="A2510">
        <f t="shared" ca="1" si="276"/>
        <v>0.27352727209324479</v>
      </c>
      <c r="R2510">
        <f t="shared" ca="1" si="277"/>
        <v>-0.74437910155499576</v>
      </c>
      <c r="AH2510">
        <f t="shared" ca="1" si="278"/>
        <v>20.648234567179934</v>
      </c>
      <c r="AI2510">
        <f t="shared" ca="1" si="279"/>
        <v>0.56923693298835454</v>
      </c>
      <c r="AX2510">
        <f t="shared" ca="1" si="280"/>
        <v>0.87400799937749452</v>
      </c>
    </row>
    <row r="2511" spans="1:50">
      <c r="A2511">
        <f t="shared" ca="1" si="276"/>
        <v>0.12471681404932977</v>
      </c>
      <c r="R2511">
        <f t="shared" ca="1" si="277"/>
        <v>1.7792362097342735</v>
      </c>
      <c r="AH2511">
        <f t="shared" ca="1" si="278"/>
        <v>40.557409239929612</v>
      </c>
      <c r="AI2511">
        <f t="shared" ca="1" si="279"/>
        <v>0.95541873986891668</v>
      </c>
      <c r="AX2511">
        <f t="shared" ca="1" si="280"/>
        <v>0.62994276324309939</v>
      </c>
    </row>
    <row r="2512" spans="1:50">
      <c r="A2512">
        <f t="shared" ca="1" si="276"/>
        <v>3.5912317851107822E-3</v>
      </c>
      <c r="R2512">
        <f t="shared" ca="1" si="277"/>
        <v>-1.4253350229561665</v>
      </c>
      <c r="AH2512">
        <f t="shared" ca="1" si="278"/>
        <v>17.638439557889193</v>
      </c>
      <c r="AI2512">
        <f t="shared" ca="1" si="279"/>
        <v>0.47636470287580457</v>
      </c>
      <c r="AX2512">
        <f t="shared" ca="1" si="280"/>
        <v>4.0483607607913887</v>
      </c>
    </row>
    <row r="2513" spans="1:50">
      <c r="A2513">
        <f t="shared" ca="1" si="276"/>
        <v>0.20787891439362993</v>
      </c>
      <c r="R2513">
        <f t="shared" ca="1" si="277"/>
        <v>-1.0842341190076574</v>
      </c>
      <c r="AH2513">
        <f t="shared" ca="1" si="278"/>
        <v>5.5712127343111879</v>
      </c>
      <c r="AI2513">
        <f t="shared" ca="1" si="279"/>
        <v>6.2076822661902287E-2</v>
      </c>
      <c r="AX2513">
        <f t="shared" ca="1" si="280"/>
        <v>0.80060221050411073</v>
      </c>
    </row>
    <row r="2514" spans="1:50">
      <c r="A2514">
        <f t="shared" ca="1" si="276"/>
        <v>0.97467520555181997</v>
      </c>
      <c r="R2514">
        <f t="shared" ca="1" si="277"/>
        <v>0.4167965658231208</v>
      </c>
      <c r="AH2514">
        <f t="shared" ca="1" si="278"/>
        <v>32.730677208469132</v>
      </c>
      <c r="AI2514">
        <f t="shared" ca="1" si="279"/>
        <v>0.85088524516095632</v>
      </c>
      <c r="AX2514">
        <f t="shared" ca="1" si="280"/>
        <v>1.0717382922161152</v>
      </c>
    </row>
    <row r="2515" spans="1:50">
      <c r="A2515">
        <f t="shared" ca="1" si="276"/>
        <v>0.81508932066300366</v>
      </c>
      <c r="R2515">
        <f t="shared" ca="1" si="277"/>
        <v>1.4205150159093545</v>
      </c>
      <c r="AH2515">
        <f t="shared" ca="1" si="278"/>
        <v>29.583214097310012</v>
      </c>
      <c r="AI2515">
        <f t="shared" ca="1" si="279"/>
        <v>0.79157742670185971</v>
      </c>
      <c r="AX2515">
        <f t="shared" ca="1" si="280"/>
        <v>3.3868547873189545</v>
      </c>
    </row>
    <row r="2516" spans="1:50">
      <c r="A2516">
        <f t="shared" ca="1" si="276"/>
        <v>0.19098896938997723</v>
      </c>
      <c r="R2516">
        <f t="shared" ca="1" si="277"/>
        <v>-1.4894787352103027</v>
      </c>
      <c r="AH2516">
        <f t="shared" ca="1" si="278"/>
        <v>12.73131477854669</v>
      </c>
      <c r="AI2516">
        <f t="shared" ca="1" si="279"/>
        <v>0.30552255093211367</v>
      </c>
      <c r="AX2516">
        <f t="shared" ca="1" si="280"/>
        <v>0.13652272215478428</v>
      </c>
    </row>
    <row r="2517" spans="1:50">
      <c r="A2517">
        <f t="shared" ca="1" si="276"/>
        <v>0.7860119868361084</v>
      </c>
      <c r="R2517">
        <f t="shared" ca="1" si="277"/>
        <v>-0.26754381122214921</v>
      </c>
      <c r="AH2517">
        <f t="shared" ca="1" si="278"/>
        <v>9.0267805340553551</v>
      </c>
      <c r="AI2517">
        <f t="shared" ca="1" si="279"/>
        <v>0.16296553362000132</v>
      </c>
      <c r="AX2517">
        <f t="shared" ca="1" si="280"/>
        <v>0.35132048292012774</v>
      </c>
    </row>
    <row r="2518" spans="1:50">
      <c r="A2518">
        <f t="shared" ca="1" si="276"/>
        <v>4.6776138234212672E-2</v>
      </c>
      <c r="R2518">
        <f t="shared" ca="1" si="277"/>
        <v>1.3000687814633078</v>
      </c>
      <c r="AH2518">
        <f t="shared" ca="1" si="278"/>
        <v>25.906686122784343</v>
      </c>
      <c r="AI2518">
        <f t="shared" ca="1" si="279"/>
        <v>0.70975611320698373</v>
      </c>
      <c r="AX2518">
        <f t="shared" ca="1" si="280"/>
        <v>3.8876241013664758</v>
      </c>
    </row>
    <row r="2519" spans="1:50">
      <c r="A2519">
        <f t="shared" ca="1" si="276"/>
        <v>0.41958998274398129</v>
      </c>
      <c r="R2519">
        <f t="shared" ca="1" si="277"/>
        <v>2.3568875485339786</v>
      </c>
      <c r="AH2519">
        <f t="shared" ca="1" si="278"/>
        <v>28.673435321268773</v>
      </c>
      <c r="AI2519">
        <f t="shared" ca="1" si="279"/>
        <v>0.7725888195019468</v>
      </c>
      <c r="AX2519">
        <f t="shared" ca="1" si="280"/>
        <v>0.1473122939252407</v>
      </c>
    </row>
    <row r="2520" spans="1:50">
      <c r="A2520">
        <f t="shared" ca="1" si="276"/>
        <v>0.16933918426617123</v>
      </c>
      <c r="R2520">
        <f t="shared" ca="1" si="277"/>
        <v>-0.57605308873458927</v>
      </c>
      <c r="AH2520">
        <f t="shared" ca="1" si="278"/>
        <v>32.548845039014807</v>
      </c>
      <c r="AI2520">
        <f t="shared" ca="1" si="279"/>
        <v>0.84772859526384092</v>
      </c>
      <c r="AX2520">
        <f t="shared" ca="1" si="280"/>
        <v>1.3538073035487042</v>
      </c>
    </row>
    <row r="2521" spans="1:50">
      <c r="A2521">
        <f t="shared" ca="1" si="276"/>
        <v>0.71317578804558046</v>
      </c>
      <c r="R2521">
        <f t="shared" ca="1" si="277"/>
        <v>1.0747117523232101</v>
      </c>
      <c r="AH2521">
        <f t="shared" ca="1" si="278"/>
        <v>8.2666779975472657</v>
      </c>
      <c r="AI2521">
        <f t="shared" ca="1" si="279"/>
        <v>0.13667593023026414</v>
      </c>
      <c r="AX2521">
        <f t="shared" ca="1" si="280"/>
        <v>9.8527245081742603</v>
      </c>
    </row>
    <row r="2522" spans="1:50">
      <c r="A2522">
        <f t="shared" ca="1" si="276"/>
        <v>0.12266989502115455</v>
      </c>
      <c r="R2522">
        <f t="shared" ca="1" si="277"/>
        <v>-1.5678271228589438</v>
      </c>
      <c r="AH2522">
        <f t="shared" ca="1" si="278"/>
        <v>14.553336661451006</v>
      </c>
      <c r="AI2522">
        <f t="shared" ca="1" si="279"/>
        <v>0.3717670290817835</v>
      </c>
      <c r="AX2522">
        <f t="shared" ca="1" si="280"/>
        <v>1.0356988426701794</v>
      </c>
    </row>
    <row r="2523" spans="1:50">
      <c r="A2523">
        <f t="shared" ca="1" si="276"/>
        <v>0.27359458696894168</v>
      </c>
      <c r="R2523">
        <f t="shared" ca="1" si="277"/>
        <v>0.30072718021153999</v>
      </c>
      <c r="AH2523">
        <f t="shared" ca="1" si="278"/>
        <v>26.204403445573167</v>
      </c>
      <c r="AI2523">
        <f t="shared" ca="1" si="279"/>
        <v>0.71688479230947488</v>
      </c>
      <c r="AX2523">
        <f t="shared" ca="1" si="280"/>
        <v>0.26610370963400848</v>
      </c>
    </row>
    <row r="2524" spans="1:50">
      <c r="A2524">
        <f t="shared" ca="1" si="276"/>
        <v>0.69541255271177616</v>
      </c>
      <c r="R2524">
        <f t="shared" ca="1" si="277"/>
        <v>0.29082473378157153</v>
      </c>
      <c r="AH2524">
        <f t="shared" ca="1" si="278"/>
        <v>25.656801186630112</v>
      </c>
      <c r="AI2524">
        <f t="shared" ca="1" si="279"/>
        <v>0.70370433576637348</v>
      </c>
      <c r="AX2524">
        <f t="shared" ca="1" si="280"/>
        <v>0.36284434179702812</v>
      </c>
    </row>
    <row r="2525" spans="1:50">
      <c r="A2525">
        <f t="shared" ca="1" si="276"/>
        <v>0.21430738381453718</v>
      </c>
      <c r="R2525">
        <f t="shared" ca="1" si="277"/>
        <v>-1.0155068219397045</v>
      </c>
      <c r="AH2525">
        <f t="shared" ca="1" si="278"/>
        <v>36.172100697970428</v>
      </c>
      <c r="AI2525">
        <f t="shared" ca="1" si="279"/>
        <v>0.90439460044646502</v>
      </c>
      <c r="AX2525">
        <f t="shared" ca="1" si="280"/>
        <v>3.2769599264017821</v>
      </c>
    </row>
    <row r="2526" spans="1:50">
      <c r="A2526">
        <f t="shared" ca="1" si="276"/>
        <v>0.33641732238659516</v>
      </c>
      <c r="R2526">
        <f t="shared" ca="1" si="277"/>
        <v>1.0843926376528474</v>
      </c>
      <c r="AH2526">
        <f t="shared" ca="1" si="278"/>
        <v>28.913098757529635</v>
      </c>
      <c r="AI2526">
        <f t="shared" ca="1" si="279"/>
        <v>0.77767129799515089</v>
      </c>
      <c r="AX2526">
        <f t="shared" ca="1" si="280"/>
        <v>0.93424419584034524</v>
      </c>
    </row>
    <row r="2527" spans="1:50">
      <c r="A2527">
        <f t="shared" ca="1" si="276"/>
        <v>0.51637696386129273</v>
      </c>
      <c r="R2527">
        <f t="shared" ca="1" si="277"/>
        <v>0.9505911036625565</v>
      </c>
      <c r="AH2527">
        <f t="shared" ca="1" si="278"/>
        <v>29.886586617537354</v>
      </c>
      <c r="AI2527">
        <f t="shared" ca="1" si="279"/>
        <v>0.79772530105308626</v>
      </c>
      <c r="AX2527">
        <f t="shared" ca="1" si="280"/>
        <v>2.3245523002804727</v>
      </c>
    </row>
    <row r="2528" spans="1:50">
      <c r="A2528">
        <f t="shared" ca="1" si="276"/>
        <v>0.73382846248157096</v>
      </c>
      <c r="R2528">
        <f t="shared" ca="1" si="277"/>
        <v>-0.92843989343840605</v>
      </c>
      <c r="AH2528">
        <f t="shared" ca="1" si="278"/>
        <v>24.082837396629898</v>
      </c>
      <c r="AI2528">
        <f t="shared" ca="1" si="279"/>
        <v>0.6641503412952372</v>
      </c>
      <c r="AX2528">
        <f t="shared" ca="1" si="280"/>
        <v>1.0201867275455412</v>
      </c>
    </row>
    <row r="2529" spans="1:50">
      <c r="A2529">
        <f t="shared" ca="1" si="276"/>
        <v>0.91265061562052463</v>
      </c>
      <c r="R2529">
        <f t="shared" ca="1" si="277"/>
        <v>-0.12825015449841548</v>
      </c>
      <c r="AH2529">
        <f t="shared" ca="1" si="278"/>
        <v>14.849563968609495</v>
      </c>
      <c r="AI2529">
        <f t="shared" ca="1" si="279"/>
        <v>0.38222342340156212</v>
      </c>
      <c r="AX2529">
        <f t="shared" ca="1" si="280"/>
        <v>2.8747609615379548</v>
      </c>
    </row>
    <row r="2530" spans="1:50">
      <c r="A2530">
        <f t="shared" ca="1" si="276"/>
        <v>0.57895013096267389</v>
      </c>
      <c r="R2530">
        <f t="shared" ca="1" si="277"/>
        <v>-0.84241763675982539</v>
      </c>
      <c r="AH2530">
        <f t="shared" ca="1" si="278"/>
        <v>15.201181066570157</v>
      </c>
      <c r="AI2530">
        <f t="shared" ca="1" si="279"/>
        <v>0.39452110041918242</v>
      </c>
      <c r="AX2530">
        <f t="shared" ca="1" si="280"/>
        <v>1.5746230280601592</v>
      </c>
    </row>
    <row r="2531" spans="1:50">
      <c r="A2531">
        <f t="shared" ca="1" si="276"/>
        <v>0.83824481236763926</v>
      </c>
      <c r="R2531">
        <f t="shared" ca="1" si="277"/>
        <v>0.35644004853568195</v>
      </c>
      <c r="AH2531">
        <f t="shared" ca="1" si="278"/>
        <v>43.865760924071786</v>
      </c>
      <c r="AI2531">
        <f t="shared" ca="1" si="279"/>
        <v>0.98118555547967767</v>
      </c>
      <c r="AX2531">
        <f t="shared" ca="1" si="280"/>
        <v>0.31798447252003131</v>
      </c>
    </row>
    <row r="2532" spans="1:50">
      <c r="A2532">
        <f t="shared" ca="1" si="276"/>
        <v>0.56989519774012953</v>
      </c>
      <c r="R2532">
        <f t="shared" ca="1" si="277"/>
        <v>0.75057120383671405</v>
      </c>
      <c r="AH2532">
        <f t="shared" ca="1" si="278"/>
        <v>29.784531060852999</v>
      </c>
      <c r="AI2532">
        <f t="shared" ca="1" si="279"/>
        <v>0.79566740778519141</v>
      </c>
      <c r="AX2532">
        <f t="shared" ca="1" si="280"/>
        <v>1.274370121423694</v>
      </c>
    </row>
    <row r="2533" spans="1:50">
      <c r="A2533">
        <f t="shared" ca="1" si="276"/>
        <v>0.43666054484066497</v>
      </c>
      <c r="R2533">
        <f t="shared" ca="1" si="277"/>
        <v>-1.1484101100538657</v>
      </c>
      <c r="AH2533">
        <f t="shared" ca="1" si="278"/>
        <v>8.603615969152326</v>
      </c>
      <c r="AI2533">
        <f t="shared" ca="1" si="279"/>
        <v>0.1480444154893058</v>
      </c>
      <c r="AX2533">
        <f t="shared" ca="1" si="280"/>
        <v>1.3937281931973742</v>
      </c>
    </row>
    <row r="2534" spans="1:50">
      <c r="A2534">
        <f t="shared" ca="1" si="276"/>
        <v>0.68782064237484264</v>
      </c>
      <c r="R2534">
        <f t="shared" ca="1" si="277"/>
        <v>0.25609892562255232</v>
      </c>
      <c r="AH2534">
        <f t="shared" ca="1" si="278"/>
        <v>8.0175880881639454</v>
      </c>
      <c r="AI2534">
        <f t="shared" ca="1" si="279"/>
        <v>0.12856343750293675</v>
      </c>
      <c r="AX2534">
        <f t="shared" ca="1" si="280"/>
        <v>1.2723174551475522</v>
      </c>
    </row>
    <row r="2535" spans="1:50">
      <c r="A2535">
        <f t="shared" ca="1" si="276"/>
        <v>0.30793621541517391</v>
      </c>
      <c r="R2535">
        <f t="shared" ca="1" si="277"/>
        <v>-0.78801631570107133</v>
      </c>
      <c r="AH2535">
        <f t="shared" ca="1" si="278"/>
        <v>13.801118684477309</v>
      </c>
      <c r="AI2535">
        <f t="shared" ca="1" si="279"/>
        <v>0.3448204957523513</v>
      </c>
      <c r="AX2535">
        <f t="shared" ca="1" si="280"/>
        <v>1.2216350289495743</v>
      </c>
    </row>
    <row r="2536" spans="1:50">
      <c r="A2536">
        <f t="shared" ca="1" si="276"/>
        <v>0.28058751492069134</v>
      </c>
      <c r="R2536">
        <f t="shared" ca="1" si="277"/>
        <v>-0.49749055871886932</v>
      </c>
      <c r="AH2536">
        <f t="shared" ca="1" si="278"/>
        <v>11.136394123015961</v>
      </c>
      <c r="AI2536">
        <f t="shared" ca="1" si="279"/>
        <v>0.24481006911922576</v>
      </c>
      <c r="AX2536">
        <f t="shared" ca="1" si="280"/>
        <v>2.0024442500814515E-2</v>
      </c>
    </row>
    <row r="2537" spans="1:50">
      <c r="A2537">
        <f t="shared" ca="1" si="276"/>
        <v>0.43345399368834103</v>
      </c>
      <c r="R2537">
        <f t="shared" ca="1" si="277"/>
        <v>1.3162095188979515</v>
      </c>
      <c r="AH2537">
        <f t="shared" ca="1" si="278"/>
        <v>27.823078755015953</v>
      </c>
      <c r="AI2537">
        <f t="shared" ca="1" si="279"/>
        <v>0.7540920820468876</v>
      </c>
      <c r="AX2537">
        <f t="shared" ca="1" si="280"/>
        <v>0.77192341703641176</v>
      </c>
    </row>
    <row r="2538" spans="1:50">
      <c r="A2538">
        <f t="shared" ca="1" si="276"/>
        <v>0.96941235947856397</v>
      </c>
      <c r="R2538">
        <f t="shared" ca="1" si="277"/>
        <v>-1.1807508625838579</v>
      </c>
      <c r="AH2538">
        <f t="shared" ca="1" si="278"/>
        <v>40.07152917958927</v>
      </c>
      <c r="AI2538">
        <f t="shared" ca="1" si="279"/>
        <v>0.95071273358412633</v>
      </c>
      <c r="AX2538">
        <f t="shared" ca="1" si="280"/>
        <v>2.362091008453473</v>
      </c>
    </row>
    <row r="2539" spans="1:50">
      <c r="A2539">
        <f t="shared" ca="1" si="276"/>
        <v>0.835685700932565</v>
      </c>
      <c r="R2539">
        <f t="shared" ca="1" si="277"/>
        <v>0.34713219881584823</v>
      </c>
      <c r="AH2539">
        <f t="shared" ca="1" si="278"/>
        <v>9.5405130862820773</v>
      </c>
      <c r="AI2539">
        <f t="shared" ca="1" si="279"/>
        <v>0.18204277989903916</v>
      </c>
      <c r="AX2539">
        <f t="shared" ca="1" si="280"/>
        <v>0.13194626479815758</v>
      </c>
    </row>
    <row r="2540" spans="1:50">
      <c r="A2540">
        <f t="shared" ca="1" si="276"/>
        <v>0.59850465208496539</v>
      </c>
      <c r="R2540">
        <f t="shared" ca="1" si="277"/>
        <v>-0.20730686004186391</v>
      </c>
      <c r="AH2540">
        <f t="shared" ca="1" si="278"/>
        <v>27.773712396447824</v>
      </c>
      <c r="AI2540">
        <f t="shared" ca="1" si="279"/>
        <v>0.75299606968209143</v>
      </c>
      <c r="AX2540">
        <f t="shared" ca="1" si="280"/>
        <v>2.3224626087860885</v>
      </c>
    </row>
    <row r="2541" spans="1:50">
      <c r="A2541">
        <f t="shared" ca="1" si="276"/>
        <v>0.36600198373162018</v>
      </c>
      <c r="R2541">
        <f t="shared" ca="1" si="277"/>
        <v>-9.3750668502465134E-2</v>
      </c>
      <c r="AH2541">
        <f t="shared" ca="1" si="278"/>
        <v>26.313489754187565</v>
      </c>
      <c r="AI2541">
        <f t="shared" ca="1" si="279"/>
        <v>0.7194746161875113</v>
      </c>
      <c r="AX2541">
        <f t="shared" ca="1" si="280"/>
        <v>0.68121413667118258</v>
      </c>
    </row>
    <row r="2542" spans="1:50">
      <c r="A2542">
        <f t="shared" ca="1" si="276"/>
        <v>0.45844174044252661</v>
      </c>
      <c r="R2542">
        <f t="shared" ca="1" si="277"/>
        <v>1.497645121363502</v>
      </c>
      <c r="AH2542">
        <f t="shared" ca="1" si="278"/>
        <v>30.085287070350002</v>
      </c>
      <c r="AI2542">
        <f t="shared" ca="1" si="279"/>
        <v>0.8017021044648156</v>
      </c>
      <c r="AX2542">
        <f t="shared" ca="1" si="280"/>
        <v>1.5324391950867051</v>
      </c>
    </row>
    <row r="2543" spans="1:50">
      <c r="A2543">
        <f t="shared" ca="1" si="276"/>
        <v>0.63003598091422441</v>
      </c>
      <c r="R2543">
        <f t="shared" ca="1" si="277"/>
        <v>0.19445180028379774</v>
      </c>
      <c r="AH2543">
        <f t="shared" ca="1" si="278"/>
        <v>11.375373311326079</v>
      </c>
      <c r="AI2543">
        <f t="shared" ca="1" si="279"/>
        <v>0.25406910658028925</v>
      </c>
      <c r="AX2543">
        <f t="shared" ca="1" si="280"/>
        <v>9.5865210531145328E-2</v>
      </c>
    </row>
    <row r="2544" spans="1:50">
      <c r="A2544">
        <f t="shared" ca="1" si="276"/>
        <v>0.52321399081476205</v>
      </c>
      <c r="R2544">
        <f t="shared" ca="1" si="277"/>
        <v>-0.42960021033422779</v>
      </c>
      <c r="AH2544">
        <f t="shared" ca="1" si="278"/>
        <v>8.0380034075026341</v>
      </c>
      <c r="AI2544">
        <f t="shared" ca="1" si="279"/>
        <v>0.12921899755804789</v>
      </c>
      <c r="AX2544">
        <f t="shared" ca="1" si="280"/>
        <v>0.69217546404818664</v>
      </c>
    </row>
    <row r="2545" spans="1:50">
      <c r="A2545">
        <f t="shared" ca="1" si="276"/>
        <v>7.5452820057178016E-2</v>
      </c>
      <c r="R2545">
        <f t="shared" ca="1" si="277"/>
        <v>0.33273150003232616</v>
      </c>
      <c r="AH2545">
        <f t="shared" ca="1" si="278"/>
        <v>13.158083145684643</v>
      </c>
      <c r="AI2545">
        <f t="shared" ca="1" si="279"/>
        <v>0.32133658124985698</v>
      </c>
      <c r="AX2545">
        <f t="shared" ca="1" si="280"/>
        <v>1.7678478500412556</v>
      </c>
    </row>
    <row r="2546" spans="1:50">
      <c r="A2546">
        <f t="shared" ca="1" si="276"/>
        <v>0.39594655066835271</v>
      </c>
      <c r="R2546">
        <f t="shared" ca="1" si="277"/>
        <v>0.2727323881674073</v>
      </c>
      <c r="AH2546">
        <f t="shared" ca="1" si="278"/>
        <v>11.678068809695617</v>
      </c>
      <c r="AI2546">
        <f t="shared" ca="1" si="279"/>
        <v>0.26571479492278804</v>
      </c>
      <c r="AX2546">
        <f t="shared" ca="1" si="280"/>
        <v>2.6297435950249901</v>
      </c>
    </row>
    <row r="2547" spans="1:50">
      <c r="A2547">
        <f t="shared" ca="1" si="276"/>
        <v>0.98138761050050216</v>
      </c>
      <c r="R2547">
        <f t="shared" ca="1" si="277"/>
        <v>5.5634585480343592E-2</v>
      </c>
      <c r="AH2547">
        <f t="shared" ca="1" si="278"/>
        <v>3.2749955959527957</v>
      </c>
      <c r="AI2547">
        <f t="shared" ca="1" si="279"/>
        <v>2.1451192307020417E-2</v>
      </c>
      <c r="AX2547">
        <f t="shared" ca="1" si="280"/>
        <v>1.0845738768961899</v>
      </c>
    </row>
    <row r="2548" spans="1:50">
      <c r="A2548">
        <f t="shared" ca="1" si="276"/>
        <v>0.77423911051308525</v>
      </c>
      <c r="R2548">
        <f t="shared" ca="1" si="277"/>
        <v>-0.45876003333678267</v>
      </c>
      <c r="AH2548">
        <f t="shared" ca="1" si="278"/>
        <v>37.646740773839852</v>
      </c>
      <c r="AI2548">
        <f t="shared" ca="1" si="279"/>
        <v>0.92369849324564457</v>
      </c>
      <c r="AX2548">
        <f t="shared" ca="1" si="280"/>
        <v>2.9862660579973168</v>
      </c>
    </row>
    <row r="2549" spans="1:50">
      <c r="A2549">
        <f t="shared" ca="1" si="276"/>
        <v>0.99176696796124864</v>
      </c>
      <c r="R2549">
        <f t="shared" ca="1" si="277"/>
        <v>0.21302776059366507</v>
      </c>
      <c r="AH2549">
        <f t="shared" ca="1" si="278"/>
        <v>13.343346506230006</v>
      </c>
      <c r="AI2549">
        <f t="shared" ca="1" si="279"/>
        <v>0.32814487731883979</v>
      </c>
      <c r="AX2549">
        <f t="shared" ca="1" si="280"/>
        <v>1.3401139212917086</v>
      </c>
    </row>
    <row r="2550" spans="1:50">
      <c r="A2550">
        <f t="shared" ca="1" si="276"/>
        <v>0.45261192366367076</v>
      </c>
      <c r="R2550">
        <f t="shared" ca="1" si="277"/>
        <v>-0.47191010927340993</v>
      </c>
      <c r="AH2550">
        <f t="shared" ca="1" si="278"/>
        <v>10.329143705138009</v>
      </c>
      <c r="AI2550">
        <f t="shared" ca="1" si="279"/>
        <v>0.21311158041620448</v>
      </c>
      <c r="AX2550">
        <f t="shared" ca="1" si="280"/>
        <v>0.16854800937744624</v>
      </c>
    </row>
    <row r="2551" spans="1:50">
      <c r="A2551">
        <f t="shared" ca="1" si="276"/>
        <v>0.71714612726128679</v>
      </c>
      <c r="R2551">
        <f t="shared" ca="1" si="277"/>
        <v>-1.2240395782633706</v>
      </c>
      <c r="AH2551">
        <f t="shared" ca="1" si="278"/>
        <v>16.278570486692971</v>
      </c>
      <c r="AI2551">
        <f t="shared" ca="1" si="279"/>
        <v>0.43143259578953275</v>
      </c>
      <c r="AX2551">
        <f t="shared" ca="1" si="280"/>
        <v>3.0359265002132672</v>
      </c>
    </row>
    <row r="2552" spans="1:50">
      <c r="A2552">
        <f t="shared" ca="1" si="276"/>
        <v>0.10864429394894259</v>
      </c>
      <c r="R2552">
        <f t="shared" ca="1" si="277"/>
        <v>1.0382053988682787</v>
      </c>
      <c r="AH2552">
        <f t="shared" ca="1" si="278"/>
        <v>30.521793249961487</v>
      </c>
      <c r="AI2552">
        <f t="shared" ca="1" si="279"/>
        <v>0.81029973090137708</v>
      </c>
      <c r="AX2552">
        <f t="shared" ca="1" si="280"/>
        <v>0.71104887772803804</v>
      </c>
    </row>
    <row r="2553" spans="1:50">
      <c r="A2553">
        <f t="shared" ca="1" si="276"/>
        <v>0.47793713250352721</v>
      </c>
      <c r="R2553">
        <f t="shared" ca="1" si="277"/>
        <v>-0.44067806090078016</v>
      </c>
      <c r="AH2553">
        <f t="shared" ca="1" si="278"/>
        <v>7.1485029474332498</v>
      </c>
      <c r="AI2553">
        <f t="shared" ca="1" si="279"/>
        <v>0.10220218877892373</v>
      </c>
      <c r="AX2553">
        <f t="shared" ca="1" si="280"/>
        <v>1.0578758324358133</v>
      </c>
    </row>
    <row r="2554" spans="1:50">
      <c r="A2554">
        <f t="shared" ca="1" si="276"/>
        <v>0.27288000473578433</v>
      </c>
      <c r="R2554">
        <f t="shared" ca="1" si="277"/>
        <v>0.203945192349787</v>
      </c>
      <c r="AH2554">
        <f t="shared" ca="1" si="278"/>
        <v>35.456582507562032</v>
      </c>
      <c r="AI2554">
        <f t="shared" ca="1" si="279"/>
        <v>0.89424450382032461</v>
      </c>
      <c r="AX2554">
        <f t="shared" ca="1" si="280"/>
        <v>5.024527927753585</v>
      </c>
    </row>
    <row r="2555" spans="1:50">
      <c r="A2555">
        <f t="shared" ca="1" si="276"/>
        <v>0.70714967313028221</v>
      </c>
      <c r="R2555">
        <f t="shared" ca="1" si="277"/>
        <v>1.2702673743987811</v>
      </c>
      <c r="AH2555">
        <f t="shared" ca="1" si="278"/>
        <v>35.027272664516921</v>
      </c>
      <c r="AI2555">
        <f t="shared" ca="1" si="279"/>
        <v>0.88790871806863891</v>
      </c>
      <c r="AX2555">
        <f t="shared" ca="1" si="280"/>
        <v>0.202234013826567</v>
      </c>
    </row>
    <row r="2556" spans="1:50">
      <c r="A2556">
        <f t="shared" ca="1" si="276"/>
        <v>7.6310341728315079E-3</v>
      </c>
      <c r="R2556">
        <f t="shared" ca="1" si="277"/>
        <v>-0.67071720723774908</v>
      </c>
      <c r="AH2556">
        <f t="shared" ca="1" si="278"/>
        <v>41.697892934884081</v>
      </c>
      <c r="AI2556">
        <f t="shared" ca="1" si="279"/>
        <v>0.96553750913967618</v>
      </c>
      <c r="AX2556">
        <f t="shared" ca="1" si="280"/>
        <v>0.74099505726380877</v>
      </c>
    </row>
    <row r="2557" spans="1:50">
      <c r="A2557">
        <f t="shared" ca="1" si="276"/>
        <v>0.29881275755578518</v>
      </c>
      <c r="R2557">
        <f t="shared" ca="1" si="277"/>
        <v>-1.5811200175148175</v>
      </c>
      <c r="AH2557">
        <f t="shared" ca="1" si="278"/>
        <v>8.3453298490960837</v>
      </c>
      <c r="AI2557">
        <f t="shared" ca="1" si="279"/>
        <v>0.13928906058042811</v>
      </c>
      <c r="AX2557">
        <f t="shared" ca="1" si="280"/>
        <v>2.2643308572860428</v>
      </c>
    </row>
    <row r="2558" spans="1:50">
      <c r="A2558">
        <f t="shared" ca="1" si="276"/>
        <v>0.51246600225570227</v>
      </c>
      <c r="R2558">
        <f t="shared" ca="1" si="277"/>
        <v>0.30144513297090264</v>
      </c>
      <c r="AH2558">
        <f t="shared" ca="1" si="278"/>
        <v>9.0293527600650911</v>
      </c>
      <c r="AI2558">
        <f t="shared" ca="1" si="279"/>
        <v>0.16305842253139013</v>
      </c>
      <c r="AX2558">
        <f t="shared" ca="1" si="280"/>
        <v>0.45603980126153526</v>
      </c>
    </row>
    <row r="2559" spans="1:50">
      <c r="A2559">
        <f t="shared" ca="1" si="276"/>
        <v>0.35611797154759006</v>
      </c>
      <c r="R2559">
        <f t="shared" ca="1" si="277"/>
        <v>0.23728306674547639</v>
      </c>
      <c r="AH2559">
        <f t="shared" ca="1" si="278"/>
        <v>49.082602961209389</v>
      </c>
      <c r="AI2559">
        <f t="shared" ca="1" si="279"/>
        <v>0.99957919133660911</v>
      </c>
      <c r="AX2559">
        <f t="shared" ca="1" si="280"/>
        <v>0.78059049383576229</v>
      </c>
    </row>
    <row r="2560" spans="1:50">
      <c r="A2560">
        <f t="shared" ca="1" si="276"/>
        <v>0.39211697676978996</v>
      </c>
      <c r="R2560">
        <f t="shared" ca="1" si="277"/>
        <v>1.1069682210909211</v>
      </c>
      <c r="AH2560">
        <f t="shared" ca="1" si="278"/>
        <v>43.094325922969944</v>
      </c>
      <c r="AI2560">
        <f t="shared" ca="1" si="279"/>
        <v>0.97615583277091755</v>
      </c>
      <c r="AX2560">
        <f t="shared" ca="1" si="280"/>
        <v>0.27247744341464164</v>
      </c>
    </row>
    <row r="2561" spans="1:50">
      <c r="A2561">
        <f t="shared" ca="1" si="276"/>
        <v>0.90501274624600592</v>
      </c>
      <c r="R2561">
        <f t="shared" ca="1" si="277"/>
        <v>0.47156508644559736</v>
      </c>
      <c r="AH2561">
        <f t="shared" ca="1" si="278"/>
        <v>16.674261689195156</v>
      </c>
      <c r="AI2561">
        <f t="shared" ca="1" si="279"/>
        <v>0.44469758301987727</v>
      </c>
      <c r="AX2561">
        <f t="shared" ca="1" si="280"/>
        <v>0.78847188694080284</v>
      </c>
    </row>
    <row r="2562" spans="1:50">
      <c r="A2562">
        <f t="shared" ca="1" si="276"/>
        <v>0.15959800468755492</v>
      </c>
      <c r="R2562">
        <f t="shared" ca="1" si="277"/>
        <v>0.65656688873615965</v>
      </c>
      <c r="AH2562">
        <f t="shared" ca="1" si="278"/>
        <v>23.464638672304762</v>
      </c>
      <c r="AI2562">
        <f t="shared" ca="1" si="279"/>
        <v>0.647937299604328</v>
      </c>
      <c r="AX2562">
        <f t="shared" ca="1" si="280"/>
        <v>0.86999933065723067</v>
      </c>
    </row>
    <row r="2563" spans="1:50">
      <c r="A2563">
        <f t="shared" ref="A2563:A2626" ca="1" si="281">RAND()</f>
        <v>0.39055455422985141</v>
      </c>
      <c r="R2563">
        <f t="shared" ref="R2563:R2626" ca="1" si="282">_xlfn.NORM.INV(RAND(),0,1)</f>
        <v>-0.25954820393994293</v>
      </c>
      <c r="AH2563">
        <f t="shared" ref="AH2563:AH2626" ca="1" si="283">IF(AI2563&lt;$AL$4,$AL$1+SQRT(AI2563*($AL$2-$AL$1)*($AL$3-$AL$1)),$AL$2-SQRT((1-AI2563)*($AL$2-$AL$1)*($AL$2-$AL$3)))</f>
        <v>14.700880172984704</v>
      </c>
      <c r="AI2563">
        <f t="shared" ref="AI2563:AI2626" ca="1" si="284">RAND()</f>
        <v>0.37698606971900783</v>
      </c>
      <c r="AX2563">
        <f t="shared" ref="AX2563:AX2626" ca="1" si="285">-LN(1-RAND())/$AW$2</f>
        <v>0.27651023219781479</v>
      </c>
    </row>
    <row r="2564" spans="1:50">
      <c r="A2564">
        <f t="shared" ca="1" si="281"/>
        <v>0.40094345126240172</v>
      </c>
      <c r="R2564">
        <f t="shared" ca="1" si="282"/>
        <v>-0.79408547609422719</v>
      </c>
      <c r="AH2564">
        <f t="shared" ca="1" si="283"/>
        <v>5.0638441712641127</v>
      </c>
      <c r="AI2564">
        <f t="shared" ca="1" si="284"/>
        <v>5.1285035581691063E-2</v>
      </c>
      <c r="AX2564">
        <f t="shared" ca="1" si="285"/>
        <v>2.2840428877466894</v>
      </c>
    </row>
    <row r="2565" spans="1:50">
      <c r="A2565">
        <f t="shared" ca="1" si="281"/>
        <v>0.29500407011219731</v>
      </c>
      <c r="R2565">
        <f t="shared" ca="1" si="282"/>
        <v>0.68452405771721558</v>
      </c>
      <c r="AH2565">
        <f t="shared" ca="1" si="283"/>
        <v>13.693893678723718</v>
      </c>
      <c r="AI2565">
        <f t="shared" ca="1" si="284"/>
        <v>0.34093332189409109</v>
      </c>
      <c r="AX2565">
        <f t="shared" ca="1" si="285"/>
        <v>6.1781524097996021</v>
      </c>
    </row>
    <row r="2566" spans="1:50">
      <c r="A2566">
        <f t="shared" ca="1" si="281"/>
        <v>0.87740547250339429</v>
      </c>
      <c r="R2566">
        <f t="shared" ca="1" si="282"/>
        <v>2.2346592282430349</v>
      </c>
      <c r="AH2566">
        <f t="shared" ca="1" si="283"/>
        <v>23.011130267912964</v>
      </c>
      <c r="AI2566">
        <f t="shared" ca="1" si="284"/>
        <v>0.63580045529221807</v>
      </c>
      <c r="AX2566">
        <f t="shared" ca="1" si="285"/>
        <v>5.5747757231150112</v>
      </c>
    </row>
    <row r="2567" spans="1:50">
      <c r="A2567">
        <f t="shared" ca="1" si="281"/>
        <v>0.23962560903301489</v>
      </c>
      <c r="R2567">
        <f t="shared" ca="1" si="282"/>
        <v>2.0433350401271175</v>
      </c>
      <c r="AH2567">
        <f t="shared" ca="1" si="283"/>
        <v>4.6095559884690838</v>
      </c>
      <c r="AI2567">
        <f t="shared" ca="1" si="284"/>
        <v>4.2496012821662377E-2</v>
      </c>
      <c r="AX2567">
        <f t="shared" ca="1" si="285"/>
        <v>1.2467094764601894</v>
      </c>
    </row>
    <row r="2568" spans="1:50">
      <c r="A2568">
        <f t="shared" ca="1" si="281"/>
        <v>0.8362404957359213</v>
      </c>
      <c r="R2568">
        <f t="shared" ca="1" si="282"/>
        <v>-1.2269121576691298</v>
      </c>
      <c r="AH2568">
        <f t="shared" ca="1" si="283"/>
        <v>14.032798668595568</v>
      </c>
      <c r="AI2568">
        <f t="shared" ca="1" si="284"/>
        <v>0.35318021419310952</v>
      </c>
      <c r="AX2568">
        <f t="shared" ca="1" si="285"/>
        <v>3.1421671587183813</v>
      </c>
    </row>
    <row r="2569" spans="1:50">
      <c r="A2569">
        <f t="shared" ca="1" si="281"/>
        <v>0.74367183800159598</v>
      </c>
      <c r="R2569">
        <f t="shared" ca="1" si="282"/>
        <v>-0.68257349768994313</v>
      </c>
      <c r="AH2569">
        <f t="shared" ca="1" si="283"/>
        <v>20.513891290893927</v>
      </c>
      <c r="AI2569">
        <f t="shared" ca="1" si="284"/>
        <v>0.56528469659738956</v>
      </c>
      <c r="AX2569">
        <f t="shared" ca="1" si="285"/>
        <v>3.7492245732575498</v>
      </c>
    </row>
    <row r="2570" spans="1:50">
      <c r="A2570">
        <f t="shared" ca="1" si="281"/>
        <v>0.99267012708078495</v>
      </c>
      <c r="R2570">
        <f t="shared" ca="1" si="282"/>
        <v>0.69635849590412546</v>
      </c>
      <c r="AH2570">
        <f t="shared" ca="1" si="283"/>
        <v>19.02412036535636</v>
      </c>
      <c r="AI2570">
        <f t="shared" ca="1" si="284"/>
        <v>0.52024744043003468</v>
      </c>
      <c r="AX2570">
        <f t="shared" ca="1" si="285"/>
        <v>2.5284087055870832</v>
      </c>
    </row>
    <row r="2571" spans="1:50">
      <c r="A2571">
        <f t="shared" ca="1" si="281"/>
        <v>0.68334514932200108</v>
      </c>
      <c r="R2571">
        <f t="shared" ca="1" si="282"/>
        <v>1.4359181563860319</v>
      </c>
      <c r="AH2571">
        <f t="shared" ca="1" si="283"/>
        <v>4.0050434110041149</v>
      </c>
      <c r="AI2571">
        <f t="shared" ca="1" si="284"/>
        <v>3.2080745448054948E-2</v>
      </c>
      <c r="AX2571">
        <f t="shared" ca="1" si="285"/>
        <v>5.2211086169154513</v>
      </c>
    </row>
    <row r="2572" spans="1:50">
      <c r="A2572">
        <f t="shared" ca="1" si="281"/>
        <v>0.55068164982143697</v>
      </c>
      <c r="R2572">
        <f t="shared" ca="1" si="282"/>
        <v>-1.0732661128023759</v>
      </c>
      <c r="AH2572">
        <f t="shared" ca="1" si="283"/>
        <v>10.08955900516515</v>
      </c>
      <c r="AI2572">
        <f t="shared" ca="1" si="284"/>
        <v>0.20357834979890277</v>
      </c>
      <c r="AX2572">
        <f t="shared" ca="1" si="285"/>
        <v>0.48740337787211135</v>
      </c>
    </row>
    <row r="2573" spans="1:50">
      <c r="A2573">
        <f t="shared" ca="1" si="281"/>
        <v>0.55558618593669973</v>
      </c>
      <c r="R2573">
        <f t="shared" ca="1" si="282"/>
        <v>-3.5818666300492352E-2</v>
      </c>
      <c r="AH2573">
        <f t="shared" ca="1" si="283"/>
        <v>10.052915893880375</v>
      </c>
      <c r="AI2573">
        <f t="shared" ca="1" si="284"/>
        <v>0.20211523570930257</v>
      </c>
      <c r="AX2573">
        <f t="shared" ca="1" si="285"/>
        <v>4.4461851210336336</v>
      </c>
    </row>
    <row r="2574" spans="1:50">
      <c r="A2574">
        <f t="shared" ca="1" si="281"/>
        <v>0.7619251571193586</v>
      </c>
      <c r="R2574">
        <f t="shared" ca="1" si="282"/>
        <v>-0.48030465172246456</v>
      </c>
      <c r="AH2574">
        <f t="shared" ca="1" si="283"/>
        <v>3.7311083952300534</v>
      </c>
      <c r="AI2574">
        <f t="shared" ca="1" si="284"/>
        <v>2.7842339713912367E-2</v>
      </c>
      <c r="AX2574">
        <f t="shared" ca="1" si="285"/>
        <v>1.8593487629356529</v>
      </c>
    </row>
    <row r="2575" spans="1:50">
      <c r="A2575">
        <f t="shared" ca="1" si="281"/>
        <v>0.90186958526808314</v>
      </c>
      <c r="R2575">
        <f t="shared" ca="1" si="282"/>
        <v>-1.4511735819956677E-2</v>
      </c>
      <c r="AH2575">
        <f t="shared" ca="1" si="283"/>
        <v>6.4332921952560316</v>
      </c>
      <c r="AI2575">
        <f t="shared" ca="1" si="284"/>
        <v>8.2774496939084341E-2</v>
      </c>
      <c r="AX2575">
        <f t="shared" ca="1" si="285"/>
        <v>0.22127351655900632</v>
      </c>
    </row>
    <row r="2576" spans="1:50">
      <c r="A2576">
        <f t="shared" ca="1" si="281"/>
        <v>0.92376376534810167</v>
      </c>
      <c r="R2576">
        <f t="shared" ca="1" si="282"/>
        <v>0.79214284728986017</v>
      </c>
      <c r="AH2576">
        <f t="shared" ca="1" si="283"/>
        <v>14.102502139319654</v>
      </c>
      <c r="AI2576">
        <f t="shared" ca="1" si="284"/>
        <v>0.35568482367122489</v>
      </c>
      <c r="AX2576">
        <f t="shared" ca="1" si="285"/>
        <v>0.74132611819817684</v>
      </c>
    </row>
    <row r="2577" spans="1:50">
      <c r="A2577">
        <f t="shared" ca="1" si="281"/>
        <v>0.77738525085618337</v>
      </c>
      <c r="R2577">
        <f t="shared" ca="1" si="282"/>
        <v>-0.34646646263890823</v>
      </c>
      <c r="AH2577">
        <f t="shared" ca="1" si="283"/>
        <v>29.785177946451178</v>
      </c>
      <c r="AI2577">
        <f t="shared" ca="1" si="284"/>
        <v>0.79568048467167807</v>
      </c>
      <c r="AX2577">
        <f t="shared" ca="1" si="285"/>
        <v>3.7544671282011963</v>
      </c>
    </row>
    <row r="2578" spans="1:50">
      <c r="A2578">
        <f t="shared" ca="1" si="281"/>
        <v>0.97916609049995873</v>
      </c>
      <c r="R2578">
        <f t="shared" ca="1" si="282"/>
        <v>-0.58705126097046267</v>
      </c>
      <c r="AH2578">
        <f t="shared" ca="1" si="283"/>
        <v>3.5633660011885402</v>
      </c>
      <c r="AI2578">
        <f t="shared" ca="1" si="284"/>
        <v>2.5395154516852814E-2</v>
      </c>
      <c r="AX2578">
        <f t="shared" ca="1" si="285"/>
        <v>0.19415321385270534</v>
      </c>
    </row>
    <row r="2579" spans="1:50">
      <c r="A2579">
        <f t="shared" ca="1" si="281"/>
        <v>0.82091300252018529</v>
      </c>
      <c r="R2579">
        <f t="shared" ca="1" si="282"/>
        <v>1.0065623456638815</v>
      </c>
      <c r="AH2579">
        <f t="shared" ca="1" si="283"/>
        <v>18.414832461158973</v>
      </c>
      <c r="AI2579">
        <f t="shared" ca="1" si="284"/>
        <v>0.50118859577167152</v>
      </c>
      <c r="AX2579">
        <f t="shared" ca="1" si="285"/>
        <v>0.28643412249058203</v>
      </c>
    </row>
    <row r="2580" spans="1:50">
      <c r="A2580">
        <f t="shared" ca="1" si="281"/>
        <v>0.80563661586032242</v>
      </c>
      <c r="R2580">
        <f t="shared" ca="1" si="282"/>
        <v>0.634705866519367</v>
      </c>
      <c r="AH2580">
        <f t="shared" ca="1" si="283"/>
        <v>26.170380314198521</v>
      </c>
      <c r="AI2580">
        <f t="shared" ca="1" si="284"/>
        <v>0.71607461281503126</v>
      </c>
      <c r="AX2580">
        <f t="shared" ca="1" si="285"/>
        <v>0.18335631681967771</v>
      </c>
    </row>
    <row r="2581" spans="1:50">
      <c r="A2581">
        <f t="shared" ca="1" si="281"/>
        <v>0.74796799940764613</v>
      </c>
      <c r="R2581">
        <f t="shared" ca="1" si="282"/>
        <v>0.40103841673847179</v>
      </c>
      <c r="AH2581">
        <f t="shared" ca="1" si="283"/>
        <v>32.380172041246652</v>
      </c>
      <c r="AI2581">
        <f t="shared" ca="1" si="284"/>
        <v>0.84477083135196684</v>
      </c>
      <c r="AX2581">
        <f t="shared" ca="1" si="285"/>
        <v>2.3542090680699848</v>
      </c>
    </row>
    <row r="2582" spans="1:50">
      <c r="A2582">
        <f t="shared" ca="1" si="281"/>
        <v>0.79870677674408885</v>
      </c>
      <c r="R2582">
        <f t="shared" ca="1" si="282"/>
        <v>1.9956851973322061</v>
      </c>
      <c r="AH2582">
        <f t="shared" ca="1" si="283"/>
        <v>13.861188163618927</v>
      </c>
      <c r="AI2582">
        <f t="shared" ca="1" si="284"/>
        <v>0.34699313952732169</v>
      </c>
      <c r="AX2582">
        <f t="shared" ca="1" si="285"/>
        <v>0.77489253452999318</v>
      </c>
    </row>
    <row r="2583" spans="1:50">
      <c r="A2583">
        <f t="shared" ca="1" si="281"/>
        <v>0.17620927006444853</v>
      </c>
      <c r="R2583">
        <f t="shared" ca="1" si="282"/>
        <v>1.6505196896690293</v>
      </c>
      <c r="AH2583">
        <f t="shared" ca="1" si="283"/>
        <v>36.000009156378376</v>
      </c>
      <c r="AI2583">
        <f t="shared" ca="1" si="284"/>
        <v>0.90200012818925535</v>
      </c>
      <c r="AX2583">
        <f t="shared" ca="1" si="285"/>
        <v>1.8777875397407662</v>
      </c>
    </row>
    <row r="2584" spans="1:50">
      <c r="A2584">
        <f t="shared" ca="1" si="281"/>
        <v>0.5119774630899292</v>
      </c>
      <c r="R2584">
        <f t="shared" ca="1" si="282"/>
        <v>0.71468439584932086</v>
      </c>
      <c r="AH2584">
        <f t="shared" ca="1" si="283"/>
        <v>11.445897514277618</v>
      </c>
      <c r="AI2584">
        <f t="shared" ca="1" si="284"/>
        <v>0.2567905907602076</v>
      </c>
      <c r="AX2584">
        <f t="shared" ca="1" si="285"/>
        <v>4.1702345136744103</v>
      </c>
    </row>
    <row r="2585" spans="1:50">
      <c r="A2585">
        <f t="shared" ca="1" si="281"/>
        <v>0.9693016595443138</v>
      </c>
      <c r="R2585">
        <f t="shared" ca="1" si="282"/>
        <v>-0.73910790459918796</v>
      </c>
      <c r="AH2585">
        <f t="shared" ca="1" si="283"/>
        <v>6.5939365446455289</v>
      </c>
      <c r="AI2585">
        <f t="shared" ca="1" si="284"/>
        <v>8.6959998309623643E-2</v>
      </c>
      <c r="AX2585">
        <f t="shared" ca="1" si="285"/>
        <v>3.9847062135312377</v>
      </c>
    </row>
    <row r="2586" spans="1:50">
      <c r="A2586">
        <f t="shared" ca="1" si="281"/>
        <v>0.29658076323957105</v>
      </c>
      <c r="R2586">
        <f t="shared" ca="1" si="282"/>
        <v>-0.68138779362950752</v>
      </c>
      <c r="AH2586">
        <f t="shared" ca="1" si="283"/>
        <v>24.3246754792922</v>
      </c>
      <c r="AI2586">
        <f t="shared" ca="1" si="284"/>
        <v>0.67038885537817039</v>
      </c>
      <c r="AX2586">
        <f t="shared" ca="1" si="285"/>
        <v>0.35886181768405945</v>
      </c>
    </row>
    <row r="2587" spans="1:50">
      <c r="A2587">
        <f t="shared" ca="1" si="281"/>
        <v>0.20384740952074409</v>
      </c>
      <c r="R2587">
        <f t="shared" ca="1" si="282"/>
        <v>-0.33462915891861877</v>
      </c>
      <c r="AH2587">
        <f t="shared" ca="1" si="283"/>
        <v>4.3311142033166616</v>
      </c>
      <c r="AI2587">
        <f t="shared" ca="1" si="284"/>
        <v>3.7517100484342647E-2</v>
      </c>
      <c r="AX2587">
        <f t="shared" ca="1" si="285"/>
        <v>0.45410953749285987</v>
      </c>
    </row>
    <row r="2588" spans="1:50">
      <c r="A2588">
        <f t="shared" ca="1" si="281"/>
        <v>0.98342098955895429</v>
      </c>
      <c r="R2588">
        <f t="shared" ca="1" si="282"/>
        <v>1.3489192754034687</v>
      </c>
      <c r="AH2588">
        <f t="shared" ca="1" si="283"/>
        <v>22.778931873565583</v>
      </c>
      <c r="AI2588">
        <f t="shared" ca="1" si="284"/>
        <v>0.62950672502800809</v>
      </c>
      <c r="AX2588">
        <f t="shared" ca="1" si="285"/>
        <v>7.2946796154253022</v>
      </c>
    </row>
    <row r="2589" spans="1:50">
      <c r="A2589">
        <f t="shared" ca="1" si="281"/>
        <v>0.29915363121273497</v>
      </c>
      <c r="R2589">
        <f t="shared" ca="1" si="282"/>
        <v>0.81081054637687344</v>
      </c>
      <c r="AH2589">
        <f t="shared" ca="1" si="283"/>
        <v>16.291391685972073</v>
      </c>
      <c r="AI2589">
        <f t="shared" ca="1" si="284"/>
        <v>0.43186486276572367</v>
      </c>
      <c r="AX2589">
        <f t="shared" ca="1" si="285"/>
        <v>2.5128493827440983</v>
      </c>
    </row>
    <row r="2590" spans="1:50">
      <c r="A2590">
        <f t="shared" ca="1" si="281"/>
        <v>0.35567406957645153</v>
      </c>
      <c r="R2590">
        <f t="shared" ca="1" si="282"/>
        <v>-0.50090295676945051</v>
      </c>
      <c r="AH2590">
        <f t="shared" ca="1" si="283"/>
        <v>17.809746123806164</v>
      </c>
      <c r="AI2590">
        <f t="shared" ca="1" si="284"/>
        <v>0.48189377769309383</v>
      </c>
      <c r="AX2590">
        <f t="shared" ca="1" si="285"/>
        <v>0.76962282892491163</v>
      </c>
    </row>
    <row r="2591" spans="1:50">
      <c r="A2591">
        <f t="shared" ca="1" si="281"/>
        <v>0.31848955100201715</v>
      </c>
      <c r="R2591">
        <f t="shared" ca="1" si="282"/>
        <v>9.0590990283783007E-2</v>
      </c>
      <c r="AH2591">
        <f t="shared" ca="1" si="283"/>
        <v>13.794560793703369</v>
      </c>
      <c r="AI2591">
        <f t="shared" ca="1" si="284"/>
        <v>0.34458308593957943</v>
      </c>
      <c r="AX2591">
        <f t="shared" ca="1" si="285"/>
        <v>2.0029383958068574</v>
      </c>
    </row>
    <row r="2592" spans="1:50">
      <c r="A2592">
        <f t="shared" ca="1" si="281"/>
        <v>0.33461444570330645</v>
      </c>
      <c r="R2592">
        <f t="shared" ca="1" si="282"/>
        <v>0.30945101507318445</v>
      </c>
      <c r="AH2592">
        <f t="shared" ca="1" si="283"/>
        <v>21.344826082864362</v>
      </c>
      <c r="AI2592">
        <f t="shared" ca="1" si="284"/>
        <v>0.58944050388935465</v>
      </c>
      <c r="AX2592">
        <f t="shared" ca="1" si="285"/>
        <v>2.0156963386605797</v>
      </c>
    </row>
    <row r="2593" spans="1:50">
      <c r="A2593">
        <f t="shared" ca="1" si="281"/>
        <v>2.9342219702296335E-3</v>
      </c>
      <c r="R2593">
        <f t="shared" ca="1" si="282"/>
        <v>0.4690862336663239</v>
      </c>
      <c r="AH2593">
        <f t="shared" ca="1" si="283"/>
        <v>12.66543542876223</v>
      </c>
      <c r="AI2593">
        <f t="shared" ca="1" si="284"/>
        <v>0.30306514413803864</v>
      </c>
      <c r="AX2593">
        <f t="shared" ca="1" si="285"/>
        <v>0.34695904144414547</v>
      </c>
    </row>
    <row r="2594" spans="1:50">
      <c r="A2594">
        <f t="shared" ca="1" si="281"/>
        <v>0.83608557930409932</v>
      </c>
      <c r="R2594">
        <f t="shared" ca="1" si="282"/>
        <v>0.12331795317440855</v>
      </c>
      <c r="AH2594">
        <f t="shared" ca="1" si="283"/>
        <v>10.423181849813567</v>
      </c>
      <c r="AI2594">
        <f t="shared" ca="1" si="284"/>
        <v>0.21683773255353678</v>
      </c>
      <c r="AX2594">
        <f t="shared" ca="1" si="285"/>
        <v>1.036241079109363</v>
      </c>
    </row>
    <row r="2595" spans="1:50">
      <c r="A2595">
        <f t="shared" ca="1" si="281"/>
        <v>0.94001550099630937</v>
      </c>
      <c r="R2595">
        <f t="shared" ca="1" si="282"/>
        <v>1.5458959243161061</v>
      </c>
      <c r="AH2595">
        <f t="shared" ca="1" si="283"/>
        <v>29.424071760724903</v>
      </c>
      <c r="AI2595">
        <f t="shared" ca="1" si="284"/>
        <v>0.78831558854610084</v>
      </c>
      <c r="AX2595">
        <f t="shared" ca="1" si="285"/>
        <v>1.7155652582849203</v>
      </c>
    </row>
    <row r="2596" spans="1:50">
      <c r="A2596">
        <f t="shared" ca="1" si="281"/>
        <v>0.60009469200449961</v>
      </c>
      <c r="R2596">
        <f t="shared" ca="1" si="282"/>
        <v>0.48999455662383046</v>
      </c>
      <c r="AH2596">
        <f t="shared" ca="1" si="283"/>
        <v>45.513867738673191</v>
      </c>
      <c r="AI2596">
        <f t="shared" ca="1" si="284"/>
        <v>0.98993730866694141</v>
      </c>
      <c r="AX2596">
        <f t="shared" ca="1" si="285"/>
        <v>0.81374692207133736</v>
      </c>
    </row>
    <row r="2597" spans="1:50">
      <c r="A2597">
        <f t="shared" ca="1" si="281"/>
        <v>0.78148372647015685</v>
      </c>
      <c r="R2597">
        <f t="shared" ca="1" si="282"/>
        <v>1.4104993036182898</v>
      </c>
      <c r="AH2597">
        <f t="shared" ca="1" si="283"/>
        <v>23.762698612069055</v>
      </c>
      <c r="AI2597">
        <f t="shared" ca="1" si="284"/>
        <v>0.65580200793943844</v>
      </c>
      <c r="AX2597">
        <f t="shared" ca="1" si="285"/>
        <v>0.90277102899238093</v>
      </c>
    </row>
    <row r="2598" spans="1:50">
      <c r="A2598">
        <f t="shared" ca="1" si="281"/>
        <v>0.43796171393948913</v>
      </c>
      <c r="R2598">
        <f t="shared" ca="1" si="282"/>
        <v>-0.691964888081122</v>
      </c>
      <c r="AH2598">
        <f t="shared" ca="1" si="283"/>
        <v>19.121175099271209</v>
      </c>
      <c r="AI2598">
        <f t="shared" ca="1" si="284"/>
        <v>0.52324908637506584</v>
      </c>
      <c r="AX2598">
        <f t="shared" ca="1" si="285"/>
        <v>4.2031142495944867</v>
      </c>
    </row>
    <row r="2599" spans="1:50">
      <c r="A2599">
        <f t="shared" ca="1" si="281"/>
        <v>0.2765378387372136</v>
      </c>
      <c r="R2599">
        <f t="shared" ca="1" si="282"/>
        <v>1.1722714282420241</v>
      </c>
      <c r="AH2599">
        <f t="shared" ca="1" si="283"/>
        <v>36.511247987982358</v>
      </c>
      <c r="AI2599">
        <f t="shared" ca="1" si="284"/>
        <v>0.90902678457914499</v>
      </c>
      <c r="AX2599">
        <f t="shared" ca="1" si="285"/>
        <v>2.5961394389076498</v>
      </c>
    </row>
    <row r="2600" spans="1:50">
      <c r="A2600">
        <f t="shared" ca="1" si="281"/>
        <v>0.42803091063788168</v>
      </c>
      <c r="R2600">
        <f t="shared" ca="1" si="282"/>
        <v>-0.39721643123617378</v>
      </c>
      <c r="AH2600">
        <f t="shared" ca="1" si="283"/>
        <v>13.642793729997912</v>
      </c>
      <c r="AI2600">
        <f t="shared" ca="1" si="284"/>
        <v>0.33907677612026033</v>
      </c>
      <c r="AX2600">
        <f t="shared" ca="1" si="285"/>
        <v>3.4060947457588893</v>
      </c>
    </row>
    <row r="2601" spans="1:50">
      <c r="A2601">
        <f t="shared" ca="1" si="281"/>
        <v>0.9897659371962505</v>
      </c>
      <c r="R2601">
        <f t="shared" ca="1" si="282"/>
        <v>1.49418443868807</v>
      </c>
      <c r="AH2601">
        <f t="shared" ca="1" si="283"/>
        <v>36.084595647650282</v>
      </c>
      <c r="AI2601">
        <f t="shared" ca="1" si="284"/>
        <v>0.9031807608553033</v>
      </c>
      <c r="AX2601">
        <f t="shared" ca="1" si="285"/>
        <v>1.213140902042789</v>
      </c>
    </row>
    <row r="2602" spans="1:50">
      <c r="A2602">
        <f t="shared" ca="1" si="281"/>
        <v>0.35411292511533199</v>
      </c>
      <c r="R2602">
        <f t="shared" ca="1" si="282"/>
        <v>0.6854374438644758</v>
      </c>
      <c r="AH2602">
        <f t="shared" ca="1" si="283"/>
        <v>10.345067493624271</v>
      </c>
      <c r="AI2602">
        <f t="shared" ca="1" si="284"/>
        <v>0.21374316395739268</v>
      </c>
      <c r="AX2602">
        <f t="shared" ca="1" si="285"/>
        <v>1.0536218041312257</v>
      </c>
    </row>
    <row r="2603" spans="1:50">
      <c r="A2603">
        <f t="shared" ca="1" si="281"/>
        <v>0.89512337184232071</v>
      </c>
      <c r="R2603">
        <f t="shared" ca="1" si="282"/>
        <v>0.8991965551643798</v>
      </c>
      <c r="AH2603">
        <f t="shared" ca="1" si="283"/>
        <v>33.189153169138869</v>
      </c>
      <c r="AI2603">
        <f t="shared" ca="1" si="284"/>
        <v>0.85869771441466314</v>
      </c>
      <c r="AX2603">
        <f t="shared" ca="1" si="285"/>
        <v>2.0655591803899287</v>
      </c>
    </row>
    <row r="2604" spans="1:50">
      <c r="A2604">
        <f t="shared" ca="1" si="281"/>
        <v>0.86116346513997755</v>
      </c>
      <c r="R2604">
        <f t="shared" ca="1" si="282"/>
        <v>-0.46553587021748938</v>
      </c>
      <c r="AH2604">
        <f t="shared" ca="1" si="283"/>
        <v>13.537407175352953</v>
      </c>
      <c r="AI2604">
        <f t="shared" ca="1" si="284"/>
        <v>0.33523966225199886</v>
      </c>
      <c r="AX2604">
        <f t="shared" ca="1" si="285"/>
        <v>1.3145806835829141</v>
      </c>
    </row>
    <row r="2605" spans="1:50">
      <c r="A2605">
        <f t="shared" ca="1" si="281"/>
        <v>0.77796391995765002</v>
      </c>
      <c r="R2605">
        <f t="shared" ca="1" si="282"/>
        <v>0.73064400176460964</v>
      </c>
      <c r="AH2605">
        <f t="shared" ca="1" si="283"/>
        <v>16.115946110920135</v>
      </c>
      <c r="AI2605">
        <f t="shared" ca="1" si="284"/>
        <v>0.42593544602096578</v>
      </c>
      <c r="AX2605">
        <f t="shared" ca="1" si="285"/>
        <v>4.2870126740823986</v>
      </c>
    </row>
    <row r="2606" spans="1:50">
      <c r="A2606">
        <f t="shared" ca="1" si="281"/>
        <v>0.74605197064724205</v>
      </c>
      <c r="R2606">
        <f t="shared" ca="1" si="282"/>
        <v>-0.44688879128043268</v>
      </c>
      <c r="AH2606">
        <f t="shared" ca="1" si="283"/>
        <v>31.276070558307087</v>
      </c>
      <c r="AI2606">
        <f t="shared" ca="1" si="284"/>
        <v>0.8247072331312526</v>
      </c>
      <c r="AX2606">
        <f t="shared" ca="1" si="285"/>
        <v>2.2074549335636577</v>
      </c>
    </row>
    <row r="2607" spans="1:50">
      <c r="A2607">
        <f t="shared" ca="1" si="281"/>
        <v>0.27345466923827688</v>
      </c>
      <c r="R2607">
        <f t="shared" ca="1" si="282"/>
        <v>0.16382597149655717</v>
      </c>
      <c r="AH2607">
        <f t="shared" ca="1" si="283"/>
        <v>41.961280140337784</v>
      </c>
      <c r="AI2607">
        <f t="shared" ca="1" si="284"/>
        <v>0.96768949150893613</v>
      </c>
      <c r="AX2607">
        <f t="shared" ca="1" si="285"/>
        <v>1.7628402931631917</v>
      </c>
    </row>
    <row r="2608" spans="1:50">
      <c r="A2608">
        <f t="shared" ca="1" si="281"/>
        <v>0.80046621745651991</v>
      </c>
      <c r="R2608">
        <f t="shared" ca="1" si="282"/>
        <v>1.6027042882806912</v>
      </c>
      <c r="AH2608">
        <f t="shared" ca="1" si="283"/>
        <v>12.750697437741408</v>
      </c>
      <c r="AI2608">
        <f t="shared" ca="1" si="284"/>
        <v>0.30624472931265767</v>
      </c>
      <c r="AX2608">
        <f t="shared" ca="1" si="285"/>
        <v>0.7614754607369324</v>
      </c>
    </row>
    <row r="2609" spans="1:50">
      <c r="A2609">
        <f t="shared" ca="1" si="281"/>
        <v>0.71261673505558776</v>
      </c>
      <c r="R2609">
        <f t="shared" ca="1" si="282"/>
        <v>-0.34956875620847022</v>
      </c>
      <c r="AH2609">
        <f t="shared" ca="1" si="283"/>
        <v>14.868182863283408</v>
      </c>
      <c r="AI2609">
        <f t="shared" ca="1" si="284"/>
        <v>0.3828777123361532</v>
      </c>
      <c r="AX2609">
        <f t="shared" ca="1" si="285"/>
        <v>1.7724818863164844</v>
      </c>
    </row>
    <row r="2610" spans="1:50">
      <c r="A2610">
        <f t="shared" ca="1" si="281"/>
        <v>0.7760698571762894</v>
      </c>
      <c r="R2610">
        <f t="shared" ca="1" si="282"/>
        <v>0.10034153356828429</v>
      </c>
      <c r="AH2610">
        <f t="shared" ca="1" si="283"/>
        <v>14.054234489912957</v>
      </c>
      <c r="AI2610">
        <f t="shared" ca="1" si="284"/>
        <v>0.3539509709469183</v>
      </c>
      <c r="AX2610">
        <f t="shared" ca="1" si="285"/>
        <v>0.52589417081969014</v>
      </c>
    </row>
    <row r="2611" spans="1:50">
      <c r="A2611">
        <f t="shared" ca="1" si="281"/>
        <v>0.44594231265458628</v>
      </c>
      <c r="R2611">
        <f t="shared" ca="1" si="282"/>
        <v>0.89291470624863845</v>
      </c>
      <c r="AH2611">
        <f t="shared" ca="1" si="283"/>
        <v>11.647911301490787</v>
      </c>
      <c r="AI2611">
        <f t="shared" ca="1" si="284"/>
        <v>0.26455864623084102</v>
      </c>
      <c r="AX2611">
        <f t="shared" ca="1" si="285"/>
        <v>2.2024572228735648</v>
      </c>
    </row>
    <row r="2612" spans="1:50">
      <c r="A2612">
        <f t="shared" ca="1" si="281"/>
        <v>0.62355782582468666</v>
      </c>
      <c r="R2612">
        <f t="shared" ca="1" si="282"/>
        <v>1.0841734139656978</v>
      </c>
      <c r="AH2612">
        <f t="shared" ca="1" si="283"/>
        <v>21.573535622942817</v>
      </c>
      <c r="AI2612">
        <f t="shared" ca="1" si="284"/>
        <v>0.59596806150994941</v>
      </c>
      <c r="AX2612">
        <f t="shared" ca="1" si="285"/>
        <v>1.0759869031917959</v>
      </c>
    </row>
    <row r="2613" spans="1:50">
      <c r="A2613">
        <f t="shared" ca="1" si="281"/>
        <v>0.29070607157129402</v>
      </c>
      <c r="R2613">
        <f t="shared" ca="1" si="282"/>
        <v>-0.33303995217376292</v>
      </c>
      <c r="AH2613">
        <f t="shared" ca="1" si="283"/>
        <v>27.054220784080535</v>
      </c>
      <c r="AI2613">
        <f t="shared" ca="1" si="284"/>
        <v>0.73674560808713918</v>
      </c>
      <c r="AX2613">
        <f t="shared" ca="1" si="285"/>
        <v>3.9267586385228657</v>
      </c>
    </row>
    <row r="2614" spans="1:50">
      <c r="A2614">
        <f t="shared" ca="1" si="281"/>
        <v>0.44088964833376632</v>
      </c>
      <c r="R2614">
        <f t="shared" ca="1" si="282"/>
        <v>-0.15914712221645327</v>
      </c>
      <c r="AH2614">
        <f t="shared" ca="1" si="283"/>
        <v>26.705334388527003</v>
      </c>
      <c r="AI2614">
        <f t="shared" ca="1" si="284"/>
        <v>0.72867927702482871</v>
      </c>
      <c r="AX2614">
        <f t="shared" ca="1" si="285"/>
        <v>2.4326316765842577</v>
      </c>
    </row>
    <row r="2615" spans="1:50">
      <c r="A2615">
        <f t="shared" ca="1" si="281"/>
        <v>0.53516129245018673</v>
      </c>
      <c r="R2615">
        <f t="shared" ca="1" si="282"/>
        <v>3.289499346560941E-2</v>
      </c>
      <c r="AH2615">
        <f t="shared" ca="1" si="283"/>
        <v>32.444919457177939</v>
      </c>
      <c r="AI2615">
        <f t="shared" ca="1" si="284"/>
        <v>0.84590957356751517</v>
      </c>
      <c r="AX2615">
        <f t="shared" ca="1" si="285"/>
        <v>2.0590626963039891</v>
      </c>
    </row>
    <row r="2616" spans="1:50">
      <c r="A2616">
        <f t="shared" ca="1" si="281"/>
        <v>0.20559101610755814</v>
      </c>
      <c r="R2616">
        <f t="shared" ca="1" si="282"/>
        <v>3.1202670013463968E-2</v>
      </c>
      <c r="AH2616">
        <f t="shared" ca="1" si="283"/>
        <v>30.086358877383798</v>
      </c>
      <c r="AI2616">
        <f t="shared" ca="1" si="284"/>
        <v>0.80172344861982447</v>
      </c>
      <c r="AX2616">
        <f t="shared" ca="1" si="285"/>
        <v>3.625864841789034</v>
      </c>
    </row>
    <row r="2617" spans="1:50">
      <c r="A2617">
        <f t="shared" ca="1" si="281"/>
        <v>0.7863138253063181</v>
      </c>
      <c r="R2617">
        <f t="shared" ca="1" si="282"/>
        <v>-1.1353016580484401</v>
      </c>
      <c r="AH2617">
        <f t="shared" ca="1" si="283"/>
        <v>11.51266179210436</v>
      </c>
      <c r="AI2617">
        <f t="shared" ca="1" si="284"/>
        <v>0.25936239883552825</v>
      </c>
      <c r="AX2617">
        <f t="shared" ca="1" si="285"/>
        <v>2.5760989281760187</v>
      </c>
    </row>
    <row r="2618" spans="1:50">
      <c r="A2618">
        <f t="shared" ca="1" si="281"/>
        <v>0.67093578013986765</v>
      </c>
      <c r="R2618">
        <f t="shared" ca="1" si="282"/>
        <v>-1.7443407521001038</v>
      </c>
      <c r="AH2618">
        <f t="shared" ca="1" si="283"/>
        <v>43.454170298508046</v>
      </c>
      <c r="AI2618">
        <f t="shared" ca="1" si="284"/>
        <v>0.97857605675953285</v>
      </c>
      <c r="AX2618">
        <f t="shared" ca="1" si="285"/>
        <v>2.1284735406972453</v>
      </c>
    </row>
    <row r="2619" spans="1:50">
      <c r="A2619">
        <f t="shared" ca="1" si="281"/>
        <v>6.5415867498518798E-2</v>
      </c>
      <c r="R2619">
        <f t="shared" ca="1" si="282"/>
        <v>-0.32789667735326045</v>
      </c>
      <c r="AH2619">
        <f t="shared" ca="1" si="283"/>
        <v>12.930901445908219</v>
      </c>
      <c r="AI2619">
        <f t="shared" ca="1" si="284"/>
        <v>0.31294096619351519</v>
      </c>
      <c r="AX2619">
        <f t="shared" ca="1" si="285"/>
        <v>1.3177939744696878</v>
      </c>
    </row>
    <row r="2620" spans="1:50">
      <c r="A2620">
        <f t="shared" ca="1" si="281"/>
        <v>8.7184313641745614E-2</v>
      </c>
      <c r="R2620">
        <f t="shared" ca="1" si="282"/>
        <v>-2.2155407082062242</v>
      </c>
      <c r="AH2620">
        <f t="shared" ca="1" si="283"/>
        <v>11.862544096597183</v>
      </c>
      <c r="AI2620">
        <f t="shared" ca="1" si="284"/>
        <v>0.27276722860800295</v>
      </c>
      <c r="AX2620">
        <f t="shared" ca="1" si="285"/>
        <v>4.0290978621127724</v>
      </c>
    </row>
    <row r="2621" spans="1:50">
      <c r="A2621">
        <f t="shared" ca="1" si="281"/>
        <v>3.2931048915660788E-2</v>
      </c>
      <c r="R2621">
        <f t="shared" ca="1" si="282"/>
        <v>-0.43442726882779675</v>
      </c>
      <c r="AH2621">
        <f t="shared" ca="1" si="283"/>
        <v>6.7512653879225653</v>
      </c>
      <c r="AI2621">
        <f t="shared" ca="1" si="284"/>
        <v>9.1159168676322455E-2</v>
      </c>
      <c r="AX2621">
        <f t="shared" ca="1" si="285"/>
        <v>0.14252137583376714</v>
      </c>
    </row>
    <row r="2622" spans="1:50">
      <c r="A2622">
        <f t="shared" ca="1" si="281"/>
        <v>0.75916608054099577</v>
      </c>
      <c r="R2622">
        <f t="shared" ca="1" si="282"/>
        <v>-1.9598863056651163</v>
      </c>
      <c r="AH2622">
        <f t="shared" ca="1" si="283"/>
        <v>26.208706668072512</v>
      </c>
      <c r="AI2622">
        <f t="shared" ca="1" si="284"/>
        <v>0.71698718079709134</v>
      </c>
      <c r="AX2622">
        <f t="shared" ca="1" si="285"/>
        <v>2.1596235262126426</v>
      </c>
    </row>
    <row r="2623" spans="1:50">
      <c r="A2623">
        <f t="shared" ca="1" si="281"/>
        <v>0.24580761565999287</v>
      </c>
      <c r="R2623">
        <f t="shared" ca="1" si="282"/>
        <v>0.57414640633832725</v>
      </c>
      <c r="AH2623">
        <f t="shared" ca="1" si="283"/>
        <v>12.482974378093857</v>
      </c>
      <c r="AI2623">
        <f t="shared" ca="1" si="284"/>
        <v>0.29623639424261916</v>
      </c>
      <c r="AX2623">
        <f t="shared" ca="1" si="285"/>
        <v>5.3240276527183328</v>
      </c>
    </row>
    <row r="2624" spans="1:50">
      <c r="A2624">
        <f t="shared" ca="1" si="281"/>
        <v>0.29785318188060761</v>
      </c>
      <c r="R2624">
        <f t="shared" ca="1" si="282"/>
        <v>0.5476508372970692</v>
      </c>
      <c r="AH2624">
        <f t="shared" ca="1" si="283"/>
        <v>22.981793737147139</v>
      </c>
      <c r="AI2624">
        <f t="shared" ca="1" si="284"/>
        <v>0.63500826516896924</v>
      </c>
      <c r="AX2624">
        <f t="shared" ca="1" si="285"/>
        <v>0.27534700812080831</v>
      </c>
    </row>
    <row r="2625" spans="1:50">
      <c r="A2625">
        <f t="shared" ca="1" si="281"/>
        <v>0.18029047574182966</v>
      </c>
      <c r="R2625">
        <f t="shared" ca="1" si="282"/>
        <v>-2.0761372355853003</v>
      </c>
      <c r="AH2625">
        <f t="shared" ca="1" si="283"/>
        <v>17.046000819103845</v>
      </c>
      <c r="AI2625">
        <f t="shared" ca="1" si="284"/>
        <v>0.45701696899274769</v>
      </c>
      <c r="AX2625">
        <f t="shared" ca="1" si="285"/>
        <v>2.0324928217514553</v>
      </c>
    </row>
    <row r="2626" spans="1:50">
      <c r="A2626">
        <f t="shared" ca="1" si="281"/>
        <v>0.94713277429508014</v>
      </c>
      <c r="R2626">
        <f t="shared" ca="1" si="282"/>
        <v>0.12321827075204213</v>
      </c>
      <c r="AH2626">
        <f t="shared" ca="1" si="283"/>
        <v>28.138340491177139</v>
      </c>
      <c r="AI2626">
        <f t="shared" ca="1" si="284"/>
        <v>0.7610339217601475</v>
      </c>
      <c r="AX2626">
        <f t="shared" ca="1" si="285"/>
        <v>1.163647953572936</v>
      </c>
    </row>
    <row r="2627" spans="1:50">
      <c r="A2627">
        <f t="shared" ref="A2627:A2690" ca="1" si="286">RAND()</f>
        <v>0.18782492810352214</v>
      </c>
      <c r="R2627">
        <f t="shared" ref="R2627:R2690" ca="1" si="287">_xlfn.NORM.INV(RAND(),0,1)</f>
        <v>0.27630902213930802</v>
      </c>
      <c r="AH2627">
        <f t="shared" ref="AH2627:AH2690" ca="1" si="288">IF(AI2627&lt;$AL$4,$AL$1+SQRT(AI2627*($AL$2-$AL$1)*($AL$3-$AL$1)),$AL$2-SQRT((1-AI2627)*($AL$2-$AL$1)*($AL$2-$AL$3)))</f>
        <v>11.216395813640773</v>
      </c>
      <c r="AI2627">
        <f t="shared" ref="AI2627:AI2690" ca="1" si="289">RAND()</f>
        <v>0.24791602315790973</v>
      </c>
      <c r="AX2627">
        <f t="shared" ref="AX2627:AX2690" ca="1" si="290">-LN(1-RAND())/$AW$2</f>
        <v>0.1925361655093267</v>
      </c>
    </row>
    <row r="2628" spans="1:50">
      <c r="A2628">
        <f t="shared" ca="1" si="286"/>
        <v>0.19165381719265828</v>
      </c>
      <c r="R2628">
        <f t="shared" ca="1" si="287"/>
        <v>-0.75015315353062495</v>
      </c>
      <c r="AH2628">
        <f t="shared" ca="1" si="288"/>
        <v>33.935376155772246</v>
      </c>
      <c r="AI2628">
        <f t="shared" ca="1" si="289"/>
        <v>0.87096393037173447</v>
      </c>
      <c r="AX2628">
        <f t="shared" ca="1" si="290"/>
        <v>0.35674961676463157</v>
      </c>
    </row>
    <row r="2629" spans="1:50">
      <c r="A2629">
        <f t="shared" ca="1" si="286"/>
        <v>0.98910623687189292</v>
      </c>
      <c r="R2629">
        <f t="shared" ca="1" si="287"/>
        <v>-3.2236445230830863E-3</v>
      </c>
      <c r="AH2629">
        <f t="shared" ca="1" si="288"/>
        <v>22.101079389960859</v>
      </c>
      <c r="AI2629">
        <f t="shared" ca="1" si="289"/>
        <v>0.61082511439736653</v>
      </c>
      <c r="AX2629">
        <f t="shared" ca="1" si="290"/>
        <v>0.38818879048458255</v>
      </c>
    </row>
    <row r="2630" spans="1:50">
      <c r="A2630">
        <f t="shared" ca="1" si="286"/>
        <v>3.2792706961585205E-3</v>
      </c>
      <c r="R2630">
        <f t="shared" ca="1" si="287"/>
        <v>2.1505297368176666</v>
      </c>
      <c r="AH2630">
        <f t="shared" ca="1" si="288"/>
        <v>16.372955410468414</v>
      </c>
      <c r="AI2630">
        <f t="shared" ca="1" si="289"/>
        <v>0.43461093608682722</v>
      </c>
      <c r="AX2630">
        <f t="shared" ca="1" si="290"/>
        <v>0.62847545813634664</v>
      </c>
    </row>
    <row r="2631" spans="1:50">
      <c r="A2631">
        <f t="shared" ca="1" si="286"/>
        <v>0.82625150509270573</v>
      </c>
      <c r="R2631">
        <f t="shared" ca="1" si="287"/>
        <v>0.54648448888793455</v>
      </c>
      <c r="AH2631">
        <f t="shared" ca="1" si="288"/>
        <v>14.560112814997233</v>
      </c>
      <c r="AI2631">
        <f t="shared" ca="1" si="289"/>
        <v>0.37200719815713834</v>
      </c>
      <c r="AX2631">
        <f t="shared" ca="1" si="290"/>
        <v>8.7976588755569296E-2</v>
      </c>
    </row>
    <row r="2632" spans="1:50">
      <c r="A2632">
        <f t="shared" ca="1" si="286"/>
        <v>0.26853488886467536</v>
      </c>
      <c r="R2632">
        <f t="shared" ca="1" si="287"/>
        <v>-2.1301613378005597</v>
      </c>
      <c r="AH2632">
        <f t="shared" ca="1" si="288"/>
        <v>17.22581990531026</v>
      </c>
      <c r="AI2632">
        <f t="shared" ca="1" si="289"/>
        <v>0.46292655956042139</v>
      </c>
      <c r="AX2632">
        <f t="shared" ca="1" si="290"/>
        <v>0.21386766776228011</v>
      </c>
    </row>
    <row r="2633" spans="1:50">
      <c r="A2633">
        <f t="shared" ca="1" si="286"/>
        <v>0.79376496844336519</v>
      </c>
      <c r="R2633">
        <f t="shared" ca="1" si="287"/>
        <v>-0.25143304991157395</v>
      </c>
      <c r="AH2633">
        <f t="shared" ca="1" si="288"/>
        <v>16.761945033196433</v>
      </c>
      <c r="AI2633">
        <f t="shared" ca="1" si="289"/>
        <v>0.4476158510118724</v>
      </c>
      <c r="AX2633">
        <f t="shared" ca="1" si="290"/>
        <v>0.13813152909007811</v>
      </c>
    </row>
    <row r="2634" spans="1:50">
      <c r="A2634">
        <f t="shared" ca="1" si="286"/>
        <v>0.17284386181630951</v>
      </c>
      <c r="R2634">
        <f t="shared" ca="1" si="287"/>
        <v>0.56471151258183105</v>
      </c>
      <c r="AH2634">
        <f t="shared" ca="1" si="288"/>
        <v>22.481057205847897</v>
      </c>
      <c r="AI2634">
        <f t="shared" ca="1" si="289"/>
        <v>0.62135389374609207</v>
      </c>
      <c r="AX2634">
        <f t="shared" ca="1" si="290"/>
        <v>2.9621348697454271</v>
      </c>
    </row>
    <row r="2635" spans="1:50">
      <c r="A2635">
        <f t="shared" ca="1" si="286"/>
        <v>0.36192133572985452</v>
      </c>
      <c r="R2635">
        <f t="shared" ca="1" si="287"/>
        <v>-0.10545104860679652</v>
      </c>
      <c r="AH2635">
        <f t="shared" ca="1" si="288"/>
        <v>29.640409457619789</v>
      </c>
      <c r="AI2635">
        <f t="shared" ca="1" si="289"/>
        <v>0.79274353647331119</v>
      </c>
      <c r="AX2635">
        <f t="shared" ca="1" si="290"/>
        <v>0.3885428409473618</v>
      </c>
    </row>
    <row r="2636" spans="1:50">
      <c r="A2636">
        <f t="shared" ca="1" si="286"/>
        <v>0.16418444118638775</v>
      </c>
      <c r="R2636">
        <f t="shared" ca="1" si="287"/>
        <v>-8.920340338447888E-2</v>
      </c>
      <c r="AH2636">
        <f t="shared" ca="1" si="288"/>
        <v>30.420185091573135</v>
      </c>
      <c r="AI2636">
        <f t="shared" ca="1" si="289"/>
        <v>0.80831542407587254</v>
      </c>
      <c r="AX2636">
        <f t="shared" ca="1" si="290"/>
        <v>0.11893318297326343</v>
      </c>
    </row>
    <row r="2637" spans="1:50">
      <c r="A2637">
        <f t="shared" ca="1" si="286"/>
        <v>0.85254216757198342</v>
      </c>
      <c r="R2637">
        <f t="shared" ca="1" si="287"/>
        <v>1.2313612609680042</v>
      </c>
      <c r="AH2637">
        <f t="shared" ca="1" si="288"/>
        <v>24.211767563152797</v>
      </c>
      <c r="AI2637">
        <f t="shared" ca="1" si="289"/>
        <v>0.66748353389157089</v>
      </c>
      <c r="AX2637">
        <f t="shared" ca="1" si="290"/>
        <v>1.9663175678733231</v>
      </c>
    </row>
    <row r="2638" spans="1:50">
      <c r="A2638">
        <f t="shared" ca="1" si="286"/>
        <v>0.48849770360920675</v>
      </c>
      <c r="R2638">
        <f t="shared" ca="1" si="287"/>
        <v>-0.47871153321913351</v>
      </c>
      <c r="AH2638">
        <f t="shared" ca="1" si="288"/>
        <v>12.207722228878474</v>
      </c>
      <c r="AI2638">
        <f t="shared" ca="1" si="289"/>
        <v>0.2858718704351968</v>
      </c>
      <c r="AX2638">
        <f t="shared" ca="1" si="290"/>
        <v>1.2364240477471109</v>
      </c>
    </row>
    <row r="2639" spans="1:50">
      <c r="A2639">
        <f t="shared" ca="1" si="286"/>
        <v>0.98082815362749687</v>
      </c>
      <c r="R2639">
        <f t="shared" ca="1" si="287"/>
        <v>0.45720330803200376</v>
      </c>
      <c r="AH2639">
        <f t="shared" ca="1" si="288"/>
        <v>18.260604693298376</v>
      </c>
      <c r="AI2639">
        <f t="shared" ca="1" si="289"/>
        <v>0.49630539278246355</v>
      </c>
      <c r="AX2639">
        <f t="shared" ca="1" si="290"/>
        <v>0.68938888588716207</v>
      </c>
    </row>
    <row r="2640" spans="1:50">
      <c r="A2640">
        <f t="shared" ca="1" si="286"/>
        <v>0.56016016836309956</v>
      </c>
      <c r="R2640">
        <f t="shared" ca="1" si="287"/>
        <v>0.34061703175094987</v>
      </c>
      <c r="AH2640">
        <f t="shared" ca="1" si="288"/>
        <v>12.223281512998199</v>
      </c>
      <c r="AI2640">
        <f t="shared" ca="1" si="289"/>
        <v>0.28645977017690816</v>
      </c>
      <c r="AX2640">
        <f t="shared" ca="1" si="290"/>
        <v>2.5878591280527181</v>
      </c>
    </row>
    <row r="2641" spans="1:50">
      <c r="A2641">
        <f t="shared" ca="1" si="286"/>
        <v>0.91310515097837797</v>
      </c>
      <c r="R2641">
        <f t="shared" ca="1" si="287"/>
        <v>-0.87614812647932516</v>
      </c>
      <c r="AH2641">
        <f t="shared" ca="1" si="288"/>
        <v>4.2540342861714207</v>
      </c>
      <c r="AI2641">
        <f t="shared" ca="1" si="289"/>
        <v>3.6193615415843983E-2</v>
      </c>
      <c r="AX2641">
        <f t="shared" ca="1" si="290"/>
        <v>1.0349046066787762</v>
      </c>
    </row>
    <row r="2642" spans="1:50">
      <c r="A2642">
        <f t="shared" ca="1" si="286"/>
        <v>0.39721040893391923</v>
      </c>
      <c r="R2642">
        <f t="shared" ca="1" si="287"/>
        <v>0.81386363322456512</v>
      </c>
      <c r="AH2642">
        <f t="shared" ca="1" si="288"/>
        <v>9.4466610138510845</v>
      </c>
      <c r="AI2642">
        <f t="shared" ca="1" si="289"/>
        <v>0.178478808621228</v>
      </c>
      <c r="AX2642">
        <f t="shared" ca="1" si="290"/>
        <v>4.1494547523410796</v>
      </c>
    </row>
    <row r="2643" spans="1:50">
      <c r="A2643">
        <f t="shared" ca="1" si="286"/>
        <v>0.41478462323419785</v>
      </c>
      <c r="R2643">
        <f t="shared" ca="1" si="287"/>
        <v>0.1649420574657923</v>
      </c>
      <c r="AH2643">
        <f t="shared" ca="1" si="288"/>
        <v>22.632080223035263</v>
      </c>
      <c r="AI2643">
        <f t="shared" ca="1" si="289"/>
        <v>0.62549848354081128</v>
      </c>
      <c r="AX2643">
        <f t="shared" ca="1" si="290"/>
        <v>0.38963562457087303</v>
      </c>
    </row>
    <row r="2644" spans="1:50">
      <c r="A2644">
        <f t="shared" ca="1" si="286"/>
        <v>0.39357468705734544</v>
      </c>
      <c r="R2644">
        <f t="shared" ca="1" si="287"/>
        <v>1.9287557861387561</v>
      </c>
      <c r="AH2644">
        <f t="shared" ca="1" si="288"/>
        <v>8.0302890832989213</v>
      </c>
      <c r="AI2644">
        <f t="shared" ca="1" si="289"/>
        <v>0.12897108552269965</v>
      </c>
      <c r="AX2644">
        <f t="shared" ca="1" si="290"/>
        <v>2.713723427767849</v>
      </c>
    </row>
    <row r="2645" spans="1:50">
      <c r="A2645">
        <f t="shared" ca="1" si="286"/>
        <v>4.5240192990941619E-2</v>
      </c>
      <c r="R2645">
        <f t="shared" ca="1" si="287"/>
        <v>-0.97790135358748409</v>
      </c>
      <c r="AH2645">
        <f t="shared" ca="1" si="288"/>
        <v>47.186409214145321</v>
      </c>
      <c r="AI2645">
        <f t="shared" ca="1" si="289"/>
        <v>0.99604185344487683</v>
      </c>
      <c r="AX2645">
        <f t="shared" ca="1" si="290"/>
        <v>4.2260007586951494</v>
      </c>
    </row>
    <row r="2646" spans="1:50">
      <c r="A2646">
        <f t="shared" ca="1" si="286"/>
        <v>0.25911324665612512</v>
      </c>
      <c r="R2646">
        <f t="shared" ca="1" si="287"/>
        <v>0.32143145041392468</v>
      </c>
      <c r="AH2646">
        <f t="shared" ca="1" si="288"/>
        <v>13.275433354374705</v>
      </c>
      <c r="AI2646">
        <f t="shared" ca="1" si="289"/>
        <v>0.32565310234551315</v>
      </c>
      <c r="AX2646">
        <f t="shared" ca="1" si="290"/>
        <v>4.5687125988532147E-2</v>
      </c>
    </row>
    <row r="2647" spans="1:50">
      <c r="A2647">
        <f t="shared" ca="1" si="286"/>
        <v>0.33521582823456841</v>
      </c>
      <c r="R2647">
        <f t="shared" ca="1" si="287"/>
        <v>0.34245307576972051</v>
      </c>
      <c r="AH2647">
        <f t="shared" ca="1" si="288"/>
        <v>15.179693066068026</v>
      </c>
      <c r="AI2647">
        <f t="shared" ca="1" si="289"/>
        <v>0.39377311251338432</v>
      </c>
      <c r="AX2647">
        <f t="shared" ca="1" si="290"/>
        <v>7.4322798353801858</v>
      </c>
    </row>
    <row r="2648" spans="1:50">
      <c r="A2648">
        <f t="shared" ca="1" si="286"/>
        <v>0.48478270921093536</v>
      </c>
      <c r="R2648">
        <f t="shared" ca="1" si="287"/>
        <v>-0.58477050554952281</v>
      </c>
      <c r="AH2648">
        <f t="shared" ca="1" si="288"/>
        <v>17.132705050215513</v>
      </c>
      <c r="AI2648">
        <f t="shared" ca="1" si="289"/>
        <v>0.45987046134193554</v>
      </c>
      <c r="AX2648">
        <f t="shared" ca="1" si="290"/>
        <v>1.4567145298904216</v>
      </c>
    </row>
    <row r="2649" spans="1:50">
      <c r="A2649">
        <f t="shared" ca="1" si="286"/>
        <v>0.98143255090306836</v>
      </c>
      <c r="R2649">
        <f t="shared" ca="1" si="287"/>
        <v>-1.2738522795626224</v>
      </c>
      <c r="AH2649">
        <f t="shared" ca="1" si="288"/>
        <v>21.984256598078669</v>
      </c>
      <c r="AI2649">
        <f t="shared" ca="1" si="289"/>
        <v>0.60755906081885069</v>
      </c>
      <c r="AX2649">
        <f t="shared" ca="1" si="290"/>
        <v>1.7594004098794653</v>
      </c>
    </row>
    <row r="2650" spans="1:50">
      <c r="A2650">
        <f t="shared" ca="1" si="286"/>
        <v>0.76541495917770574</v>
      </c>
      <c r="R2650">
        <f t="shared" ca="1" si="287"/>
        <v>-1.2682133749272173</v>
      </c>
      <c r="AH2650">
        <f t="shared" ca="1" si="288"/>
        <v>41.09447486566156</v>
      </c>
      <c r="AI2650">
        <f t="shared" ca="1" si="289"/>
        <v>0.96034581104083316</v>
      </c>
      <c r="AX2650">
        <f t="shared" ca="1" si="290"/>
        <v>0.1634906292016573</v>
      </c>
    </row>
    <row r="2651" spans="1:50">
      <c r="A2651">
        <f t="shared" ca="1" si="286"/>
        <v>0.99223745366572325</v>
      </c>
      <c r="R2651">
        <f t="shared" ca="1" si="287"/>
        <v>1.4098389773708475</v>
      </c>
      <c r="AH2651">
        <f t="shared" ca="1" si="288"/>
        <v>29.290829550318463</v>
      </c>
      <c r="AI2651">
        <f t="shared" ca="1" si="289"/>
        <v>0.7855651296430185</v>
      </c>
      <c r="AX2651">
        <f t="shared" ca="1" si="290"/>
        <v>0.12948793427953242</v>
      </c>
    </row>
    <row r="2652" spans="1:50">
      <c r="A2652">
        <f t="shared" ca="1" si="286"/>
        <v>0.61203234623818437</v>
      </c>
      <c r="R2652">
        <f t="shared" ca="1" si="287"/>
        <v>0.38988014199388832</v>
      </c>
      <c r="AH2652">
        <f t="shared" ca="1" si="288"/>
        <v>18.156470843938827</v>
      </c>
      <c r="AI2652">
        <f t="shared" ca="1" si="289"/>
        <v>0.49299482544354101</v>
      </c>
      <c r="AX2652">
        <f t="shared" ca="1" si="290"/>
        <v>5.5827593279102956</v>
      </c>
    </row>
    <row r="2653" spans="1:50">
      <c r="A2653">
        <f t="shared" ca="1" si="286"/>
        <v>0.94816171412175476</v>
      </c>
      <c r="R2653">
        <f t="shared" ca="1" si="287"/>
        <v>4.108949967068231E-2</v>
      </c>
      <c r="AH2653">
        <f t="shared" ca="1" si="288"/>
        <v>28.018542293185135</v>
      </c>
      <c r="AI2653">
        <f t="shared" ca="1" si="289"/>
        <v>0.75840775854175468</v>
      </c>
      <c r="AX2653">
        <f t="shared" ca="1" si="290"/>
        <v>4.4070167259392035</v>
      </c>
    </row>
    <row r="2654" spans="1:50">
      <c r="A2654">
        <f t="shared" ca="1" si="286"/>
        <v>0.39276823705148789</v>
      </c>
      <c r="R2654">
        <f t="shared" ca="1" si="287"/>
        <v>0.63613549924324042</v>
      </c>
      <c r="AH2654">
        <f t="shared" ca="1" si="288"/>
        <v>7.9645722904563847</v>
      </c>
      <c r="AI2654">
        <f t="shared" ca="1" si="289"/>
        <v>0.12686882353981133</v>
      </c>
      <c r="AX2654">
        <f t="shared" ca="1" si="290"/>
        <v>1.9496053408052126E-2</v>
      </c>
    </row>
    <row r="2655" spans="1:50">
      <c r="A2655">
        <f t="shared" ca="1" si="286"/>
        <v>1.9219356101433771E-2</v>
      </c>
      <c r="R2655">
        <f t="shared" ca="1" si="287"/>
        <v>-0.80806954006881426</v>
      </c>
      <c r="AH2655">
        <f t="shared" ca="1" si="288"/>
        <v>17.640845690637079</v>
      </c>
      <c r="AI2655">
        <f t="shared" ca="1" si="289"/>
        <v>0.47644256619141945</v>
      </c>
      <c r="AX2655">
        <f t="shared" ca="1" si="290"/>
        <v>1.4238361545488805</v>
      </c>
    </row>
    <row r="2656" spans="1:50">
      <c r="A2656">
        <f t="shared" ca="1" si="286"/>
        <v>0.95611747753715559</v>
      </c>
      <c r="R2656">
        <f t="shared" ca="1" si="287"/>
        <v>0.11774523617744657</v>
      </c>
      <c r="AH2656">
        <f t="shared" ca="1" si="288"/>
        <v>23.928920116240139</v>
      </c>
      <c r="AI2656">
        <f t="shared" ca="1" si="289"/>
        <v>0.66014939684730589</v>
      </c>
      <c r="AX2656">
        <f t="shared" ca="1" si="290"/>
        <v>1.3651283194971953</v>
      </c>
    </row>
    <row r="2657" spans="1:50">
      <c r="A2657">
        <f t="shared" ca="1" si="286"/>
        <v>0.69587525890696833</v>
      </c>
      <c r="R2657">
        <f t="shared" ca="1" si="287"/>
        <v>1.4601331975988523</v>
      </c>
      <c r="AH2657">
        <f t="shared" ca="1" si="288"/>
        <v>40.846583931788047</v>
      </c>
      <c r="AI2657">
        <f t="shared" ca="1" si="289"/>
        <v>0.95810748714109961</v>
      </c>
      <c r="AX2657">
        <f t="shared" ca="1" si="290"/>
        <v>2.5661482523902395</v>
      </c>
    </row>
    <row r="2658" spans="1:50">
      <c r="A2658">
        <f t="shared" ca="1" si="286"/>
        <v>0.17743664493897271</v>
      </c>
      <c r="R2658">
        <f t="shared" ca="1" si="287"/>
        <v>-0.66678533308442101</v>
      </c>
      <c r="AH2658">
        <f t="shared" ca="1" si="288"/>
        <v>18.175704900818051</v>
      </c>
      <c r="AI2658">
        <f t="shared" ca="1" si="289"/>
        <v>0.49360712072009194</v>
      </c>
      <c r="AX2658">
        <f t="shared" ca="1" si="290"/>
        <v>2.9193759005023017</v>
      </c>
    </row>
    <row r="2659" spans="1:50">
      <c r="A2659">
        <f t="shared" ca="1" si="286"/>
        <v>0.57502260806142269</v>
      </c>
      <c r="R2659">
        <f t="shared" ca="1" si="287"/>
        <v>0.78086202558818707</v>
      </c>
      <c r="AH2659">
        <f t="shared" ca="1" si="288"/>
        <v>25.548718970059227</v>
      </c>
      <c r="AI2659">
        <f t="shared" ca="1" si="289"/>
        <v>0.70106742799742927</v>
      </c>
      <c r="AX2659">
        <f t="shared" ca="1" si="290"/>
        <v>0.56163092956026617</v>
      </c>
    </row>
    <row r="2660" spans="1:50">
      <c r="A2660">
        <f t="shared" ca="1" si="286"/>
        <v>0.50110435099683326</v>
      </c>
      <c r="R2660">
        <f t="shared" ca="1" si="287"/>
        <v>-1.6061827450105381</v>
      </c>
      <c r="AH2660">
        <f t="shared" ca="1" si="288"/>
        <v>8.2415254708947181</v>
      </c>
      <c r="AI2660">
        <f t="shared" ca="1" si="289"/>
        <v>0.13584548417481279</v>
      </c>
      <c r="AX2660">
        <f t="shared" ca="1" si="290"/>
        <v>2.376099346564593</v>
      </c>
    </row>
    <row r="2661" spans="1:50">
      <c r="A2661">
        <f t="shared" ca="1" si="286"/>
        <v>0.83502717505774982</v>
      </c>
      <c r="R2661">
        <f t="shared" ca="1" si="287"/>
        <v>-1.5300965592500337</v>
      </c>
      <c r="AH2661">
        <f t="shared" ca="1" si="288"/>
        <v>0.70571104448544097</v>
      </c>
      <c r="AI2661">
        <f t="shared" ca="1" si="289"/>
        <v>9.9605615661746416E-4</v>
      </c>
      <c r="AX2661">
        <f t="shared" ca="1" si="290"/>
        <v>1.4033164106193481</v>
      </c>
    </row>
    <row r="2662" spans="1:50">
      <c r="A2662">
        <f t="shared" ca="1" si="286"/>
        <v>0.11410416177331295</v>
      </c>
      <c r="R2662">
        <f t="shared" ca="1" si="287"/>
        <v>-0.14660305474653787</v>
      </c>
      <c r="AH2662">
        <f t="shared" ca="1" si="288"/>
        <v>15.495522306634591</v>
      </c>
      <c r="AI2662">
        <f t="shared" ca="1" si="289"/>
        <v>0.40472050955402439</v>
      </c>
      <c r="AX2662">
        <f t="shared" ca="1" si="290"/>
        <v>0.27205849614686151</v>
      </c>
    </row>
    <row r="2663" spans="1:50">
      <c r="A2663">
        <f t="shared" ca="1" si="286"/>
        <v>0.25641368430109934</v>
      </c>
      <c r="R2663">
        <f t="shared" ca="1" si="287"/>
        <v>-2.2759733951527406E-2</v>
      </c>
      <c r="AH2663">
        <f t="shared" ca="1" si="288"/>
        <v>5.6361322073034446</v>
      </c>
      <c r="AI2663">
        <f t="shared" ca="1" si="289"/>
        <v>6.353197251640641E-2</v>
      </c>
      <c r="AX2663">
        <f t="shared" ca="1" si="290"/>
        <v>2.7549602111796254</v>
      </c>
    </row>
    <row r="2664" spans="1:50">
      <c r="A2664">
        <f t="shared" ca="1" si="286"/>
        <v>0.15200999094184642</v>
      </c>
      <c r="R2664">
        <f t="shared" ca="1" si="287"/>
        <v>1.013051507107066</v>
      </c>
      <c r="AH2664">
        <f t="shared" ca="1" si="288"/>
        <v>8.0571939437620159</v>
      </c>
      <c r="AI2664">
        <f t="shared" ca="1" si="289"/>
        <v>0.12983674849479065</v>
      </c>
      <c r="AX2664">
        <f t="shared" ca="1" si="290"/>
        <v>0.53506978024386653</v>
      </c>
    </row>
    <row r="2665" spans="1:50">
      <c r="A2665">
        <f t="shared" ca="1" si="286"/>
        <v>0.1127195007955647</v>
      </c>
      <c r="R2665">
        <f t="shared" ca="1" si="287"/>
        <v>-0.20217824424250527</v>
      </c>
      <c r="AH2665">
        <f t="shared" ca="1" si="288"/>
        <v>22.741577027854358</v>
      </c>
      <c r="AI2665">
        <f t="shared" ca="1" si="289"/>
        <v>0.62848918853580138</v>
      </c>
      <c r="AX2665">
        <f t="shared" ca="1" si="290"/>
        <v>4.5742741244434804</v>
      </c>
    </row>
    <row r="2666" spans="1:50">
      <c r="A2666">
        <f t="shared" ca="1" si="286"/>
        <v>0.65252855891545669</v>
      </c>
      <c r="R2666">
        <f t="shared" ca="1" si="287"/>
        <v>0.53314840393517182</v>
      </c>
      <c r="AH2666">
        <f t="shared" ca="1" si="288"/>
        <v>21.863926012975799</v>
      </c>
      <c r="AI2666">
        <f t="shared" ca="1" si="289"/>
        <v>0.60418067029834999</v>
      </c>
      <c r="AX2666">
        <f t="shared" ca="1" si="290"/>
        <v>0.88591627836640086</v>
      </c>
    </row>
    <row r="2667" spans="1:50">
      <c r="A2667">
        <f t="shared" ca="1" si="286"/>
        <v>0.87991904043704583</v>
      </c>
      <c r="R2667">
        <f t="shared" ca="1" si="287"/>
        <v>0.9091050140742194</v>
      </c>
      <c r="AH2667">
        <f t="shared" ca="1" si="288"/>
        <v>13.336651192508015</v>
      </c>
      <c r="AI2667">
        <f t="shared" ca="1" si="289"/>
        <v>0.32789942711008802</v>
      </c>
      <c r="AX2667">
        <f t="shared" ca="1" si="290"/>
        <v>0.71562482948773065</v>
      </c>
    </row>
    <row r="2668" spans="1:50">
      <c r="A2668">
        <f t="shared" ca="1" si="286"/>
        <v>8.5334606920073774E-2</v>
      </c>
      <c r="R2668">
        <f t="shared" ca="1" si="287"/>
        <v>-0.79717998384821331</v>
      </c>
      <c r="AH2668">
        <f t="shared" ca="1" si="288"/>
        <v>19.541420371829062</v>
      </c>
      <c r="AI2668">
        <f t="shared" ca="1" si="289"/>
        <v>0.53613746351718516</v>
      </c>
      <c r="AX2668">
        <f t="shared" ca="1" si="290"/>
        <v>4.0149611091481859E-2</v>
      </c>
    </row>
    <row r="2669" spans="1:50">
      <c r="A2669">
        <f t="shared" ca="1" si="286"/>
        <v>0.60286593323523996</v>
      </c>
      <c r="R2669">
        <f t="shared" ca="1" si="287"/>
        <v>-2.0699134056026338</v>
      </c>
      <c r="AH2669">
        <f t="shared" ca="1" si="288"/>
        <v>5.8845244789701816</v>
      </c>
      <c r="AI2669">
        <f t="shared" ca="1" si="289"/>
        <v>6.9255256687198563E-2</v>
      </c>
      <c r="AX2669">
        <f t="shared" ca="1" si="290"/>
        <v>1.4644343887316671</v>
      </c>
    </row>
    <row r="2670" spans="1:50">
      <c r="A2670">
        <f t="shared" ca="1" si="286"/>
        <v>0.29254900961806674</v>
      </c>
      <c r="R2670">
        <f t="shared" ca="1" si="287"/>
        <v>-0.40354167630465904</v>
      </c>
      <c r="AH2670">
        <f t="shared" ca="1" si="288"/>
        <v>42.019277420678385</v>
      </c>
      <c r="AI2670">
        <f t="shared" ca="1" si="289"/>
        <v>0.96815403355595309</v>
      </c>
      <c r="AX2670">
        <f t="shared" ca="1" si="290"/>
        <v>5.8847955824517744</v>
      </c>
    </row>
    <row r="2671" spans="1:50">
      <c r="A2671">
        <f t="shared" ca="1" si="286"/>
        <v>0.15761829774046054</v>
      </c>
      <c r="R2671">
        <f t="shared" ca="1" si="287"/>
        <v>0.42918088715326153</v>
      </c>
      <c r="AH2671">
        <f t="shared" ca="1" si="288"/>
        <v>13.522852586882976</v>
      </c>
      <c r="AI2671">
        <f t="shared" ca="1" si="289"/>
        <v>0.33470885830086516</v>
      </c>
      <c r="AX2671">
        <f t="shared" ca="1" si="290"/>
        <v>0.76547410115882597</v>
      </c>
    </row>
    <row r="2672" spans="1:50">
      <c r="A2672">
        <f t="shared" ca="1" si="286"/>
        <v>0.41734226726849277</v>
      </c>
      <c r="R2672">
        <f t="shared" ca="1" si="287"/>
        <v>0.69319696126263841</v>
      </c>
      <c r="AH2672">
        <f t="shared" ca="1" si="288"/>
        <v>13.069712285345211</v>
      </c>
      <c r="AI2672">
        <f t="shared" ca="1" si="289"/>
        <v>0.3180769246564088</v>
      </c>
      <c r="AX2672">
        <f t="shared" ca="1" si="290"/>
        <v>2.8196844731534423</v>
      </c>
    </row>
    <row r="2673" spans="1:50">
      <c r="A2673">
        <f t="shared" ca="1" si="286"/>
        <v>0.96434239208788786</v>
      </c>
      <c r="R2673">
        <f t="shared" ca="1" si="287"/>
        <v>-0.93314929713026018</v>
      </c>
      <c r="AH2673">
        <f t="shared" ca="1" si="288"/>
        <v>28.454279074988591</v>
      </c>
      <c r="AI2673">
        <f t="shared" ca="1" si="289"/>
        <v>0.76789095491076276</v>
      </c>
      <c r="AX2673">
        <f t="shared" ca="1" si="290"/>
        <v>0.64844721646504355</v>
      </c>
    </row>
    <row r="2674" spans="1:50">
      <c r="A2674">
        <f t="shared" ca="1" si="286"/>
        <v>0.89725002702855572</v>
      </c>
      <c r="R2674">
        <f t="shared" ca="1" si="287"/>
        <v>-1.1780348231548003</v>
      </c>
      <c r="AH2674">
        <f t="shared" ca="1" si="288"/>
        <v>19.631779731818131</v>
      </c>
      <c r="AI2674">
        <f t="shared" ca="1" si="289"/>
        <v>0.53888559887159393</v>
      </c>
      <c r="AX2674">
        <f t="shared" ca="1" si="290"/>
        <v>6.9327184315111223</v>
      </c>
    </row>
    <row r="2675" spans="1:50">
      <c r="A2675">
        <f t="shared" ca="1" si="286"/>
        <v>0.704357478839995</v>
      </c>
      <c r="R2675">
        <f t="shared" ca="1" si="287"/>
        <v>-0.77182611490538133</v>
      </c>
      <c r="AH2675">
        <f t="shared" ca="1" si="288"/>
        <v>20.692097707305962</v>
      </c>
      <c r="AI2675">
        <f t="shared" ca="1" si="289"/>
        <v>0.57052343160094976</v>
      </c>
      <c r="AX2675">
        <f t="shared" ca="1" si="290"/>
        <v>2.4621344520934803</v>
      </c>
    </row>
    <row r="2676" spans="1:50">
      <c r="A2676">
        <f t="shared" ca="1" si="286"/>
        <v>6.9870098970480576E-2</v>
      </c>
      <c r="R2676">
        <f t="shared" ca="1" si="287"/>
        <v>1.1457281587737613</v>
      </c>
      <c r="AH2676">
        <f t="shared" ca="1" si="288"/>
        <v>21.239618607233432</v>
      </c>
      <c r="AI2676">
        <f t="shared" ca="1" si="289"/>
        <v>0.58642023107130326</v>
      </c>
      <c r="AX2676">
        <f t="shared" ca="1" si="290"/>
        <v>0.45072510303817126</v>
      </c>
    </row>
    <row r="2677" spans="1:50">
      <c r="A2677">
        <f t="shared" ca="1" si="286"/>
        <v>0.8181827657176155</v>
      </c>
      <c r="R2677">
        <f t="shared" ca="1" si="287"/>
        <v>-1.0486996239615478</v>
      </c>
      <c r="AH2677">
        <f t="shared" ca="1" si="288"/>
        <v>21.111682796904478</v>
      </c>
      <c r="AI2677">
        <f t="shared" ca="1" si="289"/>
        <v>0.58273256458666767</v>
      </c>
      <c r="AX2677">
        <f t="shared" ca="1" si="290"/>
        <v>1.0811356848743027E-2</v>
      </c>
    </row>
    <row r="2678" spans="1:50">
      <c r="A2678">
        <f t="shared" ca="1" si="286"/>
        <v>0.86800186887047082</v>
      </c>
      <c r="R2678">
        <f t="shared" ca="1" si="287"/>
        <v>1.6038610344175297</v>
      </c>
      <c r="AH2678">
        <f t="shared" ca="1" si="288"/>
        <v>9.3036584489582506</v>
      </c>
      <c r="AI2678">
        <f t="shared" ca="1" si="289"/>
        <v>0.1731161210697445</v>
      </c>
      <c r="AX2678">
        <f t="shared" ca="1" si="290"/>
        <v>0.22519879428037207</v>
      </c>
    </row>
    <row r="2679" spans="1:50">
      <c r="A2679">
        <f t="shared" ca="1" si="286"/>
        <v>0.56535136584135082</v>
      </c>
      <c r="R2679">
        <f t="shared" ca="1" si="287"/>
        <v>-0.25915240744407259</v>
      </c>
      <c r="AH2679">
        <f t="shared" ca="1" si="288"/>
        <v>10.878524228060918</v>
      </c>
      <c r="AI2679">
        <f t="shared" ca="1" si="289"/>
        <v>0.23475506671279167</v>
      </c>
      <c r="AX2679">
        <f t="shared" ca="1" si="290"/>
        <v>1.1764136220124608</v>
      </c>
    </row>
    <row r="2680" spans="1:50">
      <c r="A2680">
        <f t="shared" ca="1" si="286"/>
        <v>0.39809174363375632</v>
      </c>
      <c r="R2680">
        <f t="shared" ca="1" si="287"/>
        <v>-9.9271275310264615E-3</v>
      </c>
      <c r="AH2680">
        <f t="shared" ca="1" si="288"/>
        <v>14.397135623538183</v>
      </c>
      <c r="AI2680">
        <f t="shared" ca="1" si="289"/>
        <v>0.36621802409563298</v>
      </c>
      <c r="AX2680">
        <f t="shared" ca="1" si="290"/>
        <v>2.8120512041592418</v>
      </c>
    </row>
    <row r="2681" spans="1:50">
      <c r="A2681">
        <f t="shared" ca="1" si="286"/>
        <v>0.34456721767582366</v>
      </c>
      <c r="R2681">
        <f t="shared" ca="1" si="287"/>
        <v>7.918874857498541E-2</v>
      </c>
      <c r="AH2681">
        <f t="shared" ca="1" si="288"/>
        <v>29.587701868003954</v>
      </c>
      <c r="AI2681">
        <f t="shared" ca="1" si="289"/>
        <v>0.79166904248525538</v>
      </c>
      <c r="AX2681">
        <f t="shared" ca="1" si="290"/>
        <v>1.2766969115989435</v>
      </c>
    </row>
    <row r="2682" spans="1:50">
      <c r="A2682">
        <f t="shared" ca="1" si="286"/>
        <v>0.32359682205909102</v>
      </c>
      <c r="R2682">
        <f t="shared" ca="1" si="287"/>
        <v>-0.96352837676376391</v>
      </c>
      <c r="AH2682">
        <f t="shared" ca="1" si="288"/>
        <v>38.96005277584765</v>
      </c>
      <c r="AI2682">
        <f t="shared" ca="1" si="289"/>
        <v>0.93905978264396539</v>
      </c>
      <c r="AX2682">
        <f t="shared" ca="1" si="290"/>
        <v>2.2099789356472304</v>
      </c>
    </row>
    <row r="2683" spans="1:50">
      <c r="A2683">
        <f t="shared" ca="1" si="286"/>
        <v>0.96138915860727725</v>
      </c>
      <c r="R2683">
        <f t="shared" ca="1" si="287"/>
        <v>1.2798695243002607</v>
      </c>
      <c r="AH2683">
        <f t="shared" ca="1" si="288"/>
        <v>37.858311417878262</v>
      </c>
      <c r="AI2683">
        <f t="shared" ca="1" si="289"/>
        <v>0.92628969918738735</v>
      </c>
      <c r="AX2683">
        <f t="shared" ca="1" si="290"/>
        <v>1.3220856367587601</v>
      </c>
    </row>
    <row r="2684" spans="1:50">
      <c r="A2684">
        <f t="shared" ca="1" si="286"/>
        <v>0.61414113013099181</v>
      </c>
      <c r="R2684">
        <f t="shared" ca="1" si="287"/>
        <v>0.65789256834574106</v>
      </c>
      <c r="AH2684">
        <f t="shared" ca="1" si="288"/>
        <v>2.064472119521735</v>
      </c>
      <c r="AI2684">
        <f t="shared" ca="1" si="289"/>
        <v>8.5240902645651317E-3</v>
      </c>
      <c r="AX2684">
        <f t="shared" ca="1" si="290"/>
        <v>0.7736848183556666</v>
      </c>
    </row>
    <row r="2685" spans="1:50">
      <c r="A2685">
        <f t="shared" ca="1" si="286"/>
        <v>0.74071547911131463</v>
      </c>
      <c r="R2685">
        <f t="shared" ca="1" si="287"/>
        <v>0.52162427686236257</v>
      </c>
      <c r="AH2685">
        <f t="shared" ca="1" si="288"/>
        <v>25.371631365828538</v>
      </c>
      <c r="AI2685">
        <f t="shared" ca="1" si="289"/>
        <v>0.69672172920967967</v>
      </c>
      <c r="AX2685">
        <f t="shared" ca="1" si="290"/>
        <v>0.52855784192247079</v>
      </c>
    </row>
    <row r="2686" spans="1:50">
      <c r="A2686">
        <f t="shared" ca="1" si="286"/>
        <v>0.19083713523958201</v>
      </c>
      <c r="R2686">
        <f t="shared" ca="1" si="287"/>
        <v>0.87107002822439983</v>
      </c>
      <c r="AH2686">
        <f t="shared" ca="1" si="288"/>
        <v>27.803933626361019</v>
      </c>
      <c r="AI2686">
        <f t="shared" ca="1" si="289"/>
        <v>0.75366731876850646</v>
      </c>
      <c r="AX2686">
        <f t="shared" ca="1" si="290"/>
        <v>0.70314570418310163</v>
      </c>
    </row>
    <row r="2687" spans="1:50">
      <c r="A2687">
        <f t="shared" ca="1" si="286"/>
        <v>0.35326380873299423</v>
      </c>
      <c r="R2687">
        <f t="shared" ca="1" si="287"/>
        <v>-1.4982500275706745</v>
      </c>
      <c r="AH2687">
        <f t="shared" ca="1" si="288"/>
        <v>24.051742901540482</v>
      </c>
      <c r="AI2687">
        <f t="shared" ca="1" si="289"/>
        <v>0.66334397677612267</v>
      </c>
      <c r="AX2687">
        <f t="shared" ca="1" si="290"/>
        <v>2.6488880569021336</v>
      </c>
    </row>
    <row r="2688" spans="1:50">
      <c r="A2688">
        <f t="shared" ca="1" si="286"/>
        <v>0.70519687083561611</v>
      </c>
      <c r="R2688">
        <f t="shared" ca="1" si="287"/>
        <v>0.41568405911551332</v>
      </c>
      <c r="AH2688">
        <f t="shared" ca="1" si="288"/>
        <v>15.673651966908082</v>
      </c>
      <c r="AI2688">
        <f t="shared" ca="1" si="289"/>
        <v>0.41085091535552321</v>
      </c>
      <c r="AX2688">
        <f t="shared" ca="1" si="290"/>
        <v>0.28106971649527229</v>
      </c>
    </row>
    <row r="2689" spans="1:50">
      <c r="A2689">
        <f t="shared" ca="1" si="286"/>
        <v>0.14016708218587803</v>
      </c>
      <c r="R2689">
        <f t="shared" ca="1" si="287"/>
        <v>-0.48932800961076345</v>
      </c>
      <c r="AH2689">
        <f t="shared" ca="1" si="288"/>
        <v>35.667280897274196</v>
      </c>
      <c r="AI2689">
        <f t="shared" ca="1" si="289"/>
        <v>0.89728658156117935</v>
      </c>
      <c r="AX2689">
        <f t="shared" ca="1" si="290"/>
        <v>0.5850268122945641</v>
      </c>
    </row>
    <row r="2690" spans="1:50">
      <c r="A2690">
        <f t="shared" ca="1" si="286"/>
        <v>0.47143599934558944</v>
      </c>
      <c r="R2690">
        <f t="shared" ca="1" si="287"/>
        <v>0.91553240477388442</v>
      </c>
      <c r="AH2690">
        <f t="shared" ca="1" si="288"/>
        <v>24.542978186476581</v>
      </c>
      <c r="AI2690">
        <f t="shared" ca="1" si="289"/>
        <v>0.67597002019289643</v>
      </c>
      <c r="AX2690">
        <f t="shared" ca="1" si="290"/>
        <v>2.5257026140143921</v>
      </c>
    </row>
    <row r="2691" spans="1:50">
      <c r="A2691">
        <f t="shared" ref="A2691:A2754" ca="1" si="291">RAND()</f>
        <v>7.6551479632086972E-2</v>
      </c>
      <c r="R2691">
        <f t="shared" ref="R2691:R2754" ca="1" si="292">_xlfn.NORM.INV(RAND(),0,1)</f>
        <v>-0.20533056347612855</v>
      </c>
      <c r="AH2691">
        <f t="shared" ref="AH2691:AH2754" ca="1" si="293">IF(AI2691&lt;$AL$4,$AL$1+SQRT(AI2691*($AL$2-$AL$1)*($AL$3-$AL$1)),$AL$2-SQRT((1-AI2691)*($AL$2-$AL$1)*($AL$2-$AL$3)))</f>
        <v>11.624717759460907</v>
      </c>
      <c r="AI2691">
        <f t="shared" ref="AI2691:AI2754" ca="1" si="294">RAND()</f>
        <v>0.26366885647948246</v>
      </c>
      <c r="AX2691">
        <f t="shared" ref="AX2691:AX2754" ca="1" si="295">-LN(1-RAND())/$AW$2</f>
        <v>3.8564977148110104</v>
      </c>
    </row>
    <row r="2692" spans="1:50">
      <c r="A2692">
        <f t="shared" ca="1" si="291"/>
        <v>0.16204251209096998</v>
      </c>
      <c r="R2692">
        <f t="shared" ca="1" si="292"/>
        <v>0.94412583017944507</v>
      </c>
      <c r="AH2692">
        <f t="shared" ca="1" si="293"/>
        <v>30.786257968160097</v>
      </c>
      <c r="AI2692">
        <f t="shared" ca="1" si="294"/>
        <v>0.81541605856695432</v>
      </c>
      <c r="AX2692">
        <f t="shared" ca="1" si="295"/>
        <v>1.314758616850058</v>
      </c>
    </row>
    <row r="2693" spans="1:50">
      <c r="A2693">
        <f t="shared" ca="1" si="291"/>
        <v>0.87624431631892374</v>
      </c>
      <c r="R2693">
        <f t="shared" ca="1" si="292"/>
        <v>-0.26882777833790794</v>
      </c>
      <c r="AH2693">
        <f t="shared" ca="1" si="293"/>
        <v>1.0425385955964945</v>
      </c>
      <c r="AI2693">
        <f t="shared" ca="1" si="294"/>
        <v>2.1737734466166225E-3</v>
      </c>
      <c r="AX2693">
        <f t="shared" ca="1" si="295"/>
        <v>2.6855697872241748</v>
      </c>
    </row>
    <row r="2694" spans="1:50">
      <c r="A2694">
        <f t="shared" ca="1" si="291"/>
        <v>0.37706657567643032</v>
      </c>
      <c r="R2694">
        <f t="shared" ca="1" si="292"/>
        <v>-5.8723979933652535E-3</v>
      </c>
      <c r="AH2694">
        <f t="shared" ca="1" si="293"/>
        <v>40.749880270537737</v>
      </c>
      <c r="AI2694">
        <f t="shared" ca="1" si="294"/>
        <v>0.9572176424953065</v>
      </c>
      <c r="AX2694">
        <f t="shared" ca="1" si="295"/>
        <v>4.0024766257152349</v>
      </c>
    </row>
    <row r="2695" spans="1:50">
      <c r="A2695">
        <f t="shared" ca="1" si="291"/>
        <v>0.78673541518335643</v>
      </c>
      <c r="R2695">
        <f t="shared" ca="1" si="292"/>
        <v>2.0688663206946143</v>
      </c>
      <c r="AH2695">
        <f t="shared" ca="1" si="293"/>
        <v>24.220156734673779</v>
      </c>
      <c r="AI2695">
        <f t="shared" ca="1" si="294"/>
        <v>0.66769984060760712</v>
      </c>
      <c r="AX2695">
        <f t="shared" ca="1" si="295"/>
        <v>3.2952204406933343</v>
      </c>
    </row>
    <row r="2696" spans="1:50">
      <c r="A2696">
        <f t="shared" ca="1" si="291"/>
        <v>0.97386556709796424</v>
      </c>
      <c r="R2696">
        <f t="shared" ca="1" si="292"/>
        <v>-0.1545860668832757</v>
      </c>
      <c r="AH2696">
        <f t="shared" ca="1" si="293"/>
        <v>24.280459188769804</v>
      </c>
      <c r="AI2696">
        <f t="shared" ca="1" si="294"/>
        <v>0.66925261022973215</v>
      </c>
      <c r="AX2696">
        <f t="shared" ca="1" si="295"/>
        <v>0.10993077635848737</v>
      </c>
    </row>
    <row r="2697" spans="1:50">
      <c r="A2697">
        <f t="shared" ca="1" si="291"/>
        <v>0.19972662983105605</v>
      </c>
      <c r="R2697">
        <f t="shared" ca="1" si="292"/>
        <v>-0.21546853557631948</v>
      </c>
      <c r="AH2697">
        <f t="shared" ca="1" si="293"/>
        <v>24.158548314682456</v>
      </c>
      <c r="AI2697">
        <f t="shared" ca="1" si="294"/>
        <v>0.66610968739769949</v>
      </c>
      <c r="AX2697">
        <f t="shared" ca="1" si="295"/>
        <v>5.4108857637110113</v>
      </c>
    </row>
    <row r="2698" spans="1:50">
      <c r="A2698">
        <f t="shared" ca="1" si="291"/>
        <v>0.37636194451547278</v>
      </c>
      <c r="R2698">
        <f t="shared" ca="1" si="292"/>
        <v>-6.8306209452754035E-2</v>
      </c>
      <c r="AH2698">
        <f t="shared" ca="1" si="293"/>
        <v>3.974598528564846</v>
      </c>
      <c r="AI2698">
        <f t="shared" ca="1" si="294"/>
        <v>3.1594866926539678E-2</v>
      </c>
      <c r="AX2698">
        <f t="shared" ca="1" si="295"/>
        <v>4.9340379478746792</v>
      </c>
    </row>
    <row r="2699" spans="1:50">
      <c r="A2699">
        <f t="shared" ca="1" si="291"/>
        <v>0.64321657118806319</v>
      </c>
      <c r="R2699">
        <f t="shared" ca="1" si="292"/>
        <v>0.39116183183552194</v>
      </c>
      <c r="AH2699">
        <f t="shared" ca="1" si="293"/>
        <v>0.9493502554642409</v>
      </c>
      <c r="AI2699">
        <f t="shared" ca="1" si="294"/>
        <v>1.8025318151000391E-3</v>
      </c>
      <c r="AX2699">
        <f t="shared" ca="1" si="295"/>
        <v>1.8802801281905102</v>
      </c>
    </row>
    <row r="2700" spans="1:50">
      <c r="A2700">
        <f t="shared" ca="1" si="291"/>
        <v>8.3697325431168035E-2</v>
      </c>
      <c r="R2700">
        <f t="shared" ca="1" si="292"/>
        <v>-1.4987285397759911</v>
      </c>
      <c r="AH2700">
        <f t="shared" ca="1" si="293"/>
        <v>10.363061285679045</v>
      </c>
      <c r="AI2700">
        <f t="shared" ca="1" si="294"/>
        <v>0.21445654467858233</v>
      </c>
      <c r="AX2700">
        <f t="shared" ca="1" si="295"/>
        <v>5.3226104867484718</v>
      </c>
    </row>
    <row r="2701" spans="1:50">
      <c r="A2701">
        <f t="shared" ca="1" si="291"/>
        <v>0.17574045554178697</v>
      </c>
      <c r="R2701">
        <f t="shared" ca="1" si="292"/>
        <v>-0.14814310763637895</v>
      </c>
      <c r="AH2701">
        <f t="shared" ca="1" si="293"/>
        <v>33.073341541429116</v>
      </c>
      <c r="AI2701">
        <f t="shared" ca="1" si="294"/>
        <v>0.85674411671344541</v>
      </c>
      <c r="AX2701">
        <f t="shared" ca="1" si="295"/>
        <v>1.3075680820893939E-2</v>
      </c>
    </row>
    <row r="2702" spans="1:50">
      <c r="A2702">
        <f t="shared" ca="1" si="291"/>
        <v>0.33409732375111889</v>
      </c>
      <c r="R2702">
        <f t="shared" ca="1" si="292"/>
        <v>-1.0617448453751819</v>
      </c>
      <c r="AH2702">
        <f t="shared" ca="1" si="293"/>
        <v>13.918822602887822</v>
      </c>
      <c r="AI2702">
        <f t="shared" ca="1" si="294"/>
        <v>0.34907431881906048</v>
      </c>
      <c r="AX2702">
        <f t="shared" ca="1" si="295"/>
        <v>1.103624887010707</v>
      </c>
    </row>
    <row r="2703" spans="1:50">
      <c r="A2703">
        <f t="shared" ca="1" si="291"/>
        <v>0.22274666886417638</v>
      </c>
      <c r="R2703">
        <f t="shared" ca="1" si="292"/>
        <v>0.20386330038751765</v>
      </c>
      <c r="AH2703">
        <f t="shared" ca="1" si="293"/>
        <v>23.692945777937499</v>
      </c>
      <c r="AI2703">
        <f t="shared" ca="1" si="294"/>
        <v>0.65396944907873178</v>
      </c>
      <c r="AX2703">
        <f t="shared" ca="1" si="295"/>
        <v>0.46597960570486169</v>
      </c>
    </row>
    <row r="2704" spans="1:50">
      <c r="A2704">
        <f t="shared" ca="1" si="291"/>
        <v>0.82633704144586195</v>
      </c>
      <c r="R2704">
        <f t="shared" ca="1" si="292"/>
        <v>0.54612820515274851</v>
      </c>
      <c r="AH2704">
        <f t="shared" ca="1" si="293"/>
        <v>38.783159565370553</v>
      </c>
      <c r="AI2704">
        <f t="shared" ca="1" si="294"/>
        <v>0.93709124533203092</v>
      </c>
      <c r="AX2704">
        <f t="shared" ca="1" si="295"/>
        <v>1.4267412848464398</v>
      </c>
    </row>
    <row r="2705" spans="1:50">
      <c r="A2705">
        <f t="shared" ca="1" si="291"/>
        <v>0.14420120508934986</v>
      </c>
      <c r="R2705">
        <f t="shared" ca="1" si="292"/>
        <v>-1.504837558472941E-2</v>
      </c>
      <c r="AH2705">
        <f t="shared" ca="1" si="293"/>
        <v>6.9790211003533003</v>
      </c>
      <c r="AI2705">
        <f t="shared" ca="1" si="294"/>
        <v>9.7413471038353183E-2</v>
      </c>
      <c r="AX2705">
        <f t="shared" ca="1" si="295"/>
        <v>0.96497816437961259</v>
      </c>
    </row>
    <row r="2706" spans="1:50">
      <c r="A2706">
        <f t="shared" ca="1" si="291"/>
        <v>0.98064996411007033</v>
      </c>
      <c r="R2706">
        <f t="shared" ca="1" si="292"/>
        <v>1.4173255485973042</v>
      </c>
      <c r="AH2706">
        <f t="shared" ca="1" si="293"/>
        <v>4.2985607710273124</v>
      </c>
      <c r="AI2706">
        <f t="shared" ca="1" si="294"/>
        <v>3.6955249404429846E-2</v>
      </c>
      <c r="AX2706">
        <f t="shared" ca="1" si="295"/>
        <v>8.4529740918965821</v>
      </c>
    </row>
    <row r="2707" spans="1:50">
      <c r="A2707">
        <f t="shared" ca="1" si="291"/>
        <v>0.23096761769877305</v>
      </c>
      <c r="R2707">
        <f t="shared" ca="1" si="292"/>
        <v>-0.56933637290569694</v>
      </c>
      <c r="AH2707">
        <f t="shared" ca="1" si="293"/>
        <v>31.558640798912297</v>
      </c>
      <c r="AI2707">
        <f t="shared" ca="1" si="294"/>
        <v>0.82995813540822894</v>
      </c>
      <c r="AX2707">
        <f t="shared" ca="1" si="295"/>
        <v>1.8858096427655808</v>
      </c>
    </row>
    <row r="2708" spans="1:50">
      <c r="A2708">
        <f t="shared" ca="1" si="291"/>
        <v>0.53022653726828994</v>
      </c>
      <c r="R2708">
        <f t="shared" ca="1" si="292"/>
        <v>0.16847759169765505</v>
      </c>
      <c r="AH2708">
        <f t="shared" ca="1" si="293"/>
        <v>16.465923554873513</v>
      </c>
      <c r="AI2708">
        <f t="shared" ca="1" si="294"/>
        <v>0.43773285848620636</v>
      </c>
      <c r="AX2708">
        <f t="shared" ca="1" si="295"/>
        <v>0.99120490573589026</v>
      </c>
    </row>
    <row r="2709" spans="1:50">
      <c r="A2709">
        <f t="shared" ca="1" si="291"/>
        <v>0.5907606806051996</v>
      </c>
      <c r="R2709">
        <f t="shared" ca="1" si="292"/>
        <v>1.1425920327594608</v>
      </c>
      <c r="AH2709">
        <f t="shared" ca="1" si="293"/>
        <v>16.645788379905767</v>
      </c>
      <c r="AI2709">
        <f t="shared" ca="1" si="294"/>
        <v>0.44374828360098539</v>
      </c>
      <c r="AX2709">
        <f t="shared" ca="1" si="295"/>
        <v>3.4727678453735593</v>
      </c>
    </row>
    <row r="2710" spans="1:50">
      <c r="A2710">
        <f t="shared" ca="1" si="291"/>
        <v>7.9573054294678314E-2</v>
      </c>
      <c r="R2710">
        <f t="shared" ca="1" si="292"/>
        <v>-1.1163046447412504</v>
      </c>
      <c r="AH2710">
        <f t="shared" ca="1" si="293"/>
        <v>40.260675483421821</v>
      </c>
      <c r="AI2710">
        <f t="shared" ca="1" si="294"/>
        <v>0.95257277898038961</v>
      </c>
      <c r="AX2710">
        <f t="shared" ca="1" si="295"/>
        <v>0.37929807460880849</v>
      </c>
    </row>
    <row r="2711" spans="1:50">
      <c r="A2711">
        <f t="shared" ca="1" si="291"/>
        <v>0.91218710021213534</v>
      </c>
      <c r="R2711">
        <f t="shared" ca="1" si="292"/>
        <v>-0.13522013056649856</v>
      </c>
      <c r="AH2711">
        <f t="shared" ca="1" si="293"/>
        <v>13.44366587886433</v>
      </c>
      <c r="AI2711">
        <f t="shared" ca="1" si="294"/>
        <v>0.33181721781194595</v>
      </c>
      <c r="AX2711">
        <f t="shared" ca="1" si="295"/>
        <v>0.12565317786029209</v>
      </c>
    </row>
    <row r="2712" spans="1:50">
      <c r="A2712">
        <f t="shared" ca="1" si="291"/>
        <v>0.18193873978618158</v>
      </c>
      <c r="R2712">
        <f t="shared" ca="1" si="292"/>
        <v>0.25564135183761744</v>
      </c>
      <c r="AH2712">
        <f t="shared" ca="1" si="293"/>
        <v>33.708146072915397</v>
      </c>
      <c r="AI2712">
        <f t="shared" ca="1" si="294"/>
        <v>0.86728774780926898</v>
      </c>
      <c r="AX2712">
        <f t="shared" ca="1" si="295"/>
        <v>0.48301157192078992</v>
      </c>
    </row>
    <row r="2713" spans="1:50">
      <c r="A2713">
        <f t="shared" ca="1" si="291"/>
        <v>0.42583969282401501</v>
      </c>
      <c r="R2713">
        <f t="shared" ca="1" si="292"/>
        <v>0.50877972041256792</v>
      </c>
      <c r="AH2713">
        <f t="shared" ca="1" si="293"/>
        <v>31.105329185067749</v>
      </c>
      <c r="AI2713">
        <f t="shared" ca="1" si="294"/>
        <v>0.82149570739767375</v>
      </c>
      <c r="AX2713">
        <f t="shared" ca="1" si="295"/>
        <v>1.05384206062593</v>
      </c>
    </row>
    <row r="2714" spans="1:50">
      <c r="A2714">
        <f t="shared" ca="1" si="291"/>
        <v>0.94077353317873769</v>
      </c>
      <c r="R2714">
        <f t="shared" ca="1" si="292"/>
        <v>-1.8125853722238272</v>
      </c>
      <c r="AH2714">
        <f t="shared" ca="1" si="293"/>
        <v>11.630444250667068</v>
      </c>
      <c r="AI2714">
        <f t="shared" ca="1" si="294"/>
        <v>0.26388859579941593</v>
      </c>
      <c r="AX2714">
        <f t="shared" ca="1" si="295"/>
        <v>0.1351108908346241</v>
      </c>
    </row>
    <row r="2715" spans="1:50">
      <c r="A2715">
        <f t="shared" ca="1" si="291"/>
        <v>0.58178832285784832</v>
      </c>
      <c r="R2715">
        <f t="shared" ca="1" si="292"/>
        <v>-0.15516334530311762</v>
      </c>
      <c r="AH2715">
        <f t="shared" ca="1" si="293"/>
        <v>13.392704811565565</v>
      </c>
      <c r="AI2715">
        <f t="shared" ca="1" si="294"/>
        <v>0.32995296949341268</v>
      </c>
      <c r="AX2715">
        <f t="shared" ca="1" si="295"/>
        <v>4.145854804561238</v>
      </c>
    </row>
    <row r="2716" spans="1:50">
      <c r="A2716">
        <f t="shared" ca="1" si="291"/>
        <v>0.93914268808560197</v>
      </c>
      <c r="R2716">
        <f t="shared" ca="1" si="292"/>
        <v>1.0412188198336951</v>
      </c>
      <c r="AH2716">
        <f t="shared" ca="1" si="293"/>
        <v>34.79096226013111</v>
      </c>
      <c r="AI2716">
        <f t="shared" ca="1" si="294"/>
        <v>0.88434258551362188</v>
      </c>
      <c r="AX2716">
        <f t="shared" ca="1" si="295"/>
        <v>2.1919330673615041</v>
      </c>
    </row>
    <row r="2717" spans="1:50">
      <c r="A2717">
        <f t="shared" ca="1" si="291"/>
        <v>0.78275953765591322</v>
      </c>
      <c r="R2717">
        <f t="shared" ca="1" si="292"/>
        <v>-0.86562520781676389</v>
      </c>
      <c r="AH2717">
        <f t="shared" ca="1" si="293"/>
        <v>33.457313239992899</v>
      </c>
      <c r="AI2717">
        <f t="shared" ca="1" si="294"/>
        <v>0.8631697573801429</v>
      </c>
      <c r="AX2717">
        <f t="shared" ca="1" si="295"/>
        <v>1.7608467441193481</v>
      </c>
    </row>
    <row r="2718" spans="1:50">
      <c r="A2718">
        <f t="shared" ca="1" si="291"/>
        <v>0.97519460637621636</v>
      </c>
      <c r="R2718">
        <f t="shared" ca="1" si="292"/>
        <v>0.90327449794349757</v>
      </c>
      <c r="AH2718">
        <f t="shared" ca="1" si="293"/>
        <v>27.204271284515805</v>
      </c>
      <c r="AI2718">
        <f t="shared" ca="1" si="294"/>
        <v>0.74017737616502466</v>
      </c>
      <c r="AX2718">
        <f t="shared" ca="1" si="295"/>
        <v>2.867931567271265E-2</v>
      </c>
    </row>
    <row r="2719" spans="1:50">
      <c r="A2719">
        <f t="shared" ca="1" si="291"/>
        <v>0.17197659869793913</v>
      </c>
      <c r="R2719">
        <f t="shared" ca="1" si="292"/>
        <v>-2.5646481812386845</v>
      </c>
      <c r="AH2719">
        <f t="shared" ca="1" si="293"/>
        <v>17.56014212410642</v>
      </c>
      <c r="AI2719">
        <f t="shared" ca="1" si="294"/>
        <v>0.4738278104959126</v>
      </c>
      <c r="AX2719">
        <f t="shared" ca="1" si="295"/>
        <v>0.23845559230374469</v>
      </c>
    </row>
    <row r="2720" spans="1:50">
      <c r="A2720">
        <f t="shared" ca="1" si="291"/>
        <v>0.52130441961303209</v>
      </c>
      <c r="R2720">
        <f t="shared" ca="1" si="292"/>
        <v>0.34239996046126564</v>
      </c>
      <c r="AH2720">
        <f t="shared" ca="1" si="293"/>
        <v>23.25922245680486</v>
      </c>
      <c r="AI2720">
        <f t="shared" ca="1" si="294"/>
        <v>0.64246540819267528</v>
      </c>
      <c r="AX2720">
        <f t="shared" ca="1" si="295"/>
        <v>4.2128818160268242E-2</v>
      </c>
    </row>
    <row r="2721" spans="1:50">
      <c r="A2721">
        <f t="shared" ca="1" si="291"/>
        <v>0.59320714204328184</v>
      </c>
      <c r="R2721">
        <f t="shared" ca="1" si="292"/>
        <v>0.21385630835192798</v>
      </c>
      <c r="AH2721">
        <f t="shared" ca="1" si="293"/>
        <v>12.618451847478326</v>
      </c>
      <c r="AI2721">
        <f t="shared" ca="1" si="294"/>
        <v>0.30130992886035179</v>
      </c>
      <c r="AX2721">
        <f t="shared" ca="1" si="295"/>
        <v>0.70308439466980588</v>
      </c>
    </row>
    <row r="2722" spans="1:50">
      <c r="A2722">
        <f t="shared" ca="1" si="291"/>
        <v>0.15442292560591053</v>
      </c>
      <c r="R2722">
        <f t="shared" ca="1" si="292"/>
        <v>-0.74066417982942379</v>
      </c>
      <c r="AH2722">
        <f t="shared" ca="1" si="293"/>
        <v>36.248846046704031</v>
      </c>
      <c r="AI2722">
        <f t="shared" ca="1" si="294"/>
        <v>0.90545288247637634</v>
      </c>
      <c r="AX2722">
        <f t="shared" ca="1" si="295"/>
        <v>5.204596456695306</v>
      </c>
    </row>
    <row r="2723" spans="1:50">
      <c r="A2723">
        <f t="shared" ca="1" si="291"/>
        <v>0.37875472756744721</v>
      </c>
      <c r="R2723">
        <f t="shared" ca="1" si="292"/>
        <v>0.68424733604106258</v>
      </c>
      <c r="AH2723">
        <f t="shared" ca="1" si="293"/>
        <v>12.309239164989613</v>
      </c>
      <c r="AI2723">
        <f t="shared" ca="1" si="294"/>
        <v>0.28970327383902339</v>
      </c>
      <c r="AX2723">
        <f t="shared" ca="1" si="295"/>
        <v>0.1755741507716064</v>
      </c>
    </row>
    <row r="2724" spans="1:50">
      <c r="A2724">
        <f t="shared" ca="1" si="291"/>
        <v>0.10216392910687866</v>
      </c>
      <c r="R2724">
        <f t="shared" ca="1" si="292"/>
        <v>-0.84106644917659379</v>
      </c>
      <c r="AH2724">
        <f t="shared" ca="1" si="293"/>
        <v>32.15907923465646</v>
      </c>
      <c r="AI2724">
        <f t="shared" ca="1" si="294"/>
        <v>0.84085077312236689</v>
      </c>
      <c r="AX2724">
        <f t="shared" ca="1" si="295"/>
        <v>3.3202186963062229E-2</v>
      </c>
    </row>
    <row r="2725" spans="1:50">
      <c r="A2725">
        <f t="shared" ca="1" si="291"/>
        <v>0.86579174448649843</v>
      </c>
      <c r="R2725">
        <f t="shared" ca="1" si="292"/>
        <v>-0.74442191045350647</v>
      </c>
      <c r="AH2725">
        <f t="shared" ca="1" si="293"/>
        <v>7.1723694234059687</v>
      </c>
      <c r="AI2725">
        <f t="shared" ca="1" si="294"/>
        <v>0.10288576629161772</v>
      </c>
      <c r="AX2725">
        <f t="shared" ca="1" si="295"/>
        <v>0.28803538966517234</v>
      </c>
    </row>
    <row r="2726" spans="1:50">
      <c r="A2726">
        <f t="shared" ca="1" si="291"/>
        <v>0.85269906925409333</v>
      </c>
      <c r="R2726">
        <f t="shared" ca="1" si="292"/>
        <v>-1.5217995301115177</v>
      </c>
      <c r="AH2726">
        <f t="shared" ca="1" si="293"/>
        <v>23.732261610676009</v>
      </c>
      <c r="AI2726">
        <f t="shared" ca="1" si="294"/>
        <v>0.65500295995501734</v>
      </c>
      <c r="AX2726">
        <f t="shared" ca="1" si="295"/>
        <v>0.26782095108982962</v>
      </c>
    </row>
    <row r="2727" spans="1:50">
      <c r="A2727">
        <f t="shared" ca="1" si="291"/>
        <v>0.93630899433531345</v>
      </c>
      <c r="R2727">
        <f t="shared" ca="1" si="292"/>
        <v>1.0557678657663714</v>
      </c>
      <c r="AH2727">
        <f t="shared" ca="1" si="293"/>
        <v>26.736746702115834</v>
      </c>
      <c r="AI2727">
        <f t="shared" ca="1" si="294"/>
        <v>0.7294105229992407</v>
      </c>
      <c r="AX2727">
        <f t="shared" ca="1" si="295"/>
        <v>1.1575193013625755</v>
      </c>
    </row>
    <row r="2728" spans="1:50">
      <c r="A2728">
        <f t="shared" ca="1" si="291"/>
        <v>0.53503006990152147</v>
      </c>
      <c r="R2728">
        <f t="shared" ca="1" si="292"/>
        <v>1.7700613459262562</v>
      </c>
      <c r="AH2728">
        <f t="shared" ca="1" si="293"/>
        <v>14.962504472053347</v>
      </c>
      <c r="AI2728">
        <f t="shared" ca="1" si="294"/>
        <v>0.38618695356455912</v>
      </c>
      <c r="AX2728">
        <f t="shared" ca="1" si="295"/>
        <v>2.3530960926593956</v>
      </c>
    </row>
    <row r="2729" spans="1:50">
      <c r="A2729">
        <f t="shared" ca="1" si="291"/>
        <v>0.91499271090096967</v>
      </c>
      <c r="R2729">
        <f t="shared" ca="1" si="292"/>
        <v>-0.37034428624154619</v>
      </c>
      <c r="AH2729">
        <f t="shared" ca="1" si="293"/>
        <v>27.440372798323327</v>
      </c>
      <c r="AI2729">
        <f t="shared" ca="1" si="294"/>
        <v>0.74553161026068493</v>
      </c>
      <c r="AX2729">
        <f t="shared" ca="1" si="295"/>
        <v>0.37940856710733423</v>
      </c>
    </row>
    <row r="2730" spans="1:50">
      <c r="A2730">
        <f t="shared" ca="1" si="291"/>
        <v>0.65869353466878822</v>
      </c>
      <c r="R2730">
        <f t="shared" ca="1" si="292"/>
        <v>0.50046158672925345</v>
      </c>
      <c r="AH2730">
        <f t="shared" ca="1" si="293"/>
        <v>19.766693104474111</v>
      </c>
      <c r="AI2730">
        <f t="shared" ca="1" si="294"/>
        <v>0.54297357708047334</v>
      </c>
      <c r="AX2730">
        <f t="shared" ca="1" si="295"/>
        <v>1.2839962781917884</v>
      </c>
    </row>
    <row r="2731" spans="1:50">
      <c r="A2731">
        <f t="shared" ca="1" si="291"/>
        <v>0.34761690851510541</v>
      </c>
      <c r="R2731">
        <f t="shared" ca="1" si="292"/>
        <v>0.44892877345447074</v>
      </c>
      <c r="AH2731">
        <f t="shared" ca="1" si="293"/>
        <v>11.371277032294799</v>
      </c>
      <c r="AI2731">
        <f t="shared" ca="1" si="294"/>
        <v>0.25391088094214243</v>
      </c>
      <c r="AX2731">
        <f t="shared" ca="1" si="295"/>
        <v>2.3950330429192812</v>
      </c>
    </row>
    <row r="2732" spans="1:50">
      <c r="A2732">
        <f t="shared" ca="1" si="291"/>
        <v>0.84505522701326519</v>
      </c>
      <c r="R2732">
        <f t="shared" ca="1" si="292"/>
        <v>-8.657388338735747E-2</v>
      </c>
      <c r="AH2732">
        <f t="shared" ca="1" si="293"/>
        <v>26.394932911919245</v>
      </c>
      <c r="AI2732">
        <f t="shared" ca="1" si="294"/>
        <v>0.72140040388360338</v>
      </c>
      <c r="AX2732">
        <f t="shared" ca="1" si="295"/>
        <v>2.1122036720871789</v>
      </c>
    </row>
    <row r="2733" spans="1:50">
      <c r="A2733">
        <f t="shared" ca="1" si="291"/>
        <v>0.16754037477630412</v>
      </c>
      <c r="R2733">
        <f t="shared" ca="1" si="292"/>
        <v>-1.0837312189888784</v>
      </c>
      <c r="AH2733">
        <f t="shared" ca="1" si="293"/>
        <v>19.977636681164533</v>
      </c>
      <c r="AI2733">
        <f t="shared" ca="1" si="294"/>
        <v>0.54932885037592127</v>
      </c>
      <c r="AX2733">
        <f t="shared" ca="1" si="295"/>
        <v>6.2751315283647415E-3</v>
      </c>
    </row>
    <row r="2734" spans="1:50">
      <c r="A2734">
        <f t="shared" ca="1" si="291"/>
        <v>0.85403523639296497</v>
      </c>
      <c r="R2734">
        <f t="shared" ca="1" si="292"/>
        <v>0.23397970988833811</v>
      </c>
      <c r="AH2734">
        <f t="shared" ca="1" si="293"/>
        <v>27.542491713708444</v>
      </c>
      <c r="AI2734">
        <f t="shared" ca="1" si="294"/>
        <v>0.74783016078557307</v>
      </c>
      <c r="AX2734">
        <f t="shared" ca="1" si="295"/>
        <v>1.7171153844406823</v>
      </c>
    </row>
    <row r="2735" spans="1:50">
      <c r="A2735">
        <f t="shared" ca="1" si="291"/>
        <v>0.85106082425165797</v>
      </c>
      <c r="R2735">
        <f t="shared" ca="1" si="292"/>
        <v>-1.3462123910079458</v>
      </c>
      <c r="AH2735">
        <f t="shared" ca="1" si="293"/>
        <v>13.079539756808359</v>
      </c>
      <c r="AI2735">
        <f t="shared" ca="1" si="294"/>
        <v>0.31843980771545266</v>
      </c>
      <c r="AX2735">
        <f t="shared" ca="1" si="295"/>
        <v>5.3869497540269391</v>
      </c>
    </row>
    <row r="2736" spans="1:50">
      <c r="A2736">
        <f t="shared" ca="1" si="291"/>
        <v>3.5787822152780202E-2</v>
      </c>
      <c r="R2736">
        <f t="shared" ca="1" si="292"/>
        <v>-1.300396860111906</v>
      </c>
      <c r="AH2736">
        <f t="shared" ca="1" si="293"/>
        <v>32.910630819466746</v>
      </c>
      <c r="AI2736">
        <f t="shared" ca="1" si="294"/>
        <v>0.85397673050572009</v>
      </c>
      <c r="AX2736">
        <f t="shared" ca="1" si="295"/>
        <v>2.2651481599017274</v>
      </c>
    </row>
    <row r="2737" spans="1:50">
      <c r="A2737">
        <f t="shared" ca="1" si="291"/>
        <v>0.65380520466299297</v>
      </c>
      <c r="R2737">
        <f t="shared" ca="1" si="292"/>
        <v>-2.4882373551324548</v>
      </c>
      <c r="AH2737">
        <f t="shared" ca="1" si="293"/>
        <v>8.6547671444115988</v>
      </c>
      <c r="AI2737">
        <f t="shared" ca="1" si="294"/>
        <v>0.14980998864797301</v>
      </c>
      <c r="AX2737">
        <f t="shared" ca="1" si="295"/>
        <v>3.1657614347946423</v>
      </c>
    </row>
    <row r="2738" spans="1:50">
      <c r="A2738">
        <f t="shared" ca="1" si="291"/>
        <v>0.72529870073769875</v>
      </c>
      <c r="R2738">
        <f t="shared" ca="1" si="292"/>
        <v>0.28771331461934402</v>
      </c>
      <c r="AH2738">
        <f t="shared" ca="1" si="293"/>
        <v>8.4921016584668045</v>
      </c>
      <c r="AI2738">
        <f t="shared" ca="1" si="294"/>
        <v>0.1442315811554693</v>
      </c>
      <c r="AX2738">
        <f t="shared" ca="1" si="295"/>
        <v>3.3301257274936744</v>
      </c>
    </row>
    <row r="2739" spans="1:50">
      <c r="A2739">
        <f t="shared" ca="1" si="291"/>
        <v>0.26591743187176387</v>
      </c>
      <c r="R2739">
        <f t="shared" ca="1" si="292"/>
        <v>0.43664285403618225</v>
      </c>
      <c r="AH2739">
        <f t="shared" ca="1" si="293"/>
        <v>16.2239628370274</v>
      </c>
      <c r="AI2739">
        <f t="shared" ca="1" si="294"/>
        <v>0.42958965678274685</v>
      </c>
      <c r="AX2739">
        <f t="shared" ca="1" si="295"/>
        <v>1.9818298402099219</v>
      </c>
    </row>
    <row r="2740" spans="1:50">
      <c r="A2740">
        <f t="shared" ca="1" si="291"/>
        <v>0.5786173995480135</v>
      </c>
      <c r="R2740">
        <f t="shared" ca="1" si="292"/>
        <v>-1.0333555018130043</v>
      </c>
      <c r="AH2740">
        <f t="shared" ca="1" si="293"/>
        <v>38.772871844914519</v>
      </c>
      <c r="AI2740">
        <f t="shared" ca="1" si="294"/>
        <v>0.93697579669464348</v>
      </c>
      <c r="AX2740">
        <f t="shared" ca="1" si="295"/>
        <v>1.0086693336773092</v>
      </c>
    </row>
    <row r="2741" spans="1:50">
      <c r="A2741">
        <f t="shared" ca="1" si="291"/>
        <v>0.3735361014768187</v>
      </c>
      <c r="R2741">
        <f t="shared" ca="1" si="292"/>
        <v>0.51293616214787208</v>
      </c>
      <c r="AH2741">
        <f t="shared" ca="1" si="293"/>
        <v>29.267467591507472</v>
      </c>
      <c r="AI2741">
        <f t="shared" ca="1" si="294"/>
        <v>0.78508104996540351</v>
      </c>
      <c r="AX2741">
        <f t="shared" ca="1" si="295"/>
        <v>5.2820421097100632E-2</v>
      </c>
    </row>
    <row r="2742" spans="1:50">
      <c r="A2742">
        <f t="shared" ca="1" si="291"/>
        <v>0.23871291924690741</v>
      </c>
      <c r="R2742">
        <f t="shared" ca="1" si="292"/>
        <v>0.10228653453758076</v>
      </c>
      <c r="AH2742">
        <f t="shared" ca="1" si="293"/>
        <v>32.439775448591931</v>
      </c>
      <c r="AI2742">
        <f t="shared" ca="1" si="294"/>
        <v>0.84581925685206261</v>
      </c>
      <c r="AX2742">
        <f t="shared" ca="1" si="295"/>
        <v>0.45114183669862418</v>
      </c>
    </row>
    <row r="2743" spans="1:50">
      <c r="A2743">
        <f t="shared" ca="1" si="291"/>
        <v>0.81296870290718948</v>
      </c>
      <c r="R2743">
        <f t="shared" ca="1" si="292"/>
        <v>-0.69729240330987496</v>
      </c>
      <c r="AH2743">
        <f t="shared" ca="1" si="293"/>
        <v>15.741287221149506</v>
      </c>
      <c r="AI2743">
        <f t="shared" ca="1" si="294"/>
        <v>0.41317029936811289</v>
      </c>
      <c r="AX2743">
        <f t="shared" ca="1" si="295"/>
        <v>0.60639655009918636</v>
      </c>
    </row>
    <row r="2744" spans="1:50">
      <c r="A2744">
        <f t="shared" ca="1" si="291"/>
        <v>0.50423286591063499</v>
      </c>
      <c r="R2744">
        <f t="shared" ca="1" si="292"/>
        <v>-0.14435455302168254</v>
      </c>
      <c r="AH2744">
        <f t="shared" ca="1" si="293"/>
        <v>9.2267466543092738</v>
      </c>
      <c r="AI2744">
        <f t="shared" ca="1" si="294"/>
        <v>0.17026570764561477</v>
      </c>
      <c r="AX2744">
        <f t="shared" ca="1" si="295"/>
        <v>4.867659217745703</v>
      </c>
    </row>
    <row r="2745" spans="1:50">
      <c r="A2745">
        <f t="shared" ca="1" si="291"/>
        <v>0.49548775006024903</v>
      </c>
      <c r="R2745">
        <f t="shared" ca="1" si="292"/>
        <v>0.5648586078647243</v>
      </c>
      <c r="AH2745">
        <f t="shared" ca="1" si="293"/>
        <v>11.390185210597515</v>
      </c>
      <c r="AI2745">
        <f t="shared" ca="1" si="294"/>
        <v>0.25464110096401849</v>
      </c>
      <c r="AX2745">
        <f t="shared" ca="1" si="295"/>
        <v>0.6882557050344732</v>
      </c>
    </row>
    <row r="2746" spans="1:50">
      <c r="A2746">
        <f t="shared" ca="1" si="291"/>
        <v>3.5725210369164095E-4</v>
      </c>
      <c r="R2746">
        <f t="shared" ca="1" si="292"/>
        <v>0.18563732690545157</v>
      </c>
      <c r="AH2746">
        <f t="shared" ca="1" si="293"/>
        <v>21.054990021220927</v>
      </c>
      <c r="AI2746">
        <f t="shared" ca="1" si="294"/>
        <v>0.58109319866418996</v>
      </c>
      <c r="AX2746">
        <f t="shared" ca="1" si="295"/>
        <v>4.2415587321617538</v>
      </c>
    </row>
    <row r="2747" spans="1:50">
      <c r="A2747">
        <f t="shared" ca="1" si="291"/>
        <v>0.53337955493037603</v>
      </c>
      <c r="R2747">
        <f t="shared" ca="1" si="292"/>
        <v>-0.21105112475361246</v>
      </c>
      <c r="AH2747">
        <f t="shared" ca="1" si="293"/>
        <v>20.187416937241395</v>
      </c>
      <c r="AI2747">
        <f t="shared" ca="1" si="294"/>
        <v>0.55560494556305939</v>
      </c>
      <c r="AX2747">
        <f t="shared" ca="1" si="295"/>
        <v>3.9949418595801811</v>
      </c>
    </row>
    <row r="2748" spans="1:50">
      <c r="A2748">
        <f t="shared" ca="1" si="291"/>
        <v>8.2285651411774352E-2</v>
      </c>
      <c r="R2748">
        <f t="shared" ca="1" si="292"/>
        <v>-0.65340723130712175</v>
      </c>
      <c r="AH2748">
        <f t="shared" ca="1" si="293"/>
        <v>12.399428310806343</v>
      </c>
      <c r="AI2748">
        <f t="shared" ca="1" si="294"/>
        <v>0.29309850432290419</v>
      </c>
      <c r="AX2748">
        <f t="shared" ca="1" si="295"/>
        <v>0.85993270797903476</v>
      </c>
    </row>
    <row r="2749" spans="1:50">
      <c r="A2749">
        <f t="shared" ca="1" si="291"/>
        <v>0.76894438438741464</v>
      </c>
      <c r="R2749">
        <f t="shared" ca="1" si="292"/>
        <v>-0.46588175573719914</v>
      </c>
      <c r="AH2749">
        <f t="shared" ca="1" si="293"/>
        <v>25.558675942925976</v>
      </c>
      <c r="AI2749">
        <f t="shared" ca="1" si="294"/>
        <v>0.70131083916854731</v>
      </c>
      <c r="AX2749">
        <f t="shared" ca="1" si="295"/>
        <v>4.7202479216936117</v>
      </c>
    </row>
    <row r="2750" spans="1:50">
      <c r="A2750">
        <f t="shared" ca="1" si="291"/>
        <v>0.80369266198085043</v>
      </c>
      <c r="R2750">
        <f t="shared" ca="1" si="292"/>
        <v>-0.61231365878532085</v>
      </c>
      <c r="AH2750">
        <f t="shared" ca="1" si="293"/>
        <v>12.050106871135029</v>
      </c>
      <c r="AI2750">
        <f t="shared" ca="1" si="294"/>
        <v>0.27990280575386373</v>
      </c>
      <c r="AX2750">
        <f t="shared" ca="1" si="295"/>
        <v>3.2360355866705097</v>
      </c>
    </row>
    <row r="2751" spans="1:50">
      <c r="A2751">
        <f t="shared" ca="1" si="291"/>
        <v>0.93510152153271398</v>
      </c>
      <c r="R2751">
        <f t="shared" ca="1" si="292"/>
        <v>-6.8520545843096567E-2</v>
      </c>
      <c r="AH2751">
        <f t="shared" ca="1" si="293"/>
        <v>13.706325371863002</v>
      </c>
      <c r="AI2751">
        <f t="shared" ca="1" si="294"/>
        <v>0.3413845909934623</v>
      </c>
      <c r="AX2751">
        <f t="shared" ca="1" si="295"/>
        <v>2.8258104733993972</v>
      </c>
    </row>
    <row r="2752" spans="1:50">
      <c r="A2752">
        <f t="shared" ca="1" si="291"/>
        <v>0.93564508641317967</v>
      </c>
      <c r="R2752">
        <f t="shared" ca="1" si="292"/>
        <v>-0.82122269415398719</v>
      </c>
      <c r="AH2752">
        <f t="shared" ca="1" si="293"/>
        <v>5.9591982049039416</v>
      </c>
      <c r="AI2752">
        <f t="shared" ca="1" si="294"/>
        <v>7.1024086490660721E-2</v>
      </c>
      <c r="AX2752">
        <f t="shared" ca="1" si="295"/>
        <v>1.8337878230407689</v>
      </c>
    </row>
    <row r="2753" spans="1:50">
      <c r="A2753">
        <f t="shared" ca="1" si="291"/>
        <v>0.35863036489616529</v>
      </c>
      <c r="R2753">
        <f t="shared" ca="1" si="292"/>
        <v>0.42489908110716051</v>
      </c>
      <c r="AH2753">
        <f t="shared" ca="1" si="293"/>
        <v>23.937304341459956</v>
      </c>
      <c r="AI2753">
        <f t="shared" ca="1" si="294"/>
        <v>0.66036794750515904</v>
      </c>
      <c r="AX2753">
        <f t="shared" ca="1" si="295"/>
        <v>6.5713520950509468</v>
      </c>
    </row>
    <row r="2754" spans="1:50">
      <c r="A2754">
        <f t="shared" ca="1" si="291"/>
        <v>0.57206311328190329</v>
      </c>
      <c r="R2754">
        <f t="shared" ca="1" si="292"/>
        <v>0.51165521742149478</v>
      </c>
      <c r="AH2754">
        <f t="shared" ca="1" si="293"/>
        <v>28.888799022205713</v>
      </c>
      <c r="AI2754">
        <f t="shared" ca="1" si="294"/>
        <v>0.77715859663758879</v>
      </c>
      <c r="AX2754">
        <f t="shared" ca="1" si="295"/>
        <v>1.2003699947668385</v>
      </c>
    </row>
    <row r="2755" spans="1:50">
      <c r="A2755">
        <f t="shared" ref="A2755:A2818" ca="1" si="296">RAND()</f>
        <v>0.8531036121155926</v>
      </c>
      <c r="R2755">
        <f t="shared" ref="R2755:R2818" ca="1" si="297">_xlfn.NORM.INV(RAND(),0,1)</f>
        <v>0.90515658983632419</v>
      </c>
      <c r="AH2755">
        <f t="shared" ref="AH2755:AH2818" ca="1" si="298">IF(AI2755&lt;$AL$4,$AL$1+SQRT(AI2755*($AL$2-$AL$1)*($AL$3-$AL$1)),$AL$2-SQRT((1-AI2755)*($AL$2-$AL$1)*($AL$2-$AL$3)))</f>
        <v>33.332611839922379</v>
      </c>
      <c r="AI2755">
        <f t="shared" ref="AI2755:AI2818" ca="1" si="299">RAND()</f>
        <v>0.86109908596065221</v>
      </c>
      <c r="AX2755">
        <f t="shared" ref="AX2755:AX2818" ca="1" si="300">-LN(1-RAND())/$AW$2</f>
        <v>2.6579251789217331</v>
      </c>
    </row>
    <row r="2756" spans="1:50">
      <c r="A2756">
        <f t="shared" ca="1" si="296"/>
        <v>0.41166422653723644</v>
      </c>
      <c r="R2756">
        <f t="shared" ca="1" si="297"/>
        <v>-0.35470471337683501</v>
      </c>
      <c r="AH2756">
        <f t="shared" ca="1" si="298"/>
        <v>27.862998131827812</v>
      </c>
      <c r="AI2756">
        <f t="shared" ca="1" si="299"/>
        <v>0.75497657414427055</v>
      </c>
      <c r="AX2756">
        <f t="shared" ca="1" si="300"/>
        <v>1.4038306414869053</v>
      </c>
    </row>
    <row r="2757" spans="1:50">
      <c r="A2757">
        <f t="shared" ca="1" si="296"/>
        <v>0.82750635436003217</v>
      </c>
      <c r="R2757">
        <f t="shared" ca="1" si="297"/>
        <v>-0.50542039331763688</v>
      </c>
      <c r="AH2757">
        <f t="shared" ca="1" si="298"/>
        <v>34.084769035938351</v>
      </c>
      <c r="AI2757">
        <f t="shared" ca="1" si="299"/>
        <v>0.87335271168028672</v>
      </c>
      <c r="AX2757">
        <f t="shared" ca="1" si="300"/>
        <v>1.2863094322190913</v>
      </c>
    </row>
    <row r="2758" spans="1:50">
      <c r="A2758">
        <f t="shared" ca="1" si="296"/>
        <v>0.43833655213237499</v>
      </c>
      <c r="R2758">
        <f t="shared" ca="1" si="297"/>
        <v>1.0429378132444345</v>
      </c>
      <c r="AH2758">
        <f t="shared" ca="1" si="298"/>
        <v>5.7007810181693417</v>
      </c>
      <c r="AI2758">
        <f t="shared" ca="1" si="299"/>
        <v>6.4997808434239746E-2</v>
      </c>
      <c r="AX2758">
        <f t="shared" ca="1" si="300"/>
        <v>0.92086124324223884</v>
      </c>
    </row>
    <row r="2759" spans="1:50">
      <c r="A2759">
        <f t="shared" ca="1" si="296"/>
        <v>0.40833265281005227</v>
      </c>
      <c r="R2759">
        <f t="shared" ca="1" si="297"/>
        <v>1.5925879203150057</v>
      </c>
      <c r="AH2759">
        <f t="shared" ca="1" si="298"/>
        <v>11.995140030753731</v>
      </c>
      <c r="AI2759">
        <f t="shared" ca="1" si="299"/>
        <v>0.27781530935899124</v>
      </c>
      <c r="AX2759">
        <f t="shared" ca="1" si="300"/>
        <v>0.43504282179382803</v>
      </c>
    </row>
    <row r="2760" spans="1:50">
      <c r="A2760">
        <f t="shared" ca="1" si="296"/>
        <v>0.94313645665562529</v>
      </c>
      <c r="R2760">
        <f t="shared" ca="1" si="297"/>
        <v>-0.6631016039838975</v>
      </c>
      <c r="AH2760">
        <f t="shared" ca="1" si="298"/>
        <v>8.0898301821066401</v>
      </c>
      <c r="AI2760">
        <f t="shared" ca="1" si="299"/>
        <v>0.13089070475064712</v>
      </c>
      <c r="AX2760">
        <f t="shared" ca="1" si="300"/>
        <v>2.7198116712977218</v>
      </c>
    </row>
    <row r="2761" spans="1:50">
      <c r="A2761">
        <f t="shared" ca="1" si="296"/>
        <v>0.26760932601248577</v>
      </c>
      <c r="R2761">
        <f t="shared" ca="1" si="297"/>
        <v>0.90759042647255495</v>
      </c>
      <c r="AH2761">
        <f t="shared" ca="1" si="298"/>
        <v>20.528971132713924</v>
      </c>
      <c r="AI2761">
        <f t="shared" ca="1" si="299"/>
        <v>0.56572922875179543</v>
      </c>
      <c r="AX2761">
        <f t="shared" ca="1" si="300"/>
        <v>9.404444067710017</v>
      </c>
    </row>
    <row r="2762" spans="1:50">
      <c r="A2762">
        <f t="shared" ca="1" si="296"/>
        <v>0.57526781774885849</v>
      </c>
      <c r="R2762">
        <f t="shared" ca="1" si="297"/>
        <v>5.760115276173472E-2</v>
      </c>
      <c r="AH2762">
        <f t="shared" ca="1" si="298"/>
        <v>30.846396255401405</v>
      </c>
      <c r="AI2762">
        <f t="shared" ca="1" si="299"/>
        <v>0.81656973179744929</v>
      </c>
      <c r="AX2762">
        <f t="shared" ca="1" si="300"/>
        <v>0.35367003699477251</v>
      </c>
    </row>
    <row r="2763" spans="1:50">
      <c r="A2763">
        <f t="shared" ca="1" si="296"/>
        <v>0.10724014505877177</v>
      </c>
      <c r="R2763">
        <f t="shared" ca="1" si="297"/>
        <v>0.49482514629119229</v>
      </c>
      <c r="AH2763">
        <f t="shared" ca="1" si="298"/>
        <v>14.460567210935906</v>
      </c>
      <c r="AI2763">
        <f t="shared" ca="1" si="299"/>
        <v>0.36847435851579802</v>
      </c>
      <c r="AX2763">
        <f t="shared" ca="1" si="300"/>
        <v>2.3750667620828634</v>
      </c>
    </row>
    <row r="2764" spans="1:50">
      <c r="A2764">
        <f t="shared" ca="1" si="296"/>
        <v>3.4077833605674068E-2</v>
      </c>
      <c r="R2764">
        <f t="shared" ca="1" si="297"/>
        <v>-0.93501006986722146</v>
      </c>
      <c r="AH2764">
        <f t="shared" ca="1" si="298"/>
        <v>32.746211404101324</v>
      </c>
      <c r="AI2764">
        <f t="shared" ca="1" si="299"/>
        <v>0.85115338954401842</v>
      </c>
      <c r="AX2764">
        <f t="shared" ca="1" si="300"/>
        <v>0.99289608844083954</v>
      </c>
    </row>
    <row r="2765" spans="1:50">
      <c r="A2765">
        <f t="shared" ca="1" si="296"/>
        <v>0.8288761836443389</v>
      </c>
      <c r="R2765">
        <f t="shared" ca="1" si="297"/>
        <v>-0.24101647222734301</v>
      </c>
      <c r="AH2765">
        <f t="shared" ca="1" si="298"/>
        <v>24.10109455544017</v>
      </c>
      <c r="AI2765">
        <f t="shared" ca="1" si="299"/>
        <v>0.66462334838687454</v>
      </c>
      <c r="AX2765">
        <f t="shared" ca="1" si="300"/>
        <v>0.37061394049632945</v>
      </c>
    </row>
    <row r="2766" spans="1:50">
      <c r="A2766">
        <f t="shared" ca="1" si="296"/>
        <v>0.76493510949451415</v>
      </c>
      <c r="R2766">
        <f t="shared" ca="1" si="297"/>
        <v>-1.1673802734348746</v>
      </c>
      <c r="AH2766">
        <f t="shared" ca="1" si="298"/>
        <v>32.032921044225269</v>
      </c>
      <c r="AI2766">
        <f t="shared" ca="1" si="299"/>
        <v>0.83859203689847839</v>
      </c>
      <c r="AX2766">
        <f t="shared" ca="1" si="300"/>
        <v>0.95222059049883545</v>
      </c>
    </row>
    <row r="2767" spans="1:50">
      <c r="A2767">
        <f t="shared" ca="1" si="296"/>
        <v>0.33152668712866096</v>
      </c>
      <c r="R2767">
        <f t="shared" ca="1" si="297"/>
        <v>-1.8819442757669242</v>
      </c>
      <c r="AH2767">
        <f t="shared" ca="1" si="298"/>
        <v>6.1834210337451534</v>
      </c>
      <c r="AI2767">
        <f t="shared" ca="1" si="299"/>
        <v>7.6469391361123962E-2</v>
      </c>
      <c r="AX2767">
        <f t="shared" ca="1" si="300"/>
        <v>2.2851161847582291</v>
      </c>
    </row>
    <row r="2768" spans="1:50">
      <c r="A2768">
        <f t="shared" ca="1" si="296"/>
        <v>0.67127784663773804</v>
      </c>
      <c r="R2768">
        <f t="shared" ca="1" si="297"/>
        <v>-1.5320720251440147</v>
      </c>
      <c r="AH2768">
        <f t="shared" ca="1" si="298"/>
        <v>16.816210908801644</v>
      </c>
      <c r="AI2768">
        <f t="shared" ca="1" si="299"/>
        <v>0.4494180707754325</v>
      </c>
      <c r="AX2768">
        <f t="shared" ca="1" si="300"/>
        <v>1.4479100462927889E-2</v>
      </c>
    </row>
    <row r="2769" spans="1:50">
      <c r="A2769">
        <f t="shared" ca="1" si="296"/>
        <v>0.37274653822494141</v>
      </c>
      <c r="R2769">
        <f t="shared" ca="1" si="297"/>
        <v>0.68686032973360267</v>
      </c>
      <c r="AH2769">
        <f t="shared" ca="1" si="298"/>
        <v>8.9896528689777178</v>
      </c>
      <c r="AI2769">
        <f t="shared" ca="1" si="299"/>
        <v>0.1616277174094386</v>
      </c>
      <c r="AX2769">
        <f t="shared" ca="1" si="300"/>
        <v>0.91000762965281456</v>
      </c>
    </row>
    <row r="2770" spans="1:50">
      <c r="A2770">
        <f t="shared" ca="1" si="296"/>
        <v>0.43829770489194297</v>
      </c>
      <c r="R2770">
        <f t="shared" ca="1" si="297"/>
        <v>0.53848121350073797</v>
      </c>
      <c r="AH2770">
        <f t="shared" ca="1" si="298"/>
        <v>37.261977126227549</v>
      </c>
      <c r="AI2770">
        <f t="shared" ca="1" si="299"/>
        <v>0.91887138663362489</v>
      </c>
      <c r="AX2770">
        <f t="shared" ca="1" si="300"/>
        <v>0.31759438180540173</v>
      </c>
    </row>
    <row r="2771" spans="1:50">
      <c r="A2771">
        <f t="shared" ca="1" si="296"/>
        <v>0.35668613480121525</v>
      </c>
      <c r="R2771">
        <f t="shared" ca="1" si="297"/>
        <v>0.69773008378799062</v>
      </c>
      <c r="AH2771">
        <f t="shared" ca="1" si="298"/>
        <v>24.158233581065666</v>
      </c>
      <c r="AI2771">
        <f t="shared" ca="1" si="299"/>
        <v>0.6661015541746188</v>
      </c>
      <c r="AX2771">
        <f t="shared" ca="1" si="300"/>
        <v>1.0971537171273327</v>
      </c>
    </row>
    <row r="2772" spans="1:50">
      <c r="A2772">
        <f t="shared" ca="1" si="296"/>
        <v>0.95044005752186134</v>
      </c>
      <c r="R2772">
        <f t="shared" ca="1" si="297"/>
        <v>-1.6667653684261019</v>
      </c>
      <c r="AH2772">
        <f t="shared" ca="1" si="298"/>
        <v>4.2692445357509259</v>
      </c>
      <c r="AI2772">
        <f t="shared" ca="1" si="299"/>
        <v>3.6452897812078278E-2</v>
      </c>
      <c r="AX2772">
        <f t="shared" ca="1" si="300"/>
        <v>1.0152063850824669</v>
      </c>
    </row>
    <row r="2773" spans="1:50">
      <c r="A2773">
        <f t="shared" ca="1" si="296"/>
        <v>0.54828304836380837</v>
      </c>
      <c r="R2773">
        <f t="shared" ca="1" si="297"/>
        <v>0.60506542377799455</v>
      </c>
      <c r="AH2773">
        <f t="shared" ca="1" si="298"/>
        <v>24.271285458499335</v>
      </c>
      <c r="AI2773">
        <f t="shared" ca="1" si="299"/>
        <v>0.66901662402098605</v>
      </c>
      <c r="AX2773">
        <f t="shared" ca="1" si="300"/>
        <v>3.0455749184416661</v>
      </c>
    </row>
    <row r="2774" spans="1:50">
      <c r="A2774">
        <f t="shared" ca="1" si="296"/>
        <v>0.68423917189544814</v>
      </c>
      <c r="R2774">
        <f t="shared" ca="1" si="297"/>
        <v>-0.32033149826121438</v>
      </c>
      <c r="AH2774">
        <f t="shared" ca="1" si="298"/>
        <v>18.747611699490612</v>
      </c>
      <c r="AI2774">
        <f t="shared" ca="1" si="299"/>
        <v>0.51164411275709198</v>
      </c>
      <c r="AX2774">
        <f t="shared" ca="1" si="300"/>
        <v>1.8911779081501694</v>
      </c>
    </row>
    <row r="2775" spans="1:50">
      <c r="A2775">
        <f t="shared" ca="1" si="296"/>
        <v>0.71660690861468734</v>
      </c>
      <c r="R2775">
        <f t="shared" ca="1" si="297"/>
        <v>-3.8536316513900035E-2</v>
      </c>
      <c r="AH2775">
        <f t="shared" ca="1" si="298"/>
        <v>1.1260517923782924</v>
      </c>
      <c r="AI2775">
        <f t="shared" ca="1" si="299"/>
        <v>2.5359852782367298E-3</v>
      </c>
      <c r="AX2775">
        <f t="shared" ca="1" si="300"/>
        <v>6.0683185273008929E-2</v>
      </c>
    </row>
    <row r="2776" spans="1:50">
      <c r="A2776">
        <f t="shared" ca="1" si="296"/>
        <v>0.64782493943089703</v>
      </c>
      <c r="R2776">
        <f t="shared" ca="1" si="297"/>
        <v>2.3900620886745325</v>
      </c>
      <c r="AH2776">
        <f t="shared" ca="1" si="298"/>
        <v>20.001024592113833</v>
      </c>
      <c r="AI2776">
        <f t="shared" ca="1" si="299"/>
        <v>0.55003073723852047</v>
      </c>
      <c r="AX2776">
        <f t="shared" ca="1" si="300"/>
        <v>1.8233581269476453</v>
      </c>
    </row>
    <row r="2777" spans="1:50">
      <c r="A2777">
        <f t="shared" ca="1" si="296"/>
        <v>0.78178084026826877</v>
      </c>
      <c r="R2777">
        <f t="shared" ca="1" si="297"/>
        <v>0.26447688215878623</v>
      </c>
      <c r="AH2777">
        <f t="shared" ca="1" si="298"/>
        <v>19.490404969081194</v>
      </c>
      <c r="AI2777">
        <f t="shared" ca="1" si="299"/>
        <v>0.53458230552466723</v>
      </c>
      <c r="AX2777">
        <f t="shared" ca="1" si="300"/>
        <v>0.99403027003161781</v>
      </c>
    </row>
    <row r="2778" spans="1:50">
      <c r="A2778">
        <f t="shared" ca="1" si="296"/>
        <v>0.21128889573785159</v>
      </c>
      <c r="R2778">
        <f t="shared" ca="1" si="297"/>
        <v>2.4092703893936349</v>
      </c>
      <c r="AH2778">
        <f t="shared" ca="1" si="298"/>
        <v>9.6026231585606414</v>
      </c>
      <c r="AI2778">
        <f t="shared" ca="1" si="299"/>
        <v>0.18442074305065026</v>
      </c>
      <c r="AX2778">
        <f t="shared" ca="1" si="300"/>
        <v>3.0837894962310859</v>
      </c>
    </row>
    <row r="2779" spans="1:50">
      <c r="A2779">
        <f t="shared" ca="1" si="296"/>
        <v>0.87836295807884202</v>
      </c>
      <c r="R2779">
        <f t="shared" ca="1" si="297"/>
        <v>0.29217249786596161</v>
      </c>
      <c r="AH2779">
        <f t="shared" ca="1" si="298"/>
        <v>8.6540837885886379</v>
      </c>
      <c r="AI2779">
        <f t="shared" ca="1" si="299"/>
        <v>0.14978633243982531</v>
      </c>
      <c r="AX2779">
        <f t="shared" ca="1" si="300"/>
        <v>0.46662652196086013</v>
      </c>
    </row>
    <row r="2780" spans="1:50">
      <c r="A2780">
        <f t="shared" ca="1" si="296"/>
        <v>0.59219330171381235</v>
      </c>
      <c r="R2780">
        <f t="shared" ca="1" si="297"/>
        <v>0.59517934692329733</v>
      </c>
      <c r="AH2780">
        <f t="shared" ca="1" si="298"/>
        <v>12.529492588086285</v>
      </c>
      <c r="AI2780">
        <f t="shared" ca="1" si="299"/>
        <v>0.29798053714685968</v>
      </c>
      <c r="AX2780">
        <f t="shared" ca="1" si="300"/>
        <v>5.6311512351355804</v>
      </c>
    </row>
    <row r="2781" spans="1:50">
      <c r="A2781">
        <f t="shared" ca="1" si="296"/>
        <v>0.92093341814456953</v>
      </c>
      <c r="R2781">
        <f t="shared" ca="1" si="297"/>
        <v>-1.915759132083509</v>
      </c>
      <c r="AH2781">
        <f t="shared" ca="1" si="298"/>
        <v>14.276970768176</v>
      </c>
      <c r="AI2781">
        <f t="shared" ca="1" si="299"/>
        <v>0.36193259125112387</v>
      </c>
      <c r="AX2781">
        <f t="shared" ca="1" si="300"/>
        <v>0.74888795480904147</v>
      </c>
    </row>
    <row r="2782" spans="1:50">
      <c r="A2782">
        <f t="shared" ca="1" si="296"/>
        <v>0.30217751164920315</v>
      </c>
      <c r="R2782">
        <f t="shared" ca="1" si="297"/>
        <v>-0.11680160048847855</v>
      </c>
      <c r="AH2782">
        <f t="shared" ca="1" si="298"/>
        <v>9.0934005289635582</v>
      </c>
      <c r="AI2782">
        <f t="shared" ca="1" si="299"/>
        <v>0.16537986636030944</v>
      </c>
      <c r="AX2782">
        <f t="shared" ca="1" si="300"/>
        <v>0.40073574491660147</v>
      </c>
    </row>
    <row r="2783" spans="1:50">
      <c r="A2783">
        <f t="shared" ca="1" si="296"/>
        <v>5.4769519869458327E-2</v>
      </c>
      <c r="R2783">
        <f t="shared" ca="1" si="297"/>
        <v>-0.43313460193131131</v>
      </c>
      <c r="AH2783">
        <f t="shared" ca="1" si="298"/>
        <v>18.516041453833992</v>
      </c>
      <c r="AI2783">
        <f t="shared" ca="1" si="299"/>
        <v>0.50438017713165018</v>
      </c>
      <c r="AX2783">
        <f t="shared" ca="1" si="300"/>
        <v>2.2943136542461642</v>
      </c>
    </row>
    <row r="2784" spans="1:50">
      <c r="A2784">
        <f t="shared" ca="1" si="296"/>
        <v>0.93598795676029323</v>
      </c>
      <c r="R2784">
        <f t="shared" ca="1" si="297"/>
        <v>1.7265951976806788</v>
      </c>
      <c r="AH2784">
        <f t="shared" ca="1" si="298"/>
        <v>10.366039069845556</v>
      </c>
      <c r="AI2784">
        <f t="shared" ca="1" si="299"/>
        <v>0.21457457049349538</v>
      </c>
      <c r="AX2784">
        <f t="shared" ca="1" si="300"/>
        <v>3.7675284011663659</v>
      </c>
    </row>
    <row r="2785" spans="1:50">
      <c r="A2785">
        <f t="shared" ca="1" si="296"/>
        <v>8.7877609133063195E-2</v>
      </c>
      <c r="R2785">
        <f t="shared" ca="1" si="297"/>
        <v>-0.84604389218401044</v>
      </c>
      <c r="AH2785">
        <f t="shared" ca="1" si="298"/>
        <v>26.358793546569149</v>
      </c>
      <c r="AI2785">
        <f t="shared" ca="1" si="299"/>
        <v>0.72054667871312972</v>
      </c>
      <c r="AX2785">
        <f t="shared" ca="1" si="300"/>
        <v>6.9164559457755832</v>
      </c>
    </row>
    <row r="2786" spans="1:50">
      <c r="A2786">
        <f t="shared" ca="1" si="296"/>
        <v>0.40911379427973948</v>
      </c>
      <c r="R2786">
        <f t="shared" ca="1" si="297"/>
        <v>0.80671450755433183</v>
      </c>
      <c r="AH2786">
        <f t="shared" ca="1" si="298"/>
        <v>8.898547359477087</v>
      </c>
      <c r="AI2786">
        <f t="shared" ca="1" si="299"/>
        <v>0.15836829021771326</v>
      </c>
      <c r="AX2786">
        <f t="shared" ca="1" si="300"/>
        <v>1.5141861710360021</v>
      </c>
    </row>
    <row r="2787" spans="1:50">
      <c r="A2787">
        <f t="shared" ca="1" si="296"/>
        <v>0.57729549348060338</v>
      </c>
      <c r="R2787">
        <f t="shared" ca="1" si="297"/>
        <v>-0.64913959901402696</v>
      </c>
      <c r="AH2787">
        <f t="shared" ca="1" si="298"/>
        <v>28.33877733388751</v>
      </c>
      <c r="AI2787">
        <f t="shared" ca="1" si="299"/>
        <v>0.76539571630454728</v>
      </c>
      <c r="AX2787">
        <f t="shared" ca="1" si="300"/>
        <v>1.0120890368311204</v>
      </c>
    </row>
    <row r="2788" spans="1:50">
      <c r="A2788">
        <f t="shared" ca="1" si="296"/>
        <v>0.84710283508458495</v>
      </c>
      <c r="R2788">
        <f t="shared" ca="1" si="297"/>
        <v>0.75082790681324141</v>
      </c>
      <c r="AH2788">
        <f t="shared" ca="1" si="298"/>
        <v>9.4118264526902298</v>
      </c>
      <c r="AI2788">
        <f t="shared" ca="1" si="299"/>
        <v>0.17716495435111912</v>
      </c>
      <c r="AX2788">
        <f t="shared" ca="1" si="300"/>
        <v>1.7252903113239439</v>
      </c>
    </row>
    <row r="2789" spans="1:50">
      <c r="A2789">
        <f t="shared" ca="1" si="296"/>
        <v>0.63045018314793244</v>
      </c>
      <c r="R2789">
        <f t="shared" ca="1" si="297"/>
        <v>1.30275892566292</v>
      </c>
      <c r="AH2789">
        <f t="shared" ca="1" si="298"/>
        <v>7.3225146662346958</v>
      </c>
      <c r="AI2789">
        <f t="shared" ca="1" si="299"/>
        <v>0.10723844207444444</v>
      </c>
      <c r="AX2789">
        <f t="shared" ca="1" si="300"/>
        <v>0.1505082166694999</v>
      </c>
    </row>
    <row r="2790" spans="1:50">
      <c r="A2790">
        <f t="shared" ca="1" si="296"/>
        <v>7.883004953153927E-2</v>
      </c>
      <c r="R2790">
        <f t="shared" ca="1" si="297"/>
        <v>-1.5444469277588599</v>
      </c>
      <c r="AH2790">
        <f t="shared" ca="1" si="298"/>
        <v>24.618229302450363</v>
      </c>
      <c r="AI2790">
        <f t="shared" ca="1" si="299"/>
        <v>0.67788285812850535</v>
      </c>
      <c r="AX2790">
        <f t="shared" ca="1" si="300"/>
        <v>3.4238546838624218</v>
      </c>
    </row>
    <row r="2791" spans="1:50">
      <c r="A2791">
        <f t="shared" ca="1" si="296"/>
        <v>6.7666537117873959E-2</v>
      </c>
      <c r="R2791">
        <f t="shared" ca="1" si="297"/>
        <v>-0.65296930213749282</v>
      </c>
      <c r="AH2791">
        <f t="shared" ca="1" si="298"/>
        <v>29.379108198180965</v>
      </c>
      <c r="AI2791">
        <f t="shared" ca="1" si="299"/>
        <v>0.78738941064883627</v>
      </c>
      <c r="AX2791">
        <f t="shared" ca="1" si="300"/>
        <v>1.225150717360376</v>
      </c>
    </row>
    <row r="2792" spans="1:50">
      <c r="A2792">
        <f t="shared" ca="1" si="296"/>
        <v>0.35423627874557251</v>
      </c>
      <c r="R2792">
        <f t="shared" ca="1" si="297"/>
        <v>-0.85930835678890349</v>
      </c>
      <c r="AH2792">
        <f t="shared" ca="1" si="298"/>
        <v>2.5311883331489446</v>
      </c>
      <c r="AI2792">
        <f t="shared" ca="1" si="299"/>
        <v>1.2813828755738665E-2</v>
      </c>
      <c r="AX2792">
        <f t="shared" ca="1" si="300"/>
        <v>2.5159162057714726</v>
      </c>
    </row>
    <row r="2793" spans="1:50">
      <c r="A2793">
        <f t="shared" ca="1" si="296"/>
        <v>0.70315722964672389</v>
      </c>
      <c r="R2793">
        <f t="shared" ca="1" si="297"/>
        <v>2.2012471766620876</v>
      </c>
      <c r="AH2793">
        <f t="shared" ca="1" si="298"/>
        <v>17.776805243415502</v>
      </c>
      <c r="AI2793">
        <f t="shared" ca="1" si="299"/>
        <v>0.48083285983961266</v>
      </c>
      <c r="AX2793">
        <f t="shared" ca="1" si="300"/>
        <v>0.30287162096199577</v>
      </c>
    </row>
    <row r="2794" spans="1:50">
      <c r="A2794">
        <f t="shared" ca="1" si="296"/>
        <v>0.60141723844521999</v>
      </c>
      <c r="R2794">
        <f t="shared" ca="1" si="297"/>
        <v>1.1837179066436916</v>
      </c>
      <c r="AH2794">
        <f t="shared" ca="1" si="298"/>
        <v>22.609043004775202</v>
      </c>
      <c r="AI2794">
        <f t="shared" ca="1" si="299"/>
        <v>0.62486773744287283</v>
      </c>
      <c r="AX2794">
        <f t="shared" ca="1" si="300"/>
        <v>3.5097259458009638</v>
      </c>
    </row>
    <row r="2795" spans="1:50">
      <c r="A2795">
        <f t="shared" ca="1" si="296"/>
        <v>0.12217641801142809</v>
      </c>
      <c r="R2795">
        <f t="shared" ca="1" si="297"/>
        <v>-0.86701819403367686</v>
      </c>
      <c r="AH2795">
        <f t="shared" ca="1" si="298"/>
        <v>46.771852166348673</v>
      </c>
      <c r="AI2795">
        <f t="shared" ca="1" si="299"/>
        <v>0.99478953078204613</v>
      </c>
      <c r="AX2795">
        <f t="shared" ca="1" si="300"/>
        <v>2.725865989874054</v>
      </c>
    </row>
    <row r="2796" spans="1:50">
      <c r="A2796">
        <f t="shared" ca="1" si="296"/>
        <v>0.69457755773227259</v>
      </c>
      <c r="R2796">
        <f t="shared" ca="1" si="297"/>
        <v>1.0139754096280231</v>
      </c>
      <c r="AH2796">
        <f t="shared" ca="1" si="298"/>
        <v>26.896552542164851</v>
      </c>
      <c r="AI2796">
        <f t="shared" ca="1" si="299"/>
        <v>0.73311535778152537</v>
      </c>
      <c r="AX2796">
        <f t="shared" ca="1" si="300"/>
        <v>2.4504760005928086</v>
      </c>
    </row>
    <row r="2797" spans="1:50">
      <c r="A2797">
        <f t="shared" ca="1" si="296"/>
        <v>6.1279110155221916E-2</v>
      </c>
      <c r="R2797">
        <f t="shared" ca="1" si="297"/>
        <v>2.1283465481309967</v>
      </c>
      <c r="AH2797">
        <f t="shared" ca="1" si="298"/>
        <v>24.489885532123132</v>
      </c>
      <c r="AI2797">
        <f t="shared" ca="1" si="299"/>
        <v>0.67461702991790962</v>
      </c>
      <c r="AX2797">
        <f t="shared" ca="1" si="300"/>
        <v>0.55574069239539092</v>
      </c>
    </row>
    <row r="2798" spans="1:50">
      <c r="A2798">
        <f t="shared" ca="1" si="296"/>
        <v>0.90127370483318903</v>
      </c>
      <c r="R2798">
        <f t="shared" ca="1" si="297"/>
        <v>0.11091528128673671</v>
      </c>
      <c r="AH2798">
        <f t="shared" ca="1" si="298"/>
        <v>32.196174749595706</v>
      </c>
      <c r="AI2798">
        <f t="shared" ca="1" si="299"/>
        <v>0.84151190322653324</v>
      </c>
      <c r="AX2798">
        <f t="shared" ca="1" si="300"/>
        <v>1.4288083854179323</v>
      </c>
    </row>
    <row r="2799" spans="1:50">
      <c r="A2799">
        <f t="shared" ca="1" si="296"/>
        <v>0.96481813869049715</v>
      </c>
      <c r="R2799">
        <f t="shared" ca="1" si="297"/>
        <v>-0.63033287983409969</v>
      </c>
      <c r="AH2799">
        <f t="shared" ca="1" si="298"/>
        <v>40.014615560157495</v>
      </c>
      <c r="AI2799">
        <f t="shared" ca="1" si="299"/>
        <v>0.95014604879427556</v>
      </c>
      <c r="AX2799">
        <f t="shared" ca="1" si="300"/>
        <v>4.2041525023866164</v>
      </c>
    </row>
    <row r="2800" spans="1:50">
      <c r="A2800">
        <f t="shared" ca="1" si="296"/>
        <v>0.93431187490212564</v>
      </c>
      <c r="R2800">
        <f t="shared" ca="1" si="297"/>
        <v>-4.9372290745409324E-2</v>
      </c>
      <c r="AH2800">
        <f t="shared" ca="1" si="298"/>
        <v>28.491676763691331</v>
      </c>
      <c r="AI2800">
        <f t="shared" ca="1" si="299"/>
        <v>0.76869601578123226</v>
      </c>
      <c r="AX2800">
        <f t="shared" ca="1" si="300"/>
        <v>4.3476917660739529</v>
      </c>
    </row>
    <row r="2801" spans="1:50">
      <c r="A2801">
        <f t="shared" ca="1" si="296"/>
        <v>0.5652384789020749</v>
      </c>
      <c r="R2801">
        <f t="shared" ca="1" si="297"/>
        <v>-1.108377945484309</v>
      </c>
      <c r="AH2801">
        <f t="shared" ca="1" si="298"/>
        <v>3.6496988469768481</v>
      </c>
      <c r="AI2801">
        <f t="shared" ca="1" si="299"/>
        <v>2.6640603347248271E-2</v>
      </c>
      <c r="AX2801">
        <f t="shared" ca="1" si="300"/>
        <v>2.6894170157452071</v>
      </c>
    </row>
    <row r="2802" spans="1:50">
      <c r="A2802">
        <f t="shared" ca="1" si="296"/>
        <v>0.61397729868222295</v>
      </c>
      <c r="R2802">
        <f t="shared" ca="1" si="297"/>
        <v>1.9026014849761588</v>
      </c>
      <c r="AH2802">
        <f t="shared" ca="1" si="298"/>
        <v>12.092194320491259</v>
      </c>
      <c r="AI2802">
        <f t="shared" ca="1" si="299"/>
        <v>0.28149913428230255</v>
      </c>
      <c r="AX2802">
        <f t="shared" ca="1" si="300"/>
        <v>0.96166337854480288</v>
      </c>
    </row>
    <row r="2803" spans="1:50">
      <c r="A2803">
        <f t="shared" ca="1" si="296"/>
        <v>0.57507676432002597</v>
      </c>
      <c r="R2803">
        <f t="shared" ca="1" si="297"/>
        <v>0.16925122566762599</v>
      </c>
      <c r="AH2803">
        <f t="shared" ca="1" si="298"/>
        <v>10.979190024288968</v>
      </c>
      <c r="AI2803">
        <f t="shared" ca="1" si="299"/>
        <v>0.23868819441972522</v>
      </c>
      <c r="AX2803">
        <f t="shared" ca="1" si="300"/>
        <v>1.1523999500545286</v>
      </c>
    </row>
    <row r="2804" spans="1:50">
      <c r="A2804">
        <f t="shared" ca="1" si="296"/>
        <v>0.15963080720032441</v>
      </c>
      <c r="R2804">
        <f t="shared" ca="1" si="297"/>
        <v>0.85820571740999751</v>
      </c>
      <c r="AH2804">
        <f t="shared" ca="1" si="298"/>
        <v>12.562525199990418</v>
      </c>
      <c r="AI2804">
        <f t="shared" ca="1" si="299"/>
        <v>0.2992177402993238</v>
      </c>
      <c r="AX2804">
        <f t="shared" ca="1" si="300"/>
        <v>4.8725177574507015</v>
      </c>
    </row>
    <row r="2805" spans="1:50">
      <c r="A2805">
        <f t="shared" ca="1" si="296"/>
        <v>0.8402344609038217</v>
      </c>
      <c r="R2805">
        <f t="shared" ca="1" si="297"/>
        <v>1.96561157282817</v>
      </c>
      <c r="AH2805">
        <f t="shared" ca="1" si="298"/>
        <v>35.903899713970304</v>
      </c>
      <c r="AI2805">
        <f t="shared" ca="1" si="299"/>
        <v>0.90064997836309679</v>
      </c>
      <c r="AX2805">
        <f t="shared" ca="1" si="300"/>
        <v>0.4853790393453179</v>
      </c>
    </row>
    <row r="2806" spans="1:50">
      <c r="A2806">
        <f t="shared" ca="1" si="296"/>
        <v>0.86774783432390168</v>
      </c>
      <c r="R2806">
        <f t="shared" ca="1" si="297"/>
        <v>0.96504829287176563</v>
      </c>
      <c r="AH2806">
        <f t="shared" ca="1" si="298"/>
        <v>5.8308398349129904</v>
      </c>
      <c r="AI2806">
        <f t="shared" ca="1" si="299"/>
        <v>6.7997386360816314E-2</v>
      </c>
      <c r="AX2806">
        <f t="shared" ca="1" si="300"/>
        <v>7.1003504836485867</v>
      </c>
    </row>
    <row r="2807" spans="1:50">
      <c r="A2807">
        <f t="shared" ca="1" si="296"/>
        <v>0.23554214722632405</v>
      </c>
      <c r="R2807">
        <f t="shared" ca="1" si="297"/>
        <v>3.8155332014670182E-2</v>
      </c>
      <c r="AH2807">
        <f t="shared" ca="1" si="298"/>
        <v>11.081227394683467</v>
      </c>
      <c r="AI2807">
        <f t="shared" ca="1" si="299"/>
        <v>0.24266456944783155</v>
      </c>
      <c r="AX2807">
        <f t="shared" ca="1" si="300"/>
        <v>8.2422309785539145</v>
      </c>
    </row>
    <row r="2808" spans="1:50">
      <c r="A2808">
        <f t="shared" ca="1" si="296"/>
        <v>6.1141534711669165E-2</v>
      </c>
      <c r="R2808">
        <f t="shared" ca="1" si="297"/>
        <v>-0.1299532559746992</v>
      </c>
      <c r="AH2808">
        <f t="shared" ca="1" si="298"/>
        <v>13.658499663244854</v>
      </c>
      <c r="AI2808">
        <f t="shared" ca="1" si="299"/>
        <v>0.33964767663681272</v>
      </c>
      <c r="AX2808">
        <f t="shared" ca="1" si="300"/>
        <v>5.2697599007005307</v>
      </c>
    </row>
    <row r="2809" spans="1:50">
      <c r="A2809">
        <f t="shared" ca="1" si="296"/>
        <v>0.20106230264020919</v>
      </c>
      <c r="R2809">
        <f t="shared" ca="1" si="297"/>
        <v>0.7501309989474072</v>
      </c>
      <c r="AH2809">
        <f t="shared" ca="1" si="298"/>
        <v>12.226679571291157</v>
      </c>
      <c r="AI2809">
        <f t="shared" ca="1" si="299"/>
        <v>0.28658813189504362</v>
      </c>
      <c r="AX2809">
        <f t="shared" ca="1" si="300"/>
        <v>7.4718573034630587E-2</v>
      </c>
    </row>
    <row r="2810" spans="1:50">
      <c r="A2810">
        <f t="shared" ca="1" si="296"/>
        <v>0.6397613837184416</v>
      </c>
      <c r="R2810">
        <f t="shared" ca="1" si="297"/>
        <v>-1.3876255631000141</v>
      </c>
      <c r="AH2810">
        <f t="shared" ca="1" si="298"/>
        <v>3.3246792986743059</v>
      </c>
      <c r="AI2810">
        <f t="shared" ca="1" si="299"/>
        <v>2.2106984878066949E-2</v>
      </c>
      <c r="AX2810">
        <f t="shared" ca="1" si="300"/>
        <v>3.9913667003577701E-2</v>
      </c>
    </row>
    <row r="2811" spans="1:50">
      <c r="A2811">
        <f t="shared" ca="1" si="296"/>
        <v>0.67429538915417453</v>
      </c>
      <c r="R2811">
        <f t="shared" ca="1" si="297"/>
        <v>0.86230669863038145</v>
      </c>
      <c r="AH2811">
        <f t="shared" ca="1" si="298"/>
        <v>40.828850217704584</v>
      </c>
      <c r="AI2811">
        <f t="shared" ca="1" si="299"/>
        <v>0.95794500583535136</v>
      </c>
      <c r="AX2811">
        <f t="shared" ca="1" si="300"/>
        <v>0.55457821050034206</v>
      </c>
    </row>
    <row r="2812" spans="1:50">
      <c r="A2812">
        <f t="shared" ca="1" si="296"/>
        <v>0.39554322085291649</v>
      </c>
      <c r="R2812">
        <f t="shared" ca="1" si="297"/>
        <v>1.3173458030574889</v>
      </c>
      <c r="AH2812">
        <f t="shared" ca="1" si="298"/>
        <v>15.480248937743227</v>
      </c>
      <c r="AI2812">
        <f t="shared" ca="1" si="299"/>
        <v>0.40419339329991111</v>
      </c>
      <c r="AX2812">
        <f t="shared" ca="1" si="300"/>
        <v>0.34325773640031731</v>
      </c>
    </row>
    <row r="2813" spans="1:50">
      <c r="A2813">
        <f t="shared" ca="1" si="296"/>
        <v>0.94295354163723555</v>
      </c>
      <c r="R2813">
        <f t="shared" ca="1" si="297"/>
        <v>-1.2605315828728363</v>
      </c>
      <c r="AH2813">
        <f t="shared" ca="1" si="298"/>
        <v>19.272281335908279</v>
      </c>
      <c r="AI2813">
        <f t="shared" ca="1" si="299"/>
        <v>0.52790365285021468</v>
      </c>
      <c r="AX2813">
        <f t="shared" ca="1" si="300"/>
        <v>1.2773300254287192</v>
      </c>
    </row>
    <row r="2814" spans="1:50">
      <c r="A2814">
        <f t="shared" ca="1" si="296"/>
        <v>0.48879576814093117</v>
      </c>
      <c r="R2814">
        <f t="shared" ca="1" si="297"/>
        <v>1.5242355128769023</v>
      </c>
      <c r="AH2814">
        <f t="shared" ca="1" si="298"/>
        <v>11.127761002843791</v>
      </c>
      <c r="AI2814">
        <f t="shared" ca="1" si="299"/>
        <v>0.24447451767398387</v>
      </c>
      <c r="AX2814">
        <f t="shared" ca="1" si="300"/>
        <v>1.4866676873728997</v>
      </c>
    </row>
    <row r="2815" spans="1:50">
      <c r="A2815">
        <f t="shared" ca="1" si="296"/>
        <v>1.8306749948257317E-2</v>
      </c>
      <c r="R2815">
        <f t="shared" ca="1" si="297"/>
        <v>-0.2422180373794964</v>
      </c>
      <c r="AH2815">
        <f t="shared" ca="1" si="298"/>
        <v>18.680720294372954</v>
      </c>
      <c r="AI2815">
        <f t="shared" ca="1" si="299"/>
        <v>0.5095513593603489</v>
      </c>
      <c r="AX2815">
        <f t="shared" ca="1" si="300"/>
        <v>0.88685870051670446</v>
      </c>
    </row>
    <row r="2816" spans="1:50">
      <c r="A2816">
        <f t="shared" ca="1" si="296"/>
        <v>0.99791611378611367</v>
      </c>
      <c r="R2816">
        <f t="shared" ca="1" si="297"/>
        <v>-0.69482348156779894</v>
      </c>
      <c r="AH2816">
        <f t="shared" ca="1" si="298"/>
        <v>21.666430415656453</v>
      </c>
      <c r="AI2816">
        <f t="shared" ca="1" si="299"/>
        <v>0.59860441730458114</v>
      </c>
      <c r="AX2816">
        <f t="shared" ca="1" si="300"/>
        <v>4.8105751162530019</v>
      </c>
    </row>
    <row r="2817" spans="1:50">
      <c r="A2817">
        <f t="shared" ca="1" si="296"/>
        <v>0.1992844294477325</v>
      </c>
      <c r="R2817">
        <f t="shared" ca="1" si="297"/>
        <v>0.60049725466679316</v>
      </c>
      <c r="AH2817">
        <f t="shared" ca="1" si="298"/>
        <v>23.092383879720931</v>
      </c>
      <c r="AI2817">
        <f t="shared" ca="1" si="299"/>
        <v>0.63799009736184897</v>
      </c>
      <c r="AX2817">
        <f t="shared" ca="1" si="300"/>
        <v>0.24604104598666446</v>
      </c>
    </row>
    <row r="2818" spans="1:50">
      <c r="A2818">
        <f t="shared" ca="1" si="296"/>
        <v>0.39126559428752405</v>
      </c>
      <c r="R2818">
        <f t="shared" ca="1" si="297"/>
        <v>-0.76237133327008555</v>
      </c>
      <c r="AH2818">
        <f t="shared" ca="1" si="298"/>
        <v>4.5197219787012815</v>
      </c>
      <c r="AI2818">
        <f t="shared" ca="1" si="299"/>
        <v>4.0855773529510864E-2</v>
      </c>
      <c r="AX2818">
        <f t="shared" ca="1" si="300"/>
        <v>3.0761898907076324</v>
      </c>
    </row>
    <row r="2819" spans="1:50">
      <c r="A2819">
        <f t="shared" ref="A2819:A2882" ca="1" si="301">RAND()</f>
        <v>0.21769116243131292</v>
      </c>
      <c r="R2819">
        <f t="shared" ref="R2819:R2882" ca="1" si="302">_xlfn.NORM.INV(RAND(),0,1)</f>
        <v>-0.60870101776687247</v>
      </c>
      <c r="AH2819">
        <f t="shared" ref="AH2819:AH2882" ca="1" si="303">IF(AI2819&lt;$AL$4,$AL$1+SQRT(AI2819*($AL$2-$AL$1)*($AL$3-$AL$1)),$AL$2-SQRT((1-AI2819)*($AL$2-$AL$1)*($AL$2-$AL$3)))</f>
        <v>11.648477924239245</v>
      </c>
      <c r="AI2819">
        <f t="shared" ref="AI2819:AI2882" ca="1" si="304">RAND()</f>
        <v>0.26458037723621775</v>
      </c>
      <c r="AX2819">
        <f t="shared" ref="AX2819:AX2882" ca="1" si="305">-LN(1-RAND())/$AW$2</f>
        <v>4.6093849486005301</v>
      </c>
    </row>
    <row r="2820" spans="1:50">
      <c r="A2820">
        <f t="shared" ca="1" si="301"/>
        <v>0.52136033641932045</v>
      </c>
      <c r="R2820">
        <f t="shared" ca="1" si="302"/>
        <v>1.0933884546529011</v>
      </c>
      <c r="AH2820">
        <f t="shared" ca="1" si="303"/>
        <v>6.5997140098574958</v>
      </c>
      <c r="AI2820">
        <f t="shared" ca="1" si="304"/>
        <v>8.7112450023818622E-2</v>
      </c>
      <c r="AX2820">
        <f t="shared" ca="1" si="305"/>
        <v>7.8129395379672326</v>
      </c>
    </row>
    <row r="2821" spans="1:50">
      <c r="A2821">
        <f t="shared" ca="1" si="301"/>
        <v>0.76747272360128926</v>
      </c>
      <c r="R2821">
        <f t="shared" ca="1" si="302"/>
        <v>0.21155081116744121</v>
      </c>
      <c r="AH2821">
        <f t="shared" ca="1" si="303"/>
        <v>47.040687407374016</v>
      </c>
      <c r="AI2821">
        <f t="shared" ca="1" si="304"/>
        <v>0.99562123448956263</v>
      </c>
      <c r="AX2821">
        <f t="shared" ca="1" si="305"/>
        <v>4.840204173638238</v>
      </c>
    </row>
    <row r="2822" spans="1:50">
      <c r="A2822">
        <f t="shared" ca="1" si="301"/>
        <v>0.87698217439187698</v>
      </c>
      <c r="R2822">
        <f t="shared" ca="1" si="302"/>
        <v>0.73834376943750901</v>
      </c>
      <c r="AH2822">
        <f t="shared" ca="1" si="303"/>
        <v>10.997040604819851</v>
      </c>
      <c r="AI2822">
        <f t="shared" ca="1" si="304"/>
        <v>0.23938457920896417</v>
      </c>
      <c r="AX2822">
        <f t="shared" ca="1" si="305"/>
        <v>4.1468660410349152</v>
      </c>
    </row>
    <row r="2823" spans="1:50">
      <c r="A2823">
        <f t="shared" ca="1" si="301"/>
        <v>0.76358977594588873</v>
      </c>
      <c r="R2823">
        <f t="shared" ca="1" si="302"/>
        <v>0.82944414155721835</v>
      </c>
      <c r="AH2823">
        <f t="shared" ca="1" si="303"/>
        <v>11.73728940447036</v>
      </c>
      <c r="AI2823">
        <f t="shared" ca="1" si="304"/>
        <v>0.26798248894137189</v>
      </c>
      <c r="AX2823">
        <f t="shared" ca="1" si="305"/>
        <v>0.60913495459041311</v>
      </c>
    </row>
    <row r="2824" spans="1:50">
      <c r="A2824">
        <f t="shared" ca="1" si="301"/>
        <v>0.34420850136117487</v>
      </c>
      <c r="R2824">
        <f t="shared" ca="1" si="302"/>
        <v>0.15627147310860415</v>
      </c>
      <c r="AH2824">
        <f t="shared" ca="1" si="303"/>
        <v>12.681683749895242</v>
      </c>
      <c r="AI2824">
        <f t="shared" ca="1" si="304"/>
        <v>0.3036716361285835</v>
      </c>
      <c r="AX2824">
        <f t="shared" ca="1" si="305"/>
        <v>0.13343389182187654</v>
      </c>
    </row>
    <row r="2825" spans="1:50">
      <c r="A2825">
        <f t="shared" ca="1" si="301"/>
        <v>0.96728490465381578</v>
      </c>
      <c r="R2825">
        <f t="shared" ca="1" si="302"/>
        <v>1.0592922393053663</v>
      </c>
      <c r="AH2825">
        <f t="shared" ca="1" si="303"/>
        <v>11.319533152006841</v>
      </c>
      <c r="AI2825">
        <f t="shared" ca="1" si="304"/>
        <v>0.25191074221065113</v>
      </c>
      <c r="AX2825">
        <f t="shared" ca="1" si="305"/>
        <v>4.0152231989810945</v>
      </c>
    </row>
    <row r="2826" spans="1:50">
      <c r="A2826">
        <f t="shared" ca="1" si="301"/>
        <v>0.1828535892576334</v>
      </c>
      <c r="R2826">
        <f t="shared" ca="1" si="302"/>
        <v>1.9637602136144017</v>
      </c>
      <c r="AH2826">
        <f t="shared" ca="1" si="303"/>
        <v>35.678647343325053</v>
      </c>
      <c r="AI2826">
        <f t="shared" ca="1" si="304"/>
        <v>0.89744942904157476</v>
      </c>
      <c r="AX2826">
        <f t="shared" ca="1" si="305"/>
        <v>7.6727075932747049</v>
      </c>
    </row>
    <row r="2827" spans="1:50">
      <c r="A2827">
        <f t="shared" ca="1" si="301"/>
        <v>0.48296228134025687</v>
      </c>
      <c r="R2827">
        <f t="shared" ca="1" si="302"/>
        <v>-0.84954043993315698</v>
      </c>
      <c r="AH2827">
        <f t="shared" ca="1" si="303"/>
        <v>8.0334933700169895</v>
      </c>
      <c r="AI2827">
        <f t="shared" ca="1" si="304"/>
        <v>0.12907403145221386</v>
      </c>
      <c r="AX2827">
        <f t="shared" ca="1" si="305"/>
        <v>2.179400054811087</v>
      </c>
    </row>
    <row r="2828" spans="1:50">
      <c r="A2828">
        <f t="shared" ca="1" si="301"/>
        <v>0.22345956042144322</v>
      </c>
      <c r="R2828">
        <f t="shared" ca="1" si="302"/>
        <v>0.27429314033852753</v>
      </c>
      <c r="AH2828">
        <f t="shared" ca="1" si="303"/>
        <v>12.925830032603912</v>
      </c>
      <c r="AI2828">
        <f t="shared" ca="1" si="304"/>
        <v>0.31275296061431301</v>
      </c>
      <c r="AX2828">
        <f t="shared" ca="1" si="305"/>
        <v>1.0603007620886817</v>
      </c>
    </row>
    <row r="2829" spans="1:50">
      <c r="A2829">
        <f t="shared" ca="1" si="301"/>
        <v>0.17086891655424152</v>
      </c>
      <c r="R2829">
        <f t="shared" ca="1" si="302"/>
        <v>0.66201326301324959</v>
      </c>
      <c r="AH2829">
        <f t="shared" ca="1" si="303"/>
        <v>13.35491081884711</v>
      </c>
      <c r="AI2829">
        <f t="shared" ca="1" si="304"/>
        <v>0.32856871945267563</v>
      </c>
      <c r="AX2829">
        <f t="shared" ca="1" si="305"/>
        <v>0.40004578764936904</v>
      </c>
    </row>
    <row r="2830" spans="1:50">
      <c r="A2830">
        <f t="shared" ca="1" si="301"/>
        <v>0.93869997736897148</v>
      </c>
      <c r="R2830">
        <f t="shared" ca="1" si="302"/>
        <v>-0.43495319563157575</v>
      </c>
      <c r="AH2830">
        <f t="shared" ca="1" si="303"/>
        <v>16.505668196967648</v>
      </c>
      <c r="AI2830">
        <f t="shared" ca="1" si="304"/>
        <v>0.43906486853418769</v>
      </c>
      <c r="AX2830">
        <f t="shared" ca="1" si="305"/>
        <v>2.1434574139440379</v>
      </c>
    </row>
    <row r="2831" spans="1:50">
      <c r="A2831">
        <f t="shared" ca="1" si="301"/>
        <v>0.46470004242497953</v>
      </c>
      <c r="R2831">
        <f t="shared" ca="1" si="302"/>
        <v>1.5139134116680946</v>
      </c>
      <c r="AH2831">
        <f t="shared" ca="1" si="303"/>
        <v>11.019611497191562</v>
      </c>
      <c r="AI2831">
        <f t="shared" ca="1" si="304"/>
        <v>0.24026465608505976</v>
      </c>
      <c r="AX2831">
        <f t="shared" ca="1" si="305"/>
        <v>1.5153109797046387</v>
      </c>
    </row>
    <row r="2832" spans="1:50">
      <c r="A2832">
        <f t="shared" ca="1" si="301"/>
        <v>0.19498841364352626</v>
      </c>
      <c r="R2832">
        <f t="shared" ca="1" si="302"/>
        <v>-5.5634850391175867E-3</v>
      </c>
      <c r="AH2832">
        <f t="shared" ca="1" si="303"/>
        <v>20.358711379144697</v>
      </c>
      <c r="AI2832">
        <f t="shared" ca="1" si="304"/>
        <v>0.56069700444757697</v>
      </c>
      <c r="AX2832">
        <f t="shared" ca="1" si="305"/>
        <v>0.87963548306428185</v>
      </c>
    </row>
    <row r="2833" spans="1:50">
      <c r="A2833">
        <f t="shared" ca="1" si="301"/>
        <v>7.7924478159304145E-2</v>
      </c>
      <c r="R2833">
        <f t="shared" ca="1" si="302"/>
        <v>0.21672818432207908</v>
      </c>
      <c r="AH2833">
        <f t="shared" ca="1" si="303"/>
        <v>13.45879879564685</v>
      </c>
      <c r="AI2833">
        <f t="shared" ca="1" si="304"/>
        <v>0.33237030727148997</v>
      </c>
      <c r="AX2833">
        <f t="shared" ca="1" si="305"/>
        <v>2.0480760761375101</v>
      </c>
    </row>
    <row r="2834" spans="1:50">
      <c r="A2834">
        <f t="shared" ca="1" si="301"/>
        <v>0.35917359724522746</v>
      </c>
      <c r="R2834">
        <f t="shared" ca="1" si="302"/>
        <v>-4.0619153243227277E-2</v>
      </c>
      <c r="AH2834">
        <f t="shared" ca="1" si="303"/>
        <v>12.061139965030584</v>
      </c>
      <c r="AI2834">
        <f t="shared" ca="1" si="304"/>
        <v>0.28032144962350036</v>
      </c>
      <c r="AX2834">
        <f t="shared" ca="1" si="305"/>
        <v>2.0237734976095112</v>
      </c>
    </row>
    <row r="2835" spans="1:50">
      <c r="A2835">
        <f t="shared" ca="1" si="301"/>
        <v>0.1046762361334993</v>
      </c>
      <c r="R2835">
        <f t="shared" ca="1" si="302"/>
        <v>-2.218282668986169</v>
      </c>
      <c r="AH2835">
        <f t="shared" ca="1" si="303"/>
        <v>23.974676069648996</v>
      </c>
      <c r="AI2835">
        <f t="shared" ca="1" si="304"/>
        <v>0.66134125716014969</v>
      </c>
      <c r="AX2835">
        <f t="shared" ca="1" si="305"/>
        <v>0.48701549650482923</v>
      </c>
    </row>
    <row r="2836" spans="1:50">
      <c r="A2836">
        <f t="shared" ca="1" si="301"/>
        <v>0.68746446126966898</v>
      </c>
      <c r="R2836">
        <f t="shared" ca="1" si="302"/>
        <v>-5.9941874560832574E-2</v>
      </c>
      <c r="AH2836">
        <f t="shared" ca="1" si="303"/>
        <v>27.176233511912262</v>
      </c>
      <c r="AI2836">
        <f t="shared" ca="1" si="304"/>
        <v>0.73953784164862157</v>
      </c>
      <c r="AX2836">
        <f t="shared" ca="1" si="305"/>
        <v>1.2942393342816962</v>
      </c>
    </row>
    <row r="2837" spans="1:50">
      <c r="A2837">
        <f t="shared" ca="1" si="301"/>
        <v>0.16076125570536648</v>
      </c>
      <c r="R2837">
        <f t="shared" ca="1" si="302"/>
        <v>0.27299517188769695</v>
      </c>
      <c r="AH2837">
        <f t="shared" ca="1" si="303"/>
        <v>8.8727910288415544</v>
      </c>
      <c r="AI2837">
        <f t="shared" ca="1" si="304"/>
        <v>0.15745284128298231</v>
      </c>
      <c r="AX2837">
        <f t="shared" ca="1" si="305"/>
        <v>4.5491405633448307</v>
      </c>
    </row>
    <row r="2838" spans="1:50">
      <c r="A2838">
        <f t="shared" ca="1" si="301"/>
        <v>0.63401118606923923</v>
      </c>
      <c r="R2838">
        <f t="shared" ca="1" si="302"/>
        <v>0.68890815344300771</v>
      </c>
      <c r="AH2838">
        <f t="shared" ca="1" si="303"/>
        <v>13.474692564751763</v>
      </c>
      <c r="AI2838">
        <f t="shared" ca="1" si="304"/>
        <v>0.33295095838029987</v>
      </c>
      <c r="AX2838">
        <f t="shared" ca="1" si="305"/>
        <v>0.20583038974463305</v>
      </c>
    </row>
    <row r="2839" spans="1:50">
      <c r="A2839">
        <f t="shared" ca="1" si="301"/>
        <v>0.65615793124163724</v>
      </c>
      <c r="R2839">
        <f t="shared" ca="1" si="302"/>
        <v>1.1466126040397595</v>
      </c>
      <c r="AH2839">
        <f t="shared" ca="1" si="303"/>
        <v>7.9984498952305563</v>
      </c>
      <c r="AI2839">
        <f t="shared" ca="1" si="304"/>
        <v>0.12795040145302738</v>
      </c>
      <c r="AX2839">
        <f t="shared" ca="1" si="305"/>
        <v>0.7838542929583292</v>
      </c>
    </row>
    <row r="2840" spans="1:50">
      <c r="A2840">
        <f t="shared" ca="1" si="301"/>
        <v>0.14590643251640534</v>
      </c>
      <c r="R2840">
        <f t="shared" ca="1" si="302"/>
        <v>-0.7804693888278369</v>
      </c>
      <c r="AH2840">
        <f t="shared" ca="1" si="303"/>
        <v>12.768278279778549</v>
      </c>
      <c r="AI2840">
        <f t="shared" ca="1" si="304"/>
        <v>0.30689944887399523</v>
      </c>
      <c r="AX2840">
        <f t="shared" ca="1" si="305"/>
        <v>0.24673639083813151</v>
      </c>
    </row>
    <row r="2841" spans="1:50">
      <c r="A2841">
        <f t="shared" ca="1" si="301"/>
        <v>4.0013525334007372E-2</v>
      </c>
      <c r="R2841">
        <f t="shared" ca="1" si="302"/>
        <v>-0.39568174791243516</v>
      </c>
      <c r="AH2841">
        <f t="shared" ca="1" si="303"/>
        <v>3.7298360933824948</v>
      </c>
      <c r="AI2841">
        <f t="shared" ca="1" si="304"/>
        <v>2.7823354566997582E-2</v>
      </c>
      <c r="AX2841">
        <f t="shared" ca="1" si="305"/>
        <v>0.47916051544556026</v>
      </c>
    </row>
    <row r="2842" spans="1:50">
      <c r="A2842">
        <f t="shared" ca="1" si="301"/>
        <v>0.6704496399675508</v>
      </c>
      <c r="R2842">
        <f t="shared" ca="1" si="302"/>
        <v>-0.65944694598705833</v>
      </c>
      <c r="AH2842">
        <f t="shared" ca="1" si="303"/>
        <v>47.171973231456121</v>
      </c>
      <c r="AI2842">
        <f t="shared" ca="1" si="304"/>
        <v>0.99600113229819964</v>
      </c>
      <c r="AX2842">
        <f t="shared" ca="1" si="305"/>
        <v>1.7170827313487986</v>
      </c>
    </row>
    <row r="2843" spans="1:50">
      <c r="A2843">
        <f t="shared" ca="1" si="301"/>
        <v>0.71316283242593037</v>
      </c>
      <c r="R2843">
        <f t="shared" ca="1" si="302"/>
        <v>0.13965004096195291</v>
      </c>
      <c r="AH2843">
        <f t="shared" ca="1" si="303"/>
        <v>25.214345439028435</v>
      </c>
      <c r="AI2843">
        <f t="shared" ca="1" si="304"/>
        <v>0.69283566399209473</v>
      </c>
      <c r="AX2843">
        <f t="shared" ca="1" si="305"/>
        <v>0.2405064128906447</v>
      </c>
    </row>
    <row r="2844" spans="1:50">
      <c r="A2844">
        <f t="shared" ca="1" si="301"/>
        <v>0.16721986348964968</v>
      </c>
      <c r="R2844">
        <f t="shared" ca="1" si="302"/>
        <v>0.11601334707101332</v>
      </c>
      <c r="AH2844">
        <f t="shared" ca="1" si="303"/>
        <v>17.192376488708646</v>
      </c>
      <c r="AI2844">
        <f t="shared" ca="1" si="304"/>
        <v>0.46182991977068144</v>
      </c>
      <c r="AX2844">
        <f t="shared" ca="1" si="305"/>
        <v>3.9819121121711283</v>
      </c>
    </row>
    <row r="2845" spans="1:50">
      <c r="A2845">
        <f t="shared" ca="1" si="301"/>
        <v>4.7171328711289373E-2</v>
      </c>
      <c r="R2845">
        <f t="shared" ca="1" si="302"/>
        <v>-6.9623060285892921E-2</v>
      </c>
      <c r="AH2845">
        <f t="shared" ca="1" si="303"/>
        <v>16.646803454080413</v>
      </c>
      <c r="AI2845">
        <f t="shared" ca="1" si="304"/>
        <v>0.4437821400846288</v>
      </c>
      <c r="AX2845">
        <f t="shared" ca="1" si="305"/>
        <v>0.84313739243445507</v>
      </c>
    </row>
    <row r="2846" spans="1:50">
      <c r="A2846">
        <f t="shared" ca="1" si="301"/>
        <v>0.46201876893183857</v>
      </c>
      <c r="R2846">
        <f t="shared" ca="1" si="302"/>
        <v>-0.89561363189473586</v>
      </c>
      <c r="AH2846">
        <f t="shared" ca="1" si="303"/>
        <v>6.6203221534351986</v>
      </c>
      <c r="AI2846">
        <f t="shared" ca="1" si="304"/>
        <v>8.7657330830529734E-2</v>
      </c>
      <c r="AX2846">
        <f t="shared" ca="1" si="305"/>
        <v>2.6949849230326186</v>
      </c>
    </row>
    <row r="2847" spans="1:50">
      <c r="A2847">
        <f t="shared" ca="1" si="301"/>
        <v>0.76237539268389398</v>
      </c>
      <c r="R2847">
        <f t="shared" ca="1" si="302"/>
        <v>1.2506677103737016</v>
      </c>
      <c r="AH2847">
        <f t="shared" ca="1" si="303"/>
        <v>1.810908758497429</v>
      </c>
      <c r="AI2847">
        <f t="shared" ca="1" si="304"/>
        <v>6.5587810632053989E-3</v>
      </c>
      <c r="AX2847">
        <f t="shared" ca="1" si="305"/>
        <v>1.5213750540518887</v>
      </c>
    </row>
    <row r="2848" spans="1:50">
      <c r="A2848">
        <f t="shared" ca="1" si="301"/>
        <v>0.23035747153395791</v>
      </c>
      <c r="R2848">
        <f t="shared" ca="1" si="302"/>
        <v>0.36744752315851298</v>
      </c>
      <c r="AH2848">
        <f t="shared" ca="1" si="303"/>
        <v>16.751346079737118</v>
      </c>
      <c r="AI2848">
        <f t="shared" ca="1" si="304"/>
        <v>0.44726350624529398</v>
      </c>
      <c r="AX2848">
        <f t="shared" ca="1" si="305"/>
        <v>2.1419549829900228</v>
      </c>
    </row>
    <row r="2849" spans="1:50">
      <c r="A2849">
        <f t="shared" ca="1" si="301"/>
        <v>5.6795309133911176E-2</v>
      </c>
      <c r="R2849">
        <f t="shared" ca="1" si="302"/>
        <v>-7.9458187704210578E-2</v>
      </c>
      <c r="AH2849">
        <f t="shared" ca="1" si="303"/>
        <v>11.000334351563644</v>
      </c>
      <c r="AI2849">
        <f t="shared" ca="1" si="304"/>
        <v>0.23951303965508675</v>
      </c>
      <c r="AX2849">
        <f t="shared" ca="1" si="305"/>
        <v>0.65419725110881788</v>
      </c>
    </row>
    <row r="2850" spans="1:50">
      <c r="A2850">
        <f t="shared" ca="1" si="301"/>
        <v>0.73778987901151816</v>
      </c>
      <c r="R2850">
        <f t="shared" ca="1" si="302"/>
        <v>1.8529575979416515</v>
      </c>
      <c r="AH2850">
        <f t="shared" ca="1" si="303"/>
        <v>40.344946145874282</v>
      </c>
      <c r="AI2850">
        <f t="shared" ca="1" si="304"/>
        <v>0.95338996753696603</v>
      </c>
      <c r="AX2850">
        <f t="shared" ca="1" si="305"/>
        <v>3.4092536324143524E-2</v>
      </c>
    </row>
    <row r="2851" spans="1:50">
      <c r="A2851">
        <f t="shared" ca="1" si="301"/>
        <v>0.22005261406548837</v>
      </c>
      <c r="R2851">
        <f t="shared" ca="1" si="302"/>
        <v>6.2764388609345606E-2</v>
      </c>
      <c r="AH2851">
        <f t="shared" ca="1" si="303"/>
        <v>34.791016775167279</v>
      </c>
      <c r="AI2851">
        <f t="shared" ca="1" si="304"/>
        <v>0.8843434146333784</v>
      </c>
      <c r="AX2851">
        <f t="shared" ca="1" si="305"/>
        <v>3.8333841339644819</v>
      </c>
    </row>
    <row r="2852" spans="1:50">
      <c r="A2852">
        <f t="shared" ca="1" si="301"/>
        <v>0.32098359426959944</v>
      </c>
      <c r="R2852">
        <f t="shared" ca="1" si="302"/>
        <v>2.0617737712849267</v>
      </c>
      <c r="AH2852">
        <f t="shared" ca="1" si="303"/>
        <v>27.598706704313873</v>
      </c>
      <c r="AI2852">
        <f t="shared" ca="1" si="304"/>
        <v>0.7490910293403239</v>
      </c>
      <c r="AX2852">
        <f t="shared" ca="1" si="305"/>
        <v>1.1272022126263121</v>
      </c>
    </row>
    <row r="2853" spans="1:50">
      <c r="A2853">
        <f t="shared" ca="1" si="301"/>
        <v>0.57186320039681948</v>
      </c>
      <c r="R2853">
        <f t="shared" ca="1" si="302"/>
        <v>0.64669692713249116</v>
      </c>
      <c r="AH2853">
        <f t="shared" ca="1" si="303"/>
        <v>39.601374490865105</v>
      </c>
      <c r="AI2853">
        <f t="shared" ca="1" si="304"/>
        <v>0.94593429376038451</v>
      </c>
      <c r="AX2853">
        <f t="shared" ca="1" si="305"/>
        <v>3.2600964837050017</v>
      </c>
    </row>
    <row r="2854" spans="1:50">
      <c r="A2854">
        <f t="shared" ca="1" si="301"/>
        <v>5.1211938658790479E-2</v>
      </c>
      <c r="R2854">
        <f t="shared" ca="1" si="302"/>
        <v>0.72575691613432181</v>
      </c>
      <c r="AH2854">
        <f t="shared" ca="1" si="303"/>
        <v>12.337363177370655</v>
      </c>
      <c r="AI2854">
        <f t="shared" ca="1" si="304"/>
        <v>0.29076289378336195</v>
      </c>
      <c r="AX2854">
        <f t="shared" ca="1" si="305"/>
        <v>1.6912636387434796</v>
      </c>
    </row>
    <row r="2855" spans="1:50">
      <c r="A2855">
        <f t="shared" ca="1" si="301"/>
        <v>0.25751914109347063</v>
      </c>
      <c r="R2855">
        <f t="shared" ca="1" si="302"/>
        <v>-2.9587131693456672</v>
      </c>
      <c r="AH2855">
        <f t="shared" ca="1" si="303"/>
        <v>39.049834857238935</v>
      </c>
      <c r="AI2855">
        <f t="shared" ca="1" si="304"/>
        <v>0.9400469416731303</v>
      </c>
      <c r="AX2855">
        <f t="shared" ca="1" si="305"/>
        <v>0.44506055964148183</v>
      </c>
    </row>
    <row r="2856" spans="1:50">
      <c r="A2856">
        <f t="shared" ca="1" si="301"/>
        <v>0.81316288401389092</v>
      </c>
      <c r="R2856">
        <f t="shared" ca="1" si="302"/>
        <v>8.0339508219368749E-2</v>
      </c>
      <c r="AH2856">
        <f t="shared" ca="1" si="303"/>
        <v>40.320971816126772</v>
      </c>
      <c r="AI2856">
        <f t="shared" ca="1" si="304"/>
        <v>0.95315820670789386</v>
      </c>
      <c r="AX2856">
        <f t="shared" ca="1" si="305"/>
        <v>1.5840298483708385E-2</v>
      </c>
    </row>
    <row r="2857" spans="1:50">
      <c r="A2857">
        <f t="shared" ca="1" si="301"/>
        <v>0.17445494279696783</v>
      </c>
      <c r="R2857">
        <f t="shared" ca="1" si="302"/>
        <v>-0.26297558087825956</v>
      </c>
      <c r="AH2857">
        <f t="shared" ca="1" si="303"/>
        <v>20.730529441437938</v>
      </c>
      <c r="AI2857">
        <f t="shared" ca="1" si="304"/>
        <v>0.57164904661073435</v>
      </c>
      <c r="AX2857">
        <f t="shared" ca="1" si="305"/>
        <v>0.11531328914353764</v>
      </c>
    </row>
    <row r="2858" spans="1:50">
      <c r="A2858">
        <f t="shared" ca="1" si="301"/>
        <v>0.75191076298869863</v>
      </c>
      <c r="R2858">
        <f t="shared" ca="1" si="302"/>
        <v>0.12385756784244777</v>
      </c>
      <c r="AH2858">
        <f t="shared" ca="1" si="303"/>
        <v>37.976213954262562</v>
      </c>
      <c r="AI2858">
        <f t="shared" ca="1" si="304"/>
        <v>0.92771428456316485</v>
      </c>
      <c r="AX2858">
        <f t="shared" ca="1" si="305"/>
        <v>4.4663817028368404</v>
      </c>
    </row>
    <row r="2859" spans="1:50">
      <c r="A2859">
        <f t="shared" ca="1" si="301"/>
        <v>0.80650152890850024</v>
      </c>
      <c r="R2859">
        <f t="shared" ca="1" si="302"/>
        <v>0.36376925042027103</v>
      </c>
      <c r="AH2859">
        <f t="shared" ca="1" si="303"/>
        <v>42.675230403511108</v>
      </c>
      <c r="AI2859">
        <f t="shared" ca="1" si="304"/>
        <v>0.97317387517917597</v>
      </c>
      <c r="AX2859">
        <f t="shared" ca="1" si="305"/>
        <v>1.727236981842676</v>
      </c>
    </row>
    <row r="2860" spans="1:50">
      <c r="A2860">
        <f t="shared" ca="1" si="301"/>
        <v>0.23307784840321233</v>
      </c>
      <c r="R2860">
        <f t="shared" ca="1" si="302"/>
        <v>-0.58432527197306849</v>
      </c>
      <c r="AH2860">
        <f t="shared" ca="1" si="303"/>
        <v>15.258862004732094</v>
      </c>
      <c r="AI2860">
        <f t="shared" ca="1" si="304"/>
        <v>0.39652666539687642</v>
      </c>
      <c r="AX2860">
        <f t="shared" ca="1" si="305"/>
        <v>3.6514973869910432</v>
      </c>
    </row>
    <row r="2861" spans="1:50">
      <c r="A2861">
        <f t="shared" ca="1" si="301"/>
        <v>0.11941376770118772</v>
      </c>
      <c r="R2861">
        <f t="shared" ca="1" si="302"/>
        <v>0.9301291545371031</v>
      </c>
      <c r="AH2861">
        <f t="shared" ca="1" si="303"/>
        <v>19.931079454392389</v>
      </c>
      <c r="AI2861">
        <f t="shared" ca="1" si="304"/>
        <v>0.54793000861096819</v>
      </c>
      <c r="AX2861">
        <f t="shared" ca="1" si="305"/>
        <v>5.446172434677357</v>
      </c>
    </row>
    <row r="2862" spans="1:50">
      <c r="A2862">
        <f t="shared" ca="1" si="301"/>
        <v>0.72411696740341502</v>
      </c>
      <c r="R2862">
        <f t="shared" ca="1" si="302"/>
        <v>-0.58361261433328304</v>
      </c>
      <c r="AH2862">
        <f t="shared" ca="1" si="303"/>
        <v>21.712774426760216</v>
      </c>
      <c r="AI2862">
        <f t="shared" ca="1" si="304"/>
        <v>0.59991643468432454</v>
      </c>
      <c r="AX2862">
        <f t="shared" ca="1" si="305"/>
        <v>2.3517034833433659</v>
      </c>
    </row>
    <row r="2863" spans="1:50">
      <c r="A2863">
        <f t="shared" ca="1" si="301"/>
        <v>0.61669916803176894</v>
      </c>
      <c r="R2863">
        <f t="shared" ca="1" si="302"/>
        <v>4.0508602337602659E-2</v>
      </c>
      <c r="AH2863">
        <f t="shared" ca="1" si="303"/>
        <v>14.098234197001659</v>
      </c>
      <c r="AI2863">
        <f t="shared" ca="1" si="304"/>
        <v>0.35553160611332946</v>
      </c>
      <c r="AX2863">
        <f t="shared" ca="1" si="305"/>
        <v>3.9321968120163718E-2</v>
      </c>
    </row>
    <row r="2864" spans="1:50">
      <c r="A2864">
        <f t="shared" ca="1" si="301"/>
        <v>0.76347435174472134</v>
      </c>
      <c r="R2864">
        <f t="shared" ca="1" si="302"/>
        <v>-0.34417339213302733</v>
      </c>
      <c r="AH2864">
        <f t="shared" ca="1" si="303"/>
        <v>38.606676216949722</v>
      </c>
      <c r="AI2864">
        <f t="shared" ca="1" si="304"/>
        <v>0.93509608658729049</v>
      </c>
      <c r="AX2864">
        <f t="shared" ca="1" si="305"/>
        <v>3.6257109259054086</v>
      </c>
    </row>
    <row r="2865" spans="1:50">
      <c r="A2865">
        <f t="shared" ca="1" si="301"/>
        <v>0.93086728001987085</v>
      </c>
      <c r="R2865">
        <f t="shared" ca="1" si="302"/>
        <v>4.5896965055186256E-2</v>
      </c>
      <c r="AH2865">
        <f t="shared" ca="1" si="303"/>
        <v>25.533862400799006</v>
      </c>
      <c r="AI2865">
        <f t="shared" ca="1" si="304"/>
        <v>0.70070405548848169</v>
      </c>
      <c r="AX2865">
        <f t="shared" ca="1" si="305"/>
        <v>3.3202045141184904E-2</v>
      </c>
    </row>
    <row r="2866" spans="1:50">
      <c r="A2866">
        <f t="shared" ca="1" si="301"/>
        <v>0.14476331340734305</v>
      </c>
      <c r="R2866">
        <f t="shared" ca="1" si="302"/>
        <v>-0.31143022657764302</v>
      </c>
      <c r="AH2866">
        <f t="shared" ca="1" si="303"/>
        <v>30.750012561722396</v>
      </c>
      <c r="AI2866">
        <f t="shared" ca="1" si="304"/>
        <v>0.81471899181307728</v>
      </c>
      <c r="AX2866">
        <f t="shared" ca="1" si="305"/>
        <v>1.3892979167197324</v>
      </c>
    </row>
    <row r="2867" spans="1:50">
      <c r="A2867">
        <f t="shared" ca="1" si="301"/>
        <v>0.49171661212914786</v>
      </c>
      <c r="R2867">
        <f t="shared" ca="1" si="302"/>
        <v>-0.69797057005078034</v>
      </c>
      <c r="AH2867">
        <f t="shared" ca="1" si="303"/>
        <v>10.89176222012366</v>
      </c>
      <c r="AI2867">
        <f t="shared" ca="1" si="304"/>
        <v>0.23527286887632648</v>
      </c>
      <c r="AX2867">
        <f t="shared" ca="1" si="305"/>
        <v>1.1992382574308811</v>
      </c>
    </row>
    <row r="2868" spans="1:50">
      <c r="A2868">
        <f t="shared" ca="1" si="301"/>
        <v>0.13545546447052736</v>
      </c>
      <c r="R2868">
        <f t="shared" ca="1" si="302"/>
        <v>0.40473969982858027</v>
      </c>
      <c r="AH2868">
        <f t="shared" ca="1" si="303"/>
        <v>26.951825828083059</v>
      </c>
      <c r="AI2868">
        <f t="shared" ca="1" si="304"/>
        <v>0.73439083367049041</v>
      </c>
      <c r="AX2868">
        <f t="shared" ca="1" si="305"/>
        <v>0.35393262363432881</v>
      </c>
    </row>
    <row r="2869" spans="1:50">
      <c r="A2869">
        <f t="shared" ca="1" si="301"/>
        <v>0.47028335026901302</v>
      </c>
      <c r="R2869">
        <f t="shared" ca="1" si="302"/>
        <v>1.5241833645365042</v>
      </c>
      <c r="AH2869">
        <f t="shared" ca="1" si="303"/>
        <v>31.91095836239192</v>
      </c>
      <c r="AI2869">
        <f t="shared" ca="1" si="304"/>
        <v>0.83639328631644061</v>
      </c>
      <c r="AX2869">
        <f t="shared" ca="1" si="305"/>
        <v>0.28600529197873542</v>
      </c>
    </row>
    <row r="2870" spans="1:50">
      <c r="A2870">
        <f t="shared" ca="1" si="301"/>
        <v>0.3007241800872924</v>
      </c>
      <c r="R2870">
        <f t="shared" ca="1" si="302"/>
        <v>0.82780534291028662</v>
      </c>
      <c r="AH2870">
        <f t="shared" ca="1" si="303"/>
        <v>20.015953292115398</v>
      </c>
      <c r="AI2870">
        <f t="shared" ca="1" si="304"/>
        <v>0.55047847150969731</v>
      </c>
      <c r="AX2870">
        <f t="shared" ca="1" si="305"/>
        <v>0.67252563490025907</v>
      </c>
    </row>
    <row r="2871" spans="1:50">
      <c r="A2871">
        <f t="shared" ca="1" si="301"/>
        <v>0.63712250519853941</v>
      </c>
      <c r="R2871">
        <f t="shared" ca="1" si="302"/>
        <v>-1.4464466056870913</v>
      </c>
      <c r="AH2871">
        <f t="shared" ca="1" si="303"/>
        <v>21.423439860400698</v>
      </c>
      <c r="AI2871">
        <f t="shared" ca="1" si="304"/>
        <v>0.59169010529393218</v>
      </c>
      <c r="AX2871">
        <f t="shared" ca="1" si="305"/>
        <v>1.3171234235534177</v>
      </c>
    </row>
    <row r="2872" spans="1:50">
      <c r="A2872">
        <f t="shared" ca="1" si="301"/>
        <v>0.20096229682231115</v>
      </c>
      <c r="R2872">
        <f t="shared" ca="1" si="302"/>
        <v>-1.5548476402737643</v>
      </c>
      <c r="AH2872">
        <f t="shared" ca="1" si="303"/>
        <v>10.096044537026842</v>
      </c>
      <c r="AI2872">
        <f t="shared" ca="1" si="304"/>
        <v>0.20383716920452721</v>
      </c>
      <c r="AX2872">
        <f t="shared" ca="1" si="305"/>
        <v>0.9258595173181825</v>
      </c>
    </row>
    <row r="2873" spans="1:50">
      <c r="A2873">
        <f t="shared" ca="1" si="301"/>
        <v>0.36836357004466636</v>
      </c>
      <c r="R2873">
        <f t="shared" ca="1" si="302"/>
        <v>-0.98323026769555388</v>
      </c>
      <c r="AH2873">
        <f t="shared" ca="1" si="303"/>
        <v>14.063197664852559</v>
      </c>
      <c r="AI2873">
        <f t="shared" ca="1" si="304"/>
        <v>0.35427311896227087</v>
      </c>
      <c r="AX2873">
        <f t="shared" ca="1" si="305"/>
        <v>0.10459524762950674</v>
      </c>
    </row>
    <row r="2874" spans="1:50">
      <c r="A2874">
        <f t="shared" ca="1" si="301"/>
        <v>0.17643121955397489</v>
      </c>
      <c r="R2874">
        <f t="shared" ca="1" si="302"/>
        <v>0.51869261458405524</v>
      </c>
      <c r="AH2874">
        <f t="shared" ca="1" si="303"/>
        <v>12.895776211790114</v>
      </c>
      <c r="AI2874">
        <f t="shared" ca="1" si="304"/>
        <v>0.31163828853721975</v>
      </c>
      <c r="AX2874">
        <f t="shared" ca="1" si="305"/>
        <v>3.568616887365255E-2</v>
      </c>
    </row>
    <row r="2875" spans="1:50">
      <c r="A2875">
        <f t="shared" ca="1" si="301"/>
        <v>0.75796672962632328</v>
      </c>
      <c r="R2875">
        <f t="shared" ca="1" si="302"/>
        <v>1.0855415641476973</v>
      </c>
      <c r="AH2875">
        <f t="shared" ca="1" si="303"/>
        <v>41.41135800212723</v>
      </c>
      <c r="AI2875">
        <f t="shared" ca="1" si="304"/>
        <v>0.96311761431618803</v>
      </c>
      <c r="AX2875">
        <f t="shared" ca="1" si="305"/>
        <v>1.079640399875996</v>
      </c>
    </row>
    <row r="2876" spans="1:50">
      <c r="A2876">
        <f t="shared" ca="1" si="301"/>
        <v>0.6843824081912746</v>
      </c>
      <c r="R2876">
        <f t="shared" ca="1" si="302"/>
        <v>-1.292711005780985</v>
      </c>
      <c r="AH2876">
        <f t="shared" ca="1" si="303"/>
        <v>28.417220048061559</v>
      </c>
      <c r="AI2876">
        <f t="shared" ca="1" si="304"/>
        <v>0.76709180477310202</v>
      </c>
      <c r="AX2876">
        <f t="shared" ca="1" si="305"/>
        <v>2.693440231624896</v>
      </c>
    </row>
    <row r="2877" spans="1:50">
      <c r="A2877">
        <f t="shared" ca="1" si="301"/>
        <v>0.20427608532725705</v>
      </c>
      <c r="R2877">
        <f t="shared" ca="1" si="302"/>
        <v>-0.99508082991952906</v>
      </c>
      <c r="AH2877">
        <f t="shared" ca="1" si="303"/>
        <v>15.773432467965215</v>
      </c>
      <c r="AI2877">
        <f t="shared" ca="1" si="304"/>
        <v>0.41427103748753114</v>
      </c>
      <c r="AX2877">
        <f t="shared" ca="1" si="305"/>
        <v>3.2988661130112757</v>
      </c>
    </row>
    <row r="2878" spans="1:50">
      <c r="A2878">
        <f t="shared" ca="1" si="301"/>
        <v>0.51676742219310801</v>
      </c>
      <c r="R2878">
        <f t="shared" ca="1" si="302"/>
        <v>1.7747320762371621</v>
      </c>
      <c r="AH2878">
        <f t="shared" ca="1" si="303"/>
        <v>8.3975539228222349</v>
      </c>
      <c r="AI2878">
        <f t="shared" ca="1" si="304"/>
        <v>0.14103782377341423</v>
      </c>
      <c r="AX2878">
        <f t="shared" ca="1" si="305"/>
        <v>4.8782469543795104</v>
      </c>
    </row>
    <row r="2879" spans="1:50">
      <c r="A2879">
        <f t="shared" ca="1" si="301"/>
        <v>0.96007049230753005</v>
      </c>
      <c r="R2879">
        <f t="shared" ca="1" si="302"/>
        <v>-9.3948066249200046E-2</v>
      </c>
      <c r="AH2879">
        <f t="shared" ca="1" si="303"/>
        <v>25.026293445831559</v>
      </c>
      <c r="AI2879">
        <f t="shared" ca="1" si="304"/>
        <v>0.68815699047314216</v>
      </c>
      <c r="AX2879">
        <f t="shared" ca="1" si="305"/>
        <v>4.2229179155364012</v>
      </c>
    </row>
    <row r="2880" spans="1:50">
      <c r="A2880">
        <f t="shared" ca="1" si="301"/>
        <v>0.73216034912660577</v>
      </c>
      <c r="R2880">
        <f t="shared" ca="1" si="302"/>
        <v>-0.49038927585365782</v>
      </c>
      <c r="AH2880">
        <f t="shared" ca="1" si="303"/>
        <v>13.103378404719152</v>
      </c>
      <c r="AI2880">
        <f t="shared" ca="1" si="304"/>
        <v>0.3193196574273276</v>
      </c>
      <c r="AX2880">
        <f t="shared" ca="1" si="305"/>
        <v>2.0557865474576937</v>
      </c>
    </row>
    <row r="2881" spans="1:50">
      <c r="A2881">
        <f t="shared" ca="1" si="301"/>
        <v>0.66081182978336883</v>
      </c>
      <c r="R2881">
        <f t="shared" ca="1" si="302"/>
        <v>-0.50806424750132861</v>
      </c>
      <c r="AH2881">
        <f t="shared" ca="1" si="303"/>
        <v>41.157532273189453</v>
      </c>
      <c r="AI2881">
        <f t="shared" ca="1" si="304"/>
        <v>0.96090538225015698</v>
      </c>
      <c r="AX2881">
        <f t="shared" ca="1" si="305"/>
        <v>5.7021889188526167</v>
      </c>
    </row>
    <row r="2882" spans="1:50">
      <c r="A2882">
        <f t="shared" ca="1" si="301"/>
        <v>0.13171544906060284</v>
      </c>
      <c r="R2882">
        <f t="shared" ca="1" si="302"/>
        <v>0.85975115785736766</v>
      </c>
      <c r="AH2882">
        <f t="shared" ca="1" si="303"/>
        <v>8.520214586032079</v>
      </c>
      <c r="AI2882">
        <f t="shared" ca="1" si="304"/>
        <v>0.14518811318406755</v>
      </c>
      <c r="AX2882">
        <f t="shared" ca="1" si="305"/>
        <v>6.770120922912938E-2</v>
      </c>
    </row>
    <row r="2883" spans="1:50">
      <c r="A2883">
        <f t="shared" ref="A2883:A2946" ca="1" si="306">RAND()</f>
        <v>0.48555372779178596</v>
      </c>
      <c r="R2883">
        <f t="shared" ref="R2883:R2946" ca="1" si="307">_xlfn.NORM.INV(RAND(),0,1)</f>
        <v>-9.482204458958246E-2</v>
      </c>
      <c r="AH2883">
        <f t="shared" ref="AH2883:AH2946" ca="1" si="308">IF(AI2883&lt;$AL$4,$AL$1+SQRT(AI2883*($AL$2-$AL$1)*($AL$3-$AL$1)),$AL$2-SQRT((1-AI2883)*($AL$2-$AL$1)*($AL$2-$AL$3)))</f>
        <v>41.680433264188473</v>
      </c>
      <c r="AI2883">
        <f t="shared" ref="AI2883:AI2946" ca="1" si="309">RAND()</f>
        <v>0.96539240466418919</v>
      </c>
      <c r="AX2883">
        <f t="shared" ref="AX2883:AX2946" ca="1" si="310">-LN(1-RAND())/$AW$2</f>
        <v>2.5524273705647129</v>
      </c>
    </row>
    <row r="2884" spans="1:50">
      <c r="A2884">
        <f t="shared" ca="1" si="306"/>
        <v>0.84343582411576079</v>
      </c>
      <c r="R2884">
        <f t="shared" ca="1" si="307"/>
        <v>0.13804993241405208</v>
      </c>
      <c r="AH2884">
        <f t="shared" ca="1" si="308"/>
        <v>6.4075070056058818</v>
      </c>
      <c r="AI2884">
        <f t="shared" ca="1" si="309"/>
        <v>8.2112292053776903E-2</v>
      </c>
      <c r="AX2884">
        <f t="shared" ca="1" si="310"/>
        <v>0.39269864182448105</v>
      </c>
    </row>
    <row r="2885" spans="1:50">
      <c r="A2885">
        <f t="shared" ca="1" si="306"/>
        <v>0.47795227919401584</v>
      </c>
      <c r="R2885">
        <f t="shared" ca="1" si="307"/>
        <v>0.34780967809127405</v>
      </c>
      <c r="AH2885">
        <f t="shared" ca="1" si="308"/>
        <v>38.333694992505592</v>
      </c>
      <c r="AI2885">
        <f t="shared" ca="1" si="309"/>
        <v>0.93194866373605545</v>
      </c>
      <c r="AX2885">
        <f t="shared" ca="1" si="310"/>
        <v>2.9377084763598598</v>
      </c>
    </row>
    <row r="2886" spans="1:50">
      <c r="A2886">
        <f t="shared" ca="1" si="306"/>
        <v>0.80547937171682116</v>
      </c>
      <c r="R2886">
        <f t="shared" ca="1" si="307"/>
        <v>1.6079064874907349</v>
      </c>
      <c r="AH2886">
        <f t="shared" ca="1" si="308"/>
        <v>4.6112246623722566</v>
      </c>
      <c r="AI2886">
        <f t="shared" ca="1" si="309"/>
        <v>4.252678577374025E-2</v>
      </c>
      <c r="AX2886">
        <f t="shared" ca="1" si="310"/>
        <v>0.40646567223953939</v>
      </c>
    </row>
    <row r="2887" spans="1:50">
      <c r="A2887">
        <f t="shared" ca="1" si="306"/>
        <v>0.31738283948048174</v>
      </c>
      <c r="R2887">
        <f t="shared" ca="1" si="307"/>
        <v>0.51711457981012543</v>
      </c>
      <c r="AH2887">
        <f t="shared" ca="1" si="308"/>
        <v>15.413206060445155</v>
      </c>
      <c r="AI2887">
        <f t="shared" ca="1" si="309"/>
        <v>0.40187684249138611</v>
      </c>
      <c r="AX2887">
        <f t="shared" ca="1" si="310"/>
        <v>0.71971724871124942</v>
      </c>
    </row>
    <row r="2888" spans="1:50">
      <c r="A2888">
        <f t="shared" ca="1" si="306"/>
        <v>0.53276570171385429</v>
      </c>
      <c r="R2888">
        <f t="shared" ca="1" si="307"/>
        <v>0.47979877868285342</v>
      </c>
      <c r="AH2888">
        <f t="shared" ca="1" si="308"/>
        <v>26.623641122283356</v>
      </c>
      <c r="AI2888">
        <f t="shared" ca="1" si="309"/>
        <v>0.72677292281009909</v>
      </c>
      <c r="AX2888">
        <f t="shared" ca="1" si="310"/>
        <v>3.7496399710993575</v>
      </c>
    </row>
    <row r="2889" spans="1:50">
      <c r="A2889">
        <f t="shared" ca="1" si="306"/>
        <v>0.70690588622299244</v>
      </c>
      <c r="R2889">
        <f t="shared" ca="1" si="307"/>
        <v>0.56263633861215945</v>
      </c>
      <c r="AH2889">
        <f t="shared" ca="1" si="308"/>
        <v>20.80256264907079</v>
      </c>
      <c r="AI2889">
        <f t="shared" ca="1" si="309"/>
        <v>0.57375482606928196</v>
      </c>
      <c r="AX2889">
        <f t="shared" ca="1" si="310"/>
        <v>3.5207631343850321</v>
      </c>
    </row>
    <row r="2890" spans="1:50">
      <c r="A2890">
        <f t="shared" ca="1" si="306"/>
        <v>0.25282951006354859</v>
      </c>
      <c r="R2890">
        <f t="shared" ca="1" si="307"/>
        <v>-0.81767606768174017</v>
      </c>
      <c r="AH2890">
        <f t="shared" ca="1" si="308"/>
        <v>23.841340016314138</v>
      </c>
      <c r="AI2890">
        <f t="shared" ca="1" si="309"/>
        <v>0.65786225392895592</v>
      </c>
      <c r="AX2890">
        <f t="shared" ca="1" si="310"/>
        <v>6.1069635924591035</v>
      </c>
    </row>
    <row r="2891" spans="1:50">
      <c r="A2891">
        <f t="shared" ca="1" si="306"/>
        <v>0.95248820805214784</v>
      </c>
      <c r="R2891">
        <f t="shared" ca="1" si="307"/>
        <v>-0.39662147396617453</v>
      </c>
      <c r="AH2891">
        <f t="shared" ca="1" si="308"/>
        <v>41.974274408680657</v>
      </c>
      <c r="AI2891">
        <f t="shared" ca="1" si="309"/>
        <v>0.9677938643664209</v>
      </c>
      <c r="AX2891">
        <f t="shared" ca="1" si="310"/>
        <v>0.25934738054634204</v>
      </c>
    </row>
    <row r="2892" spans="1:50">
      <c r="A2892">
        <f t="shared" ca="1" si="306"/>
        <v>0.9754295351404404</v>
      </c>
      <c r="R2892">
        <f t="shared" ca="1" si="307"/>
        <v>1.1074599799591109</v>
      </c>
      <c r="AH2892">
        <f t="shared" ca="1" si="308"/>
        <v>26.346245092974378</v>
      </c>
      <c r="AI2892">
        <f t="shared" ca="1" si="309"/>
        <v>0.72024993939918069</v>
      </c>
      <c r="AX2892">
        <f t="shared" ca="1" si="310"/>
        <v>1.9159103724785005</v>
      </c>
    </row>
    <row r="2893" spans="1:50">
      <c r="A2893">
        <f t="shared" ca="1" si="306"/>
        <v>0.34841879843399215</v>
      </c>
      <c r="R2893">
        <f t="shared" ca="1" si="307"/>
        <v>5.7601314213957561E-2</v>
      </c>
      <c r="AH2893">
        <f t="shared" ca="1" si="308"/>
        <v>20.004399485973508</v>
      </c>
      <c r="AI2893">
        <f t="shared" ca="1" si="309"/>
        <v>0.55013197490146681</v>
      </c>
      <c r="AX2893">
        <f t="shared" ca="1" si="310"/>
        <v>2.6806274923619888</v>
      </c>
    </row>
    <row r="2894" spans="1:50">
      <c r="A2894">
        <f t="shared" ca="1" si="306"/>
        <v>0.39431398690794928</v>
      </c>
      <c r="R2894">
        <f t="shared" ca="1" si="307"/>
        <v>-0.28959325257948443</v>
      </c>
      <c r="AH2894">
        <f t="shared" ca="1" si="308"/>
        <v>41.412475664461297</v>
      </c>
      <c r="AI2894">
        <f t="shared" ca="1" si="309"/>
        <v>0.96312721289326531</v>
      </c>
      <c r="AX2894">
        <f t="shared" ca="1" si="310"/>
        <v>6.7508001124632566E-2</v>
      </c>
    </row>
    <row r="2895" spans="1:50">
      <c r="A2895">
        <f t="shared" ca="1" si="306"/>
        <v>0.19343553630491905</v>
      </c>
      <c r="R2895">
        <f t="shared" ca="1" si="307"/>
        <v>-0.36716917577548142</v>
      </c>
      <c r="AH2895">
        <f t="shared" ca="1" si="308"/>
        <v>29.927670122647893</v>
      </c>
      <c r="AI2895">
        <f t="shared" ca="1" si="309"/>
        <v>0.798550786647379</v>
      </c>
      <c r="AX2895">
        <f t="shared" ca="1" si="310"/>
        <v>0.98501693952767566</v>
      </c>
    </row>
    <row r="2896" spans="1:50">
      <c r="A2896">
        <f t="shared" ca="1" si="306"/>
        <v>0.34067897072122044</v>
      </c>
      <c r="R2896">
        <f t="shared" ca="1" si="307"/>
        <v>-1.0469930768733036</v>
      </c>
      <c r="AH2896">
        <f t="shared" ca="1" si="308"/>
        <v>21.224543787944025</v>
      </c>
      <c r="AI2896">
        <f t="shared" ca="1" si="309"/>
        <v>0.58598655989402459</v>
      </c>
      <c r="AX2896">
        <f t="shared" ca="1" si="310"/>
        <v>0.27611827130748123</v>
      </c>
    </row>
    <row r="2897" spans="1:50">
      <c r="A2897">
        <f t="shared" ca="1" si="306"/>
        <v>0.28858790945258184</v>
      </c>
      <c r="R2897">
        <f t="shared" ca="1" si="307"/>
        <v>0.87209488391213774</v>
      </c>
      <c r="AH2897">
        <f t="shared" ca="1" si="308"/>
        <v>9.6821667299668217</v>
      </c>
      <c r="AI2897">
        <f t="shared" ca="1" si="309"/>
        <v>0.18748870517375282</v>
      </c>
      <c r="AX2897">
        <f t="shared" ca="1" si="310"/>
        <v>0.32291298800542756</v>
      </c>
    </row>
    <row r="2898" spans="1:50">
      <c r="A2898">
        <f t="shared" ca="1" si="306"/>
        <v>0.67578616577137873</v>
      </c>
      <c r="R2898">
        <f t="shared" ca="1" si="307"/>
        <v>-1.5365882516693736</v>
      </c>
      <c r="AH2898">
        <f t="shared" ca="1" si="308"/>
        <v>20.555185907699475</v>
      </c>
      <c r="AI2898">
        <f t="shared" ca="1" si="309"/>
        <v>0.5665014615349302</v>
      </c>
      <c r="AX2898">
        <f t="shared" ca="1" si="310"/>
        <v>2.2618725147124157</v>
      </c>
    </row>
    <row r="2899" spans="1:50">
      <c r="A2899">
        <f t="shared" ca="1" si="306"/>
        <v>0.4278930629542701</v>
      </c>
      <c r="R2899">
        <f t="shared" ca="1" si="307"/>
        <v>2.7412822445941449</v>
      </c>
      <c r="AH2899">
        <f t="shared" ca="1" si="308"/>
        <v>16.916199376107926</v>
      </c>
      <c r="AI2899">
        <f t="shared" ca="1" si="309"/>
        <v>0.4527310681392791</v>
      </c>
      <c r="AX2899">
        <f t="shared" ca="1" si="310"/>
        <v>3.7739832072432886</v>
      </c>
    </row>
    <row r="2900" spans="1:50">
      <c r="A2900">
        <f t="shared" ca="1" si="306"/>
        <v>0.26713420165789614</v>
      </c>
      <c r="R2900">
        <f t="shared" ca="1" si="307"/>
        <v>1.1352527716126934</v>
      </c>
      <c r="AH2900">
        <f t="shared" ca="1" si="308"/>
        <v>41.776855939129923</v>
      </c>
      <c r="AI2900">
        <f t="shared" ca="1" si="309"/>
        <v>0.96618995087708859</v>
      </c>
      <c r="AX2900">
        <f t="shared" ca="1" si="310"/>
        <v>0.71974058920393813</v>
      </c>
    </row>
    <row r="2901" spans="1:50">
      <c r="A2901">
        <f t="shared" ca="1" si="306"/>
        <v>0.50289759224791897</v>
      </c>
      <c r="R2901">
        <f t="shared" ca="1" si="307"/>
        <v>1.1510577628842453</v>
      </c>
      <c r="AH2901">
        <f t="shared" ca="1" si="308"/>
        <v>23.520754905710934</v>
      </c>
      <c r="AI2901">
        <f t="shared" ca="1" si="309"/>
        <v>0.6494247896182842</v>
      </c>
      <c r="AX2901">
        <f t="shared" ca="1" si="310"/>
        <v>0.34834473419459427</v>
      </c>
    </row>
    <row r="2902" spans="1:50">
      <c r="A2902">
        <f t="shared" ca="1" si="306"/>
        <v>0.7806809856111655</v>
      </c>
      <c r="R2902">
        <f t="shared" ca="1" si="307"/>
        <v>-1.2186052374373291</v>
      </c>
      <c r="AH2902">
        <f t="shared" ca="1" si="308"/>
        <v>28.252855831923213</v>
      </c>
      <c r="AI2902">
        <f t="shared" ca="1" si="309"/>
        <v>0.7635308602664419</v>
      </c>
      <c r="AX2902">
        <f t="shared" ca="1" si="310"/>
        <v>6.9683564376410576</v>
      </c>
    </row>
    <row r="2903" spans="1:50">
      <c r="A2903">
        <f t="shared" ca="1" si="306"/>
        <v>0.76934665398908952</v>
      </c>
      <c r="R2903">
        <f t="shared" ca="1" si="307"/>
        <v>-0.38477889417427974</v>
      </c>
      <c r="AH2903">
        <f t="shared" ca="1" si="308"/>
        <v>26.17617939425493</v>
      </c>
      <c r="AI2903">
        <f t="shared" ca="1" si="309"/>
        <v>0.71621278587263826</v>
      </c>
      <c r="AX2903">
        <f t="shared" ca="1" si="310"/>
        <v>1.1075874868556976</v>
      </c>
    </row>
    <row r="2904" spans="1:50">
      <c r="A2904">
        <f t="shared" ca="1" si="306"/>
        <v>0.86041873045915696</v>
      </c>
      <c r="R2904">
        <f t="shared" ca="1" si="307"/>
        <v>0.15941106689146636</v>
      </c>
      <c r="AH2904">
        <f t="shared" ca="1" si="308"/>
        <v>20.34688718693959</v>
      </c>
      <c r="AI2904">
        <f t="shared" ca="1" si="309"/>
        <v>0.56034645024795626</v>
      </c>
      <c r="AX2904">
        <f t="shared" ca="1" si="310"/>
        <v>1.1145223659508261</v>
      </c>
    </row>
    <row r="2905" spans="1:50">
      <c r="A2905">
        <f t="shared" ca="1" si="306"/>
        <v>0.55177922518538303</v>
      </c>
      <c r="R2905">
        <f t="shared" ca="1" si="307"/>
        <v>-0.68787384346635294</v>
      </c>
      <c r="AH2905">
        <f t="shared" ca="1" si="308"/>
        <v>3.876988065793646</v>
      </c>
      <c r="AI2905">
        <f t="shared" ca="1" si="309"/>
        <v>3.0062072924612715E-2</v>
      </c>
      <c r="AX2905">
        <f t="shared" ca="1" si="310"/>
        <v>2.5065704395970339</v>
      </c>
    </row>
    <row r="2906" spans="1:50">
      <c r="A2906">
        <f t="shared" ca="1" si="306"/>
        <v>0.84579827262808649</v>
      </c>
      <c r="R2906">
        <f t="shared" ca="1" si="307"/>
        <v>-0.76928891012504241</v>
      </c>
      <c r="AH2906">
        <f t="shared" ca="1" si="308"/>
        <v>19.436139757846796</v>
      </c>
      <c r="AI2906">
        <f t="shared" ca="1" si="309"/>
        <v>0.53292522354906335</v>
      </c>
      <c r="AX2906">
        <f t="shared" ca="1" si="310"/>
        <v>11.949062196486675</v>
      </c>
    </row>
    <row r="2907" spans="1:50">
      <c r="A2907">
        <f t="shared" ca="1" si="306"/>
        <v>0.27973614541941227</v>
      </c>
      <c r="R2907">
        <f t="shared" ca="1" si="307"/>
        <v>0.20831690475960268</v>
      </c>
      <c r="AH2907">
        <f t="shared" ca="1" si="308"/>
        <v>29.603096316272595</v>
      </c>
      <c r="AI2907">
        <f t="shared" ca="1" si="309"/>
        <v>0.79198316005837366</v>
      </c>
      <c r="AX2907">
        <f t="shared" ca="1" si="310"/>
        <v>1.2522174238069725</v>
      </c>
    </row>
    <row r="2908" spans="1:50">
      <c r="A2908">
        <f t="shared" ca="1" si="306"/>
        <v>0.79568733326848462</v>
      </c>
      <c r="R2908">
        <f t="shared" ca="1" si="307"/>
        <v>-1.1930533113672424</v>
      </c>
      <c r="AH2908">
        <f t="shared" ca="1" si="308"/>
        <v>17.465420109679862</v>
      </c>
      <c r="AI2908">
        <f t="shared" ca="1" si="309"/>
        <v>0.4707505556801882</v>
      </c>
      <c r="AX2908">
        <f t="shared" ca="1" si="310"/>
        <v>0.88351719732352241</v>
      </c>
    </row>
    <row r="2909" spans="1:50">
      <c r="A2909">
        <f t="shared" ca="1" si="306"/>
        <v>0.7902230985787807</v>
      </c>
      <c r="R2909">
        <f t="shared" ca="1" si="307"/>
        <v>2.126960106503708</v>
      </c>
      <c r="AH2909">
        <f t="shared" ca="1" si="308"/>
        <v>25.285257127872399</v>
      </c>
      <c r="AI2909">
        <f t="shared" ca="1" si="309"/>
        <v>0.69459074238230889</v>
      </c>
      <c r="AX2909">
        <f t="shared" ca="1" si="310"/>
        <v>4.1991647528857436</v>
      </c>
    </row>
    <row r="2910" spans="1:50">
      <c r="A2910">
        <f t="shared" ca="1" si="306"/>
        <v>0.8362154940630242</v>
      </c>
      <c r="R2910">
        <f t="shared" ca="1" si="307"/>
        <v>0.75305491042545569</v>
      </c>
      <c r="AH2910">
        <f t="shared" ca="1" si="308"/>
        <v>20.428436106619856</v>
      </c>
      <c r="AI2910">
        <f t="shared" ca="1" si="309"/>
        <v>0.56276130444986794</v>
      </c>
      <c r="AX2910">
        <f t="shared" ca="1" si="310"/>
        <v>3.181651604231706</v>
      </c>
    </row>
    <row r="2911" spans="1:50">
      <c r="A2911">
        <f t="shared" ca="1" si="306"/>
        <v>0.5736280321292585</v>
      </c>
      <c r="R2911">
        <f t="shared" ca="1" si="307"/>
        <v>-0.16551605113577811</v>
      </c>
      <c r="AH2911">
        <f t="shared" ca="1" si="308"/>
        <v>16.507977984062421</v>
      </c>
      <c r="AI2911">
        <f t="shared" ca="1" si="309"/>
        <v>0.43914223064197622</v>
      </c>
      <c r="AX2911">
        <f t="shared" ca="1" si="310"/>
        <v>2.4239693501868858</v>
      </c>
    </row>
    <row r="2912" spans="1:50">
      <c r="A2912">
        <f t="shared" ca="1" si="306"/>
        <v>0.9936995989845091</v>
      </c>
      <c r="R2912">
        <f t="shared" ca="1" si="307"/>
        <v>-0.34124317446534735</v>
      </c>
      <c r="AH2912">
        <f t="shared" ca="1" si="308"/>
        <v>12.36055782904166</v>
      </c>
      <c r="AI2912">
        <f t="shared" ca="1" si="309"/>
        <v>0.29163619652954142</v>
      </c>
      <c r="AX2912">
        <f t="shared" ca="1" si="310"/>
        <v>0.32394777594158208</v>
      </c>
    </row>
    <row r="2913" spans="1:50">
      <c r="A2913">
        <f t="shared" ca="1" si="306"/>
        <v>6.6112930324949915E-2</v>
      </c>
      <c r="R2913">
        <f t="shared" ca="1" si="307"/>
        <v>0.8329052048505865</v>
      </c>
      <c r="AH2913">
        <f t="shared" ca="1" si="308"/>
        <v>16.026401241906022</v>
      </c>
      <c r="AI2913">
        <f t="shared" ca="1" si="309"/>
        <v>0.42289729371201767</v>
      </c>
      <c r="AX2913">
        <f t="shared" ca="1" si="310"/>
        <v>1.7580836764741044</v>
      </c>
    </row>
    <row r="2914" spans="1:50">
      <c r="A2914">
        <f t="shared" ca="1" si="306"/>
        <v>3.0221752626948484E-2</v>
      </c>
      <c r="R2914">
        <f t="shared" ca="1" si="307"/>
        <v>-7.1536581265563823E-2</v>
      </c>
      <c r="AH2914">
        <f t="shared" ca="1" si="308"/>
        <v>15.46439550236471</v>
      </c>
      <c r="AI2914">
        <f t="shared" ca="1" si="309"/>
        <v>0.40364601099145658</v>
      </c>
      <c r="AX2914">
        <f t="shared" ca="1" si="310"/>
        <v>1.1903965938547807</v>
      </c>
    </row>
    <row r="2915" spans="1:50">
      <c r="A2915">
        <f t="shared" ca="1" si="306"/>
        <v>0.45423652529974701</v>
      </c>
      <c r="R2915">
        <f t="shared" ca="1" si="307"/>
        <v>-1.1654270867701173</v>
      </c>
      <c r="AH2915">
        <f t="shared" ca="1" si="308"/>
        <v>33.277953904360324</v>
      </c>
      <c r="AI2915">
        <f t="shared" ca="1" si="309"/>
        <v>0.86018658718765095</v>
      </c>
      <c r="AX2915">
        <f t="shared" ca="1" si="310"/>
        <v>0.30605635520051105</v>
      </c>
    </row>
    <row r="2916" spans="1:50">
      <c r="A2916">
        <f t="shared" ca="1" si="306"/>
        <v>0.31467637889110467</v>
      </c>
      <c r="R2916">
        <f t="shared" ca="1" si="307"/>
        <v>0.36104919947626385</v>
      </c>
      <c r="AH2916">
        <f t="shared" ca="1" si="308"/>
        <v>13.478332921448732</v>
      </c>
      <c r="AI2916">
        <f t="shared" ca="1" si="309"/>
        <v>0.33308391690173222</v>
      </c>
      <c r="AX2916">
        <f t="shared" ca="1" si="310"/>
        <v>0.93117714622537884</v>
      </c>
    </row>
    <row r="2917" spans="1:50">
      <c r="A2917">
        <f t="shared" ca="1" si="306"/>
        <v>0.64269193654746537</v>
      </c>
      <c r="R2917">
        <f t="shared" ca="1" si="307"/>
        <v>-1.5302506606558961</v>
      </c>
      <c r="AH2917">
        <f t="shared" ca="1" si="308"/>
        <v>10.577707393800239</v>
      </c>
      <c r="AI2917">
        <f t="shared" ca="1" si="309"/>
        <v>0.22294142283558371</v>
      </c>
      <c r="AX2917">
        <f t="shared" ca="1" si="310"/>
        <v>9.4742051973985095E-2</v>
      </c>
    </row>
    <row r="2918" spans="1:50">
      <c r="A2918">
        <f t="shared" ca="1" si="306"/>
        <v>0.63733477597179988</v>
      </c>
      <c r="R2918">
        <f t="shared" ca="1" si="307"/>
        <v>-0.1240302463022649</v>
      </c>
      <c r="AH2918">
        <f t="shared" ca="1" si="308"/>
        <v>25.940701427961674</v>
      </c>
      <c r="AI2918">
        <f t="shared" ca="1" si="309"/>
        <v>0.71057507611075732</v>
      </c>
      <c r="AX2918">
        <f t="shared" ca="1" si="310"/>
        <v>1.208663387690559</v>
      </c>
    </row>
    <row r="2919" spans="1:50">
      <c r="A2919">
        <f t="shared" ca="1" si="306"/>
        <v>0.78844313186121306</v>
      </c>
      <c r="R2919">
        <f t="shared" ca="1" si="307"/>
        <v>0.91954282758571027</v>
      </c>
      <c r="AH2919">
        <f t="shared" ca="1" si="308"/>
        <v>29.345257568861765</v>
      </c>
      <c r="AI2919">
        <f t="shared" ca="1" si="309"/>
        <v>0.78669080755166887</v>
      </c>
      <c r="AX2919">
        <f t="shared" ca="1" si="310"/>
        <v>4.6473688736883441</v>
      </c>
    </row>
    <row r="2920" spans="1:50">
      <c r="A2920">
        <f t="shared" ca="1" si="306"/>
        <v>0.4404618387349275</v>
      </c>
      <c r="R2920">
        <f t="shared" ca="1" si="307"/>
        <v>-0.28096952572444372</v>
      </c>
      <c r="AH2920">
        <f t="shared" ca="1" si="308"/>
        <v>16.04907146030525</v>
      </c>
      <c r="AI2920">
        <f t="shared" ca="1" si="309"/>
        <v>0.42366722564627024</v>
      </c>
      <c r="AX2920">
        <f t="shared" ca="1" si="310"/>
        <v>2.8039687097141743</v>
      </c>
    </row>
    <row r="2921" spans="1:50">
      <c r="A2921">
        <f t="shared" ca="1" si="306"/>
        <v>0.87438597242290594</v>
      </c>
      <c r="R2921">
        <f t="shared" ca="1" si="307"/>
        <v>9.6617107399914567E-2</v>
      </c>
      <c r="AH2921">
        <f t="shared" ca="1" si="308"/>
        <v>14.802025658973974</v>
      </c>
      <c r="AI2921">
        <f t="shared" ca="1" si="309"/>
        <v>0.38055130114423685</v>
      </c>
      <c r="AX2921">
        <f t="shared" ca="1" si="310"/>
        <v>1.5594041773863498</v>
      </c>
    </row>
    <row r="2922" spans="1:50">
      <c r="A2922">
        <f t="shared" ca="1" si="306"/>
        <v>0.61372141126892055</v>
      </c>
      <c r="R2922">
        <f t="shared" ca="1" si="307"/>
        <v>0.81379429060460273</v>
      </c>
      <c r="AH2922">
        <f t="shared" ca="1" si="308"/>
        <v>4.7174178282228381</v>
      </c>
      <c r="AI2922">
        <f t="shared" ca="1" si="309"/>
        <v>4.4508061932069354E-2</v>
      </c>
      <c r="AX2922">
        <f t="shared" ca="1" si="310"/>
        <v>1.6121489796684594</v>
      </c>
    </row>
    <row r="2923" spans="1:50">
      <c r="A2923">
        <f t="shared" ca="1" si="306"/>
        <v>0.41474864088970009</v>
      </c>
      <c r="R2923">
        <f t="shared" ca="1" si="307"/>
        <v>-1.2053880653078575</v>
      </c>
      <c r="AH2923">
        <f t="shared" ca="1" si="308"/>
        <v>11.517339114924035</v>
      </c>
      <c r="AI2923">
        <f t="shared" ca="1" si="309"/>
        <v>0.25954240560212216</v>
      </c>
      <c r="AX2923">
        <f t="shared" ca="1" si="310"/>
        <v>2.3830278030011476</v>
      </c>
    </row>
    <row r="2924" spans="1:50">
      <c r="A2924">
        <f t="shared" ca="1" si="306"/>
        <v>0.89941625926728141</v>
      </c>
      <c r="R2924">
        <f t="shared" ca="1" si="307"/>
        <v>-0.48283166921424903</v>
      </c>
      <c r="AH2924">
        <f t="shared" ca="1" si="308"/>
        <v>29.081562511807398</v>
      </c>
      <c r="AI2924">
        <f t="shared" ca="1" si="309"/>
        <v>0.78120948652628919</v>
      </c>
      <c r="AX2924">
        <f t="shared" ca="1" si="310"/>
        <v>1.8613498613755961</v>
      </c>
    </row>
    <row r="2925" spans="1:50">
      <c r="A2925">
        <f t="shared" ca="1" si="306"/>
        <v>0.65750820011478694</v>
      </c>
      <c r="R2925">
        <f t="shared" ca="1" si="307"/>
        <v>-0.61797906434807681</v>
      </c>
      <c r="AH2925">
        <f t="shared" ca="1" si="308"/>
        <v>4.7919618524988001</v>
      </c>
      <c r="AI2925">
        <f t="shared" ca="1" si="309"/>
        <v>4.5925796791607465E-2</v>
      </c>
      <c r="AX2925">
        <f t="shared" ca="1" si="310"/>
        <v>2.5297776158143508</v>
      </c>
    </row>
    <row r="2926" spans="1:50">
      <c r="A2926">
        <f t="shared" ca="1" si="306"/>
        <v>0.76847746289134455</v>
      </c>
      <c r="R2926">
        <f t="shared" ca="1" si="307"/>
        <v>1.3148796262829023</v>
      </c>
      <c r="AH2926">
        <f t="shared" ca="1" si="308"/>
        <v>9.6628284949064156</v>
      </c>
      <c r="AI2926">
        <f t="shared" ca="1" si="309"/>
        <v>0.18674050904395079</v>
      </c>
      <c r="AX2926">
        <f t="shared" ca="1" si="310"/>
        <v>2.5014599043804719</v>
      </c>
    </row>
    <row r="2927" spans="1:50">
      <c r="A2927">
        <f t="shared" ca="1" si="306"/>
        <v>0.58071420102486426</v>
      </c>
      <c r="R2927">
        <f t="shared" ca="1" si="307"/>
        <v>-0.16444866401172581</v>
      </c>
      <c r="AH2927">
        <f t="shared" ca="1" si="308"/>
        <v>42.100431013254934</v>
      </c>
      <c r="AI2927">
        <f t="shared" ca="1" si="309"/>
        <v>0.96879840491182778</v>
      </c>
      <c r="AX2927">
        <f t="shared" ca="1" si="310"/>
        <v>0.73803387048695857</v>
      </c>
    </row>
    <row r="2928" spans="1:50">
      <c r="A2928">
        <f t="shared" ca="1" si="306"/>
        <v>9.6149383551049961E-2</v>
      </c>
      <c r="R2928">
        <f t="shared" ca="1" si="307"/>
        <v>0.9510315178682055</v>
      </c>
      <c r="AH2928">
        <f t="shared" ca="1" si="308"/>
        <v>27.286879489388085</v>
      </c>
      <c r="AI2928">
        <f t="shared" ca="1" si="309"/>
        <v>0.74205707833521017</v>
      </c>
      <c r="AX2928">
        <f t="shared" ca="1" si="310"/>
        <v>3.6421437153100107</v>
      </c>
    </row>
    <row r="2929" spans="1:50">
      <c r="A2929">
        <f t="shared" ca="1" si="306"/>
        <v>0.20392857062802605</v>
      </c>
      <c r="R2929">
        <f t="shared" ca="1" si="307"/>
        <v>3.0768818171370027E-3</v>
      </c>
      <c r="AH2929">
        <f t="shared" ca="1" si="308"/>
        <v>35.797330601031874</v>
      </c>
      <c r="AI2929">
        <f t="shared" ca="1" si="309"/>
        <v>0.8991420909718072</v>
      </c>
      <c r="AX2929">
        <f t="shared" ca="1" si="310"/>
        <v>0.652397357312965</v>
      </c>
    </row>
    <row r="2930" spans="1:50">
      <c r="A2930">
        <f t="shared" ca="1" si="306"/>
        <v>0.381180097012779</v>
      </c>
      <c r="R2930">
        <f t="shared" ca="1" si="307"/>
        <v>1.1590244739832536</v>
      </c>
      <c r="AH2930">
        <f t="shared" ca="1" si="308"/>
        <v>27.35964922962938</v>
      </c>
      <c r="AI2930">
        <f t="shared" ca="1" si="309"/>
        <v>0.74370725849728925</v>
      </c>
      <c r="AX2930">
        <f t="shared" ca="1" si="310"/>
        <v>1.4209479885174354</v>
      </c>
    </row>
    <row r="2931" spans="1:50">
      <c r="A2931">
        <f t="shared" ca="1" si="306"/>
        <v>0.53429123666269374</v>
      </c>
      <c r="R2931">
        <f t="shared" ca="1" si="307"/>
        <v>-0.95035347671399495</v>
      </c>
      <c r="AH2931">
        <f t="shared" ca="1" si="308"/>
        <v>18.643319455233726</v>
      </c>
      <c r="AI2931">
        <f t="shared" ca="1" si="309"/>
        <v>0.50837929260673809</v>
      </c>
      <c r="AX2931">
        <f t="shared" ca="1" si="310"/>
        <v>0.58057863893777539</v>
      </c>
    </row>
    <row r="2932" spans="1:50">
      <c r="A2932">
        <f t="shared" ca="1" si="306"/>
        <v>4.1314576787904178E-2</v>
      </c>
      <c r="R2932">
        <f t="shared" ca="1" si="307"/>
        <v>-2.3715173035942727</v>
      </c>
      <c r="AH2932">
        <f t="shared" ca="1" si="308"/>
        <v>14.317679410880672</v>
      </c>
      <c r="AI2932">
        <f t="shared" ca="1" si="309"/>
        <v>0.36338599868765553</v>
      </c>
      <c r="AX2932">
        <f t="shared" ca="1" si="310"/>
        <v>4.257452151972287</v>
      </c>
    </row>
    <row r="2933" spans="1:50">
      <c r="A2933">
        <f t="shared" ca="1" si="306"/>
        <v>0.61224579876816532</v>
      </c>
      <c r="R2933">
        <f t="shared" ca="1" si="307"/>
        <v>2.4534847491018037</v>
      </c>
      <c r="AH2933">
        <f t="shared" ca="1" si="308"/>
        <v>31.676005404201849</v>
      </c>
      <c r="AI2933">
        <f t="shared" ca="1" si="309"/>
        <v>0.83211561102658005</v>
      </c>
      <c r="AX2933">
        <f t="shared" ca="1" si="310"/>
        <v>2.1687856889989233E-2</v>
      </c>
    </row>
    <row r="2934" spans="1:50">
      <c r="A2934">
        <f t="shared" ca="1" si="306"/>
        <v>0.88180303352509182</v>
      </c>
      <c r="R2934">
        <f t="shared" ca="1" si="307"/>
        <v>0.22246038657510625</v>
      </c>
      <c r="AH2934">
        <f t="shared" ca="1" si="308"/>
        <v>9.6608959820379887</v>
      </c>
      <c r="AI2934">
        <f t="shared" ca="1" si="309"/>
        <v>0.18666582235151552</v>
      </c>
      <c r="AX2934">
        <f t="shared" ca="1" si="310"/>
        <v>0.26403491496043108</v>
      </c>
    </row>
    <row r="2935" spans="1:50">
      <c r="A2935">
        <f t="shared" ca="1" si="306"/>
        <v>0.64654724831694266</v>
      </c>
      <c r="R2935">
        <f t="shared" ca="1" si="307"/>
        <v>7.6406282154606403E-2</v>
      </c>
      <c r="AH2935">
        <f t="shared" ca="1" si="308"/>
        <v>7.5956929755245737</v>
      </c>
      <c r="AI2935">
        <f t="shared" ca="1" si="309"/>
        <v>0.11538910355686671</v>
      </c>
      <c r="AX2935">
        <f t="shared" ca="1" si="310"/>
        <v>2.8590618170307538</v>
      </c>
    </row>
    <row r="2936" spans="1:50">
      <c r="A2936">
        <f t="shared" ca="1" si="306"/>
        <v>0.34985569935419614</v>
      </c>
      <c r="R2936">
        <f t="shared" ca="1" si="307"/>
        <v>-0.28698534880283044</v>
      </c>
      <c r="AH2936">
        <f t="shared" ca="1" si="308"/>
        <v>47.432220817853114</v>
      </c>
      <c r="AI2936">
        <f t="shared" ca="1" si="309"/>
        <v>0.99670325503586654</v>
      </c>
      <c r="AX2936">
        <f t="shared" ca="1" si="310"/>
        <v>0.69982437876654224</v>
      </c>
    </row>
    <row r="2937" spans="1:50">
      <c r="A2937">
        <f t="shared" ca="1" si="306"/>
        <v>0.6065978520946339</v>
      </c>
      <c r="R2937">
        <f t="shared" ca="1" si="307"/>
        <v>-0.87709093270899652</v>
      </c>
      <c r="AH2937">
        <f t="shared" ca="1" si="308"/>
        <v>16.651677341231256</v>
      </c>
      <c r="AI2937">
        <f t="shared" ca="1" si="309"/>
        <v>0.44394468792332564</v>
      </c>
      <c r="AX2937">
        <f t="shared" ca="1" si="310"/>
        <v>17.871527189299794</v>
      </c>
    </row>
    <row r="2938" spans="1:50">
      <c r="A2938">
        <f t="shared" ca="1" si="306"/>
        <v>0.15455056035598713</v>
      </c>
      <c r="R2938">
        <f t="shared" ca="1" si="307"/>
        <v>-0.36801669060755643</v>
      </c>
      <c r="AH2938">
        <f t="shared" ca="1" si="308"/>
        <v>40.780730263175421</v>
      </c>
      <c r="AI2938">
        <f t="shared" ca="1" si="309"/>
        <v>0.95750253275983521</v>
      </c>
      <c r="AX2938">
        <f t="shared" ca="1" si="310"/>
        <v>1.679867441458615</v>
      </c>
    </row>
    <row r="2939" spans="1:50">
      <c r="A2939">
        <f t="shared" ca="1" si="306"/>
        <v>0.5067510433723974</v>
      </c>
      <c r="R2939">
        <f t="shared" ca="1" si="307"/>
        <v>1.6967540112126427</v>
      </c>
      <c r="AH2939">
        <f t="shared" ca="1" si="308"/>
        <v>13.132584462890186</v>
      </c>
      <c r="AI2939">
        <f t="shared" ca="1" si="309"/>
        <v>0.32039683580703704</v>
      </c>
      <c r="AX2939">
        <f t="shared" ca="1" si="310"/>
        <v>0.58665293039952515</v>
      </c>
    </row>
    <row r="2940" spans="1:50">
      <c r="A2940">
        <f t="shared" ca="1" si="306"/>
        <v>0.39213586303794445</v>
      </c>
      <c r="R2940">
        <f t="shared" ca="1" si="307"/>
        <v>4.2205886915105399E-2</v>
      </c>
      <c r="AH2940">
        <f t="shared" ca="1" si="308"/>
        <v>46.098751498472723</v>
      </c>
      <c r="AI2940">
        <f t="shared" ca="1" si="309"/>
        <v>0.99239013006466559</v>
      </c>
      <c r="AX2940">
        <f t="shared" ca="1" si="310"/>
        <v>8.4028252376509371</v>
      </c>
    </row>
    <row r="2941" spans="1:50">
      <c r="A2941">
        <f t="shared" ca="1" si="306"/>
        <v>0.22603793043444487</v>
      </c>
      <c r="R2941">
        <f t="shared" ca="1" si="307"/>
        <v>-0.76589933603258631</v>
      </c>
      <c r="AH2941">
        <f t="shared" ca="1" si="308"/>
        <v>9.5181011540288765</v>
      </c>
      <c r="AI2941">
        <f t="shared" ca="1" si="309"/>
        <v>0.18118849915665169</v>
      </c>
      <c r="AX2941">
        <f t="shared" ca="1" si="310"/>
        <v>6.9580500920272481</v>
      </c>
    </row>
    <row r="2942" spans="1:50">
      <c r="A2942">
        <f t="shared" ca="1" si="306"/>
        <v>0.48401006832007332</v>
      </c>
      <c r="R2942">
        <f t="shared" ca="1" si="307"/>
        <v>-0.847608015389407</v>
      </c>
      <c r="AH2942">
        <f t="shared" ca="1" si="308"/>
        <v>16.604116556956818</v>
      </c>
      <c r="AI2942">
        <f t="shared" ca="1" si="309"/>
        <v>0.44235748452933721</v>
      </c>
      <c r="AX2942">
        <f t="shared" ca="1" si="310"/>
        <v>1.0386302697577683</v>
      </c>
    </row>
    <row r="2943" spans="1:50">
      <c r="A2943">
        <f t="shared" ca="1" si="306"/>
        <v>0.61320393010120633</v>
      </c>
      <c r="R2943">
        <f t="shared" ca="1" si="307"/>
        <v>1.0476035163353441</v>
      </c>
      <c r="AH2943">
        <f t="shared" ca="1" si="308"/>
        <v>17.395880233226706</v>
      </c>
      <c r="AI2943">
        <f t="shared" ca="1" si="309"/>
        <v>0.4684856871169516</v>
      </c>
      <c r="AX2943">
        <f t="shared" ca="1" si="310"/>
        <v>2.4944202995360292</v>
      </c>
    </row>
    <row r="2944" spans="1:50">
      <c r="A2944">
        <f t="shared" ca="1" si="306"/>
        <v>0.52941359352763129</v>
      </c>
      <c r="R2944">
        <f t="shared" ca="1" si="307"/>
        <v>-0.19559023187023153</v>
      </c>
      <c r="AH2944">
        <f t="shared" ca="1" si="308"/>
        <v>19.910149728654911</v>
      </c>
      <c r="AI2944">
        <f t="shared" ca="1" si="309"/>
        <v>0.54730045532401694</v>
      </c>
      <c r="AX2944">
        <f t="shared" ca="1" si="310"/>
        <v>3.2839350349379459</v>
      </c>
    </row>
    <row r="2945" spans="1:50">
      <c r="A2945">
        <f t="shared" ca="1" si="306"/>
        <v>0.86104388749873695</v>
      </c>
      <c r="R2945">
        <f t="shared" ca="1" si="307"/>
        <v>-1.0003542278118325</v>
      </c>
      <c r="AH2945">
        <f t="shared" ca="1" si="308"/>
        <v>21.810704644676171</v>
      </c>
      <c r="AI2945">
        <f t="shared" ca="1" si="309"/>
        <v>0.60268181368515916</v>
      </c>
      <c r="AX2945">
        <f t="shared" ca="1" si="310"/>
        <v>1.8004364332069849</v>
      </c>
    </row>
    <row r="2946" spans="1:50">
      <c r="A2946">
        <f t="shared" ca="1" si="306"/>
        <v>0.34090878835565608</v>
      </c>
      <c r="R2946">
        <f t="shared" ca="1" si="307"/>
        <v>-1.5913836968925919E-2</v>
      </c>
      <c r="AH2946">
        <f t="shared" ca="1" si="308"/>
        <v>1.4518142258626814</v>
      </c>
      <c r="AI2946">
        <f t="shared" ca="1" si="309"/>
        <v>4.2155290928345135E-3</v>
      </c>
      <c r="AX2946">
        <f t="shared" ca="1" si="310"/>
        <v>1.9393347154085849</v>
      </c>
    </row>
    <row r="2947" spans="1:50">
      <c r="A2947">
        <f t="shared" ref="A2947:A3010" ca="1" si="311">RAND()</f>
        <v>0.6036341424701428</v>
      </c>
      <c r="R2947">
        <f t="shared" ref="R2947:R3010" ca="1" si="312">_xlfn.NORM.INV(RAND(),0,1)</f>
        <v>-1.7460299159086567</v>
      </c>
      <c r="AH2947">
        <f t="shared" ref="AH2947:AH3010" ca="1" si="313">IF(AI2947&lt;$AL$4,$AL$1+SQRT(AI2947*($AL$2-$AL$1)*($AL$3-$AL$1)),$AL$2-SQRT((1-AI2947)*($AL$2-$AL$1)*($AL$2-$AL$3)))</f>
        <v>6.5938580444340822</v>
      </c>
      <c r="AI2947">
        <f t="shared" ref="AI2947:AI3010" ca="1" si="314">RAND()</f>
        <v>8.6957927820296099E-2</v>
      </c>
      <c r="AX2947">
        <f t="shared" ref="AX2947:AX3010" ca="1" si="315">-LN(1-RAND())/$AW$2</f>
        <v>5.8031630358741921</v>
      </c>
    </row>
    <row r="2948" spans="1:50">
      <c r="A2948">
        <f t="shared" ca="1" si="311"/>
        <v>0.86467304709525672</v>
      </c>
      <c r="R2948">
        <f t="shared" ca="1" si="312"/>
        <v>0.56972391861009475</v>
      </c>
      <c r="AH2948">
        <f t="shared" ca="1" si="313"/>
        <v>32.546142188319187</v>
      </c>
      <c r="AI2948">
        <f t="shared" ca="1" si="314"/>
        <v>0.84768142374481437</v>
      </c>
      <c r="AX2948">
        <f t="shared" ca="1" si="315"/>
        <v>1.0287430631461436</v>
      </c>
    </row>
    <row r="2949" spans="1:50">
      <c r="A2949">
        <f t="shared" ca="1" si="311"/>
        <v>6.4695517360109811E-2</v>
      </c>
      <c r="R2949">
        <f t="shared" ca="1" si="312"/>
        <v>0.87754415356202631</v>
      </c>
      <c r="AH2949">
        <f t="shared" ca="1" si="313"/>
        <v>33.378254674651004</v>
      </c>
      <c r="AI2949">
        <f t="shared" ca="1" si="314"/>
        <v>0.86185879116961939</v>
      </c>
      <c r="AX2949">
        <f t="shared" ca="1" si="315"/>
        <v>5.150361180091318</v>
      </c>
    </row>
    <row r="2950" spans="1:50">
      <c r="A2950">
        <f t="shared" ca="1" si="311"/>
        <v>0.43444156742191975</v>
      </c>
      <c r="R2950">
        <f t="shared" ca="1" si="312"/>
        <v>0.56422536131974022</v>
      </c>
      <c r="AH2950">
        <f t="shared" ca="1" si="313"/>
        <v>25.048212459083231</v>
      </c>
      <c r="AI2950">
        <f t="shared" ca="1" si="314"/>
        <v>0.68870414925647538</v>
      </c>
      <c r="AX2950">
        <f t="shared" ca="1" si="315"/>
        <v>1.9807351818267211</v>
      </c>
    </row>
    <row r="2951" spans="1:50">
      <c r="A2951">
        <f t="shared" ca="1" si="311"/>
        <v>0.40871705561419414</v>
      </c>
      <c r="R2951">
        <f t="shared" ca="1" si="312"/>
        <v>-0.73159975519413123</v>
      </c>
      <c r="AH2951">
        <f t="shared" ca="1" si="313"/>
        <v>20.360554380088274</v>
      </c>
      <c r="AI2951">
        <f t="shared" ca="1" si="314"/>
        <v>0.56075163167214781</v>
      </c>
      <c r="AX2951">
        <f t="shared" ca="1" si="315"/>
        <v>0.19572736096967719</v>
      </c>
    </row>
    <row r="2952" spans="1:50">
      <c r="A2952">
        <f t="shared" ca="1" si="311"/>
        <v>0.92484755186189271</v>
      </c>
      <c r="R2952">
        <f t="shared" ca="1" si="312"/>
        <v>0.23853562438152329</v>
      </c>
      <c r="AH2952">
        <f t="shared" ca="1" si="313"/>
        <v>45.911409588424377</v>
      </c>
      <c r="AI2952">
        <f t="shared" ca="1" si="314"/>
        <v>0.99164171422318592</v>
      </c>
      <c r="AX2952">
        <f t="shared" ca="1" si="315"/>
        <v>1.1959743707398409</v>
      </c>
    </row>
    <row r="2953" spans="1:50">
      <c r="A2953">
        <f t="shared" ca="1" si="311"/>
        <v>0.38026598911611942</v>
      </c>
      <c r="R2953">
        <f t="shared" ca="1" si="312"/>
        <v>1.093319126326171</v>
      </c>
      <c r="AH2953">
        <f t="shared" ca="1" si="313"/>
        <v>32.926010399842212</v>
      </c>
      <c r="AI2953">
        <f t="shared" ca="1" si="314"/>
        <v>0.85423943956685178</v>
      </c>
      <c r="AX2953">
        <f t="shared" ca="1" si="315"/>
        <v>0.59988625932145045</v>
      </c>
    </row>
    <row r="2954" spans="1:50">
      <c r="A2954">
        <f t="shared" ca="1" si="311"/>
        <v>0.44996779015207899</v>
      </c>
      <c r="R2954">
        <f t="shared" ca="1" si="312"/>
        <v>0.53790379513564457</v>
      </c>
      <c r="AH2954">
        <f t="shared" ca="1" si="313"/>
        <v>17.307056969163199</v>
      </c>
      <c r="AI2954">
        <f t="shared" ca="1" si="314"/>
        <v>0.46558573799122971</v>
      </c>
      <c r="AX2954">
        <f t="shared" ca="1" si="315"/>
        <v>0.82519589795213177</v>
      </c>
    </row>
    <row r="2955" spans="1:50">
      <c r="A2955">
        <f t="shared" ca="1" si="311"/>
        <v>0.79459735873445669</v>
      </c>
      <c r="R2955">
        <f t="shared" ca="1" si="312"/>
        <v>-1.7414865456764044</v>
      </c>
      <c r="AH2955">
        <f t="shared" ca="1" si="313"/>
        <v>6.7897477107389408</v>
      </c>
      <c r="AI2955">
        <f t="shared" ca="1" si="314"/>
        <v>9.2201347950969348E-2</v>
      </c>
      <c r="AX2955">
        <f t="shared" ca="1" si="315"/>
        <v>5.0788951121547212</v>
      </c>
    </row>
    <row r="2956" spans="1:50">
      <c r="A2956">
        <f t="shared" ca="1" si="311"/>
        <v>0.33011240011684984</v>
      </c>
      <c r="R2956">
        <f t="shared" ca="1" si="312"/>
        <v>0.44413469310158149</v>
      </c>
      <c r="AH2956">
        <f t="shared" ca="1" si="313"/>
        <v>16.856616208686042</v>
      </c>
      <c r="AI2956">
        <f t="shared" ca="1" si="314"/>
        <v>0.45075805543083369</v>
      </c>
      <c r="AX2956">
        <f t="shared" ca="1" si="315"/>
        <v>5.2218101565411814</v>
      </c>
    </row>
    <row r="2957" spans="1:50">
      <c r="A2957">
        <f t="shared" ca="1" si="311"/>
        <v>0.78123516210954813</v>
      </c>
      <c r="R2957">
        <f t="shared" ca="1" si="312"/>
        <v>8.0056180983411843E-2</v>
      </c>
      <c r="AH2957">
        <f t="shared" ca="1" si="313"/>
        <v>32.073391368972949</v>
      </c>
      <c r="AI2957">
        <f t="shared" ca="1" si="314"/>
        <v>0.83931835149499323</v>
      </c>
      <c r="AX2957">
        <f t="shared" ca="1" si="315"/>
        <v>3.5210479854276691</v>
      </c>
    </row>
    <row r="2958" spans="1:50">
      <c r="A2958">
        <f t="shared" ca="1" si="311"/>
        <v>0.82600415648798797</v>
      </c>
      <c r="R2958">
        <f t="shared" ca="1" si="312"/>
        <v>1.4261212854370127</v>
      </c>
      <c r="AH2958">
        <f t="shared" ca="1" si="313"/>
        <v>13.730558555444276</v>
      </c>
      <c r="AI2958">
        <f t="shared" ca="1" si="314"/>
        <v>0.34226380864997197</v>
      </c>
      <c r="AX2958">
        <f t="shared" ca="1" si="315"/>
        <v>1.6173829441899699</v>
      </c>
    </row>
    <row r="2959" spans="1:50">
      <c r="A2959">
        <f t="shared" ca="1" si="311"/>
        <v>0.31225081261278531</v>
      </c>
      <c r="R2959">
        <f t="shared" ca="1" si="312"/>
        <v>-0.7198486498581943</v>
      </c>
      <c r="AH2959">
        <f t="shared" ca="1" si="313"/>
        <v>16.695911656796561</v>
      </c>
      <c r="AI2959">
        <f t="shared" ca="1" si="314"/>
        <v>0.44541884981405033</v>
      </c>
      <c r="AX2959">
        <f t="shared" ca="1" si="315"/>
        <v>3.9208408910516948</v>
      </c>
    </row>
    <row r="2960" spans="1:50">
      <c r="A2960">
        <f t="shared" ca="1" si="311"/>
        <v>0.91948878950850432</v>
      </c>
      <c r="R2960">
        <f t="shared" ca="1" si="312"/>
        <v>-0.99268732299113782</v>
      </c>
      <c r="AH2960">
        <f t="shared" ca="1" si="313"/>
        <v>33.522137284428915</v>
      </c>
      <c r="AI2960">
        <f t="shared" ca="1" si="314"/>
        <v>0.86424002016339618</v>
      </c>
      <c r="AX2960">
        <f t="shared" ca="1" si="315"/>
        <v>0.25907017918222558</v>
      </c>
    </row>
    <row r="2961" spans="1:50">
      <c r="A2961">
        <f t="shared" ca="1" si="311"/>
        <v>8.2554599313218957E-2</v>
      </c>
      <c r="R2961">
        <f t="shared" ca="1" si="312"/>
        <v>-0.66719285655561478</v>
      </c>
      <c r="AH2961">
        <f t="shared" ca="1" si="313"/>
        <v>23.224247324695799</v>
      </c>
      <c r="AI2961">
        <f t="shared" ca="1" si="314"/>
        <v>0.64152953433547</v>
      </c>
      <c r="AX2961">
        <f t="shared" ca="1" si="315"/>
        <v>1.3716784487339417</v>
      </c>
    </row>
    <row r="2962" spans="1:50">
      <c r="A2962">
        <f t="shared" ca="1" si="311"/>
        <v>0.10366598505629876</v>
      </c>
      <c r="R2962">
        <f t="shared" ca="1" si="312"/>
        <v>-0.67007193878680438</v>
      </c>
      <c r="AH2962">
        <f t="shared" ca="1" si="313"/>
        <v>23.861783187287557</v>
      </c>
      <c r="AI2962">
        <f t="shared" ca="1" si="314"/>
        <v>0.65839681092581837</v>
      </c>
      <c r="AX2962">
        <f t="shared" ca="1" si="315"/>
        <v>2.6912814846300082</v>
      </c>
    </row>
    <row r="2963" spans="1:50">
      <c r="A2963">
        <f t="shared" ca="1" si="311"/>
        <v>0.4467536560915184</v>
      </c>
      <c r="R2963">
        <f t="shared" ca="1" si="312"/>
        <v>-1.1499105647143155</v>
      </c>
      <c r="AH2963">
        <f t="shared" ca="1" si="313"/>
        <v>28.964967074502788</v>
      </c>
      <c r="AI2963">
        <f t="shared" ca="1" si="314"/>
        <v>0.77876369491162412</v>
      </c>
      <c r="AX2963">
        <f t="shared" ca="1" si="315"/>
        <v>1.1628103919582164</v>
      </c>
    </row>
    <row r="2964" spans="1:50">
      <c r="A2964">
        <f t="shared" ca="1" si="311"/>
        <v>3.3479179134862203E-2</v>
      </c>
      <c r="R2964">
        <f t="shared" ca="1" si="312"/>
        <v>0.4607000274220554</v>
      </c>
      <c r="AH2964">
        <f t="shared" ca="1" si="313"/>
        <v>17.138044810729561</v>
      </c>
      <c r="AI2964">
        <f t="shared" ca="1" si="314"/>
        <v>0.46004595056919073</v>
      </c>
      <c r="AX2964">
        <f t="shared" ca="1" si="315"/>
        <v>1.5008527424830864</v>
      </c>
    </row>
    <row r="2965" spans="1:50">
      <c r="A2965">
        <f t="shared" ca="1" si="311"/>
        <v>0.42652081000407427</v>
      </c>
      <c r="R2965">
        <f t="shared" ca="1" si="312"/>
        <v>0.16479557467189265</v>
      </c>
      <c r="AH2965">
        <f t="shared" ca="1" si="313"/>
        <v>10.309062018485022</v>
      </c>
      <c r="AI2965">
        <f t="shared" ca="1" si="314"/>
        <v>0.2123147210737657</v>
      </c>
      <c r="AX2965">
        <f t="shared" ca="1" si="315"/>
        <v>0.30111987280187985</v>
      </c>
    </row>
    <row r="2966" spans="1:50">
      <c r="A2966">
        <f t="shared" ca="1" si="311"/>
        <v>0.1606147987928106</v>
      </c>
      <c r="R2966">
        <f t="shared" ca="1" si="312"/>
        <v>-0.42102964047729058</v>
      </c>
      <c r="AH2966">
        <f t="shared" ca="1" si="313"/>
        <v>7.3312686357135064</v>
      </c>
      <c r="AI2966">
        <f t="shared" ca="1" si="314"/>
        <v>0.10749499961799314</v>
      </c>
      <c r="AX2966">
        <f t="shared" ca="1" si="315"/>
        <v>0.33217915035440221</v>
      </c>
    </row>
    <row r="2967" spans="1:50">
      <c r="A2967">
        <f t="shared" ca="1" si="311"/>
        <v>0.79414539048953614</v>
      </c>
      <c r="R2967">
        <f t="shared" ca="1" si="312"/>
        <v>-2.131598728951055</v>
      </c>
      <c r="AH2967">
        <f t="shared" ca="1" si="313"/>
        <v>19.829557788028623</v>
      </c>
      <c r="AI2967">
        <f t="shared" ca="1" si="314"/>
        <v>0.54487220836704786</v>
      </c>
      <c r="AX2967">
        <f t="shared" ca="1" si="315"/>
        <v>0.98899458502722848</v>
      </c>
    </row>
    <row r="2968" spans="1:50">
      <c r="A2968">
        <f t="shared" ca="1" si="311"/>
        <v>0.33072537358418086</v>
      </c>
      <c r="R2968">
        <f t="shared" ca="1" si="312"/>
        <v>0.47386668503562662</v>
      </c>
      <c r="AH2968">
        <f t="shared" ca="1" si="313"/>
        <v>8.0052158111214027</v>
      </c>
      <c r="AI2968">
        <f t="shared" ca="1" si="314"/>
        <v>0.12816696036525621</v>
      </c>
      <c r="AX2968">
        <f t="shared" ca="1" si="315"/>
        <v>6.9265285678345636</v>
      </c>
    </row>
    <row r="2969" spans="1:50">
      <c r="A2969">
        <f t="shared" ca="1" si="311"/>
        <v>1.033009606220936E-2</v>
      </c>
      <c r="R2969">
        <f t="shared" ca="1" si="312"/>
        <v>0.19535870007730899</v>
      </c>
      <c r="AH2969">
        <f t="shared" ca="1" si="313"/>
        <v>24.433262514289869</v>
      </c>
      <c r="AI2969">
        <f t="shared" ca="1" si="314"/>
        <v>0.6731709671683922</v>
      </c>
      <c r="AX2969">
        <f t="shared" ca="1" si="315"/>
        <v>1.642199309741359</v>
      </c>
    </row>
    <row r="2970" spans="1:50">
      <c r="A2970">
        <f t="shared" ca="1" si="311"/>
        <v>0.96907542502796384</v>
      </c>
      <c r="R2970">
        <f t="shared" ca="1" si="312"/>
        <v>-0.27014571712746643</v>
      </c>
      <c r="AH2970">
        <f t="shared" ca="1" si="313"/>
        <v>14.815110438621211</v>
      </c>
      <c r="AI2970">
        <f t="shared" ca="1" si="314"/>
        <v>0.38101177327678881</v>
      </c>
      <c r="AX2970">
        <f t="shared" ca="1" si="315"/>
        <v>0.36901280694381505</v>
      </c>
    </row>
    <row r="2971" spans="1:50">
      <c r="A2971">
        <f t="shared" ca="1" si="311"/>
        <v>0.33110248494646466</v>
      </c>
      <c r="R2971">
        <f t="shared" ca="1" si="312"/>
        <v>-6.9943758077004453E-2</v>
      </c>
      <c r="AH2971">
        <f t="shared" ca="1" si="313"/>
        <v>27.972592463103567</v>
      </c>
      <c r="AI2971">
        <f t="shared" ca="1" si="314"/>
        <v>0.7573966586017391</v>
      </c>
      <c r="AX2971">
        <f t="shared" ca="1" si="315"/>
        <v>0.15725895184370367</v>
      </c>
    </row>
    <row r="2972" spans="1:50">
      <c r="A2972">
        <f t="shared" ca="1" si="311"/>
        <v>0.54809154303492613</v>
      </c>
      <c r="R2972">
        <f t="shared" ca="1" si="312"/>
        <v>-2.433031005824088</v>
      </c>
      <c r="AH2972">
        <f t="shared" ca="1" si="313"/>
        <v>18.934570147127587</v>
      </c>
      <c r="AI2972">
        <f t="shared" ca="1" si="314"/>
        <v>0.51746953402813167</v>
      </c>
      <c r="AX2972">
        <f t="shared" ca="1" si="315"/>
        <v>2.2699417938693078</v>
      </c>
    </row>
    <row r="2973" spans="1:50">
      <c r="A2973">
        <f t="shared" ca="1" si="311"/>
        <v>0.64805429816852167</v>
      </c>
      <c r="R2973">
        <f t="shared" ca="1" si="312"/>
        <v>2.1054740320463687</v>
      </c>
      <c r="AH2973">
        <f t="shared" ca="1" si="313"/>
        <v>27.65192961103131</v>
      </c>
      <c r="AI2973">
        <f t="shared" ca="1" si="314"/>
        <v>0.75028187494485044</v>
      </c>
      <c r="AX2973">
        <f t="shared" ca="1" si="315"/>
        <v>2.6349675768709977</v>
      </c>
    </row>
    <row r="2974" spans="1:50">
      <c r="A2974">
        <f t="shared" ca="1" si="311"/>
        <v>5.8090084517991025E-3</v>
      </c>
      <c r="R2974">
        <f t="shared" ca="1" si="312"/>
        <v>-0.24815268442424843</v>
      </c>
      <c r="AH2974">
        <f t="shared" ca="1" si="313"/>
        <v>16.48186773070443</v>
      </c>
      <c r="AI2974">
        <f t="shared" ca="1" si="314"/>
        <v>0.43826740458900348</v>
      </c>
      <c r="AX2974">
        <f t="shared" ca="1" si="315"/>
        <v>0.7093589630092334</v>
      </c>
    </row>
    <row r="2975" spans="1:50">
      <c r="A2975">
        <f t="shared" ca="1" si="311"/>
        <v>0.59466444573900246</v>
      </c>
      <c r="R2975">
        <f t="shared" ca="1" si="312"/>
        <v>0.49797402676236791</v>
      </c>
      <c r="AH2975">
        <f t="shared" ca="1" si="313"/>
        <v>31.837141155711198</v>
      </c>
      <c r="AI2975">
        <f t="shared" ca="1" si="314"/>
        <v>0.83505527930122003</v>
      </c>
      <c r="AX2975">
        <f t="shared" ca="1" si="315"/>
        <v>0.76161206230518408</v>
      </c>
    </row>
    <row r="2976" spans="1:50">
      <c r="A2976">
        <f t="shared" ca="1" si="311"/>
        <v>0.25289497898022673</v>
      </c>
      <c r="R2976">
        <f t="shared" ca="1" si="312"/>
        <v>2.027662738042304</v>
      </c>
      <c r="AH2976">
        <f t="shared" ca="1" si="313"/>
        <v>22.975364961703395</v>
      </c>
      <c r="AI2976">
        <f t="shared" ca="1" si="314"/>
        <v>0.63483455052343574</v>
      </c>
      <c r="AX2976">
        <f t="shared" ca="1" si="315"/>
        <v>2.8650852875005954</v>
      </c>
    </row>
    <row r="2977" spans="1:50">
      <c r="A2977">
        <f t="shared" ca="1" si="311"/>
        <v>0.38096446330806155</v>
      </c>
      <c r="R2977">
        <f t="shared" ca="1" si="312"/>
        <v>0.92503097700600889</v>
      </c>
      <c r="AH2977">
        <f t="shared" ca="1" si="313"/>
        <v>17.830303128378709</v>
      </c>
      <c r="AI2977">
        <f t="shared" ca="1" si="314"/>
        <v>0.48255530159399962</v>
      </c>
      <c r="AX2977">
        <f t="shared" ca="1" si="315"/>
        <v>2.6168841415242712</v>
      </c>
    </row>
    <row r="2978" spans="1:50">
      <c r="A2978">
        <f t="shared" ca="1" si="311"/>
        <v>0.85220678762513036</v>
      </c>
      <c r="R2978">
        <f t="shared" ca="1" si="312"/>
        <v>1.0344140298861995</v>
      </c>
      <c r="AH2978">
        <f t="shared" ca="1" si="313"/>
        <v>15.435893626043502</v>
      </c>
      <c r="AI2978">
        <f t="shared" ca="1" si="314"/>
        <v>0.4026612752849098</v>
      </c>
      <c r="AX2978">
        <f t="shared" ca="1" si="315"/>
        <v>0.88654830996109202</v>
      </c>
    </row>
    <row r="2979" spans="1:50">
      <c r="A2979">
        <f t="shared" ca="1" si="311"/>
        <v>0.30586108362884079</v>
      </c>
      <c r="R2979">
        <f t="shared" ca="1" si="312"/>
        <v>0.74162124581747357</v>
      </c>
      <c r="AH2979">
        <f t="shared" ca="1" si="313"/>
        <v>5.0866423092435955</v>
      </c>
      <c r="AI2979">
        <f t="shared" ca="1" si="314"/>
        <v>5.1747859964374032E-2</v>
      </c>
      <c r="AX2979">
        <f t="shared" ca="1" si="315"/>
        <v>0.33884614029871019</v>
      </c>
    </row>
    <row r="2980" spans="1:50">
      <c r="A2980">
        <f t="shared" ca="1" si="311"/>
        <v>0.44144251967902093</v>
      </c>
      <c r="R2980">
        <f t="shared" ca="1" si="312"/>
        <v>0.36260665601184183</v>
      </c>
      <c r="AH2980">
        <f t="shared" ca="1" si="313"/>
        <v>12.270743076499613</v>
      </c>
      <c r="AI2980">
        <f t="shared" ca="1" si="314"/>
        <v>0.28825158600024914</v>
      </c>
      <c r="AX2980">
        <f t="shared" ca="1" si="315"/>
        <v>0.55124331630680878</v>
      </c>
    </row>
    <row r="2981" spans="1:50">
      <c r="A2981">
        <f t="shared" ca="1" si="311"/>
        <v>5.289003709502671E-2</v>
      </c>
      <c r="R2981">
        <f t="shared" ca="1" si="312"/>
        <v>-0.17918371367013866</v>
      </c>
      <c r="AH2981">
        <f t="shared" ca="1" si="313"/>
        <v>41.61722943793842</v>
      </c>
      <c r="AI2981">
        <f t="shared" ca="1" si="314"/>
        <v>0.9648645788519169</v>
      </c>
      <c r="AX2981">
        <f t="shared" ca="1" si="315"/>
        <v>3.2433243018607452</v>
      </c>
    </row>
    <row r="2982" spans="1:50">
      <c r="A2982">
        <f t="shared" ca="1" si="311"/>
        <v>0.10216796965960728</v>
      </c>
      <c r="R2982">
        <f t="shared" ca="1" si="312"/>
        <v>0.4905340818298411</v>
      </c>
      <c r="AH2982">
        <f t="shared" ca="1" si="313"/>
        <v>16.853583410696345</v>
      </c>
      <c r="AI2982">
        <f t="shared" ca="1" si="314"/>
        <v>0.45065753364416761</v>
      </c>
      <c r="AX2982">
        <f t="shared" ca="1" si="315"/>
        <v>1.125171513079001</v>
      </c>
    </row>
    <row r="2983" spans="1:50">
      <c r="A2983">
        <f t="shared" ca="1" si="311"/>
        <v>0.85984377201802986</v>
      </c>
      <c r="R2983">
        <f t="shared" ca="1" si="312"/>
        <v>-6.036778577340695E-2</v>
      </c>
      <c r="AH2983">
        <f t="shared" ca="1" si="313"/>
        <v>41.326817580230163</v>
      </c>
      <c r="AI2983">
        <f t="shared" ca="1" si="314"/>
        <v>0.96238795335669769</v>
      </c>
      <c r="AX2983">
        <f t="shared" ca="1" si="315"/>
        <v>2.7376824840517178</v>
      </c>
    </row>
    <row r="2984" spans="1:50">
      <c r="A2984">
        <f t="shared" ca="1" si="311"/>
        <v>0.88785924571644093</v>
      </c>
      <c r="R2984">
        <f t="shared" ca="1" si="312"/>
        <v>-0.35029922602945518</v>
      </c>
      <c r="AH2984">
        <f t="shared" ca="1" si="313"/>
        <v>12.553526872237732</v>
      </c>
      <c r="AI2984">
        <f t="shared" ca="1" si="314"/>
        <v>0.2988808251458891</v>
      </c>
      <c r="AX2984">
        <f t="shared" ca="1" si="315"/>
        <v>1.8705874331232404</v>
      </c>
    </row>
    <row r="2985" spans="1:50">
      <c r="A2985">
        <f t="shared" ca="1" si="311"/>
        <v>0.28473962463193947</v>
      </c>
      <c r="R2985">
        <f t="shared" ca="1" si="312"/>
        <v>0.20353750498582612</v>
      </c>
      <c r="AH2985">
        <f t="shared" ca="1" si="313"/>
        <v>8.5711253649342218</v>
      </c>
      <c r="AI2985">
        <f t="shared" ca="1" si="314"/>
        <v>0.14692838004283759</v>
      </c>
      <c r="AX2985">
        <f t="shared" ca="1" si="315"/>
        <v>0.29096339423672329</v>
      </c>
    </row>
    <row r="2986" spans="1:50">
      <c r="A2986">
        <f t="shared" ca="1" si="311"/>
        <v>0.39017721473034828</v>
      </c>
      <c r="R2986">
        <f t="shared" ca="1" si="312"/>
        <v>7.6327502068235275E-4</v>
      </c>
      <c r="AH2986">
        <f t="shared" ca="1" si="313"/>
        <v>11.44540678453243</v>
      </c>
      <c r="AI2986">
        <f t="shared" ca="1" si="314"/>
        <v>0.25677167099491116</v>
      </c>
      <c r="AX2986">
        <f t="shared" ca="1" si="315"/>
        <v>2.9117198422659354</v>
      </c>
    </row>
    <row r="2987" spans="1:50">
      <c r="A2987">
        <f t="shared" ca="1" si="311"/>
        <v>0.39041350477043113</v>
      </c>
      <c r="R2987">
        <f t="shared" ca="1" si="312"/>
        <v>-1.4100216113762467</v>
      </c>
      <c r="AH2987">
        <f t="shared" ca="1" si="313"/>
        <v>6.2931896335636131</v>
      </c>
      <c r="AI2987">
        <f t="shared" ca="1" si="314"/>
        <v>7.9208471527985047E-2</v>
      </c>
      <c r="AX2987">
        <f t="shared" ca="1" si="315"/>
        <v>0.9979163575962442</v>
      </c>
    </row>
    <row r="2988" spans="1:50">
      <c r="A2988">
        <f t="shared" ca="1" si="311"/>
        <v>0.66932782471076147</v>
      </c>
      <c r="R2988">
        <f t="shared" ca="1" si="312"/>
        <v>-1.1683061348959694</v>
      </c>
      <c r="AH2988">
        <f t="shared" ca="1" si="313"/>
        <v>34.770304396276018</v>
      </c>
      <c r="AI2988">
        <f t="shared" ca="1" si="314"/>
        <v>0.88402818590895527</v>
      </c>
      <c r="AX2988">
        <f t="shared" ca="1" si="315"/>
        <v>4.3360609224766238</v>
      </c>
    </row>
    <row r="2989" spans="1:50">
      <c r="A2989">
        <f t="shared" ca="1" si="311"/>
        <v>0.6848320605360414</v>
      </c>
      <c r="R2989">
        <f t="shared" ca="1" si="312"/>
        <v>-0.28489139058450175</v>
      </c>
      <c r="AH2989">
        <f t="shared" ca="1" si="313"/>
        <v>35.747937517791243</v>
      </c>
      <c r="AI2989">
        <f t="shared" ca="1" si="314"/>
        <v>0.89843935750160875</v>
      </c>
      <c r="AX2989">
        <f t="shared" ca="1" si="315"/>
        <v>0.38889770773303184</v>
      </c>
    </row>
    <row r="2990" spans="1:50">
      <c r="A2990">
        <f t="shared" ca="1" si="311"/>
        <v>0.78307455808996462</v>
      </c>
      <c r="R2990">
        <f t="shared" ca="1" si="312"/>
        <v>-0.3852525854336083</v>
      </c>
      <c r="AH2990">
        <f t="shared" ca="1" si="313"/>
        <v>25.434394417296897</v>
      </c>
      <c r="AI2990">
        <f t="shared" ca="1" si="314"/>
        <v>0.69826551117753299</v>
      </c>
      <c r="AX2990">
        <f t="shared" ca="1" si="315"/>
        <v>3.7991424676307948</v>
      </c>
    </row>
    <row r="2991" spans="1:50">
      <c r="A2991">
        <f t="shared" ca="1" si="311"/>
        <v>0.64329997992008225</v>
      </c>
      <c r="R2991">
        <f t="shared" ca="1" si="312"/>
        <v>0.41830139183451837</v>
      </c>
      <c r="AH2991">
        <f t="shared" ca="1" si="313"/>
        <v>18.040014317949403</v>
      </c>
      <c r="AI2991">
        <f t="shared" ca="1" si="314"/>
        <v>0.48927965760156045</v>
      </c>
      <c r="AX2991">
        <f t="shared" ca="1" si="315"/>
        <v>0.10813156411763053</v>
      </c>
    </row>
    <row r="2992" spans="1:50">
      <c r="A2992">
        <f t="shared" ca="1" si="311"/>
        <v>0.41608687656686594</v>
      </c>
      <c r="R2992">
        <f t="shared" ca="1" si="312"/>
        <v>-0.66182845367623766</v>
      </c>
      <c r="AH2992">
        <f t="shared" ca="1" si="313"/>
        <v>17.08876318794232</v>
      </c>
      <c r="AI2992">
        <f t="shared" ca="1" si="314"/>
        <v>0.45842524575032961</v>
      </c>
      <c r="AX2992">
        <f t="shared" ca="1" si="315"/>
        <v>0.83128806642122322</v>
      </c>
    </row>
    <row r="2993" spans="1:50">
      <c r="A2993">
        <f t="shared" ca="1" si="311"/>
        <v>0.16542460745384158</v>
      </c>
      <c r="R2993">
        <f t="shared" ca="1" si="312"/>
        <v>0.30752740768094528</v>
      </c>
      <c r="AH2993">
        <f t="shared" ca="1" si="313"/>
        <v>9.8670484034185009</v>
      </c>
      <c r="AI2993">
        <f t="shared" ca="1" si="314"/>
        <v>0.19471728839080715</v>
      </c>
      <c r="AX2993">
        <f t="shared" ca="1" si="315"/>
        <v>0.10243198250752213</v>
      </c>
    </row>
    <row r="2994" spans="1:50">
      <c r="A2994">
        <f t="shared" ca="1" si="311"/>
        <v>0.6550264721071154</v>
      </c>
      <c r="R2994">
        <f t="shared" ca="1" si="312"/>
        <v>1.3984763702498005E-2</v>
      </c>
      <c r="AH2994">
        <f t="shared" ca="1" si="313"/>
        <v>44.551375545549803</v>
      </c>
      <c r="AI2994">
        <f t="shared" ca="1" si="314"/>
        <v>0.98515624577718364</v>
      </c>
      <c r="AX2994">
        <f t="shared" ca="1" si="315"/>
        <v>1.2915664575460735</v>
      </c>
    </row>
    <row r="2995" spans="1:50">
      <c r="A2995">
        <f t="shared" ca="1" si="311"/>
        <v>0.42854154613063522</v>
      </c>
      <c r="R2995">
        <f t="shared" ca="1" si="312"/>
        <v>-0.60939475213398808</v>
      </c>
      <c r="AH2995">
        <f t="shared" ca="1" si="313"/>
        <v>18.969523170482262</v>
      </c>
      <c r="AI2995">
        <f t="shared" ca="1" si="314"/>
        <v>0.51855475386638139</v>
      </c>
      <c r="AX2995">
        <f t="shared" ca="1" si="315"/>
        <v>1.5793157992522202</v>
      </c>
    </row>
    <row r="2996" spans="1:50">
      <c r="A2996">
        <f t="shared" ca="1" si="311"/>
        <v>0.90384856151964776</v>
      </c>
      <c r="R2996">
        <f t="shared" ca="1" si="312"/>
        <v>-0.97764240822952309</v>
      </c>
      <c r="AH2996">
        <f t="shared" ca="1" si="313"/>
        <v>17.835312744160788</v>
      </c>
      <c r="AI2996">
        <f t="shared" ca="1" si="314"/>
        <v>0.4827164468670273</v>
      </c>
      <c r="AX2996">
        <f t="shared" ca="1" si="315"/>
        <v>4.6550160336702495</v>
      </c>
    </row>
    <row r="2997" spans="1:50">
      <c r="A2997">
        <f t="shared" ca="1" si="311"/>
        <v>0.66500178002027743</v>
      </c>
      <c r="R2997">
        <f t="shared" ca="1" si="312"/>
        <v>-1.0915038792319005</v>
      </c>
      <c r="AH2997">
        <f t="shared" ca="1" si="313"/>
        <v>30.837932777722894</v>
      </c>
      <c r="AI2997">
        <f t="shared" ca="1" si="314"/>
        <v>0.81640758988446671</v>
      </c>
      <c r="AX2997">
        <f t="shared" ca="1" si="315"/>
        <v>0.26255166702626681</v>
      </c>
    </row>
    <row r="2998" spans="1:50">
      <c r="A2998">
        <f t="shared" ca="1" si="311"/>
        <v>0.17419301377969099</v>
      </c>
      <c r="R2998">
        <f t="shared" ca="1" si="312"/>
        <v>2.4626635092877019E-2</v>
      </c>
      <c r="AH2998">
        <f t="shared" ca="1" si="313"/>
        <v>18.228632132646801</v>
      </c>
      <c r="AI2998">
        <f t="shared" ca="1" si="314"/>
        <v>0.49529009191865825</v>
      </c>
      <c r="AX2998">
        <f t="shared" ca="1" si="315"/>
        <v>0.46367118286478404</v>
      </c>
    </row>
    <row r="2999" spans="1:50">
      <c r="A2999">
        <f t="shared" ca="1" si="311"/>
        <v>0.88671392478879907</v>
      </c>
      <c r="R2999">
        <f t="shared" ca="1" si="312"/>
        <v>0.27606750920309076</v>
      </c>
      <c r="AH2999">
        <f t="shared" ca="1" si="313"/>
        <v>18.228983262696701</v>
      </c>
      <c r="AI2999">
        <f t="shared" ca="1" si="314"/>
        <v>0.49530124773899686</v>
      </c>
      <c r="AX2999">
        <f t="shared" ca="1" si="315"/>
        <v>0.6161277748422439</v>
      </c>
    </row>
    <row r="3000" spans="1:50">
      <c r="A3000">
        <f t="shared" ca="1" si="311"/>
        <v>0.72295981240281448</v>
      </c>
      <c r="R3000">
        <f t="shared" ca="1" si="312"/>
        <v>0.79960875870001358</v>
      </c>
      <c r="AH3000">
        <f t="shared" ca="1" si="313"/>
        <v>14.416494015860152</v>
      </c>
      <c r="AI3000">
        <f t="shared" ca="1" si="314"/>
        <v>0.36690705093834186</v>
      </c>
      <c r="AX3000">
        <f t="shared" ca="1" si="315"/>
        <v>0.35432601599096453</v>
      </c>
    </row>
    <row r="3001" spans="1:50">
      <c r="A3001">
        <f t="shared" ca="1" si="311"/>
        <v>0.71871161966082608</v>
      </c>
      <c r="R3001">
        <f t="shared" ca="1" si="312"/>
        <v>-1.2332954040403381</v>
      </c>
      <c r="AH3001">
        <f t="shared" ca="1" si="313"/>
        <v>33.737501707202462</v>
      </c>
      <c r="AI3001">
        <f t="shared" ca="1" si="314"/>
        <v>0.86776557463837856</v>
      </c>
      <c r="AX3001">
        <f t="shared" ca="1" si="315"/>
        <v>0.62191448112313408</v>
      </c>
    </row>
    <row r="3002" spans="1:50">
      <c r="A3002">
        <f t="shared" ca="1" si="311"/>
        <v>0.24679443382970523</v>
      </c>
      <c r="R3002">
        <f t="shared" ca="1" si="312"/>
        <v>5.8390167643239871E-2</v>
      </c>
      <c r="AH3002">
        <f t="shared" ca="1" si="313"/>
        <v>16.790348487231292</v>
      </c>
      <c r="AI3002">
        <f t="shared" ca="1" si="314"/>
        <v>0.44855952320022952</v>
      </c>
      <c r="AX3002">
        <f t="shared" ca="1" si="315"/>
        <v>2.9527988597925132</v>
      </c>
    </row>
    <row r="3003" spans="1:50">
      <c r="A3003">
        <f t="shared" ca="1" si="311"/>
        <v>0.12419677472402502</v>
      </c>
      <c r="R3003">
        <f t="shared" ca="1" si="312"/>
        <v>-0.78192176232026844</v>
      </c>
      <c r="AH3003">
        <f t="shared" ca="1" si="313"/>
        <v>38.60763119419812</v>
      </c>
      <c r="AI3003">
        <f t="shared" ca="1" si="314"/>
        <v>0.9351069664962961</v>
      </c>
      <c r="AX3003">
        <f t="shared" ca="1" si="315"/>
        <v>0.83794215653975068</v>
      </c>
    </row>
    <row r="3004" spans="1:50">
      <c r="A3004">
        <f t="shared" ca="1" si="311"/>
        <v>0.3018905970396738</v>
      </c>
      <c r="R3004">
        <f t="shared" ca="1" si="312"/>
        <v>-9.8290707140035141E-2</v>
      </c>
      <c r="AH3004">
        <f t="shared" ca="1" si="313"/>
        <v>12.453373638354094</v>
      </c>
      <c r="AI3004">
        <f t="shared" ca="1" si="314"/>
        <v>0.29512542442947853</v>
      </c>
      <c r="AX3004">
        <f t="shared" ca="1" si="315"/>
        <v>4.57007278970697E-2</v>
      </c>
    </row>
    <row r="3005" spans="1:50">
      <c r="A3005">
        <f t="shared" ca="1" si="311"/>
        <v>0.15480256591757391</v>
      </c>
      <c r="R3005">
        <f t="shared" ca="1" si="312"/>
        <v>-1.2004460443878373</v>
      </c>
      <c r="AH3005">
        <f t="shared" ca="1" si="313"/>
        <v>28.260083393605857</v>
      </c>
      <c r="AI3005">
        <f t="shared" ca="1" si="314"/>
        <v>0.76368801297351407</v>
      </c>
      <c r="AX3005">
        <f t="shared" ca="1" si="315"/>
        <v>3.5741885014486909</v>
      </c>
    </row>
    <row r="3006" spans="1:50">
      <c r="A3006">
        <f t="shared" ca="1" si="311"/>
        <v>7.9027177786326397E-2</v>
      </c>
      <c r="R3006">
        <f t="shared" ca="1" si="312"/>
        <v>1.4956705439585707</v>
      </c>
      <c r="AH3006">
        <f t="shared" ca="1" si="313"/>
        <v>4.2404528895415501</v>
      </c>
      <c r="AI3006">
        <f t="shared" ca="1" si="314"/>
        <v>3.5962881416842563E-2</v>
      </c>
      <c r="AX3006">
        <f t="shared" ca="1" si="315"/>
        <v>4.1224373181303937</v>
      </c>
    </row>
    <row r="3007" spans="1:50">
      <c r="A3007">
        <f t="shared" ca="1" si="311"/>
        <v>0.12235260614216559</v>
      </c>
      <c r="R3007">
        <f t="shared" ca="1" si="312"/>
        <v>-0.43969079071019873</v>
      </c>
      <c r="AH3007">
        <f t="shared" ca="1" si="313"/>
        <v>15.030516069799397</v>
      </c>
      <c r="AI3007">
        <f t="shared" ca="1" si="314"/>
        <v>0.38856759682772091</v>
      </c>
      <c r="AX3007">
        <f t="shared" ca="1" si="315"/>
        <v>3.117831995672415</v>
      </c>
    </row>
    <row r="3008" spans="1:50">
      <c r="A3008">
        <f t="shared" ca="1" si="311"/>
        <v>0.82830543120423894</v>
      </c>
      <c r="R3008">
        <f t="shared" ca="1" si="312"/>
        <v>-2.360235820343922</v>
      </c>
      <c r="AH3008">
        <f t="shared" ca="1" si="313"/>
        <v>36.136608666626877</v>
      </c>
      <c r="AI3008">
        <f t="shared" ca="1" si="314"/>
        <v>0.90390319036887745</v>
      </c>
      <c r="AX3008">
        <f t="shared" ca="1" si="315"/>
        <v>1.0925213724873726</v>
      </c>
    </row>
    <row r="3009" spans="1:50">
      <c r="A3009">
        <f t="shared" ca="1" si="311"/>
        <v>0.99731060227456336</v>
      </c>
      <c r="R3009">
        <f t="shared" ca="1" si="312"/>
        <v>0.33648127945361134</v>
      </c>
      <c r="AH3009">
        <f t="shared" ca="1" si="313"/>
        <v>10.288778800978093</v>
      </c>
      <c r="AI3009">
        <f t="shared" ca="1" si="314"/>
        <v>0.2115094554411765</v>
      </c>
      <c r="AX3009">
        <f t="shared" ca="1" si="315"/>
        <v>1.5459928563982603</v>
      </c>
    </row>
    <row r="3010" spans="1:50">
      <c r="A3010">
        <f t="shared" ca="1" si="311"/>
        <v>0.17534100641592554</v>
      </c>
      <c r="R3010">
        <f t="shared" ca="1" si="312"/>
        <v>1.0439064252773735</v>
      </c>
      <c r="AH3010">
        <f t="shared" ca="1" si="313"/>
        <v>10.638121594323245</v>
      </c>
      <c r="AI3010">
        <f t="shared" ca="1" si="314"/>
        <v>0.22532126418835885</v>
      </c>
      <c r="AX3010">
        <f t="shared" ca="1" si="315"/>
        <v>0.87779298263957672</v>
      </c>
    </row>
    <row r="3011" spans="1:50">
      <c r="A3011">
        <f t="shared" ref="A3011:A3074" ca="1" si="316">RAND()</f>
        <v>0.50502010460017166</v>
      </c>
      <c r="R3011">
        <f t="shared" ref="R3011:R3074" ca="1" si="317">_xlfn.NORM.INV(RAND(),0,1)</f>
        <v>-1.6016863153200473</v>
      </c>
      <c r="AH3011">
        <f t="shared" ref="AH3011:AH3074" ca="1" si="318">IF(AI3011&lt;$AL$4,$AL$1+SQRT(AI3011*($AL$2-$AL$1)*($AL$3-$AL$1)),$AL$2-SQRT((1-AI3011)*($AL$2-$AL$1)*($AL$2-$AL$3)))</f>
        <v>42.93265429070761</v>
      </c>
      <c r="AI3011">
        <f t="shared" ref="AI3011:AI3074" ca="1" si="319">RAND()</f>
        <v>0.97502631231267323</v>
      </c>
      <c r="AX3011">
        <f t="shared" ref="AX3011:AX3074" ca="1" si="320">-LN(1-RAND())/$AW$2</f>
        <v>3.6109629663936187</v>
      </c>
    </row>
    <row r="3012" spans="1:50">
      <c r="A3012">
        <f t="shared" ca="1" si="316"/>
        <v>0.88856602577904753</v>
      </c>
      <c r="R3012">
        <f t="shared" ca="1" si="317"/>
        <v>-0.46683652045836116</v>
      </c>
      <c r="AH3012">
        <f t="shared" ca="1" si="318"/>
        <v>20.063280995318127</v>
      </c>
      <c r="AI3012">
        <f t="shared" ca="1" si="319"/>
        <v>0.55189642761735958</v>
      </c>
      <c r="AX3012">
        <f t="shared" ca="1" si="320"/>
        <v>4.0514510080134548E-2</v>
      </c>
    </row>
    <row r="3013" spans="1:50">
      <c r="A3013">
        <f t="shared" ca="1" si="316"/>
        <v>7.9159011077759689E-2</v>
      </c>
      <c r="R3013">
        <f t="shared" ca="1" si="317"/>
        <v>2.4543992111088193</v>
      </c>
      <c r="AH3013">
        <f t="shared" ca="1" si="318"/>
        <v>3.7746913240018292</v>
      </c>
      <c r="AI3013">
        <f t="shared" ca="1" si="319"/>
        <v>2.8496589182989362E-2</v>
      </c>
      <c r="AX3013">
        <f t="shared" ca="1" si="320"/>
        <v>2.0323245410479669</v>
      </c>
    </row>
    <row r="3014" spans="1:50">
      <c r="A3014">
        <f t="shared" ca="1" si="316"/>
        <v>0.43199753667250373</v>
      </c>
      <c r="R3014">
        <f t="shared" ca="1" si="317"/>
        <v>0.72853132743650195</v>
      </c>
      <c r="AH3014">
        <f t="shared" ca="1" si="318"/>
        <v>17.862401280457981</v>
      </c>
      <c r="AI3014">
        <f t="shared" ca="1" si="319"/>
        <v>0.48358737427084564</v>
      </c>
      <c r="AX3014">
        <f t="shared" ca="1" si="320"/>
        <v>1.3977561705586246</v>
      </c>
    </row>
    <row r="3015" spans="1:50">
      <c r="A3015">
        <f t="shared" ca="1" si="316"/>
        <v>0.81925718848286555</v>
      </c>
      <c r="R3015">
        <f t="shared" ca="1" si="317"/>
        <v>2.3763049011084778</v>
      </c>
      <c r="AH3015">
        <f t="shared" ca="1" si="318"/>
        <v>19.199899664243446</v>
      </c>
      <c r="AI3015">
        <f t="shared" ca="1" si="319"/>
        <v>0.52567690965366454</v>
      </c>
      <c r="AX3015">
        <f t="shared" ca="1" si="320"/>
        <v>0.83709631512943472</v>
      </c>
    </row>
    <row r="3016" spans="1:50">
      <c r="A3016">
        <f t="shared" ca="1" si="316"/>
        <v>0.79593443002957676</v>
      </c>
      <c r="R3016">
        <f t="shared" ca="1" si="317"/>
        <v>-1.9629033832089564</v>
      </c>
      <c r="AH3016">
        <f t="shared" ca="1" si="318"/>
        <v>15.936336431152739</v>
      </c>
      <c r="AI3016">
        <f t="shared" ca="1" si="319"/>
        <v>0.41983341213419401</v>
      </c>
      <c r="AX3016">
        <f t="shared" ca="1" si="320"/>
        <v>1.2447435252452501</v>
      </c>
    </row>
    <row r="3017" spans="1:50">
      <c r="A3017">
        <f t="shared" ca="1" si="316"/>
        <v>0.20599921693654</v>
      </c>
      <c r="R3017">
        <f t="shared" ca="1" si="317"/>
        <v>4.6282217219141393E-2</v>
      </c>
      <c r="AH3017">
        <f t="shared" ca="1" si="318"/>
        <v>39.875770335805811</v>
      </c>
      <c r="AI3017">
        <f t="shared" ca="1" si="319"/>
        <v>0.94874998685332523</v>
      </c>
      <c r="AX3017">
        <f t="shared" ca="1" si="320"/>
        <v>0.61540199533650874</v>
      </c>
    </row>
    <row r="3018" spans="1:50">
      <c r="A3018">
        <f t="shared" ca="1" si="316"/>
        <v>0.65368955580296395</v>
      </c>
      <c r="R3018">
        <f t="shared" ca="1" si="317"/>
        <v>3.3624630580945683E-2</v>
      </c>
      <c r="AH3018">
        <f t="shared" ca="1" si="318"/>
        <v>33.305736214166636</v>
      </c>
      <c r="AI3018">
        <f t="shared" ca="1" si="319"/>
        <v>0.86065077832450632</v>
      </c>
      <c r="AX3018">
        <f t="shared" ca="1" si="320"/>
        <v>1.4049704087913557</v>
      </c>
    </row>
    <row r="3019" spans="1:50">
      <c r="A3019">
        <f t="shared" ca="1" si="316"/>
        <v>4.8433858620957837E-2</v>
      </c>
      <c r="R3019">
        <f t="shared" ca="1" si="317"/>
        <v>1.7001571133145041</v>
      </c>
      <c r="AH3019">
        <f t="shared" ca="1" si="318"/>
        <v>16.460111916820843</v>
      </c>
      <c r="AI3019">
        <f t="shared" ca="1" si="319"/>
        <v>0.43753795368390846</v>
      </c>
      <c r="AX3019">
        <f t="shared" ca="1" si="320"/>
        <v>2.9100975995069303</v>
      </c>
    </row>
    <row r="3020" spans="1:50">
      <c r="A3020">
        <f t="shared" ca="1" si="316"/>
        <v>0.69976468695304561</v>
      </c>
      <c r="R3020">
        <f t="shared" ca="1" si="317"/>
        <v>0.29422392959279287</v>
      </c>
      <c r="AH3020">
        <f t="shared" ca="1" si="318"/>
        <v>19.857547460418466</v>
      </c>
      <c r="AI3020">
        <f t="shared" ca="1" si="319"/>
        <v>0.54571627744953743</v>
      </c>
      <c r="AX3020">
        <f t="shared" ca="1" si="320"/>
        <v>2.9996798816426025</v>
      </c>
    </row>
    <row r="3021" spans="1:50">
      <c r="A3021">
        <f t="shared" ca="1" si="316"/>
        <v>0.34312878312201056</v>
      </c>
      <c r="R3021">
        <f t="shared" ca="1" si="317"/>
        <v>-1.3450298181761067</v>
      </c>
      <c r="AH3021">
        <f t="shared" ca="1" si="318"/>
        <v>35.776722609997201</v>
      </c>
      <c r="AI3021">
        <f t="shared" ca="1" si="319"/>
        <v>0.89884919014351761</v>
      </c>
      <c r="AX3021">
        <f t="shared" ca="1" si="320"/>
        <v>0.99016802125838654</v>
      </c>
    </row>
    <row r="3022" spans="1:50">
      <c r="A3022">
        <f t="shared" ca="1" si="316"/>
        <v>6.8374039120303265E-2</v>
      </c>
      <c r="R3022">
        <f t="shared" ca="1" si="317"/>
        <v>-0.10808013866767674</v>
      </c>
      <c r="AH3022">
        <f t="shared" ca="1" si="318"/>
        <v>10.343405043789254</v>
      </c>
      <c r="AI3022">
        <f t="shared" ca="1" si="319"/>
        <v>0.21367723823952034</v>
      </c>
      <c r="AX3022">
        <f t="shared" ca="1" si="320"/>
        <v>2.9491174733037826</v>
      </c>
    </row>
    <row r="3023" spans="1:50">
      <c r="A3023">
        <f t="shared" ca="1" si="316"/>
        <v>0.86486583300003705</v>
      </c>
      <c r="R3023">
        <f t="shared" ca="1" si="317"/>
        <v>1.4136823407733043</v>
      </c>
      <c r="AH3023">
        <f t="shared" ca="1" si="318"/>
        <v>16.24316609531072</v>
      </c>
      <c r="AI3023">
        <f t="shared" ca="1" si="319"/>
        <v>0.43023808236561023</v>
      </c>
      <c r="AX3023">
        <f t="shared" ca="1" si="320"/>
        <v>0.28064679696049277</v>
      </c>
    </row>
    <row r="3024" spans="1:50">
      <c r="A3024">
        <f t="shared" ca="1" si="316"/>
        <v>0.79016173179875082</v>
      </c>
      <c r="R3024">
        <f t="shared" ca="1" si="317"/>
        <v>0.52643526571464472</v>
      </c>
      <c r="AH3024">
        <f t="shared" ca="1" si="318"/>
        <v>35.43650642941472</v>
      </c>
      <c r="AI3024">
        <f t="shared" ca="1" si="319"/>
        <v>0.89395232750976061</v>
      </c>
      <c r="AX3024">
        <f t="shared" ca="1" si="320"/>
        <v>3.7853440765242135</v>
      </c>
    </row>
    <row r="3025" spans="1:50">
      <c r="A3025">
        <f t="shared" ca="1" si="316"/>
        <v>0.65479913962824998</v>
      </c>
      <c r="R3025">
        <f t="shared" ca="1" si="317"/>
        <v>-1.9940645659335907</v>
      </c>
      <c r="AH3025">
        <f t="shared" ca="1" si="318"/>
        <v>22.577263788866624</v>
      </c>
      <c r="AI3025">
        <f t="shared" ca="1" si="319"/>
        <v>0.6239967693472972</v>
      </c>
      <c r="AX3025">
        <f t="shared" ca="1" si="320"/>
        <v>0.67518735385912365</v>
      </c>
    </row>
    <row r="3026" spans="1:50">
      <c r="A3026">
        <f t="shared" ca="1" si="316"/>
        <v>0.70010243952034112</v>
      </c>
      <c r="R3026">
        <f t="shared" ca="1" si="317"/>
        <v>-1.6566281603699609E-3</v>
      </c>
      <c r="AH3026">
        <f t="shared" ca="1" si="318"/>
        <v>12.233038189902246</v>
      </c>
      <c r="AI3026">
        <f t="shared" ca="1" si="319"/>
        <v>0.28682829781730868</v>
      </c>
      <c r="AX3026">
        <f t="shared" ca="1" si="320"/>
        <v>0.97344782999543267</v>
      </c>
    </row>
    <row r="3027" spans="1:50">
      <c r="A3027">
        <f t="shared" ca="1" si="316"/>
        <v>0.97432106271239338</v>
      </c>
      <c r="R3027">
        <f t="shared" ca="1" si="317"/>
        <v>0.96388648739014715</v>
      </c>
      <c r="AH3027">
        <f t="shared" ca="1" si="318"/>
        <v>27.390143479027714</v>
      </c>
      <c r="AI3027">
        <f t="shared" ca="1" si="319"/>
        <v>0.74439719405052351</v>
      </c>
      <c r="AX3027">
        <f t="shared" ca="1" si="320"/>
        <v>1.9516567642775497</v>
      </c>
    </row>
    <row r="3028" spans="1:50">
      <c r="A3028">
        <f t="shared" ca="1" si="316"/>
        <v>0.44041431518278917</v>
      </c>
      <c r="R3028">
        <f t="shared" ca="1" si="317"/>
        <v>-1.3217247249972679</v>
      </c>
      <c r="AH3028">
        <f t="shared" ca="1" si="318"/>
        <v>32.927529804525051</v>
      </c>
      <c r="AI3028">
        <f t="shared" ca="1" si="319"/>
        <v>0.85426538071230984</v>
      </c>
      <c r="AX3028">
        <f t="shared" ca="1" si="320"/>
        <v>5.0473364307035533</v>
      </c>
    </row>
    <row r="3029" spans="1:50">
      <c r="A3029">
        <f t="shared" ca="1" si="316"/>
        <v>7.7227505684498432E-3</v>
      </c>
      <c r="R3029">
        <f t="shared" ca="1" si="317"/>
        <v>0.79508166841847161</v>
      </c>
      <c r="AH3029">
        <f t="shared" ca="1" si="318"/>
        <v>5.978838566575134</v>
      </c>
      <c r="AI3029">
        <f t="shared" ca="1" si="319"/>
        <v>7.1493021210332408E-2</v>
      </c>
      <c r="AX3029">
        <f t="shared" ca="1" si="320"/>
        <v>0.66456164477796298</v>
      </c>
    </row>
    <row r="3030" spans="1:50">
      <c r="A3030">
        <f t="shared" ca="1" si="316"/>
        <v>0.4191776890075577</v>
      </c>
      <c r="R3030">
        <f t="shared" ca="1" si="317"/>
        <v>0.91595963840269734</v>
      </c>
      <c r="AH3030">
        <f t="shared" ca="1" si="318"/>
        <v>20.982446565326086</v>
      </c>
      <c r="AI3030">
        <f t="shared" ca="1" si="319"/>
        <v>0.57899079633292205</v>
      </c>
      <c r="AX3030">
        <f t="shared" ca="1" si="320"/>
        <v>6.2400836203192886</v>
      </c>
    </row>
    <row r="3031" spans="1:50">
      <c r="A3031">
        <f t="shared" ca="1" si="316"/>
        <v>0.79970857103614901</v>
      </c>
      <c r="R3031">
        <f t="shared" ca="1" si="317"/>
        <v>0.36679526321849637</v>
      </c>
      <c r="AH3031">
        <f t="shared" ca="1" si="318"/>
        <v>20.122796779781403</v>
      </c>
      <c r="AI3031">
        <f t="shared" ca="1" si="319"/>
        <v>0.55367636386887975</v>
      </c>
      <c r="AX3031">
        <f t="shared" ca="1" si="320"/>
        <v>1.1102159153829336</v>
      </c>
    </row>
    <row r="3032" spans="1:50">
      <c r="A3032">
        <f t="shared" ca="1" si="316"/>
        <v>0.75895718683032565</v>
      </c>
      <c r="R3032">
        <f t="shared" ca="1" si="317"/>
        <v>4.0923537445137402E-2</v>
      </c>
      <c r="AH3032">
        <f t="shared" ca="1" si="318"/>
        <v>13.745704476851955</v>
      </c>
      <c r="AI3032">
        <f t="shared" ca="1" si="319"/>
        <v>0.34281302806012393</v>
      </c>
      <c r="AX3032">
        <f t="shared" ca="1" si="320"/>
        <v>1.539374563520761</v>
      </c>
    </row>
    <row r="3033" spans="1:50">
      <c r="A3033">
        <f t="shared" ca="1" si="316"/>
        <v>0.21978563110755267</v>
      </c>
      <c r="R3033">
        <f t="shared" ca="1" si="317"/>
        <v>-0.2856968193734975</v>
      </c>
      <c r="AH3033">
        <f t="shared" ca="1" si="318"/>
        <v>31.090664674547941</v>
      </c>
      <c r="AI3033">
        <f t="shared" ca="1" si="319"/>
        <v>0.82121851877480545</v>
      </c>
      <c r="AX3033">
        <f t="shared" ca="1" si="320"/>
        <v>4.3690510946998184</v>
      </c>
    </row>
    <row r="3034" spans="1:50">
      <c r="A3034">
        <f t="shared" ca="1" si="316"/>
        <v>0.58274722996864003</v>
      </c>
      <c r="R3034">
        <f t="shared" ca="1" si="317"/>
        <v>-0.4256431282807866</v>
      </c>
      <c r="AH3034">
        <f t="shared" ca="1" si="318"/>
        <v>34.422964949213991</v>
      </c>
      <c r="AI3034">
        <f t="shared" ca="1" si="319"/>
        <v>0.87867798951329212</v>
      </c>
      <c r="AX3034">
        <f t="shared" ca="1" si="320"/>
        <v>2.3106746463540486</v>
      </c>
    </row>
    <row r="3035" spans="1:50">
      <c r="A3035">
        <f t="shared" ca="1" si="316"/>
        <v>0.45252037623429608</v>
      </c>
      <c r="R3035">
        <f t="shared" ca="1" si="317"/>
        <v>-0.5917271213320926</v>
      </c>
      <c r="AH3035">
        <f t="shared" ca="1" si="318"/>
        <v>10.567372437471477</v>
      </c>
      <c r="AI3035">
        <f t="shared" ca="1" si="319"/>
        <v>0.222533941757458</v>
      </c>
      <c r="AX3035">
        <f t="shared" ca="1" si="320"/>
        <v>6.6445249029860092</v>
      </c>
    </row>
    <row r="3036" spans="1:50">
      <c r="A3036">
        <f t="shared" ca="1" si="316"/>
        <v>0.51350219911440664</v>
      </c>
      <c r="R3036">
        <f t="shared" ca="1" si="317"/>
        <v>-1.371094294073089</v>
      </c>
      <c r="AH3036">
        <f t="shared" ca="1" si="318"/>
        <v>30.15615295708071</v>
      </c>
      <c r="AI3036">
        <f t="shared" ca="1" si="319"/>
        <v>0.80311086726861169</v>
      </c>
      <c r="AX3036">
        <f t="shared" ca="1" si="320"/>
        <v>3.0432706851256235</v>
      </c>
    </row>
    <row r="3037" spans="1:50">
      <c r="A3037">
        <f t="shared" ca="1" si="316"/>
        <v>0.32018083326500701</v>
      </c>
      <c r="R3037">
        <f t="shared" ca="1" si="317"/>
        <v>0.50211171504591379</v>
      </c>
      <c r="AH3037">
        <f t="shared" ca="1" si="318"/>
        <v>27.199151046798718</v>
      </c>
      <c r="AI3037">
        <f t="shared" ca="1" si="319"/>
        <v>0.74006064350665002</v>
      </c>
      <c r="AX3037">
        <f t="shared" ca="1" si="320"/>
        <v>1.7382524841096048</v>
      </c>
    </row>
    <row r="3038" spans="1:50">
      <c r="A3038">
        <f t="shared" ca="1" si="316"/>
        <v>0.91446028763949982</v>
      </c>
      <c r="R3038">
        <f t="shared" ca="1" si="317"/>
        <v>-2.8614403830289518E-2</v>
      </c>
      <c r="AH3038">
        <f t="shared" ca="1" si="318"/>
        <v>3.6602249168040677</v>
      </c>
      <c r="AI3038">
        <f t="shared" ca="1" si="319"/>
        <v>2.6794492883186694E-2</v>
      </c>
      <c r="AX3038">
        <f t="shared" ca="1" si="320"/>
        <v>4.8318354381490538</v>
      </c>
    </row>
    <row r="3039" spans="1:50">
      <c r="A3039">
        <f t="shared" ca="1" si="316"/>
        <v>0.48524001464213862</v>
      </c>
      <c r="R3039">
        <f t="shared" ca="1" si="317"/>
        <v>-0.46683036843582676</v>
      </c>
      <c r="AH3039">
        <f t="shared" ca="1" si="318"/>
        <v>20.536612083969718</v>
      </c>
      <c r="AI3039">
        <f t="shared" ca="1" si="319"/>
        <v>0.56595438625476036</v>
      </c>
      <c r="AX3039">
        <f t="shared" ca="1" si="320"/>
        <v>1.2407808840202814</v>
      </c>
    </row>
    <row r="3040" spans="1:50">
      <c r="A3040">
        <f t="shared" ca="1" si="316"/>
        <v>9.2709049870882687E-2</v>
      </c>
      <c r="R3040">
        <f t="shared" ca="1" si="317"/>
        <v>-0.54578641613831691</v>
      </c>
      <c r="AH3040">
        <f t="shared" ca="1" si="318"/>
        <v>16.47110944614623</v>
      </c>
      <c r="AI3040">
        <f t="shared" ca="1" si="319"/>
        <v>0.43790674911384775</v>
      </c>
      <c r="AX3040">
        <f t="shared" ca="1" si="320"/>
        <v>0.29364723513441487</v>
      </c>
    </row>
    <row r="3041" spans="1:50">
      <c r="A3041">
        <f t="shared" ca="1" si="316"/>
        <v>0.63782730846119318</v>
      </c>
      <c r="R3041">
        <f t="shared" ca="1" si="317"/>
        <v>-0.58358412399326476</v>
      </c>
      <c r="AH3041">
        <f t="shared" ca="1" si="318"/>
        <v>25.917658384393121</v>
      </c>
      <c r="AI3041">
        <f t="shared" ca="1" si="319"/>
        <v>0.71002041115460457</v>
      </c>
      <c r="AX3041">
        <f t="shared" ca="1" si="320"/>
        <v>0.69801717720497158</v>
      </c>
    </row>
    <row r="3042" spans="1:50">
      <c r="A3042">
        <f t="shared" ca="1" si="316"/>
        <v>0.42756903497476129</v>
      </c>
      <c r="R3042">
        <f t="shared" ca="1" si="317"/>
        <v>0.31640207439116641</v>
      </c>
      <c r="AH3042">
        <f t="shared" ca="1" si="318"/>
        <v>15.473051059531613</v>
      </c>
      <c r="AI3042">
        <f t="shared" ca="1" si="319"/>
        <v>0.40394489843114456</v>
      </c>
      <c r="AX3042">
        <f t="shared" ca="1" si="320"/>
        <v>0.83498268832206357</v>
      </c>
    </row>
    <row r="3043" spans="1:50">
      <c r="A3043">
        <f t="shared" ca="1" si="316"/>
        <v>0.11862693146565839</v>
      </c>
      <c r="R3043">
        <f t="shared" ca="1" si="317"/>
        <v>2.0685065264533251</v>
      </c>
      <c r="AH3043">
        <f t="shared" ca="1" si="318"/>
        <v>13.718526412240365</v>
      </c>
      <c r="AI3043">
        <f t="shared" ca="1" si="319"/>
        <v>0.34182733715035019</v>
      </c>
      <c r="AX3043">
        <f t="shared" ca="1" si="320"/>
        <v>0.71013736752866885</v>
      </c>
    </row>
    <row r="3044" spans="1:50">
      <c r="A3044">
        <f t="shared" ca="1" si="316"/>
        <v>0.34365783734234379</v>
      </c>
      <c r="R3044">
        <f t="shared" ca="1" si="317"/>
        <v>-1.2315599336872209</v>
      </c>
      <c r="AH3044">
        <f t="shared" ca="1" si="318"/>
        <v>3.6874743808627479</v>
      </c>
      <c r="AI3044">
        <f t="shared" ca="1" si="319"/>
        <v>2.7194934619038214E-2</v>
      </c>
      <c r="AX3044">
        <f t="shared" ca="1" si="320"/>
        <v>0.29633361502403388</v>
      </c>
    </row>
    <row r="3045" spans="1:50">
      <c r="A3045">
        <f t="shared" ca="1" si="316"/>
        <v>0.4635601484099876</v>
      </c>
      <c r="R3045">
        <f t="shared" ca="1" si="317"/>
        <v>1.248214329273265</v>
      </c>
      <c r="AH3045">
        <f t="shared" ca="1" si="318"/>
        <v>17.189774613609096</v>
      </c>
      <c r="AI3045">
        <f t="shared" ca="1" si="319"/>
        <v>0.46174455504711498</v>
      </c>
      <c r="AX3045">
        <f t="shared" ca="1" si="320"/>
        <v>0.16180945226836668</v>
      </c>
    </row>
    <row r="3046" spans="1:50">
      <c r="A3046">
        <f t="shared" ca="1" si="316"/>
        <v>0.10470744469302429</v>
      </c>
      <c r="R3046">
        <f t="shared" ca="1" si="317"/>
        <v>0.7862750355534579</v>
      </c>
      <c r="AH3046">
        <f t="shared" ca="1" si="318"/>
        <v>42.066847387390595</v>
      </c>
      <c r="AI3046">
        <f t="shared" ca="1" si="319"/>
        <v>0.96853254481252427</v>
      </c>
      <c r="AX3046">
        <f t="shared" ca="1" si="320"/>
        <v>0.22264649488567811</v>
      </c>
    </row>
    <row r="3047" spans="1:50">
      <c r="A3047">
        <f t="shared" ca="1" si="316"/>
        <v>0.14375270730016643</v>
      </c>
      <c r="R3047">
        <f t="shared" ca="1" si="317"/>
        <v>-3.2658755155741057E-2</v>
      </c>
      <c r="AH3047">
        <f t="shared" ca="1" si="318"/>
        <v>9.8391898132939328</v>
      </c>
      <c r="AI3047">
        <f t="shared" ca="1" si="319"/>
        <v>0.19361931236405416</v>
      </c>
      <c r="AX3047">
        <f t="shared" ca="1" si="320"/>
        <v>1.0557506615420571</v>
      </c>
    </row>
    <row r="3048" spans="1:50">
      <c r="A3048">
        <f t="shared" ca="1" si="316"/>
        <v>3.2640155390382675E-2</v>
      </c>
      <c r="R3048">
        <f t="shared" ca="1" si="317"/>
        <v>-0.90177646130836075</v>
      </c>
      <c r="AH3048">
        <f t="shared" ca="1" si="318"/>
        <v>4.9402495186546806</v>
      </c>
      <c r="AI3048">
        <f t="shared" ca="1" si="319"/>
        <v>4.8812130613135607E-2</v>
      </c>
      <c r="AX3048">
        <f t="shared" ca="1" si="320"/>
        <v>9.4325317687151175E-2</v>
      </c>
    </row>
    <row r="3049" spans="1:50">
      <c r="A3049">
        <f t="shared" ca="1" si="316"/>
        <v>0.41811177104052666</v>
      </c>
      <c r="R3049">
        <f t="shared" ca="1" si="317"/>
        <v>-0.97590154688197683</v>
      </c>
      <c r="AH3049">
        <f t="shared" ca="1" si="318"/>
        <v>12.78672280068858</v>
      </c>
      <c r="AI3049">
        <f t="shared" ca="1" si="319"/>
        <v>0.30758600004360448</v>
      </c>
      <c r="AX3049">
        <f t="shared" ca="1" si="320"/>
        <v>2.8100014515130023</v>
      </c>
    </row>
    <row r="3050" spans="1:50">
      <c r="A3050">
        <f t="shared" ca="1" si="316"/>
        <v>0.55428787988772832</v>
      </c>
      <c r="R3050">
        <f t="shared" ca="1" si="317"/>
        <v>0.66606321686806946</v>
      </c>
      <c r="AH3050">
        <f t="shared" ca="1" si="318"/>
        <v>18.737190478124084</v>
      </c>
      <c r="AI3050">
        <f t="shared" ca="1" si="319"/>
        <v>0.51131837039945227</v>
      </c>
      <c r="AX3050">
        <f t="shared" ca="1" si="320"/>
        <v>2.2950772721721537</v>
      </c>
    </row>
    <row r="3051" spans="1:50">
      <c r="A3051">
        <f t="shared" ca="1" si="316"/>
        <v>0.22757085728741899</v>
      </c>
      <c r="R3051">
        <f t="shared" ca="1" si="317"/>
        <v>-0.26011826080330858</v>
      </c>
      <c r="AH3051">
        <f t="shared" ca="1" si="318"/>
        <v>7.9931832805706611</v>
      </c>
      <c r="AI3051">
        <f t="shared" ca="1" si="319"/>
        <v>0.12778195791358871</v>
      </c>
      <c r="AX3051">
        <f t="shared" ca="1" si="320"/>
        <v>2.7981102636508437</v>
      </c>
    </row>
    <row r="3052" spans="1:50">
      <c r="A3052">
        <f t="shared" ca="1" si="316"/>
        <v>0.80327511313163158</v>
      </c>
      <c r="R3052">
        <f t="shared" ca="1" si="317"/>
        <v>-0.16061065463056962</v>
      </c>
      <c r="AH3052">
        <f t="shared" ca="1" si="318"/>
        <v>7.7404738362360828</v>
      </c>
      <c r="AI3052">
        <f t="shared" ca="1" si="319"/>
        <v>0.11982987041891069</v>
      </c>
      <c r="AX3052">
        <f t="shared" ca="1" si="320"/>
        <v>0.6887578808118463</v>
      </c>
    </row>
    <row r="3053" spans="1:50">
      <c r="A3053">
        <f t="shared" ca="1" si="316"/>
        <v>0.42296394396491788</v>
      </c>
      <c r="R3053">
        <f t="shared" ca="1" si="317"/>
        <v>-0.46614135877027901</v>
      </c>
      <c r="AH3053">
        <f t="shared" ca="1" si="318"/>
        <v>37.416746188256035</v>
      </c>
      <c r="AI3053">
        <f t="shared" ca="1" si="319"/>
        <v>0.92083086175461548</v>
      </c>
      <c r="AX3053">
        <f t="shared" ca="1" si="320"/>
        <v>0.63200233955386476</v>
      </c>
    </row>
    <row r="3054" spans="1:50">
      <c r="A3054">
        <f t="shared" ca="1" si="316"/>
        <v>0.40471301571732665</v>
      </c>
      <c r="R3054">
        <f t="shared" ca="1" si="317"/>
        <v>-0.83559084669002315</v>
      </c>
      <c r="AH3054">
        <f t="shared" ca="1" si="318"/>
        <v>27.261480446957513</v>
      </c>
      <c r="AI3054">
        <f t="shared" ca="1" si="319"/>
        <v>0.7414798642679522</v>
      </c>
      <c r="AX3054">
        <f t="shared" ca="1" si="320"/>
        <v>2.2253840167382513</v>
      </c>
    </row>
    <row r="3055" spans="1:50">
      <c r="A3055">
        <f t="shared" ca="1" si="316"/>
        <v>0.88766320377570396</v>
      </c>
      <c r="R3055">
        <f t="shared" ca="1" si="317"/>
        <v>-1.786762763068291</v>
      </c>
      <c r="AH3055">
        <f t="shared" ca="1" si="318"/>
        <v>22.01633459528886</v>
      </c>
      <c r="AI3055">
        <f t="shared" ca="1" si="319"/>
        <v>0.60845723525858642</v>
      </c>
      <c r="AX3055">
        <f t="shared" ca="1" si="320"/>
        <v>1.0772371800698211</v>
      </c>
    </row>
    <row r="3056" spans="1:50">
      <c r="A3056">
        <f t="shared" ca="1" si="316"/>
        <v>9.6211440039710827E-2</v>
      </c>
      <c r="R3056">
        <f t="shared" ca="1" si="317"/>
        <v>1.0905933565289203</v>
      </c>
      <c r="AH3056">
        <f t="shared" ca="1" si="318"/>
        <v>22.819497788996653</v>
      </c>
      <c r="AI3056">
        <f t="shared" ca="1" si="319"/>
        <v>0.63061014977882102</v>
      </c>
      <c r="AX3056">
        <f t="shared" ca="1" si="320"/>
        <v>6.8854750181037581</v>
      </c>
    </row>
    <row r="3057" spans="1:50">
      <c r="A3057">
        <f t="shared" ca="1" si="316"/>
        <v>0.44297875352497051</v>
      </c>
      <c r="R3057">
        <f t="shared" ca="1" si="317"/>
        <v>-0.4596002672575995</v>
      </c>
      <c r="AH3057">
        <f t="shared" ca="1" si="318"/>
        <v>22.053238812062087</v>
      </c>
      <c r="AI3057">
        <f t="shared" ca="1" si="319"/>
        <v>0.60948926955218352</v>
      </c>
      <c r="AX3057">
        <f t="shared" ca="1" si="320"/>
        <v>0.13353273177006744</v>
      </c>
    </row>
    <row r="3058" spans="1:50">
      <c r="A3058">
        <f t="shared" ca="1" si="316"/>
        <v>0.89913666280328719</v>
      </c>
      <c r="R3058">
        <f t="shared" ca="1" si="317"/>
        <v>-1.0546094385937395</v>
      </c>
      <c r="AH3058">
        <f t="shared" ca="1" si="318"/>
        <v>15.169247187166746</v>
      </c>
      <c r="AI3058">
        <f t="shared" ca="1" si="319"/>
        <v>0.39340932924565419</v>
      </c>
      <c r="AX3058">
        <f t="shared" ca="1" si="320"/>
        <v>1.2392474650588206</v>
      </c>
    </row>
    <row r="3059" spans="1:50">
      <c r="A3059">
        <f t="shared" ca="1" si="316"/>
        <v>0.36962377738594665</v>
      </c>
      <c r="R3059">
        <f t="shared" ca="1" si="317"/>
        <v>-3.7436151616447769E-2</v>
      </c>
      <c r="AH3059">
        <f t="shared" ca="1" si="318"/>
        <v>17.010833374836331</v>
      </c>
      <c r="AI3059">
        <f t="shared" ca="1" si="319"/>
        <v>0.45585744268859374</v>
      </c>
      <c r="AX3059">
        <f t="shared" ca="1" si="320"/>
        <v>0.27356466818735709</v>
      </c>
    </row>
    <row r="3060" spans="1:50">
      <c r="A3060">
        <f t="shared" ca="1" si="316"/>
        <v>8.2158738622658656E-2</v>
      </c>
      <c r="R3060">
        <f t="shared" ca="1" si="317"/>
        <v>1.0532932382444653</v>
      </c>
      <c r="AH3060">
        <f t="shared" ca="1" si="318"/>
        <v>10.924189199083919</v>
      </c>
      <c r="AI3060">
        <f t="shared" ca="1" si="319"/>
        <v>0.23654050512550506</v>
      </c>
      <c r="AX3060">
        <f t="shared" ca="1" si="320"/>
        <v>2.1719153442805563</v>
      </c>
    </row>
    <row r="3061" spans="1:50">
      <c r="A3061">
        <f t="shared" ca="1" si="316"/>
        <v>0.44996723352150669</v>
      </c>
      <c r="R3061">
        <f t="shared" ca="1" si="317"/>
        <v>0.5945960472208387</v>
      </c>
      <c r="AH3061">
        <f t="shared" ca="1" si="318"/>
        <v>17.25713206467762</v>
      </c>
      <c r="AI3061">
        <f t="shared" ca="1" si="319"/>
        <v>0.46395229968501883</v>
      </c>
      <c r="AX3061">
        <f t="shared" ca="1" si="320"/>
        <v>2.9481930858475596</v>
      </c>
    </row>
    <row r="3062" spans="1:50">
      <c r="A3062">
        <f t="shared" ca="1" si="316"/>
        <v>0.54748916842320738</v>
      </c>
      <c r="R3062">
        <f t="shared" ca="1" si="317"/>
        <v>-1.1810902946869715</v>
      </c>
      <c r="AH3062">
        <f t="shared" ca="1" si="318"/>
        <v>33.198407980328476</v>
      </c>
      <c r="AI3062">
        <f t="shared" ca="1" si="319"/>
        <v>0.85885325280225511</v>
      </c>
      <c r="AX3062">
        <f t="shared" ca="1" si="320"/>
        <v>0.5232060893140249</v>
      </c>
    </row>
    <row r="3063" spans="1:50">
      <c r="A3063">
        <f t="shared" ca="1" si="316"/>
        <v>4.5577232714670068E-2</v>
      </c>
      <c r="R3063">
        <f t="shared" ca="1" si="317"/>
        <v>0.88035638945981409</v>
      </c>
      <c r="AH3063">
        <f t="shared" ca="1" si="318"/>
        <v>5.3053134375738074</v>
      </c>
      <c r="AI3063">
        <f t="shared" ca="1" si="319"/>
        <v>5.629270134180242E-2</v>
      </c>
      <c r="AX3063">
        <f t="shared" ca="1" si="320"/>
        <v>1.8430175470269388</v>
      </c>
    </row>
    <row r="3064" spans="1:50">
      <c r="A3064">
        <f t="shared" ca="1" si="316"/>
        <v>0.57261869856461223</v>
      </c>
      <c r="R3064">
        <f t="shared" ca="1" si="317"/>
        <v>0.57726961400701615</v>
      </c>
      <c r="AH3064">
        <f t="shared" ca="1" si="318"/>
        <v>14.496963678983555</v>
      </c>
      <c r="AI3064">
        <f t="shared" ca="1" si="319"/>
        <v>0.36976720599429347</v>
      </c>
      <c r="AX3064">
        <f t="shared" ca="1" si="320"/>
        <v>1.2562806252897296</v>
      </c>
    </row>
    <row r="3065" spans="1:50">
      <c r="A3065">
        <f t="shared" ca="1" si="316"/>
        <v>0.14004000986848031</v>
      </c>
      <c r="R3065">
        <f t="shared" ca="1" si="317"/>
        <v>0.10175803819347815</v>
      </c>
      <c r="AH3065">
        <f t="shared" ca="1" si="318"/>
        <v>8.2179380439922056</v>
      </c>
      <c r="AI3065">
        <f t="shared" ca="1" si="319"/>
        <v>0.13506901138978888</v>
      </c>
      <c r="AX3065">
        <f t="shared" ca="1" si="320"/>
        <v>1.278977189630216</v>
      </c>
    </row>
    <row r="3066" spans="1:50">
      <c r="A3066">
        <f t="shared" ca="1" si="316"/>
        <v>0.53429335235150011</v>
      </c>
      <c r="R3066">
        <f t="shared" ca="1" si="317"/>
        <v>-8.7655328190392873E-2</v>
      </c>
      <c r="AH3066">
        <f t="shared" ca="1" si="318"/>
        <v>9.459051220957571</v>
      </c>
      <c r="AI3066">
        <f t="shared" ca="1" si="319"/>
        <v>0.1789473000013978</v>
      </c>
      <c r="AX3066">
        <f t="shared" ca="1" si="320"/>
        <v>0.80296448913045226</v>
      </c>
    </row>
    <row r="3067" spans="1:50">
      <c r="A3067">
        <f t="shared" ca="1" si="316"/>
        <v>0.94654701153400012</v>
      </c>
      <c r="R3067">
        <f t="shared" ca="1" si="317"/>
        <v>0.38189034208006517</v>
      </c>
      <c r="AH3067">
        <f t="shared" ca="1" si="318"/>
        <v>31.213042916813663</v>
      </c>
      <c r="AI3067">
        <f t="shared" ca="1" si="319"/>
        <v>0.82352512177725734</v>
      </c>
      <c r="AX3067">
        <f t="shared" ca="1" si="320"/>
        <v>0.86344473559740087</v>
      </c>
    </row>
    <row r="3068" spans="1:50">
      <c r="A3068">
        <f t="shared" ca="1" si="316"/>
        <v>0.95614838185186368</v>
      </c>
      <c r="R3068">
        <f t="shared" ca="1" si="317"/>
        <v>0.67082799720434416</v>
      </c>
      <c r="AH3068">
        <f t="shared" ca="1" si="318"/>
        <v>32.331398793233028</v>
      </c>
      <c r="AI3068">
        <f t="shared" ca="1" si="319"/>
        <v>0.84391026569811634</v>
      </c>
      <c r="AX3068">
        <f t="shared" ca="1" si="320"/>
        <v>0.48333470136225443</v>
      </c>
    </row>
    <row r="3069" spans="1:50">
      <c r="A3069">
        <f t="shared" ca="1" si="316"/>
        <v>8.3886432669174393E-2</v>
      </c>
      <c r="R3069">
        <f t="shared" ca="1" si="317"/>
        <v>-0.17453559645909561</v>
      </c>
      <c r="AH3069">
        <f t="shared" ca="1" si="318"/>
        <v>30.385607710908339</v>
      </c>
      <c r="AI3069">
        <f t="shared" ca="1" si="319"/>
        <v>0.80763780756481074</v>
      </c>
      <c r="AX3069">
        <f t="shared" ca="1" si="320"/>
        <v>2.6216031633288961</v>
      </c>
    </row>
    <row r="3070" spans="1:50">
      <c r="A3070">
        <f t="shared" ca="1" si="316"/>
        <v>0.93297210910128003</v>
      </c>
      <c r="R3070">
        <f t="shared" ca="1" si="317"/>
        <v>0.80868941788988025</v>
      </c>
      <c r="AH3070">
        <f t="shared" ca="1" si="318"/>
        <v>34.291747509689785</v>
      </c>
      <c r="AI3070">
        <f t="shared" ca="1" si="319"/>
        <v>0.87662540185033144</v>
      </c>
      <c r="AX3070">
        <f t="shared" ca="1" si="320"/>
        <v>1.0433900594311158</v>
      </c>
    </row>
    <row r="3071" spans="1:50">
      <c r="A3071">
        <f t="shared" ca="1" si="316"/>
        <v>0.1503191154510839</v>
      </c>
      <c r="R3071">
        <f t="shared" ca="1" si="317"/>
        <v>2.4997431324043764</v>
      </c>
      <c r="AH3071">
        <f t="shared" ca="1" si="318"/>
        <v>15.832753888098907</v>
      </c>
      <c r="AI3071">
        <f t="shared" ca="1" si="319"/>
        <v>0.41629964656438989</v>
      </c>
      <c r="AX3071">
        <f t="shared" ca="1" si="320"/>
        <v>2.9794862919038425</v>
      </c>
    </row>
    <row r="3072" spans="1:50">
      <c r="A3072">
        <f t="shared" ca="1" si="316"/>
        <v>0.88770994970076844</v>
      </c>
      <c r="R3072">
        <f t="shared" ca="1" si="317"/>
        <v>0.37362923734305703</v>
      </c>
      <c r="AH3072">
        <f t="shared" ca="1" si="318"/>
        <v>20.392605705928382</v>
      </c>
      <c r="AI3072">
        <f t="shared" ca="1" si="319"/>
        <v>0.56170110155768771</v>
      </c>
      <c r="AX3072">
        <f t="shared" ca="1" si="320"/>
        <v>1.6566581030932868</v>
      </c>
    </row>
    <row r="3073" spans="1:50">
      <c r="A3073">
        <f t="shared" ca="1" si="316"/>
        <v>0.91475523228261491</v>
      </c>
      <c r="R3073">
        <f t="shared" ca="1" si="317"/>
        <v>2.6866667326144635</v>
      </c>
      <c r="AH3073">
        <f t="shared" ca="1" si="318"/>
        <v>8.1224642945823415</v>
      </c>
      <c r="AI3073">
        <f t="shared" ca="1" si="319"/>
        <v>0.13194885243353005</v>
      </c>
      <c r="AX3073">
        <f t="shared" ca="1" si="320"/>
        <v>3.0179206179580507</v>
      </c>
    </row>
    <row r="3074" spans="1:50">
      <c r="A3074">
        <f t="shared" ca="1" si="316"/>
        <v>0.39198279147697179</v>
      </c>
      <c r="R3074">
        <f t="shared" ca="1" si="317"/>
        <v>2.2243583776113216E-2</v>
      </c>
      <c r="AH3074">
        <f t="shared" ca="1" si="318"/>
        <v>12.725429634370926</v>
      </c>
      <c r="AI3074">
        <f t="shared" ca="1" si="319"/>
        <v>0.30530320202888339</v>
      </c>
      <c r="AX3074">
        <f t="shared" ca="1" si="320"/>
        <v>4.1857794753744875</v>
      </c>
    </row>
    <row r="3075" spans="1:50">
      <c r="A3075">
        <f t="shared" ref="A3075:A3138" ca="1" si="321">RAND()</f>
        <v>0.85623782004832993</v>
      </c>
      <c r="R3075">
        <f t="shared" ref="R3075:R3138" ca="1" si="322">_xlfn.NORM.INV(RAND(),0,1)</f>
        <v>1.3145213545142593</v>
      </c>
      <c r="AH3075">
        <f t="shared" ref="AH3075:AH3138" ca="1" si="323">IF(AI3075&lt;$AL$4,$AL$1+SQRT(AI3075*($AL$2-$AL$1)*($AL$3-$AL$1)),$AL$2-SQRT((1-AI3075)*($AL$2-$AL$1)*($AL$2-$AL$3)))</f>
        <v>22.55917831591778</v>
      </c>
      <c r="AI3075">
        <f t="shared" ref="AI3075:AI3138" ca="1" si="324">RAND()</f>
        <v>0.62350065265120158</v>
      </c>
      <c r="AX3075">
        <f t="shared" ref="AX3075:AX3138" ca="1" si="325">-LN(1-RAND())/$AW$2</f>
        <v>1.0132198297742068</v>
      </c>
    </row>
    <row r="3076" spans="1:50">
      <c r="A3076">
        <f t="shared" ca="1" si="321"/>
        <v>0.51815376372712774</v>
      </c>
      <c r="R3076">
        <f t="shared" ca="1" si="322"/>
        <v>1.0008326720279463</v>
      </c>
      <c r="AH3076">
        <f t="shared" ca="1" si="323"/>
        <v>21.005736309212381</v>
      </c>
      <c r="AI3076">
        <f t="shared" ca="1" si="324"/>
        <v>0.57966633651453736</v>
      </c>
      <c r="AX3076">
        <f t="shared" ca="1" si="325"/>
        <v>1.867952337356066</v>
      </c>
    </row>
    <row r="3077" spans="1:50">
      <c r="A3077">
        <f t="shared" ca="1" si="321"/>
        <v>0.3622989428244221</v>
      </c>
      <c r="R3077">
        <f t="shared" ca="1" si="322"/>
        <v>-2.2038568054215948</v>
      </c>
      <c r="AH3077">
        <f t="shared" ca="1" si="323"/>
        <v>17.787118026848859</v>
      </c>
      <c r="AI3077">
        <f t="shared" ca="1" si="324"/>
        <v>0.48116511749191704</v>
      </c>
      <c r="AX3077">
        <f t="shared" ca="1" si="325"/>
        <v>3.367617842759993</v>
      </c>
    </row>
    <row r="3078" spans="1:50">
      <c r="A3078">
        <f t="shared" ca="1" si="321"/>
        <v>9.5151710303758241E-2</v>
      </c>
      <c r="R3078">
        <f t="shared" ca="1" si="322"/>
        <v>1.7899725683771868</v>
      </c>
      <c r="AH3078">
        <f t="shared" ca="1" si="323"/>
        <v>14.93020967352939</v>
      </c>
      <c r="AI3078">
        <f t="shared" ca="1" si="324"/>
        <v>0.38505490322869429</v>
      </c>
      <c r="AX3078">
        <f t="shared" ca="1" si="325"/>
        <v>6.2106131417212289</v>
      </c>
    </row>
    <row r="3079" spans="1:50">
      <c r="A3079">
        <f t="shared" ca="1" si="321"/>
        <v>0.31794524679317837</v>
      </c>
      <c r="R3079">
        <f t="shared" ca="1" si="322"/>
        <v>0.55938515518999998</v>
      </c>
      <c r="AH3079">
        <f t="shared" ca="1" si="323"/>
        <v>47.110176597856636</v>
      </c>
      <c r="AI3079">
        <f t="shared" ca="1" si="324"/>
        <v>0.99582446035221228</v>
      </c>
      <c r="AX3079">
        <f t="shared" ca="1" si="325"/>
        <v>1.0129198972998328</v>
      </c>
    </row>
    <row r="3080" spans="1:50">
      <c r="A3080">
        <f t="shared" ca="1" si="321"/>
        <v>0.97586514692911952</v>
      </c>
      <c r="R3080">
        <f t="shared" ca="1" si="322"/>
        <v>-7.530393693897533E-2</v>
      </c>
      <c r="AH3080">
        <f t="shared" ca="1" si="323"/>
        <v>21.281236035746698</v>
      </c>
      <c r="AI3080">
        <f t="shared" ca="1" si="324"/>
        <v>0.58761629818275296</v>
      </c>
      <c r="AX3080">
        <f t="shared" ca="1" si="325"/>
        <v>4.1615410055717721</v>
      </c>
    </row>
    <row r="3081" spans="1:50">
      <c r="A3081">
        <f t="shared" ca="1" si="321"/>
        <v>0.19262875340018693</v>
      </c>
      <c r="R3081">
        <f t="shared" ca="1" si="322"/>
        <v>-0.30023678114164065</v>
      </c>
      <c r="AH3081">
        <f t="shared" ca="1" si="323"/>
        <v>15.469026291841345</v>
      </c>
      <c r="AI3081">
        <f t="shared" ca="1" si="324"/>
        <v>0.40380592738322807</v>
      </c>
      <c r="AX3081">
        <f t="shared" ca="1" si="325"/>
        <v>6.0430788000469775</v>
      </c>
    </row>
    <row r="3082" spans="1:50">
      <c r="A3082">
        <f t="shared" ca="1" si="321"/>
        <v>0.55949865086575823</v>
      </c>
      <c r="R3082">
        <f t="shared" ca="1" si="322"/>
        <v>-0.10122926765226467</v>
      </c>
      <c r="AH3082">
        <f t="shared" ca="1" si="323"/>
        <v>18.863686171144305</v>
      </c>
      <c r="AI3082">
        <f t="shared" ca="1" si="324"/>
        <v>0.51526498057550485</v>
      </c>
      <c r="AX3082">
        <f t="shared" ca="1" si="325"/>
        <v>0.34237721551544414</v>
      </c>
    </row>
    <row r="3083" spans="1:50">
      <c r="A3083">
        <f t="shared" ca="1" si="321"/>
        <v>0.89636776192136103</v>
      </c>
      <c r="R3083">
        <f t="shared" ca="1" si="322"/>
        <v>0.85888409743004868</v>
      </c>
      <c r="AH3083">
        <f t="shared" ca="1" si="323"/>
        <v>23.829486566381362</v>
      </c>
      <c r="AI3083">
        <f t="shared" ca="1" si="324"/>
        <v>0.6575521133103932</v>
      </c>
      <c r="AX3083">
        <f t="shared" ca="1" si="325"/>
        <v>0.71142581831031737</v>
      </c>
    </row>
    <row r="3084" spans="1:50">
      <c r="A3084">
        <f t="shared" ca="1" si="321"/>
        <v>0.7734267457827757</v>
      </c>
      <c r="R3084">
        <f t="shared" ca="1" si="322"/>
        <v>-0.43406524374841776</v>
      </c>
      <c r="AH3084">
        <f t="shared" ca="1" si="323"/>
        <v>16.954622195774569</v>
      </c>
      <c r="AI3084">
        <f t="shared" ca="1" si="324"/>
        <v>0.45400150288800256</v>
      </c>
      <c r="AX3084">
        <f t="shared" ca="1" si="325"/>
        <v>4.095445650217175</v>
      </c>
    </row>
    <row r="3085" spans="1:50">
      <c r="A3085">
        <f t="shared" ca="1" si="321"/>
        <v>0.7153109547438693</v>
      </c>
      <c r="R3085">
        <f t="shared" ca="1" si="322"/>
        <v>0.67697957691404953</v>
      </c>
      <c r="AH3085">
        <f t="shared" ca="1" si="323"/>
        <v>29.931839212189761</v>
      </c>
      <c r="AI3085">
        <f t="shared" ca="1" si="324"/>
        <v>0.79863446129729776</v>
      </c>
      <c r="AX3085">
        <f t="shared" ca="1" si="325"/>
        <v>1.9277748255226261</v>
      </c>
    </row>
    <row r="3086" spans="1:50">
      <c r="A3086">
        <f t="shared" ca="1" si="321"/>
        <v>0.66820557734204278</v>
      </c>
      <c r="R3086">
        <f t="shared" ca="1" si="322"/>
        <v>-0.76299171055168358</v>
      </c>
      <c r="AH3086">
        <f t="shared" ca="1" si="323"/>
        <v>7.35690744400853</v>
      </c>
      <c r="AI3086">
        <f t="shared" ca="1" si="324"/>
        <v>0.10824817427941624</v>
      </c>
      <c r="AX3086">
        <f t="shared" ca="1" si="325"/>
        <v>1.0472336217499425E-2</v>
      </c>
    </row>
    <row r="3087" spans="1:50">
      <c r="A3087">
        <f t="shared" ca="1" si="321"/>
        <v>0.89706858062515704</v>
      </c>
      <c r="R3087">
        <f t="shared" ca="1" si="322"/>
        <v>1.0407353462731588</v>
      </c>
      <c r="AH3087">
        <f t="shared" ca="1" si="323"/>
        <v>10.985340787084375</v>
      </c>
      <c r="AI3087">
        <f t="shared" ca="1" si="324"/>
        <v>0.23892818325002896</v>
      </c>
      <c r="AX3087">
        <f t="shared" ca="1" si="325"/>
        <v>0.72361410462910192</v>
      </c>
    </row>
    <row r="3088" spans="1:50">
      <c r="A3088">
        <f t="shared" ca="1" si="321"/>
        <v>0.23814747238187339</v>
      </c>
      <c r="R3088">
        <f t="shared" ca="1" si="322"/>
        <v>0.15660474003720701</v>
      </c>
      <c r="AH3088">
        <f t="shared" ca="1" si="323"/>
        <v>22.911912348051594</v>
      </c>
      <c r="AI3088">
        <f t="shared" ca="1" si="324"/>
        <v>0.63311775368018008</v>
      </c>
      <c r="AX3088">
        <f t="shared" ca="1" si="325"/>
        <v>1.5963087863997933</v>
      </c>
    </row>
    <row r="3089" spans="1:50">
      <c r="A3089">
        <f t="shared" ca="1" si="321"/>
        <v>0.53867976887416824</v>
      </c>
      <c r="R3089">
        <f t="shared" ca="1" si="322"/>
        <v>0.67490001077368833</v>
      </c>
      <c r="AH3089">
        <f t="shared" ca="1" si="323"/>
        <v>21.225428665168572</v>
      </c>
      <c r="AI3089">
        <f t="shared" ca="1" si="324"/>
        <v>0.5860120222483487</v>
      </c>
      <c r="AX3089">
        <f t="shared" ca="1" si="325"/>
        <v>2.5995352097415667</v>
      </c>
    </row>
    <row r="3090" spans="1:50">
      <c r="A3090">
        <f t="shared" ca="1" si="321"/>
        <v>0.87894834288655455</v>
      </c>
      <c r="R3090">
        <f t="shared" ca="1" si="322"/>
        <v>-8.915085009270271E-2</v>
      </c>
      <c r="AH3090">
        <f t="shared" ca="1" si="323"/>
        <v>19.194122705223077</v>
      </c>
      <c r="AI3090">
        <f t="shared" ca="1" si="324"/>
        <v>0.5254989620495738</v>
      </c>
      <c r="AX3090">
        <f t="shared" ca="1" si="325"/>
        <v>1.609143524522793</v>
      </c>
    </row>
    <row r="3091" spans="1:50">
      <c r="A3091">
        <f t="shared" ca="1" si="321"/>
        <v>0.41649249304925795</v>
      </c>
      <c r="R3091">
        <f t="shared" ca="1" si="322"/>
        <v>1.4739872838432646E-2</v>
      </c>
      <c r="AH3091">
        <f t="shared" ca="1" si="323"/>
        <v>38.793927883819769</v>
      </c>
      <c r="AI3091">
        <f t="shared" ca="1" si="324"/>
        <v>0.93721197386348398</v>
      </c>
      <c r="AX3091">
        <f t="shared" ca="1" si="325"/>
        <v>1.7615315213202294</v>
      </c>
    </row>
    <row r="3092" spans="1:50">
      <c r="A3092">
        <f t="shared" ca="1" si="321"/>
        <v>0.69921618848444367</v>
      </c>
      <c r="R3092">
        <f t="shared" ca="1" si="322"/>
        <v>-0.83407612144971732</v>
      </c>
      <c r="AH3092">
        <f t="shared" ca="1" si="323"/>
        <v>3.7403146188652889</v>
      </c>
      <c r="AI3092">
        <f t="shared" ca="1" si="324"/>
        <v>2.7979906896194784E-2</v>
      </c>
      <c r="AX3092">
        <f t="shared" ca="1" si="325"/>
        <v>1.9465171472558978</v>
      </c>
    </row>
    <row r="3093" spans="1:50">
      <c r="A3093">
        <f t="shared" ca="1" si="321"/>
        <v>0.34570259385774382</v>
      </c>
      <c r="R3093">
        <f t="shared" ca="1" si="322"/>
        <v>0.49452597307023832</v>
      </c>
      <c r="AH3093">
        <f t="shared" ca="1" si="323"/>
        <v>39.508153890655606</v>
      </c>
      <c r="AI3093">
        <f t="shared" ca="1" si="324"/>
        <v>0.94496058260891747</v>
      </c>
      <c r="AX3093">
        <f t="shared" ca="1" si="325"/>
        <v>1.1792241797280514</v>
      </c>
    </row>
    <row r="3094" spans="1:50">
      <c r="A3094">
        <f t="shared" ca="1" si="321"/>
        <v>0.71910500591460003</v>
      </c>
      <c r="R3094">
        <f t="shared" ca="1" si="322"/>
        <v>-1.2050014092132191</v>
      </c>
      <c r="AH3094">
        <f t="shared" ca="1" si="323"/>
        <v>39.770139283381909</v>
      </c>
      <c r="AI3094">
        <f t="shared" ca="1" si="324"/>
        <v>0.94767497485929697</v>
      </c>
      <c r="AX3094">
        <f t="shared" ca="1" si="325"/>
        <v>1.8510324151983069</v>
      </c>
    </row>
    <row r="3095" spans="1:50">
      <c r="A3095">
        <f t="shared" ca="1" si="321"/>
        <v>0.62960485793086818</v>
      </c>
      <c r="R3095">
        <f t="shared" ca="1" si="322"/>
        <v>-0.22379693555039543</v>
      </c>
      <c r="AH3095">
        <f t="shared" ca="1" si="323"/>
        <v>12.993035674198453</v>
      </c>
      <c r="AI3095">
        <f t="shared" ca="1" si="324"/>
        <v>0.31524229569442574</v>
      </c>
      <c r="AX3095">
        <f t="shared" ca="1" si="325"/>
        <v>0.10827941359420359</v>
      </c>
    </row>
    <row r="3096" spans="1:50">
      <c r="A3096">
        <f t="shared" ca="1" si="321"/>
        <v>0.24382520689998866</v>
      </c>
      <c r="R3096">
        <f t="shared" ca="1" si="322"/>
        <v>1.2163190073936976</v>
      </c>
      <c r="AH3096">
        <f t="shared" ca="1" si="323"/>
        <v>24.814617193281965</v>
      </c>
      <c r="AI3096">
        <f t="shared" ca="1" si="324"/>
        <v>0.68284824643953579</v>
      </c>
      <c r="AX3096">
        <f t="shared" ca="1" si="325"/>
        <v>0.85281241451585432</v>
      </c>
    </row>
    <row r="3097" spans="1:50">
      <c r="A3097">
        <f t="shared" ca="1" si="321"/>
        <v>0.3863883462195985</v>
      </c>
      <c r="R3097">
        <f t="shared" ca="1" si="322"/>
        <v>-0.22573929334500575</v>
      </c>
      <c r="AH3097">
        <f t="shared" ca="1" si="323"/>
        <v>5.3718902970939935</v>
      </c>
      <c r="AI3097">
        <f t="shared" ca="1" si="324"/>
        <v>5.7714410728025189E-2</v>
      </c>
      <c r="AX3097">
        <f t="shared" ca="1" si="325"/>
        <v>1.1959332096933601</v>
      </c>
    </row>
    <row r="3098" spans="1:50">
      <c r="A3098">
        <f t="shared" ca="1" si="321"/>
        <v>0.8827028961753578</v>
      </c>
      <c r="R3098">
        <f t="shared" ca="1" si="322"/>
        <v>-0.19313232838290637</v>
      </c>
      <c r="AH3098">
        <f t="shared" ca="1" si="323"/>
        <v>26.467920279717351</v>
      </c>
      <c r="AI3098">
        <f t="shared" ca="1" si="324"/>
        <v>0.72312061201913103</v>
      </c>
      <c r="AX3098">
        <f t="shared" ca="1" si="325"/>
        <v>4.5196209676945145</v>
      </c>
    </row>
    <row r="3099" spans="1:50">
      <c r="A3099">
        <f t="shared" ca="1" si="321"/>
        <v>0.27233528861793166</v>
      </c>
      <c r="R3099">
        <f t="shared" ca="1" si="322"/>
        <v>-1.8178570284103759</v>
      </c>
      <c r="AH3099">
        <f t="shared" ca="1" si="323"/>
        <v>7.8602151305623309</v>
      </c>
      <c r="AI3099">
        <f t="shared" ca="1" si="324"/>
        <v>0.123565963797442</v>
      </c>
      <c r="AX3099">
        <f t="shared" ca="1" si="325"/>
        <v>0.87557436988187154</v>
      </c>
    </row>
    <row r="3100" spans="1:50">
      <c r="A3100">
        <f t="shared" ca="1" si="321"/>
        <v>0.59958786912807183</v>
      </c>
      <c r="R3100">
        <f t="shared" ca="1" si="322"/>
        <v>0.15364662596699205</v>
      </c>
      <c r="AH3100">
        <f t="shared" ca="1" si="323"/>
        <v>21.592874968827591</v>
      </c>
      <c r="AI3100">
        <f t="shared" ca="1" si="324"/>
        <v>0.59651762373166894</v>
      </c>
      <c r="AX3100">
        <f t="shared" ca="1" si="325"/>
        <v>0.17284556748034866</v>
      </c>
    </row>
    <row r="3101" spans="1:50">
      <c r="A3101">
        <f t="shared" ca="1" si="321"/>
        <v>0.38112445284963059</v>
      </c>
      <c r="R3101">
        <f t="shared" ca="1" si="322"/>
        <v>-8.6520668578010732E-2</v>
      </c>
      <c r="AH3101">
        <f t="shared" ca="1" si="323"/>
        <v>10.563257865882584</v>
      </c>
      <c r="AI3101">
        <f t="shared" ca="1" si="324"/>
        <v>0.22237168492356407</v>
      </c>
      <c r="AX3101">
        <f t="shared" ca="1" si="325"/>
        <v>0.10500483465245332</v>
      </c>
    </row>
    <row r="3102" spans="1:50">
      <c r="A3102">
        <f t="shared" ca="1" si="321"/>
        <v>0.65763038062119761</v>
      </c>
      <c r="R3102">
        <f t="shared" ca="1" si="322"/>
        <v>-0.33002256990977324</v>
      </c>
      <c r="AH3102">
        <f t="shared" ca="1" si="323"/>
        <v>10.997269203343876</v>
      </c>
      <c r="AI3102">
        <f t="shared" ca="1" si="324"/>
        <v>0.2393934952017861</v>
      </c>
      <c r="AX3102">
        <f t="shared" ca="1" si="325"/>
        <v>0.86435537299218046</v>
      </c>
    </row>
    <row r="3103" spans="1:50">
      <c r="A3103">
        <f t="shared" ca="1" si="321"/>
        <v>8.052377445889114E-2</v>
      </c>
      <c r="R3103">
        <f t="shared" ca="1" si="322"/>
        <v>-0.75491626690309654</v>
      </c>
      <c r="AH3103">
        <f t="shared" ca="1" si="323"/>
        <v>26.295555906842168</v>
      </c>
      <c r="AI3103">
        <f t="shared" ca="1" si="324"/>
        <v>0.71904966511717738</v>
      </c>
      <c r="AX3103">
        <f t="shared" ca="1" si="325"/>
        <v>0.81128700318655178</v>
      </c>
    </row>
    <row r="3104" spans="1:50">
      <c r="A3104">
        <f t="shared" ca="1" si="321"/>
        <v>0.43207457939509564</v>
      </c>
      <c r="R3104">
        <f t="shared" ca="1" si="322"/>
        <v>0.99525118628271947</v>
      </c>
      <c r="AH3104">
        <f t="shared" ca="1" si="323"/>
        <v>13.272121606380338</v>
      </c>
      <c r="AI3104">
        <f t="shared" ca="1" si="324"/>
        <v>0.32553147435174301</v>
      </c>
      <c r="AX3104">
        <f t="shared" ca="1" si="325"/>
        <v>0.79701102383185662</v>
      </c>
    </row>
    <row r="3105" spans="1:50">
      <c r="A3105">
        <f t="shared" ca="1" si="321"/>
        <v>0.81158659341596506</v>
      </c>
      <c r="R3105">
        <f t="shared" ca="1" si="322"/>
        <v>-0.42196953840339008</v>
      </c>
      <c r="AH3105">
        <f t="shared" ca="1" si="323"/>
        <v>21.460650364309558</v>
      </c>
      <c r="AI3105">
        <f t="shared" ca="1" si="324"/>
        <v>0.59275276118590792</v>
      </c>
      <c r="AX3105">
        <f t="shared" ca="1" si="325"/>
        <v>0.61250411659379178</v>
      </c>
    </row>
    <row r="3106" spans="1:50">
      <c r="A3106">
        <f t="shared" ca="1" si="321"/>
        <v>0.43436409650705432</v>
      </c>
      <c r="R3106">
        <f t="shared" ca="1" si="322"/>
        <v>-0.73752075360154323</v>
      </c>
      <c r="AH3106">
        <f t="shared" ca="1" si="323"/>
        <v>9.6135862554161839</v>
      </c>
      <c r="AI3106">
        <f t="shared" ca="1" si="324"/>
        <v>0.18484208138065394</v>
      </c>
      <c r="AX3106">
        <f t="shared" ca="1" si="325"/>
        <v>3.8874901942128171E-2</v>
      </c>
    </row>
    <row r="3107" spans="1:50">
      <c r="A3107">
        <f t="shared" ca="1" si="321"/>
        <v>0.94671338055776932</v>
      </c>
      <c r="R3107">
        <f t="shared" ca="1" si="322"/>
        <v>-0.9449631568911987</v>
      </c>
      <c r="AH3107">
        <f t="shared" ca="1" si="323"/>
        <v>18.83838018199727</v>
      </c>
      <c r="AI3107">
        <f t="shared" ca="1" si="324"/>
        <v>0.51447672515912979</v>
      </c>
      <c r="AX3107">
        <f t="shared" ca="1" si="325"/>
        <v>0.28671976824513606</v>
      </c>
    </row>
    <row r="3108" spans="1:50">
      <c r="A3108">
        <f t="shared" ca="1" si="321"/>
        <v>0.85693691654916315</v>
      </c>
      <c r="R3108">
        <f t="shared" ca="1" si="322"/>
        <v>0.92402489386933906</v>
      </c>
      <c r="AH3108">
        <f t="shared" ca="1" si="323"/>
        <v>12.910580881732848</v>
      </c>
      <c r="AI3108">
        <f t="shared" ca="1" si="324"/>
        <v>0.31218749473475949</v>
      </c>
      <c r="AX3108">
        <f t="shared" ca="1" si="325"/>
        <v>6.5662176776073819E-2</v>
      </c>
    </row>
    <row r="3109" spans="1:50">
      <c r="A3109">
        <f t="shared" ca="1" si="321"/>
        <v>0.90668865079518657</v>
      </c>
      <c r="R3109">
        <f t="shared" ca="1" si="322"/>
        <v>7.9376674543801526E-2</v>
      </c>
      <c r="AH3109">
        <f t="shared" ca="1" si="323"/>
        <v>11.71399408836244</v>
      </c>
      <c r="AI3109">
        <f t="shared" ca="1" si="324"/>
        <v>0.26709087566702705</v>
      </c>
      <c r="AX3109">
        <f t="shared" ca="1" si="325"/>
        <v>4.7255713380986144</v>
      </c>
    </row>
    <row r="3110" spans="1:50">
      <c r="A3110">
        <f t="shared" ca="1" si="321"/>
        <v>0.29638980987337871</v>
      </c>
      <c r="R3110">
        <f t="shared" ca="1" si="322"/>
        <v>-0.88597548214933664</v>
      </c>
      <c r="AH3110">
        <f t="shared" ca="1" si="323"/>
        <v>3.6696615538863657</v>
      </c>
      <c r="AI3110">
        <f t="shared" ca="1" si="324"/>
        <v>2.693283184014339E-2</v>
      </c>
      <c r="AX3110">
        <f t="shared" ca="1" si="325"/>
        <v>3.0628442483262828</v>
      </c>
    </row>
    <row r="3111" spans="1:50">
      <c r="A3111">
        <f t="shared" ca="1" si="321"/>
        <v>0.67902478173986447</v>
      </c>
      <c r="R3111">
        <f t="shared" ca="1" si="322"/>
        <v>-0.20395479488403112</v>
      </c>
      <c r="AH3111">
        <f t="shared" ca="1" si="323"/>
        <v>10.740445636309111</v>
      </c>
      <c r="AI3111">
        <f t="shared" ca="1" si="324"/>
        <v>0.22934369558219991</v>
      </c>
      <c r="AX3111">
        <f t="shared" ca="1" si="325"/>
        <v>6.1315906660110979</v>
      </c>
    </row>
    <row r="3112" spans="1:50">
      <c r="A3112">
        <f t="shared" ca="1" si="321"/>
        <v>0.53706773467133118</v>
      </c>
      <c r="R3112">
        <f t="shared" ca="1" si="322"/>
        <v>-1.2501095184518662</v>
      </c>
      <c r="AH3112">
        <f t="shared" ca="1" si="323"/>
        <v>27.050710301609907</v>
      </c>
      <c r="AI3112">
        <f t="shared" ca="1" si="324"/>
        <v>0.73666505116968317</v>
      </c>
      <c r="AX3112">
        <f t="shared" ca="1" si="325"/>
        <v>6.9725776558204808</v>
      </c>
    </row>
    <row r="3113" spans="1:50">
      <c r="A3113">
        <f t="shared" ca="1" si="321"/>
        <v>0.761320838359546</v>
      </c>
      <c r="R3113">
        <f t="shared" ca="1" si="322"/>
        <v>-0.12563652792010346</v>
      </c>
      <c r="AH3113">
        <f t="shared" ca="1" si="323"/>
        <v>12.521128142512879</v>
      </c>
      <c r="AI3113">
        <f t="shared" ca="1" si="324"/>
        <v>0.29766708214503002</v>
      </c>
      <c r="AX3113">
        <f t="shared" ca="1" si="325"/>
        <v>1.2270876749982931</v>
      </c>
    </row>
    <row r="3114" spans="1:50">
      <c r="A3114">
        <f t="shared" ca="1" si="321"/>
        <v>0.36729940544842743</v>
      </c>
      <c r="R3114">
        <f t="shared" ca="1" si="322"/>
        <v>-0.74024686723008748</v>
      </c>
      <c r="AH3114">
        <f t="shared" ca="1" si="323"/>
        <v>42.874992630883185</v>
      </c>
      <c r="AI3114">
        <f t="shared" ca="1" si="324"/>
        <v>0.97461713499501557</v>
      </c>
      <c r="AX3114">
        <f t="shared" ca="1" si="325"/>
        <v>2.0441812324756103</v>
      </c>
    </row>
    <row r="3115" spans="1:50">
      <c r="A3115">
        <f t="shared" ca="1" si="321"/>
        <v>0.80215635064272961</v>
      </c>
      <c r="R3115">
        <f t="shared" ca="1" si="322"/>
        <v>-0.17827682474278786</v>
      </c>
      <c r="AH3115">
        <f t="shared" ca="1" si="323"/>
        <v>13.805617760832611</v>
      </c>
      <c r="AI3115">
        <f t="shared" ca="1" si="324"/>
        <v>0.3449833471625221</v>
      </c>
      <c r="AX3115">
        <f t="shared" ca="1" si="325"/>
        <v>2.9321663925194414</v>
      </c>
    </row>
    <row r="3116" spans="1:50">
      <c r="A3116">
        <f t="shared" ca="1" si="321"/>
        <v>0.67038773741022617</v>
      </c>
      <c r="R3116">
        <f t="shared" ca="1" si="322"/>
        <v>-0.68625600763181682</v>
      </c>
      <c r="AH3116">
        <f t="shared" ca="1" si="323"/>
        <v>6.4311994748712777</v>
      </c>
      <c r="AI3116">
        <f t="shared" ca="1" si="324"/>
        <v>8.2720653371169184E-2</v>
      </c>
      <c r="AX3116">
        <f t="shared" ca="1" si="325"/>
        <v>2.2772511487033951</v>
      </c>
    </row>
    <row r="3117" spans="1:50">
      <c r="A3117">
        <f t="shared" ca="1" si="321"/>
        <v>0.53136208475049851</v>
      </c>
      <c r="R3117">
        <f t="shared" ca="1" si="322"/>
        <v>0.57500473322336121</v>
      </c>
      <c r="AH3117">
        <f t="shared" ca="1" si="323"/>
        <v>29.153195191064313</v>
      </c>
      <c r="AI3117">
        <f t="shared" ca="1" si="324"/>
        <v>0.78270536462906792</v>
      </c>
      <c r="AX3117">
        <f t="shared" ca="1" si="325"/>
        <v>2.0545972435426756</v>
      </c>
    </row>
    <row r="3118" spans="1:50">
      <c r="A3118">
        <f t="shared" ca="1" si="321"/>
        <v>0.33529315492516676</v>
      </c>
      <c r="R3118">
        <f t="shared" ca="1" si="322"/>
        <v>-0.23258165661212973</v>
      </c>
      <c r="AH3118">
        <f t="shared" ca="1" si="323"/>
        <v>33.046369520827255</v>
      </c>
      <c r="AI3118">
        <f t="shared" ca="1" si="324"/>
        <v>0.85628720678783243</v>
      </c>
      <c r="AX3118">
        <f t="shared" ca="1" si="325"/>
        <v>1.8337681510728521</v>
      </c>
    </row>
    <row r="3119" spans="1:50">
      <c r="A3119">
        <f t="shared" ca="1" si="321"/>
        <v>0.60420698613844104</v>
      </c>
      <c r="R3119">
        <f t="shared" ca="1" si="322"/>
        <v>-1.5984326848765105</v>
      </c>
      <c r="AH3119">
        <f t="shared" ca="1" si="323"/>
        <v>45.985297888316161</v>
      </c>
      <c r="AI3119">
        <f t="shared" ca="1" si="324"/>
        <v>0.99194108347722065</v>
      </c>
      <c r="AX3119">
        <f t="shared" ca="1" si="325"/>
        <v>0.69679534775004737</v>
      </c>
    </row>
    <row r="3120" spans="1:50">
      <c r="A3120">
        <f t="shared" ca="1" si="321"/>
        <v>0.93495014642504903</v>
      </c>
      <c r="R3120">
        <f t="shared" ca="1" si="322"/>
        <v>-0.67740978704873878</v>
      </c>
      <c r="AH3120">
        <f t="shared" ca="1" si="323"/>
        <v>42.303972587101633</v>
      </c>
      <c r="AI3120">
        <f t="shared" ca="1" si="324"/>
        <v>0.97038558102995842</v>
      </c>
      <c r="AX3120">
        <f t="shared" ca="1" si="325"/>
        <v>3.2145368358227882</v>
      </c>
    </row>
    <row r="3121" spans="1:50">
      <c r="A3121">
        <f t="shared" ca="1" si="321"/>
        <v>1.6887768628430555E-2</v>
      </c>
      <c r="R3121">
        <f t="shared" ca="1" si="322"/>
        <v>1.0754060736685986</v>
      </c>
      <c r="AH3121">
        <f t="shared" ca="1" si="323"/>
        <v>24.440889146796703</v>
      </c>
      <c r="AI3121">
        <f t="shared" ca="1" si="324"/>
        <v>0.67336592619683266</v>
      </c>
      <c r="AX3121">
        <f t="shared" ca="1" si="325"/>
        <v>2.1103398645409972</v>
      </c>
    </row>
    <row r="3122" spans="1:50">
      <c r="A3122">
        <f t="shared" ca="1" si="321"/>
        <v>2.6408172794102125E-2</v>
      </c>
      <c r="R3122">
        <f t="shared" ca="1" si="322"/>
        <v>-1.2533380470377391</v>
      </c>
      <c r="AH3122">
        <f t="shared" ca="1" si="323"/>
        <v>22.678835343747608</v>
      </c>
      <c r="AI3122">
        <f t="shared" ca="1" si="324"/>
        <v>0.62677698091297251</v>
      </c>
      <c r="AX3122">
        <f t="shared" ca="1" si="325"/>
        <v>0.13577069539410572</v>
      </c>
    </row>
    <row r="3123" spans="1:50">
      <c r="A3123">
        <f t="shared" ca="1" si="321"/>
        <v>0.93028282494373116</v>
      </c>
      <c r="R3123">
        <f t="shared" ca="1" si="322"/>
        <v>0.99395661014835224</v>
      </c>
      <c r="AH3123">
        <f t="shared" ca="1" si="323"/>
        <v>33.53082089874308</v>
      </c>
      <c r="AI3123">
        <f t="shared" ca="1" si="324"/>
        <v>0.86438306986536118</v>
      </c>
      <c r="AX3123">
        <f t="shared" ca="1" si="325"/>
        <v>2.8684335285482843</v>
      </c>
    </row>
    <row r="3124" spans="1:50">
      <c r="A3124">
        <f t="shared" ca="1" si="321"/>
        <v>0.5242219604293159</v>
      </c>
      <c r="R3124">
        <f t="shared" ca="1" si="322"/>
        <v>0.48810596395316647</v>
      </c>
      <c r="AH3124">
        <f t="shared" ca="1" si="323"/>
        <v>16.271558308304726</v>
      </c>
      <c r="AI3124">
        <f t="shared" ca="1" si="324"/>
        <v>0.4311961105249561</v>
      </c>
      <c r="AX3124">
        <f t="shared" ca="1" si="325"/>
        <v>2.0963315223175544E-2</v>
      </c>
    </row>
    <row r="3125" spans="1:50">
      <c r="A3125">
        <f t="shared" ca="1" si="321"/>
        <v>4.6793765190899839E-2</v>
      </c>
      <c r="R3125">
        <f t="shared" ca="1" si="322"/>
        <v>-0.80873386209710452</v>
      </c>
      <c r="AH3125">
        <f t="shared" ca="1" si="323"/>
        <v>45.905980631841523</v>
      </c>
      <c r="AI3125">
        <f t="shared" ca="1" si="324"/>
        <v>0.99161950270657162</v>
      </c>
      <c r="AX3125">
        <f t="shared" ca="1" si="325"/>
        <v>7.1694734021281183</v>
      </c>
    </row>
    <row r="3126" spans="1:50">
      <c r="A3126">
        <f t="shared" ca="1" si="321"/>
        <v>0.63694930830062713</v>
      </c>
      <c r="R3126">
        <f t="shared" ca="1" si="322"/>
        <v>-1.189207056532015</v>
      </c>
      <c r="AH3126">
        <f t="shared" ca="1" si="323"/>
        <v>15.1297797557732</v>
      </c>
      <c r="AI3126">
        <f t="shared" ca="1" si="324"/>
        <v>0.3920338700595577</v>
      </c>
      <c r="AX3126">
        <f t="shared" ca="1" si="325"/>
        <v>4.7308762680229197</v>
      </c>
    </row>
    <row r="3127" spans="1:50">
      <c r="A3127">
        <f t="shared" ca="1" si="321"/>
        <v>0.30381976203477867</v>
      </c>
      <c r="R3127">
        <f t="shared" ca="1" si="322"/>
        <v>0.74940506282106223</v>
      </c>
      <c r="AH3127">
        <f t="shared" ca="1" si="323"/>
        <v>31.966830990489559</v>
      </c>
      <c r="AI3127">
        <f t="shared" ca="1" si="324"/>
        <v>0.83740240773721608</v>
      </c>
      <c r="AX3127">
        <f t="shared" ca="1" si="325"/>
        <v>3.5798081461954228</v>
      </c>
    </row>
    <row r="3128" spans="1:50">
      <c r="A3128">
        <f t="shared" ca="1" si="321"/>
        <v>0.39164140672997749</v>
      </c>
      <c r="R3128">
        <f t="shared" ca="1" si="322"/>
        <v>-0.89517164846339226</v>
      </c>
      <c r="AH3128">
        <f t="shared" ca="1" si="323"/>
        <v>4.1681782500624687</v>
      </c>
      <c r="AI3128">
        <f t="shared" ca="1" si="324"/>
        <v>3.4747419848587646E-2</v>
      </c>
      <c r="AX3128">
        <f t="shared" ca="1" si="325"/>
        <v>0.64705845055559763</v>
      </c>
    </row>
    <row r="3129" spans="1:50">
      <c r="A3129">
        <f t="shared" ca="1" si="321"/>
        <v>0.12835858876389517</v>
      </c>
      <c r="R3129">
        <f t="shared" ca="1" si="322"/>
        <v>0.27941334523581807</v>
      </c>
      <c r="AH3129">
        <f t="shared" ca="1" si="323"/>
        <v>11.591352130264355</v>
      </c>
      <c r="AI3129">
        <f t="shared" ca="1" si="324"/>
        <v>0.26238788440932581</v>
      </c>
      <c r="AX3129">
        <f t="shared" ca="1" si="325"/>
        <v>1.3673315865670772</v>
      </c>
    </row>
    <row r="3130" spans="1:50">
      <c r="A3130">
        <f t="shared" ca="1" si="321"/>
        <v>0.72089870820282309</v>
      </c>
      <c r="R3130">
        <f t="shared" ca="1" si="322"/>
        <v>0.91049840809607741</v>
      </c>
      <c r="AH3130">
        <f t="shared" ca="1" si="323"/>
        <v>13.777259667655265</v>
      </c>
      <c r="AI3130">
        <f t="shared" ca="1" si="324"/>
        <v>0.34395654140776322</v>
      </c>
      <c r="AX3130">
        <f t="shared" ca="1" si="325"/>
        <v>5.356232138538096</v>
      </c>
    </row>
    <row r="3131" spans="1:50">
      <c r="A3131">
        <f t="shared" ca="1" si="321"/>
        <v>0.1756380837865702</v>
      </c>
      <c r="R3131">
        <f t="shared" ca="1" si="322"/>
        <v>1.2364581194942335</v>
      </c>
      <c r="AH3131">
        <f t="shared" ca="1" si="323"/>
        <v>12.377185156120618</v>
      </c>
      <c r="AI3131">
        <f t="shared" ca="1" si="324"/>
        <v>0.2922619016115845</v>
      </c>
      <c r="AX3131">
        <f t="shared" ca="1" si="325"/>
        <v>1.7289253589691451</v>
      </c>
    </row>
    <row r="3132" spans="1:50">
      <c r="A3132">
        <f t="shared" ca="1" si="321"/>
        <v>0.14594712881270777</v>
      </c>
      <c r="R3132">
        <f t="shared" ca="1" si="322"/>
        <v>-1.2160930803832661</v>
      </c>
      <c r="AH3132">
        <f t="shared" ca="1" si="323"/>
        <v>39.671101458968664</v>
      </c>
      <c r="AI3132">
        <f t="shared" ca="1" si="324"/>
        <v>0.94665692746454033</v>
      </c>
      <c r="AX3132">
        <f t="shared" ca="1" si="325"/>
        <v>0.74156628152260706</v>
      </c>
    </row>
    <row r="3133" spans="1:50">
      <c r="A3133">
        <f t="shared" ca="1" si="321"/>
        <v>9.2230864749326402E-3</v>
      </c>
      <c r="R3133">
        <f t="shared" ca="1" si="322"/>
        <v>-0.46033163342940986</v>
      </c>
      <c r="AH3133">
        <f t="shared" ca="1" si="323"/>
        <v>23.947244031500404</v>
      </c>
      <c r="AI3133">
        <f t="shared" ca="1" si="324"/>
        <v>0.66062695322290432</v>
      </c>
      <c r="AX3133">
        <f t="shared" ca="1" si="325"/>
        <v>0.11196506498030954</v>
      </c>
    </row>
    <row r="3134" spans="1:50">
      <c r="A3134">
        <f t="shared" ca="1" si="321"/>
        <v>0.88347189179426477</v>
      </c>
      <c r="R3134">
        <f t="shared" ca="1" si="322"/>
        <v>-0.50214959501256606</v>
      </c>
      <c r="AH3134">
        <f t="shared" ca="1" si="323"/>
        <v>37.683470529184618</v>
      </c>
      <c r="AI3134">
        <f t="shared" ca="1" si="324"/>
        <v>0.92415155089726808</v>
      </c>
      <c r="AX3134">
        <f t="shared" ca="1" si="325"/>
        <v>0.98133676330709363</v>
      </c>
    </row>
    <row r="3135" spans="1:50">
      <c r="A3135">
        <f t="shared" ca="1" si="321"/>
        <v>0.8382394545142402</v>
      </c>
      <c r="R3135">
        <f t="shared" ca="1" si="322"/>
        <v>0.25586398320658243</v>
      </c>
      <c r="AH3135">
        <f t="shared" ca="1" si="323"/>
        <v>9.3477602830694657</v>
      </c>
      <c r="AI3135">
        <f t="shared" ca="1" si="324"/>
        <v>0.17476124461946185</v>
      </c>
      <c r="AX3135">
        <f t="shared" ca="1" si="325"/>
        <v>2.0818283527771948</v>
      </c>
    </row>
    <row r="3136" spans="1:50">
      <c r="A3136">
        <f t="shared" ca="1" si="321"/>
        <v>7.1977660516158837E-2</v>
      </c>
      <c r="R3136">
        <f t="shared" ca="1" si="322"/>
        <v>0.33416309570452918</v>
      </c>
      <c r="AH3136">
        <f t="shared" ca="1" si="323"/>
        <v>10.429595069162552</v>
      </c>
      <c r="AI3136">
        <f t="shared" ca="1" si="324"/>
        <v>0.21709152680477761</v>
      </c>
      <c r="AX3136">
        <f t="shared" ca="1" si="325"/>
        <v>3.2630727206220729</v>
      </c>
    </row>
    <row r="3137" spans="1:50">
      <c r="A3137">
        <f t="shared" ca="1" si="321"/>
        <v>4.1379664112585091E-2</v>
      </c>
      <c r="R3137">
        <f t="shared" ca="1" si="322"/>
        <v>1.6456210205841166</v>
      </c>
      <c r="AH3137">
        <f t="shared" ca="1" si="323"/>
        <v>25.156125027784505</v>
      </c>
      <c r="AI3137">
        <f t="shared" ca="1" si="324"/>
        <v>0.69139093818246222</v>
      </c>
      <c r="AX3137">
        <f t="shared" ca="1" si="325"/>
        <v>1.6308938536261512</v>
      </c>
    </row>
    <row r="3138" spans="1:50">
      <c r="A3138">
        <f t="shared" ca="1" si="321"/>
        <v>0.91887160562754011</v>
      </c>
      <c r="R3138">
        <f t="shared" ca="1" si="322"/>
        <v>0.59097245400704757</v>
      </c>
      <c r="AH3138">
        <f t="shared" ca="1" si="323"/>
        <v>10.926391333370781</v>
      </c>
      <c r="AI3138">
        <f t="shared" ca="1" si="324"/>
        <v>0.23662655288355894</v>
      </c>
      <c r="AX3138">
        <f t="shared" ca="1" si="325"/>
        <v>0.37584164664436837</v>
      </c>
    </row>
    <row r="3139" spans="1:50">
      <c r="A3139">
        <f t="shared" ref="A3139:A3202" ca="1" si="326">RAND()</f>
        <v>0.73106919716022833</v>
      </c>
      <c r="R3139">
        <f t="shared" ref="R3139:R3202" ca="1" si="327">_xlfn.NORM.INV(RAND(),0,1)</f>
        <v>3.4638542166973449</v>
      </c>
      <c r="AH3139">
        <f t="shared" ref="AH3139:AH3202" ca="1" si="328">IF(AI3139&lt;$AL$4,$AL$1+SQRT(AI3139*($AL$2-$AL$1)*($AL$3-$AL$1)),$AL$2-SQRT((1-AI3139)*($AL$2-$AL$1)*($AL$2-$AL$3)))</f>
        <v>8.4911003542614321</v>
      </c>
      <c r="AI3139">
        <f t="shared" ref="AI3139:AI3202" ca="1" si="329">RAND()</f>
        <v>0.14419757045227721</v>
      </c>
      <c r="AX3139">
        <f t="shared" ref="AX3139:AX3202" ca="1" si="330">-LN(1-RAND())/$AW$2</f>
        <v>5.7832914258332195</v>
      </c>
    </row>
    <row r="3140" spans="1:50">
      <c r="A3140">
        <f t="shared" ca="1" si="326"/>
        <v>0.13298180515563274</v>
      </c>
      <c r="R3140">
        <f t="shared" ca="1" si="327"/>
        <v>1.46502302896958</v>
      </c>
      <c r="AH3140">
        <f t="shared" ca="1" si="328"/>
        <v>5.6239777817774694</v>
      </c>
      <c r="AI3140">
        <f t="shared" ca="1" si="329"/>
        <v>6.3258252179853258E-2</v>
      </c>
      <c r="AX3140">
        <f t="shared" ca="1" si="330"/>
        <v>1.995779277116162</v>
      </c>
    </row>
    <row r="3141" spans="1:50">
      <c r="A3141">
        <f t="shared" ca="1" si="326"/>
        <v>0.11613299130324584</v>
      </c>
      <c r="R3141">
        <f t="shared" ca="1" si="327"/>
        <v>-1.3267266478890787</v>
      </c>
      <c r="AH3141">
        <f t="shared" ca="1" si="328"/>
        <v>13.996046055119649</v>
      </c>
      <c r="AI3141">
        <f t="shared" ca="1" si="329"/>
        <v>0.35185765016746728</v>
      </c>
      <c r="AX3141">
        <f t="shared" ca="1" si="330"/>
        <v>1.225915627559454</v>
      </c>
    </row>
    <row r="3142" spans="1:50">
      <c r="A3142">
        <f t="shared" ca="1" si="326"/>
        <v>3.622266676256547E-2</v>
      </c>
      <c r="R3142">
        <f t="shared" ca="1" si="327"/>
        <v>-0.30930377875679382</v>
      </c>
      <c r="AH3142">
        <f t="shared" ca="1" si="328"/>
        <v>14.362564466773641</v>
      </c>
      <c r="AI3142">
        <f t="shared" ca="1" si="329"/>
        <v>0.36498659430756775</v>
      </c>
      <c r="AX3142">
        <f t="shared" ca="1" si="330"/>
        <v>1.4500769811870502</v>
      </c>
    </row>
    <row r="3143" spans="1:50">
      <c r="A3143">
        <f t="shared" ca="1" si="326"/>
        <v>0.38306142371225893</v>
      </c>
      <c r="R3143">
        <f t="shared" ca="1" si="327"/>
        <v>0.33396527113343283</v>
      </c>
      <c r="AH3143">
        <f t="shared" ca="1" si="328"/>
        <v>9.9700502000545566</v>
      </c>
      <c r="AI3143">
        <f t="shared" ca="1" si="329"/>
        <v>0.19880380198321579</v>
      </c>
      <c r="AX3143">
        <f t="shared" ca="1" si="330"/>
        <v>0.20701265837021887</v>
      </c>
    </row>
    <row r="3144" spans="1:50">
      <c r="A3144">
        <f t="shared" ca="1" si="326"/>
        <v>0.10610142121800781</v>
      </c>
      <c r="R3144">
        <f t="shared" ca="1" si="327"/>
        <v>-1.8644520034698442</v>
      </c>
      <c r="AH3144">
        <f t="shared" ca="1" si="328"/>
        <v>8.2536006973354805</v>
      </c>
      <c r="AI3144">
        <f t="shared" ca="1" si="329"/>
        <v>0.1362438489421135</v>
      </c>
      <c r="AX3144">
        <f t="shared" ca="1" si="330"/>
        <v>1.0080149919166825</v>
      </c>
    </row>
    <row r="3145" spans="1:50">
      <c r="A3145">
        <f t="shared" ca="1" si="326"/>
        <v>0.31883531632434026</v>
      </c>
      <c r="R3145">
        <f t="shared" ca="1" si="327"/>
        <v>0.47904887547196273</v>
      </c>
      <c r="AH3145">
        <f t="shared" ca="1" si="328"/>
        <v>30.733444816860693</v>
      </c>
      <c r="AI3145">
        <f t="shared" ca="1" si="329"/>
        <v>0.81439992568752395</v>
      </c>
      <c r="AX3145">
        <f t="shared" ca="1" si="330"/>
        <v>2.1611026739137182</v>
      </c>
    </row>
    <row r="3146" spans="1:50">
      <c r="A3146">
        <f t="shared" ca="1" si="326"/>
        <v>0.60383604174750649</v>
      </c>
      <c r="R3146">
        <f t="shared" ca="1" si="327"/>
        <v>3.8185425043003554E-2</v>
      </c>
      <c r="AH3146">
        <f t="shared" ca="1" si="328"/>
        <v>15.187480160703373</v>
      </c>
      <c r="AI3146">
        <f t="shared" ca="1" si="329"/>
        <v>0.39404423121928933</v>
      </c>
      <c r="AX3146">
        <f t="shared" ca="1" si="330"/>
        <v>2.4760599106464647</v>
      </c>
    </row>
    <row r="3147" spans="1:50">
      <c r="A3147">
        <f t="shared" ca="1" si="326"/>
        <v>0.70746648560360703</v>
      </c>
      <c r="R3147">
        <f t="shared" ca="1" si="327"/>
        <v>-0.12122236410896781</v>
      </c>
      <c r="AH3147">
        <f t="shared" ca="1" si="328"/>
        <v>20.983806728644399</v>
      </c>
      <c r="AI3147">
        <f t="shared" ca="1" si="329"/>
        <v>0.57903026401966895</v>
      </c>
      <c r="AX3147">
        <f t="shared" ca="1" si="330"/>
        <v>2.2824291764033267</v>
      </c>
    </row>
    <row r="3148" spans="1:50">
      <c r="A3148">
        <f t="shared" ca="1" si="326"/>
        <v>0.79241109929518638</v>
      </c>
      <c r="R3148">
        <f t="shared" ca="1" si="327"/>
        <v>-0.51711773540991979</v>
      </c>
      <c r="AH3148">
        <f t="shared" ca="1" si="328"/>
        <v>20.358481204176559</v>
      </c>
      <c r="AI3148">
        <f t="shared" ca="1" si="329"/>
        <v>0.56069018173842289</v>
      </c>
      <c r="AX3148">
        <f t="shared" ca="1" si="330"/>
        <v>0.95098525303872461</v>
      </c>
    </row>
    <row r="3149" spans="1:50">
      <c r="A3149">
        <f t="shared" ca="1" si="326"/>
        <v>0.35980961057896688</v>
      </c>
      <c r="R3149">
        <f t="shared" ca="1" si="327"/>
        <v>-0.39672663684710663</v>
      </c>
      <c r="AH3149">
        <f t="shared" ca="1" si="328"/>
        <v>3.3373006492364143</v>
      </c>
      <c r="AI3149">
        <f t="shared" ca="1" si="329"/>
        <v>2.2275151246787583E-2</v>
      </c>
      <c r="AX3149">
        <f t="shared" ca="1" si="330"/>
        <v>3.6032763900279079</v>
      </c>
    </row>
    <row r="3150" spans="1:50">
      <c r="A3150">
        <f t="shared" ca="1" si="326"/>
        <v>0.69025800145717908</v>
      </c>
      <c r="R3150">
        <f t="shared" ca="1" si="327"/>
        <v>0.87424261280917615</v>
      </c>
      <c r="AH3150">
        <f t="shared" ca="1" si="328"/>
        <v>18.982626568146966</v>
      </c>
      <c r="AI3150">
        <f t="shared" ca="1" si="329"/>
        <v>0.51896127269448877</v>
      </c>
      <c r="AX3150">
        <f t="shared" ca="1" si="330"/>
        <v>0.77079062253761965</v>
      </c>
    </row>
    <row r="3151" spans="1:50">
      <c r="A3151">
        <f t="shared" ca="1" si="326"/>
        <v>0.29157782346913041</v>
      </c>
      <c r="R3151">
        <f t="shared" ca="1" si="327"/>
        <v>1.6420846851541855</v>
      </c>
      <c r="AH3151">
        <f t="shared" ca="1" si="328"/>
        <v>15.95459378588297</v>
      </c>
      <c r="AI3151">
        <f t="shared" ca="1" si="329"/>
        <v>0.4204551578578809</v>
      </c>
      <c r="AX3151">
        <f t="shared" ca="1" si="330"/>
        <v>0.18337307062235356</v>
      </c>
    </row>
    <row r="3152" spans="1:50">
      <c r="A3152">
        <f t="shared" ca="1" si="326"/>
        <v>1.2968383658643945E-2</v>
      </c>
      <c r="R3152">
        <f t="shared" ca="1" si="327"/>
        <v>-1.0952276185865248</v>
      </c>
      <c r="AH3152">
        <f t="shared" ca="1" si="328"/>
        <v>15.311259041331461</v>
      </c>
      <c r="AI3152">
        <f t="shared" ca="1" si="329"/>
        <v>0.39834562535119578</v>
      </c>
      <c r="AX3152">
        <f t="shared" ca="1" si="330"/>
        <v>1.8643716330173925</v>
      </c>
    </row>
    <row r="3153" spans="1:50">
      <c r="A3153">
        <f t="shared" ca="1" si="326"/>
        <v>0.6922557394563299</v>
      </c>
      <c r="R3153">
        <f t="shared" ca="1" si="327"/>
        <v>-2.5282832278293759</v>
      </c>
      <c r="AH3153">
        <f t="shared" ca="1" si="328"/>
        <v>11.230922827848318</v>
      </c>
      <c r="AI3153">
        <f t="shared" ca="1" si="329"/>
        <v>0.24847932760987368</v>
      </c>
      <c r="AX3153">
        <f t="shared" ca="1" si="330"/>
        <v>3.3276983847813186</v>
      </c>
    </row>
    <row r="3154" spans="1:50">
      <c r="A3154">
        <f t="shared" ca="1" si="326"/>
        <v>0.7777149138721754</v>
      </c>
      <c r="R3154">
        <f t="shared" ca="1" si="327"/>
        <v>-0.4860317003678295</v>
      </c>
      <c r="AH3154">
        <f t="shared" ca="1" si="328"/>
        <v>28.156533301485318</v>
      </c>
      <c r="AI3154">
        <f t="shared" ca="1" si="329"/>
        <v>0.76143148129544003</v>
      </c>
      <c r="AX3154">
        <f t="shared" ca="1" si="330"/>
        <v>2.3513655926738659</v>
      </c>
    </row>
    <row r="3155" spans="1:50">
      <c r="A3155">
        <f t="shared" ca="1" si="326"/>
        <v>0.69425797769904052</v>
      </c>
      <c r="R3155">
        <f t="shared" ca="1" si="327"/>
        <v>-1.5521716124692211</v>
      </c>
      <c r="AH3155">
        <f t="shared" ca="1" si="328"/>
        <v>14.958526701951079</v>
      </c>
      <c r="AI3155">
        <f t="shared" ca="1" si="329"/>
        <v>0.3860475745510622</v>
      </c>
      <c r="AX3155">
        <f t="shared" ca="1" si="330"/>
        <v>2.0551072614101868</v>
      </c>
    </row>
    <row r="3156" spans="1:50">
      <c r="A3156">
        <f t="shared" ca="1" si="326"/>
        <v>0.42472359511266922</v>
      </c>
      <c r="R3156">
        <f t="shared" ca="1" si="327"/>
        <v>-0.68596990446194295</v>
      </c>
      <c r="AH3156">
        <f t="shared" ca="1" si="328"/>
        <v>8.6527230296360429</v>
      </c>
      <c r="AI3156">
        <f t="shared" ca="1" si="329"/>
        <v>0.14973923165518788</v>
      </c>
      <c r="AX3156">
        <f t="shared" ca="1" si="330"/>
        <v>0.60627905984730723</v>
      </c>
    </row>
    <row r="3157" spans="1:50">
      <c r="A3157">
        <f t="shared" ca="1" si="326"/>
        <v>0.28261581574932726</v>
      </c>
      <c r="R3157">
        <f t="shared" ca="1" si="327"/>
        <v>-1.431132243722411</v>
      </c>
      <c r="AH3157">
        <f t="shared" ca="1" si="328"/>
        <v>29.18464269806891</v>
      </c>
      <c r="AI3157">
        <f t="shared" ca="1" si="329"/>
        <v>0.78336045019647205</v>
      </c>
      <c r="AX3157">
        <f t="shared" ca="1" si="330"/>
        <v>3.7665135556748175</v>
      </c>
    </row>
    <row r="3158" spans="1:50">
      <c r="A3158">
        <f t="shared" ca="1" si="326"/>
        <v>0.88465117454528852</v>
      </c>
      <c r="R3158">
        <f t="shared" ca="1" si="327"/>
        <v>-0.13087392857580946</v>
      </c>
      <c r="AH3158">
        <f t="shared" ca="1" si="328"/>
        <v>32.95458499243432</v>
      </c>
      <c r="AI3158">
        <f t="shared" ca="1" si="329"/>
        <v>0.85472691360992736</v>
      </c>
      <c r="AX3158">
        <f t="shared" ca="1" si="330"/>
        <v>1.4190888489015869</v>
      </c>
    </row>
    <row r="3159" spans="1:50">
      <c r="A3159">
        <f t="shared" ca="1" si="326"/>
        <v>0.22975580889893232</v>
      </c>
      <c r="R3159">
        <f t="shared" ca="1" si="327"/>
        <v>0.50981208891035823</v>
      </c>
      <c r="AH3159">
        <f t="shared" ca="1" si="328"/>
        <v>45.784064412307714</v>
      </c>
      <c r="AI3159">
        <f t="shared" ca="1" si="329"/>
        <v>0.99111294356021484</v>
      </c>
      <c r="AX3159">
        <f t="shared" ca="1" si="330"/>
        <v>0.51164978832248487</v>
      </c>
    </row>
    <row r="3160" spans="1:50">
      <c r="A3160">
        <f t="shared" ca="1" si="326"/>
        <v>7.5664974512274163E-2</v>
      </c>
      <c r="R3160">
        <f t="shared" ca="1" si="327"/>
        <v>-2.4847800678850565</v>
      </c>
      <c r="AH3160">
        <f t="shared" ca="1" si="328"/>
        <v>15.112617746567437</v>
      </c>
      <c r="AI3160">
        <f t="shared" ca="1" si="329"/>
        <v>0.39143527975143944</v>
      </c>
      <c r="AX3160">
        <f t="shared" ca="1" si="330"/>
        <v>7.7699190373433744E-2</v>
      </c>
    </row>
    <row r="3161" spans="1:50">
      <c r="A3161">
        <f t="shared" ca="1" si="326"/>
        <v>0.25107765022827011</v>
      </c>
      <c r="R3161">
        <f t="shared" ca="1" si="327"/>
        <v>-0.56819826755251501</v>
      </c>
      <c r="AH3161">
        <f t="shared" ca="1" si="328"/>
        <v>25.302999726129549</v>
      </c>
      <c r="AI3161">
        <f t="shared" ca="1" si="329"/>
        <v>0.69502908873622138</v>
      </c>
      <c r="AX3161">
        <f t="shared" ca="1" si="330"/>
        <v>7.0765898176853552</v>
      </c>
    </row>
    <row r="3162" spans="1:50">
      <c r="A3162">
        <f t="shared" ca="1" si="326"/>
        <v>9.2196380875350981E-2</v>
      </c>
      <c r="R3162">
        <f t="shared" ca="1" si="327"/>
        <v>-0.11988665118095176</v>
      </c>
      <c r="AH3162">
        <f t="shared" ca="1" si="328"/>
        <v>9.301187209509191</v>
      </c>
      <c r="AI3162">
        <f t="shared" ca="1" si="329"/>
        <v>0.17302416701267476</v>
      </c>
      <c r="AX3162">
        <f t="shared" ca="1" si="330"/>
        <v>0.79655909748224518</v>
      </c>
    </row>
    <row r="3163" spans="1:50">
      <c r="A3163">
        <f t="shared" ca="1" si="326"/>
        <v>0.55464844552343739</v>
      </c>
      <c r="R3163">
        <f t="shared" ca="1" si="327"/>
        <v>0.62356161965631762</v>
      </c>
      <c r="AH3163">
        <f t="shared" ca="1" si="328"/>
        <v>19.724647624651091</v>
      </c>
      <c r="AI3163">
        <f t="shared" ca="1" si="329"/>
        <v>0.54170151927422761</v>
      </c>
      <c r="AX3163">
        <f t="shared" ca="1" si="330"/>
        <v>1.9092752062111129</v>
      </c>
    </row>
    <row r="3164" spans="1:50">
      <c r="A3164">
        <f t="shared" ca="1" si="326"/>
        <v>0.32187807075610653</v>
      </c>
      <c r="R3164">
        <f t="shared" ca="1" si="327"/>
        <v>-2.5177652277481154E-2</v>
      </c>
      <c r="AH3164">
        <f t="shared" ca="1" si="328"/>
        <v>8.7260816305092188</v>
      </c>
      <c r="AI3164">
        <f t="shared" ca="1" si="329"/>
        <v>0.15228900124462086</v>
      </c>
      <c r="AX3164">
        <f t="shared" ca="1" si="330"/>
        <v>1.4708389414857506</v>
      </c>
    </row>
    <row r="3165" spans="1:50">
      <c r="A3165">
        <f t="shared" ca="1" si="326"/>
        <v>0.87493198660222415</v>
      </c>
      <c r="R3165">
        <f t="shared" ca="1" si="327"/>
        <v>0.2936497385363942</v>
      </c>
      <c r="AH3165">
        <f t="shared" ca="1" si="328"/>
        <v>37.336776727275208</v>
      </c>
      <c r="AI3165">
        <f t="shared" ca="1" si="329"/>
        <v>0.91982138817256054</v>
      </c>
      <c r="AX3165">
        <f t="shared" ca="1" si="330"/>
        <v>0.71559185282423654</v>
      </c>
    </row>
    <row r="3166" spans="1:50">
      <c r="A3166">
        <f t="shared" ca="1" si="326"/>
        <v>0.79039232772408874</v>
      </c>
      <c r="R3166">
        <f t="shared" ca="1" si="327"/>
        <v>-1.2151248074920273</v>
      </c>
      <c r="AH3166">
        <f t="shared" ca="1" si="328"/>
        <v>10.90242430447627</v>
      </c>
      <c r="AI3166">
        <f t="shared" ca="1" si="329"/>
        <v>0.23568978736639601</v>
      </c>
      <c r="AX3166">
        <f t="shared" ca="1" si="330"/>
        <v>1.2437167150981903</v>
      </c>
    </row>
    <row r="3167" spans="1:50">
      <c r="A3167">
        <f t="shared" ca="1" si="326"/>
        <v>0.85937823922094303</v>
      </c>
      <c r="R3167">
        <f t="shared" ca="1" si="327"/>
        <v>-0.55940107256331895</v>
      </c>
      <c r="AH3167">
        <f t="shared" ca="1" si="328"/>
        <v>11.6436279904337</v>
      </c>
      <c r="AI3167">
        <f t="shared" ca="1" si="329"/>
        <v>0.26439436313187947</v>
      </c>
      <c r="AX3167">
        <f t="shared" ca="1" si="330"/>
        <v>0.5562896410046948</v>
      </c>
    </row>
    <row r="3168" spans="1:50">
      <c r="A3168">
        <f t="shared" ca="1" si="326"/>
        <v>0.77914479293830219</v>
      </c>
      <c r="R3168">
        <f t="shared" ca="1" si="327"/>
        <v>1.3070022626989739</v>
      </c>
      <c r="AH3168">
        <f t="shared" ca="1" si="328"/>
        <v>22.316203927714323</v>
      </c>
      <c r="AI3168">
        <f t="shared" ca="1" si="329"/>
        <v>0.61680371751405005</v>
      </c>
      <c r="AX3168">
        <f t="shared" ca="1" si="330"/>
        <v>0.62518665526237693</v>
      </c>
    </row>
    <row r="3169" spans="1:50">
      <c r="A3169">
        <f t="shared" ca="1" si="326"/>
        <v>0.84745869188430079</v>
      </c>
      <c r="R3169">
        <f t="shared" ca="1" si="327"/>
        <v>1.6091982541358289E-2</v>
      </c>
      <c r="AH3169">
        <f t="shared" ca="1" si="328"/>
        <v>40.160565732061485</v>
      </c>
      <c r="AI3169">
        <f t="shared" ca="1" si="329"/>
        <v>0.9515927666434586</v>
      </c>
      <c r="AX3169">
        <f t="shared" ca="1" si="330"/>
        <v>1.481362253029475</v>
      </c>
    </row>
    <row r="3170" spans="1:50">
      <c r="A3170">
        <f t="shared" ca="1" si="326"/>
        <v>0.82136736809384348</v>
      </c>
      <c r="R3170">
        <f t="shared" ca="1" si="327"/>
        <v>-0.65481631173838228</v>
      </c>
      <c r="AH3170">
        <f t="shared" ca="1" si="328"/>
        <v>3.0620606617869921</v>
      </c>
      <c r="AI3170">
        <f t="shared" ca="1" si="329"/>
        <v>1.8752430992926783E-2</v>
      </c>
      <c r="AX3170">
        <f t="shared" ca="1" si="330"/>
        <v>0.76680245750649412</v>
      </c>
    </row>
    <row r="3171" spans="1:50">
      <c r="A3171">
        <f t="shared" ca="1" si="326"/>
        <v>0.12575589958791056</v>
      </c>
      <c r="R3171">
        <f t="shared" ca="1" si="327"/>
        <v>-1.1189747780007528</v>
      </c>
      <c r="AH3171">
        <f t="shared" ca="1" si="328"/>
        <v>3.8149126984594495</v>
      </c>
      <c r="AI3171">
        <f t="shared" ca="1" si="329"/>
        <v>2.9107117793734316E-2</v>
      </c>
      <c r="AX3171">
        <f t="shared" ca="1" si="330"/>
        <v>1.4523324014867491</v>
      </c>
    </row>
    <row r="3172" spans="1:50">
      <c r="A3172">
        <f t="shared" ca="1" si="326"/>
        <v>0.69342981024582651</v>
      </c>
      <c r="R3172">
        <f t="shared" ca="1" si="327"/>
        <v>1.4825440014839499</v>
      </c>
      <c r="AH3172">
        <f t="shared" ca="1" si="328"/>
        <v>13.271223373199057</v>
      </c>
      <c r="AI3172">
        <f t="shared" ca="1" si="329"/>
        <v>0.32549848374928037</v>
      </c>
      <c r="AX3172">
        <f t="shared" ca="1" si="330"/>
        <v>0.12147394514845798</v>
      </c>
    </row>
    <row r="3173" spans="1:50">
      <c r="A3173">
        <f t="shared" ca="1" si="326"/>
        <v>0.36338477093196653</v>
      </c>
      <c r="R3173">
        <f t="shared" ca="1" si="327"/>
        <v>-0.63417944487292988</v>
      </c>
      <c r="AH3173">
        <f t="shared" ca="1" si="328"/>
        <v>21.468245732407759</v>
      </c>
      <c r="AI3173">
        <f t="shared" ca="1" si="329"/>
        <v>0.59296949920686604</v>
      </c>
      <c r="AX3173">
        <f t="shared" ca="1" si="330"/>
        <v>7.8147482620776128</v>
      </c>
    </row>
    <row r="3174" spans="1:50">
      <c r="A3174">
        <f t="shared" ca="1" si="326"/>
        <v>0.55288110939887813</v>
      </c>
      <c r="R3174">
        <f t="shared" ca="1" si="327"/>
        <v>1.7586156835561808</v>
      </c>
      <c r="AH3174">
        <f t="shared" ca="1" si="328"/>
        <v>12.330252208046041</v>
      </c>
      <c r="AI3174">
        <f t="shared" ca="1" si="329"/>
        <v>0.2904950506452898</v>
      </c>
      <c r="AX3174">
        <f t="shared" ca="1" si="330"/>
        <v>3.2312857293298238</v>
      </c>
    </row>
    <row r="3175" spans="1:50">
      <c r="A3175">
        <f t="shared" ca="1" si="326"/>
        <v>0.25247467521355182</v>
      </c>
      <c r="R3175">
        <f t="shared" ca="1" si="327"/>
        <v>-0.33619604492942418</v>
      </c>
      <c r="AH3175">
        <f t="shared" ca="1" si="328"/>
        <v>7.7680223738734799</v>
      </c>
      <c r="AI3175">
        <f t="shared" ca="1" si="329"/>
        <v>0.12068434320199795</v>
      </c>
      <c r="AX3175">
        <f t="shared" ca="1" si="330"/>
        <v>0.45371776709497513</v>
      </c>
    </row>
    <row r="3176" spans="1:50">
      <c r="A3176">
        <f t="shared" ca="1" si="326"/>
        <v>0.2108359252232006</v>
      </c>
      <c r="R3176">
        <f t="shared" ca="1" si="327"/>
        <v>1.1274462706320065</v>
      </c>
      <c r="AH3176">
        <f t="shared" ca="1" si="328"/>
        <v>21.079360982508302</v>
      </c>
      <c r="AI3176">
        <f t="shared" ca="1" si="329"/>
        <v>0.5817983194099684</v>
      </c>
      <c r="AX3176">
        <f t="shared" ca="1" si="330"/>
        <v>4.4492836269753768</v>
      </c>
    </row>
    <row r="3177" spans="1:50">
      <c r="A3177">
        <f t="shared" ca="1" si="326"/>
        <v>0.87713623677175589</v>
      </c>
      <c r="R3177">
        <f t="shared" ca="1" si="327"/>
        <v>0.3203573945708133</v>
      </c>
      <c r="AH3177">
        <f t="shared" ca="1" si="328"/>
        <v>10.168365116642789</v>
      </c>
      <c r="AI3177">
        <f t="shared" ca="1" si="329"/>
        <v>0.20672043125946027</v>
      </c>
      <c r="AX3177">
        <f t="shared" ca="1" si="330"/>
        <v>3.0242243468343513</v>
      </c>
    </row>
    <row r="3178" spans="1:50">
      <c r="A3178">
        <f t="shared" ca="1" si="326"/>
        <v>0.76413671945990147</v>
      </c>
      <c r="R3178">
        <f t="shared" ca="1" si="327"/>
        <v>0.12693359946329921</v>
      </c>
      <c r="AH3178">
        <f t="shared" ca="1" si="328"/>
        <v>19.693620952315197</v>
      </c>
      <c r="AI3178">
        <f t="shared" ca="1" si="329"/>
        <v>0.54076169450902578</v>
      </c>
      <c r="AX3178">
        <f t="shared" ca="1" si="330"/>
        <v>5.5161426109664351</v>
      </c>
    </row>
    <row r="3179" spans="1:50">
      <c r="A3179">
        <f t="shared" ca="1" si="326"/>
        <v>0.49594110472326358</v>
      </c>
      <c r="R3179">
        <f t="shared" ca="1" si="327"/>
        <v>0.13959682220470862</v>
      </c>
      <c r="AH3179">
        <f t="shared" ca="1" si="328"/>
        <v>12.717766262812013</v>
      </c>
      <c r="AI3179">
        <f t="shared" ca="1" si="329"/>
        <v>0.30501752378284108</v>
      </c>
      <c r="AX3179">
        <f t="shared" ca="1" si="330"/>
        <v>0.53300451272580607</v>
      </c>
    </row>
    <row r="3180" spans="1:50">
      <c r="A3180">
        <f t="shared" ca="1" si="326"/>
        <v>6.9938959109947629E-2</v>
      </c>
      <c r="R3180">
        <f t="shared" ca="1" si="327"/>
        <v>-0.34123286964645361</v>
      </c>
      <c r="AH3180">
        <f t="shared" ca="1" si="328"/>
        <v>14.133278911150143</v>
      </c>
      <c r="AI3180">
        <f t="shared" ca="1" si="329"/>
        <v>0.35678915916732645</v>
      </c>
      <c r="AX3180">
        <f t="shared" ca="1" si="330"/>
        <v>1.2753238864032337</v>
      </c>
    </row>
    <row r="3181" spans="1:50">
      <c r="A3181">
        <f t="shared" ca="1" si="326"/>
        <v>0.12860920283918198</v>
      </c>
      <c r="R3181">
        <f t="shared" ca="1" si="327"/>
        <v>-0.94501471307235885</v>
      </c>
      <c r="AH3181">
        <f t="shared" ca="1" si="328"/>
        <v>40.147254488334738</v>
      </c>
      <c r="AI3181">
        <f t="shared" ca="1" si="329"/>
        <v>0.95146170294118004</v>
      </c>
      <c r="AX3181">
        <f t="shared" ca="1" si="330"/>
        <v>0.15197641892134167</v>
      </c>
    </row>
    <row r="3182" spans="1:50">
      <c r="A3182">
        <f t="shared" ca="1" si="326"/>
        <v>0.71601125722795866</v>
      </c>
      <c r="R3182">
        <f t="shared" ca="1" si="327"/>
        <v>-0.22042562347780228</v>
      </c>
      <c r="AH3182">
        <f t="shared" ca="1" si="328"/>
        <v>18.990468312944586</v>
      </c>
      <c r="AI3182">
        <f t="shared" ca="1" si="329"/>
        <v>0.51920447227475308</v>
      </c>
      <c r="AX3182">
        <f t="shared" ca="1" si="330"/>
        <v>1.907573799482261</v>
      </c>
    </row>
    <row r="3183" spans="1:50">
      <c r="A3183">
        <f t="shared" ca="1" si="326"/>
        <v>0.11879838345384253</v>
      </c>
      <c r="R3183">
        <f t="shared" ca="1" si="327"/>
        <v>2.6449798580502927E-2</v>
      </c>
      <c r="AH3183">
        <f t="shared" ca="1" si="328"/>
        <v>6.2080963156431048</v>
      </c>
      <c r="AI3183">
        <f t="shared" ca="1" si="329"/>
        <v>7.7080919728602981E-2</v>
      </c>
      <c r="AX3183">
        <f t="shared" ca="1" si="330"/>
        <v>1.8289561542645383</v>
      </c>
    </row>
    <row r="3184" spans="1:50">
      <c r="A3184">
        <f t="shared" ca="1" si="326"/>
        <v>0.55030784403284838</v>
      </c>
      <c r="R3184">
        <f t="shared" ca="1" si="327"/>
        <v>-0.6049491690577693</v>
      </c>
      <c r="AH3184">
        <f t="shared" ca="1" si="328"/>
        <v>33.285736600931656</v>
      </c>
      <c r="AI3184">
        <f t="shared" ca="1" si="329"/>
        <v>0.86031669951328216</v>
      </c>
      <c r="AX3184">
        <f t="shared" ca="1" si="330"/>
        <v>9.1249703905653803E-2</v>
      </c>
    </row>
    <row r="3185" spans="1:50">
      <c r="A3185">
        <f t="shared" ca="1" si="326"/>
        <v>0.46978146662953479</v>
      </c>
      <c r="R3185">
        <f t="shared" ca="1" si="327"/>
        <v>0.81805297208501915</v>
      </c>
      <c r="AH3185">
        <f t="shared" ca="1" si="328"/>
        <v>14.69945031598651</v>
      </c>
      <c r="AI3185">
        <f t="shared" ca="1" si="329"/>
        <v>0.37693559600324755</v>
      </c>
      <c r="AX3185">
        <f t="shared" ca="1" si="330"/>
        <v>0.13602551214562156</v>
      </c>
    </row>
    <row r="3186" spans="1:50">
      <c r="A3186">
        <f t="shared" ca="1" si="326"/>
        <v>0.38825851072516371</v>
      </c>
      <c r="R3186">
        <f t="shared" ca="1" si="327"/>
        <v>1.0839551357033148</v>
      </c>
      <c r="AH3186">
        <f t="shared" ca="1" si="328"/>
        <v>18.377216932261778</v>
      </c>
      <c r="AI3186">
        <f t="shared" ca="1" si="329"/>
        <v>0.49999979552538432</v>
      </c>
      <c r="AX3186">
        <f t="shared" ca="1" si="330"/>
        <v>9.0868033586158319</v>
      </c>
    </row>
    <row r="3187" spans="1:50">
      <c r="A3187">
        <f t="shared" ca="1" si="326"/>
        <v>0.24077986151981612</v>
      </c>
      <c r="R3187">
        <f t="shared" ca="1" si="327"/>
        <v>-1.5853022321829615</v>
      </c>
      <c r="AH3187">
        <f t="shared" ca="1" si="328"/>
        <v>20.223292399244141</v>
      </c>
      <c r="AI3187">
        <f t="shared" ca="1" si="329"/>
        <v>0.55667384222954408</v>
      </c>
      <c r="AX3187">
        <f t="shared" ca="1" si="330"/>
        <v>1.4882070214891545</v>
      </c>
    </row>
    <row r="3188" spans="1:50">
      <c r="A3188">
        <f t="shared" ca="1" si="326"/>
        <v>0.79073671211137342</v>
      </c>
      <c r="R3188">
        <f t="shared" ca="1" si="327"/>
        <v>0.73626800048271768</v>
      </c>
      <c r="AH3188">
        <f t="shared" ca="1" si="328"/>
        <v>22.55406487521315</v>
      </c>
      <c r="AI3188">
        <f t="shared" ca="1" si="329"/>
        <v>0.62336032256299567</v>
      </c>
      <c r="AX3188">
        <f t="shared" ca="1" si="330"/>
        <v>1.5577639718970961</v>
      </c>
    </row>
    <row r="3189" spans="1:50">
      <c r="A3189">
        <f t="shared" ca="1" si="326"/>
        <v>1.3133356874461377E-2</v>
      </c>
      <c r="R3189">
        <f t="shared" ca="1" si="327"/>
        <v>-0.82223379287539256</v>
      </c>
      <c r="AH3189">
        <f t="shared" ca="1" si="328"/>
        <v>27.055604049290277</v>
      </c>
      <c r="AI3189">
        <f t="shared" ca="1" si="329"/>
        <v>0.73677734722852761</v>
      </c>
      <c r="AX3189">
        <f t="shared" ca="1" si="330"/>
        <v>5.6100389837161977</v>
      </c>
    </row>
    <row r="3190" spans="1:50">
      <c r="A3190">
        <f t="shared" ca="1" si="326"/>
        <v>0.27643556531714386</v>
      </c>
      <c r="R3190">
        <f t="shared" ca="1" si="327"/>
        <v>0.79472130349840842</v>
      </c>
      <c r="AH3190">
        <f t="shared" ca="1" si="328"/>
        <v>40.941623148540465</v>
      </c>
      <c r="AI3190">
        <f t="shared" ca="1" si="329"/>
        <v>0.95897290440847105</v>
      </c>
      <c r="AX3190">
        <f t="shared" ca="1" si="330"/>
        <v>0.19035417250811912</v>
      </c>
    </row>
    <row r="3191" spans="1:50">
      <c r="A3191">
        <f t="shared" ca="1" si="326"/>
        <v>0.75977238329507479</v>
      </c>
      <c r="R3191">
        <f t="shared" ca="1" si="327"/>
        <v>-1.9407696500439933</v>
      </c>
      <c r="AH3191">
        <f t="shared" ca="1" si="328"/>
        <v>21.117389461034936</v>
      </c>
      <c r="AI3191">
        <f t="shared" ca="1" si="329"/>
        <v>0.58289740422723213</v>
      </c>
      <c r="AX3191">
        <f t="shared" ca="1" si="330"/>
        <v>1.6938280388649294</v>
      </c>
    </row>
    <row r="3192" spans="1:50">
      <c r="A3192">
        <f t="shared" ca="1" si="326"/>
        <v>0.7431035035862873</v>
      </c>
      <c r="R3192">
        <f t="shared" ca="1" si="327"/>
        <v>-1.366233123437564</v>
      </c>
      <c r="AH3192">
        <f t="shared" ca="1" si="328"/>
        <v>13.609185207276525</v>
      </c>
      <c r="AI3192">
        <f t="shared" ca="1" si="329"/>
        <v>0.33785429936084921</v>
      </c>
      <c r="AX3192">
        <f t="shared" ca="1" si="330"/>
        <v>3.631543544894114</v>
      </c>
    </row>
    <row r="3193" spans="1:50">
      <c r="A3193">
        <f t="shared" ca="1" si="326"/>
        <v>0.32074483881674221</v>
      </c>
      <c r="R3193">
        <f t="shared" ca="1" si="327"/>
        <v>0.16083422230020714</v>
      </c>
      <c r="AH3193">
        <f t="shared" ca="1" si="328"/>
        <v>32.579385965306713</v>
      </c>
      <c r="AI3193">
        <f t="shared" ca="1" si="329"/>
        <v>0.84826110332712368</v>
      </c>
      <c r="AX3193">
        <f t="shared" ca="1" si="330"/>
        <v>1.3449271221531611</v>
      </c>
    </row>
    <row r="3194" spans="1:50">
      <c r="A3194">
        <f t="shared" ca="1" si="326"/>
        <v>0.14564299403969894</v>
      </c>
      <c r="R3194">
        <f t="shared" ca="1" si="327"/>
        <v>1.0937563804701851</v>
      </c>
      <c r="AH3194">
        <f t="shared" ca="1" si="328"/>
        <v>23.146268944376253</v>
      </c>
      <c r="AI3194">
        <f t="shared" ca="1" si="329"/>
        <v>0.63943856419611433</v>
      </c>
      <c r="AX3194">
        <f t="shared" ca="1" si="330"/>
        <v>1.5471625955922983</v>
      </c>
    </row>
    <row r="3195" spans="1:50">
      <c r="A3195">
        <f t="shared" ca="1" si="326"/>
        <v>0.62470841913009456</v>
      </c>
      <c r="R3195">
        <f t="shared" ca="1" si="327"/>
        <v>0.21912221785758471</v>
      </c>
      <c r="AH3195">
        <f t="shared" ca="1" si="328"/>
        <v>29.852489909943387</v>
      </c>
      <c r="AI3195">
        <f t="shared" ca="1" si="329"/>
        <v>0.79703891858553344</v>
      </c>
      <c r="AX3195">
        <f t="shared" ca="1" si="330"/>
        <v>2.5500184031056259</v>
      </c>
    </row>
    <row r="3196" spans="1:50">
      <c r="A3196">
        <f t="shared" ca="1" si="326"/>
        <v>0.46544269294279828</v>
      </c>
      <c r="R3196">
        <f t="shared" ca="1" si="327"/>
        <v>-0.11200875880407161</v>
      </c>
      <c r="AH3196">
        <f t="shared" ca="1" si="328"/>
        <v>11.928376751451239</v>
      </c>
      <c r="AI3196">
        <f t="shared" ca="1" si="329"/>
        <v>0.27527575161028073</v>
      </c>
      <c r="AX3196">
        <f t="shared" ca="1" si="330"/>
        <v>0.71833456058601441</v>
      </c>
    </row>
    <row r="3197" spans="1:50">
      <c r="A3197">
        <f t="shared" ca="1" si="326"/>
        <v>0.76412645676798618</v>
      </c>
      <c r="R3197">
        <f t="shared" ca="1" si="327"/>
        <v>-1.6450121692876079</v>
      </c>
      <c r="AH3197">
        <f t="shared" ca="1" si="328"/>
        <v>23.862610142714129</v>
      </c>
      <c r="AI3197">
        <f t="shared" ca="1" si="329"/>
        <v>0.6584184257241249</v>
      </c>
      <c r="AX3197">
        <f t="shared" ca="1" si="330"/>
        <v>1.0199644077022816</v>
      </c>
    </row>
    <row r="3198" spans="1:50">
      <c r="A3198">
        <f t="shared" ca="1" si="326"/>
        <v>0.51148520159174404</v>
      </c>
      <c r="R3198">
        <f t="shared" ca="1" si="327"/>
        <v>0.16130639333980604</v>
      </c>
      <c r="AH3198">
        <f t="shared" ca="1" si="328"/>
        <v>0.73825063652610634</v>
      </c>
      <c r="AI3198">
        <f t="shared" ca="1" si="329"/>
        <v>1.0900280046624022E-3</v>
      </c>
      <c r="AX3198">
        <f t="shared" ca="1" si="330"/>
        <v>0.86748504202455334</v>
      </c>
    </row>
    <row r="3199" spans="1:50">
      <c r="A3199">
        <f t="shared" ca="1" si="326"/>
        <v>0.34839086723385593</v>
      </c>
      <c r="R3199">
        <f t="shared" ca="1" si="327"/>
        <v>-0.79647914045553003</v>
      </c>
      <c r="AH3199">
        <f t="shared" ca="1" si="328"/>
        <v>10.273293012685734</v>
      </c>
      <c r="AI3199">
        <f t="shared" ca="1" si="329"/>
        <v>0.21089437597203797</v>
      </c>
      <c r="AX3199">
        <f t="shared" ca="1" si="330"/>
        <v>4.7505305411992378</v>
      </c>
    </row>
    <row r="3200" spans="1:50">
      <c r="A3200">
        <f t="shared" ca="1" si="326"/>
        <v>0.70191951263106345</v>
      </c>
      <c r="R3200">
        <f t="shared" ca="1" si="327"/>
        <v>0.34122990392310937</v>
      </c>
      <c r="AH3200">
        <f t="shared" ca="1" si="328"/>
        <v>9.2541701023307539</v>
      </c>
      <c r="AI3200">
        <f t="shared" ca="1" si="329"/>
        <v>0.17127932856574479</v>
      </c>
      <c r="AX3200">
        <f t="shared" ca="1" si="330"/>
        <v>3.3160277679521224</v>
      </c>
    </row>
    <row r="3201" spans="1:50">
      <c r="A3201">
        <f t="shared" ca="1" si="326"/>
        <v>0.83284386152361234</v>
      </c>
      <c r="R3201">
        <f t="shared" ca="1" si="327"/>
        <v>-0.17615436741840507</v>
      </c>
      <c r="AH3201">
        <f t="shared" ca="1" si="328"/>
        <v>22.501151557983672</v>
      </c>
      <c r="AI3201">
        <f t="shared" ca="1" si="329"/>
        <v>0.62190666718150811</v>
      </c>
      <c r="AX3201">
        <f t="shared" ca="1" si="330"/>
        <v>0.39610453294854836</v>
      </c>
    </row>
    <row r="3202" spans="1:50">
      <c r="A3202">
        <f t="shared" ca="1" si="326"/>
        <v>0.77284483758254019</v>
      </c>
      <c r="R3202">
        <f t="shared" ca="1" si="327"/>
        <v>1.3916136234584184</v>
      </c>
      <c r="AH3202">
        <f t="shared" ca="1" si="328"/>
        <v>31.686798694380769</v>
      </c>
      <c r="AI3202">
        <f t="shared" ca="1" si="329"/>
        <v>0.83231332896993304</v>
      </c>
      <c r="AX3202">
        <f t="shared" ca="1" si="330"/>
        <v>0.16155275795490365</v>
      </c>
    </row>
    <row r="3203" spans="1:50">
      <c r="A3203">
        <f t="shared" ref="A3203:A3266" ca="1" si="331">RAND()</f>
        <v>6.1176810840027795E-2</v>
      </c>
      <c r="R3203">
        <f t="shared" ref="R3203:R3266" ca="1" si="332">_xlfn.NORM.INV(RAND(),0,1)</f>
        <v>-0.24082763826639147</v>
      </c>
      <c r="AH3203">
        <f t="shared" ref="AH3203:AH3266" ca="1" si="333">IF(AI3203&lt;$AL$4,$AL$1+SQRT(AI3203*($AL$2-$AL$1)*($AL$3-$AL$1)),$AL$2-SQRT((1-AI3203)*($AL$2-$AL$1)*($AL$2-$AL$3)))</f>
        <v>17.858614795581687</v>
      </c>
      <c r="AI3203">
        <f t="shared" ref="AI3203:AI3266" ca="1" si="334">RAND()</f>
        <v>0.48346567857059974</v>
      </c>
      <c r="AX3203">
        <f t="shared" ref="AX3203:AX3266" ca="1" si="335">-LN(1-RAND())/$AW$2</f>
        <v>2.9997384701644472</v>
      </c>
    </row>
    <row r="3204" spans="1:50">
      <c r="A3204">
        <f t="shared" ca="1" si="331"/>
        <v>0.31206133025373806</v>
      </c>
      <c r="R3204">
        <f t="shared" ca="1" si="332"/>
        <v>0.82217309403874772</v>
      </c>
      <c r="AH3204">
        <f t="shared" ca="1" si="333"/>
        <v>6.0036462891925666</v>
      </c>
      <c r="AI3204">
        <f t="shared" ca="1" si="334"/>
        <v>7.2087537531471346E-2</v>
      </c>
      <c r="AX3204">
        <f t="shared" ca="1" si="335"/>
        <v>0.93728113906339849</v>
      </c>
    </row>
    <row r="3205" spans="1:50">
      <c r="A3205">
        <f t="shared" ca="1" si="331"/>
        <v>0.13247028239260816</v>
      </c>
      <c r="R3205">
        <f t="shared" ca="1" si="332"/>
        <v>8.4045578146335537E-2</v>
      </c>
      <c r="AH3205">
        <f t="shared" ca="1" si="333"/>
        <v>12.191702189480083</v>
      </c>
      <c r="AI3205">
        <f t="shared" ca="1" si="334"/>
        <v>0.28526630833551747</v>
      </c>
      <c r="AX3205">
        <f t="shared" ca="1" si="335"/>
        <v>0.4685727697974737</v>
      </c>
    </row>
    <row r="3206" spans="1:50">
      <c r="A3206">
        <f t="shared" ca="1" si="331"/>
        <v>0.73021322639254316</v>
      </c>
      <c r="R3206">
        <f t="shared" ca="1" si="332"/>
        <v>-0.60569692859748936</v>
      </c>
      <c r="AH3206">
        <f t="shared" ca="1" si="333"/>
        <v>13.727353126023928</v>
      </c>
      <c r="AI3206">
        <f t="shared" ca="1" si="334"/>
        <v>0.34214754437791695</v>
      </c>
      <c r="AX3206">
        <f t="shared" ca="1" si="335"/>
        <v>0.49563095820802272</v>
      </c>
    </row>
    <row r="3207" spans="1:50">
      <c r="A3207">
        <f t="shared" ca="1" si="331"/>
        <v>0.63906398624777649</v>
      </c>
      <c r="R3207">
        <f t="shared" ca="1" si="332"/>
        <v>-1.0379609651082486</v>
      </c>
      <c r="AH3207">
        <f t="shared" ca="1" si="333"/>
        <v>10.802488509906915</v>
      </c>
      <c r="AI3207">
        <f t="shared" ca="1" si="334"/>
        <v>0.23177754649201032</v>
      </c>
      <c r="AX3207">
        <f t="shared" ca="1" si="335"/>
        <v>0.76280686779275308</v>
      </c>
    </row>
    <row r="3208" spans="1:50">
      <c r="A3208">
        <f t="shared" ca="1" si="331"/>
        <v>0.69632961874748889</v>
      </c>
      <c r="R3208">
        <f t="shared" ca="1" si="332"/>
        <v>-0.20230757998757901</v>
      </c>
      <c r="AH3208">
        <f t="shared" ca="1" si="333"/>
        <v>20.198650755499806</v>
      </c>
      <c r="AI3208">
        <f t="shared" ca="1" si="334"/>
        <v>0.5559397916036638</v>
      </c>
      <c r="AX3208">
        <f t="shared" ca="1" si="335"/>
        <v>0.3621577449030261</v>
      </c>
    </row>
    <row r="3209" spans="1:50">
      <c r="A3209">
        <f t="shared" ca="1" si="331"/>
        <v>0.14494939332159673</v>
      </c>
      <c r="R3209">
        <f t="shared" ca="1" si="332"/>
        <v>1.297265612455587</v>
      </c>
      <c r="AH3209">
        <f t="shared" ca="1" si="333"/>
        <v>20.779478954323316</v>
      </c>
      <c r="AI3209">
        <f t="shared" ca="1" si="334"/>
        <v>0.57308057490958308</v>
      </c>
      <c r="AX3209">
        <f t="shared" ca="1" si="335"/>
        <v>3.1800405582420641</v>
      </c>
    </row>
    <row r="3210" spans="1:50">
      <c r="A3210">
        <f t="shared" ca="1" si="331"/>
        <v>0.68363794433206027</v>
      </c>
      <c r="R3210">
        <f t="shared" ca="1" si="332"/>
        <v>-0.39212032798343777</v>
      </c>
      <c r="AH3210">
        <f t="shared" ca="1" si="333"/>
        <v>12.546637134119592</v>
      </c>
      <c r="AI3210">
        <f t="shared" ca="1" si="334"/>
        <v>0.29862280501834515</v>
      </c>
      <c r="AX3210">
        <f t="shared" ca="1" si="335"/>
        <v>1.1808927949196155</v>
      </c>
    </row>
    <row r="3211" spans="1:50">
      <c r="A3211">
        <f t="shared" ca="1" si="331"/>
        <v>0.59251220714221375</v>
      </c>
      <c r="R3211">
        <f t="shared" ca="1" si="332"/>
        <v>-7.0362002330955922E-2</v>
      </c>
      <c r="AH3211">
        <f t="shared" ca="1" si="333"/>
        <v>12.495590958541769</v>
      </c>
      <c r="AI3211">
        <f t="shared" ca="1" si="334"/>
        <v>0.29670965122549298</v>
      </c>
      <c r="AX3211">
        <f t="shared" ca="1" si="335"/>
        <v>2.2413588931936563</v>
      </c>
    </row>
    <row r="3212" spans="1:50">
      <c r="A3212">
        <f t="shared" ca="1" si="331"/>
        <v>0.50173734380642887</v>
      </c>
      <c r="R3212">
        <f t="shared" ca="1" si="332"/>
        <v>1.0707720936525613</v>
      </c>
      <c r="AH3212">
        <f t="shared" ca="1" si="333"/>
        <v>16.572420286437719</v>
      </c>
      <c r="AI3212">
        <f t="shared" ca="1" si="334"/>
        <v>0.44129845724671957</v>
      </c>
      <c r="AX3212">
        <f t="shared" ca="1" si="335"/>
        <v>4.4667701240638946</v>
      </c>
    </row>
    <row r="3213" spans="1:50">
      <c r="A3213">
        <f t="shared" ca="1" si="331"/>
        <v>0.9392820682301205</v>
      </c>
      <c r="R3213">
        <f t="shared" ca="1" si="332"/>
        <v>0.20786570907209703</v>
      </c>
      <c r="AH3213">
        <f t="shared" ca="1" si="333"/>
        <v>41.478644946093759</v>
      </c>
      <c r="AI3213">
        <f t="shared" ca="1" si="334"/>
        <v>0.96369325402263328</v>
      </c>
      <c r="AX3213">
        <f t="shared" ca="1" si="335"/>
        <v>0.61115132455618471</v>
      </c>
    </row>
    <row r="3214" spans="1:50">
      <c r="A3214">
        <f t="shared" ca="1" si="331"/>
        <v>0.21124715270893357</v>
      </c>
      <c r="R3214">
        <f t="shared" ca="1" si="332"/>
        <v>0.73615569955315097</v>
      </c>
      <c r="AH3214">
        <f t="shared" ca="1" si="333"/>
        <v>21.609358238770252</v>
      </c>
      <c r="AI3214">
        <f t="shared" ca="1" si="334"/>
        <v>0.59698573019275869</v>
      </c>
      <c r="AX3214">
        <f t="shared" ca="1" si="335"/>
        <v>3.8700284331110493</v>
      </c>
    </row>
    <row r="3215" spans="1:50">
      <c r="A3215">
        <f t="shared" ca="1" si="331"/>
        <v>0.44449987463590557</v>
      </c>
      <c r="R3215">
        <f t="shared" ca="1" si="332"/>
        <v>-0.20335481478055831</v>
      </c>
      <c r="AH3215">
        <f t="shared" ca="1" si="333"/>
        <v>13.812505871213233</v>
      </c>
      <c r="AI3215">
        <f t="shared" ca="1" si="334"/>
        <v>0.34523263433951168</v>
      </c>
      <c r="AX3215">
        <f t="shared" ca="1" si="335"/>
        <v>1.2303697830507327</v>
      </c>
    </row>
    <row r="3216" spans="1:50">
      <c r="A3216">
        <f t="shared" ca="1" si="331"/>
        <v>0.28717243478084287</v>
      </c>
      <c r="R3216">
        <f t="shared" ca="1" si="332"/>
        <v>0.62979462448748857</v>
      </c>
      <c r="AH3216">
        <f t="shared" ca="1" si="333"/>
        <v>17.973584215150105</v>
      </c>
      <c r="AI3216">
        <f t="shared" ca="1" si="334"/>
        <v>0.4871543459879587</v>
      </c>
      <c r="AX3216">
        <f t="shared" ca="1" si="335"/>
        <v>2.7524644357135083E-2</v>
      </c>
    </row>
    <row r="3217" spans="1:50">
      <c r="A3217">
        <f t="shared" ca="1" si="331"/>
        <v>0.29474341523396297</v>
      </c>
      <c r="R3217">
        <f t="shared" ca="1" si="332"/>
        <v>0.77499514052065566</v>
      </c>
      <c r="AH3217">
        <f t="shared" ca="1" si="333"/>
        <v>40.400458088378727</v>
      </c>
      <c r="AI3217">
        <f t="shared" ca="1" si="334"/>
        <v>0.95392439754351332</v>
      </c>
      <c r="AX3217">
        <f t="shared" ca="1" si="335"/>
        <v>0.28288392500891163</v>
      </c>
    </row>
    <row r="3218" spans="1:50">
      <c r="A3218">
        <f t="shared" ca="1" si="331"/>
        <v>0.95312950698039334</v>
      </c>
      <c r="R3218">
        <f t="shared" ca="1" si="332"/>
        <v>-1.672653142568042</v>
      </c>
      <c r="AH3218">
        <f t="shared" ca="1" si="333"/>
        <v>5.6799278451843422</v>
      </c>
      <c r="AI3218">
        <f t="shared" ca="1" si="334"/>
        <v>6.4523160653000899E-2</v>
      </c>
      <c r="AX3218">
        <f t="shared" ca="1" si="335"/>
        <v>0.13268328535296497</v>
      </c>
    </row>
    <row r="3219" spans="1:50">
      <c r="A3219">
        <f t="shared" ca="1" si="331"/>
        <v>0.2569949958735418</v>
      </c>
      <c r="R3219">
        <f t="shared" ca="1" si="332"/>
        <v>1.4732201455055716</v>
      </c>
      <c r="AH3219">
        <f t="shared" ca="1" si="333"/>
        <v>3.3453985405479569</v>
      </c>
      <c r="AI3219">
        <f t="shared" ca="1" si="334"/>
        <v>2.2383382790200801E-2</v>
      </c>
      <c r="AX3219">
        <f t="shared" ca="1" si="335"/>
        <v>3.4210695171156318</v>
      </c>
    </row>
    <row r="3220" spans="1:50">
      <c r="A3220">
        <f t="shared" ca="1" si="331"/>
        <v>0.16450810874436128</v>
      </c>
      <c r="R3220">
        <f t="shared" ca="1" si="332"/>
        <v>-1.2496614999506725</v>
      </c>
      <c r="AH3220">
        <f t="shared" ca="1" si="333"/>
        <v>19.315509333836836</v>
      </c>
      <c r="AI3220">
        <f t="shared" ca="1" si="334"/>
        <v>0.52923101627907287</v>
      </c>
      <c r="AX3220">
        <f t="shared" ca="1" si="335"/>
        <v>1.6909256960384653</v>
      </c>
    </row>
    <row r="3221" spans="1:50">
      <c r="A3221">
        <f t="shared" ca="1" si="331"/>
        <v>0.73629545680901909</v>
      </c>
      <c r="R3221">
        <f t="shared" ca="1" si="332"/>
        <v>-0.51879100312627036</v>
      </c>
      <c r="AH3221">
        <f t="shared" ca="1" si="333"/>
        <v>34.024019711036416</v>
      </c>
      <c r="AI3221">
        <f t="shared" ca="1" si="334"/>
        <v>0.87238402690332351</v>
      </c>
      <c r="AX3221">
        <f t="shared" ca="1" si="335"/>
        <v>0.5349756430848861</v>
      </c>
    </row>
    <row r="3222" spans="1:50">
      <c r="A3222">
        <f t="shared" ca="1" si="331"/>
        <v>0.75277333540316582</v>
      </c>
      <c r="R3222">
        <f t="shared" ca="1" si="332"/>
        <v>-2.3341488482145603</v>
      </c>
      <c r="AH3222">
        <f t="shared" ca="1" si="333"/>
        <v>22.011060303820738</v>
      </c>
      <c r="AI3222">
        <f t="shared" ca="1" si="334"/>
        <v>0.60830962734182037</v>
      </c>
      <c r="AX3222">
        <f t="shared" ca="1" si="335"/>
        <v>0.18442714778426195</v>
      </c>
    </row>
    <row r="3223" spans="1:50">
      <c r="A3223">
        <f t="shared" ca="1" si="331"/>
        <v>0.59704026586613068</v>
      </c>
      <c r="R3223">
        <f t="shared" ca="1" si="332"/>
        <v>-0.45197934457679861</v>
      </c>
      <c r="AH3223">
        <f t="shared" ca="1" si="333"/>
        <v>24.779245179879087</v>
      </c>
      <c r="AI3223">
        <f t="shared" ca="1" si="334"/>
        <v>0.68195676315167386</v>
      </c>
      <c r="AX3223">
        <f t="shared" ca="1" si="335"/>
        <v>7.5270525019139498</v>
      </c>
    </row>
    <row r="3224" spans="1:50">
      <c r="A3224">
        <f t="shared" ca="1" si="331"/>
        <v>0.21710001915492338</v>
      </c>
      <c r="R3224">
        <f t="shared" ca="1" si="332"/>
        <v>-0.52495876711254308</v>
      </c>
      <c r="AH3224">
        <f t="shared" ca="1" si="333"/>
        <v>29.827746370749107</v>
      </c>
      <c r="AI3224">
        <f t="shared" ca="1" si="334"/>
        <v>0.79654009175858709</v>
      </c>
      <c r="AX3224">
        <f t="shared" ca="1" si="335"/>
        <v>2.4841753739510515</v>
      </c>
    </row>
    <row r="3225" spans="1:50">
      <c r="A3225">
        <f t="shared" ca="1" si="331"/>
        <v>0.83266888174751197</v>
      </c>
      <c r="R3225">
        <f t="shared" ca="1" si="332"/>
        <v>4.1543437507354147E-2</v>
      </c>
      <c r="AH3225">
        <f t="shared" ca="1" si="333"/>
        <v>8.7391317987780504</v>
      </c>
      <c r="AI3225">
        <f t="shared" ca="1" si="334"/>
        <v>0.15274484919282738</v>
      </c>
      <c r="AX3225">
        <f t="shared" ca="1" si="335"/>
        <v>1.5227405875642022</v>
      </c>
    </row>
    <row r="3226" spans="1:50">
      <c r="A3226">
        <f t="shared" ca="1" si="331"/>
        <v>0.33155745019875127</v>
      </c>
      <c r="R3226">
        <f t="shared" ca="1" si="332"/>
        <v>-1.2048374045228936</v>
      </c>
      <c r="AH3226">
        <f t="shared" ca="1" si="333"/>
        <v>5.8136971415064451</v>
      </c>
      <c r="AI3226">
        <f t="shared" ca="1" si="334"/>
        <v>6.7598148906320432E-2</v>
      </c>
      <c r="AX3226">
        <f t="shared" ca="1" si="335"/>
        <v>1.4359236725641569E-2</v>
      </c>
    </row>
    <row r="3227" spans="1:50">
      <c r="A3227">
        <f t="shared" ca="1" si="331"/>
        <v>0.24579547790165879</v>
      </c>
      <c r="R3227">
        <f t="shared" ca="1" si="332"/>
        <v>0.42292189399954966</v>
      </c>
      <c r="AH3227">
        <f t="shared" ca="1" si="333"/>
        <v>23.191826594569143</v>
      </c>
      <c r="AI3227">
        <f t="shared" ca="1" si="334"/>
        <v>0.64066091933217484</v>
      </c>
      <c r="AX3227">
        <f t="shared" ca="1" si="335"/>
        <v>1.2098035931907911</v>
      </c>
    </row>
    <row r="3228" spans="1:50">
      <c r="A3228">
        <f t="shared" ca="1" si="331"/>
        <v>0.27202446229679511</v>
      </c>
      <c r="R3228">
        <f t="shared" ca="1" si="332"/>
        <v>-0.64952440886051299</v>
      </c>
      <c r="AH3228">
        <f t="shared" ca="1" si="333"/>
        <v>21.280825891043524</v>
      </c>
      <c r="AI3228">
        <f t="shared" ca="1" si="334"/>
        <v>0.58760451924972201</v>
      </c>
      <c r="AX3228">
        <f t="shared" ca="1" si="335"/>
        <v>1.112294605975144</v>
      </c>
    </row>
    <row r="3229" spans="1:50">
      <c r="A3229">
        <f t="shared" ca="1" si="331"/>
        <v>0.57289353339986393</v>
      </c>
      <c r="R3229">
        <f t="shared" ca="1" si="332"/>
        <v>-0.26747914160832609</v>
      </c>
      <c r="AH3229">
        <f t="shared" ca="1" si="333"/>
        <v>3.7570442085825886</v>
      </c>
      <c r="AI3229">
        <f t="shared" ca="1" si="334"/>
        <v>2.8230762370487938E-2</v>
      </c>
      <c r="AX3229">
        <f t="shared" ca="1" si="335"/>
        <v>0.73701178176292159</v>
      </c>
    </row>
    <row r="3230" spans="1:50">
      <c r="A3230">
        <f t="shared" ca="1" si="331"/>
        <v>0.36573358503364128</v>
      </c>
      <c r="R3230">
        <f t="shared" ca="1" si="332"/>
        <v>2.5177336579320615</v>
      </c>
      <c r="AH3230">
        <f t="shared" ca="1" si="333"/>
        <v>7.4377972887453625</v>
      </c>
      <c r="AI3230">
        <f t="shared" ca="1" si="334"/>
        <v>0.11064165701693573</v>
      </c>
      <c r="AX3230">
        <f t="shared" ca="1" si="335"/>
        <v>0.11133757842832878</v>
      </c>
    </row>
    <row r="3231" spans="1:50">
      <c r="A3231">
        <f t="shared" ca="1" si="331"/>
        <v>0.32919785063625417</v>
      </c>
      <c r="R3231">
        <f t="shared" ca="1" si="332"/>
        <v>-4.637479524400466E-2</v>
      </c>
      <c r="AH3231">
        <f t="shared" ca="1" si="333"/>
        <v>9.796795841132818</v>
      </c>
      <c r="AI3231">
        <f t="shared" ca="1" si="334"/>
        <v>0.19195441750567455</v>
      </c>
      <c r="AX3231">
        <f t="shared" ca="1" si="335"/>
        <v>0.20949425221733381</v>
      </c>
    </row>
    <row r="3232" spans="1:50">
      <c r="A3232">
        <f t="shared" ca="1" si="331"/>
        <v>0.96080805942434688</v>
      </c>
      <c r="R3232">
        <f t="shared" ca="1" si="332"/>
        <v>5.5744639578831877E-2</v>
      </c>
      <c r="AH3232">
        <f t="shared" ca="1" si="333"/>
        <v>26.782899194781447</v>
      </c>
      <c r="AI3232">
        <f t="shared" ca="1" si="334"/>
        <v>0.73048311510016006</v>
      </c>
      <c r="AX3232">
        <f t="shared" ca="1" si="335"/>
        <v>0.22279916903803548</v>
      </c>
    </row>
    <row r="3233" spans="1:50">
      <c r="A3233">
        <f t="shared" ca="1" si="331"/>
        <v>9.4312042242039484E-2</v>
      </c>
      <c r="R3233">
        <f t="shared" ca="1" si="332"/>
        <v>0.95593104468188905</v>
      </c>
      <c r="AH3233">
        <f t="shared" ca="1" si="333"/>
        <v>5.2293336470184997</v>
      </c>
      <c r="AI3233">
        <f t="shared" ca="1" si="334"/>
        <v>5.4691860783679602E-2</v>
      </c>
      <c r="AX3233">
        <f t="shared" ca="1" si="335"/>
        <v>3.5886669195061787</v>
      </c>
    </row>
    <row r="3234" spans="1:50">
      <c r="A3234">
        <f t="shared" ca="1" si="331"/>
        <v>0.11814045788310834</v>
      </c>
      <c r="R3234">
        <f t="shared" ca="1" si="332"/>
        <v>-1.3993261126681424</v>
      </c>
      <c r="AH3234">
        <f t="shared" ca="1" si="333"/>
        <v>44.455004364141331</v>
      </c>
      <c r="AI3234">
        <f t="shared" ca="1" si="334"/>
        <v>0.98462651169915416</v>
      </c>
      <c r="AX3234">
        <f t="shared" ca="1" si="335"/>
        <v>4.5213217701026744</v>
      </c>
    </row>
    <row r="3235" spans="1:50">
      <c r="A3235">
        <f t="shared" ca="1" si="331"/>
        <v>0.64591874582747399</v>
      </c>
      <c r="R3235">
        <f t="shared" ca="1" si="332"/>
        <v>-0.743762149299525</v>
      </c>
      <c r="AH3235">
        <f t="shared" ca="1" si="333"/>
        <v>9.4709941730845166</v>
      </c>
      <c r="AI3235">
        <f t="shared" ca="1" si="334"/>
        <v>0.17939946125320172</v>
      </c>
      <c r="AX3235">
        <f t="shared" ca="1" si="335"/>
        <v>1.191585628018575</v>
      </c>
    </row>
    <row r="3236" spans="1:50">
      <c r="A3236">
        <f t="shared" ca="1" si="331"/>
        <v>0.48672934362538822</v>
      </c>
      <c r="R3236">
        <f t="shared" ca="1" si="332"/>
        <v>-1.2002115778207192</v>
      </c>
      <c r="AH3236">
        <f t="shared" ca="1" si="333"/>
        <v>4.983736679280617</v>
      </c>
      <c r="AI3236">
        <f t="shared" ca="1" si="334"/>
        <v>4.9675262576813983E-2</v>
      </c>
      <c r="AX3236">
        <f t="shared" ca="1" si="335"/>
        <v>0.5075608573160687</v>
      </c>
    </row>
    <row r="3237" spans="1:50">
      <c r="A3237">
        <f t="shared" ca="1" si="331"/>
        <v>0.92674290498673606</v>
      </c>
      <c r="R3237">
        <f t="shared" ca="1" si="332"/>
        <v>-1.6451060181848132</v>
      </c>
      <c r="AH3237">
        <f t="shared" ca="1" si="333"/>
        <v>12.050195904741322</v>
      </c>
      <c r="AI3237">
        <f t="shared" ca="1" si="334"/>
        <v>0.27990618456574401</v>
      </c>
      <c r="AX3237">
        <f t="shared" ca="1" si="335"/>
        <v>2.4141406234292373</v>
      </c>
    </row>
    <row r="3238" spans="1:50">
      <c r="A3238">
        <f t="shared" ca="1" si="331"/>
        <v>0.23079110992198715</v>
      </c>
      <c r="R3238">
        <f t="shared" ca="1" si="332"/>
        <v>-1.1802775489815469</v>
      </c>
      <c r="AH3238">
        <f t="shared" ca="1" si="333"/>
        <v>14.638640113284147</v>
      </c>
      <c r="AI3238">
        <f t="shared" ca="1" si="334"/>
        <v>0.3747871134810814</v>
      </c>
      <c r="AX3238">
        <f t="shared" ca="1" si="335"/>
        <v>0.40502346920821275</v>
      </c>
    </row>
    <row r="3239" spans="1:50">
      <c r="A3239">
        <f t="shared" ca="1" si="331"/>
        <v>0.49227386221257752</v>
      </c>
      <c r="R3239">
        <f t="shared" ca="1" si="332"/>
        <v>-1.3783435231887724</v>
      </c>
      <c r="AH3239">
        <f t="shared" ca="1" si="333"/>
        <v>3.5501809356272735</v>
      </c>
      <c r="AI3239">
        <f t="shared" ca="1" si="334"/>
        <v>2.5207569351382686E-2</v>
      </c>
      <c r="AX3239">
        <f t="shared" ca="1" si="335"/>
        <v>2.3694539399267769</v>
      </c>
    </row>
    <row r="3240" spans="1:50">
      <c r="A3240">
        <f t="shared" ca="1" si="331"/>
        <v>0.23353389928300661</v>
      </c>
      <c r="R3240">
        <f t="shared" ca="1" si="332"/>
        <v>0.70665615922225855</v>
      </c>
      <c r="AH3240">
        <f t="shared" ca="1" si="333"/>
        <v>5.7408826077441937</v>
      </c>
      <c r="AI3240">
        <f t="shared" ca="1" si="334"/>
        <v>6.5915466231799558E-2</v>
      </c>
      <c r="AX3240">
        <f t="shared" ca="1" si="335"/>
        <v>3.9544675304911054</v>
      </c>
    </row>
    <row r="3241" spans="1:50">
      <c r="A3241">
        <f t="shared" ca="1" si="331"/>
        <v>0.55522528070728749</v>
      </c>
      <c r="R3241">
        <f t="shared" ca="1" si="332"/>
        <v>-0.11749093400188605</v>
      </c>
      <c r="AH3241">
        <f t="shared" ca="1" si="333"/>
        <v>21.730654121148785</v>
      </c>
      <c r="AI3241">
        <f t="shared" ca="1" si="334"/>
        <v>0.60042204179093883</v>
      </c>
      <c r="AX3241">
        <f t="shared" ca="1" si="335"/>
        <v>3.0219059922551215</v>
      </c>
    </row>
    <row r="3242" spans="1:50">
      <c r="A3242">
        <f t="shared" ca="1" si="331"/>
        <v>3.815088058178473E-2</v>
      </c>
      <c r="R3242">
        <f t="shared" ca="1" si="332"/>
        <v>-0.12927147221273894</v>
      </c>
      <c r="AH3242">
        <f t="shared" ca="1" si="333"/>
        <v>24.468851251889213</v>
      </c>
      <c r="AI3242">
        <f t="shared" ca="1" si="334"/>
        <v>0.67408022180092053</v>
      </c>
      <c r="AX3242">
        <f t="shared" ca="1" si="335"/>
        <v>1.9340675147971451</v>
      </c>
    </row>
    <row r="3243" spans="1:50">
      <c r="A3243">
        <f t="shared" ca="1" si="331"/>
        <v>0.23633118815490051</v>
      </c>
      <c r="R3243">
        <f t="shared" ca="1" si="332"/>
        <v>-0.259572403502069</v>
      </c>
      <c r="AH3243">
        <f t="shared" ca="1" si="333"/>
        <v>41.481939122227786</v>
      </c>
      <c r="AI3243">
        <f t="shared" ca="1" si="334"/>
        <v>0.96372131944128325</v>
      </c>
      <c r="AX3243">
        <f t="shared" ca="1" si="335"/>
        <v>0.79425507256721029</v>
      </c>
    </row>
    <row r="3244" spans="1:50">
      <c r="A3244">
        <f t="shared" ca="1" si="331"/>
        <v>1.4102076313665002E-2</v>
      </c>
      <c r="R3244">
        <f t="shared" ca="1" si="332"/>
        <v>-0.60355644167936717</v>
      </c>
      <c r="AH3244">
        <f t="shared" ca="1" si="333"/>
        <v>17.303341559322561</v>
      </c>
      <c r="AI3244">
        <f t="shared" ca="1" si="334"/>
        <v>0.46546426340683833</v>
      </c>
      <c r="AX3244">
        <f t="shared" ca="1" si="335"/>
        <v>7.2245083299767768E-2</v>
      </c>
    </row>
    <row r="3245" spans="1:50">
      <c r="A3245">
        <f t="shared" ca="1" si="331"/>
        <v>0.81527849457562551</v>
      </c>
      <c r="R3245">
        <f t="shared" ca="1" si="332"/>
        <v>-0.23445166533565154</v>
      </c>
      <c r="AH3245">
        <f t="shared" ca="1" si="333"/>
        <v>34.382190875335695</v>
      </c>
      <c r="AI3245">
        <f t="shared" ca="1" si="334"/>
        <v>0.87804201907277613</v>
      </c>
      <c r="AX3245">
        <f t="shared" ca="1" si="335"/>
        <v>3.7832432675557772</v>
      </c>
    </row>
    <row r="3246" spans="1:50">
      <c r="A3246">
        <f t="shared" ca="1" si="331"/>
        <v>7.8042672097167531E-2</v>
      </c>
      <c r="R3246">
        <f t="shared" ca="1" si="332"/>
        <v>-0.5530679099443957</v>
      </c>
      <c r="AH3246">
        <f t="shared" ca="1" si="333"/>
        <v>8.5645780608576487</v>
      </c>
      <c r="AI3246">
        <f t="shared" ca="1" si="334"/>
        <v>0.14670399472104834</v>
      </c>
      <c r="AX3246">
        <f t="shared" ca="1" si="335"/>
        <v>1.8253249465499275</v>
      </c>
    </row>
    <row r="3247" spans="1:50">
      <c r="A3247">
        <f t="shared" ca="1" si="331"/>
        <v>0.42766470144504165</v>
      </c>
      <c r="R3247">
        <f t="shared" ca="1" si="332"/>
        <v>2.16504135269063</v>
      </c>
      <c r="AH3247">
        <f t="shared" ca="1" si="333"/>
        <v>41.656310410477552</v>
      </c>
      <c r="AI3247">
        <f t="shared" ca="1" si="334"/>
        <v>0.96519142201684738</v>
      </c>
      <c r="AX3247">
        <f t="shared" ca="1" si="335"/>
        <v>1.1780529421128587</v>
      </c>
    </row>
    <row r="3248" spans="1:50">
      <c r="A3248">
        <f t="shared" ca="1" si="331"/>
        <v>0.25920956675593565</v>
      </c>
      <c r="R3248">
        <f t="shared" ca="1" si="332"/>
        <v>0.65698294603483798</v>
      </c>
      <c r="AH3248">
        <f t="shared" ca="1" si="333"/>
        <v>24.337574444402616</v>
      </c>
      <c r="AI3248">
        <f t="shared" ca="1" si="334"/>
        <v>0.67071995730171119</v>
      </c>
      <c r="AX3248">
        <f t="shared" ca="1" si="335"/>
        <v>0.2095547639741519</v>
      </c>
    </row>
    <row r="3249" spans="1:50">
      <c r="A3249">
        <f t="shared" ca="1" si="331"/>
        <v>0.25040911344359673</v>
      </c>
      <c r="R3249">
        <f t="shared" ca="1" si="332"/>
        <v>0.11014248413998039</v>
      </c>
      <c r="AH3249">
        <f t="shared" ca="1" si="333"/>
        <v>18.12288244206713</v>
      </c>
      <c r="AI3249">
        <f t="shared" ca="1" si="334"/>
        <v>0.49192468809886392</v>
      </c>
      <c r="AX3249">
        <f t="shared" ca="1" si="335"/>
        <v>0.73446910863884651</v>
      </c>
    </row>
    <row r="3250" spans="1:50">
      <c r="A3250">
        <f t="shared" ca="1" si="331"/>
        <v>0.65155928222116988</v>
      </c>
      <c r="R3250">
        <f t="shared" ca="1" si="332"/>
        <v>-5.3843606656739158E-2</v>
      </c>
      <c r="AH3250">
        <f t="shared" ca="1" si="333"/>
        <v>18.550759207418881</v>
      </c>
      <c r="AI3250">
        <f t="shared" ca="1" si="334"/>
        <v>0.50547262678512583</v>
      </c>
      <c r="AX3250">
        <f t="shared" ca="1" si="335"/>
        <v>0.70232973827841771</v>
      </c>
    </row>
    <row r="3251" spans="1:50">
      <c r="A3251">
        <f t="shared" ca="1" si="331"/>
        <v>0.80937581766663746</v>
      </c>
      <c r="R3251">
        <f t="shared" ca="1" si="332"/>
        <v>-0.85630073561711229</v>
      </c>
      <c r="AH3251">
        <f t="shared" ca="1" si="333"/>
        <v>12.057836523588932</v>
      </c>
      <c r="AI3251">
        <f t="shared" ca="1" si="334"/>
        <v>0.28019611536464895</v>
      </c>
      <c r="AX3251">
        <f t="shared" ca="1" si="335"/>
        <v>1.1023100989311467</v>
      </c>
    </row>
    <row r="3252" spans="1:50">
      <c r="A3252">
        <f t="shared" ca="1" si="331"/>
        <v>0.66165073724000567</v>
      </c>
      <c r="R3252">
        <f t="shared" ca="1" si="332"/>
        <v>0.91732383599536471</v>
      </c>
      <c r="AH3252">
        <f t="shared" ca="1" si="333"/>
        <v>2.7282385002542942</v>
      </c>
      <c r="AI3252">
        <f t="shared" ca="1" si="334"/>
        <v>1.4886570628539597E-2</v>
      </c>
      <c r="AX3252">
        <f t="shared" ca="1" si="335"/>
        <v>0.34898035185925336</v>
      </c>
    </row>
    <row r="3253" spans="1:50">
      <c r="A3253">
        <f t="shared" ca="1" si="331"/>
        <v>0.26893731988905822</v>
      </c>
      <c r="R3253">
        <f t="shared" ca="1" si="332"/>
        <v>0.9773028738902948</v>
      </c>
      <c r="AH3253">
        <f t="shared" ca="1" si="333"/>
        <v>19.628032879822783</v>
      </c>
      <c r="AI3253">
        <f t="shared" ca="1" si="334"/>
        <v>0.538771806625437</v>
      </c>
      <c r="AX3253">
        <f t="shared" ca="1" si="335"/>
        <v>4.1885703364302422</v>
      </c>
    </row>
    <row r="3254" spans="1:50">
      <c r="A3254">
        <f t="shared" ca="1" si="331"/>
        <v>0.1905452464276931</v>
      </c>
      <c r="R3254">
        <f t="shared" ca="1" si="332"/>
        <v>1.203126014630407</v>
      </c>
      <c r="AH3254">
        <f t="shared" ca="1" si="333"/>
        <v>26.641073389889925</v>
      </c>
      <c r="AI3254">
        <f t="shared" ca="1" si="334"/>
        <v>0.72718027381174577</v>
      </c>
      <c r="AX3254">
        <f t="shared" ca="1" si="335"/>
        <v>1.5723580168771838</v>
      </c>
    </row>
    <row r="3255" spans="1:50">
      <c r="A3255">
        <f t="shared" ca="1" si="331"/>
        <v>0.26542217734784734</v>
      </c>
      <c r="R3255">
        <f t="shared" ca="1" si="332"/>
        <v>1.5907612684345582</v>
      </c>
      <c r="AH3255">
        <f t="shared" ca="1" si="333"/>
        <v>18.524068777650847</v>
      </c>
      <c r="AI3255">
        <f t="shared" ca="1" si="334"/>
        <v>0.50463287684297287</v>
      </c>
      <c r="AX3255">
        <f t="shared" ca="1" si="335"/>
        <v>2.6789946083951639</v>
      </c>
    </row>
    <row r="3256" spans="1:50">
      <c r="A3256">
        <f t="shared" ca="1" si="331"/>
        <v>3.8875078770125193E-2</v>
      </c>
      <c r="R3256">
        <f t="shared" ca="1" si="332"/>
        <v>-0.15962449318969035</v>
      </c>
      <c r="AH3256">
        <f t="shared" ca="1" si="333"/>
        <v>22.988702995253167</v>
      </c>
      <c r="AI3256">
        <f t="shared" ca="1" si="334"/>
        <v>0.63519491706067743</v>
      </c>
      <c r="AX3256">
        <f t="shared" ca="1" si="335"/>
        <v>1.4924898391355503</v>
      </c>
    </row>
    <row r="3257" spans="1:50">
      <c r="A3257">
        <f t="shared" ca="1" si="331"/>
        <v>0.9192775428515958</v>
      </c>
      <c r="R3257">
        <f t="shared" ca="1" si="332"/>
        <v>0.51230563695208864</v>
      </c>
      <c r="AH3257">
        <f t="shared" ca="1" si="333"/>
        <v>7.2815142645131239</v>
      </c>
      <c r="AI3257">
        <f t="shared" ca="1" si="334"/>
        <v>0.10604089996861621</v>
      </c>
      <c r="AX3257">
        <f t="shared" ca="1" si="335"/>
        <v>0.65885607941707602</v>
      </c>
    </row>
    <row r="3258" spans="1:50">
      <c r="A3258">
        <f t="shared" ca="1" si="331"/>
        <v>0.42694512182867705</v>
      </c>
      <c r="R3258">
        <f t="shared" ca="1" si="332"/>
        <v>-0.15951697039222287</v>
      </c>
      <c r="AH3258">
        <f t="shared" ca="1" si="333"/>
        <v>18.102571062559402</v>
      </c>
      <c r="AI3258">
        <f t="shared" ca="1" si="334"/>
        <v>0.49127701359046361</v>
      </c>
      <c r="AX3258">
        <f t="shared" ca="1" si="335"/>
        <v>1.3403172274156272</v>
      </c>
    </row>
    <row r="3259" spans="1:50">
      <c r="A3259">
        <f t="shared" ca="1" si="331"/>
        <v>0.10197858651951885</v>
      </c>
      <c r="R3259">
        <f t="shared" ca="1" si="332"/>
        <v>1.3618879241494641</v>
      </c>
      <c r="AH3259">
        <f t="shared" ca="1" si="333"/>
        <v>42.020604641770049</v>
      </c>
      <c r="AI3259">
        <f t="shared" ca="1" si="334"/>
        <v>0.96816462485852917</v>
      </c>
      <c r="AX3259">
        <f t="shared" ca="1" si="335"/>
        <v>3.1261114281845441</v>
      </c>
    </row>
    <row r="3260" spans="1:50">
      <c r="A3260">
        <f t="shared" ca="1" si="331"/>
        <v>1.1273175618102482E-2</v>
      </c>
      <c r="R3260">
        <f t="shared" ca="1" si="332"/>
        <v>0.9808132055106964</v>
      </c>
      <c r="AH3260">
        <f t="shared" ca="1" si="333"/>
        <v>16.539260958378861</v>
      </c>
      <c r="AI3260">
        <f t="shared" ca="1" si="334"/>
        <v>0.44018947139426534</v>
      </c>
      <c r="AX3260">
        <f t="shared" ca="1" si="335"/>
        <v>0.39395205553112683</v>
      </c>
    </row>
    <row r="3261" spans="1:50">
      <c r="A3261">
        <f t="shared" ca="1" si="331"/>
        <v>0.28269493774842092</v>
      </c>
      <c r="R3261">
        <f t="shared" ca="1" si="332"/>
        <v>-0.25516297819657618</v>
      </c>
      <c r="AH3261">
        <f t="shared" ca="1" si="333"/>
        <v>28.863128669357057</v>
      </c>
      <c r="AI3261">
        <f t="shared" ca="1" si="334"/>
        <v>0.77661633517592221</v>
      </c>
      <c r="AX3261">
        <f t="shared" ca="1" si="335"/>
        <v>0.55560991775024782</v>
      </c>
    </row>
    <row r="3262" spans="1:50">
      <c r="A3262">
        <f t="shared" ca="1" si="331"/>
        <v>0.61419193925708226</v>
      </c>
      <c r="R3262">
        <f t="shared" ca="1" si="332"/>
        <v>-0.29028533899515219</v>
      </c>
      <c r="AH3262">
        <f t="shared" ca="1" si="333"/>
        <v>24.410580510421092</v>
      </c>
      <c r="AI3262">
        <f t="shared" ca="1" si="334"/>
        <v>0.67259080509317959</v>
      </c>
      <c r="AX3262">
        <f t="shared" ca="1" si="335"/>
        <v>1.9367034807485322</v>
      </c>
    </row>
    <row r="3263" spans="1:50">
      <c r="A3263">
        <f t="shared" ca="1" si="331"/>
        <v>0.68898792964588196</v>
      </c>
      <c r="R3263">
        <f t="shared" ca="1" si="332"/>
        <v>1.1717075110516708</v>
      </c>
      <c r="AH3263">
        <f t="shared" ca="1" si="333"/>
        <v>12.620528854157094</v>
      </c>
      <c r="AI3263">
        <f t="shared" ca="1" si="334"/>
        <v>0.30138756842854886</v>
      </c>
      <c r="AX3263">
        <f t="shared" ca="1" si="335"/>
        <v>5.4294545250746316</v>
      </c>
    </row>
    <row r="3264" spans="1:50">
      <c r="A3264">
        <f t="shared" ca="1" si="331"/>
        <v>1.1312041754746982E-2</v>
      </c>
      <c r="R3264">
        <f t="shared" ca="1" si="332"/>
        <v>-0.56859469610347146</v>
      </c>
      <c r="AH3264">
        <f t="shared" ca="1" si="333"/>
        <v>38.59031641393112</v>
      </c>
      <c r="AI3264">
        <f t="shared" ca="1" si="334"/>
        <v>0.93490956023289518</v>
      </c>
      <c r="AX3264">
        <f t="shared" ca="1" si="335"/>
        <v>1.5886408978915774</v>
      </c>
    </row>
    <row r="3265" spans="1:50">
      <c r="A3265">
        <f t="shared" ca="1" si="331"/>
        <v>8.7596937325806201E-2</v>
      </c>
      <c r="R3265">
        <f t="shared" ca="1" si="332"/>
        <v>0.40593804111195236</v>
      </c>
      <c r="AH3265">
        <f t="shared" ca="1" si="333"/>
        <v>25.157261203918342</v>
      </c>
      <c r="AI3265">
        <f t="shared" ca="1" si="334"/>
        <v>0.69141916455482966</v>
      </c>
      <c r="AX3265">
        <f t="shared" ca="1" si="335"/>
        <v>3.6838383028148147</v>
      </c>
    </row>
    <row r="3266" spans="1:50">
      <c r="A3266">
        <f t="shared" ca="1" si="331"/>
        <v>0.65569182409175364</v>
      </c>
      <c r="R3266">
        <f t="shared" ca="1" si="332"/>
        <v>-1.5511730834005621</v>
      </c>
      <c r="AH3266">
        <f t="shared" ca="1" si="333"/>
        <v>10.428667393339161</v>
      </c>
      <c r="AI3266">
        <f t="shared" ca="1" si="334"/>
        <v>0.21705481786651037</v>
      </c>
      <c r="AX3266">
        <f t="shared" ca="1" si="335"/>
        <v>2.0517069945145692</v>
      </c>
    </row>
    <row r="3267" spans="1:50">
      <c r="A3267">
        <f t="shared" ref="A3267:A3330" ca="1" si="336">RAND()</f>
        <v>5.0798165596968592E-2</v>
      </c>
      <c r="R3267">
        <f t="shared" ref="R3267:R3330" ca="1" si="337">_xlfn.NORM.INV(RAND(),0,1)</f>
        <v>3.4178217212177897E-2</v>
      </c>
      <c r="AH3267">
        <f t="shared" ref="AH3267:AH3330" ca="1" si="338">IF(AI3267&lt;$AL$4,$AL$1+SQRT(AI3267*($AL$2-$AL$1)*($AL$3-$AL$1)),$AL$2-SQRT((1-AI3267)*($AL$2-$AL$1)*($AL$2-$AL$3)))</f>
        <v>8.3183994008644824</v>
      </c>
      <c r="AI3267">
        <f t="shared" ref="AI3267:AI3330" ca="1" si="339">RAND()</f>
        <v>0.13839153718460517</v>
      </c>
      <c r="AX3267">
        <f t="shared" ref="AX3267:AX3330" ca="1" si="340">-LN(1-RAND())/$AW$2</f>
        <v>0.91706073655023113</v>
      </c>
    </row>
    <row r="3268" spans="1:50">
      <c r="A3268">
        <f t="shared" ca="1" si="336"/>
        <v>0.64777434296798064</v>
      </c>
      <c r="R3268">
        <f t="shared" ca="1" si="337"/>
        <v>1.2996537644890893</v>
      </c>
      <c r="AH3268">
        <f t="shared" ca="1" si="338"/>
        <v>2.9860728836097761</v>
      </c>
      <c r="AI3268">
        <f t="shared" ca="1" si="339"/>
        <v>1.7833262532459204E-2</v>
      </c>
      <c r="AX3268">
        <f t="shared" ca="1" si="340"/>
        <v>1.8635818612186406</v>
      </c>
    </row>
    <row r="3269" spans="1:50">
      <c r="A3269">
        <f t="shared" ca="1" si="336"/>
        <v>0.99136930974698367</v>
      </c>
      <c r="R3269">
        <f t="shared" ca="1" si="337"/>
        <v>-2.3055324433649873</v>
      </c>
      <c r="AH3269">
        <f t="shared" ca="1" si="338"/>
        <v>12.863707271772995</v>
      </c>
      <c r="AI3269">
        <f t="shared" ca="1" si="339"/>
        <v>0.31044788120171696</v>
      </c>
      <c r="AX3269">
        <f t="shared" ca="1" si="340"/>
        <v>0.3229936132010775</v>
      </c>
    </row>
    <row r="3270" spans="1:50">
      <c r="A3270">
        <f t="shared" ca="1" si="336"/>
        <v>0.21100565924501435</v>
      </c>
      <c r="R3270">
        <f t="shared" ca="1" si="337"/>
        <v>1.149917391524385</v>
      </c>
      <c r="AH3270">
        <f t="shared" ca="1" si="338"/>
        <v>36.287577539365614</v>
      </c>
      <c r="AI3270">
        <f t="shared" ca="1" si="339"/>
        <v>0.90598473513054478</v>
      </c>
      <c r="AX3270">
        <f t="shared" ca="1" si="340"/>
        <v>0.25022513106212896</v>
      </c>
    </row>
    <row r="3271" spans="1:50">
      <c r="A3271">
        <f t="shared" ca="1" si="336"/>
        <v>5.1507196296192381E-2</v>
      </c>
      <c r="R3271">
        <f t="shared" ca="1" si="337"/>
        <v>1.5424138569475525</v>
      </c>
      <c r="AH3271">
        <f t="shared" ca="1" si="338"/>
        <v>15.526554707083321</v>
      </c>
      <c r="AI3271">
        <f t="shared" ca="1" si="339"/>
        <v>0.40579078481814035</v>
      </c>
      <c r="AX3271">
        <f t="shared" ca="1" si="340"/>
        <v>1.0532642651584441</v>
      </c>
    </row>
    <row r="3272" spans="1:50">
      <c r="A3272">
        <f t="shared" ca="1" si="336"/>
        <v>5.1419617289073627E-2</v>
      </c>
      <c r="R3272">
        <f t="shared" ca="1" si="337"/>
        <v>-0.10800923008499475</v>
      </c>
      <c r="AH3272">
        <f t="shared" ca="1" si="338"/>
        <v>2.4543031873150163</v>
      </c>
      <c r="AI3272">
        <f t="shared" ca="1" si="339"/>
        <v>1.2047208270529297E-2</v>
      </c>
      <c r="AX3272">
        <f t="shared" ca="1" si="340"/>
        <v>0.91785109421923494</v>
      </c>
    </row>
    <row r="3273" spans="1:50">
      <c r="A3273">
        <f t="shared" ca="1" si="336"/>
        <v>0.28854267822464541</v>
      </c>
      <c r="R3273">
        <f t="shared" ca="1" si="337"/>
        <v>0.72187349627583408</v>
      </c>
      <c r="AH3273">
        <f t="shared" ca="1" si="338"/>
        <v>36.433389317700303</v>
      </c>
      <c r="AI3273">
        <f t="shared" ca="1" si="339"/>
        <v>0.90797353729745589</v>
      </c>
      <c r="AX3273">
        <f t="shared" ca="1" si="340"/>
        <v>1.1251576337352684</v>
      </c>
    </row>
    <row r="3274" spans="1:50">
      <c r="A3274">
        <f t="shared" ca="1" si="336"/>
        <v>0.69694924858804619</v>
      </c>
      <c r="R3274">
        <f t="shared" ca="1" si="337"/>
        <v>1.1565161974604727</v>
      </c>
      <c r="AH3274">
        <f t="shared" ca="1" si="338"/>
        <v>19.973179668225466</v>
      </c>
      <c r="AI3274">
        <f t="shared" ca="1" si="339"/>
        <v>0.54919503038166573</v>
      </c>
      <c r="AX3274">
        <f t="shared" ca="1" si="340"/>
        <v>3.5001861081361585</v>
      </c>
    </row>
    <row r="3275" spans="1:50">
      <c r="A3275">
        <f t="shared" ca="1" si="336"/>
        <v>0.26783582123832184</v>
      </c>
      <c r="R3275">
        <f t="shared" ca="1" si="337"/>
        <v>-0.50614674721505704</v>
      </c>
      <c r="AH3275">
        <f t="shared" ca="1" si="338"/>
        <v>9.2372318683110493</v>
      </c>
      <c r="AI3275">
        <f t="shared" ca="1" si="339"/>
        <v>0.17065290517788245</v>
      </c>
      <c r="AX3275">
        <f t="shared" ca="1" si="340"/>
        <v>0.91247774177087815</v>
      </c>
    </row>
    <row r="3276" spans="1:50">
      <c r="A3276">
        <f t="shared" ca="1" si="336"/>
        <v>0.90896384552323761</v>
      </c>
      <c r="R3276">
        <f t="shared" ca="1" si="337"/>
        <v>-5.0689853594435577E-2</v>
      </c>
      <c r="AH3276">
        <f t="shared" ca="1" si="338"/>
        <v>9.6081676169001788</v>
      </c>
      <c r="AI3276">
        <f t="shared" ca="1" si="339"/>
        <v>0.18463376990889857</v>
      </c>
      <c r="AX3276">
        <f t="shared" ca="1" si="340"/>
        <v>1.8333371600501251</v>
      </c>
    </row>
    <row r="3277" spans="1:50">
      <c r="A3277">
        <f t="shared" ca="1" si="336"/>
        <v>0.80001255307131336</v>
      </c>
      <c r="R3277">
        <f t="shared" ca="1" si="337"/>
        <v>0.58470232525876398</v>
      </c>
      <c r="AH3277">
        <f t="shared" ca="1" si="338"/>
        <v>28.513931661530687</v>
      </c>
      <c r="AI3277">
        <f t="shared" ca="1" si="339"/>
        <v>0.76917443367731331</v>
      </c>
      <c r="AX3277">
        <f t="shared" ca="1" si="340"/>
        <v>0.61773108721568482</v>
      </c>
    </row>
    <row r="3278" spans="1:50">
      <c r="A3278">
        <f t="shared" ca="1" si="336"/>
        <v>0.40152302223567915</v>
      </c>
      <c r="R3278">
        <f t="shared" ca="1" si="337"/>
        <v>0.99603277115097189</v>
      </c>
      <c r="AH3278">
        <f t="shared" ca="1" si="338"/>
        <v>23.713981091479159</v>
      </c>
      <c r="AI3278">
        <f t="shared" ca="1" si="339"/>
        <v>0.65452260497044246</v>
      </c>
      <c r="AX3278">
        <f t="shared" ca="1" si="340"/>
        <v>4.7850371585849615E-2</v>
      </c>
    </row>
    <row r="3279" spans="1:50">
      <c r="A3279">
        <f t="shared" ca="1" si="336"/>
        <v>0.71298422683474361</v>
      </c>
      <c r="R3279">
        <f t="shared" ca="1" si="337"/>
        <v>1.1251846096310369</v>
      </c>
      <c r="AH3279">
        <f t="shared" ca="1" si="338"/>
        <v>33.931985028348635</v>
      </c>
      <c r="AI3279">
        <f t="shared" ca="1" si="339"/>
        <v>0.87090944743539378</v>
      </c>
      <c r="AX3279">
        <f t="shared" ca="1" si="340"/>
        <v>3.8304411677585679</v>
      </c>
    </row>
    <row r="3280" spans="1:50">
      <c r="A3280">
        <f t="shared" ca="1" si="336"/>
        <v>0.76225894301105057</v>
      </c>
      <c r="R3280">
        <f t="shared" ca="1" si="337"/>
        <v>1.0983876623181763</v>
      </c>
      <c r="AH3280">
        <f t="shared" ca="1" si="338"/>
        <v>30.710783635454519</v>
      </c>
      <c r="AI3280">
        <f t="shared" ca="1" si="339"/>
        <v>0.81396306602087543</v>
      </c>
      <c r="AX3280">
        <f t="shared" ca="1" si="340"/>
        <v>5.664097918195</v>
      </c>
    </row>
    <row r="3281" spans="1:50">
      <c r="A3281">
        <f t="shared" ca="1" si="336"/>
        <v>5.3468670621774628E-2</v>
      </c>
      <c r="R3281">
        <f t="shared" ca="1" si="337"/>
        <v>-0.49903631087608447</v>
      </c>
      <c r="AH3281">
        <f t="shared" ca="1" si="338"/>
        <v>18.720269961738374</v>
      </c>
      <c r="AI3281">
        <f t="shared" ca="1" si="339"/>
        <v>0.51078924436673667</v>
      </c>
      <c r="AX3281">
        <f t="shared" ca="1" si="340"/>
        <v>2.0589450477809752</v>
      </c>
    </row>
    <row r="3282" spans="1:50">
      <c r="A3282">
        <f t="shared" ca="1" si="336"/>
        <v>0.36628683741790458</v>
      </c>
      <c r="R3282">
        <f t="shared" ca="1" si="337"/>
        <v>0.47568162765294703</v>
      </c>
      <c r="AH3282">
        <f t="shared" ca="1" si="338"/>
        <v>13.435319577557806</v>
      </c>
      <c r="AI3282">
        <f t="shared" ca="1" si="339"/>
        <v>0.3315120728023363</v>
      </c>
      <c r="AX3282">
        <f t="shared" ca="1" si="340"/>
        <v>3.2990447940551983</v>
      </c>
    </row>
    <row r="3283" spans="1:50">
      <c r="A3283">
        <f t="shared" ca="1" si="336"/>
        <v>0.16587003867404149</v>
      </c>
      <c r="R3283">
        <f t="shared" ca="1" si="337"/>
        <v>1.2202376394024537</v>
      </c>
      <c r="AH3283">
        <f t="shared" ca="1" si="338"/>
        <v>9.4818631599791736</v>
      </c>
      <c r="AI3283">
        <f t="shared" ca="1" si="339"/>
        <v>0.17981145796914044</v>
      </c>
      <c r="AX3283">
        <f t="shared" ca="1" si="340"/>
        <v>0.48930654031399312</v>
      </c>
    </row>
    <row r="3284" spans="1:50">
      <c r="A3284">
        <f t="shared" ca="1" si="336"/>
        <v>0.49826510597166673</v>
      </c>
      <c r="R3284">
        <f t="shared" ca="1" si="337"/>
        <v>2.4003531614564326</v>
      </c>
      <c r="AH3284">
        <f t="shared" ca="1" si="338"/>
        <v>16.158458306196842</v>
      </c>
      <c r="AI3284">
        <f t="shared" ca="1" si="339"/>
        <v>0.42737502789329129</v>
      </c>
      <c r="AX3284">
        <f t="shared" ca="1" si="340"/>
        <v>4.6238861377427467</v>
      </c>
    </row>
    <row r="3285" spans="1:50">
      <c r="A3285">
        <f t="shared" ca="1" si="336"/>
        <v>0.29119637175398061</v>
      </c>
      <c r="R3285">
        <f t="shared" ca="1" si="337"/>
        <v>-0.78260288527086208</v>
      </c>
      <c r="AH3285">
        <f t="shared" ca="1" si="338"/>
        <v>9.2734802453737704</v>
      </c>
      <c r="AI3285">
        <f t="shared" ca="1" si="339"/>
        <v>0.17199487172267514</v>
      </c>
      <c r="AX3285">
        <f t="shared" ca="1" si="340"/>
        <v>0.40799428135499222</v>
      </c>
    </row>
    <row r="3286" spans="1:50">
      <c r="A3286">
        <f t="shared" ca="1" si="336"/>
        <v>0.10228558009306932</v>
      </c>
      <c r="R3286">
        <f t="shared" ca="1" si="337"/>
        <v>-1.1977744220753375</v>
      </c>
      <c r="AH3286">
        <f t="shared" ca="1" si="338"/>
        <v>13.055055719094824</v>
      </c>
      <c r="AI3286">
        <f t="shared" ca="1" si="339"/>
        <v>0.31753554604040601</v>
      </c>
      <c r="AX3286">
        <f t="shared" ca="1" si="340"/>
        <v>1.0452180675645599</v>
      </c>
    </row>
    <row r="3287" spans="1:50">
      <c r="A3287">
        <f t="shared" ca="1" si="336"/>
        <v>0.9903226142185001</v>
      </c>
      <c r="R3287">
        <f t="shared" ca="1" si="337"/>
        <v>-1.0312357932247147</v>
      </c>
      <c r="AH3287">
        <f t="shared" ca="1" si="338"/>
        <v>5.6513113276303377</v>
      </c>
      <c r="AI3287">
        <f t="shared" ca="1" si="339"/>
        <v>6.3874639443605941E-2</v>
      </c>
      <c r="AX3287">
        <f t="shared" ca="1" si="340"/>
        <v>0.28312844561128198</v>
      </c>
    </row>
    <row r="3288" spans="1:50">
      <c r="A3288">
        <f t="shared" ca="1" si="336"/>
        <v>0.81148779553040273</v>
      </c>
      <c r="R3288">
        <f t="shared" ca="1" si="337"/>
        <v>-1.0823942561367448</v>
      </c>
      <c r="AH3288">
        <f t="shared" ca="1" si="338"/>
        <v>16.066433207558546</v>
      </c>
      <c r="AI3288">
        <f t="shared" ca="1" si="339"/>
        <v>0.4242565223714575</v>
      </c>
      <c r="AX3288">
        <f t="shared" ca="1" si="340"/>
        <v>7.7962823505009045</v>
      </c>
    </row>
    <row r="3289" spans="1:50">
      <c r="A3289">
        <f t="shared" ca="1" si="336"/>
        <v>0.54334416460559898</v>
      </c>
      <c r="R3289">
        <f t="shared" ca="1" si="337"/>
        <v>-1.1969012673565134</v>
      </c>
      <c r="AH3289">
        <f t="shared" ca="1" si="338"/>
        <v>3.2708307637378544</v>
      </c>
      <c r="AI3289">
        <f t="shared" ca="1" si="339"/>
        <v>2.1396667770027911E-2</v>
      </c>
      <c r="AX3289">
        <f t="shared" ca="1" si="340"/>
        <v>6.0529939862467899</v>
      </c>
    </row>
    <row r="3290" spans="1:50">
      <c r="A3290">
        <f t="shared" ca="1" si="336"/>
        <v>0.95220370161310752</v>
      </c>
      <c r="R3290">
        <f t="shared" ca="1" si="337"/>
        <v>-0.15147277945758075</v>
      </c>
      <c r="AH3290">
        <f t="shared" ca="1" si="338"/>
        <v>5.4271573597301179</v>
      </c>
      <c r="AI3290">
        <f t="shared" ca="1" si="339"/>
        <v>5.8908074014545564E-2</v>
      </c>
      <c r="AX3290">
        <f t="shared" ca="1" si="340"/>
        <v>2.753278905645272</v>
      </c>
    </row>
    <row r="3291" spans="1:50">
      <c r="A3291">
        <f t="shared" ca="1" si="336"/>
        <v>0.45758313474179169</v>
      </c>
      <c r="R3291">
        <f t="shared" ca="1" si="337"/>
        <v>-2.2704658866828145</v>
      </c>
      <c r="AH3291">
        <f t="shared" ca="1" si="338"/>
        <v>15.333356841315378</v>
      </c>
      <c r="AI3291">
        <f t="shared" ca="1" si="339"/>
        <v>0.39911192605421242</v>
      </c>
      <c r="AX3291">
        <f t="shared" ca="1" si="340"/>
        <v>5.000890746289568</v>
      </c>
    </row>
    <row r="3292" spans="1:50">
      <c r="A3292">
        <f t="shared" ca="1" si="336"/>
        <v>0.94423284380193084</v>
      </c>
      <c r="R3292">
        <f t="shared" ca="1" si="337"/>
        <v>-3.7754602948314231E-2</v>
      </c>
      <c r="AH3292">
        <f t="shared" ca="1" si="338"/>
        <v>15.212018430769774</v>
      </c>
      <c r="AI3292">
        <f t="shared" ca="1" si="339"/>
        <v>0.39489816916944909</v>
      </c>
      <c r="AX3292">
        <f t="shared" ca="1" si="340"/>
        <v>1.712264961970702</v>
      </c>
    </row>
    <row r="3293" spans="1:50">
      <c r="A3293">
        <f t="shared" ca="1" si="336"/>
        <v>0.38268339565083065</v>
      </c>
      <c r="R3293">
        <f t="shared" ca="1" si="337"/>
        <v>0.40516281324795739</v>
      </c>
      <c r="AH3293">
        <f t="shared" ca="1" si="338"/>
        <v>21.025767306134213</v>
      </c>
      <c r="AI3293">
        <f t="shared" ca="1" si="339"/>
        <v>0.58024691990085941</v>
      </c>
      <c r="AX3293">
        <f t="shared" ca="1" si="340"/>
        <v>0.7984418320750043</v>
      </c>
    </row>
    <row r="3294" spans="1:50">
      <c r="A3294">
        <f t="shared" ca="1" si="336"/>
        <v>0.67600279090440318</v>
      </c>
      <c r="R3294">
        <f t="shared" ca="1" si="337"/>
        <v>-0.54958496106683841</v>
      </c>
      <c r="AH3294">
        <f t="shared" ca="1" si="338"/>
        <v>29.079395388191706</v>
      </c>
      <c r="AI3294">
        <f t="shared" ca="1" si="339"/>
        <v>0.78116415133819272</v>
      </c>
      <c r="AX3294">
        <f t="shared" ca="1" si="340"/>
        <v>1.6049476698166112</v>
      </c>
    </row>
    <row r="3295" spans="1:50">
      <c r="A3295">
        <f t="shared" ca="1" si="336"/>
        <v>0.80456316385038462</v>
      </c>
      <c r="R3295">
        <f t="shared" ca="1" si="337"/>
        <v>2.4040933445262693</v>
      </c>
      <c r="AH3295">
        <f t="shared" ca="1" si="338"/>
        <v>30.255310488459955</v>
      </c>
      <c r="AI3295">
        <f t="shared" ca="1" si="339"/>
        <v>0.80507361804644029</v>
      </c>
      <c r="AX3295">
        <f t="shared" ca="1" si="340"/>
        <v>2.037119906384615</v>
      </c>
    </row>
    <row r="3296" spans="1:50">
      <c r="A3296">
        <f t="shared" ca="1" si="336"/>
        <v>7.4761317941691829E-2</v>
      </c>
      <c r="R3296">
        <f t="shared" ca="1" si="337"/>
        <v>-1.4786030894735884</v>
      </c>
      <c r="AH3296">
        <f t="shared" ca="1" si="338"/>
        <v>18.700870183013091</v>
      </c>
      <c r="AI3296">
        <f t="shared" ca="1" si="339"/>
        <v>0.5101822363497005</v>
      </c>
      <c r="AX3296">
        <f t="shared" ca="1" si="340"/>
        <v>0.99935583269637052</v>
      </c>
    </row>
    <row r="3297" spans="1:50">
      <c r="A3297">
        <f t="shared" ca="1" si="336"/>
        <v>0.58270633048304765</v>
      </c>
      <c r="R3297">
        <f t="shared" ca="1" si="337"/>
        <v>1.4522248821763284</v>
      </c>
      <c r="AH3297">
        <f t="shared" ca="1" si="338"/>
        <v>13.965734278060047</v>
      </c>
      <c r="AI3297">
        <f t="shared" ca="1" si="339"/>
        <v>0.35076584694031154</v>
      </c>
      <c r="AX3297">
        <f t="shared" ca="1" si="340"/>
        <v>3.8673501789784019</v>
      </c>
    </row>
    <row r="3298" spans="1:50">
      <c r="A3298">
        <f t="shared" ca="1" si="336"/>
        <v>6.0495525085826118E-2</v>
      </c>
      <c r="R3298">
        <f t="shared" ca="1" si="337"/>
        <v>0.77840750674973003</v>
      </c>
      <c r="AH3298">
        <f t="shared" ca="1" si="338"/>
        <v>36.347734028262131</v>
      </c>
      <c r="AI3298">
        <f t="shared" ca="1" si="339"/>
        <v>0.90680781691846413</v>
      </c>
      <c r="AX3298">
        <f t="shared" ca="1" si="340"/>
        <v>3.5471326256944811</v>
      </c>
    </row>
    <row r="3299" spans="1:50">
      <c r="A3299">
        <f t="shared" ca="1" si="336"/>
        <v>7.6712010063575864E-2</v>
      </c>
      <c r="R3299">
        <f t="shared" ca="1" si="337"/>
        <v>2.6618588915704779</v>
      </c>
      <c r="AH3299">
        <f t="shared" ca="1" si="338"/>
        <v>17.758730003156067</v>
      </c>
      <c r="AI3299">
        <f t="shared" ca="1" si="339"/>
        <v>0.48025025449530567</v>
      </c>
      <c r="AX3299">
        <f t="shared" ca="1" si="340"/>
        <v>2.0115218381614941</v>
      </c>
    </row>
    <row r="3300" spans="1:50">
      <c r="A3300">
        <f t="shared" ca="1" si="336"/>
        <v>0.6870211021112923</v>
      </c>
      <c r="R3300">
        <f t="shared" ca="1" si="337"/>
        <v>-0.24871287352883079</v>
      </c>
      <c r="AH3300">
        <f t="shared" ca="1" si="338"/>
        <v>18.993562260438612</v>
      </c>
      <c r="AI3300">
        <f t="shared" ca="1" si="339"/>
        <v>0.51930040935135158</v>
      </c>
      <c r="AX3300">
        <f t="shared" ca="1" si="340"/>
        <v>0.48252589129545925</v>
      </c>
    </row>
    <row r="3301" spans="1:50">
      <c r="A3301">
        <f t="shared" ca="1" si="336"/>
        <v>6.5152553597768503E-2</v>
      </c>
      <c r="R3301">
        <f t="shared" ca="1" si="337"/>
        <v>-0.7304826297544128</v>
      </c>
      <c r="AH3301">
        <f t="shared" ca="1" si="338"/>
        <v>32.233033552986278</v>
      </c>
      <c r="AI3301">
        <f t="shared" ca="1" si="339"/>
        <v>0.84216745163534434</v>
      </c>
      <c r="AX3301">
        <f t="shared" ca="1" si="340"/>
        <v>1.6254015818279428</v>
      </c>
    </row>
    <row r="3302" spans="1:50">
      <c r="A3302">
        <f t="shared" ca="1" si="336"/>
        <v>0.44793275328708526</v>
      </c>
      <c r="R3302">
        <f t="shared" ca="1" si="337"/>
        <v>0.90652409917665211</v>
      </c>
      <c r="AH3302">
        <f t="shared" ca="1" si="338"/>
        <v>10.265770452813086</v>
      </c>
      <c r="AI3302">
        <f t="shared" ca="1" si="339"/>
        <v>0.21059550114572911</v>
      </c>
      <c r="AX3302">
        <f t="shared" ca="1" si="340"/>
        <v>0.97949365877753114</v>
      </c>
    </row>
    <row r="3303" spans="1:50">
      <c r="A3303">
        <f t="shared" ca="1" si="336"/>
        <v>0.98127154203533273</v>
      </c>
      <c r="R3303">
        <f t="shared" ca="1" si="337"/>
        <v>-1.1964333655462005</v>
      </c>
      <c r="AH3303">
        <f t="shared" ca="1" si="338"/>
        <v>1.7757003279757757</v>
      </c>
      <c r="AI3303">
        <f t="shared" ca="1" si="339"/>
        <v>6.3062233095465547E-3</v>
      </c>
      <c r="AX3303">
        <f t="shared" ca="1" si="340"/>
        <v>2.8155594880851784</v>
      </c>
    </row>
    <row r="3304" spans="1:50">
      <c r="A3304">
        <f t="shared" ca="1" si="336"/>
        <v>0.60889109247037509</v>
      </c>
      <c r="R3304">
        <f t="shared" ca="1" si="337"/>
        <v>1.265797343006821</v>
      </c>
      <c r="AH3304">
        <f t="shared" ca="1" si="338"/>
        <v>7.3395749016672092</v>
      </c>
      <c r="AI3304">
        <f t="shared" ca="1" si="339"/>
        <v>0.10773871947436642</v>
      </c>
      <c r="AX3304">
        <f t="shared" ca="1" si="340"/>
        <v>0.62727056850605489</v>
      </c>
    </row>
    <row r="3305" spans="1:50">
      <c r="A3305">
        <f t="shared" ca="1" si="336"/>
        <v>0.53647896320307853</v>
      </c>
      <c r="R3305">
        <f t="shared" ca="1" si="337"/>
        <v>0.44428967424457072</v>
      </c>
      <c r="AH3305">
        <f t="shared" ca="1" si="338"/>
        <v>32.040559166096401</v>
      </c>
      <c r="AI3305">
        <f t="shared" ca="1" si="339"/>
        <v>0.83872924246675806</v>
      </c>
      <c r="AX3305">
        <f t="shared" ca="1" si="340"/>
        <v>3.6149677661442743</v>
      </c>
    </row>
    <row r="3306" spans="1:50">
      <c r="A3306">
        <f t="shared" ca="1" si="336"/>
        <v>8.3088414743955896E-2</v>
      </c>
      <c r="R3306">
        <f t="shared" ca="1" si="337"/>
        <v>1.5782844398622549</v>
      </c>
      <c r="AH3306">
        <f t="shared" ca="1" si="338"/>
        <v>29.409167073100921</v>
      </c>
      <c r="AI3306">
        <f t="shared" ca="1" si="339"/>
        <v>0.78800879968826432</v>
      </c>
      <c r="AX3306">
        <f t="shared" ca="1" si="340"/>
        <v>0.48941413523272004</v>
      </c>
    </row>
    <row r="3307" spans="1:50">
      <c r="A3307">
        <f t="shared" ca="1" si="336"/>
        <v>0.51329047078088286</v>
      </c>
      <c r="R3307">
        <f t="shared" ca="1" si="337"/>
        <v>1.0303086681117934</v>
      </c>
      <c r="AH3307">
        <f t="shared" ca="1" si="338"/>
        <v>33.904776735742857</v>
      </c>
      <c r="AI3307">
        <f t="shared" ca="1" si="339"/>
        <v>0.87047189403685776</v>
      </c>
      <c r="AX3307">
        <f t="shared" ca="1" si="340"/>
        <v>1.5018369111901293</v>
      </c>
    </row>
    <row r="3308" spans="1:50">
      <c r="A3308">
        <f t="shared" ca="1" si="336"/>
        <v>0.75867820643428552</v>
      </c>
      <c r="R3308">
        <f t="shared" ca="1" si="337"/>
        <v>-2.579050021038829</v>
      </c>
      <c r="AH3308">
        <f t="shared" ca="1" si="338"/>
        <v>6.7529739428367579</v>
      </c>
      <c r="AI3308">
        <f t="shared" ca="1" si="339"/>
        <v>9.1205314145264449E-2</v>
      </c>
      <c r="AX3308">
        <f t="shared" ca="1" si="340"/>
        <v>0.62737835284881416</v>
      </c>
    </row>
    <row r="3309" spans="1:50">
      <c r="A3309">
        <f t="shared" ca="1" si="336"/>
        <v>0.24587767541367567</v>
      </c>
      <c r="R3309">
        <f t="shared" ca="1" si="337"/>
        <v>1.3377578859022787</v>
      </c>
      <c r="AH3309">
        <f t="shared" ca="1" si="338"/>
        <v>42.62923159426542</v>
      </c>
      <c r="AI3309">
        <f t="shared" ca="1" si="339"/>
        <v>0.97283588655451247</v>
      </c>
      <c r="AX3309">
        <f t="shared" ca="1" si="340"/>
        <v>3.1044463816081711</v>
      </c>
    </row>
    <row r="3310" spans="1:50">
      <c r="A3310">
        <f t="shared" ca="1" si="336"/>
        <v>0.50602272997154274</v>
      </c>
      <c r="R3310">
        <f t="shared" ca="1" si="337"/>
        <v>-1.0478322617952143</v>
      </c>
      <c r="AH3310">
        <f t="shared" ca="1" si="338"/>
        <v>18.976135636007683</v>
      </c>
      <c r="AI3310">
        <f t="shared" ca="1" si="339"/>
        <v>0.51875991996230386</v>
      </c>
      <c r="AX3310">
        <f t="shared" ca="1" si="340"/>
        <v>4.7009642469657624</v>
      </c>
    </row>
    <row r="3311" spans="1:50">
      <c r="A3311">
        <f t="shared" ca="1" si="336"/>
        <v>0.48673164206861685</v>
      </c>
      <c r="R3311">
        <f t="shared" ca="1" si="337"/>
        <v>1.5981594296894779</v>
      </c>
      <c r="AH3311">
        <f t="shared" ca="1" si="338"/>
        <v>13.961113076066766</v>
      </c>
      <c r="AI3311">
        <f t="shared" ca="1" si="339"/>
        <v>0.35059931464197724</v>
      </c>
      <c r="AX3311">
        <f t="shared" ca="1" si="340"/>
        <v>1.4564998691836903</v>
      </c>
    </row>
    <row r="3312" spans="1:50">
      <c r="A3312">
        <f t="shared" ca="1" si="336"/>
        <v>0.89233445451333959</v>
      </c>
      <c r="R3312">
        <f t="shared" ca="1" si="337"/>
        <v>0.83885894088878732</v>
      </c>
      <c r="AH3312">
        <f t="shared" ca="1" si="338"/>
        <v>11.31955355807699</v>
      </c>
      <c r="AI3312">
        <f t="shared" ca="1" si="339"/>
        <v>0.2519115315267626</v>
      </c>
      <c r="AX3312">
        <f t="shared" ca="1" si="340"/>
        <v>1.3640007853200831</v>
      </c>
    </row>
    <row r="3313" spans="1:50">
      <c r="A3313">
        <f t="shared" ca="1" si="336"/>
        <v>0.78677883617088995</v>
      </c>
      <c r="R3313">
        <f t="shared" ca="1" si="337"/>
        <v>1.5757375429794627</v>
      </c>
      <c r="AH3313">
        <f t="shared" ca="1" si="338"/>
        <v>6.5484170010839149</v>
      </c>
      <c r="AI3313">
        <f t="shared" ca="1" si="339"/>
        <v>8.5763530440169711E-2</v>
      </c>
      <c r="AX3313">
        <f t="shared" ca="1" si="340"/>
        <v>1.8260132949896029</v>
      </c>
    </row>
    <row r="3314" spans="1:50">
      <c r="A3314">
        <f t="shared" ca="1" si="336"/>
        <v>0.10561307970206757</v>
      </c>
      <c r="R3314">
        <f t="shared" ca="1" si="337"/>
        <v>-1.2371440764841715</v>
      </c>
      <c r="AH3314">
        <f t="shared" ca="1" si="338"/>
        <v>10.381707142388407</v>
      </c>
      <c r="AI3314">
        <f t="shared" ca="1" si="339"/>
        <v>0.21519543552426124</v>
      </c>
      <c r="AX3314">
        <f t="shared" ca="1" si="340"/>
        <v>3.992226803052858</v>
      </c>
    </row>
    <row r="3315" spans="1:50">
      <c r="A3315">
        <f t="shared" ca="1" si="336"/>
        <v>0.67134262198954631</v>
      </c>
      <c r="R3315">
        <f t="shared" ca="1" si="337"/>
        <v>0.27054849263735242</v>
      </c>
      <c r="AH3315">
        <f t="shared" ca="1" si="338"/>
        <v>12.774952470804323</v>
      </c>
      <c r="AI3315">
        <f t="shared" ca="1" si="339"/>
        <v>0.30714791822456133</v>
      </c>
      <c r="AX3315">
        <f t="shared" ca="1" si="340"/>
        <v>4.5963524170012802</v>
      </c>
    </row>
    <row r="3316" spans="1:50">
      <c r="A3316">
        <f t="shared" ca="1" si="336"/>
        <v>8.5240102893182068E-2</v>
      </c>
      <c r="R3316">
        <f t="shared" ca="1" si="337"/>
        <v>0.14071193789127115</v>
      </c>
      <c r="AH3316">
        <f t="shared" ca="1" si="338"/>
        <v>9.9454273457777127</v>
      </c>
      <c r="AI3316">
        <f t="shared" ca="1" si="339"/>
        <v>0.19782305018028623</v>
      </c>
      <c r="AX3316">
        <f t="shared" ca="1" si="340"/>
        <v>1.3196207903912938</v>
      </c>
    </row>
    <row r="3317" spans="1:50">
      <c r="A3317">
        <f t="shared" ca="1" si="336"/>
        <v>0.21718545170829662</v>
      </c>
      <c r="R3317">
        <f t="shared" ca="1" si="337"/>
        <v>-0.24115913700409775</v>
      </c>
      <c r="AH3317">
        <f t="shared" ca="1" si="338"/>
        <v>26.638340619045195</v>
      </c>
      <c r="AI3317">
        <f t="shared" ca="1" si="339"/>
        <v>0.72711643548412319</v>
      </c>
      <c r="AX3317">
        <f t="shared" ca="1" si="340"/>
        <v>1.1145389274594173</v>
      </c>
    </row>
    <row r="3318" spans="1:50">
      <c r="A3318">
        <f t="shared" ca="1" si="336"/>
        <v>0.15028244026027093</v>
      </c>
      <c r="R3318">
        <f t="shared" ca="1" si="337"/>
        <v>0.32795104890773974</v>
      </c>
      <c r="AH3318">
        <f t="shared" ca="1" si="338"/>
        <v>32.495332256931363</v>
      </c>
      <c r="AI3318">
        <f t="shared" ca="1" si="339"/>
        <v>0.84679330360238625</v>
      </c>
      <c r="AX3318">
        <f t="shared" ca="1" si="340"/>
        <v>1.37656505894562</v>
      </c>
    </row>
    <row r="3319" spans="1:50">
      <c r="A3319">
        <f t="shared" ca="1" si="336"/>
        <v>0.59950813943898551</v>
      </c>
      <c r="R3319">
        <f t="shared" ca="1" si="337"/>
        <v>0.17219618005354204</v>
      </c>
      <c r="AH3319">
        <f t="shared" ca="1" si="338"/>
        <v>41.154053834844966</v>
      </c>
      <c r="AI3319">
        <f t="shared" ca="1" si="339"/>
        <v>0.96087461822158948</v>
      </c>
      <c r="AX3319">
        <f t="shared" ca="1" si="340"/>
        <v>2.1998714796151013</v>
      </c>
    </row>
    <row r="3320" spans="1:50">
      <c r="A3320">
        <f t="shared" ca="1" si="336"/>
        <v>6.5143085516234933E-2</v>
      </c>
      <c r="R3320">
        <f t="shared" ca="1" si="337"/>
        <v>1.9783003517703104</v>
      </c>
      <c r="AH3320">
        <f t="shared" ca="1" si="338"/>
        <v>10.206376989199647</v>
      </c>
      <c r="AI3320">
        <f t="shared" ca="1" si="339"/>
        <v>0.20823378383715041</v>
      </c>
      <c r="AX3320">
        <f t="shared" ca="1" si="340"/>
        <v>0.51850727580999678</v>
      </c>
    </row>
    <row r="3321" spans="1:50">
      <c r="A3321">
        <f t="shared" ca="1" si="336"/>
        <v>0.99692294603839637</v>
      </c>
      <c r="R3321">
        <f t="shared" ca="1" si="337"/>
        <v>0.74057972174940501</v>
      </c>
      <c r="AH3321">
        <f t="shared" ca="1" si="338"/>
        <v>18.573600583622344</v>
      </c>
      <c r="AI3321">
        <f t="shared" ca="1" si="339"/>
        <v>0.50619070986114911</v>
      </c>
      <c r="AX3321">
        <f t="shared" ca="1" si="340"/>
        <v>0.55440245964999368</v>
      </c>
    </row>
    <row r="3322" spans="1:50">
      <c r="A3322">
        <f t="shared" ca="1" si="336"/>
        <v>0.85177251376186969</v>
      </c>
      <c r="R3322">
        <f t="shared" ca="1" si="337"/>
        <v>0.42895822036895986</v>
      </c>
      <c r="AH3322">
        <f t="shared" ca="1" si="338"/>
        <v>39.030763225566076</v>
      </c>
      <c r="AI3322">
        <f t="shared" ca="1" si="339"/>
        <v>0.93983792229320318</v>
      </c>
      <c r="AX3322">
        <f t="shared" ca="1" si="340"/>
        <v>4.3734856781278317</v>
      </c>
    </row>
    <row r="3323" spans="1:50">
      <c r="A3323">
        <f t="shared" ca="1" si="336"/>
        <v>0.2625866677504296</v>
      </c>
      <c r="R3323">
        <f t="shared" ca="1" si="337"/>
        <v>-1.1676924792489161</v>
      </c>
      <c r="AH3323">
        <f t="shared" ca="1" si="338"/>
        <v>18.636873107347377</v>
      </c>
      <c r="AI3323">
        <f t="shared" ca="1" si="339"/>
        <v>0.50817713575768497</v>
      </c>
      <c r="AX3323">
        <f t="shared" ca="1" si="340"/>
        <v>1.286698759292497</v>
      </c>
    </row>
    <row r="3324" spans="1:50">
      <c r="A3324">
        <f t="shared" ca="1" si="336"/>
        <v>9.9541730318610799E-2</v>
      </c>
      <c r="R3324">
        <f t="shared" ca="1" si="337"/>
        <v>8.3185338034320239E-2</v>
      </c>
      <c r="AH3324">
        <f t="shared" ca="1" si="338"/>
        <v>26.521961725587722</v>
      </c>
      <c r="AI3324">
        <f t="shared" ca="1" si="339"/>
        <v>0.72439085939261605</v>
      </c>
      <c r="AX3324">
        <f t="shared" ca="1" si="340"/>
        <v>0.4163504020251832</v>
      </c>
    </row>
    <row r="3325" spans="1:50">
      <c r="A3325">
        <f t="shared" ca="1" si="336"/>
        <v>0.26074876235740485</v>
      </c>
      <c r="R3325">
        <f t="shared" ca="1" si="337"/>
        <v>-0.75399605924498536</v>
      </c>
      <c r="AH3325">
        <f t="shared" ca="1" si="338"/>
        <v>17.962376782337728</v>
      </c>
      <c r="AI3325">
        <f t="shared" ca="1" si="339"/>
        <v>0.48679534928155366</v>
      </c>
      <c r="AX3325">
        <f t="shared" ca="1" si="340"/>
        <v>0.64889705948304188</v>
      </c>
    </row>
    <row r="3326" spans="1:50">
      <c r="A3326">
        <f t="shared" ca="1" si="336"/>
        <v>4.6830506658584126E-2</v>
      </c>
      <c r="R3326">
        <f t="shared" ca="1" si="337"/>
        <v>1.542032405043692</v>
      </c>
      <c r="AH3326">
        <f t="shared" ca="1" si="338"/>
        <v>11.964870700944701</v>
      </c>
      <c r="AI3326">
        <f t="shared" ca="1" si="339"/>
        <v>0.27666446960207269</v>
      </c>
      <c r="AX3326">
        <f t="shared" ca="1" si="340"/>
        <v>0.58919728708438768</v>
      </c>
    </row>
    <row r="3327" spans="1:50">
      <c r="A3327">
        <f t="shared" ca="1" si="336"/>
        <v>0.72348636273943545</v>
      </c>
      <c r="R3327">
        <f t="shared" ca="1" si="337"/>
        <v>-0.47866765972172731</v>
      </c>
      <c r="AH3327">
        <f t="shared" ca="1" si="338"/>
        <v>19.472148767202992</v>
      </c>
      <c r="AI3327">
        <f t="shared" ca="1" si="339"/>
        <v>0.53402514955410707</v>
      </c>
      <c r="AX3327">
        <f t="shared" ca="1" si="340"/>
        <v>8.1675116688340026</v>
      </c>
    </row>
    <row r="3328" spans="1:50">
      <c r="A3328">
        <f t="shared" ca="1" si="336"/>
        <v>0.44488552609490728</v>
      </c>
      <c r="R3328">
        <f t="shared" ca="1" si="337"/>
        <v>-0.62720260726204302</v>
      </c>
      <c r="AH3328">
        <f t="shared" ca="1" si="338"/>
        <v>22.935759088102756</v>
      </c>
      <c r="AI3328">
        <f t="shared" ca="1" si="339"/>
        <v>0.63376343193139373</v>
      </c>
      <c r="AX3328">
        <f t="shared" ca="1" si="340"/>
        <v>3.4739055100883247</v>
      </c>
    </row>
    <row r="3329" spans="1:50">
      <c r="A3329">
        <f t="shared" ca="1" si="336"/>
        <v>0.84935806508190348</v>
      </c>
      <c r="R3329">
        <f t="shared" ca="1" si="337"/>
        <v>0.67613293619010317</v>
      </c>
      <c r="AH3329">
        <f t="shared" ca="1" si="338"/>
        <v>16.543755843812292</v>
      </c>
      <c r="AI3329">
        <f t="shared" ca="1" si="339"/>
        <v>0.44033986348077792</v>
      </c>
      <c r="AX3329">
        <f t="shared" ca="1" si="340"/>
        <v>1.8494268493663431</v>
      </c>
    </row>
    <row r="3330" spans="1:50">
      <c r="A3330">
        <f t="shared" ca="1" si="336"/>
        <v>0.24535537121997886</v>
      </c>
      <c r="R3330">
        <f t="shared" ca="1" si="337"/>
        <v>0.58057177063532006</v>
      </c>
      <c r="AH3330">
        <f t="shared" ca="1" si="338"/>
        <v>3.395088670423652</v>
      </c>
      <c r="AI3330">
        <f t="shared" ca="1" si="339"/>
        <v>2.3053254160078085E-2</v>
      </c>
      <c r="AX3330">
        <f t="shared" ca="1" si="340"/>
        <v>1.7729798231195257</v>
      </c>
    </row>
    <row r="3331" spans="1:50">
      <c r="A3331">
        <f t="shared" ref="A3331:A3394" ca="1" si="341">RAND()</f>
        <v>0.97315115755039527</v>
      </c>
      <c r="R3331">
        <f t="shared" ref="R3331:R3394" ca="1" si="342">_xlfn.NORM.INV(RAND(),0,1)</f>
        <v>0.70537257096012629</v>
      </c>
      <c r="AH3331">
        <f t="shared" ref="AH3331:AH3394" ca="1" si="343">IF(AI3331&lt;$AL$4,$AL$1+SQRT(AI3331*($AL$2-$AL$1)*($AL$3-$AL$1)),$AL$2-SQRT((1-AI3331)*($AL$2-$AL$1)*($AL$2-$AL$3)))</f>
        <v>15.793801180926827</v>
      </c>
      <c r="AI3331">
        <f t="shared" ref="AI3331:AI3394" ca="1" si="344">RAND()</f>
        <v>0.41496798117501854</v>
      </c>
      <c r="AX3331">
        <f t="shared" ref="AX3331:AX3394" ca="1" si="345">-LN(1-RAND())/$AW$2</f>
        <v>1.6998775718517398</v>
      </c>
    </row>
    <row r="3332" spans="1:50">
      <c r="A3332">
        <f t="shared" ca="1" si="341"/>
        <v>0.35915797591288445</v>
      </c>
      <c r="R3332">
        <f t="shared" ca="1" si="342"/>
        <v>1.8616871323450146</v>
      </c>
      <c r="AH3332">
        <f t="shared" ca="1" si="343"/>
        <v>29.053637880073111</v>
      </c>
      <c r="AI3332">
        <f t="shared" ca="1" si="344"/>
        <v>0.78062495697044598</v>
      </c>
      <c r="AX3332">
        <f t="shared" ca="1" si="345"/>
        <v>6.4497691297972518E-2</v>
      </c>
    </row>
    <row r="3333" spans="1:50">
      <c r="A3333">
        <f t="shared" ca="1" si="341"/>
        <v>0.66977132885390067</v>
      </c>
      <c r="R3333">
        <f t="shared" ca="1" si="342"/>
        <v>0.77646212384976754</v>
      </c>
      <c r="AH3333">
        <f t="shared" ca="1" si="343"/>
        <v>32.257817300135706</v>
      </c>
      <c r="AI3333">
        <f t="shared" ca="1" si="344"/>
        <v>0.84260747652231804</v>
      </c>
      <c r="AX3333">
        <f t="shared" ca="1" si="345"/>
        <v>4.4109622380461797</v>
      </c>
    </row>
    <row r="3334" spans="1:50">
      <c r="A3334">
        <f t="shared" ca="1" si="341"/>
        <v>0.97206566577986775</v>
      </c>
      <c r="R3334">
        <f t="shared" ca="1" si="342"/>
        <v>0.50983346309162736</v>
      </c>
      <c r="AH3334">
        <f t="shared" ca="1" si="343"/>
        <v>18.436921852493324</v>
      </c>
      <c r="AI3334">
        <f t="shared" ca="1" si="344"/>
        <v>0.50188604892719324</v>
      </c>
      <c r="AX3334">
        <f t="shared" ca="1" si="345"/>
        <v>0.74088696502804907</v>
      </c>
    </row>
    <row r="3335" spans="1:50">
      <c r="A3335">
        <f t="shared" ca="1" si="341"/>
        <v>0.3782847237631779</v>
      </c>
      <c r="R3335">
        <f t="shared" ca="1" si="342"/>
        <v>-0.10224398714529442</v>
      </c>
      <c r="AH3335">
        <f t="shared" ca="1" si="343"/>
        <v>32.540219907850187</v>
      </c>
      <c r="AI3335">
        <f t="shared" ca="1" si="344"/>
        <v>0.84757803956688449</v>
      </c>
      <c r="AX3335">
        <f t="shared" ca="1" si="345"/>
        <v>2.3746453290819756</v>
      </c>
    </row>
    <row r="3336" spans="1:50">
      <c r="A3336">
        <f t="shared" ca="1" si="341"/>
        <v>0.53928109025916815</v>
      </c>
      <c r="R3336">
        <f t="shared" ca="1" si="342"/>
        <v>0.91351288241452866</v>
      </c>
      <c r="AH3336">
        <f t="shared" ca="1" si="343"/>
        <v>32.233944523718193</v>
      </c>
      <c r="AI3336">
        <f t="shared" ca="1" si="344"/>
        <v>0.84218363640683858</v>
      </c>
      <c r="AX3336">
        <f t="shared" ca="1" si="345"/>
        <v>2.1252242583087635</v>
      </c>
    </row>
    <row r="3337" spans="1:50">
      <c r="A3337">
        <f t="shared" ca="1" si="341"/>
        <v>0.14379161670362017</v>
      </c>
      <c r="R3337">
        <f t="shared" ca="1" si="342"/>
        <v>-0.73887761791279183</v>
      </c>
      <c r="AH3337">
        <f t="shared" ca="1" si="343"/>
        <v>9.531124706340055</v>
      </c>
      <c r="AI3337">
        <f t="shared" ca="1" si="344"/>
        <v>0.18168467633561158</v>
      </c>
      <c r="AX3337">
        <f t="shared" ca="1" si="345"/>
        <v>1.3664013916813762</v>
      </c>
    </row>
    <row r="3338" spans="1:50">
      <c r="A3338">
        <f t="shared" ca="1" si="341"/>
        <v>0.43509267838638888</v>
      </c>
      <c r="R3338">
        <f t="shared" ca="1" si="342"/>
        <v>0.76191148417859833</v>
      </c>
      <c r="AH3338">
        <f t="shared" ca="1" si="343"/>
        <v>11.710011577164387</v>
      </c>
      <c r="AI3338">
        <f t="shared" ca="1" si="344"/>
        <v>0.26693839328955726</v>
      </c>
      <c r="AX3338">
        <f t="shared" ca="1" si="345"/>
        <v>0.40693014201465344</v>
      </c>
    </row>
    <row r="3339" spans="1:50">
      <c r="A3339">
        <f t="shared" ca="1" si="341"/>
        <v>0.31278542154829125</v>
      </c>
      <c r="R3339">
        <f t="shared" ca="1" si="342"/>
        <v>1.0719480802616375</v>
      </c>
      <c r="AH3339">
        <f t="shared" ca="1" si="343"/>
        <v>4.9754692381248642</v>
      </c>
      <c r="AI3339">
        <f t="shared" ca="1" si="344"/>
        <v>4.9510588279053636E-2</v>
      </c>
      <c r="AX3339">
        <f t="shared" ca="1" si="345"/>
        <v>2.3361563227772346</v>
      </c>
    </row>
    <row r="3340" spans="1:50">
      <c r="A3340">
        <f t="shared" ca="1" si="341"/>
        <v>0.93368475811869711</v>
      </c>
      <c r="R3340">
        <f t="shared" ca="1" si="342"/>
        <v>-1.579222299865207</v>
      </c>
      <c r="AH3340">
        <f t="shared" ca="1" si="343"/>
        <v>33.57015130214797</v>
      </c>
      <c r="AI3340">
        <f t="shared" ca="1" si="344"/>
        <v>0.86503003588284499</v>
      </c>
      <c r="AX3340">
        <f t="shared" ca="1" si="345"/>
        <v>6.0896732276906951</v>
      </c>
    </row>
    <row r="3341" spans="1:50">
      <c r="A3341">
        <f t="shared" ca="1" si="341"/>
        <v>0.73505359483098454</v>
      </c>
      <c r="R3341">
        <f t="shared" ca="1" si="342"/>
        <v>0.85607150149349986</v>
      </c>
      <c r="AH3341">
        <f t="shared" ca="1" si="343"/>
        <v>27.48696314445279</v>
      </c>
      <c r="AI3341">
        <f t="shared" ca="1" si="344"/>
        <v>0.74658158577038647</v>
      </c>
      <c r="AX3341">
        <f t="shared" ca="1" si="345"/>
        <v>0.62258832805181186</v>
      </c>
    </row>
    <row r="3342" spans="1:50">
      <c r="A3342">
        <f t="shared" ca="1" si="341"/>
        <v>0.28137552231924468</v>
      </c>
      <c r="R3342">
        <f t="shared" ca="1" si="342"/>
        <v>-0.91438032321725582</v>
      </c>
      <c r="AH3342">
        <f t="shared" ca="1" si="343"/>
        <v>28.265266977256889</v>
      </c>
      <c r="AI3342">
        <f t="shared" ca="1" si="344"/>
        <v>0.76380069021504005</v>
      </c>
      <c r="AX3342">
        <f t="shared" ca="1" si="345"/>
        <v>1.0368113598178772</v>
      </c>
    </row>
    <row r="3343" spans="1:50">
      <c r="A3343">
        <f t="shared" ca="1" si="341"/>
        <v>0.33232848890074207</v>
      </c>
      <c r="R3343">
        <f t="shared" ca="1" si="342"/>
        <v>-1.4515579029531238</v>
      </c>
      <c r="AH3343">
        <f t="shared" ca="1" si="343"/>
        <v>25.347192636934604</v>
      </c>
      <c r="AI3343">
        <f t="shared" ca="1" si="344"/>
        <v>0.6961195445597943</v>
      </c>
      <c r="AX3343">
        <f t="shared" ca="1" si="345"/>
        <v>0.40736067987708768</v>
      </c>
    </row>
    <row r="3344" spans="1:50">
      <c r="A3344">
        <f t="shared" ca="1" si="341"/>
        <v>0.81289972828543944</v>
      </c>
      <c r="R3344">
        <f t="shared" ca="1" si="342"/>
        <v>0.23592500773378133</v>
      </c>
      <c r="AH3344">
        <f t="shared" ca="1" si="343"/>
        <v>27.195702567048766</v>
      </c>
      <c r="AI3344">
        <f t="shared" ca="1" si="344"/>
        <v>0.73998200929474689</v>
      </c>
      <c r="AX3344">
        <f t="shared" ca="1" si="345"/>
        <v>0.16313531573344084</v>
      </c>
    </row>
    <row r="3345" spans="1:50">
      <c r="A3345">
        <f t="shared" ca="1" si="341"/>
        <v>0.37417664552342267</v>
      </c>
      <c r="R3345">
        <f t="shared" ca="1" si="342"/>
        <v>0.95396200294729327</v>
      </c>
      <c r="AH3345">
        <f t="shared" ca="1" si="343"/>
        <v>16.885676729960466</v>
      </c>
      <c r="AI3345">
        <f t="shared" ca="1" si="344"/>
        <v>0.4517207971836591</v>
      </c>
      <c r="AX3345">
        <f t="shared" ca="1" si="345"/>
        <v>1.6431495037133461</v>
      </c>
    </row>
    <row r="3346" spans="1:50">
      <c r="A3346">
        <f t="shared" ca="1" si="341"/>
        <v>0.90220783164720686</v>
      </c>
      <c r="R3346">
        <f t="shared" ca="1" si="342"/>
        <v>5.5361067113363647E-3</v>
      </c>
      <c r="AH3346">
        <f t="shared" ca="1" si="343"/>
        <v>8.7668599700214802</v>
      </c>
      <c r="AI3346">
        <f t="shared" ca="1" si="344"/>
        <v>0.15371566746793008</v>
      </c>
      <c r="AX3346">
        <f t="shared" ca="1" si="345"/>
        <v>1.5062009551929931</v>
      </c>
    </row>
    <row r="3347" spans="1:50">
      <c r="A3347">
        <f t="shared" ca="1" si="341"/>
        <v>0.36804633011165422</v>
      </c>
      <c r="R3347">
        <f t="shared" ca="1" si="342"/>
        <v>1.6694938494358562</v>
      </c>
      <c r="AH3347">
        <f t="shared" ca="1" si="343"/>
        <v>21.24698672844611</v>
      </c>
      <c r="AI3347">
        <f t="shared" ca="1" si="344"/>
        <v>0.58663211390292291</v>
      </c>
      <c r="AX3347">
        <f t="shared" ca="1" si="345"/>
        <v>2.720259256985325</v>
      </c>
    </row>
    <row r="3348" spans="1:50">
      <c r="A3348">
        <f t="shared" ca="1" si="341"/>
        <v>0.19030560656312723</v>
      </c>
      <c r="R3348">
        <f t="shared" ca="1" si="342"/>
        <v>-5.848971860945424E-2</v>
      </c>
      <c r="AH3348">
        <f t="shared" ca="1" si="343"/>
        <v>39.362469559181967</v>
      </c>
      <c r="AI3348">
        <f t="shared" ca="1" si="344"/>
        <v>0.94342147306033486</v>
      </c>
      <c r="AX3348">
        <f t="shared" ca="1" si="345"/>
        <v>0.64878166824137151</v>
      </c>
    </row>
    <row r="3349" spans="1:50">
      <c r="A3349">
        <f t="shared" ca="1" si="341"/>
        <v>0.47223620770109676</v>
      </c>
      <c r="R3349">
        <f t="shared" ca="1" si="342"/>
        <v>-0.40806344187646021</v>
      </c>
      <c r="AH3349">
        <f t="shared" ca="1" si="343"/>
        <v>19.085489288166176</v>
      </c>
      <c r="AI3349">
        <f t="shared" ca="1" si="344"/>
        <v>0.52214651372395593</v>
      </c>
      <c r="AX3349">
        <f t="shared" ca="1" si="345"/>
        <v>3.5926784794269966</v>
      </c>
    </row>
    <row r="3350" spans="1:50">
      <c r="A3350">
        <f t="shared" ca="1" si="341"/>
        <v>0.16658387788948215</v>
      </c>
      <c r="R3350">
        <f t="shared" ca="1" si="342"/>
        <v>-0.87490194657503839</v>
      </c>
      <c r="AH3350">
        <f t="shared" ca="1" si="343"/>
        <v>12.441497478790609</v>
      </c>
      <c r="AI3350">
        <f t="shared" ca="1" si="344"/>
        <v>0.29467944418215386</v>
      </c>
      <c r="AX3350">
        <f t="shared" ca="1" si="345"/>
        <v>0.41247267640518503</v>
      </c>
    </row>
    <row r="3351" spans="1:50">
      <c r="A3351">
        <f t="shared" ca="1" si="341"/>
        <v>0.31219984771993381</v>
      </c>
      <c r="R3351">
        <f t="shared" ca="1" si="342"/>
        <v>-6.6286705672573179E-2</v>
      </c>
      <c r="AH3351">
        <f t="shared" ca="1" si="343"/>
        <v>35.738091462796419</v>
      </c>
      <c r="AI3351">
        <f t="shared" ca="1" si="344"/>
        <v>0.89829898243821982</v>
      </c>
      <c r="AX3351">
        <f t="shared" ca="1" si="345"/>
        <v>1.345132854918794</v>
      </c>
    </row>
    <row r="3352" spans="1:50">
      <c r="A3352">
        <f t="shared" ca="1" si="341"/>
        <v>0.97547322341137299</v>
      </c>
      <c r="R3352">
        <f t="shared" ca="1" si="342"/>
        <v>-1.3398465861099884</v>
      </c>
      <c r="AH3352">
        <f t="shared" ca="1" si="343"/>
        <v>28.940705446886209</v>
      </c>
      <c r="AI3352">
        <f t="shared" ca="1" si="344"/>
        <v>0.7782530564625959</v>
      </c>
      <c r="AX3352">
        <f t="shared" ca="1" si="345"/>
        <v>5.9195609634692827</v>
      </c>
    </row>
    <row r="3353" spans="1:50">
      <c r="A3353">
        <f t="shared" ca="1" si="341"/>
        <v>0.29303942236361857</v>
      </c>
      <c r="R3353">
        <f t="shared" ca="1" si="342"/>
        <v>0.29528806491963511</v>
      </c>
      <c r="AH3353">
        <f t="shared" ca="1" si="343"/>
        <v>16.424366173762124</v>
      </c>
      <c r="AI3353">
        <f t="shared" ca="1" si="344"/>
        <v>0.43633840658319534</v>
      </c>
      <c r="AX3353">
        <f t="shared" ca="1" si="345"/>
        <v>0.79409910906665571</v>
      </c>
    </row>
    <row r="3354" spans="1:50">
      <c r="A3354">
        <f t="shared" ca="1" si="341"/>
        <v>0.43731241894094752</v>
      </c>
      <c r="R3354">
        <f t="shared" ca="1" si="342"/>
        <v>1.8804942163177825</v>
      </c>
      <c r="AH3354">
        <f t="shared" ca="1" si="343"/>
        <v>9.0153808241481261</v>
      </c>
      <c r="AI3354">
        <f t="shared" ca="1" si="344"/>
        <v>0.16255418280883549</v>
      </c>
      <c r="AX3354">
        <f t="shared" ca="1" si="345"/>
        <v>1.6756483882337849</v>
      </c>
    </row>
    <row r="3355" spans="1:50">
      <c r="A3355">
        <f t="shared" ca="1" si="341"/>
        <v>0.93109378233316498</v>
      </c>
      <c r="R3355">
        <f t="shared" ca="1" si="342"/>
        <v>0.20509838117006496</v>
      </c>
      <c r="AH3355">
        <f t="shared" ca="1" si="343"/>
        <v>24.221248344404287</v>
      </c>
      <c r="AI3355">
        <f t="shared" ca="1" si="344"/>
        <v>0.6677279815395607</v>
      </c>
      <c r="AX3355">
        <f t="shared" ca="1" si="345"/>
        <v>1.6765467907380822</v>
      </c>
    </row>
    <row r="3356" spans="1:50">
      <c r="A3356">
        <f t="shared" ca="1" si="341"/>
        <v>0.8684937521672963</v>
      </c>
      <c r="R3356">
        <f t="shared" ca="1" si="342"/>
        <v>-0.13237339773111037</v>
      </c>
      <c r="AH3356">
        <f t="shared" ca="1" si="343"/>
        <v>9.5194060209862261</v>
      </c>
      <c r="AI3356">
        <f t="shared" ca="1" si="344"/>
        <v>0.18123818198477759</v>
      </c>
      <c r="AX3356">
        <f t="shared" ca="1" si="345"/>
        <v>4.5682082525023412E-2</v>
      </c>
    </row>
    <row r="3357" spans="1:50">
      <c r="A3357">
        <f t="shared" ca="1" si="341"/>
        <v>0.10666677068617714</v>
      </c>
      <c r="R3357">
        <f t="shared" ca="1" si="342"/>
        <v>-1.2022010406323542</v>
      </c>
      <c r="AH3357">
        <f t="shared" ca="1" si="343"/>
        <v>13.022610743900159</v>
      </c>
      <c r="AI3357">
        <f t="shared" ca="1" si="344"/>
        <v>0.31633634190143589</v>
      </c>
      <c r="AX3357">
        <f t="shared" ca="1" si="345"/>
        <v>1.7561040301539967</v>
      </c>
    </row>
    <row r="3358" spans="1:50">
      <c r="A3358">
        <f t="shared" ca="1" si="341"/>
        <v>4.3851267705885655E-2</v>
      </c>
      <c r="R3358">
        <f t="shared" ca="1" si="342"/>
        <v>-0.75268821154372956</v>
      </c>
      <c r="AH3358">
        <f t="shared" ca="1" si="343"/>
        <v>18.025484410039205</v>
      </c>
      <c r="AI3358">
        <f t="shared" ca="1" si="344"/>
        <v>0.48881517639367711</v>
      </c>
      <c r="AX3358">
        <f t="shared" ca="1" si="345"/>
        <v>3.0528598157982629</v>
      </c>
    </row>
    <row r="3359" spans="1:50">
      <c r="A3359">
        <f t="shared" ca="1" si="341"/>
        <v>0.5574628258777643</v>
      </c>
      <c r="R3359">
        <f t="shared" ca="1" si="342"/>
        <v>0.14918094919873956</v>
      </c>
      <c r="AH3359">
        <f t="shared" ca="1" si="343"/>
        <v>7.3960011551356351</v>
      </c>
      <c r="AI3359">
        <f t="shared" ca="1" si="344"/>
        <v>0.10940166617353531</v>
      </c>
      <c r="AX3359">
        <f t="shared" ca="1" si="345"/>
        <v>5.995879529541142</v>
      </c>
    </row>
    <row r="3360" spans="1:50">
      <c r="A3360">
        <f t="shared" ca="1" si="341"/>
        <v>0.44204203512591889</v>
      </c>
      <c r="R3360">
        <f t="shared" ca="1" si="342"/>
        <v>1.9939308134898535</v>
      </c>
      <c r="AH3360">
        <f t="shared" ca="1" si="343"/>
        <v>15.137276187486925</v>
      </c>
      <c r="AI3360">
        <f t="shared" ca="1" si="344"/>
        <v>0.39229524418621697</v>
      </c>
      <c r="AX3360">
        <f t="shared" ca="1" si="345"/>
        <v>1.6957608704461498</v>
      </c>
    </row>
    <row r="3361" spans="1:50">
      <c r="A3361">
        <f t="shared" ca="1" si="341"/>
        <v>0.31195807617574955</v>
      </c>
      <c r="R3361">
        <f t="shared" ca="1" si="342"/>
        <v>0.96836861083529746</v>
      </c>
      <c r="AH3361">
        <f t="shared" ca="1" si="343"/>
        <v>27.788763042946908</v>
      </c>
      <c r="AI3361">
        <f t="shared" ca="1" si="344"/>
        <v>0.75333047641881945</v>
      </c>
      <c r="AX3361">
        <f t="shared" ca="1" si="345"/>
        <v>0.93943948023802637</v>
      </c>
    </row>
    <row r="3362" spans="1:50">
      <c r="A3362">
        <f t="shared" ca="1" si="341"/>
        <v>0.7690293057859664</v>
      </c>
      <c r="R3362">
        <f t="shared" ca="1" si="342"/>
        <v>-1.9829602634987333</v>
      </c>
      <c r="AH3362">
        <f t="shared" ca="1" si="343"/>
        <v>27.143970894621884</v>
      </c>
      <c r="AI3362">
        <f t="shared" ca="1" si="344"/>
        <v>0.7388009667670542</v>
      </c>
      <c r="AX3362">
        <f t="shared" ca="1" si="345"/>
        <v>3.540555096932898</v>
      </c>
    </row>
    <row r="3363" spans="1:50">
      <c r="A3363">
        <f t="shared" ca="1" si="341"/>
        <v>0.84407552200052538</v>
      </c>
      <c r="R3363">
        <f t="shared" ca="1" si="342"/>
        <v>-0.62717763134077809</v>
      </c>
      <c r="AH3363">
        <f t="shared" ca="1" si="343"/>
        <v>24.752478989891706</v>
      </c>
      <c r="AI3363">
        <f t="shared" ca="1" si="344"/>
        <v>0.68128134142207009</v>
      </c>
      <c r="AX3363">
        <f t="shared" ca="1" si="345"/>
        <v>0.2509219006379878</v>
      </c>
    </row>
    <row r="3364" spans="1:50">
      <c r="A3364">
        <f t="shared" ca="1" si="341"/>
        <v>6.5431355818790116E-2</v>
      </c>
      <c r="R3364">
        <f t="shared" ca="1" si="342"/>
        <v>-0.80144641625752866</v>
      </c>
      <c r="AH3364">
        <f t="shared" ca="1" si="343"/>
        <v>28.541106619508209</v>
      </c>
      <c r="AI3364">
        <f t="shared" ca="1" si="344"/>
        <v>0.76975794744234283</v>
      </c>
      <c r="AX3364">
        <f t="shared" ca="1" si="345"/>
        <v>5.563670497234094</v>
      </c>
    </row>
    <row r="3365" spans="1:50">
      <c r="A3365">
        <f t="shared" ca="1" si="341"/>
        <v>0.38773664947257547</v>
      </c>
      <c r="R3365">
        <f t="shared" ca="1" si="342"/>
        <v>1.9074555834798179</v>
      </c>
      <c r="AH3365">
        <f t="shared" ca="1" si="343"/>
        <v>36.251962676654337</v>
      </c>
      <c r="AI3365">
        <f t="shared" ca="1" si="344"/>
        <v>0.90549573487794732</v>
      </c>
      <c r="AX3365">
        <f t="shared" ca="1" si="345"/>
        <v>6.3401377958621978</v>
      </c>
    </row>
    <row r="3366" spans="1:50">
      <c r="A3366">
        <f t="shared" ca="1" si="341"/>
        <v>0.40226255999148453</v>
      </c>
      <c r="R3366">
        <f t="shared" ca="1" si="342"/>
        <v>0.85192521803948096</v>
      </c>
      <c r="AH3366">
        <f t="shared" ca="1" si="343"/>
        <v>4.1534444166528823</v>
      </c>
      <c r="AI3366">
        <f t="shared" ca="1" si="344"/>
        <v>3.4502201044450009E-2</v>
      </c>
      <c r="AX3366">
        <f t="shared" ca="1" si="345"/>
        <v>1.0152928891982977</v>
      </c>
    </row>
    <row r="3367" spans="1:50">
      <c r="A3367">
        <f t="shared" ca="1" si="341"/>
        <v>8.7999681835041255E-2</v>
      </c>
      <c r="R3367">
        <f t="shared" ca="1" si="342"/>
        <v>0.78847221668470791</v>
      </c>
      <c r="AH3367">
        <f t="shared" ca="1" si="343"/>
        <v>23.982510386446059</v>
      </c>
      <c r="AI3367">
        <f t="shared" ca="1" si="344"/>
        <v>0.66154511710430641</v>
      </c>
      <c r="AX3367">
        <f t="shared" ca="1" si="345"/>
        <v>4.8354123419164043</v>
      </c>
    </row>
    <row r="3368" spans="1:50">
      <c r="A3368">
        <f t="shared" ca="1" si="341"/>
        <v>0.55408080034490326</v>
      </c>
      <c r="R3368">
        <f t="shared" ca="1" si="342"/>
        <v>-0.39906637506760773</v>
      </c>
      <c r="AH3368">
        <f t="shared" ca="1" si="343"/>
        <v>5.4974788525165073</v>
      </c>
      <c r="AI3368">
        <f t="shared" ca="1" si="344"/>
        <v>6.0444547467732423E-2</v>
      </c>
      <c r="AX3368">
        <f t="shared" ca="1" si="345"/>
        <v>2.5252866376186454</v>
      </c>
    </row>
    <row r="3369" spans="1:50">
      <c r="A3369">
        <f t="shared" ca="1" si="341"/>
        <v>0.30228411140285294</v>
      </c>
      <c r="R3369">
        <f t="shared" ca="1" si="342"/>
        <v>0.93888165269829549</v>
      </c>
      <c r="AH3369">
        <f t="shared" ca="1" si="343"/>
        <v>10.170238117102414</v>
      </c>
      <c r="AI3369">
        <f t="shared" ca="1" si="344"/>
        <v>0.20679503417583922</v>
      </c>
      <c r="AX3369">
        <f t="shared" ca="1" si="345"/>
        <v>0.89028918949679592</v>
      </c>
    </row>
    <row r="3370" spans="1:50">
      <c r="A3370">
        <f t="shared" ca="1" si="341"/>
        <v>0.59988629434860519</v>
      </c>
      <c r="R3370">
        <f t="shared" ca="1" si="342"/>
        <v>1.8627801873529783</v>
      </c>
      <c r="AH3370">
        <f t="shared" ca="1" si="343"/>
        <v>26.039099889912496</v>
      </c>
      <c r="AI3370">
        <f t="shared" ca="1" si="344"/>
        <v>0.71293763295720436</v>
      </c>
      <c r="AX3370">
        <f t="shared" ca="1" si="345"/>
        <v>4.0956541641585957</v>
      </c>
    </row>
    <row r="3371" spans="1:50">
      <c r="A3371">
        <f t="shared" ca="1" si="341"/>
        <v>1.2441606481622736E-2</v>
      </c>
      <c r="R3371">
        <f t="shared" ca="1" si="342"/>
        <v>-2.8538134615887842</v>
      </c>
      <c r="AH3371">
        <f t="shared" ca="1" si="343"/>
        <v>28.92398585766783</v>
      </c>
      <c r="AI3371">
        <f t="shared" ca="1" si="344"/>
        <v>0.77790081393610722</v>
      </c>
      <c r="AX3371">
        <f t="shared" ca="1" si="345"/>
        <v>3.9725109857696808</v>
      </c>
    </row>
    <row r="3372" spans="1:50">
      <c r="A3372">
        <f t="shared" ca="1" si="341"/>
        <v>0.8983848246130004</v>
      </c>
      <c r="R3372">
        <f t="shared" ca="1" si="342"/>
        <v>1.2644821334939627</v>
      </c>
      <c r="AH3372">
        <f t="shared" ca="1" si="343"/>
        <v>9.6421158904609552</v>
      </c>
      <c r="AI3372">
        <f t="shared" ca="1" si="344"/>
        <v>0.18594079769015925</v>
      </c>
      <c r="AX3372">
        <f t="shared" ca="1" si="345"/>
        <v>1.9245702396556211E-2</v>
      </c>
    </row>
    <row r="3373" spans="1:50">
      <c r="A3373">
        <f t="shared" ca="1" si="341"/>
        <v>0.51769663801835175</v>
      </c>
      <c r="R3373">
        <f t="shared" ca="1" si="342"/>
        <v>1.5031398269406784</v>
      </c>
      <c r="AH3373">
        <f t="shared" ca="1" si="343"/>
        <v>5.3694948919574985</v>
      </c>
      <c r="AI3373">
        <f t="shared" ca="1" si="344"/>
        <v>5.7662950789515333E-2</v>
      </c>
      <c r="AX3373">
        <f t="shared" ca="1" si="345"/>
        <v>3.9482291582318636</v>
      </c>
    </row>
    <row r="3374" spans="1:50">
      <c r="A3374">
        <f t="shared" ca="1" si="341"/>
        <v>0.23213366310850858</v>
      </c>
      <c r="R3374">
        <f t="shared" ca="1" si="342"/>
        <v>-0.39180280914381882</v>
      </c>
      <c r="AH3374">
        <f t="shared" ca="1" si="343"/>
        <v>19.18386045217558</v>
      </c>
      <c r="AI3374">
        <f t="shared" ca="1" si="344"/>
        <v>0.52518277168450578</v>
      </c>
      <c r="AX3374">
        <f t="shared" ca="1" si="345"/>
        <v>1.0713783445563654</v>
      </c>
    </row>
    <row r="3375" spans="1:50">
      <c r="A3375">
        <f t="shared" ca="1" si="341"/>
        <v>0.14293558512988247</v>
      </c>
      <c r="R3375">
        <f t="shared" ca="1" si="342"/>
        <v>-0.73028409152687701</v>
      </c>
      <c r="AH3375">
        <f t="shared" ca="1" si="343"/>
        <v>26.3578580031947</v>
      </c>
      <c r="AI3375">
        <f t="shared" ca="1" si="344"/>
        <v>0.72052456090144756</v>
      </c>
      <c r="AX3375">
        <f t="shared" ca="1" si="345"/>
        <v>1.7470422777583072</v>
      </c>
    </row>
    <row r="3376" spans="1:50">
      <c r="A3376">
        <f t="shared" ca="1" si="341"/>
        <v>0.10655690823478614</v>
      </c>
      <c r="R3376">
        <f t="shared" ca="1" si="342"/>
        <v>-1.6063188554988319</v>
      </c>
      <c r="AH3376">
        <f t="shared" ca="1" si="343"/>
        <v>9.3876086191923402</v>
      </c>
      <c r="AI3376">
        <f t="shared" ca="1" si="344"/>
        <v>0.17625439117426867</v>
      </c>
      <c r="AX3376">
        <f t="shared" ca="1" si="345"/>
        <v>0.11430190951384654</v>
      </c>
    </row>
    <row r="3377" spans="1:50">
      <c r="A3377">
        <f t="shared" ca="1" si="341"/>
        <v>0.92690719273491984</v>
      </c>
      <c r="R3377">
        <f t="shared" ca="1" si="342"/>
        <v>-0.33028464445263012</v>
      </c>
      <c r="AH3377">
        <f t="shared" ca="1" si="343"/>
        <v>34.226033105196791</v>
      </c>
      <c r="AI3377">
        <f t="shared" ca="1" si="344"/>
        <v>0.87559098420082626</v>
      </c>
      <c r="AX3377">
        <f t="shared" ca="1" si="345"/>
        <v>1.1435978745204687</v>
      </c>
    </row>
    <row r="3378" spans="1:50">
      <c r="A3378">
        <f t="shared" ca="1" si="341"/>
        <v>0.44566017999309693</v>
      </c>
      <c r="R3378">
        <f t="shared" ca="1" si="342"/>
        <v>1.4264914138196219</v>
      </c>
      <c r="AH3378">
        <f t="shared" ca="1" si="343"/>
        <v>18.296830096120136</v>
      </c>
      <c r="AI3378">
        <f t="shared" ca="1" si="344"/>
        <v>0.49745450902286303</v>
      </c>
      <c r="AX3378">
        <f t="shared" ca="1" si="345"/>
        <v>3.5638073342224047E-2</v>
      </c>
    </row>
    <row r="3379" spans="1:50">
      <c r="A3379">
        <f t="shared" ca="1" si="341"/>
        <v>0.30800573457516989</v>
      </c>
      <c r="R3379">
        <f t="shared" ca="1" si="342"/>
        <v>-0.77005490574109159</v>
      </c>
      <c r="AH3379">
        <f t="shared" ca="1" si="343"/>
        <v>40.874869612577335</v>
      </c>
      <c r="AI3379">
        <f t="shared" ca="1" si="344"/>
        <v>0.95836599770626774</v>
      </c>
      <c r="AX3379">
        <f t="shared" ca="1" si="345"/>
        <v>0.60601479635575051</v>
      </c>
    </row>
    <row r="3380" spans="1:50">
      <c r="A3380">
        <f t="shared" ca="1" si="341"/>
        <v>0.24398011666008745</v>
      </c>
      <c r="R3380">
        <f t="shared" ca="1" si="342"/>
        <v>1.2992512227722266</v>
      </c>
      <c r="AH3380">
        <f t="shared" ca="1" si="343"/>
        <v>21.082670656191553</v>
      </c>
      <c r="AI3380">
        <f t="shared" ca="1" si="344"/>
        <v>0.58189403181085742</v>
      </c>
      <c r="AX3380">
        <f t="shared" ca="1" si="345"/>
        <v>0.89897481365438203</v>
      </c>
    </row>
    <row r="3381" spans="1:50">
      <c r="A3381">
        <f t="shared" ca="1" si="341"/>
        <v>0.3292139057579424</v>
      </c>
      <c r="R3381">
        <f t="shared" ca="1" si="342"/>
        <v>1.8296342164718109</v>
      </c>
      <c r="AH3381">
        <f t="shared" ca="1" si="343"/>
        <v>12.637888887747557</v>
      </c>
      <c r="AI3381">
        <f t="shared" ca="1" si="344"/>
        <v>0.30203632661785129</v>
      </c>
      <c r="AX3381">
        <f t="shared" ca="1" si="345"/>
        <v>3.6836078509282375</v>
      </c>
    </row>
    <row r="3382" spans="1:50">
      <c r="A3382">
        <f t="shared" ca="1" si="341"/>
        <v>7.7454978808660369E-2</v>
      </c>
      <c r="R3382">
        <f t="shared" ca="1" si="342"/>
        <v>-0.1072334173273829</v>
      </c>
      <c r="AH3382">
        <f t="shared" ca="1" si="343"/>
        <v>22.711653721920392</v>
      </c>
      <c r="AI3382">
        <f t="shared" ca="1" si="344"/>
        <v>0.6276730787038094</v>
      </c>
      <c r="AX3382">
        <f t="shared" ca="1" si="345"/>
        <v>1.5176167415239288</v>
      </c>
    </row>
    <row r="3383" spans="1:50">
      <c r="A3383">
        <f t="shared" ca="1" si="341"/>
        <v>0.21002859408924335</v>
      </c>
      <c r="R3383">
        <f t="shared" ca="1" si="342"/>
        <v>0.61152541245985426</v>
      </c>
      <c r="AH3383">
        <f t="shared" ca="1" si="343"/>
        <v>16.07847677596898</v>
      </c>
      <c r="AI3383">
        <f t="shared" ca="1" si="344"/>
        <v>0.42466513108076198</v>
      </c>
      <c r="AX3383">
        <f t="shared" ca="1" si="345"/>
        <v>2.61445507521774</v>
      </c>
    </row>
    <row r="3384" spans="1:50">
      <c r="A3384">
        <f t="shared" ca="1" si="341"/>
        <v>0.78952577796057921</v>
      </c>
      <c r="R3384">
        <f t="shared" ca="1" si="342"/>
        <v>-1.0550118794106356</v>
      </c>
      <c r="AH3384">
        <f t="shared" ca="1" si="343"/>
        <v>9.9395990506078942</v>
      </c>
      <c r="AI3384">
        <f t="shared" ca="1" si="344"/>
        <v>0.19759125857369075</v>
      </c>
      <c r="AX3384">
        <f t="shared" ca="1" si="345"/>
        <v>4.1215873483950949</v>
      </c>
    </row>
    <row r="3385" spans="1:50">
      <c r="A3385">
        <f t="shared" ca="1" si="341"/>
        <v>7.9142024799562671E-2</v>
      </c>
      <c r="R3385">
        <f t="shared" ca="1" si="342"/>
        <v>0.46204031643232085</v>
      </c>
      <c r="AH3385">
        <f t="shared" ca="1" si="343"/>
        <v>33.543706650138297</v>
      </c>
      <c r="AI3385">
        <f t="shared" ca="1" si="344"/>
        <v>0.86459520459164874</v>
      </c>
      <c r="AX3385">
        <f t="shared" ca="1" si="345"/>
        <v>0.22174183582953663</v>
      </c>
    </row>
    <row r="3386" spans="1:50">
      <c r="A3386">
        <f t="shared" ca="1" si="341"/>
        <v>0.37990457366568553</v>
      </c>
      <c r="R3386">
        <f t="shared" ca="1" si="342"/>
        <v>-0.10001748130426759</v>
      </c>
      <c r="AH3386">
        <f t="shared" ca="1" si="343"/>
        <v>14.54946737820314</v>
      </c>
      <c r="AI3386">
        <f t="shared" ca="1" si="344"/>
        <v>0.37162986841545831</v>
      </c>
      <c r="AX3386">
        <f t="shared" ca="1" si="345"/>
        <v>1.4808751348403713</v>
      </c>
    </row>
    <row r="3387" spans="1:50">
      <c r="A3387">
        <f t="shared" ca="1" si="341"/>
        <v>0.21774756467025924</v>
      </c>
      <c r="R3387">
        <f t="shared" ca="1" si="342"/>
        <v>-1.7927957097999372</v>
      </c>
      <c r="AH3387">
        <f t="shared" ca="1" si="343"/>
        <v>23.386578367258487</v>
      </c>
      <c r="AI3387">
        <f t="shared" ca="1" si="344"/>
        <v>0.64586289449896306</v>
      </c>
      <c r="AX3387">
        <f t="shared" ca="1" si="345"/>
        <v>3.8638125060010737</v>
      </c>
    </row>
    <row r="3388" spans="1:50">
      <c r="A3388">
        <f t="shared" ca="1" si="341"/>
        <v>0.24948594097769461</v>
      </c>
      <c r="R3388">
        <f t="shared" ca="1" si="342"/>
        <v>3.3409209120035921E-2</v>
      </c>
      <c r="AH3388">
        <f t="shared" ca="1" si="343"/>
        <v>13.542477584411991</v>
      </c>
      <c r="AI3388">
        <f t="shared" ca="1" si="344"/>
        <v>0.33542452965844882</v>
      </c>
      <c r="AX3388">
        <f t="shared" ca="1" si="345"/>
        <v>8.0069083640144356</v>
      </c>
    </row>
    <row r="3389" spans="1:50">
      <c r="A3389">
        <f t="shared" ca="1" si="341"/>
        <v>0.46336736751684515</v>
      </c>
      <c r="R3389">
        <f t="shared" ca="1" si="342"/>
        <v>1.4761250278570868</v>
      </c>
      <c r="AH3389">
        <f t="shared" ca="1" si="343"/>
        <v>6.6397647981365173</v>
      </c>
      <c r="AI3389">
        <f t="shared" ca="1" si="344"/>
        <v>8.817295314914575E-2</v>
      </c>
      <c r="AX3389">
        <f t="shared" ca="1" si="345"/>
        <v>0.21941597000249802</v>
      </c>
    </row>
    <row r="3390" spans="1:50">
      <c r="A3390">
        <f t="shared" ca="1" si="341"/>
        <v>7.3485294072597629E-2</v>
      </c>
      <c r="R3390">
        <f t="shared" ca="1" si="342"/>
        <v>0.28685353502279737</v>
      </c>
      <c r="AH3390">
        <f t="shared" ca="1" si="343"/>
        <v>36.992554677973267</v>
      </c>
      <c r="AI3390">
        <f t="shared" ca="1" si="344"/>
        <v>0.91540318309724245</v>
      </c>
      <c r="AX3390">
        <f t="shared" ca="1" si="345"/>
        <v>7.1801267707119161</v>
      </c>
    </row>
    <row r="3391" spans="1:50">
      <c r="A3391">
        <f t="shared" ca="1" si="341"/>
        <v>0.4234597571007942</v>
      </c>
      <c r="R3391">
        <f t="shared" ca="1" si="342"/>
        <v>0.27253394747986454</v>
      </c>
      <c r="AH3391">
        <f t="shared" ca="1" si="343"/>
        <v>7.944632927860547</v>
      </c>
      <c r="AI3391">
        <f t="shared" ca="1" si="344"/>
        <v>0.12623438471689208</v>
      </c>
      <c r="AX3391">
        <f t="shared" ca="1" si="345"/>
        <v>6.253415110097345</v>
      </c>
    </row>
    <row r="3392" spans="1:50">
      <c r="A3392">
        <f t="shared" ca="1" si="341"/>
        <v>0.74156833250806609</v>
      </c>
      <c r="R3392">
        <f t="shared" ca="1" si="342"/>
        <v>2.1363103204386387</v>
      </c>
      <c r="AH3392">
        <f t="shared" ca="1" si="343"/>
        <v>39.206271212890151</v>
      </c>
      <c r="AI3392">
        <f t="shared" ca="1" si="344"/>
        <v>0.94174770943515806</v>
      </c>
      <c r="AX3392">
        <f t="shared" ca="1" si="345"/>
        <v>1.0251709003199962</v>
      </c>
    </row>
    <row r="3393" spans="1:50">
      <c r="A3393">
        <f t="shared" ca="1" si="341"/>
        <v>0.84099153859711673</v>
      </c>
      <c r="R3393">
        <f t="shared" ca="1" si="342"/>
        <v>0.24537987607013509</v>
      </c>
      <c r="AH3393">
        <f t="shared" ca="1" si="343"/>
        <v>15.8315383970656</v>
      </c>
      <c r="AI3393">
        <f t="shared" ca="1" si="344"/>
        <v>0.41625811584439876</v>
      </c>
      <c r="AX3393">
        <f t="shared" ca="1" si="345"/>
        <v>1.5621842272641833</v>
      </c>
    </row>
    <row r="3394" spans="1:50">
      <c r="A3394">
        <f t="shared" ca="1" si="341"/>
        <v>0.43610370520738095</v>
      </c>
      <c r="R3394">
        <f t="shared" ca="1" si="342"/>
        <v>-1.3142194641560747</v>
      </c>
      <c r="AH3394">
        <f t="shared" ca="1" si="343"/>
        <v>14.001825580282024</v>
      </c>
      <c r="AI3394">
        <f t="shared" ca="1" si="344"/>
        <v>0.35206571922378116</v>
      </c>
      <c r="AX3394">
        <f t="shared" ca="1" si="345"/>
        <v>1.2085755768685218</v>
      </c>
    </row>
    <row r="3395" spans="1:50">
      <c r="A3395">
        <f t="shared" ref="A3395:A3458" ca="1" si="346">RAND()</f>
        <v>0.56077939175732838</v>
      </c>
      <c r="R3395">
        <f t="shared" ref="R3395:R3458" ca="1" si="347">_xlfn.NORM.INV(RAND(),0,1)</f>
        <v>-1.7369808794973021</v>
      </c>
      <c r="AH3395">
        <f t="shared" ref="AH3395:AH3458" ca="1" si="348">IF(AI3395&lt;$AL$4,$AL$1+SQRT(AI3395*($AL$2-$AL$1)*($AL$3-$AL$1)),$AL$2-SQRT((1-AI3395)*($AL$2-$AL$1)*($AL$2-$AL$3)))</f>
        <v>29.118000166707017</v>
      </c>
      <c r="AI3395">
        <f t="shared" ref="AI3395:AI3458" ca="1" si="349">RAND()</f>
        <v>0.78197104148117591</v>
      </c>
      <c r="AX3395">
        <f t="shared" ref="AX3395:AX3458" ca="1" si="350">-LN(1-RAND())/$AW$2</f>
        <v>1.897163808897091</v>
      </c>
    </row>
    <row r="3396" spans="1:50">
      <c r="A3396">
        <f t="shared" ca="1" si="346"/>
        <v>0.22811263361904444</v>
      </c>
      <c r="R3396">
        <f t="shared" ca="1" si="347"/>
        <v>1.5214469260628205</v>
      </c>
      <c r="AH3396">
        <f t="shared" ca="1" si="348"/>
        <v>37.507270449133941</v>
      </c>
      <c r="AI3396">
        <f t="shared" ca="1" si="349"/>
        <v>0.92196585418445898</v>
      </c>
      <c r="AX3396">
        <f t="shared" ca="1" si="350"/>
        <v>1.5670145545670613</v>
      </c>
    </row>
    <row r="3397" spans="1:50">
      <c r="A3397">
        <f t="shared" ca="1" si="346"/>
        <v>0.32169021220203775</v>
      </c>
      <c r="R3397">
        <f t="shared" ca="1" si="347"/>
        <v>1.6116399066943119</v>
      </c>
      <c r="AH3397">
        <f t="shared" ca="1" si="348"/>
        <v>18.617604457631515</v>
      </c>
      <c r="AI3397">
        <f t="shared" ca="1" si="349"/>
        <v>0.50757262501116529</v>
      </c>
      <c r="AX3397">
        <f t="shared" ca="1" si="350"/>
        <v>1.345362497129732</v>
      </c>
    </row>
    <row r="3398" spans="1:50">
      <c r="A3398">
        <f t="shared" ca="1" si="346"/>
        <v>0.78552663663588207</v>
      </c>
      <c r="R3398">
        <f t="shared" ca="1" si="347"/>
        <v>-0.45139825744022599</v>
      </c>
      <c r="AH3398">
        <f t="shared" ca="1" si="348"/>
        <v>14.60793596852055</v>
      </c>
      <c r="AI3398">
        <f t="shared" ca="1" si="349"/>
        <v>0.37370090179582938</v>
      </c>
      <c r="AX3398">
        <f t="shared" ca="1" si="350"/>
        <v>0.80235122082928045</v>
      </c>
    </row>
    <row r="3399" spans="1:50">
      <c r="A3399">
        <f t="shared" ca="1" si="346"/>
        <v>0.17163201940386419</v>
      </c>
      <c r="R3399">
        <f t="shared" ca="1" si="347"/>
        <v>-4.9345049243865596E-2</v>
      </c>
      <c r="AH3399">
        <f t="shared" ca="1" si="348"/>
        <v>10.252769130429193</v>
      </c>
      <c r="AI3399">
        <f t="shared" ca="1" si="349"/>
        <v>0.21007881910051895</v>
      </c>
      <c r="AX3399">
        <f t="shared" ca="1" si="350"/>
        <v>4.8537428240022722</v>
      </c>
    </row>
    <row r="3400" spans="1:50">
      <c r="A3400">
        <f t="shared" ca="1" si="346"/>
        <v>5.1586829163824066E-2</v>
      </c>
      <c r="R3400">
        <f t="shared" ca="1" si="347"/>
        <v>-0.8971683522653231</v>
      </c>
      <c r="AH3400">
        <f t="shared" ca="1" si="348"/>
        <v>13.337432083134154</v>
      </c>
      <c r="AI3400">
        <f t="shared" ca="1" si="349"/>
        <v>0.32792805687059967</v>
      </c>
      <c r="AX3400">
        <f t="shared" ca="1" si="350"/>
        <v>0.55202343489907457</v>
      </c>
    </row>
    <row r="3401" spans="1:50">
      <c r="A3401">
        <f t="shared" ca="1" si="346"/>
        <v>0.18312198252561929</v>
      </c>
      <c r="R3401">
        <f t="shared" ca="1" si="347"/>
        <v>-1.3984503698336468</v>
      </c>
      <c r="AH3401">
        <f t="shared" ca="1" si="348"/>
        <v>23.13079120233067</v>
      </c>
      <c r="AI3401">
        <f t="shared" ca="1" si="349"/>
        <v>0.63902280929362454</v>
      </c>
      <c r="AX3401">
        <f t="shared" ca="1" si="350"/>
        <v>0.86957747247364536</v>
      </c>
    </row>
    <row r="3402" spans="1:50">
      <c r="A3402">
        <f t="shared" ca="1" si="346"/>
        <v>0.92723198256272688</v>
      </c>
      <c r="R3402">
        <f t="shared" ca="1" si="347"/>
        <v>-0.8700173378333772</v>
      </c>
      <c r="AH3402">
        <f t="shared" ca="1" si="348"/>
        <v>13.21741061520806</v>
      </c>
      <c r="AI3402">
        <f t="shared" ca="1" si="349"/>
        <v>0.32352055907489574</v>
      </c>
      <c r="AX3402">
        <f t="shared" ca="1" si="350"/>
        <v>0.94098729775553291</v>
      </c>
    </row>
    <row r="3403" spans="1:50">
      <c r="A3403">
        <f t="shared" ca="1" si="346"/>
        <v>0.50881207103847426</v>
      </c>
      <c r="R3403">
        <f t="shared" ca="1" si="347"/>
        <v>1.9561558010445015</v>
      </c>
      <c r="AH3403">
        <f t="shared" ca="1" si="348"/>
        <v>10.871103393384011</v>
      </c>
      <c r="AI3403">
        <f t="shared" ca="1" si="349"/>
        <v>0.23446472517437789</v>
      </c>
      <c r="AX3403">
        <f t="shared" ca="1" si="350"/>
        <v>2.7406179553740344</v>
      </c>
    </row>
    <row r="3404" spans="1:50">
      <c r="A3404">
        <f t="shared" ca="1" si="346"/>
        <v>0.70950678725549565</v>
      </c>
      <c r="R3404">
        <f t="shared" ca="1" si="347"/>
        <v>1.001047149887323</v>
      </c>
      <c r="AH3404">
        <f t="shared" ca="1" si="348"/>
        <v>34.000728490767806</v>
      </c>
      <c r="AI3404">
        <f t="shared" ca="1" si="349"/>
        <v>0.8720116555869355</v>
      </c>
      <c r="AX3404">
        <f t="shared" ca="1" si="350"/>
        <v>1.0364447547997027</v>
      </c>
    </row>
    <row r="3405" spans="1:50">
      <c r="A3405">
        <f t="shared" ca="1" si="346"/>
        <v>0.16384836475619158</v>
      </c>
      <c r="R3405">
        <f t="shared" ca="1" si="347"/>
        <v>-0.95293834787773768</v>
      </c>
      <c r="AH3405">
        <f t="shared" ca="1" si="348"/>
        <v>16.403296781550374</v>
      </c>
      <c r="AI3405">
        <f t="shared" ca="1" si="349"/>
        <v>0.4356307664257083</v>
      </c>
      <c r="AX3405">
        <f t="shared" ca="1" si="350"/>
        <v>2.3629828872176049</v>
      </c>
    </row>
    <row r="3406" spans="1:50">
      <c r="A3406">
        <f t="shared" ca="1" si="346"/>
        <v>0.28468817314454276</v>
      </c>
      <c r="R3406">
        <f t="shared" ca="1" si="347"/>
        <v>-1.7272653759503691</v>
      </c>
      <c r="AH3406">
        <f t="shared" ca="1" si="348"/>
        <v>7.6218775258831029</v>
      </c>
      <c r="AI3406">
        <f t="shared" ca="1" si="349"/>
        <v>0.11618603403912386</v>
      </c>
      <c r="AX3406">
        <f t="shared" ca="1" si="350"/>
        <v>2.9239037284692584</v>
      </c>
    </row>
    <row r="3407" spans="1:50">
      <c r="A3407">
        <f t="shared" ca="1" si="346"/>
        <v>0.12609493571653374</v>
      </c>
      <c r="R3407">
        <f t="shared" ca="1" si="347"/>
        <v>-4.0476180357772513E-2</v>
      </c>
      <c r="AH3407">
        <f t="shared" ca="1" si="348"/>
        <v>24.093252185881585</v>
      </c>
      <c r="AI3407">
        <f t="shared" ca="1" si="349"/>
        <v>0.66442020884783537</v>
      </c>
      <c r="AX3407">
        <f t="shared" ca="1" si="350"/>
        <v>0.48384511201464908</v>
      </c>
    </row>
    <row r="3408" spans="1:50">
      <c r="A3408">
        <f t="shared" ca="1" si="346"/>
        <v>0.27701057172837407</v>
      </c>
      <c r="R3408">
        <f t="shared" ca="1" si="347"/>
        <v>0.61457862892981385</v>
      </c>
      <c r="AH3408">
        <f t="shared" ca="1" si="348"/>
        <v>20.383879738033947</v>
      </c>
      <c r="AI3408">
        <f t="shared" ca="1" si="349"/>
        <v>0.56144271031438198</v>
      </c>
      <c r="AX3408">
        <f t="shared" ca="1" si="350"/>
        <v>3.7376808592643433</v>
      </c>
    </row>
    <row r="3409" spans="1:50">
      <c r="A3409">
        <f t="shared" ca="1" si="346"/>
        <v>0.93430803086586178</v>
      </c>
      <c r="R3409">
        <f t="shared" ca="1" si="347"/>
        <v>-0.19583847290404457</v>
      </c>
      <c r="AH3409">
        <f t="shared" ca="1" si="348"/>
        <v>38.611499550188142</v>
      </c>
      <c r="AI3409">
        <f t="shared" ca="1" si="349"/>
        <v>0.93515102875231759</v>
      </c>
      <c r="AX3409">
        <f t="shared" ca="1" si="350"/>
        <v>1.8385608414098058</v>
      </c>
    </row>
    <row r="3410" spans="1:50">
      <c r="A3410">
        <f t="shared" ca="1" si="346"/>
        <v>0.53576613477967316</v>
      </c>
      <c r="R3410">
        <f t="shared" ca="1" si="347"/>
        <v>-0.41571409438967866</v>
      </c>
      <c r="AH3410">
        <f t="shared" ca="1" si="348"/>
        <v>41.528496527879668</v>
      </c>
      <c r="AI3410">
        <f t="shared" ca="1" si="349"/>
        <v>0.96411681446092656</v>
      </c>
      <c r="AX3410">
        <f t="shared" ca="1" si="350"/>
        <v>0.44129984238184461</v>
      </c>
    </row>
    <row r="3411" spans="1:50">
      <c r="A3411">
        <f t="shared" ca="1" si="346"/>
        <v>0.88438056293286571</v>
      </c>
      <c r="R3411">
        <f t="shared" ca="1" si="347"/>
        <v>-1.6089257144688192</v>
      </c>
      <c r="AH3411">
        <f t="shared" ca="1" si="348"/>
        <v>22.766377353527133</v>
      </c>
      <c r="AI3411">
        <f t="shared" ca="1" si="349"/>
        <v>0.62916489877476012</v>
      </c>
      <c r="AX3411">
        <f t="shared" ca="1" si="350"/>
        <v>3.0843064091273114</v>
      </c>
    </row>
    <row r="3412" spans="1:50">
      <c r="A3412">
        <f t="shared" ca="1" si="346"/>
        <v>0.48151725244172894</v>
      </c>
      <c r="R3412">
        <f t="shared" ca="1" si="347"/>
        <v>-0.83615727135970253</v>
      </c>
      <c r="AH3412">
        <f t="shared" ca="1" si="348"/>
        <v>19.312068386665509</v>
      </c>
      <c r="AI3412">
        <f t="shared" ca="1" si="349"/>
        <v>0.52912542664765272</v>
      </c>
      <c r="AX3412">
        <f t="shared" ca="1" si="350"/>
        <v>0.24553009295130149</v>
      </c>
    </row>
    <row r="3413" spans="1:50">
      <c r="A3413">
        <f t="shared" ca="1" si="346"/>
        <v>0.86532457049683009</v>
      </c>
      <c r="R3413">
        <f t="shared" ca="1" si="347"/>
        <v>-1.0631598113139682</v>
      </c>
      <c r="AH3413">
        <f t="shared" ca="1" si="348"/>
        <v>10.791110546897741</v>
      </c>
      <c r="AI3413">
        <f t="shared" ca="1" si="349"/>
        <v>0.23133149392720309</v>
      </c>
      <c r="AX3413">
        <f t="shared" ca="1" si="350"/>
        <v>1.78829139030578</v>
      </c>
    </row>
    <row r="3414" spans="1:50">
      <c r="A3414">
        <f t="shared" ca="1" si="346"/>
        <v>0.9504399256436592</v>
      </c>
      <c r="R3414">
        <f t="shared" ca="1" si="347"/>
        <v>1.2370143939571332</v>
      </c>
      <c r="AH3414">
        <f t="shared" ca="1" si="348"/>
        <v>5.5123329393399079</v>
      </c>
      <c r="AI3414">
        <f t="shared" ca="1" si="349"/>
        <v>6.0771628868263483E-2</v>
      </c>
      <c r="AX3414">
        <f t="shared" ca="1" si="350"/>
        <v>2.9037924090960918</v>
      </c>
    </row>
    <row r="3415" spans="1:50">
      <c r="A3415">
        <f t="shared" ca="1" si="346"/>
        <v>0.65842390788281446</v>
      </c>
      <c r="R3415">
        <f t="shared" ca="1" si="347"/>
        <v>-1.1385005266682071</v>
      </c>
      <c r="AH3415">
        <f t="shared" ca="1" si="348"/>
        <v>17.536562068119032</v>
      </c>
      <c r="AI3415">
        <f t="shared" ca="1" si="349"/>
        <v>0.47306259882145607</v>
      </c>
      <c r="AX3415">
        <f t="shared" ca="1" si="350"/>
        <v>0.25702056086597597</v>
      </c>
    </row>
    <row r="3416" spans="1:50">
      <c r="A3416">
        <f t="shared" ca="1" si="346"/>
        <v>0.21138601812218438</v>
      </c>
      <c r="R3416">
        <f t="shared" ca="1" si="347"/>
        <v>1.0897167728178045</v>
      </c>
      <c r="AH3416">
        <f t="shared" ca="1" si="348"/>
        <v>23.233759563890228</v>
      </c>
      <c r="AI3416">
        <f t="shared" ca="1" si="349"/>
        <v>0.64178418645818114</v>
      </c>
      <c r="AX3416">
        <f t="shared" ca="1" si="350"/>
        <v>1.720961565526268</v>
      </c>
    </row>
    <row r="3417" spans="1:50">
      <c r="A3417">
        <f t="shared" ca="1" si="346"/>
        <v>0.27484307251565343</v>
      </c>
      <c r="R3417">
        <f t="shared" ca="1" si="347"/>
        <v>-1.782533265115064</v>
      </c>
      <c r="AH3417">
        <f t="shared" ca="1" si="348"/>
        <v>6.8200040229028875</v>
      </c>
      <c r="AI3417">
        <f t="shared" ca="1" si="349"/>
        <v>9.3024909744823137E-2</v>
      </c>
      <c r="AX3417">
        <f t="shared" ca="1" si="350"/>
        <v>2.147856945316764</v>
      </c>
    </row>
    <row r="3418" spans="1:50">
      <c r="A3418">
        <f t="shared" ca="1" si="346"/>
        <v>0.85778239730832562</v>
      </c>
      <c r="R3418">
        <f t="shared" ca="1" si="347"/>
        <v>9.0165575432448908E-2</v>
      </c>
      <c r="AH3418">
        <f t="shared" ca="1" si="348"/>
        <v>7.5223502171386176</v>
      </c>
      <c r="AI3418">
        <f t="shared" ca="1" si="349"/>
        <v>0.11317150557857081</v>
      </c>
      <c r="AX3418">
        <f t="shared" ca="1" si="350"/>
        <v>1.0254491669208043</v>
      </c>
    </row>
    <row r="3419" spans="1:50">
      <c r="A3419">
        <f t="shared" ca="1" si="346"/>
        <v>0.36912346745264646</v>
      </c>
      <c r="R3419">
        <f t="shared" ca="1" si="347"/>
        <v>-0.65738985298959984</v>
      </c>
      <c r="AH3419">
        <f t="shared" ca="1" si="348"/>
        <v>18.988839225437545</v>
      </c>
      <c r="AI3419">
        <f t="shared" ca="1" si="349"/>
        <v>0.51915395370711948</v>
      </c>
      <c r="AX3419">
        <f t="shared" ca="1" si="350"/>
        <v>6.5201398735296037</v>
      </c>
    </row>
    <row r="3420" spans="1:50">
      <c r="A3420">
        <f t="shared" ca="1" si="346"/>
        <v>0.8123273635298307</v>
      </c>
      <c r="R3420">
        <f t="shared" ca="1" si="347"/>
        <v>-1.1404151398114013</v>
      </c>
      <c r="AH3420">
        <f t="shared" ca="1" si="348"/>
        <v>31.102526121656421</v>
      </c>
      <c r="AI3420">
        <f t="shared" ca="1" si="349"/>
        <v>0.82144274050866106</v>
      </c>
      <c r="AX3420">
        <f t="shared" ca="1" si="350"/>
        <v>2.3866548124243518</v>
      </c>
    </row>
    <row r="3421" spans="1:50">
      <c r="A3421">
        <f t="shared" ca="1" si="346"/>
        <v>0.90795050360310203</v>
      </c>
      <c r="R3421">
        <f t="shared" ca="1" si="347"/>
        <v>-4.2957417569439785E-2</v>
      </c>
      <c r="AH3421">
        <f t="shared" ca="1" si="348"/>
        <v>11.001646397564365</v>
      </c>
      <c r="AI3421">
        <f t="shared" ca="1" si="349"/>
        <v>0.23956420814969792</v>
      </c>
      <c r="AX3421">
        <f t="shared" ca="1" si="350"/>
        <v>0.46864735524288292</v>
      </c>
    </row>
    <row r="3422" spans="1:50">
      <c r="A3422">
        <f t="shared" ca="1" si="346"/>
        <v>6.0884964225114246E-2</v>
      </c>
      <c r="R3422">
        <f t="shared" ca="1" si="347"/>
        <v>5.0103498420216469E-2</v>
      </c>
      <c r="AH3422">
        <f t="shared" ca="1" si="348"/>
        <v>14.523778771863817</v>
      </c>
      <c r="AI3422">
        <f t="shared" ca="1" si="349"/>
        <v>0.37071886368616991</v>
      </c>
      <c r="AX3422">
        <f t="shared" ca="1" si="350"/>
        <v>1.1490078812296651</v>
      </c>
    </row>
    <row r="3423" spans="1:50">
      <c r="A3423">
        <f t="shared" ca="1" si="346"/>
        <v>0.90164099233043005</v>
      </c>
      <c r="R3423">
        <f t="shared" ca="1" si="347"/>
        <v>-1.3554482176034275</v>
      </c>
      <c r="AH3423">
        <f t="shared" ca="1" si="348"/>
        <v>12.666025367200803</v>
      </c>
      <c r="AI3423">
        <f t="shared" ca="1" si="349"/>
        <v>0.30308716905875299</v>
      </c>
      <c r="AX3423">
        <f t="shared" ca="1" si="350"/>
        <v>0.42145462147977908</v>
      </c>
    </row>
    <row r="3424" spans="1:50">
      <c r="A3424">
        <f t="shared" ca="1" si="346"/>
        <v>8.2333703681117809E-3</v>
      </c>
      <c r="R3424">
        <f t="shared" ca="1" si="347"/>
        <v>-1.0380969592235643</v>
      </c>
      <c r="AH3424">
        <f t="shared" ca="1" si="348"/>
        <v>15.452222589488699</v>
      </c>
      <c r="AI3424">
        <f t="shared" ca="1" si="349"/>
        <v>0.40322553799688254</v>
      </c>
      <c r="AX3424">
        <f t="shared" ca="1" si="350"/>
        <v>1.9905255137531521E-2</v>
      </c>
    </row>
    <row r="3425" spans="1:50">
      <c r="A3425">
        <f t="shared" ca="1" si="346"/>
        <v>0.57684984112943194</v>
      </c>
      <c r="R3425">
        <f t="shared" ca="1" si="347"/>
        <v>-0.62265291238864873</v>
      </c>
      <c r="AH3425">
        <f t="shared" ca="1" si="348"/>
        <v>31.318993176250459</v>
      </c>
      <c r="AI3425">
        <f t="shared" ca="1" si="349"/>
        <v>0.82550999202551156</v>
      </c>
      <c r="AX3425">
        <f t="shared" ca="1" si="350"/>
        <v>1.0022020820170958</v>
      </c>
    </row>
    <row r="3426" spans="1:50">
      <c r="A3426">
        <f t="shared" ca="1" si="346"/>
        <v>8.5307315867495515E-2</v>
      </c>
      <c r="R3426">
        <f t="shared" ca="1" si="347"/>
        <v>1.1883117357169655</v>
      </c>
      <c r="AH3426">
        <f t="shared" ca="1" si="348"/>
        <v>6.5963959528433183</v>
      </c>
      <c r="AI3426">
        <f t="shared" ca="1" si="349"/>
        <v>8.7024879133375421E-2</v>
      </c>
      <c r="AX3426">
        <f t="shared" ca="1" si="350"/>
        <v>2.4040170668266203</v>
      </c>
    </row>
    <row r="3427" spans="1:50">
      <c r="A3427">
        <f t="shared" ca="1" si="346"/>
        <v>0.81261348793587573</v>
      </c>
      <c r="R3427">
        <f t="shared" ca="1" si="347"/>
        <v>-6.1153014810563212E-2</v>
      </c>
      <c r="AH3427">
        <f t="shared" ca="1" si="348"/>
        <v>5.8827104400772523</v>
      </c>
      <c r="AI3427">
        <f t="shared" ca="1" si="349"/>
        <v>6.9212564243587793E-2</v>
      </c>
      <c r="AX3427">
        <f t="shared" ca="1" si="350"/>
        <v>0.51361382223777186</v>
      </c>
    </row>
    <row r="3428" spans="1:50">
      <c r="A3428">
        <f t="shared" ca="1" si="346"/>
        <v>0.2962600354542555</v>
      </c>
      <c r="R3428">
        <f t="shared" ca="1" si="347"/>
        <v>-9.7491329353931511E-2</v>
      </c>
      <c r="AH3428">
        <f t="shared" ca="1" si="348"/>
        <v>5.2288226947836822</v>
      </c>
      <c r="AI3428">
        <f t="shared" ca="1" si="349"/>
        <v>5.4681173546969775E-2</v>
      </c>
      <c r="AX3428">
        <f t="shared" ca="1" si="350"/>
        <v>3.0873373896488894</v>
      </c>
    </row>
    <row r="3429" spans="1:50">
      <c r="A3429">
        <f t="shared" ca="1" si="346"/>
        <v>0.83545516057736513</v>
      </c>
      <c r="R3429">
        <f t="shared" ca="1" si="347"/>
        <v>2.1881871253586227</v>
      </c>
      <c r="AH3429">
        <f t="shared" ca="1" si="348"/>
        <v>24.207768570725445</v>
      </c>
      <c r="AI3429">
        <f t="shared" ca="1" si="349"/>
        <v>0.66738039894937096</v>
      </c>
      <c r="AX3429">
        <f t="shared" ca="1" si="350"/>
        <v>0.34479685113752634</v>
      </c>
    </row>
    <row r="3430" spans="1:50">
      <c r="A3430">
        <f t="shared" ca="1" si="346"/>
        <v>0.75741287129443258</v>
      </c>
      <c r="R3430">
        <f t="shared" ca="1" si="347"/>
        <v>0.40081585121173258</v>
      </c>
      <c r="AH3430">
        <f t="shared" ca="1" si="348"/>
        <v>39.324294481667835</v>
      </c>
      <c r="AI3430">
        <f t="shared" ca="1" si="349"/>
        <v>0.9430146558429261</v>
      </c>
      <c r="AX3430">
        <f t="shared" ca="1" si="350"/>
        <v>2.0551375389695941</v>
      </c>
    </row>
    <row r="3431" spans="1:50">
      <c r="A3431">
        <f t="shared" ca="1" si="346"/>
        <v>0.72640891907033167</v>
      </c>
      <c r="R3431">
        <f t="shared" ca="1" si="347"/>
        <v>0.38597973772347055</v>
      </c>
      <c r="AH3431">
        <f t="shared" ca="1" si="348"/>
        <v>6.337817244452828</v>
      </c>
      <c r="AI3431">
        <f t="shared" ca="1" si="349"/>
        <v>8.0335854848167298E-2</v>
      </c>
      <c r="AX3431">
        <f t="shared" ca="1" si="350"/>
        <v>0.37894670794784052</v>
      </c>
    </row>
    <row r="3432" spans="1:50">
      <c r="A3432">
        <f t="shared" ca="1" si="346"/>
        <v>0.7086150128164671</v>
      </c>
      <c r="R3432">
        <f t="shared" ca="1" si="347"/>
        <v>1.2388763714564877</v>
      </c>
      <c r="AH3432">
        <f t="shared" ca="1" si="348"/>
        <v>28.236588368329791</v>
      </c>
      <c r="AI3432">
        <f t="shared" ca="1" si="349"/>
        <v>0.76317695707524091</v>
      </c>
      <c r="AX3432">
        <f t="shared" ca="1" si="350"/>
        <v>0.99041634914761545</v>
      </c>
    </row>
    <row r="3433" spans="1:50">
      <c r="A3433">
        <f t="shared" ca="1" si="346"/>
        <v>0.95185753081849178</v>
      </c>
      <c r="R3433">
        <f t="shared" ca="1" si="347"/>
        <v>1.993251184878293</v>
      </c>
      <c r="AH3433">
        <f t="shared" ca="1" si="348"/>
        <v>44.033422062385945</v>
      </c>
      <c r="AI3433">
        <f t="shared" ca="1" si="349"/>
        <v>0.9821999738571886</v>
      </c>
      <c r="AX3433">
        <f t="shared" ca="1" si="350"/>
        <v>1.0678237260166212</v>
      </c>
    </row>
    <row r="3434" spans="1:50">
      <c r="A3434">
        <f t="shared" ca="1" si="346"/>
        <v>0.92175906489693316</v>
      </c>
      <c r="R3434">
        <f t="shared" ca="1" si="347"/>
        <v>1.1261747039718619</v>
      </c>
      <c r="AH3434">
        <f t="shared" ca="1" si="348"/>
        <v>15.744288250396067</v>
      </c>
      <c r="AI3434">
        <f t="shared" ca="1" si="349"/>
        <v>0.41327310626402347</v>
      </c>
      <c r="AX3434">
        <f t="shared" ca="1" si="350"/>
        <v>1.9132110639458295</v>
      </c>
    </row>
    <row r="3435" spans="1:50">
      <c r="A3435">
        <f t="shared" ca="1" si="346"/>
        <v>0.82993192326703724</v>
      </c>
      <c r="R3435">
        <f t="shared" ca="1" si="347"/>
        <v>-0.85521225241184462</v>
      </c>
      <c r="AH3435">
        <f t="shared" ca="1" si="348"/>
        <v>15.504219346936459</v>
      </c>
      <c r="AI3435">
        <f t="shared" ca="1" si="349"/>
        <v>0.40502055856786368</v>
      </c>
      <c r="AX3435">
        <f t="shared" ca="1" si="350"/>
        <v>0.14870341821465705</v>
      </c>
    </row>
    <row r="3436" spans="1:50">
      <c r="A3436">
        <f t="shared" ca="1" si="346"/>
        <v>0.38471173778042955</v>
      </c>
      <c r="R3436">
        <f t="shared" ca="1" si="347"/>
        <v>0.41157489119634583</v>
      </c>
      <c r="AH3436">
        <f t="shared" ca="1" si="348"/>
        <v>3.8795897618827948</v>
      </c>
      <c r="AI3436">
        <f t="shared" ca="1" si="349"/>
        <v>3.01024334410116E-2</v>
      </c>
      <c r="AX3436">
        <f t="shared" ca="1" si="350"/>
        <v>1.8175058642339954</v>
      </c>
    </row>
    <row r="3437" spans="1:50">
      <c r="A3437">
        <f t="shared" ca="1" si="346"/>
        <v>0.7956852929939906</v>
      </c>
      <c r="R3437">
        <f t="shared" ca="1" si="347"/>
        <v>0.12262120706689122</v>
      </c>
      <c r="AH3437">
        <f t="shared" ca="1" si="348"/>
        <v>5.7002747026685157</v>
      </c>
      <c r="AI3437">
        <f t="shared" ca="1" si="349"/>
        <v>6.4986263371765274E-2</v>
      </c>
      <c r="AX3437">
        <f t="shared" ca="1" si="350"/>
        <v>1.9029804821612131</v>
      </c>
    </row>
    <row r="3438" spans="1:50">
      <c r="A3438">
        <f t="shared" ca="1" si="346"/>
        <v>0.9004535321729813</v>
      </c>
      <c r="R3438">
        <f t="shared" ca="1" si="347"/>
        <v>-0.11299012705726537</v>
      </c>
      <c r="AH3438">
        <f t="shared" ca="1" si="348"/>
        <v>21.628549410530052</v>
      </c>
      <c r="AI3438">
        <f t="shared" ca="1" si="349"/>
        <v>0.59753039572463262</v>
      </c>
      <c r="AX3438">
        <f t="shared" ca="1" si="350"/>
        <v>1.6236983595264329</v>
      </c>
    </row>
    <row r="3439" spans="1:50">
      <c r="A3439">
        <f t="shared" ca="1" si="346"/>
        <v>0.8724876183793473</v>
      </c>
      <c r="R3439">
        <f t="shared" ca="1" si="347"/>
        <v>3.2393813246489338</v>
      </c>
      <c r="AH3439">
        <f t="shared" ca="1" si="348"/>
        <v>26.681433033661975</v>
      </c>
      <c r="AI3439">
        <f t="shared" ca="1" si="349"/>
        <v>0.72812221731820459</v>
      </c>
      <c r="AX3439">
        <f t="shared" ca="1" si="350"/>
        <v>0.54770019874562026</v>
      </c>
    </row>
    <row r="3440" spans="1:50">
      <c r="A3440">
        <f t="shared" ca="1" si="346"/>
        <v>0.91624038487425508</v>
      </c>
      <c r="R3440">
        <f t="shared" ca="1" si="347"/>
        <v>-1.1799434082527602</v>
      </c>
      <c r="AH3440">
        <f t="shared" ca="1" si="348"/>
        <v>47.044265728833487</v>
      </c>
      <c r="AI3440">
        <f t="shared" ca="1" si="349"/>
        <v>0.99563181745912588</v>
      </c>
      <c r="AX3440">
        <f t="shared" ca="1" si="350"/>
        <v>0.1721515005580225</v>
      </c>
    </row>
    <row r="3441" spans="1:50">
      <c r="A3441">
        <f t="shared" ca="1" si="346"/>
        <v>0.73725223695862629</v>
      </c>
      <c r="R3441">
        <f t="shared" ca="1" si="347"/>
        <v>-0.2827070568258383</v>
      </c>
      <c r="AH3441">
        <f t="shared" ca="1" si="348"/>
        <v>39.215020517827377</v>
      </c>
      <c r="AI3441">
        <f t="shared" ca="1" si="349"/>
        <v>0.94184210878455776</v>
      </c>
      <c r="AX3441">
        <f t="shared" ca="1" si="350"/>
        <v>0.62913458577656611</v>
      </c>
    </row>
    <row r="3442" spans="1:50">
      <c r="A3442">
        <f t="shared" ca="1" si="346"/>
        <v>0.2360629195935684</v>
      </c>
      <c r="R3442">
        <f t="shared" ca="1" si="347"/>
        <v>-0.21696935439344892</v>
      </c>
      <c r="AH3442">
        <f t="shared" ca="1" si="348"/>
        <v>21.641476272351991</v>
      </c>
      <c r="AI3442">
        <f t="shared" ca="1" si="349"/>
        <v>0.59789706599421244</v>
      </c>
      <c r="AX3442">
        <f t="shared" ca="1" si="350"/>
        <v>2.3874681688917519E-3</v>
      </c>
    </row>
    <row r="3443" spans="1:50">
      <c r="A3443">
        <f t="shared" ca="1" si="346"/>
        <v>0.45641475174386414</v>
      </c>
      <c r="R3443">
        <f t="shared" ca="1" si="347"/>
        <v>-0.52793311835833034</v>
      </c>
      <c r="AH3443">
        <f t="shared" ca="1" si="348"/>
        <v>11.817812684591146</v>
      </c>
      <c r="AI3443">
        <f t="shared" ca="1" si="349"/>
        <v>0.27106028590551579</v>
      </c>
      <c r="AX3443">
        <f t="shared" ca="1" si="350"/>
        <v>5.9113653758341584</v>
      </c>
    </row>
    <row r="3444" spans="1:50">
      <c r="A3444">
        <f t="shared" ca="1" si="346"/>
        <v>0.43156016995706425</v>
      </c>
      <c r="R3444">
        <f t="shared" ca="1" si="347"/>
        <v>1.5275926902827204</v>
      </c>
      <c r="AH3444">
        <f t="shared" ca="1" si="348"/>
        <v>12.609727141477904</v>
      </c>
      <c r="AI3444">
        <f t="shared" ca="1" si="349"/>
        <v>0.30098374778263304</v>
      </c>
      <c r="AX3444">
        <f t="shared" ca="1" si="350"/>
        <v>0.62212922314679409</v>
      </c>
    </row>
    <row r="3445" spans="1:50">
      <c r="A3445">
        <f t="shared" ca="1" si="346"/>
        <v>0.75127255163892892</v>
      </c>
      <c r="R3445">
        <f t="shared" ca="1" si="347"/>
        <v>-1.0872715718382411</v>
      </c>
      <c r="AH3445">
        <f t="shared" ca="1" si="348"/>
        <v>27.702416402942124</v>
      </c>
      <c r="AI3445">
        <f t="shared" ca="1" si="349"/>
        <v>0.75140888286610774</v>
      </c>
      <c r="AX3445">
        <f t="shared" ca="1" si="350"/>
        <v>1.6152205844284102</v>
      </c>
    </row>
    <row r="3446" spans="1:50">
      <c r="A3446">
        <f t="shared" ca="1" si="346"/>
        <v>0.33956642738042575</v>
      </c>
      <c r="R3446">
        <f t="shared" ca="1" si="347"/>
        <v>-1.0483139926598164</v>
      </c>
      <c r="AH3446">
        <f t="shared" ca="1" si="348"/>
        <v>11.270874651521588</v>
      </c>
      <c r="AI3446">
        <f t="shared" ca="1" si="349"/>
        <v>0.25002742487092355</v>
      </c>
      <c r="AX3446">
        <f t="shared" ca="1" si="350"/>
        <v>1.2746643152624457</v>
      </c>
    </row>
    <row r="3447" spans="1:50">
      <c r="A3447">
        <f t="shared" ca="1" si="346"/>
        <v>1.214546477002898E-2</v>
      </c>
      <c r="R3447">
        <f t="shared" ca="1" si="347"/>
        <v>0.88163145724571279</v>
      </c>
      <c r="AH3447">
        <f t="shared" ca="1" si="348"/>
        <v>23.990764596001235</v>
      </c>
      <c r="AI3447">
        <f t="shared" ca="1" si="349"/>
        <v>0.66175983684968853</v>
      </c>
      <c r="AX3447">
        <f t="shared" ca="1" si="350"/>
        <v>0.48990124817321945</v>
      </c>
    </row>
    <row r="3448" spans="1:50">
      <c r="A3448">
        <f t="shared" ca="1" si="346"/>
        <v>0.85298990387238127</v>
      </c>
      <c r="R3448">
        <f t="shared" ca="1" si="347"/>
        <v>-1.3485047862714241</v>
      </c>
      <c r="AH3448">
        <f t="shared" ca="1" si="348"/>
        <v>16.732284549715168</v>
      </c>
      <c r="AI3448">
        <f t="shared" ca="1" si="349"/>
        <v>0.44662955435943985</v>
      </c>
      <c r="AX3448">
        <f t="shared" ca="1" si="350"/>
        <v>0.37838110889770354</v>
      </c>
    </row>
    <row r="3449" spans="1:50">
      <c r="A3449">
        <f t="shared" ca="1" si="346"/>
        <v>0.37129977088595789</v>
      </c>
      <c r="R3449">
        <f t="shared" ca="1" si="347"/>
        <v>5.8477702822974764E-2</v>
      </c>
      <c r="AH3449">
        <f t="shared" ca="1" si="348"/>
        <v>25.069540844901233</v>
      </c>
      <c r="AI3449">
        <f t="shared" ca="1" si="349"/>
        <v>0.68923610315797601</v>
      </c>
      <c r="AX3449">
        <f t="shared" ca="1" si="350"/>
        <v>0.73573037859057044</v>
      </c>
    </row>
    <row r="3450" spans="1:50">
      <c r="A3450">
        <f t="shared" ca="1" si="346"/>
        <v>9.2815834829080957E-2</v>
      </c>
      <c r="R3450">
        <f t="shared" ca="1" si="347"/>
        <v>-5.4635061494460464E-2</v>
      </c>
      <c r="AH3450">
        <f t="shared" ca="1" si="348"/>
        <v>6.7697330678724974</v>
      </c>
      <c r="AI3450">
        <f t="shared" ca="1" si="349"/>
        <v>9.1658571620492735E-2</v>
      </c>
      <c r="AX3450">
        <f t="shared" ca="1" si="350"/>
        <v>1.8386553026313044</v>
      </c>
    </row>
    <row r="3451" spans="1:50">
      <c r="A3451">
        <f t="shared" ca="1" si="346"/>
        <v>0.9600963349749958</v>
      </c>
      <c r="R3451">
        <f t="shared" ca="1" si="347"/>
        <v>-0.11748011624927532</v>
      </c>
      <c r="AH3451">
        <f t="shared" ca="1" si="348"/>
        <v>7.0119137366253188</v>
      </c>
      <c r="AI3451">
        <f t="shared" ca="1" si="349"/>
        <v>9.8333868499749677E-2</v>
      </c>
      <c r="AX3451">
        <f t="shared" ca="1" si="350"/>
        <v>1.32577226615891</v>
      </c>
    </row>
    <row r="3452" spans="1:50">
      <c r="A3452">
        <f t="shared" ca="1" si="346"/>
        <v>0.16049896268161579</v>
      </c>
      <c r="R3452">
        <f t="shared" ca="1" si="347"/>
        <v>-1.3491952683347661</v>
      </c>
      <c r="AH3452">
        <f t="shared" ca="1" si="348"/>
        <v>38.697084160466375</v>
      </c>
      <c r="AI3452">
        <f t="shared" ca="1" si="349"/>
        <v>0.93612204676220989</v>
      </c>
      <c r="AX3452">
        <f t="shared" ca="1" si="350"/>
        <v>2.8617130342207293</v>
      </c>
    </row>
    <row r="3453" spans="1:50">
      <c r="A3453">
        <f t="shared" ca="1" si="346"/>
        <v>0.44791133449075615</v>
      </c>
      <c r="R3453">
        <f t="shared" ca="1" si="347"/>
        <v>0.20400769512920192</v>
      </c>
      <c r="AH3453">
        <f t="shared" ca="1" si="348"/>
        <v>23.181267268790599</v>
      </c>
      <c r="AI3453">
        <f t="shared" ca="1" si="349"/>
        <v>0.64037778734597872</v>
      </c>
      <c r="AX3453">
        <f t="shared" ca="1" si="350"/>
        <v>1.7360302808281753</v>
      </c>
    </row>
    <row r="3454" spans="1:50">
      <c r="A3454">
        <f t="shared" ca="1" si="346"/>
        <v>0.3230656550276122</v>
      </c>
      <c r="R3454">
        <f t="shared" ca="1" si="347"/>
        <v>-1.1742586517083917</v>
      </c>
      <c r="AH3454">
        <f t="shared" ca="1" si="348"/>
        <v>7.7174756451808522</v>
      </c>
      <c r="AI3454">
        <f t="shared" ca="1" si="349"/>
        <v>0.11911886066791921</v>
      </c>
      <c r="AX3454">
        <f t="shared" ca="1" si="350"/>
        <v>0.77567210062174119</v>
      </c>
    </row>
    <row r="3455" spans="1:50">
      <c r="A3455">
        <f t="shared" ca="1" si="346"/>
        <v>0.34648554137388343</v>
      </c>
      <c r="R3455">
        <f t="shared" ca="1" si="347"/>
        <v>0.26388564003768938</v>
      </c>
      <c r="AH3455">
        <f t="shared" ca="1" si="348"/>
        <v>14.280709044181357</v>
      </c>
      <c r="AI3455">
        <f t="shared" ca="1" si="349"/>
        <v>0.36206612680678618</v>
      </c>
      <c r="AX3455">
        <f t="shared" ca="1" si="350"/>
        <v>4.0812028085162337</v>
      </c>
    </row>
    <row r="3456" spans="1:50">
      <c r="A3456">
        <f t="shared" ca="1" si="346"/>
        <v>0.40033818396326559</v>
      </c>
      <c r="R3456">
        <f t="shared" ca="1" si="347"/>
        <v>-0.89428566014645383</v>
      </c>
      <c r="AH3456">
        <f t="shared" ca="1" si="348"/>
        <v>16.170816390492945</v>
      </c>
      <c r="AI3456">
        <f t="shared" ca="1" si="349"/>
        <v>0.42779316815712953</v>
      </c>
      <c r="AX3456">
        <f t="shared" ca="1" si="350"/>
        <v>0.55357460845314665</v>
      </c>
    </row>
    <row r="3457" spans="1:50">
      <c r="A3457">
        <f t="shared" ca="1" si="346"/>
        <v>0.68014133772473495</v>
      </c>
      <c r="R3457">
        <f t="shared" ca="1" si="347"/>
        <v>1.0761000092684652</v>
      </c>
      <c r="AH3457">
        <f t="shared" ca="1" si="348"/>
        <v>27.783359882412938</v>
      </c>
      <c r="AI3457">
        <f t="shared" ca="1" si="349"/>
        <v>0.75321045094281058</v>
      </c>
      <c r="AX3457">
        <f t="shared" ca="1" si="350"/>
        <v>1.6250540501374726</v>
      </c>
    </row>
    <row r="3458" spans="1:50">
      <c r="A3458">
        <f t="shared" ca="1" si="346"/>
        <v>0.27420678382444363</v>
      </c>
      <c r="R3458">
        <f t="shared" ca="1" si="347"/>
        <v>-2.0039035015269597</v>
      </c>
      <c r="AH3458">
        <f t="shared" ca="1" si="348"/>
        <v>14.754940367821092</v>
      </c>
      <c r="AI3458">
        <f t="shared" ca="1" si="349"/>
        <v>0.37889288576207636</v>
      </c>
      <c r="AX3458">
        <f t="shared" ca="1" si="350"/>
        <v>1.1480516581216673</v>
      </c>
    </row>
    <row r="3459" spans="1:50">
      <c r="A3459">
        <f t="shared" ref="A3459:A3522" ca="1" si="351">RAND()</f>
        <v>0.14930217798918033</v>
      </c>
      <c r="R3459">
        <f t="shared" ref="R3459:R3522" ca="1" si="352">_xlfn.NORM.INV(RAND(),0,1)</f>
        <v>0.63239488685376966</v>
      </c>
      <c r="AH3459">
        <f t="shared" ref="AH3459:AH3522" ca="1" si="353">IF(AI3459&lt;$AL$4,$AL$1+SQRT(AI3459*($AL$2-$AL$1)*($AL$3-$AL$1)),$AL$2-SQRT((1-AI3459)*($AL$2-$AL$1)*($AL$2-$AL$3)))</f>
        <v>7.3441728172562577</v>
      </c>
      <c r="AI3459">
        <f t="shared" ref="AI3459:AI3522" ca="1" si="354">RAND()</f>
        <v>0.10787374873945144</v>
      </c>
      <c r="AX3459">
        <f t="shared" ref="AX3459:AX3522" ca="1" si="355">-LN(1-RAND())/$AW$2</f>
        <v>3.366516684737193</v>
      </c>
    </row>
    <row r="3460" spans="1:50">
      <c r="A3460">
        <f t="shared" ca="1" si="351"/>
        <v>0.92438710906392707</v>
      </c>
      <c r="R3460">
        <f t="shared" ca="1" si="352"/>
        <v>-0.45224566388331822</v>
      </c>
      <c r="AH3460">
        <f t="shared" ca="1" si="353"/>
        <v>35.271430454222582</v>
      </c>
      <c r="AI3460">
        <f t="shared" ca="1" si="354"/>
        <v>0.89153461956759894</v>
      </c>
      <c r="AX3460">
        <f t="shared" ca="1" si="355"/>
        <v>1.7664342095659717</v>
      </c>
    </row>
    <row r="3461" spans="1:50">
      <c r="A3461">
        <f t="shared" ca="1" si="351"/>
        <v>0.12821563227869792</v>
      </c>
      <c r="R3461">
        <f t="shared" ca="1" si="352"/>
        <v>-0.82036374252578659</v>
      </c>
      <c r="AH3461">
        <f t="shared" ca="1" si="353"/>
        <v>19.994437394829404</v>
      </c>
      <c r="AI3461">
        <f t="shared" ca="1" si="354"/>
        <v>0.54983310637359395</v>
      </c>
      <c r="AX3461">
        <f t="shared" ca="1" si="355"/>
        <v>0.42376124110887475</v>
      </c>
    </row>
    <row r="3462" spans="1:50">
      <c r="A3462">
        <f t="shared" ca="1" si="351"/>
        <v>0.65435214747206516</v>
      </c>
      <c r="R3462">
        <f t="shared" ca="1" si="352"/>
        <v>-1.3959621884733018E-2</v>
      </c>
      <c r="AH3462">
        <f t="shared" ca="1" si="353"/>
        <v>31.286015010684661</v>
      </c>
      <c r="AI3462">
        <f t="shared" ca="1" si="354"/>
        <v>0.82489338290984004</v>
      </c>
      <c r="AX3462">
        <f t="shared" ca="1" si="355"/>
        <v>1.4267392289376368</v>
      </c>
    </row>
    <row r="3463" spans="1:50">
      <c r="A3463">
        <f t="shared" ca="1" si="351"/>
        <v>8.184690601905853E-2</v>
      </c>
      <c r="R3463">
        <f t="shared" ca="1" si="352"/>
        <v>0.59179759580960234</v>
      </c>
      <c r="AH3463">
        <f t="shared" ca="1" si="353"/>
        <v>33.90311915070977</v>
      </c>
      <c r="AI3463">
        <f t="shared" ca="1" si="354"/>
        <v>0.87044521346187664</v>
      </c>
      <c r="AX3463">
        <f t="shared" ca="1" si="355"/>
        <v>0.47703995893563017</v>
      </c>
    </row>
    <row r="3464" spans="1:50">
      <c r="A3464">
        <f t="shared" ca="1" si="351"/>
        <v>0.45480149027391359</v>
      </c>
      <c r="R3464">
        <f t="shared" ca="1" si="352"/>
        <v>0.38107814238550547</v>
      </c>
      <c r="AH3464">
        <f t="shared" ca="1" si="353"/>
        <v>20.495361085404873</v>
      </c>
      <c r="AI3464">
        <f t="shared" ca="1" si="354"/>
        <v>0.56473814125967947</v>
      </c>
      <c r="AX3464">
        <f t="shared" ca="1" si="355"/>
        <v>2.1394526665990505</v>
      </c>
    </row>
    <row r="3465" spans="1:50">
      <c r="A3465">
        <f t="shared" ca="1" si="351"/>
        <v>0.46169799283800406</v>
      </c>
      <c r="R3465">
        <f t="shared" ca="1" si="352"/>
        <v>0.13961042645670182</v>
      </c>
      <c r="AH3465">
        <f t="shared" ca="1" si="353"/>
        <v>43.493225457889004</v>
      </c>
      <c r="AI3465">
        <f t="shared" ca="1" si="354"/>
        <v>0.9788309425290681</v>
      </c>
      <c r="AX3465">
        <f t="shared" ca="1" si="355"/>
        <v>0.58377006564956668</v>
      </c>
    </row>
    <row r="3466" spans="1:50">
      <c r="A3466">
        <f t="shared" ca="1" si="351"/>
        <v>0.21895623707095424</v>
      </c>
      <c r="R3466">
        <f t="shared" ca="1" si="352"/>
        <v>1.548603497754325</v>
      </c>
      <c r="AH3466">
        <f t="shared" ca="1" si="353"/>
        <v>25.744538874355172</v>
      </c>
      <c r="AI3466">
        <f t="shared" ca="1" si="354"/>
        <v>0.70583630279116627</v>
      </c>
      <c r="AX3466">
        <f t="shared" ca="1" si="355"/>
        <v>0.45215253554647</v>
      </c>
    </row>
    <row r="3467" spans="1:50">
      <c r="A3467">
        <f t="shared" ca="1" si="351"/>
        <v>9.8961699979232209E-2</v>
      </c>
      <c r="R3467">
        <f t="shared" ca="1" si="352"/>
        <v>0.92097592522580363</v>
      </c>
      <c r="AH3467">
        <f t="shared" ca="1" si="353"/>
        <v>25.625908551725729</v>
      </c>
      <c r="AI3467">
        <f t="shared" ca="1" si="354"/>
        <v>0.70295183303558151</v>
      </c>
      <c r="AX3467">
        <f t="shared" ca="1" si="355"/>
        <v>3.0975336178159254</v>
      </c>
    </row>
    <row r="3468" spans="1:50">
      <c r="A3468">
        <f t="shared" ca="1" si="351"/>
        <v>0.38678495242211297</v>
      </c>
      <c r="R3468">
        <f t="shared" ca="1" si="352"/>
        <v>0.7922873878758504</v>
      </c>
      <c r="AH3468">
        <f t="shared" ca="1" si="353"/>
        <v>13.658842680829636</v>
      </c>
      <c r="AI3468">
        <f t="shared" ca="1" si="354"/>
        <v>0.3396601423516552</v>
      </c>
      <c r="AX3468">
        <f t="shared" ca="1" si="355"/>
        <v>0.33299169121486338</v>
      </c>
    </row>
    <row r="3469" spans="1:50">
      <c r="A3469">
        <f t="shared" ca="1" si="351"/>
        <v>0.21901064372534373</v>
      </c>
      <c r="R3469">
        <f t="shared" ca="1" si="352"/>
        <v>1.6412059322161039</v>
      </c>
      <c r="AH3469">
        <f t="shared" ca="1" si="353"/>
        <v>20.031736791985367</v>
      </c>
      <c r="AI3469">
        <f t="shared" ca="1" si="354"/>
        <v>0.55095160014757827</v>
      </c>
      <c r="AX3469">
        <f t="shared" ca="1" si="355"/>
        <v>0.62835837332119115</v>
      </c>
    </row>
    <row r="3470" spans="1:50">
      <c r="A3470">
        <f t="shared" ca="1" si="351"/>
        <v>0.90296595687349723</v>
      </c>
      <c r="R3470">
        <f t="shared" ca="1" si="352"/>
        <v>9.6206365520104961E-2</v>
      </c>
      <c r="AH3470">
        <f t="shared" ca="1" si="353"/>
        <v>15.605265397378652</v>
      </c>
      <c r="AI3470">
        <f t="shared" ca="1" si="354"/>
        <v>0.40850111580762072</v>
      </c>
      <c r="AX3470">
        <f t="shared" ca="1" si="355"/>
        <v>3.5891461776800559</v>
      </c>
    </row>
    <row r="3471" spans="1:50">
      <c r="A3471">
        <f t="shared" ca="1" si="351"/>
        <v>0.27774883457886901</v>
      </c>
      <c r="R3471">
        <f t="shared" ca="1" si="352"/>
        <v>1.4190432835238398</v>
      </c>
      <c r="AH3471">
        <f t="shared" ca="1" si="353"/>
        <v>22.996312061301019</v>
      </c>
      <c r="AI3471">
        <f t="shared" ca="1" si="354"/>
        <v>0.63540041885468157</v>
      </c>
      <c r="AX3471">
        <f t="shared" ca="1" si="355"/>
        <v>6.272851139428278</v>
      </c>
    </row>
    <row r="3472" spans="1:50">
      <c r="A3472">
        <f t="shared" ca="1" si="351"/>
        <v>0.90890720150582449</v>
      </c>
      <c r="R3472">
        <f t="shared" ca="1" si="352"/>
        <v>0.35456201589729885</v>
      </c>
      <c r="AH3472">
        <f t="shared" ca="1" si="353"/>
        <v>11.687001271581394</v>
      </c>
      <c r="AI3472">
        <f t="shared" ca="1" si="354"/>
        <v>0.26605706421809727</v>
      </c>
      <c r="AX3472">
        <f t="shared" ca="1" si="355"/>
        <v>0.9401211573578856</v>
      </c>
    </row>
    <row r="3473" spans="1:50">
      <c r="A3473">
        <f t="shared" ca="1" si="351"/>
        <v>0.6935360449475757</v>
      </c>
      <c r="R3473">
        <f t="shared" ca="1" si="352"/>
        <v>0.3355279995749007</v>
      </c>
      <c r="AH3473">
        <f t="shared" ca="1" si="353"/>
        <v>20.639506742495538</v>
      </c>
      <c r="AI3473">
        <f t="shared" ca="1" si="354"/>
        <v>0.56898071783801751</v>
      </c>
      <c r="AX3473">
        <f t="shared" ca="1" si="355"/>
        <v>7.2264347341643296</v>
      </c>
    </row>
    <row r="3474" spans="1:50">
      <c r="A3474">
        <f t="shared" ca="1" si="351"/>
        <v>0.57260247652956009</v>
      </c>
      <c r="R3474">
        <f t="shared" ca="1" si="352"/>
        <v>-0.40037005476556808</v>
      </c>
      <c r="AH3474">
        <f t="shared" ca="1" si="353"/>
        <v>31.71246285003112</v>
      </c>
      <c r="AI3474">
        <f t="shared" ca="1" si="354"/>
        <v>0.83278299249425403</v>
      </c>
      <c r="AX3474">
        <f t="shared" ca="1" si="355"/>
        <v>0.15244828390131862</v>
      </c>
    </row>
    <row r="3475" spans="1:50">
      <c r="A3475">
        <f t="shared" ca="1" si="351"/>
        <v>0.64317627051951065</v>
      </c>
      <c r="R3475">
        <f t="shared" ca="1" si="352"/>
        <v>-1.2167734270053918</v>
      </c>
      <c r="AH3475">
        <f t="shared" ca="1" si="353"/>
        <v>5.5122199854863974</v>
      </c>
      <c r="AI3475">
        <f t="shared" ca="1" si="354"/>
        <v>6.0769138336791317E-2</v>
      </c>
      <c r="AX3475">
        <f t="shared" ca="1" si="355"/>
        <v>1.3075196293359146</v>
      </c>
    </row>
    <row r="3476" spans="1:50">
      <c r="A3476">
        <f t="shared" ca="1" si="351"/>
        <v>0.7610268980547934</v>
      </c>
      <c r="R3476">
        <f t="shared" ca="1" si="352"/>
        <v>-1.4364327403033288</v>
      </c>
      <c r="AH3476">
        <f t="shared" ca="1" si="353"/>
        <v>25.598049299077175</v>
      </c>
      <c r="AI3476">
        <f t="shared" ca="1" si="354"/>
        <v>0.70227240099486599</v>
      </c>
      <c r="AX3476">
        <f t="shared" ca="1" si="355"/>
        <v>7.6326358032846038</v>
      </c>
    </row>
    <row r="3477" spans="1:50">
      <c r="A3477">
        <f t="shared" ca="1" si="351"/>
        <v>0.74696338322135836</v>
      </c>
      <c r="R3477">
        <f t="shared" ca="1" si="352"/>
        <v>-0.20984980534978478</v>
      </c>
      <c r="AH3477">
        <f t="shared" ca="1" si="353"/>
        <v>15.660131283569633</v>
      </c>
      <c r="AI3477">
        <f t="shared" ca="1" si="354"/>
        <v>0.41038670826916357</v>
      </c>
      <c r="AX3477">
        <f t="shared" ca="1" si="355"/>
        <v>1.5632737929492884</v>
      </c>
    </row>
    <row r="3478" spans="1:50">
      <c r="A3478">
        <f t="shared" ca="1" si="351"/>
        <v>0.19079835666284306</v>
      </c>
      <c r="R3478">
        <f t="shared" ca="1" si="352"/>
        <v>-0.77512415439173077</v>
      </c>
      <c r="AH3478">
        <f t="shared" ca="1" si="353"/>
        <v>7.1939006340261011</v>
      </c>
      <c r="AI3478">
        <f t="shared" ca="1" si="354"/>
        <v>0.10350441266448229</v>
      </c>
      <c r="AX3478">
        <f t="shared" ca="1" si="355"/>
        <v>1.3470425890412725</v>
      </c>
    </row>
    <row r="3479" spans="1:50">
      <c r="A3479">
        <f t="shared" ca="1" si="351"/>
        <v>0.67569708910900428</v>
      </c>
      <c r="R3479">
        <f t="shared" ca="1" si="352"/>
        <v>-2.638874931744597</v>
      </c>
      <c r="AH3479">
        <f t="shared" ca="1" si="353"/>
        <v>13.30447457635416</v>
      </c>
      <c r="AI3479">
        <f t="shared" ca="1" si="354"/>
        <v>0.32671920694128087</v>
      </c>
      <c r="AX3479">
        <f t="shared" ca="1" si="355"/>
        <v>0.11035154183803099</v>
      </c>
    </row>
    <row r="3480" spans="1:50">
      <c r="A3480">
        <f t="shared" ca="1" si="351"/>
        <v>0.86214107226536763</v>
      </c>
      <c r="R3480">
        <f t="shared" ca="1" si="352"/>
        <v>0.59167246408887675</v>
      </c>
      <c r="AH3480">
        <f t="shared" ca="1" si="353"/>
        <v>6.2658171909760982</v>
      </c>
      <c r="AI3480">
        <f t="shared" ca="1" si="354"/>
        <v>7.8520930141463219E-2</v>
      </c>
      <c r="AX3480">
        <f t="shared" ca="1" si="355"/>
        <v>0.7055552787527779</v>
      </c>
    </row>
    <row r="3481" spans="1:50">
      <c r="A3481">
        <f t="shared" ca="1" si="351"/>
        <v>0.53924702823049986</v>
      </c>
      <c r="R3481">
        <f t="shared" ca="1" si="352"/>
        <v>1.0849290233698421</v>
      </c>
      <c r="AH3481">
        <f t="shared" ca="1" si="353"/>
        <v>17.251029272883009</v>
      </c>
      <c r="AI3481">
        <f t="shared" ca="1" si="354"/>
        <v>0.46375245815721711</v>
      </c>
      <c r="AX3481">
        <f t="shared" ca="1" si="355"/>
        <v>0.13872207562934163</v>
      </c>
    </row>
    <row r="3482" spans="1:50">
      <c r="A3482">
        <f t="shared" ca="1" si="351"/>
        <v>0.25873403518314231</v>
      </c>
      <c r="R3482">
        <f t="shared" ca="1" si="352"/>
        <v>-0.6675345773719058</v>
      </c>
      <c r="AH3482">
        <f t="shared" ca="1" si="353"/>
        <v>18.571182714502363</v>
      </c>
      <c r="AI3482">
        <f t="shared" ca="1" si="354"/>
        <v>0.50611472201740249</v>
      </c>
      <c r="AX3482">
        <f t="shared" ca="1" si="355"/>
        <v>0.67011563364197613</v>
      </c>
    </row>
    <row r="3483" spans="1:50">
      <c r="A3483">
        <f t="shared" ca="1" si="351"/>
        <v>0.55841982875029861</v>
      </c>
      <c r="R3483">
        <f t="shared" ca="1" si="352"/>
        <v>0.1560260010315849</v>
      </c>
      <c r="AH3483">
        <f t="shared" ca="1" si="353"/>
        <v>9.5122632500174173</v>
      </c>
      <c r="AI3483">
        <f t="shared" ca="1" si="354"/>
        <v>0.18096630427526383</v>
      </c>
      <c r="AX3483">
        <f t="shared" ca="1" si="355"/>
        <v>2.1258466118437331</v>
      </c>
    </row>
    <row r="3484" spans="1:50">
      <c r="A3484">
        <f t="shared" ca="1" si="351"/>
        <v>0.21433520231834258</v>
      </c>
      <c r="R3484">
        <f t="shared" ca="1" si="352"/>
        <v>6.9487104221672064E-2</v>
      </c>
      <c r="AH3484">
        <f t="shared" ca="1" si="353"/>
        <v>12.475244869038121</v>
      </c>
      <c r="AI3484">
        <f t="shared" ca="1" si="354"/>
        <v>0.29594637618067499</v>
      </c>
      <c r="AX3484">
        <f t="shared" ca="1" si="355"/>
        <v>4.0529423052802676</v>
      </c>
    </row>
    <row r="3485" spans="1:50">
      <c r="A3485">
        <f t="shared" ca="1" si="351"/>
        <v>0.47025604603550786</v>
      </c>
      <c r="R3485">
        <f t="shared" ca="1" si="352"/>
        <v>1.239245837164535</v>
      </c>
      <c r="AH3485">
        <f t="shared" ca="1" si="353"/>
        <v>4.3269401791618165</v>
      </c>
      <c r="AI3485">
        <f t="shared" ca="1" si="354"/>
        <v>3.7444822628089791E-2</v>
      </c>
      <c r="AX3485">
        <f t="shared" ca="1" si="355"/>
        <v>2.8323759963470736</v>
      </c>
    </row>
    <row r="3486" spans="1:50">
      <c r="A3486">
        <f t="shared" ca="1" si="351"/>
        <v>0.89709521391307046</v>
      </c>
      <c r="R3486">
        <f t="shared" ca="1" si="352"/>
        <v>-0.28697735623685566</v>
      </c>
      <c r="AH3486">
        <f t="shared" ca="1" si="353"/>
        <v>23.535879386328862</v>
      </c>
      <c r="AI3486">
        <f t="shared" ca="1" si="354"/>
        <v>0.64982516007253321</v>
      </c>
      <c r="AX3486">
        <f t="shared" ca="1" si="355"/>
        <v>2.5905606854924996</v>
      </c>
    </row>
    <row r="3487" spans="1:50">
      <c r="A3487">
        <f t="shared" ca="1" si="351"/>
        <v>0.57171993344044236</v>
      </c>
      <c r="R3487">
        <f t="shared" ca="1" si="352"/>
        <v>7.4349761185329863E-2</v>
      </c>
      <c r="AH3487">
        <f t="shared" ca="1" si="353"/>
        <v>18.284574213793508</v>
      </c>
      <c r="AI3487">
        <f t="shared" ca="1" si="354"/>
        <v>0.49706588359981407</v>
      </c>
      <c r="AX3487">
        <f t="shared" ca="1" si="355"/>
        <v>4.8318120941447544</v>
      </c>
    </row>
    <row r="3488" spans="1:50">
      <c r="A3488">
        <f t="shared" ca="1" si="351"/>
        <v>0.44818365843027896</v>
      </c>
      <c r="R3488">
        <f t="shared" ca="1" si="352"/>
        <v>0.52623191101202227</v>
      </c>
      <c r="AH3488">
        <f t="shared" ca="1" si="353"/>
        <v>37.5930696009165</v>
      </c>
      <c r="AI3488">
        <f t="shared" ca="1" si="354"/>
        <v>0.92303403903614889</v>
      </c>
      <c r="AX3488">
        <f t="shared" ca="1" si="355"/>
        <v>3.0525861782635006</v>
      </c>
    </row>
    <row r="3489" spans="1:50">
      <c r="A3489">
        <f t="shared" ca="1" si="351"/>
        <v>0.54412094494428975</v>
      </c>
      <c r="R3489">
        <f t="shared" ca="1" si="352"/>
        <v>-1.8373600676698609</v>
      </c>
      <c r="AH3489">
        <f t="shared" ca="1" si="353"/>
        <v>18.541317935739915</v>
      </c>
      <c r="AI3489">
        <f t="shared" ca="1" si="354"/>
        <v>0.50517566138990044</v>
      </c>
      <c r="AX3489">
        <f t="shared" ca="1" si="355"/>
        <v>1.7330276271367568</v>
      </c>
    </row>
    <row r="3490" spans="1:50">
      <c r="A3490">
        <f t="shared" ca="1" si="351"/>
        <v>0.27472092982800145</v>
      </c>
      <c r="R3490">
        <f t="shared" ca="1" si="352"/>
        <v>-0.65207829134898931</v>
      </c>
      <c r="AH3490">
        <f t="shared" ca="1" si="353"/>
        <v>16.780710729582076</v>
      </c>
      <c r="AI3490">
        <f t="shared" ca="1" si="354"/>
        <v>0.44823941018414826</v>
      </c>
      <c r="AX3490">
        <f t="shared" ca="1" si="355"/>
        <v>2.7738203114240241</v>
      </c>
    </row>
    <row r="3491" spans="1:50">
      <c r="A3491">
        <f t="shared" ca="1" si="351"/>
        <v>0.28006973188648754</v>
      </c>
      <c r="R3491">
        <f t="shared" ca="1" si="352"/>
        <v>-0.72401639978797161</v>
      </c>
      <c r="AH3491">
        <f t="shared" ca="1" si="353"/>
        <v>40.057976069699684</v>
      </c>
      <c r="AI3491">
        <f t="shared" ca="1" si="354"/>
        <v>0.95057808008466793</v>
      </c>
      <c r="AX3491">
        <f t="shared" ca="1" si="355"/>
        <v>1.1324369779389563</v>
      </c>
    </row>
    <row r="3492" spans="1:50">
      <c r="A3492">
        <f t="shared" ca="1" si="351"/>
        <v>0.1260810439645782</v>
      </c>
      <c r="R3492">
        <f t="shared" ca="1" si="352"/>
        <v>-0.18836221267636982</v>
      </c>
      <c r="AH3492">
        <f t="shared" ca="1" si="353"/>
        <v>31.654546431028159</v>
      </c>
      <c r="AI3492">
        <f t="shared" ca="1" si="354"/>
        <v>0.83172216667434917</v>
      </c>
      <c r="AX3492">
        <f t="shared" ca="1" si="355"/>
        <v>1.4010724185528705</v>
      </c>
    </row>
    <row r="3493" spans="1:50">
      <c r="A3493">
        <f t="shared" ca="1" si="351"/>
        <v>0.85231388253306706</v>
      </c>
      <c r="R3493">
        <f t="shared" ca="1" si="352"/>
        <v>-0.74985340144410983</v>
      </c>
      <c r="AH3493">
        <f t="shared" ca="1" si="353"/>
        <v>11.647927651141757</v>
      </c>
      <c r="AI3493">
        <f t="shared" ca="1" si="354"/>
        <v>0.26455927327397144</v>
      </c>
      <c r="AX3493">
        <f t="shared" ca="1" si="355"/>
        <v>2.449769228327757</v>
      </c>
    </row>
    <row r="3494" spans="1:50">
      <c r="A3494">
        <f t="shared" ca="1" si="351"/>
        <v>0.52062132105589121</v>
      </c>
      <c r="R3494">
        <f t="shared" ca="1" si="352"/>
        <v>-2.016499467960871</v>
      </c>
      <c r="AH3494">
        <f t="shared" ca="1" si="353"/>
        <v>24.647849203212175</v>
      </c>
      <c r="AI3494">
        <f t="shared" ca="1" si="354"/>
        <v>0.67863422498846526</v>
      </c>
      <c r="AX3494">
        <f t="shared" ca="1" si="355"/>
        <v>1.593020371442109</v>
      </c>
    </row>
    <row r="3495" spans="1:50">
      <c r="A3495">
        <f t="shared" ca="1" si="351"/>
        <v>0.7281350112463324</v>
      </c>
      <c r="R3495">
        <f t="shared" ca="1" si="352"/>
        <v>1.1925407100816399</v>
      </c>
      <c r="AH3495">
        <f t="shared" ca="1" si="353"/>
        <v>40.051510907324648</v>
      </c>
      <c r="AI3495">
        <f t="shared" ca="1" si="354"/>
        <v>0.95051378238645978</v>
      </c>
      <c r="AX3495">
        <f t="shared" ca="1" si="355"/>
        <v>8.4615981364898989</v>
      </c>
    </row>
    <row r="3496" spans="1:50">
      <c r="A3496">
        <f t="shared" ca="1" si="351"/>
        <v>0.4389649937955783</v>
      </c>
      <c r="R3496">
        <f t="shared" ca="1" si="352"/>
        <v>-0.21090158641549361</v>
      </c>
      <c r="AH3496">
        <f t="shared" ca="1" si="353"/>
        <v>16.95750354846674</v>
      </c>
      <c r="AI3496">
        <f t="shared" ca="1" si="354"/>
        <v>0.45409671412520602</v>
      </c>
      <c r="AX3496">
        <f t="shared" ca="1" si="355"/>
        <v>0.22138556022268494</v>
      </c>
    </row>
    <row r="3497" spans="1:50">
      <c r="A3497">
        <f t="shared" ca="1" si="351"/>
        <v>0.47181063483212138</v>
      </c>
      <c r="R3497">
        <f t="shared" ca="1" si="352"/>
        <v>1.2302145072883739</v>
      </c>
      <c r="AH3497">
        <f t="shared" ca="1" si="353"/>
        <v>34.137678455422076</v>
      </c>
      <c r="AI3497">
        <f t="shared" ca="1" si="354"/>
        <v>0.87419337760820948</v>
      </c>
      <c r="AX3497">
        <f t="shared" ca="1" si="355"/>
        <v>1.0041886286858996</v>
      </c>
    </row>
    <row r="3498" spans="1:50">
      <c r="A3498">
        <f t="shared" ca="1" si="351"/>
        <v>0.12509653723935421</v>
      </c>
      <c r="R3498">
        <f t="shared" ca="1" si="352"/>
        <v>-8.8498770920473785E-2</v>
      </c>
      <c r="AH3498">
        <f t="shared" ca="1" si="353"/>
        <v>10.462665449967616</v>
      </c>
      <c r="AI3498">
        <f t="shared" ca="1" si="354"/>
        <v>0.21839958833940787</v>
      </c>
      <c r="AX3498">
        <f t="shared" ca="1" si="355"/>
        <v>1.553425130768594</v>
      </c>
    </row>
    <row r="3499" spans="1:50">
      <c r="A3499">
        <f t="shared" ca="1" si="351"/>
        <v>0.15623338301420298</v>
      </c>
      <c r="R3499">
        <f t="shared" ca="1" si="352"/>
        <v>-1.224170389972234</v>
      </c>
      <c r="AH3499">
        <f t="shared" ca="1" si="353"/>
        <v>8.5486099205304953</v>
      </c>
      <c r="AI3499">
        <f t="shared" ca="1" si="354"/>
        <v>0.14615746314678479</v>
      </c>
      <c r="AX3499">
        <f t="shared" ca="1" si="355"/>
        <v>1.078679194854296</v>
      </c>
    </row>
    <row r="3500" spans="1:50">
      <c r="A3500">
        <f t="shared" ca="1" si="351"/>
        <v>0.89534784405596857</v>
      </c>
      <c r="R3500">
        <f t="shared" ca="1" si="352"/>
        <v>1.2820429573098198</v>
      </c>
      <c r="AH3500">
        <f t="shared" ca="1" si="353"/>
        <v>23.194830872508909</v>
      </c>
      <c r="AI3500">
        <f t="shared" ca="1" si="354"/>
        <v>0.64074145402329929</v>
      </c>
      <c r="AX3500">
        <f t="shared" ca="1" si="355"/>
        <v>0.71607475443096269</v>
      </c>
    </row>
    <row r="3501" spans="1:50">
      <c r="A3501">
        <f t="shared" ca="1" si="351"/>
        <v>0.71454320805447225</v>
      </c>
      <c r="R3501">
        <f t="shared" ca="1" si="352"/>
        <v>1.4196963489473489</v>
      </c>
      <c r="AH3501">
        <f t="shared" ca="1" si="353"/>
        <v>5.4027711162315173</v>
      </c>
      <c r="AI3501">
        <f t="shared" ca="1" si="354"/>
        <v>5.8379871468771105E-2</v>
      </c>
      <c r="AX3501">
        <f t="shared" ca="1" si="355"/>
        <v>4.7718008134756591</v>
      </c>
    </row>
    <row r="3502" spans="1:50">
      <c r="A3502">
        <f t="shared" ca="1" si="351"/>
        <v>0.92898763177924504</v>
      </c>
      <c r="R3502">
        <f t="shared" ca="1" si="352"/>
        <v>0.35627207125835392</v>
      </c>
      <c r="AH3502">
        <f t="shared" ca="1" si="353"/>
        <v>33.183793155873971</v>
      </c>
      <c r="AI3502">
        <f t="shared" ca="1" si="354"/>
        <v>0.85860759368778439</v>
      </c>
      <c r="AX3502">
        <f t="shared" ca="1" si="355"/>
        <v>0.45729259008841422</v>
      </c>
    </row>
    <row r="3503" spans="1:50">
      <c r="A3503">
        <f t="shared" ca="1" si="351"/>
        <v>0.35278562016335413</v>
      </c>
      <c r="R3503">
        <f t="shared" ca="1" si="352"/>
        <v>-0.18199097771438946</v>
      </c>
      <c r="AH3503">
        <f t="shared" ca="1" si="353"/>
        <v>4.8650582316215027</v>
      </c>
      <c r="AI3503">
        <f t="shared" ca="1" si="354"/>
        <v>4.7337583194136279E-2</v>
      </c>
      <c r="AX3503">
        <f t="shared" ca="1" si="355"/>
        <v>3.359536310167476</v>
      </c>
    </row>
    <row r="3504" spans="1:50">
      <c r="A3504">
        <f t="shared" ca="1" si="351"/>
        <v>0.95708667024522609</v>
      </c>
      <c r="R3504">
        <f t="shared" ca="1" si="352"/>
        <v>-0.61542952783316385</v>
      </c>
      <c r="AH3504">
        <f t="shared" ca="1" si="353"/>
        <v>2.4342689298086202</v>
      </c>
      <c r="AI3504">
        <f t="shared" ca="1" si="354"/>
        <v>1.1851330445263208E-2</v>
      </c>
      <c r="AX3504">
        <f t="shared" ca="1" si="355"/>
        <v>0.39038265074853207</v>
      </c>
    </row>
    <row r="3505" spans="1:50">
      <c r="A3505">
        <f t="shared" ca="1" si="351"/>
        <v>0.2156529707789463</v>
      </c>
      <c r="R3505">
        <f t="shared" ca="1" si="352"/>
        <v>1.7048534233684196</v>
      </c>
      <c r="AH3505">
        <f t="shared" ca="1" si="353"/>
        <v>26.170512303420448</v>
      </c>
      <c r="AI3505">
        <f t="shared" ca="1" si="354"/>
        <v>0.71607775805928187</v>
      </c>
      <c r="AX3505">
        <f t="shared" ca="1" si="355"/>
        <v>1.3296586295700843</v>
      </c>
    </row>
    <row r="3506" spans="1:50">
      <c r="A3506">
        <f t="shared" ca="1" si="351"/>
        <v>0.13096732989154736</v>
      </c>
      <c r="R3506">
        <f t="shared" ca="1" si="352"/>
        <v>-1.4145149812954372</v>
      </c>
      <c r="AH3506">
        <f t="shared" ca="1" si="353"/>
        <v>15.549860163740043</v>
      </c>
      <c r="AI3506">
        <f t="shared" ca="1" si="354"/>
        <v>0.40659393263106747</v>
      </c>
      <c r="AX3506">
        <f t="shared" ca="1" si="355"/>
        <v>1.082013870132926</v>
      </c>
    </row>
    <row r="3507" spans="1:50">
      <c r="A3507">
        <f t="shared" ca="1" si="351"/>
        <v>0.62557065207533491</v>
      </c>
      <c r="R3507">
        <f t="shared" ca="1" si="352"/>
        <v>0.33127236272663602</v>
      </c>
      <c r="AH3507">
        <f t="shared" ca="1" si="353"/>
        <v>33.798187083231426</v>
      </c>
      <c r="AI3507">
        <f t="shared" ca="1" si="354"/>
        <v>0.86875062910501555</v>
      </c>
      <c r="AX3507">
        <f t="shared" ca="1" si="355"/>
        <v>3.8676196481247525</v>
      </c>
    </row>
    <row r="3508" spans="1:50">
      <c r="A3508">
        <f t="shared" ca="1" si="351"/>
        <v>0.69289739796167393</v>
      </c>
      <c r="R3508">
        <f t="shared" ca="1" si="352"/>
        <v>1.5710439294879124</v>
      </c>
      <c r="AH3508">
        <f t="shared" ca="1" si="353"/>
        <v>14.737935387680096</v>
      </c>
      <c r="AI3508">
        <f t="shared" ca="1" si="354"/>
        <v>0.37829339963828812</v>
      </c>
      <c r="AX3508">
        <f t="shared" ca="1" si="355"/>
        <v>4.6353588897295772</v>
      </c>
    </row>
    <row r="3509" spans="1:50">
      <c r="A3509">
        <f t="shared" ca="1" si="351"/>
        <v>0.76805752737707311</v>
      </c>
      <c r="R3509">
        <f t="shared" ca="1" si="352"/>
        <v>1.0458553766557335</v>
      </c>
      <c r="AH3509">
        <f t="shared" ca="1" si="353"/>
        <v>11.07586650295606</v>
      </c>
      <c r="AI3509">
        <f t="shared" ca="1" si="354"/>
        <v>0.24245591575215097</v>
      </c>
      <c r="AX3509">
        <f t="shared" ca="1" si="355"/>
        <v>2.8191829479145198</v>
      </c>
    </row>
    <row r="3510" spans="1:50">
      <c r="A3510">
        <f t="shared" ca="1" si="351"/>
        <v>0.85939676890494421</v>
      </c>
      <c r="R3510">
        <f t="shared" ca="1" si="352"/>
        <v>0.75981095049644665</v>
      </c>
      <c r="AH3510">
        <f t="shared" ca="1" si="353"/>
        <v>17.455354457644439</v>
      </c>
      <c r="AI3510">
        <f t="shared" ca="1" si="354"/>
        <v>0.47042302326121821</v>
      </c>
      <c r="AX3510">
        <f t="shared" ca="1" si="355"/>
        <v>6.044047695029457</v>
      </c>
    </row>
    <row r="3511" spans="1:50">
      <c r="A3511">
        <f t="shared" ca="1" si="351"/>
        <v>0.98524617501068468</v>
      </c>
      <c r="R3511">
        <f t="shared" ca="1" si="352"/>
        <v>-0.1967521559975495</v>
      </c>
      <c r="AH3511">
        <f t="shared" ca="1" si="353"/>
        <v>20.816552253811395</v>
      </c>
      <c r="AI3511">
        <f t="shared" ca="1" si="354"/>
        <v>0.57416318882273953</v>
      </c>
      <c r="AX3511">
        <f t="shared" ca="1" si="355"/>
        <v>2.049086246514511</v>
      </c>
    </row>
    <row r="3512" spans="1:50">
      <c r="A3512">
        <f t="shared" ca="1" si="351"/>
        <v>0.92886006587621328</v>
      </c>
      <c r="R3512">
        <f t="shared" ca="1" si="352"/>
        <v>0.45397787907891801</v>
      </c>
      <c r="AH3512">
        <f t="shared" ca="1" si="353"/>
        <v>22.656925379808829</v>
      </c>
      <c r="AI3512">
        <f t="shared" ca="1" si="354"/>
        <v>0.62617813515732879</v>
      </c>
      <c r="AX3512">
        <f t="shared" ca="1" si="355"/>
        <v>1.4815662417887926E-2</v>
      </c>
    </row>
    <row r="3513" spans="1:50">
      <c r="A3513">
        <f t="shared" ca="1" si="351"/>
        <v>0.45274895701296325</v>
      </c>
      <c r="R3513">
        <f t="shared" ca="1" si="352"/>
        <v>-1.8784257170267256</v>
      </c>
      <c r="AH3513">
        <f t="shared" ca="1" si="353"/>
        <v>35.054972126317949</v>
      </c>
      <c r="AI3513">
        <f t="shared" ca="1" si="354"/>
        <v>0.88832307092743323</v>
      </c>
      <c r="AX3513">
        <f t="shared" ca="1" si="355"/>
        <v>2.4934209613853575</v>
      </c>
    </row>
    <row r="3514" spans="1:50">
      <c r="A3514">
        <f t="shared" ca="1" si="351"/>
        <v>0.61317539776495134</v>
      </c>
      <c r="R3514">
        <f t="shared" ca="1" si="352"/>
        <v>1.0378285002417413</v>
      </c>
      <c r="AH3514">
        <f t="shared" ca="1" si="353"/>
        <v>42.772614379627193</v>
      </c>
      <c r="AI3514">
        <f t="shared" ca="1" si="354"/>
        <v>0.97388244854721417</v>
      </c>
      <c r="AX3514">
        <f t="shared" ca="1" si="355"/>
        <v>0.59857100188754875</v>
      </c>
    </row>
    <row r="3515" spans="1:50">
      <c r="A3515">
        <f t="shared" ca="1" si="351"/>
        <v>0.66651392707240764</v>
      </c>
      <c r="R3515">
        <f t="shared" ca="1" si="352"/>
        <v>0.32074018165718921</v>
      </c>
      <c r="AH3515">
        <f t="shared" ca="1" si="353"/>
        <v>19.837512348128087</v>
      </c>
      <c r="AI3515">
        <f t="shared" ca="1" si="354"/>
        <v>0.54511216932533724</v>
      </c>
      <c r="AX3515">
        <f t="shared" ca="1" si="355"/>
        <v>0.34777861996272552</v>
      </c>
    </row>
    <row r="3516" spans="1:50">
      <c r="A3516">
        <f t="shared" ca="1" si="351"/>
        <v>0.46912805650442413</v>
      </c>
      <c r="R3516">
        <f t="shared" ca="1" si="352"/>
        <v>0.90582371804753059</v>
      </c>
      <c r="AH3516">
        <f t="shared" ca="1" si="353"/>
        <v>12.716611450758037</v>
      </c>
      <c r="AI3516">
        <f t="shared" ca="1" si="354"/>
        <v>0.30497446914312676</v>
      </c>
      <c r="AX3516">
        <f t="shared" ca="1" si="355"/>
        <v>0.13581336084478426</v>
      </c>
    </row>
    <row r="3517" spans="1:50">
      <c r="A3517">
        <f t="shared" ca="1" si="351"/>
        <v>0.93700141098740486</v>
      </c>
      <c r="R3517">
        <f t="shared" ca="1" si="352"/>
        <v>-1.7421368000671089</v>
      </c>
      <c r="AH3517">
        <f t="shared" ca="1" si="353"/>
        <v>33.382392583760918</v>
      </c>
      <c r="AI3517">
        <f t="shared" ca="1" si="354"/>
        <v>0.86192756187987785</v>
      </c>
      <c r="AX3517">
        <f t="shared" ca="1" si="355"/>
        <v>6.9671960448578638E-2</v>
      </c>
    </row>
    <row r="3518" spans="1:50">
      <c r="A3518">
        <f t="shared" ca="1" si="351"/>
        <v>8.949836620456042E-2</v>
      </c>
      <c r="R3518">
        <f t="shared" ca="1" si="352"/>
        <v>-0.60292413237317466</v>
      </c>
      <c r="AH3518">
        <f t="shared" ca="1" si="353"/>
        <v>20.455575221175994</v>
      </c>
      <c r="AI3518">
        <f t="shared" ca="1" si="354"/>
        <v>0.56356348224420505</v>
      </c>
      <c r="AX3518">
        <f t="shared" ca="1" si="355"/>
        <v>0.18607463876109634</v>
      </c>
    </row>
    <row r="3519" spans="1:50">
      <c r="A3519">
        <f t="shared" ca="1" si="351"/>
        <v>0.50290120800829585</v>
      </c>
      <c r="R3519">
        <f t="shared" ca="1" si="352"/>
        <v>0.83595787488580242</v>
      </c>
      <c r="AH3519">
        <f t="shared" ca="1" si="353"/>
        <v>6.1515245627561814</v>
      </c>
      <c r="AI3519">
        <f t="shared" ca="1" si="354"/>
        <v>7.5682508892385258E-2</v>
      </c>
      <c r="AX3519">
        <f t="shared" ca="1" si="355"/>
        <v>1.440579052122906</v>
      </c>
    </row>
    <row r="3520" spans="1:50">
      <c r="A3520">
        <f t="shared" ca="1" si="351"/>
        <v>0.30883457610203668</v>
      </c>
      <c r="R3520">
        <f t="shared" ca="1" si="352"/>
        <v>-1.8917122192945819</v>
      </c>
      <c r="AH3520">
        <f t="shared" ca="1" si="353"/>
        <v>40.571792263877867</v>
      </c>
      <c r="AI3520">
        <f t="shared" ca="1" si="354"/>
        <v>0.95555444944226342</v>
      </c>
      <c r="AX3520">
        <f t="shared" ca="1" si="355"/>
        <v>0.23417539759013406</v>
      </c>
    </row>
    <row r="3521" spans="1:50">
      <c r="A3521">
        <f t="shared" ca="1" si="351"/>
        <v>0.31555647370676887</v>
      </c>
      <c r="R3521">
        <f t="shared" ca="1" si="352"/>
        <v>7.0807143950125495E-2</v>
      </c>
      <c r="AH3521">
        <f t="shared" ca="1" si="353"/>
        <v>9.836833183543078</v>
      </c>
      <c r="AI3521">
        <f t="shared" ca="1" si="354"/>
        <v>0.19352657416170849</v>
      </c>
      <c r="AX3521">
        <f t="shared" ca="1" si="355"/>
        <v>0.32231787696121567</v>
      </c>
    </row>
    <row r="3522" spans="1:50">
      <c r="A3522">
        <f t="shared" ca="1" si="351"/>
        <v>0.28344038626224421</v>
      </c>
      <c r="R3522">
        <f t="shared" ca="1" si="352"/>
        <v>-0.55684508398981758</v>
      </c>
      <c r="AH3522">
        <f t="shared" ca="1" si="353"/>
        <v>32.852995993637592</v>
      </c>
      <c r="AI3522">
        <f t="shared" ca="1" si="354"/>
        <v>0.85299012680289577</v>
      </c>
      <c r="AX3522">
        <f t="shared" ca="1" si="355"/>
        <v>0.19980294907349702</v>
      </c>
    </row>
    <row r="3523" spans="1:50">
      <c r="A3523">
        <f t="shared" ref="A3523:A3586" ca="1" si="356">RAND()</f>
        <v>0.43408884645915746</v>
      </c>
      <c r="R3523">
        <f t="shared" ref="R3523:R3586" ca="1" si="357">_xlfn.NORM.INV(RAND(),0,1)</f>
        <v>0.5311616406081382</v>
      </c>
      <c r="AH3523">
        <f t="shared" ref="AH3523:AH3586" ca="1" si="358">IF(AI3523&lt;$AL$4,$AL$1+SQRT(AI3523*($AL$2-$AL$1)*($AL$3-$AL$1)),$AL$2-SQRT((1-AI3523)*($AL$2-$AL$1)*($AL$2-$AL$3)))</f>
        <v>2.2588324326821918</v>
      </c>
      <c r="AI3523">
        <f t="shared" ref="AI3523:AI3586" ca="1" si="359">RAND()</f>
        <v>1.0204647917873899E-2</v>
      </c>
      <c r="AX3523">
        <f t="shared" ref="AX3523:AX3586" ca="1" si="360">-LN(1-RAND())/$AW$2</f>
        <v>2.5867652642136667</v>
      </c>
    </row>
    <row r="3524" spans="1:50">
      <c r="A3524">
        <f t="shared" ca="1" si="356"/>
        <v>0.71614539156116064</v>
      </c>
      <c r="R3524">
        <f t="shared" ca="1" si="357"/>
        <v>1.4130677391657347</v>
      </c>
      <c r="AH3524">
        <f t="shared" ca="1" si="358"/>
        <v>7.0171454128448234</v>
      </c>
      <c r="AI3524">
        <f t="shared" ca="1" si="359"/>
        <v>9.8480659490018274E-2</v>
      </c>
      <c r="AX3524">
        <f t="shared" ca="1" si="360"/>
        <v>5.4988124402322779E-2</v>
      </c>
    </row>
    <row r="3525" spans="1:50">
      <c r="A3525">
        <f t="shared" ca="1" si="356"/>
        <v>0.62318957975241007</v>
      </c>
      <c r="R3525">
        <f t="shared" ca="1" si="357"/>
        <v>-2.2543523435913757</v>
      </c>
      <c r="AH3525">
        <f t="shared" ca="1" si="358"/>
        <v>37.527456238632297</v>
      </c>
      <c r="AI3525">
        <f t="shared" ca="1" si="359"/>
        <v>0.92221782606038383</v>
      </c>
      <c r="AX3525">
        <f t="shared" ca="1" si="360"/>
        <v>1.3964740529108608</v>
      </c>
    </row>
    <row r="3526" spans="1:50">
      <c r="A3526">
        <f t="shared" ca="1" si="356"/>
        <v>9.2581518769010662E-2</v>
      </c>
      <c r="R3526">
        <f t="shared" ca="1" si="357"/>
        <v>2.3639658866717959</v>
      </c>
      <c r="AH3526">
        <f t="shared" ca="1" si="358"/>
        <v>14.751107867826555</v>
      </c>
      <c r="AI3526">
        <f t="shared" ca="1" si="359"/>
        <v>0.37875780172720042</v>
      </c>
      <c r="AX3526">
        <f t="shared" ca="1" si="360"/>
        <v>0.39648406746146869</v>
      </c>
    </row>
    <row r="3527" spans="1:50">
      <c r="A3527">
        <f t="shared" ca="1" si="356"/>
        <v>0.11452522875122961</v>
      </c>
      <c r="R3527">
        <f t="shared" ca="1" si="357"/>
        <v>-2.2921173323040271</v>
      </c>
      <c r="AH3527">
        <f t="shared" ca="1" si="358"/>
        <v>16.105830079436821</v>
      </c>
      <c r="AI3527">
        <f t="shared" ca="1" si="359"/>
        <v>0.42559262269799514</v>
      </c>
      <c r="AX3527">
        <f t="shared" ca="1" si="360"/>
        <v>1.6049275892534736</v>
      </c>
    </row>
    <row r="3528" spans="1:50">
      <c r="A3528">
        <f t="shared" ca="1" si="356"/>
        <v>0.51429450027972812</v>
      </c>
      <c r="R3528">
        <f t="shared" ca="1" si="357"/>
        <v>-1.0349237996597449</v>
      </c>
      <c r="AH3528">
        <f t="shared" ca="1" si="358"/>
        <v>3.663314589778123</v>
      </c>
      <c r="AI3528">
        <f t="shared" ca="1" si="359"/>
        <v>2.6839747567362515E-2</v>
      </c>
      <c r="AX3528">
        <f t="shared" ca="1" si="360"/>
        <v>4.7346309642499271</v>
      </c>
    </row>
    <row r="3529" spans="1:50">
      <c r="A3529">
        <f t="shared" ca="1" si="356"/>
        <v>0.20376044947621574</v>
      </c>
      <c r="R3529">
        <f t="shared" ca="1" si="357"/>
        <v>0.43258753140979178</v>
      </c>
      <c r="AH3529">
        <f t="shared" ca="1" si="358"/>
        <v>30.266174679874041</v>
      </c>
      <c r="AI3529">
        <f t="shared" ca="1" si="359"/>
        <v>0.80528806911737782</v>
      </c>
      <c r="AX3529">
        <f t="shared" ca="1" si="360"/>
        <v>2.5804717311559653</v>
      </c>
    </row>
    <row r="3530" spans="1:50">
      <c r="A3530">
        <f t="shared" ca="1" si="356"/>
        <v>0.73463627631537598</v>
      </c>
      <c r="R3530">
        <f t="shared" ca="1" si="357"/>
        <v>-1.0890600426475425</v>
      </c>
      <c r="AH3530">
        <f t="shared" ca="1" si="358"/>
        <v>18.022961757672995</v>
      </c>
      <c r="AI3530">
        <f t="shared" ca="1" si="359"/>
        <v>0.48873451262437817</v>
      </c>
      <c r="AX3530">
        <f t="shared" ca="1" si="360"/>
        <v>0.60815243836598387</v>
      </c>
    </row>
    <row r="3531" spans="1:50">
      <c r="A3531">
        <f t="shared" ca="1" si="356"/>
        <v>0.59963396192783258</v>
      </c>
      <c r="R3531">
        <f t="shared" ca="1" si="357"/>
        <v>0.72983650555932755</v>
      </c>
      <c r="AH3531">
        <f t="shared" ca="1" si="358"/>
        <v>14.061239281843598</v>
      </c>
      <c r="AI3531">
        <f t="shared" ca="1" si="359"/>
        <v>0.3542027390215492</v>
      </c>
      <c r="AX3531">
        <f t="shared" ca="1" si="360"/>
        <v>0.5600945540722595</v>
      </c>
    </row>
    <row r="3532" spans="1:50">
      <c r="A3532">
        <f t="shared" ca="1" si="356"/>
        <v>0.55378535818984032</v>
      </c>
      <c r="R3532">
        <f t="shared" ca="1" si="357"/>
        <v>-1.6093965739832963</v>
      </c>
      <c r="AH3532">
        <f t="shared" ca="1" si="358"/>
        <v>35.512217283518815</v>
      </c>
      <c r="AI3532">
        <f t="shared" ca="1" si="359"/>
        <v>0.89505207598001457</v>
      </c>
      <c r="AX3532">
        <f t="shared" ca="1" si="360"/>
        <v>0.5238478556439119</v>
      </c>
    </row>
    <row r="3533" spans="1:50">
      <c r="A3533">
        <f t="shared" ca="1" si="356"/>
        <v>0.7313177363644946</v>
      </c>
      <c r="R3533">
        <f t="shared" ca="1" si="357"/>
        <v>1.9472149304202466</v>
      </c>
      <c r="AH3533">
        <f t="shared" ca="1" si="358"/>
        <v>13.085548937958656</v>
      </c>
      <c r="AI3533">
        <f t="shared" ca="1" si="359"/>
        <v>0.31866165139407721</v>
      </c>
      <c r="AX3533">
        <f t="shared" ca="1" si="360"/>
        <v>2.6272441070515606</v>
      </c>
    </row>
    <row r="3534" spans="1:50">
      <c r="A3534">
        <f t="shared" ca="1" si="356"/>
        <v>0.53689292523537002</v>
      </c>
      <c r="R3534">
        <f t="shared" ca="1" si="357"/>
        <v>-7.6775223768353912E-2</v>
      </c>
      <c r="AH3534">
        <f t="shared" ca="1" si="358"/>
        <v>34.832049773642666</v>
      </c>
      <c r="AI3534">
        <f t="shared" ca="1" si="359"/>
        <v>0.8849666429653732</v>
      </c>
      <c r="AX3534">
        <f t="shared" ca="1" si="360"/>
        <v>1.9777848942618566</v>
      </c>
    </row>
    <row r="3535" spans="1:50">
      <c r="A3535">
        <f t="shared" ca="1" si="356"/>
        <v>0.59075098511339541</v>
      </c>
      <c r="R3535">
        <f t="shared" ca="1" si="357"/>
        <v>-1.2090261996640614</v>
      </c>
      <c r="AH3535">
        <f t="shared" ca="1" si="358"/>
        <v>17.320492437304502</v>
      </c>
      <c r="AI3535">
        <f t="shared" ca="1" si="359"/>
        <v>0.4660248927298638</v>
      </c>
      <c r="AX3535">
        <f t="shared" ca="1" si="360"/>
        <v>1.9214149274937888</v>
      </c>
    </row>
    <row r="3536" spans="1:50">
      <c r="A3536">
        <f t="shared" ca="1" si="356"/>
        <v>0.8886342127591359</v>
      </c>
      <c r="R3536">
        <f t="shared" ca="1" si="357"/>
        <v>-6.9048958283557185E-2</v>
      </c>
      <c r="AH3536">
        <f t="shared" ca="1" si="358"/>
        <v>30.306572896033099</v>
      </c>
      <c r="AI3536">
        <f t="shared" ca="1" si="359"/>
        <v>0.80608446445037096</v>
      </c>
      <c r="AX3536">
        <f t="shared" ca="1" si="360"/>
        <v>4.2729927794314539</v>
      </c>
    </row>
    <row r="3537" spans="1:50">
      <c r="A3537">
        <f t="shared" ca="1" si="356"/>
        <v>0.38278171556614138</v>
      </c>
      <c r="R3537">
        <f t="shared" ca="1" si="357"/>
        <v>1.3191895529941868</v>
      </c>
      <c r="AH3537">
        <f t="shared" ca="1" si="358"/>
        <v>13.729352566278763</v>
      </c>
      <c r="AI3537">
        <f t="shared" ca="1" si="359"/>
        <v>0.34222006736934563</v>
      </c>
      <c r="AX3537">
        <f t="shared" ca="1" si="360"/>
        <v>1.5435899524552361</v>
      </c>
    </row>
    <row r="3538" spans="1:50">
      <c r="A3538">
        <f t="shared" ca="1" si="356"/>
        <v>0.34413850326714968</v>
      </c>
      <c r="R3538">
        <f t="shared" ca="1" si="357"/>
        <v>0.91429202256928788</v>
      </c>
      <c r="AH3538">
        <f t="shared" ca="1" si="358"/>
        <v>21.839760308482745</v>
      </c>
      <c r="AI3538">
        <f t="shared" ca="1" si="359"/>
        <v>0.60350045025814814</v>
      </c>
      <c r="AX3538">
        <f t="shared" ca="1" si="360"/>
        <v>4.6070580792718063</v>
      </c>
    </row>
    <row r="3539" spans="1:50">
      <c r="A3539">
        <f t="shared" ca="1" si="356"/>
        <v>9.9066191559670558E-2</v>
      </c>
      <c r="R3539">
        <f t="shared" ca="1" si="357"/>
        <v>0.8262119181424058</v>
      </c>
      <c r="AH3539">
        <f t="shared" ca="1" si="358"/>
        <v>5.9445217148069389</v>
      </c>
      <c r="AI3539">
        <f t="shared" ca="1" si="359"/>
        <v>7.0674676835622452E-2</v>
      </c>
      <c r="AX3539">
        <f t="shared" ca="1" si="360"/>
        <v>0.15549002288955885</v>
      </c>
    </row>
    <row r="3540" spans="1:50">
      <c r="A3540">
        <f t="shared" ca="1" si="356"/>
        <v>8.5216227517951548E-2</v>
      </c>
      <c r="R3540">
        <f t="shared" ca="1" si="357"/>
        <v>0.14797551183455365</v>
      </c>
      <c r="AH3540">
        <f t="shared" ca="1" si="358"/>
        <v>16.860484017063712</v>
      </c>
      <c r="AI3540">
        <f t="shared" ca="1" si="359"/>
        <v>0.4508862402083551</v>
      </c>
      <c r="AX3540">
        <f t="shared" ca="1" si="360"/>
        <v>3.9055753011010106</v>
      </c>
    </row>
    <row r="3541" spans="1:50">
      <c r="A3541">
        <f t="shared" ca="1" si="356"/>
        <v>0.9106440810095463</v>
      </c>
      <c r="R3541">
        <f t="shared" ca="1" si="357"/>
        <v>0.51429305488729826</v>
      </c>
      <c r="AH3541">
        <f t="shared" ca="1" si="358"/>
        <v>10.366143466786781</v>
      </c>
      <c r="AI3541">
        <f t="shared" ca="1" si="359"/>
        <v>0.21457870815233604</v>
      </c>
      <c r="AX3541">
        <f t="shared" ca="1" si="360"/>
        <v>4.7171169087895652</v>
      </c>
    </row>
    <row r="3542" spans="1:50">
      <c r="A3542">
        <f t="shared" ca="1" si="356"/>
        <v>0.10163226689264249</v>
      </c>
      <c r="R3542">
        <f t="shared" ca="1" si="357"/>
        <v>1.464423728828621</v>
      </c>
      <c r="AH3542">
        <f t="shared" ca="1" si="358"/>
        <v>31.274672104476259</v>
      </c>
      <c r="AI3542">
        <f t="shared" ca="1" si="359"/>
        <v>0.82468104760256022</v>
      </c>
      <c r="AX3542">
        <f t="shared" ca="1" si="360"/>
        <v>0.31252346823625893</v>
      </c>
    </row>
    <row r="3543" spans="1:50">
      <c r="A3543">
        <f t="shared" ca="1" si="356"/>
        <v>0.57146110044860765</v>
      </c>
      <c r="R3543">
        <f t="shared" ca="1" si="357"/>
        <v>0.13481925206314435</v>
      </c>
      <c r="AH3543">
        <f t="shared" ca="1" si="358"/>
        <v>10.572892419843889</v>
      </c>
      <c r="AI3543">
        <f t="shared" ca="1" si="359"/>
        <v>0.22275159393139821</v>
      </c>
      <c r="AX3543">
        <f t="shared" ca="1" si="360"/>
        <v>2.6379169769740587</v>
      </c>
    </row>
    <row r="3544" spans="1:50">
      <c r="A3544">
        <f t="shared" ca="1" si="356"/>
        <v>0.34575764252872943</v>
      </c>
      <c r="R3544">
        <f t="shared" ca="1" si="357"/>
        <v>0.4789931313664984</v>
      </c>
      <c r="AH3544">
        <f t="shared" ca="1" si="358"/>
        <v>18.684385054460133</v>
      </c>
      <c r="AI3544">
        <f t="shared" ca="1" si="359"/>
        <v>0.50966613029134011</v>
      </c>
      <c r="AX3544">
        <f t="shared" ca="1" si="360"/>
        <v>0.12846630501565728</v>
      </c>
    </row>
    <row r="3545" spans="1:50">
      <c r="A3545">
        <f t="shared" ca="1" si="356"/>
        <v>0.17820099075122919</v>
      </c>
      <c r="R3545">
        <f t="shared" ca="1" si="357"/>
        <v>-1.4992929152366206</v>
      </c>
      <c r="AH3545">
        <f t="shared" ca="1" si="358"/>
        <v>35.350674202196558</v>
      </c>
      <c r="AI3545">
        <f t="shared" ca="1" si="359"/>
        <v>0.89269862683490531</v>
      </c>
      <c r="AX3545">
        <f t="shared" ca="1" si="360"/>
        <v>0.33559378902745129</v>
      </c>
    </row>
    <row r="3546" spans="1:50">
      <c r="A3546">
        <f t="shared" ca="1" si="356"/>
        <v>0.34610087425375957</v>
      </c>
      <c r="R3546">
        <f t="shared" ca="1" si="357"/>
        <v>2.2824171166150018</v>
      </c>
      <c r="AH3546">
        <f t="shared" ca="1" si="358"/>
        <v>16.710442496530234</v>
      </c>
      <c r="AI3546">
        <f t="shared" ca="1" si="359"/>
        <v>0.44590268061159</v>
      </c>
      <c r="AX3546">
        <f t="shared" ca="1" si="360"/>
        <v>1.7888374039538066</v>
      </c>
    </row>
    <row r="3547" spans="1:50">
      <c r="A3547">
        <f t="shared" ca="1" si="356"/>
        <v>0.25161810588562616</v>
      </c>
      <c r="R3547">
        <f t="shared" ca="1" si="357"/>
        <v>1.7464702417909257</v>
      </c>
      <c r="AH3547">
        <f t="shared" ca="1" si="358"/>
        <v>7.5047115714828001</v>
      </c>
      <c r="AI3547">
        <f t="shared" ca="1" si="359"/>
        <v>0.11264139154229569</v>
      </c>
      <c r="AX3547">
        <f t="shared" ca="1" si="360"/>
        <v>0.94413776037451635</v>
      </c>
    </row>
    <row r="3548" spans="1:50">
      <c r="A3548">
        <f t="shared" ca="1" si="356"/>
        <v>0.73088837392874872</v>
      </c>
      <c r="R3548">
        <f t="shared" ca="1" si="357"/>
        <v>1.4105741503801219</v>
      </c>
      <c r="AH3548">
        <f t="shared" ca="1" si="358"/>
        <v>31.805555251146984</v>
      </c>
      <c r="AI3548">
        <f t="shared" ca="1" si="359"/>
        <v>0.83448109014046745</v>
      </c>
      <c r="AX3548">
        <f t="shared" ca="1" si="360"/>
        <v>3.8985951901120668</v>
      </c>
    </row>
    <row r="3549" spans="1:50">
      <c r="A3549">
        <f t="shared" ca="1" si="356"/>
        <v>0.54895034462425241</v>
      </c>
      <c r="R3549">
        <f t="shared" ca="1" si="357"/>
        <v>0.10903026267722637</v>
      </c>
      <c r="AH3549">
        <f t="shared" ca="1" si="358"/>
        <v>18.57816078222395</v>
      </c>
      <c r="AI3549">
        <f t="shared" ca="1" si="359"/>
        <v>0.50633401008611556</v>
      </c>
      <c r="AX3549">
        <f t="shared" ca="1" si="360"/>
        <v>0.54395798552909713</v>
      </c>
    </row>
    <row r="3550" spans="1:50">
      <c r="A3550">
        <f t="shared" ca="1" si="356"/>
        <v>0.61312137095787478</v>
      </c>
      <c r="R3550">
        <f t="shared" ca="1" si="357"/>
        <v>1.277073690556237</v>
      </c>
      <c r="AH3550">
        <f t="shared" ca="1" si="358"/>
        <v>24.836608769564531</v>
      </c>
      <c r="AI3550">
        <f t="shared" ca="1" si="359"/>
        <v>0.68340187089202165</v>
      </c>
      <c r="AX3550">
        <f t="shared" ca="1" si="360"/>
        <v>0.74473303239372657</v>
      </c>
    </row>
    <row r="3551" spans="1:50">
      <c r="A3551">
        <f t="shared" ca="1" si="356"/>
        <v>0.54382918599502816</v>
      </c>
      <c r="R3551">
        <f t="shared" ca="1" si="357"/>
        <v>0.94315116910380492</v>
      </c>
      <c r="AH3551">
        <f t="shared" ca="1" si="358"/>
        <v>29.548926550380131</v>
      </c>
      <c r="AI3551">
        <f t="shared" ca="1" si="359"/>
        <v>0.79087679737912664</v>
      </c>
      <c r="AX3551">
        <f t="shared" ca="1" si="360"/>
        <v>5.2303236579623711</v>
      </c>
    </row>
    <row r="3552" spans="1:50">
      <c r="A3552">
        <f t="shared" ca="1" si="356"/>
        <v>0.37695668641735958</v>
      </c>
      <c r="R3552">
        <f t="shared" ca="1" si="357"/>
        <v>-1.0288323982062564</v>
      </c>
      <c r="AH3552">
        <f t="shared" ca="1" si="358"/>
        <v>30.783815277973979</v>
      </c>
      <c r="AI3552">
        <f t="shared" ca="1" si="359"/>
        <v>0.81536912236448689</v>
      </c>
      <c r="AX3552">
        <f t="shared" ca="1" si="360"/>
        <v>0.57700916522990353</v>
      </c>
    </row>
    <row r="3553" spans="1:50">
      <c r="A3553">
        <f t="shared" ca="1" si="356"/>
        <v>0.18574590320058015</v>
      </c>
      <c r="R3553">
        <f t="shared" ca="1" si="357"/>
        <v>-0.15004740112234119</v>
      </c>
      <c r="AH3553">
        <f t="shared" ca="1" si="358"/>
        <v>17.686469919516341</v>
      </c>
      <c r="AI3553">
        <f t="shared" ca="1" si="359"/>
        <v>0.47791788686883874</v>
      </c>
      <c r="AX3553">
        <f t="shared" ca="1" si="360"/>
        <v>3.3252724582631612</v>
      </c>
    </row>
    <row r="3554" spans="1:50">
      <c r="A3554">
        <f t="shared" ca="1" si="356"/>
        <v>0.5930024713506229</v>
      </c>
      <c r="R3554">
        <f t="shared" ca="1" si="357"/>
        <v>0.3908280524989432</v>
      </c>
      <c r="AH3554">
        <f t="shared" ca="1" si="358"/>
        <v>7.9786557530619948</v>
      </c>
      <c r="AI3554">
        <f t="shared" ca="1" si="359"/>
        <v>0.12731789525173853</v>
      </c>
      <c r="AX3554">
        <f t="shared" ca="1" si="360"/>
        <v>2.0850496809091976</v>
      </c>
    </row>
    <row r="3555" spans="1:50">
      <c r="A3555">
        <f t="shared" ca="1" si="356"/>
        <v>0.32532324073296115</v>
      </c>
      <c r="R3555">
        <f t="shared" ca="1" si="357"/>
        <v>-0.83249497883639201</v>
      </c>
      <c r="AH3555">
        <f t="shared" ca="1" si="358"/>
        <v>17.885442507612289</v>
      </c>
      <c r="AI3555">
        <f t="shared" ca="1" si="359"/>
        <v>0.48432759853406204</v>
      </c>
      <c r="AX3555">
        <f t="shared" ca="1" si="360"/>
        <v>1.6152058551606463</v>
      </c>
    </row>
    <row r="3556" spans="1:50">
      <c r="A3556">
        <f t="shared" ca="1" si="356"/>
        <v>2.1575969493628833E-2</v>
      </c>
      <c r="R3556">
        <f t="shared" ca="1" si="357"/>
        <v>-0.35860510458445632</v>
      </c>
      <c r="AH3556">
        <f t="shared" ca="1" si="358"/>
        <v>17.262824851355298</v>
      </c>
      <c r="AI3556">
        <f t="shared" ca="1" si="359"/>
        <v>0.46413868164347993</v>
      </c>
      <c r="AX3556">
        <f t="shared" ca="1" si="360"/>
        <v>0.97571964355447516</v>
      </c>
    </row>
    <row r="3557" spans="1:50">
      <c r="A3557">
        <f t="shared" ca="1" si="356"/>
        <v>0.23293928654810547</v>
      </c>
      <c r="R3557">
        <f t="shared" ca="1" si="357"/>
        <v>1.5690625690597888</v>
      </c>
      <c r="AH3557">
        <f t="shared" ca="1" si="358"/>
        <v>24.038090111016061</v>
      </c>
      <c r="AI3557">
        <f t="shared" ca="1" si="359"/>
        <v>0.662989617458139</v>
      </c>
      <c r="AX3557">
        <f t="shared" ca="1" si="360"/>
        <v>0.81462312861039021</v>
      </c>
    </row>
    <row r="3558" spans="1:50">
      <c r="A3558">
        <f t="shared" ca="1" si="356"/>
        <v>0.8996357265435051</v>
      </c>
      <c r="R3558">
        <f t="shared" ca="1" si="357"/>
        <v>-1.4625924374651484</v>
      </c>
      <c r="AH3558">
        <f t="shared" ca="1" si="358"/>
        <v>22.442768444079139</v>
      </c>
      <c r="AI3558">
        <f t="shared" ca="1" si="359"/>
        <v>0.62029949448667976</v>
      </c>
      <c r="AX3558">
        <f t="shared" ca="1" si="360"/>
        <v>1.7845489217555666</v>
      </c>
    </row>
    <row r="3559" spans="1:50">
      <c r="A3559">
        <f t="shared" ca="1" si="356"/>
        <v>0.54568561737139054</v>
      </c>
      <c r="R3559">
        <f t="shared" ca="1" si="357"/>
        <v>0.12990765153397804</v>
      </c>
      <c r="AH3559">
        <f t="shared" ca="1" si="358"/>
        <v>12.501642100686503</v>
      </c>
      <c r="AI3559">
        <f t="shared" ca="1" si="359"/>
        <v>0.29693657742749646</v>
      </c>
      <c r="AX3559">
        <f t="shared" ca="1" si="360"/>
        <v>1.1485060020225337</v>
      </c>
    </row>
    <row r="3560" spans="1:50">
      <c r="A3560">
        <f t="shared" ca="1" si="356"/>
        <v>0.49268987414399168</v>
      </c>
      <c r="R3560">
        <f t="shared" ca="1" si="357"/>
        <v>-1.5426117889511619</v>
      </c>
      <c r="AH3560">
        <f t="shared" ca="1" si="358"/>
        <v>9.8146167379219573</v>
      </c>
      <c r="AI3560">
        <f t="shared" ca="1" si="359"/>
        <v>0.19265340342459569</v>
      </c>
      <c r="AX3560">
        <f t="shared" ca="1" si="360"/>
        <v>1.6285785754849278</v>
      </c>
    </row>
    <row r="3561" spans="1:50">
      <c r="A3561">
        <f t="shared" ca="1" si="356"/>
        <v>0.51114208096945901</v>
      </c>
      <c r="R3561">
        <f t="shared" ca="1" si="357"/>
        <v>0.69051204118137632</v>
      </c>
      <c r="AH3561">
        <f t="shared" ca="1" si="358"/>
        <v>4.9325711816497231</v>
      </c>
      <c r="AI3561">
        <f t="shared" ca="1" si="359"/>
        <v>4.8660516924082686E-2</v>
      </c>
      <c r="AX3561">
        <f t="shared" ca="1" si="360"/>
        <v>1.0760078127317143</v>
      </c>
    </row>
    <row r="3562" spans="1:50">
      <c r="A3562">
        <f t="shared" ca="1" si="356"/>
        <v>0.80621764683261177</v>
      </c>
      <c r="R3562">
        <f t="shared" ca="1" si="357"/>
        <v>-0.61334688486289712</v>
      </c>
      <c r="AH3562">
        <f t="shared" ca="1" si="358"/>
        <v>20.225166982884346</v>
      </c>
      <c r="AI3562">
        <f t="shared" ca="1" si="359"/>
        <v>0.55672965940143981</v>
      </c>
      <c r="AX3562">
        <f t="shared" ca="1" si="360"/>
        <v>3.9132285076266546</v>
      </c>
    </row>
    <row r="3563" spans="1:50">
      <c r="A3563">
        <f t="shared" ca="1" si="356"/>
        <v>0.50596480744804417</v>
      </c>
      <c r="R3563">
        <f t="shared" ca="1" si="357"/>
        <v>-0.91458769441753829</v>
      </c>
      <c r="AH3563">
        <f t="shared" ca="1" si="358"/>
        <v>30.554846544500059</v>
      </c>
      <c r="AI3563">
        <f t="shared" ca="1" si="359"/>
        <v>0.81094300354602933</v>
      </c>
      <c r="AX3563">
        <f t="shared" ca="1" si="360"/>
        <v>3.4879264039071094</v>
      </c>
    </row>
    <row r="3564" spans="1:50">
      <c r="A3564">
        <f t="shared" ca="1" si="356"/>
        <v>0.81243537157729684</v>
      </c>
      <c r="R3564">
        <f t="shared" ca="1" si="357"/>
        <v>-1.0182624662038111</v>
      </c>
      <c r="AH3564">
        <f t="shared" ca="1" si="358"/>
        <v>10.18515798089291</v>
      </c>
      <c r="AI3564">
        <f t="shared" ca="1" si="359"/>
        <v>0.20738917749677221</v>
      </c>
      <c r="AX3564">
        <f t="shared" ca="1" si="360"/>
        <v>0.17843192583636561</v>
      </c>
    </row>
    <row r="3565" spans="1:50">
      <c r="A3565">
        <f t="shared" ca="1" si="356"/>
        <v>0.20337712031371391</v>
      </c>
      <c r="R3565">
        <f t="shared" ca="1" si="357"/>
        <v>0.77964546897268583</v>
      </c>
      <c r="AH3565">
        <f t="shared" ca="1" si="358"/>
        <v>37.592972494830278</v>
      </c>
      <c r="AI3565">
        <f t="shared" ca="1" si="359"/>
        <v>0.92303283424298099</v>
      </c>
      <c r="AX3565">
        <f t="shared" ca="1" si="360"/>
        <v>1.297405701410743</v>
      </c>
    </row>
    <row r="3566" spans="1:50">
      <c r="A3566">
        <f t="shared" ca="1" si="356"/>
        <v>0.75443379357163509</v>
      </c>
      <c r="R3566">
        <f t="shared" ca="1" si="357"/>
        <v>-4.9920170089026952E-2</v>
      </c>
      <c r="AH3566">
        <f t="shared" ca="1" si="358"/>
        <v>33.874575250857987</v>
      </c>
      <c r="AI3566">
        <f t="shared" ca="1" si="359"/>
        <v>0.86998533832987912</v>
      </c>
      <c r="AX3566">
        <f t="shared" ca="1" si="360"/>
        <v>0.47440555593648592</v>
      </c>
    </row>
    <row r="3567" spans="1:50">
      <c r="A3567">
        <f t="shared" ca="1" si="356"/>
        <v>0.96072387887657607</v>
      </c>
      <c r="R3567">
        <f t="shared" ca="1" si="357"/>
        <v>-0.7617789981575499</v>
      </c>
      <c r="AH3567">
        <f t="shared" ca="1" si="358"/>
        <v>2.209921945869386</v>
      </c>
      <c r="AI3567">
        <f t="shared" ca="1" si="359"/>
        <v>9.7675100136702664E-3</v>
      </c>
      <c r="AX3567">
        <f t="shared" ca="1" si="360"/>
        <v>2.9162417754706293</v>
      </c>
    </row>
    <row r="3568" spans="1:50">
      <c r="A3568">
        <f t="shared" ca="1" si="356"/>
        <v>1.7222299864289137E-2</v>
      </c>
      <c r="R3568">
        <f t="shared" ca="1" si="357"/>
        <v>0.37165857189540302</v>
      </c>
      <c r="AH3568">
        <f t="shared" ca="1" si="358"/>
        <v>29.627748302557233</v>
      </c>
      <c r="AI3568">
        <f t="shared" ca="1" si="359"/>
        <v>0.79248568038802014</v>
      </c>
      <c r="AX3568">
        <f t="shared" ca="1" si="360"/>
        <v>1.6724405724767657</v>
      </c>
    </row>
    <row r="3569" spans="1:50">
      <c r="A3569">
        <f t="shared" ca="1" si="356"/>
        <v>0.83433543251384601</v>
      </c>
      <c r="R3569">
        <f t="shared" ca="1" si="357"/>
        <v>2.3569147823987375</v>
      </c>
      <c r="AH3569">
        <f t="shared" ca="1" si="358"/>
        <v>20.415015718191668</v>
      </c>
      <c r="AI3569">
        <f t="shared" ca="1" si="359"/>
        <v>0.56236435252257699</v>
      </c>
      <c r="AX3569">
        <f t="shared" ca="1" si="360"/>
        <v>7.9464673480157613</v>
      </c>
    </row>
    <row r="3570" spans="1:50">
      <c r="A3570">
        <f t="shared" ca="1" si="356"/>
        <v>0.43565498826950122</v>
      </c>
      <c r="R3570">
        <f t="shared" ca="1" si="357"/>
        <v>-0.24609561434427024</v>
      </c>
      <c r="AH3570">
        <f t="shared" ca="1" si="358"/>
        <v>12.828926472787934</v>
      </c>
      <c r="AI3570">
        <f t="shared" ca="1" si="359"/>
        <v>0.3091556464172972</v>
      </c>
      <c r="AX3570">
        <f t="shared" ca="1" si="360"/>
        <v>2.0838965184091873</v>
      </c>
    </row>
    <row r="3571" spans="1:50">
      <c r="A3571">
        <f t="shared" ca="1" si="356"/>
        <v>5.7821196324620683E-2</v>
      </c>
      <c r="R3571">
        <f t="shared" ca="1" si="357"/>
        <v>0.21335943079504899</v>
      </c>
      <c r="AH3571">
        <f t="shared" ca="1" si="358"/>
        <v>17.309130101858401</v>
      </c>
      <c r="AI3571">
        <f t="shared" ca="1" si="359"/>
        <v>0.46565351265138977</v>
      </c>
      <c r="AX3571">
        <f t="shared" ca="1" si="360"/>
        <v>0.11253365901213748</v>
      </c>
    </row>
    <row r="3572" spans="1:50">
      <c r="A3572">
        <f t="shared" ca="1" si="356"/>
        <v>0.33711447767141178</v>
      </c>
      <c r="R3572">
        <f t="shared" ca="1" si="357"/>
        <v>-0.60520736615630333</v>
      </c>
      <c r="AH3572">
        <f t="shared" ca="1" si="358"/>
        <v>26.093300213848245</v>
      </c>
      <c r="AI3572">
        <f t="shared" ca="1" si="359"/>
        <v>0.71423485266740583</v>
      </c>
      <c r="AX3572">
        <f t="shared" ca="1" si="360"/>
        <v>4.3176024017864113E-2</v>
      </c>
    </row>
    <row r="3573" spans="1:50">
      <c r="A3573">
        <f t="shared" ca="1" si="356"/>
        <v>0.11504007332551192</v>
      </c>
      <c r="R3573">
        <f t="shared" ca="1" si="357"/>
        <v>-0.46808904165502974</v>
      </c>
      <c r="AH3573">
        <f t="shared" ca="1" si="358"/>
        <v>42.158676846472787</v>
      </c>
      <c r="AI3573">
        <f t="shared" ca="1" si="359"/>
        <v>0.96925682560097903</v>
      </c>
      <c r="AX3573">
        <f t="shared" ca="1" si="360"/>
        <v>3.1487123825785909E-3</v>
      </c>
    </row>
    <row r="3574" spans="1:50">
      <c r="A3574">
        <f t="shared" ca="1" si="356"/>
        <v>0.47056976616928692</v>
      </c>
      <c r="R3574">
        <f t="shared" ca="1" si="357"/>
        <v>-0.88548084141248196</v>
      </c>
      <c r="AH3574">
        <f t="shared" ca="1" si="358"/>
        <v>24.197562010536551</v>
      </c>
      <c r="AI3574">
        <f t="shared" ca="1" si="359"/>
        <v>0.66711709689994669</v>
      </c>
      <c r="AX3574">
        <f t="shared" ca="1" si="360"/>
        <v>1.851299233590171</v>
      </c>
    </row>
    <row r="3575" spans="1:50">
      <c r="A3575">
        <f t="shared" ca="1" si="356"/>
        <v>0.11762980437846182</v>
      </c>
      <c r="R3575">
        <f t="shared" ca="1" si="357"/>
        <v>-0.83352319798111851</v>
      </c>
      <c r="AH3575">
        <f t="shared" ca="1" si="358"/>
        <v>14.319338744664748</v>
      </c>
      <c r="AI3575">
        <f t="shared" ca="1" si="359"/>
        <v>0.36344520619100873</v>
      </c>
      <c r="AX3575">
        <f t="shared" ca="1" si="360"/>
        <v>2.5018390816385487</v>
      </c>
    </row>
    <row r="3576" spans="1:50">
      <c r="A3576">
        <f t="shared" ca="1" si="356"/>
        <v>7.8717666599952829E-2</v>
      </c>
      <c r="R3576">
        <f t="shared" ca="1" si="357"/>
        <v>-0.24763308548516516</v>
      </c>
      <c r="AH3576">
        <f t="shared" ca="1" si="358"/>
        <v>16.234482845316073</v>
      </c>
      <c r="AI3576">
        <f t="shared" ca="1" si="359"/>
        <v>0.42994492563837261</v>
      </c>
      <c r="AX3576">
        <f t="shared" ca="1" si="360"/>
        <v>5.0146380465927587</v>
      </c>
    </row>
    <row r="3577" spans="1:50">
      <c r="A3577">
        <f t="shared" ca="1" si="356"/>
        <v>0.74363892493896</v>
      </c>
      <c r="R3577">
        <f t="shared" ca="1" si="357"/>
        <v>-3.7472141279434018E-2</v>
      </c>
      <c r="AH3577">
        <f t="shared" ca="1" si="358"/>
        <v>13.892530584135969</v>
      </c>
      <c r="AI3577">
        <f t="shared" ca="1" si="359"/>
        <v>0.34812532619122183</v>
      </c>
      <c r="AX3577">
        <f t="shared" ca="1" si="360"/>
        <v>3.0986622998892628</v>
      </c>
    </row>
    <row r="3578" spans="1:50">
      <c r="A3578">
        <f t="shared" ca="1" si="356"/>
        <v>0.82240918003487484</v>
      </c>
      <c r="R3578">
        <f t="shared" ca="1" si="357"/>
        <v>1.418170034349894</v>
      </c>
      <c r="AH3578">
        <f t="shared" ca="1" si="358"/>
        <v>23.494290056587026</v>
      </c>
      <c r="AI3578">
        <f t="shared" ca="1" si="359"/>
        <v>0.64872367019782928</v>
      </c>
      <c r="AX3578">
        <f t="shared" ca="1" si="360"/>
        <v>1.7408906695837147</v>
      </c>
    </row>
    <row r="3579" spans="1:50">
      <c r="A3579">
        <f t="shared" ca="1" si="356"/>
        <v>0.59063182561071292</v>
      </c>
      <c r="R3579">
        <f t="shared" ca="1" si="357"/>
        <v>0.76908637680169933</v>
      </c>
      <c r="AH3579">
        <f t="shared" ca="1" si="358"/>
        <v>16.892900761283272</v>
      </c>
      <c r="AI3579">
        <f t="shared" ca="1" si="359"/>
        <v>0.45195998999888121</v>
      </c>
      <c r="AX3579">
        <f t="shared" ca="1" si="360"/>
        <v>0.75867153194944004</v>
      </c>
    </row>
    <row r="3580" spans="1:50">
      <c r="A3580">
        <f t="shared" ca="1" si="356"/>
        <v>0.98384009382234661</v>
      </c>
      <c r="R3580">
        <f t="shared" ca="1" si="357"/>
        <v>-0.61758083679604114</v>
      </c>
      <c r="AH3580">
        <f t="shared" ca="1" si="358"/>
        <v>19.625359524674746</v>
      </c>
      <c r="AI3580">
        <f t="shared" ca="1" si="359"/>
        <v>0.53869060799736634</v>
      </c>
      <c r="AX3580">
        <f t="shared" ca="1" si="360"/>
        <v>0.40541235445700868</v>
      </c>
    </row>
    <row r="3581" spans="1:50">
      <c r="A3581">
        <f t="shared" ca="1" si="356"/>
        <v>0.86973518236740199</v>
      </c>
      <c r="R3581">
        <f t="shared" ca="1" si="357"/>
        <v>-0.31729847703461034</v>
      </c>
      <c r="AH3581">
        <f t="shared" ca="1" si="358"/>
        <v>19.906570807517738</v>
      </c>
      <c r="AI3581">
        <f t="shared" ca="1" si="359"/>
        <v>0.54719275971852821</v>
      </c>
      <c r="AX3581">
        <f t="shared" ca="1" si="360"/>
        <v>1.265153657467899</v>
      </c>
    </row>
    <row r="3582" spans="1:50">
      <c r="A3582">
        <f t="shared" ca="1" si="356"/>
        <v>0.62059050469650101</v>
      </c>
      <c r="R3582">
        <f t="shared" ca="1" si="357"/>
        <v>-0.67770847525903877</v>
      </c>
      <c r="AH3582">
        <f t="shared" ca="1" si="358"/>
        <v>24.963428474139256</v>
      </c>
      <c r="AI3582">
        <f t="shared" ca="1" si="359"/>
        <v>0.6865850431152295</v>
      </c>
      <c r="AX3582">
        <f t="shared" ca="1" si="360"/>
        <v>0.3269033771767697</v>
      </c>
    </row>
    <row r="3583" spans="1:50">
      <c r="A3583">
        <f t="shared" ca="1" si="356"/>
        <v>0.52798265877832162</v>
      </c>
      <c r="R3583">
        <f t="shared" ca="1" si="357"/>
        <v>-0.37616942805790743</v>
      </c>
      <c r="AH3583">
        <f t="shared" ca="1" si="358"/>
        <v>10.24633394970413</v>
      </c>
      <c r="AI3583">
        <f t="shared" ca="1" si="359"/>
        <v>0.20982301778077683</v>
      </c>
      <c r="AX3583">
        <f t="shared" ca="1" si="360"/>
        <v>2.2523803301581267</v>
      </c>
    </row>
    <row r="3584" spans="1:50">
      <c r="A3584">
        <f t="shared" ca="1" si="356"/>
        <v>8.9769962276885051E-2</v>
      </c>
      <c r="R3584">
        <f t="shared" ca="1" si="357"/>
        <v>1.9895072989069364</v>
      </c>
      <c r="AH3584">
        <f t="shared" ca="1" si="358"/>
        <v>18.826549243230538</v>
      </c>
      <c r="AI3584">
        <f t="shared" ca="1" si="359"/>
        <v>0.51410798395763468</v>
      </c>
      <c r="AX3584">
        <f t="shared" ca="1" si="360"/>
        <v>0.79148599813439235</v>
      </c>
    </row>
    <row r="3585" spans="1:50">
      <c r="A3585">
        <f t="shared" ca="1" si="356"/>
        <v>0.38699262385463973</v>
      </c>
      <c r="R3585">
        <f t="shared" ca="1" si="357"/>
        <v>-3.6490874830907349E-2</v>
      </c>
      <c r="AH3585">
        <f t="shared" ca="1" si="358"/>
        <v>31.440176946667474</v>
      </c>
      <c r="AI3585">
        <f t="shared" ca="1" si="359"/>
        <v>0.82776648411449327</v>
      </c>
      <c r="AX3585">
        <f t="shared" ca="1" si="360"/>
        <v>0.25658782620580173</v>
      </c>
    </row>
    <row r="3586" spans="1:50">
      <c r="A3586">
        <f t="shared" ca="1" si="356"/>
        <v>0.13524238353263296</v>
      </c>
      <c r="R3586">
        <f t="shared" ca="1" si="357"/>
        <v>-0.11014956253724111</v>
      </c>
      <c r="AH3586">
        <f t="shared" ca="1" si="358"/>
        <v>27.145463230091888</v>
      </c>
      <c r="AI3586">
        <f t="shared" ca="1" si="359"/>
        <v>0.73883507451645902</v>
      </c>
      <c r="AX3586">
        <f t="shared" ca="1" si="360"/>
        <v>0.45419621595781318</v>
      </c>
    </row>
    <row r="3587" spans="1:50">
      <c r="A3587">
        <f t="shared" ref="A3587:A3650" ca="1" si="361">RAND()</f>
        <v>0.70060801050635713</v>
      </c>
      <c r="R3587">
        <f t="shared" ref="R3587:R3650" ca="1" si="362">_xlfn.NORM.INV(RAND(),0,1)</f>
        <v>1.2706015625812881</v>
      </c>
      <c r="AH3587">
        <f t="shared" ref="AH3587:AH3650" ca="1" si="363">IF(AI3587&lt;$AL$4,$AL$1+SQRT(AI3587*($AL$2-$AL$1)*($AL$3-$AL$1)),$AL$2-SQRT((1-AI3587)*($AL$2-$AL$1)*($AL$2-$AL$3)))</f>
        <v>8.5702448992370943</v>
      </c>
      <c r="AI3587">
        <f t="shared" ref="AI3587:AI3650" ca="1" si="364">RAND()</f>
        <v>0.14689819526579884</v>
      </c>
      <c r="AX3587">
        <f t="shared" ref="AX3587:AX3650" ca="1" si="365">-LN(1-RAND())/$AW$2</f>
        <v>2.3480000885540213</v>
      </c>
    </row>
    <row r="3588" spans="1:50">
      <c r="A3588">
        <f t="shared" ca="1" si="361"/>
        <v>0.9142594317260111</v>
      </c>
      <c r="R3588">
        <f t="shared" ca="1" si="362"/>
        <v>-0.64889472530083969</v>
      </c>
      <c r="AH3588">
        <f t="shared" ca="1" si="363"/>
        <v>12.409885641073544</v>
      </c>
      <c r="AI3588">
        <f t="shared" ca="1" si="364"/>
        <v>0.29349165124141563</v>
      </c>
      <c r="AX3588">
        <f t="shared" ca="1" si="365"/>
        <v>2.6513542293818228E-2</v>
      </c>
    </row>
    <row r="3589" spans="1:50">
      <c r="A3589">
        <f t="shared" ca="1" si="361"/>
        <v>0.70612612545601372</v>
      </c>
      <c r="R3589">
        <f t="shared" ca="1" si="362"/>
        <v>-0.33914311213656773</v>
      </c>
      <c r="AH3589">
        <f t="shared" ca="1" si="363"/>
        <v>18.726229658370606</v>
      </c>
      <c r="AI3589">
        <f t="shared" ca="1" si="364"/>
        <v>0.51097564430951081</v>
      </c>
      <c r="AX3589">
        <f t="shared" ca="1" si="365"/>
        <v>3.7410046777092503</v>
      </c>
    </row>
    <row r="3590" spans="1:50">
      <c r="A3590">
        <f t="shared" ca="1" si="361"/>
        <v>0.73351159953435607</v>
      </c>
      <c r="R3590">
        <f t="shared" ca="1" si="362"/>
        <v>-0.89669561123110675</v>
      </c>
      <c r="AH3590">
        <f t="shared" ca="1" si="363"/>
        <v>26.422277668876749</v>
      </c>
      <c r="AI3590">
        <f t="shared" ca="1" si="364"/>
        <v>0.72204550483822594</v>
      </c>
      <c r="AX3590">
        <f t="shared" ca="1" si="365"/>
        <v>1.7903144723054236</v>
      </c>
    </row>
    <row r="3591" spans="1:50">
      <c r="A3591">
        <f t="shared" ca="1" si="361"/>
        <v>0.58788566355777128</v>
      </c>
      <c r="R3591">
        <f t="shared" ca="1" si="362"/>
        <v>1.0389728241284382</v>
      </c>
      <c r="AH3591">
        <f t="shared" ca="1" si="363"/>
        <v>8.5116467903835336</v>
      </c>
      <c r="AI3591">
        <f t="shared" ca="1" si="364"/>
        <v>0.14489626216849261</v>
      </c>
      <c r="AX3591">
        <f t="shared" ca="1" si="365"/>
        <v>2.7415830326256287</v>
      </c>
    </row>
    <row r="3592" spans="1:50">
      <c r="A3592">
        <f t="shared" ca="1" si="361"/>
        <v>0.14435532443343857</v>
      </c>
      <c r="R3592">
        <f t="shared" ca="1" si="362"/>
        <v>-5.824697734415852E-2</v>
      </c>
      <c r="AH3592">
        <f t="shared" ca="1" si="363"/>
        <v>18.944241348069824</v>
      </c>
      <c r="AI3592">
        <f t="shared" ca="1" si="364"/>
        <v>0.51776992727653204</v>
      </c>
      <c r="AX3592">
        <f t="shared" ca="1" si="365"/>
        <v>2.8550473804617296</v>
      </c>
    </row>
    <row r="3593" spans="1:50">
      <c r="A3593">
        <f t="shared" ca="1" si="361"/>
        <v>0.66424099382636914</v>
      </c>
      <c r="R3593">
        <f t="shared" ca="1" si="362"/>
        <v>1.9968454961561657</v>
      </c>
      <c r="AH3593">
        <f t="shared" ca="1" si="363"/>
        <v>29.375007945412879</v>
      </c>
      <c r="AI3593">
        <f t="shared" ca="1" si="364"/>
        <v>0.7873048513741091</v>
      </c>
      <c r="AX3593">
        <f t="shared" ca="1" si="365"/>
        <v>3.0642457205041675</v>
      </c>
    </row>
    <row r="3594" spans="1:50">
      <c r="A3594">
        <f t="shared" ca="1" si="361"/>
        <v>0.76705088422302525</v>
      </c>
      <c r="R3594">
        <f t="shared" ca="1" si="362"/>
        <v>2.1172951385728145</v>
      </c>
      <c r="AH3594">
        <f t="shared" ca="1" si="363"/>
        <v>25.744297756922737</v>
      </c>
      <c r="AI3594">
        <f t="shared" ca="1" si="364"/>
        <v>0.70583045434758829</v>
      </c>
      <c r="AX3594">
        <f t="shared" ca="1" si="365"/>
        <v>0.68850737310335464</v>
      </c>
    </row>
    <row r="3595" spans="1:50">
      <c r="A3595">
        <f t="shared" ca="1" si="361"/>
        <v>0.44250273693732056</v>
      </c>
      <c r="R3595">
        <f t="shared" ca="1" si="362"/>
        <v>-0.28587042280136293</v>
      </c>
      <c r="AH3595">
        <f t="shared" ca="1" si="363"/>
        <v>11.519242065152746</v>
      </c>
      <c r="AI3595">
        <f t="shared" ca="1" si="364"/>
        <v>0.25961563437984514</v>
      </c>
      <c r="AX3595">
        <f t="shared" ca="1" si="365"/>
        <v>1.8984902837465847</v>
      </c>
    </row>
    <row r="3596" spans="1:50">
      <c r="A3596">
        <f t="shared" ca="1" si="361"/>
        <v>0.16598669264596877</v>
      </c>
      <c r="R3596">
        <f t="shared" ca="1" si="362"/>
        <v>0.10694677658303454</v>
      </c>
      <c r="AH3596">
        <f t="shared" ca="1" si="363"/>
        <v>18.173931459276272</v>
      </c>
      <c r="AI3596">
        <f t="shared" ca="1" si="364"/>
        <v>0.49355068062057772</v>
      </c>
      <c r="AX3596">
        <f t="shared" ca="1" si="365"/>
        <v>2.2426381049713142</v>
      </c>
    </row>
    <row r="3597" spans="1:50">
      <c r="A3597">
        <f t="shared" ca="1" si="361"/>
        <v>0.82548448545990993</v>
      </c>
      <c r="R3597">
        <f t="shared" ca="1" si="362"/>
        <v>-1.7564616305239837</v>
      </c>
      <c r="AH3597">
        <f t="shared" ca="1" si="363"/>
        <v>29.211310735868111</v>
      </c>
      <c r="AI3597">
        <f t="shared" ca="1" si="364"/>
        <v>0.78391519933968379</v>
      </c>
      <c r="AX3597">
        <f t="shared" ca="1" si="365"/>
        <v>1.6959070843987003</v>
      </c>
    </row>
    <row r="3598" spans="1:50">
      <c r="A3598">
        <f t="shared" ca="1" si="361"/>
        <v>0.96216443072355873</v>
      </c>
      <c r="R3598">
        <f t="shared" ca="1" si="362"/>
        <v>1.6767736860209759</v>
      </c>
      <c r="AH3598">
        <f t="shared" ca="1" si="363"/>
        <v>29.710268188861583</v>
      </c>
      <c r="AI3598">
        <f t="shared" ca="1" si="364"/>
        <v>0.79416339151603887</v>
      </c>
      <c r="AX3598">
        <f t="shared" ca="1" si="365"/>
        <v>3.9713543973909382</v>
      </c>
    </row>
    <row r="3599" spans="1:50">
      <c r="A3599">
        <f t="shared" ca="1" si="361"/>
        <v>0.37239886179877624</v>
      </c>
      <c r="R3599">
        <f t="shared" ca="1" si="362"/>
        <v>2.4771953032369041E-2</v>
      </c>
      <c r="AH3599">
        <f t="shared" ca="1" si="363"/>
        <v>33.973009851584706</v>
      </c>
      <c r="AI3599">
        <f t="shared" ca="1" si="364"/>
        <v>0.87156779339129964</v>
      </c>
      <c r="AX3599">
        <f t="shared" ca="1" si="365"/>
        <v>0.28180158201130323</v>
      </c>
    </row>
    <row r="3600" spans="1:50">
      <c r="A3600">
        <f t="shared" ca="1" si="361"/>
        <v>0.99240979441161348</v>
      </c>
      <c r="R3600">
        <f t="shared" ca="1" si="362"/>
        <v>1.4215765110275533</v>
      </c>
      <c r="AH3600">
        <f t="shared" ca="1" si="363"/>
        <v>14.900619245514967</v>
      </c>
      <c r="AI3600">
        <f t="shared" ca="1" si="364"/>
        <v>0.3840167353258428</v>
      </c>
      <c r="AX3600">
        <f t="shared" ca="1" si="365"/>
        <v>3.8640435248527032</v>
      </c>
    </row>
    <row r="3601" spans="1:50">
      <c r="A3601">
        <f t="shared" ca="1" si="361"/>
        <v>0.36932510959875386</v>
      </c>
      <c r="R3601">
        <f t="shared" ca="1" si="362"/>
        <v>-1.9690125853408496</v>
      </c>
      <c r="AH3601">
        <f t="shared" ca="1" si="363"/>
        <v>30.980250914841388</v>
      </c>
      <c r="AI3601">
        <f t="shared" ca="1" si="364"/>
        <v>0.81912457236880409</v>
      </c>
      <c r="AX3601">
        <f t="shared" ca="1" si="365"/>
        <v>4.2482347054454506</v>
      </c>
    </row>
    <row r="3602" spans="1:50">
      <c r="A3602">
        <f t="shared" ca="1" si="361"/>
        <v>0.73577942562560827</v>
      </c>
      <c r="R3602">
        <f t="shared" ca="1" si="362"/>
        <v>-2.8937244349381382E-2</v>
      </c>
      <c r="AH3602">
        <f t="shared" ca="1" si="363"/>
        <v>3.7087210369229839</v>
      </c>
      <c r="AI3602">
        <f t="shared" ca="1" si="364"/>
        <v>2.7509223459430188E-2</v>
      </c>
      <c r="AX3602">
        <f t="shared" ca="1" si="365"/>
        <v>3.6577961580257026</v>
      </c>
    </row>
    <row r="3603" spans="1:50">
      <c r="A3603">
        <f t="shared" ca="1" si="361"/>
        <v>0.78485997867602797</v>
      </c>
      <c r="R3603">
        <f t="shared" ca="1" si="362"/>
        <v>0.23964300029457963</v>
      </c>
      <c r="AH3603">
        <f t="shared" ca="1" si="363"/>
        <v>36.54646020172207</v>
      </c>
      <c r="AI3603">
        <f t="shared" ca="1" si="364"/>
        <v>0.90950113344807593</v>
      </c>
      <c r="AX3603">
        <f t="shared" ca="1" si="365"/>
        <v>0.91943073149127541</v>
      </c>
    </row>
    <row r="3604" spans="1:50">
      <c r="A3604">
        <f t="shared" ca="1" si="361"/>
        <v>1.7693299905285564E-2</v>
      </c>
      <c r="R3604">
        <f t="shared" ca="1" si="362"/>
        <v>0.2001551132192266</v>
      </c>
      <c r="AH3604">
        <f t="shared" ca="1" si="363"/>
        <v>8.195709506497634</v>
      </c>
      <c r="AI3604">
        <f t="shared" ca="1" si="364"/>
        <v>0.13433930862979138</v>
      </c>
      <c r="AX3604">
        <f t="shared" ca="1" si="365"/>
        <v>0.2390261742166073</v>
      </c>
    </row>
    <row r="3605" spans="1:50">
      <c r="A3605">
        <f t="shared" ca="1" si="361"/>
        <v>0.33915559163331233</v>
      </c>
      <c r="R3605">
        <f t="shared" ca="1" si="362"/>
        <v>-0.66984242768852964</v>
      </c>
      <c r="AH3605">
        <f t="shared" ca="1" si="363"/>
        <v>39.851172413010168</v>
      </c>
      <c r="AI3605">
        <f t="shared" ca="1" si="364"/>
        <v>0.94850064930477707</v>
      </c>
      <c r="AX3605">
        <f t="shared" ca="1" si="365"/>
        <v>1.9308540393637856</v>
      </c>
    </row>
    <row r="3606" spans="1:50">
      <c r="A3606">
        <f t="shared" ca="1" si="361"/>
        <v>0.54460288886905406</v>
      </c>
      <c r="R3606">
        <f t="shared" ca="1" si="362"/>
        <v>-0.28804335252962232</v>
      </c>
      <c r="AH3606">
        <f t="shared" ca="1" si="363"/>
        <v>7.8226825502991604</v>
      </c>
      <c r="AI3606">
        <f t="shared" ca="1" si="364"/>
        <v>0.12238872456550998</v>
      </c>
      <c r="AX3606">
        <f t="shared" ca="1" si="365"/>
        <v>1.178911875988597</v>
      </c>
    </row>
    <row r="3607" spans="1:50">
      <c r="A3607">
        <f t="shared" ca="1" si="361"/>
        <v>0.43451862655939399</v>
      </c>
      <c r="R3607">
        <f t="shared" ca="1" si="362"/>
        <v>-0.84454536102161248</v>
      </c>
      <c r="AH3607">
        <f t="shared" ca="1" si="363"/>
        <v>5.8795157420643358</v>
      </c>
      <c r="AI3607">
        <f t="shared" ca="1" si="364"/>
        <v>6.9137410722364678E-2</v>
      </c>
      <c r="AX3607">
        <f t="shared" ca="1" si="365"/>
        <v>1.4876996904229194</v>
      </c>
    </row>
    <row r="3608" spans="1:50">
      <c r="A3608">
        <f t="shared" ca="1" si="361"/>
        <v>0.95993878787750131</v>
      </c>
      <c r="R3608">
        <f t="shared" ca="1" si="362"/>
        <v>1.9197483566613371</v>
      </c>
      <c r="AH3608">
        <f t="shared" ca="1" si="363"/>
        <v>6.9605196064012462</v>
      </c>
      <c r="AI3608">
        <f t="shared" ca="1" si="364"/>
        <v>9.6897666382192327E-2</v>
      </c>
      <c r="AX3608">
        <f t="shared" ca="1" si="365"/>
        <v>0.81562902491799794</v>
      </c>
    </row>
    <row r="3609" spans="1:50">
      <c r="A3609">
        <f t="shared" ca="1" si="361"/>
        <v>0.63319665292165939</v>
      </c>
      <c r="R3609">
        <f t="shared" ca="1" si="362"/>
        <v>0.19112796399312684</v>
      </c>
      <c r="AH3609">
        <f t="shared" ca="1" si="363"/>
        <v>27.51061512256663</v>
      </c>
      <c r="AI3609">
        <f t="shared" ca="1" si="364"/>
        <v>0.74711378391733563</v>
      </c>
      <c r="AX3609">
        <f t="shared" ca="1" si="365"/>
        <v>1.837860098436783</v>
      </c>
    </row>
    <row r="3610" spans="1:50">
      <c r="A3610">
        <f t="shared" ca="1" si="361"/>
        <v>0.9634648908282033</v>
      </c>
      <c r="R3610">
        <f t="shared" ca="1" si="362"/>
        <v>-0.48825905160560629</v>
      </c>
      <c r="AH3610">
        <f t="shared" ca="1" si="363"/>
        <v>15.010635669132206</v>
      </c>
      <c r="AI3610">
        <f t="shared" ca="1" si="364"/>
        <v>0.38787219186089839</v>
      </c>
      <c r="AX3610">
        <f t="shared" ca="1" si="365"/>
        <v>3.1343121148357036</v>
      </c>
    </row>
    <row r="3611" spans="1:50">
      <c r="A3611">
        <f t="shared" ca="1" si="361"/>
        <v>0.75073731273612654</v>
      </c>
      <c r="R3611">
        <f t="shared" ca="1" si="362"/>
        <v>-0.16574638573969414</v>
      </c>
      <c r="AH3611">
        <f t="shared" ca="1" si="363"/>
        <v>42.666150336323092</v>
      </c>
      <c r="AI3611">
        <f t="shared" ca="1" si="364"/>
        <v>0.97310732455529303</v>
      </c>
      <c r="AX3611">
        <f t="shared" ca="1" si="365"/>
        <v>2.9642720590930289</v>
      </c>
    </row>
    <row r="3612" spans="1:50">
      <c r="A3612">
        <f t="shared" ca="1" si="361"/>
        <v>0.15535642101607028</v>
      </c>
      <c r="R3612">
        <f t="shared" ca="1" si="362"/>
        <v>-7.1868939444314592E-2</v>
      </c>
      <c r="AH3612">
        <f t="shared" ca="1" si="363"/>
        <v>20.422711338698871</v>
      </c>
      <c r="AI3612">
        <f t="shared" ca="1" si="364"/>
        <v>0.56259199772303381</v>
      </c>
      <c r="AX3612">
        <f t="shared" ca="1" si="365"/>
        <v>4.1866320609670158</v>
      </c>
    </row>
    <row r="3613" spans="1:50">
      <c r="A3613">
        <f t="shared" ca="1" si="361"/>
        <v>0.94799417274793163</v>
      </c>
      <c r="R3613">
        <f t="shared" ca="1" si="362"/>
        <v>-0.51813426451849576</v>
      </c>
      <c r="AH3613">
        <f t="shared" ca="1" si="363"/>
        <v>6.0654939819655382</v>
      </c>
      <c r="AI3613">
        <f t="shared" ca="1" si="364"/>
        <v>7.3580434490520319E-2</v>
      </c>
      <c r="AX3613">
        <f t="shared" ca="1" si="365"/>
        <v>1.0652990849853212</v>
      </c>
    </row>
    <row r="3614" spans="1:50">
      <c r="A3614">
        <f t="shared" ca="1" si="361"/>
        <v>0.67305218416600654</v>
      </c>
      <c r="R3614">
        <f t="shared" ca="1" si="362"/>
        <v>-0.30280633892912323</v>
      </c>
      <c r="AH3614">
        <f t="shared" ca="1" si="363"/>
        <v>6.3537130257862344</v>
      </c>
      <c r="AI3614">
        <f t="shared" ca="1" si="364"/>
        <v>8.0739338428091334E-2</v>
      </c>
      <c r="AX3614">
        <f t="shared" ca="1" si="365"/>
        <v>2.7294184704324187</v>
      </c>
    </row>
    <row r="3615" spans="1:50">
      <c r="A3615">
        <f t="shared" ca="1" si="361"/>
        <v>0.42512812714095338</v>
      </c>
      <c r="R3615">
        <f t="shared" ca="1" si="362"/>
        <v>-0.53096429207992091</v>
      </c>
      <c r="AH3615">
        <f t="shared" ca="1" si="363"/>
        <v>10.795263011539383</v>
      </c>
      <c r="AI3615">
        <f t="shared" ca="1" si="364"/>
        <v>0.23149429883281392</v>
      </c>
      <c r="AX3615">
        <f t="shared" ca="1" si="365"/>
        <v>1.8191911336263411</v>
      </c>
    </row>
    <row r="3616" spans="1:50">
      <c r="A3616">
        <f t="shared" ca="1" si="361"/>
        <v>0.45287811168406422</v>
      </c>
      <c r="R3616">
        <f t="shared" ca="1" si="362"/>
        <v>0.57287745960782666</v>
      </c>
      <c r="AH3616">
        <f t="shared" ca="1" si="363"/>
        <v>27.874369111222379</v>
      </c>
      <c r="AI3616">
        <f t="shared" ca="1" si="364"/>
        <v>0.75522822888678476</v>
      </c>
      <c r="AX3616">
        <f t="shared" ca="1" si="365"/>
        <v>2.4455270194286651</v>
      </c>
    </row>
    <row r="3617" spans="1:50">
      <c r="A3617">
        <f t="shared" ca="1" si="361"/>
        <v>0.8233795540409975</v>
      </c>
      <c r="R3617">
        <f t="shared" ca="1" si="362"/>
        <v>1.1131860022070617</v>
      </c>
      <c r="AH3617">
        <f t="shared" ca="1" si="363"/>
        <v>13.002561500440734</v>
      </c>
      <c r="AI3617">
        <f t="shared" ca="1" si="364"/>
        <v>0.31559477223566501</v>
      </c>
      <c r="AX3617">
        <f t="shared" ca="1" si="365"/>
        <v>4.7988433800406494</v>
      </c>
    </row>
    <row r="3618" spans="1:50">
      <c r="A3618">
        <f t="shared" ca="1" si="361"/>
        <v>0.18632972836517414</v>
      </c>
      <c r="R3618">
        <f t="shared" ca="1" si="362"/>
        <v>0.61900694808850831</v>
      </c>
      <c r="AH3618">
        <f t="shared" ca="1" si="363"/>
        <v>11.528974796276891</v>
      </c>
      <c r="AI3618">
        <f t="shared" ca="1" si="364"/>
        <v>0.25999010988725069</v>
      </c>
      <c r="AX3618">
        <f t="shared" ca="1" si="365"/>
        <v>1.8050585185739698</v>
      </c>
    </row>
    <row r="3619" spans="1:50">
      <c r="A3619">
        <f t="shared" ca="1" si="361"/>
        <v>0.70169777924938181</v>
      </c>
      <c r="R3619">
        <f t="shared" ca="1" si="362"/>
        <v>0.31763532450095078</v>
      </c>
      <c r="AH3619">
        <f t="shared" ca="1" si="363"/>
        <v>24.951537891899953</v>
      </c>
      <c r="AI3619">
        <f t="shared" ca="1" si="364"/>
        <v>0.68628727300953807</v>
      </c>
      <c r="AX3619">
        <f t="shared" ca="1" si="365"/>
        <v>1.9476058324433245</v>
      </c>
    </row>
    <row r="3620" spans="1:50">
      <c r="A3620">
        <f t="shared" ca="1" si="361"/>
        <v>0.43088414677115405</v>
      </c>
      <c r="R3620">
        <f t="shared" ca="1" si="362"/>
        <v>1.2251646749219205</v>
      </c>
      <c r="AH3620">
        <f t="shared" ca="1" si="363"/>
        <v>21.555942008388758</v>
      </c>
      <c r="AI3620">
        <f t="shared" ca="1" si="364"/>
        <v>0.59546778248492827</v>
      </c>
      <c r="AX3620">
        <f t="shared" ca="1" si="365"/>
        <v>0.17635163190674766</v>
      </c>
    </row>
    <row r="3621" spans="1:50">
      <c r="A3621">
        <f t="shared" ca="1" si="361"/>
        <v>0.87799208932353112</v>
      </c>
      <c r="R3621">
        <f t="shared" ca="1" si="362"/>
        <v>0.65395307755350685</v>
      </c>
      <c r="AH3621">
        <f t="shared" ca="1" si="363"/>
        <v>14.077194842696052</v>
      </c>
      <c r="AI3621">
        <f t="shared" ca="1" si="364"/>
        <v>0.35477603481518849</v>
      </c>
      <c r="AX3621">
        <f t="shared" ca="1" si="365"/>
        <v>0.90311957857676095</v>
      </c>
    </row>
    <row r="3622" spans="1:50">
      <c r="A3622">
        <f t="shared" ca="1" si="361"/>
        <v>0.32323658126835553</v>
      </c>
      <c r="R3622">
        <f t="shared" ca="1" si="362"/>
        <v>-0.13125334204748171</v>
      </c>
      <c r="AH3622">
        <f t="shared" ca="1" si="363"/>
        <v>19.692084931771038</v>
      </c>
      <c r="AI3622">
        <f t="shared" ca="1" si="364"/>
        <v>0.54071514210850991</v>
      </c>
      <c r="AX3622">
        <f t="shared" ca="1" si="365"/>
        <v>0.71282330828951546</v>
      </c>
    </row>
    <row r="3623" spans="1:50">
      <c r="A3623">
        <f t="shared" ca="1" si="361"/>
        <v>0.19340990654076762</v>
      </c>
      <c r="R3623">
        <f t="shared" ca="1" si="362"/>
        <v>-0.68401936912605876</v>
      </c>
      <c r="AH3623">
        <f t="shared" ca="1" si="363"/>
        <v>6.7327627293625998</v>
      </c>
      <c r="AI3623">
        <f t="shared" ca="1" si="364"/>
        <v>9.066018793978825E-2</v>
      </c>
      <c r="AX3623">
        <f t="shared" ca="1" si="365"/>
        <v>1.5637666157383414</v>
      </c>
    </row>
    <row r="3624" spans="1:50">
      <c r="A3624">
        <f t="shared" ca="1" si="361"/>
        <v>0.6760053628840933</v>
      </c>
      <c r="R3624">
        <f t="shared" ca="1" si="362"/>
        <v>-0.21553835079150413</v>
      </c>
      <c r="AH3624">
        <f t="shared" ca="1" si="363"/>
        <v>36.969050504899172</v>
      </c>
      <c r="AI3624">
        <f t="shared" ca="1" si="364"/>
        <v>0.91509717762806575</v>
      </c>
      <c r="AX3624">
        <f t="shared" ca="1" si="365"/>
        <v>1.3901847062374126</v>
      </c>
    </row>
    <row r="3625" spans="1:50">
      <c r="A3625">
        <f t="shared" ca="1" si="361"/>
        <v>0.55693704502708197</v>
      </c>
      <c r="R3625">
        <f t="shared" ca="1" si="362"/>
        <v>-1.3740673314239937</v>
      </c>
      <c r="AH3625">
        <f t="shared" ca="1" si="363"/>
        <v>30.449208523621117</v>
      </c>
      <c r="AI3625">
        <f t="shared" ca="1" si="364"/>
        <v>0.80888327632357537</v>
      </c>
      <c r="AX3625">
        <f t="shared" ca="1" si="365"/>
        <v>0.5198515261368688</v>
      </c>
    </row>
    <row r="3626" spans="1:50">
      <c r="A3626">
        <f t="shared" ca="1" si="361"/>
        <v>0.66080704269005219</v>
      </c>
      <c r="R3626">
        <f t="shared" ca="1" si="362"/>
        <v>2.6643891837685254E-2</v>
      </c>
      <c r="AH3626">
        <f t="shared" ca="1" si="363"/>
        <v>20.427925865181734</v>
      </c>
      <c r="AI3626">
        <f t="shared" ca="1" si="364"/>
        <v>0.56274621568240624</v>
      </c>
      <c r="AX3626">
        <f t="shared" ca="1" si="365"/>
        <v>4.5655593956577585</v>
      </c>
    </row>
    <row r="3627" spans="1:50">
      <c r="A3627">
        <f t="shared" ca="1" si="361"/>
        <v>0.19157612800078117</v>
      </c>
      <c r="R3627">
        <f t="shared" ca="1" si="362"/>
        <v>-0.10568326785089453</v>
      </c>
      <c r="AH3627">
        <f t="shared" ca="1" si="363"/>
        <v>9.8488224640858313</v>
      </c>
      <c r="AI3627">
        <f t="shared" ca="1" si="364"/>
        <v>0.19399860785816336</v>
      </c>
      <c r="AX3627">
        <f t="shared" ca="1" si="365"/>
        <v>2.0967736624015441</v>
      </c>
    </row>
    <row r="3628" spans="1:50">
      <c r="A3628">
        <f t="shared" ca="1" si="361"/>
        <v>0.91084131445467442</v>
      </c>
      <c r="R3628">
        <f t="shared" ca="1" si="362"/>
        <v>-0.26038829624858795</v>
      </c>
      <c r="AH3628">
        <f t="shared" ca="1" si="363"/>
        <v>13.372684439800224</v>
      </c>
      <c r="AI3628">
        <f t="shared" ca="1" si="364"/>
        <v>0.32921987742677361</v>
      </c>
      <c r="AX3628">
        <f t="shared" ca="1" si="365"/>
        <v>0.75690816738629674</v>
      </c>
    </row>
    <row r="3629" spans="1:50">
      <c r="A3629">
        <f t="shared" ca="1" si="361"/>
        <v>0.53155341431085545</v>
      </c>
      <c r="R3629">
        <f t="shared" ca="1" si="362"/>
        <v>-1.4787785488583711</v>
      </c>
      <c r="AH3629">
        <f t="shared" ca="1" si="363"/>
        <v>18.504973553962362</v>
      </c>
      <c r="AI3629">
        <f t="shared" ca="1" si="364"/>
        <v>0.50403165458169485</v>
      </c>
      <c r="AX3629">
        <f t="shared" ca="1" si="365"/>
        <v>0.99019612667168388</v>
      </c>
    </row>
    <row r="3630" spans="1:50">
      <c r="A3630">
        <f t="shared" ca="1" si="361"/>
        <v>0.36462757720546601</v>
      </c>
      <c r="R3630">
        <f t="shared" ca="1" si="362"/>
        <v>1.3646892360383547</v>
      </c>
      <c r="AH3630">
        <f t="shared" ca="1" si="363"/>
        <v>35.956632136691084</v>
      </c>
      <c r="AI3630">
        <f t="shared" ca="1" si="364"/>
        <v>0.90139190952789117</v>
      </c>
      <c r="AX3630">
        <f t="shared" ca="1" si="365"/>
        <v>7.6089007197384503E-3</v>
      </c>
    </row>
    <row r="3631" spans="1:50">
      <c r="A3631">
        <f t="shared" ca="1" si="361"/>
        <v>0.32757730731530654</v>
      </c>
      <c r="R3631">
        <f t="shared" ca="1" si="362"/>
        <v>-0.64661243422765902</v>
      </c>
      <c r="AH3631">
        <f t="shared" ca="1" si="363"/>
        <v>21.330333240460241</v>
      </c>
      <c r="AI3631">
        <f t="shared" ca="1" si="364"/>
        <v>0.58902510394847052</v>
      </c>
      <c r="AX3631">
        <f t="shared" ca="1" si="365"/>
        <v>5.5635258475554981</v>
      </c>
    </row>
    <row r="3632" spans="1:50">
      <c r="A3632">
        <f t="shared" ca="1" si="361"/>
        <v>0.40413959420029677</v>
      </c>
      <c r="R3632">
        <f t="shared" ca="1" si="362"/>
        <v>-0.75338762703933437</v>
      </c>
      <c r="AH3632">
        <f t="shared" ca="1" si="363"/>
        <v>31.066714262035664</v>
      </c>
      <c r="AI3632">
        <f t="shared" ca="1" si="364"/>
        <v>0.82076534558229808</v>
      </c>
      <c r="AX3632">
        <f t="shared" ca="1" si="365"/>
        <v>0.10221667390688895</v>
      </c>
    </row>
    <row r="3633" spans="1:50">
      <c r="A3633">
        <f t="shared" ca="1" si="361"/>
        <v>0.63226262850888582</v>
      </c>
      <c r="R3633">
        <f t="shared" ca="1" si="362"/>
        <v>1.3679911402133245</v>
      </c>
      <c r="AH3633">
        <f t="shared" ca="1" si="363"/>
        <v>9.0616947109095918</v>
      </c>
      <c r="AI3633">
        <f t="shared" ca="1" si="364"/>
        <v>0.1642286220674537</v>
      </c>
      <c r="AX3633">
        <f t="shared" ca="1" si="365"/>
        <v>3.7592532251262205</v>
      </c>
    </row>
    <row r="3634" spans="1:50">
      <c r="A3634">
        <f t="shared" ca="1" si="361"/>
        <v>0.32883249502782985</v>
      </c>
      <c r="R3634">
        <f t="shared" ca="1" si="362"/>
        <v>-0.3471884243071362</v>
      </c>
      <c r="AH3634">
        <f t="shared" ca="1" si="363"/>
        <v>24.414495935082972</v>
      </c>
      <c r="AI3634">
        <f t="shared" ca="1" si="364"/>
        <v>0.67269099087205708</v>
      </c>
      <c r="AX3634">
        <f t="shared" ca="1" si="365"/>
        <v>2.515998298571275</v>
      </c>
    </row>
    <row r="3635" spans="1:50">
      <c r="A3635">
        <f t="shared" ca="1" si="361"/>
        <v>0.2085630389588673</v>
      </c>
      <c r="R3635">
        <f t="shared" ca="1" si="362"/>
        <v>0.6467563328624073</v>
      </c>
      <c r="AH3635">
        <f t="shared" ca="1" si="363"/>
        <v>24.707535057683135</v>
      </c>
      <c r="AI3635">
        <f t="shared" ca="1" si="364"/>
        <v>0.68014560857083617</v>
      </c>
      <c r="AX3635">
        <f t="shared" ca="1" si="365"/>
        <v>0.87389668333718062</v>
      </c>
    </row>
    <row r="3636" spans="1:50">
      <c r="A3636">
        <f t="shared" ca="1" si="361"/>
        <v>0.32966959739960755</v>
      </c>
      <c r="R3636">
        <f t="shared" ca="1" si="362"/>
        <v>0.74710296654387454</v>
      </c>
      <c r="AH3636">
        <f t="shared" ca="1" si="363"/>
        <v>21.961098184904294</v>
      </c>
      <c r="AI3636">
        <f t="shared" ca="1" si="364"/>
        <v>0.6069099925017114</v>
      </c>
      <c r="AX3636">
        <f t="shared" ca="1" si="365"/>
        <v>1.9146159385750126</v>
      </c>
    </row>
    <row r="3637" spans="1:50">
      <c r="A3637">
        <f t="shared" ca="1" si="361"/>
        <v>0.32669246681622044</v>
      </c>
      <c r="R3637">
        <f t="shared" ca="1" si="362"/>
        <v>1.62397962119017</v>
      </c>
      <c r="AH3637">
        <f t="shared" ca="1" si="363"/>
        <v>38.672381956275061</v>
      </c>
      <c r="AI3637">
        <f t="shared" ca="1" si="364"/>
        <v>0.9358425347277386</v>
      </c>
      <c r="AX3637">
        <f t="shared" ca="1" si="365"/>
        <v>2.0410971784909062</v>
      </c>
    </row>
    <row r="3638" spans="1:50">
      <c r="A3638">
        <f t="shared" ca="1" si="361"/>
        <v>0.35640349300519614</v>
      </c>
      <c r="R3638">
        <f t="shared" ca="1" si="362"/>
        <v>0.12054348070234562</v>
      </c>
      <c r="AH3638">
        <f t="shared" ca="1" si="363"/>
        <v>7.236829555254257</v>
      </c>
      <c r="AI3638">
        <f t="shared" ca="1" si="364"/>
        <v>0.10474340402360305</v>
      </c>
      <c r="AX3638">
        <f t="shared" ca="1" si="365"/>
        <v>0.84712362445455414</v>
      </c>
    </row>
    <row r="3639" spans="1:50">
      <c r="A3639">
        <f t="shared" ca="1" si="361"/>
        <v>0.19995647462170774</v>
      </c>
      <c r="R3639">
        <f t="shared" ca="1" si="362"/>
        <v>0.79750164095197706</v>
      </c>
      <c r="AH3639">
        <f t="shared" ca="1" si="363"/>
        <v>11.921807042492951</v>
      </c>
      <c r="AI3639">
        <f t="shared" ca="1" si="364"/>
        <v>0.2750256105454304</v>
      </c>
      <c r="AX3639">
        <f t="shared" ca="1" si="365"/>
        <v>2.2854587344660193</v>
      </c>
    </row>
    <row r="3640" spans="1:50">
      <c r="A3640">
        <f t="shared" ca="1" si="361"/>
        <v>7.4661223961787093E-2</v>
      </c>
      <c r="R3640">
        <f t="shared" ca="1" si="362"/>
        <v>-1.2808527547264055</v>
      </c>
      <c r="AH3640">
        <f t="shared" ca="1" si="363"/>
        <v>14.083267225344734</v>
      </c>
      <c r="AI3640">
        <f t="shared" ca="1" si="364"/>
        <v>0.35499415339700202</v>
      </c>
      <c r="AX3640">
        <f t="shared" ca="1" si="365"/>
        <v>5.5074726147168809</v>
      </c>
    </row>
    <row r="3641" spans="1:50">
      <c r="A3641">
        <f t="shared" ca="1" si="361"/>
        <v>0.40053802805764616</v>
      </c>
      <c r="R3641">
        <f t="shared" ca="1" si="362"/>
        <v>1.5675849442126184</v>
      </c>
      <c r="AH3641">
        <f t="shared" ca="1" si="363"/>
        <v>8.6996739697122951</v>
      </c>
      <c r="AI3641">
        <f t="shared" ca="1" si="364"/>
        <v>0.15136865435857938</v>
      </c>
      <c r="AX3641">
        <f t="shared" ca="1" si="365"/>
        <v>6.5768176049435683</v>
      </c>
    </row>
    <row r="3642" spans="1:50">
      <c r="A3642">
        <f t="shared" ca="1" si="361"/>
        <v>0.65633223673187036</v>
      </c>
      <c r="R3642">
        <f t="shared" ca="1" si="362"/>
        <v>0.49306628109818845</v>
      </c>
      <c r="AH3642">
        <f t="shared" ca="1" si="363"/>
        <v>38.966772040028779</v>
      </c>
      <c r="AI3642">
        <f t="shared" ca="1" si="364"/>
        <v>0.93913394039165465</v>
      </c>
      <c r="AX3642">
        <f t="shared" ca="1" si="365"/>
        <v>4.6537810540616569</v>
      </c>
    </row>
    <row r="3643" spans="1:50">
      <c r="A3643">
        <f t="shared" ca="1" si="361"/>
        <v>0.66888484195641107</v>
      </c>
      <c r="R3643">
        <f t="shared" ca="1" si="362"/>
        <v>-1.1488353024505322</v>
      </c>
      <c r="AH3643">
        <f t="shared" ca="1" si="363"/>
        <v>17.994136689986483</v>
      </c>
      <c r="AI3643">
        <f t="shared" ca="1" si="364"/>
        <v>0.48781235689036528</v>
      </c>
      <c r="AX3643">
        <f t="shared" ca="1" si="365"/>
        <v>6.3923990428816371</v>
      </c>
    </row>
    <row r="3644" spans="1:50">
      <c r="A3644">
        <f t="shared" ca="1" si="361"/>
        <v>0.4773767062688985</v>
      </c>
      <c r="R3644">
        <f t="shared" ca="1" si="362"/>
        <v>1.2092752857256397</v>
      </c>
      <c r="AH3644">
        <f t="shared" ca="1" si="363"/>
        <v>11.225940962696583</v>
      </c>
      <c r="AI3644">
        <f t="shared" ca="1" si="364"/>
        <v>0.24828617288585475</v>
      </c>
      <c r="AX3644">
        <f t="shared" ca="1" si="365"/>
        <v>2.6220644698529085</v>
      </c>
    </row>
    <row r="3645" spans="1:50">
      <c r="A3645">
        <f t="shared" ca="1" si="361"/>
        <v>0.65627149793502793</v>
      </c>
      <c r="R3645">
        <f t="shared" ca="1" si="362"/>
        <v>-0.37640580780631289</v>
      </c>
      <c r="AH3645">
        <f t="shared" ca="1" si="363"/>
        <v>14.625373910693575</v>
      </c>
      <c r="AI3645">
        <f t="shared" ca="1" si="364"/>
        <v>0.37431791452088059</v>
      </c>
      <c r="AX3645">
        <f t="shared" ca="1" si="365"/>
        <v>1.1292800276155761</v>
      </c>
    </row>
    <row r="3646" spans="1:50">
      <c r="A3646">
        <f t="shared" ca="1" si="361"/>
        <v>4.4709024451246915E-2</v>
      </c>
      <c r="R3646">
        <f t="shared" ca="1" si="362"/>
        <v>-0.56518939363927811</v>
      </c>
      <c r="AH3646">
        <f t="shared" ca="1" si="363"/>
        <v>0.87079973221987839</v>
      </c>
      <c r="AI3646">
        <f t="shared" ca="1" si="364"/>
        <v>1.5165843472684237E-3</v>
      </c>
      <c r="AX3646">
        <f t="shared" ca="1" si="365"/>
        <v>8.4385918357095697</v>
      </c>
    </row>
    <row r="3647" spans="1:50">
      <c r="A3647">
        <f t="shared" ca="1" si="361"/>
        <v>0.95782376798113045</v>
      </c>
      <c r="R3647">
        <f t="shared" ca="1" si="362"/>
        <v>-1.0960562370688427</v>
      </c>
      <c r="AH3647">
        <f t="shared" ca="1" si="363"/>
        <v>5.323661500047975</v>
      </c>
      <c r="AI3647">
        <f t="shared" ca="1" si="364"/>
        <v>5.668274353418612E-2</v>
      </c>
      <c r="AX3647">
        <f t="shared" ca="1" si="365"/>
        <v>2.807511831084422</v>
      </c>
    </row>
    <row r="3648" spans="1:50">
      <c r="A3648">
        <f t="shared" ca="1" si="361"/>
        <v>0.28730446328939241</v>
      </c>
      <c r="R3648">
        <f t="shared" ca="1" si="362"/>
        <v>1.0791679763641044</v>
      </c>
      <c r="AH3648">
        <f t="shared" ca="1" si="363"/>
        <v>34.980667938530146</v>
      </c>
      <c r="AI3648">
        <f t="shared" ca="1" si="364"/>
        <v>0.88720983221365179</v>
      </c>
      <c r="AX3648">
        <f t="shared" ca="1" si="365"/>
        <v>1.1967148849741467</v>
      </c>
    </row>
    <row r="3649" spans="1:50">
      <c r="A3649">
        <f t="shared" ca="1" si="361"/>
        <v>0.56258156489470867</v>
      </c>
      <c r="R3649">
        <f t="shared" ca="1" si="362"/>
        <v>-2.2099262450195374</v>
      </c>
      <c r="AH3649">
        <f t="shared" ca="1" si="363"/>
        <v>23.129540648764507</v>
      </c>
      <c r="AI3649">
        <f t="shared" ca="1" si="364"/>
        <v>0.63898920712680052</v>
      </c>
      <c r="AX3649">
        <f t="shared" ca="1" si="365"/>
        <v>1.6971460339991569</v>
      </c>
    </row>
    <row r="3650" spans="1:50">
      <c r="A3650">
        <f t="shared" ca="1" si="361"/>
        <v>0.29943972324772583</v>
      </c>
      <c r="R3650">
        <f t="shared" ca="1" si="362"/>
        <v>-0.7081391078011835</v>
      </c>
      <c r="AH3650">
        <f t="shared" ca="1" si="363"/>
        <v>19.685640028751759</v>
      </c>
      <c r="AI3650">
        <f t="shared" ca="1" si="364"/>
        <v>0.54051978976679116</v>
      </c>
      <c r="AX3650">
        <f t="shared" ca="1" si="365"/>
        <v>5.1696889767319778</v>
      </c>
    </row>
    <row r="3651" spans="1:50">
      <c r="A3651">
        <f t="shared" ref="A3651:A3714" ca="1" si="366">RAND()</f>
        <v>0.27059730264835813</v>
      </c>
      <c r="R3651">
        <f t="shared" ref="R3651:R3714" ca="1" si="367">_xlfn.NORM.INV(RAND(),0,1)</f>
        <v>-0.69592568763397955</v>
      </c>
      <c r="AH3651">
        <f t="shared" ref="AH3651:AH3714" ca="1" si="368">IF(AI3651&lt;$AL$4,$AL$1+SQRT(AI3651*($AL$2-$AL$1)*($AL$3-$AL$1)),$AL$2-SQRT((1-AI3651)*($AL$2-$AL$1)*($AL$2-$AL$3)))</f>
        <v>33.66016807642319</v>
      </c>
      <c r="AI3651">
        <f t="shared" ref="AI3651:AI3714" ca="1" si="369">RAND()</f>
        <v>0.86650494635463016</v>
      </c>
      <c r="AX3651">
        <f t="shared" ref="AX3651:AX3714" ca="1" si="370">-LN(1-RAND())/$AW$2</f>
        <v>2.7736977062639469E-2</v>
      </c>
    </row>
    <row r="3652" spans="1:50">
      <c r="A3652">
        <f t="shared" ca="1" si="366"/>
        <v>0.99362177815377284</v>
      </c>
      <c r="R3652">
        <f t="shared" ca="1" si="367"/>
        <v>2.6144948021307703</v>
      </c>
      <c r="AH3652">
        <f t="shared" ca="1" si="368"/>
        <v>31.801158128392768</v>
      </c>
      <c r="AI3652">
        <f t="shared" ca="1" si="369"/>
        <v>0.83440107726611767</v>
      </c>
      <c r="AX3652">
        <f t="shared" ca="1" si="370"/>
        <v>1.2045904092139206</v>
      </c>
    </row>
    <row r="3653" spans="1:50">
      <c r="A3653">
        <f t="shared" ca="1" si="366"/>
        <v>0.1686987998492111</v>
      </c>
      <c r="R3653">
        <f t="shared" ca="1" si="367"/>
        <v>-2.1456296895134699</v>
      </c>
      <c r="AH3653">
        <f t="shared" ca="1" si="368"/>
        <v>22.083747671359511</v>
      </c>
      <c r="AI3653">
        <f t="shared" ca="1" si="369"/>
        <v>0.61034142796183721</v>
      </c>
      <c r="AX3653">
        <f t="shared" ca="1" si="370"/>
        <v>1.4819099493706993</v>
      </c>
    </row>
    <row r="3654" spans="1:50">
      <c r="A3654">
        <f t="shared" ca="1" si="366"/>
        <v>0.80445821357848557</v>
      </c>
      <c r="R3654">
        <f t="shared" ca="1" si="367"/>
        <v>-0.49759051445101604</v>
      </c>
      <c r="AH3654">
        <f t="shared" ca="1" si="368"/>
        <v>21.945660388595762</v>
      </c>
      <c r="AI3654">
        <f t="shared" ca="1" si="369"/>
        <v>0.6064770144839976</v>
      </c>
      <c r="AX3654">
        <f t="shared" ca="1" si="370"/>
        <v>0.61352691869238862</v>
      </c>
    </row>
    <row r="3655" spans="1:50">
      <c r="A3655">
        <f t="shared" ca="1" si="366"/>
        <v>0.99961479797077546</v>
      </c>
      <c r="R3655">
        <f t="shared" ca="1" si="367"/>
        <v>0.89026125445069881</v>
      </c>
      <c r="AH3655">
        <f t="shared" ca="1" si="368"/>
        <v>22.091275477585882</v>
      </c>
      <c r="AI3655">
        <f t="shared" ca="1" si="369"/>
        <v>0.6105515477660004</v>
      </c>
      <c r="AX3655">
        <f t="shared" ca="1" si="370"/>
        <v>1.4575268728744026</v>
      </c>
    </row>
    <row r="3656" spans="1:50">
      <c r="A3656">
        <f t="shared" ca="1" si="366"/>
        <v>0.30390259595008484</v>
      </c>
      <c r="R3656">
        <f t="shared" ca="1" si="367"/>
        <v>0.34893504048893287</v>
      </c>
      <c r="AH3656">
        <f t="shared" ca="1" si="368"/>
        <v>3.9343552475354691</v>
      </c>
      <c r="AI3656">
        <f t="shared" ca="1" si="369"/>
        <v>3.0958302427619766E-2</v>
      </c>
      <c r="AX3656">
        <f t="shared" ca="1" si="370"/>
        <v>1.5924729540611327</v>
      </c>
    </row>
    <row r="3657" spans="1:50">
      <c r="A3657">
        <f t="shared" ca="1" si="366"/>
        <v>0.52199274565276066</v>
      </c>
      <c r="R3657">
        <f t="shared" ca="1" si="367"/>
        <v>0.16962478199153166</v>
      </c>
      <c r="AH3657">
        <f t="shared" ca="1" si="368"/>
        <v>4.9214177721652383</v>
      </c>
      <c r="AI3657">
        <f t="shared" ca="1" si="369"/>
        <v>4.8440705776367721E-2</v>
      </c>
      <c r="AX3657">
        <f t="shared" ca="1" si="370"/>
        <v>1.1100695370645033</v>
      </c>
    </row>
    <row r="3658" spans="1:50">
      <c r="A3658">
        <f t="shared" ca="1" si="366"/>
        <v>0.13190276181052285</v>
      </c>
      <c r="R3658">
        <f t="shared" ca="1" si="367"/>
        <v>1.1909186090688335</v>
      </c>
      <c r="AH3658">
        <f t="shared" ca="1" si="368"/>
        <v>10.774271991898495</v>
      </c>
      <c r="AI3658">
        <f t="shared" ca="1" si="369"/>
        <v>0.23067113111722048</v>
      </c>
      <c r="AX3658">
        <f t="shared" ca="1" si="370"/>
        <v>1.1333941188295968</v>
      </c>
    </row>
    <row r="3659" spans="1:50">
      <c r="A3659">
        <f t="shared" ca="1" si="366"/>
        <v>0.626684023129637</v>
      </c>
      <c r="R3659">
        <f t="shared" ca="1" si="367"/>
        <v>-6.5239954035279102E-2</v>
      </c>
      <c r="AH3659">
        <f t="shared" ca="1" si="368"/>
        <v>22.715731337546835</v>
      </c>
      <c r="AI3659">
        <f t="shared" ca="1" si="369"/>
        <v>0.62778434177753806</v>
      </c>
      <c r="AX3659">
        <f t="shared" ca="1" si="370"/>
        <v>0.41504231192537938</v>
      </c>
    </row>
    <row r="3660" spans="1:50">
      <c r="A3660">
        <f t="shared" ca="1" si="366"/>
        <v>0.18592695165188999</v>
      </c>
      <c r="R3660">
        <f t="shared" ca="1" si="367"/>
        <v>2.6806739956193297</v>
      </c>
      <c r="AH3660">
        <f t="shared" ca="1" si="368"/>
        <v>1.4818034754856979</v>
      </c>
      <c r="AI3660">
        <f t="shared" ca="1" si="369"/>
        <v>4.3914830799229865E-3</v>
      </c>
      <c r="AX3660">
        <f t="shared" ca="1" si="370"/>
        <v>0.41983199477638783</v>
      </c>
    </row>
    <row r="3661" spans="1:50">
      <c r="A3661">
        <f t="shared" ca="1" si="366"/>
        <v>0.75617470382442231</v>
      </c>
      <c r="R3661">
        <f t="shared" ca="1" si="367"/>
        <v>0.53559183527398602</v>
      </c>
      <c r="AH3661">
        <f t="shared" ca="1" si="368"/>
        <v>1.9220845327076757</v>
      </c>
      <c r="AI3661">
        <f t="shared" ca="1" si="369"/>
        <v>7.3888179017481681E-3</v>
      </c>
      <c r="AX3661">
        <f t="shared" ca="1" si="370"/>
        <v>0.1215712046785464</v>
      </c>
    </row>
    <row r="3662" spans="1:50">
      <c r="A3662">
        <f t="shared" ca="1" si="366"/>
        <v>0.98891475022577724</v>
      </c>
      <c r="R3662">
        <f t="shared" ca="1" si="367"/>
        <v>-0.62384660176387396</v>
      </c>
      <c r="AH3662">
        <f t="shared" ca="1" si="368"/>
        <v>14.496633541020863</v>
      </c>
      <c r="AI3662">
        <f t="shared" ca="1" si="369"/>
        <v>0.36975548503971756</v>
      </c>
      <c r="AX3662">
        <f t="shared" ca="1" si="370"/>
        <v>2.1142886541160104</v>
      </c>
    </row>
    <row r="3663" spans="1:50">
      <c r="A3663">
        <f t="shared" ca="1" si="366"/>
        <v>0.80442466787421796</v>
      </c>
      <c r="R3663">
        <f t="shared" ca="1" si="367"/>
        <v>0.93494377322258149</v>
      </c>
      <c r="AH3663">
        <f t="shared" ca="1" si="368"/>
        <v>2.5737143909281679</v>
      </c>
      <c r="AI3663">
        <f t="shared" ca="1" si="369"/>
        <v>1.3248011532141502E-2</v>
      </c>
      <c r="AX3663">
        <f t="shared" ca="1" si="370"/>
        <v>1.5309842272578289</v>
      </c>
    </row>
    <row r="3664" spans="1:50">
      <c r="A3664">
        <f t="shared" ca="1" si="366"/>
        <v>0.40092165612083541</v>
      </c>
      <c r="R3664">
        <f t="shared" ca="1" si="367"/>
        <v>-0.30473628282306214</v>
      </c>
      <c r="AH3664">
        <f t="shared" ca="1" si="368"/>
        <v>19.349113264047137</v>
      </c>
      <c r="AI3664">
        <f t="shared" ca="1" si="369"/>
        <v>0.53026157114989436</v>
      </c>
      <c r="AX3664">
        <f t="shared" ca="1" si="370"/>
        <v>1.9543293387228886</v>
      </c>
    </row>
    <row r="3665" spans="1:50">
      <c r="A3665">
        <f t="shared" ca="1" si="366"/>
        <v>6.96806212086577E-2</v>
      </c>
      <c r="R3665">
        <f t="shared" ca="1" si="367"/>
        <v>0.35446162488881194</v>
      </c>
      <c r="AH3665">
        <f t="shared" ca="1" si="368"/>
        <v>9.1956548955766664</v>
      </c>
      <c r="AI3665">
        <f t="shared" ca="1" si="369"/>
        <v>0.16912013791708624</v>
      </c>
      <c r="AX3665">
        <f t="shared" ca="1" si="370"/>
        <v>1.5885145136901277</v>
      </c>
    </row>
    <row r="3666" spans="1:50">
      <c r="A3666">
        <f t="shared" ca="1" si="366"/>
        <v>0.10792332143896677</v>
      </c>
      <c r="R3666">
        <f t="shared" ca="1" si="367"/>
        <v>-0.58654280942757941</v>
      </c>
      <c r="AH3666">
        <f t="shared" ca="1" si="368"/>
        <v>13.171578393979388</v>
      </c>
      <c r="AI3666">
        <f t="shared" ca="1" si="369"/>
        <v>0.32183368100459697</v>
      </c>
      <c r="AX3666">
        <f t="shared" ca="1" si="370"/>
        <v>4.9912621702592226</v>
      </c>
    </row>
    <row r="3667" spans="1:50">
      <c r="A3667">
        <f t="shared" ca="1" si="366"/>
        <v>0.11390756717081463</v>
      </c>
      <c r="R3667">
        <f t="shared" ca="1" si="367"/>
        <v>-1.3895882816328144</v>
      </c>
      <c r="AH3667">
        <f t="shared" ca="1" si="368"/>
        <v>18.281532306264253</v>
      </c>
      <c r="AI3667">
        <f t="shared" ca="1" si="369"/>
        <v>0.49696940358072084</v>
      </c>
      <c r="AX3667">
        <f t="shared" ca="1" si="370"/>
        <v>2.5175289945659931</v>
      </c>
    </row>
    <row r="3668" spans="1:50">
      <c r="A3668">
        <f t="shared" ca="1" si="366"/>
        <v>0.15516164948750433</v>
      </c>
      <c r="R3668">
        <f t="shared" ca="1" si="367"/>
        <v>-0.3660314207347905</v>
      </c>
      <c r="AH3668">
        <f t="shared" ca="1" si="368"/>
        <v>23.410810936141441</v>
      </c>
      <c r="AI3668">
        <f t="shared" ca="1" si="369"/>
        <v>0.64650751246319227</v>
      </c>
      <c r="AX3668">
        <f t="shared" ca="1" si="370"/>
        <v>0.62515093481338779</v>
      </c>
    </row>
    <row r="3669" spans="1:50">
      <c r="A3669">
        <f t="shared" ca="1" si="366"/>
        <v>0.39815982036542652</v>
      </c>
      <c r="R3669">
        <f t="shared" ca="1" si="367"/>
        <v>1.3158362499648792</v>
      </c>
      <c r="AH3669">
        <f t="shared" ca="1" si="368"/>
        <v>7.0528590671770912</v>
      </c>
      <c r="AI3669">
        <f t="shared" ca="1" si="369"/>
        <v>9.9485642042924205E-2</v>
      </c>
      <c r="AX3669">
        <f t="shared" ca="1" si="370"/>
        <v>2.2312216961727742</v>
      </c>
    </row>
    <row r="3670" spans="1:50">
      <c r="A3670">
        <f t="shared" ca="1" si="366"/>
        <v>0.38965575030636401</v>
      </c>
      <c r="R3670">
        <f t="shared" ca="1" si="367"/>
        <v>-1.8648261051040189E-2</v>
      </c>
      <c r="AH3670">
        <f t="shared" ca="1" si="368"/>
        <v>1.0140643162702203</v>
      </c>
      <c r="AI3670">
        <f t="shared" ca="1" si="369"/>
        <v>2.0566528750651791E-3</v>
      </c>
      <c r="AX3670">
        <f t="shared" ca="1" si="370"/>
        <v>4.1547219657936685</v>
      </c>
    </row>
    <row r="3671" spans="1:50">
      <c r="A3671">
        <f t="shared" ca="1" si="366"/>
        <v>0.73584924070730773</v>
      </c>
      <c r="R3671">
        <f t="shared" ca="1" si="367"/>
        <v>-9.3340216632559078E-2</v>
      </c>
      <c r="AH3671">
        <f t="shared" ca="1" si="368"/>
        <v>24.14804836048107</v>
      </c>
      <c r="AI3671">
        <f t="shared" ca="1" si="369"/>
        <v>0.66583829821398732</v>
      </c>
      <c r="AX3671">
        <f t="shared" ca="1" si="370"/>
        <v>1.8280028328369968</v>
      </c>
    </row>
    <row r="3672" spans="1:50">
      <c r="A3672">
        <f t="shared" ca="1" si="366"/>
        <v>0.19959120798114482</v>
      </c>
      <c r="R3672">
        <f t="shared" ca="1" si="367"/>
        <v>-0.64067877313739585</v>
      </c>
      <c r="AH3672">
        <f t="shared" ca="1" si="368"/>
        <v>17.131310836286097</v>
      </c>
      <c r="AI3672">
        <f t="shared" ca="1" si="369"/>
        <v>0.45982463632957826</v>
      </c>
      <c r="AX3672">
        <f t="shared" ca="1" si="370"/>
        <v>2.2140072459415792</v>
      </c>
    </row>
    <row r="3673" spans="1:50">
      <c r="A3673">
        <f t="shared" ca="1" si="366"/>
        <v>6.9336485383231672E-2</v>
      </c>
      <c r="R3673">
        <f t="shared" ca="1" si="367"/>
        <v>-1.108759146981769</v>
      </c>
      <c r="AH3673">
        <f t="shared" ca="1" si="368"/>
        <v>41.13673597209845</v>
      </c>
      <c r="AI3673">
        <f t="shared" ca="1" si="369"/>
        <v>0.96072127538585317</v>
      </c>
      <c r="AX3673">
        <f t="shared" ca="1" si="370"/>
        <v>1.4010554997106164</v>
      </c>
    </row>
    <row r="3674" spans="1:50">
      <c r="A3674">
        <f t="shared" ca="1" si="366"/>
        <v>8.8784315831042515E-2</v>
      </c>
      <c r="R3674">
        <f t="shared" ca="1" si="367"/>
        <v>-0.92568959380339166</v>
      </c>
      <c r="AH3674">
        <f t="shared" ca="1" si="368"/>
        <v>31.839863905538515</v>
      </c>
      <c r="AI3674">
        <f t="shared" ca="1" si="369"/>
        <v>0.83510472851531858</v>
      </c>
      <c r="AX3674">
        <f t="shared" ca="1" si="370"/>
        <v>0.60955197052388133</v>
      </c>
    </row>
    <row r="3675" spans="1:50">
      <c r="A3675">
        <f t="shared" ca="1" si="366"/>
        <v>4.7477478145291574E-2</v>
      </c>
      <c r="R3675">
        <f t="shared" ca="1" si="367"/>
        <v>-1.143345127000956</v>
      </c>
      <c r="AH3675">
        <f t="shared" ca="1" si="368"/>
        <v>10.783492470039995</v>
      </c>
      <c r="AI3675">
        <f t="shared" ca="1" si="369"/>
        <v>0.23103276857629529</v>
      </c>
      <c r="AX3675">
        <f t="shared" ca="1" si="370"/>
        <v>1.1268922726620183</v>
      </c>
    </row>
    <row r="3676" spans="1:50">
      <c r="A3676">
        <f t="shared" ca="1" si="366"/>
        <v>0.92069490967834522</v>
      </c>
      <c r="R3676">
        <f t="shared" ca="1" si="367"/>
        <v>0.37929354937795251</v>
      </c>
      <c r="AH3676">
        <f t="shared" ca="1" si="368"/>
        <v>22.175063492854346</v>
      </c>
      <c r="AI3676">
        <f t="shared" ca="1" si="369"/>
        <v>0.61288645418665655</v>
      </c>
      <c r="AX3676">
        <f t="shared" ca="1" si="370"/>
        <v>2.2121419199880878</v>
      </c>
    </row>
    <row r="3677" spans="1:50">
      <c r="A3677">
        <f t="shared" ca="1" si="366"/>
        <v>4.076501762026008E-2</v>
      </c>
      <c r="R3677">
        <f t="shared" ca="1" si="367"/>
        <v>-0.93598934388791155</v>
      </c>
      <c r="AH3677">
        <f t="shared" ca="1" si="368"/>
        <v>9.0777622143060075</v>
      </c>
      <c r="AI3677">
        <f t="shared" ca="1" si="369"/>
        <v>0.16481153363896384</v>
      </c>
      <c r="AX3677">
        <f t="shared" ca="1" si="370"/>
        <v>4.1992496938369293</v>
      </c>
    </row>
    <row r="3678" spans="1:50">
      <c r="A3678">
        <f t="shared" ca="1" si="366"/>
        <v>0.4443704102612176</v>
      </c>
      <c r="R3678">
        <f t="shared" ca="1" si="367"/>
        <v>-7.7497913383513264E-2</v>
      </c>
      <c r="AH3678">
        <f t="shared" ca="1" si="368"/>
        <v>30.002856949765302</v>
      </c>
      <c r="AI3678">
        <f t="shared" ca="1" si="369"/>
        <v>0.80005713491422503</v>
      </c>
      <c r="AX3678">
        <f t="shared" ca="1" si="370"/>
        <v>0.47328980631842166</v>
      </c>
    </row>
    <row r="3679" spans="1:50">
      <c r="A3679">
        <f t="shared" ca="1" si="366"/>
        <v>0.58317157651117013</v>
      </c>
      <c r="R3679">
        <f t="shared" ca="1" si="367"/>
        <v>-0.46162370678238879</v>
      </c>
      <c r="AH3679">
        <f t="shared" ca="1" si="368"/>
        <v>29.352335400348316</v>
      </c>
      <c r="AI3679">
        <f t="shared" ca="1" si="369"/>
        <v>0.78683697329014535</v>
      </c>
      <c r="AX3679">
        <f t="shared" ca="1" si="370"/>
        <v>1.3745273590068825</v>
      </c>
    </row>
    <row r="3680" spans="1:50">
      <c r="A3680">
        <f t="shared" ca="1" si="366"/>
        <v>1.903037863889756E-2</v>
      </c>
      <c r="R3680">
        <f t="shared" ca="1" si="367"/>
        <v>-0.54560045783699707</v>
      </c>
      <c r="AH3680">
        <f t="shared" ca="1" si="368"/>
        <v>26.841767246056438</v>
      </c>
      <c r="AI3680">
        <f t="shared" ca="1" si="369"/>
        <v>0.73184812785708775</v>
      </c>
      <c r="AX3680">
        <f t="shared" ca="1" si="370"/>
        <v>0.17989465717087044</v>
      </c>
    </row>
    <row r="3681" spans="1:50">
      <c r="A3681">
        <f t="shared" ca="1" si="366"/>
        <v>0.51810559254057009</v>
      </c>
      <c r="R3681">
        <f t="shared" ca="1" si="367"/>
        <v>1.5631372349582706</v>
      </c>
      <c r="AH3681">
        <f t="shared" ca="1" si="368"/>
        <v>19.432901555518427</v>
      </c>
      <c r="AI3681">
        <f t="shared" ca="1" si="369"/>
        <v>0.53282624634268616</v>
      </c>
      <c r="AX3681">
        <f t="shared" ca="1" si="370"/>
        <v>4.2665092312860624</v>
      </c>
    </row>
    <row r="3682" spans="1:50">
      <c r="A3682">
        <f t="shared" ca="1" si="366"/>
        <v>0.38530258777506321</v>
      </c>
      <c r="R3682">
        <f t="shared" ca="1" si="367"/>
        <v>0.17755266089883762</v>
      </c>
      <c r="AH3682">
        <f t="shared" ca="1" si="368"/>
        <v>11.260747879349609</v>
      </c>
      <c r="AI3682">
        <f t="shared" ca="1" si="369"/>
        <v>0.24963517256634205</v>
      </c>
      <c r="AX3682">
        <f t="shared" ca="1" si="370"/>
        <v>0.95222343428679845</v>
      </c>
    </row>
    <row r="3683" spans="1:50">
      <c r="A3683">
        <f t="shared" ca="1" si="366"/>
        <v>3.3805674495058224E-2</v>
      </c>
      <c r="R3683">
        <f t="shared" ca="1" si="367"/>
        <v>0.26010327304121827</v>
      </c>
      <c r="AH3683">
        <f t="shared" ca="1" si="368"/>
        <v>15.500565554768563</v>
      </c>
      <c r="AI3683">
        <f t="shared" ca="1" si="369"/>
        <v>0.40489451147958933</v>
      </c>
      <c r="AX3683">
        <f t="shared" ca="1" si="370"/>
        <v>5.3028229094633863</v>
      </c>
    </row>
    <row r="3684" spans="1:50">
      <c r="A3684">
        <f t="shared" ca="1" si="366"/>
        <v>0.9440952970788653</v>
      </c>
      <c r="R3684">
        <f t="shared" ca="1" si="367"/>
        <v>-0.44554778181730748</v>
      </c>
      <c r="AH3684">
        <f t="shared" ca="1" si="368"/>
        <v>27.480918267755339</v>
      </c>
      <c r="AI3684">
        <f t="shared" ca="1" si="369"/>
        <v>0.74644547896824243</v>
      </c>
      <c r="AX3684">
        <f t="shared" ca="1" si="370"/>
        <v>0.30562964802115306</v>
      </c>
    </row>
    <row r="3685" spans="1:50">
      <c r="A3685">
        <f t="shared" ca="1" si="366"/>
        <v>3.5044952302135002E-2</v>
      </c>
      <c r="R3685">
        <f t="shared" ca="1" si="367"/>
        <v>0.18638862439596779</v>
      </c>
      <c r="AH3685">
        <f t="shared" ca="1" si="368"/>
        <v>19.99740912898389</v>
      </c>
      <c r="AI3685">
        <f t="shared" ca="1" si="369"/>
        <v>0.54992227051321041</v>
      </c>
      <c r="AX3685">
        <f t="shared" ca="1" si="370"/>
        <v>0.14842080132797131</v>
      </c>
    </row>
    <row r="3686" spans="1:50">
      <c r="A3686">
        <f t="shared" ca="1" si="366"/>
        <v>0.17607100892626582</v>
      </c>
      <c r="R3686">
        <f t="shared" ca="1" si="367"/>
        <v>-1.6879002897578801</v>
      </c>
      <c r="AH3686">
        <f t="shared" ca="1" si="368"/>
        <v>27.04248620500552</v>
      </c>
      <c r="AI3686">
        <f t="shared" ca="1" si="369"/>
        <v>0.73647628017631905</v>
      </c>
      <c r="AX3686">
        <f t="shared" ca="1" si="370"/>
        <v>6.7051587783538231</v>
      </c>
    </row>
    <row r="3687" spans="1:50">
      <c r="A3687">
        <f t="shared" ca="1" si="366"/>
        <v>0.85615065944769364</v>
      </c>
      <c r="R3687">
        <f t="shared" ca="1" si="367"/>
        <v>2.293627308658865</v>
      </c>
      <c r="AH3687">
        <f t="shared" ca="1" si="368"/>
        <v>33.124788401562746</v>
      </c>
      <c r="AI3687">
        <f t="shared" ca="1" si="369"/>
        <v>0.8576136167539844</v>
      </c>
      <c r="AX3687">
        <f t="shared" ca="1" si="370"/>
        <v>1.5077010979254799</v>
      </c>
    </row>
    <row r="3688" spans="1:50">
      <c r="A3688">
        <f t="shared" ca="1" si="366"/>
        <v>0.97581000391190931</v>
      </c>
      <c r="R3688">
        <f t="shared" ca="1" si="367"/>
        <v>-0.31653812090194544</v>
      </c>
      <c r="AH3688">
        <f t="shared" ca="1" si="368"/>
        <v>10.151551279972324</v>
      </c>
      <c r="AI3688">
        <f t="shared" ca="1" si="369"/>
        <v>0.20605056730366234</v>
      </c>
      <c r="AX3688">
        <f t="shared" ca="1" si="370"/>
        <v>8.7517232319408389E-2</v>
      </c>
    </row>
    <row r="3689" spans="1:50">
      <c r="A3689">
        <f t="shared" ca="1" si="366"/>
        <v>0.1627386659069483</v>
      </c>
      <c r="R3689">
        <f t="shared" ca="1" si="367"/>
        <v>1.1280754364690464</v>
      </c>
      <c r="AH3689">
        <f t="shared" ca="1" si="368"/>
        <v>14.767216698194531</v>
      </c>
      <c r="AI3689">
        <f t="shared" ca="1" si="369"/>
        <v>0.37932549040400887</v>
      </c>
      <c r="AX3689">
        <f t="shared" ca="1" si="370"/>
        <v>3.3509473080145784E-2</v>
      </c>
    </row>
    <row r="3690" spans="1:50">
      <c r="A3690">
        <f t="shared" ca="1" si="366"/>
        <v>0.1711006469066948</v>
      </c>
      <c r="R3690">
        <f t="shared" ca="1" si="367"/>
        <v>-1.4029315863656902</v>
      </c>
      <c r="AH3690">
        <f t="shared" ca="1" si="368"/>
        <v>16.178517998046111</v>
      </c>
      <c r="AI3690">
        <f t="shared" ca="1" si="369"/>
        <v>0.42805367759575452</v>
      </c>
      <c r="AX3690">
        <f t="shared" ca="1" si="370"/>
        <v>8.1395928263280286</v>
      </c>
    </row>
    <row r="3691" spans="1:50">
      <c r="A3691">
        <f t="shared" ca="1" si="366"/>
        <v>6.0435784662681069E-2</v>
      </c>
      <c r="R3691">
        <f t="shared" ca="1" si="367"/>
        <v>0.28117954306686971</v>
      </c>
      <c r="AH3691">
        <f t="shared" ca="1" si="368"/>
        <v>8.9577589136785782</v>
      </c>
      <c r="AI3691">
        <f t="shared" ca="1" si="369"/>
        <v>0.16048288951117606</v>
      </c>
      <c r="AX3691">
        <f t="shared" ca="1" si="370"/>
        <v>3.2522015920689635</v>
      </c>
    </row>
    <row r="3692" spans="1:50">
      <c r="A3692">
        <f t="shared" ca="1" si="366"/>
        <v>0.89457005163687642</v>
      </c>
      <c r="R3692">
        <f t="shared" ca="1" si="367"/>
        <v>-1.2410103444808975</v>
      </c>
      <c r="AH3692">
        <f t="shared" ca="1" si="368"/>
        <v>35.147592940005119</v>
      </c>
      <c r="AI3692">
        <f t="shared" ca="1" si="369"/>
        <v>0.88970300226210708</v>
      </c>
      <c r="AX3692">
        <f t="shared" ca="1" si="370"/>
        <v>0.51254088212066062</v>
      </c>
    </row>
    <row r="3693" spans="1:50">
      <c r="A3693">
        <f t="shared" ca="1" si="366"/>
        <v>0.81556956429308514</v>
      </c>
      <c r="R3693">
        <f t="shared" ca="1" si="367"/>
        <v>1.5210132642298082</v>
      </c>
      <c r="AH3693">
        <f t="shared" ca="1" si="368"/>
        <v>14.959848524417268</v>
      </c>
      <c r="AI3693">
        <f t="shared" ca="1" si="369"/>
        <v>0.38609389228410862</v>
      </c>
      <c r="AX3693">
        <f t="shared" ca="1" si="370"/>
        <v>1.6201220215973804</v>
      </c>
    </row>
    <row r="3694" spans="1:50">
      <c r="A3694">
        <f t="shared" ca="1" si="366"/>
        <v>0.93274740987371041</v>
      </c>
      <c r="R3694">
        <f t="shared" ca="1" si="367"/>
        <v>-1.2165750267589941</v>
      </c>
      <c r="AH3694">
        <f t="shared" ca="1" si="368"/>
        <v>13.30755133191343</v>
      </c>
      <c r="AI3694">
        <f t="shared" ca="1" si="369"/>
        <v>0.32683210536991614</v>
      </c>
      <c r="AX3694">
        <f t="shared" ca="1" si="370"/>
        <v>0.13561090229407166</v>
      </c>
    </row>
    <row r="3695" spans="1:50">
      <c r="A3695">
        <f t="shared" ca="1" si="366"/>
        <v>0.98811769689960971</v>
      </c>
      <c r="R3695">
        <f t="shared" ca="1" si="367"/>
        <v>1.3936836344535524</v>
      </c>
      <c r="AH3695">
        <f t="shared" ca="1" si="368"/>
        <v>22.539105189338915</v>
      </c>
      <c r="AI3695">
        <f t="shared" ca="1" si="369"/>
        <v>0.62294962809890353</v>
      </c>
      <c r="AX3695">
        <f t="shared" ca="1" si="370"/>
        <v>1.5907558890111677</v>
      </c>
    </row>
    <row r="3696" spans="1:50">
      <c r="A3696">
        <f t="shared" ca="1" si="366"/>
        <v>0.68131655949940484</v>
      </c>
      <c r="R3696">
        <f t="shared" ca="1" si="367"/>
        <v>-1.5662858183793789</v>
      </c>
      <c r="AH3696">
        <f t="shared" ca="1" si="368"/>
        <v>34.35579948631819</v>
      </c>
      <c r="AI3696">
        <f t="shared" ca="1" si="369"/>
        <v>0.87762949514385891</v>
      </c>
      <c r="AX3696">
        <f t="shared" ca="1" si="370"/>
        <v>6.178162078240395</v>
      </c>
    </row>
    <row r="3697" spans="1:50">
      <c r="A3697">
        <f t="shared" ca="1" si="366"/>
        <v>0.95079693701136703</v>
      </c>
      <c r="R3697">
        <f t="shared" ca="1" si="367"/>
        <v>1.4700667223519144</v>
      </c>
      <c r="AH3697">
        <f t="shared" ca="1" si="368"/>
        <v>36.944084494729054</v>
      </c>
      <c r="AI3697">
        <f t="shared" ca="1" si="369"/>
        <v>0.91477153515961285</v>
      </c>
      <c r="AX3697">
        <f t="shared" ca="1" si="370"/>
        <v>1.8804053355946531</v>
      </c>
    </row>
    <row r="3698" spans="1:50">
      <c r="A3698">
        <f t="shared" ca="1" si="366"/>
        <v>0.98763313080318282</v>
      </c>
      <c r="R3698">
        <f t="shared" ca="1" si="367"/>
        <v>-1.6754151471409258</v>
      </c>
      <c r="AH3698">
        <f t="shared" ca="1" si="368"/>
        <v>23.855152356582344</v>
      </c>
      <c r="AI3698">
        <f t="shared" ca="1" si="369"/>
        <v>0.65822347085123911</v>
      </c>
      <c r="AX3698">
        <f t="shared" ca="1" si="370"/>
        <v>0.90968100830109444</v>
      </c>
    </row>
    <row r="3699" spans="1:50">
      <c r="A3699">
        <f t="shared" ca="1" si="366"/>
        <v>0.89459748322602572</v>
      </c>
      <c r="R3699">
        <f t="shared" ca="1" si="367"/>
        <v>-0.56899540429642881</v>
      </c>
      <c r="AH3699">
        <f t="shared" ca="1" si="368"/>
        <v>24.393663422190063</v>
      </c>
      <c r="AI3699">
        <f t="shared" ca="1" si="369"/>
        <v>0.67215776353195644</v>
      </c>
      <c r="AX3699">
        <f t="shared" ca="1" si="370"/>
        <v>1.1783566971450059</v>
      </c>
    </row>
    <row r="3700" spans="1:50">
      <c r="A3700">
        <f t="shared" ca="1" si="366"/>
        <v>0.32148560974266549</v>
      </c>
      <c r="R3700">
        <f t="shared" ca="1" si="367"/>
        <v>-1.4820773919270676</v>
      </c>
      <c r="AH3700">
        <f t="shared" ca="1" si="368"/>
        <v>17.196043844272864</v>
      </c>
      <c r="AI3700">
        <f t="shared" ca="1" si="369"/>
        <v>0.4619502302665659</v>
      </c>
      <c r="AX3700">
        <f t="shared" ca="1" si="370"/>
        <v>0.71037114733601192</v>
      </c>
    </row>
    <row r="3701" spans="1:50">
      <c r="A3701">
        <f t="shared" ca="1" si="366"/>
        <v>0.91313344198145951</v>
      </c>
      <c r="R3701">
        <f t="shared" ca="1" si="367"/>
        <v>-1.8755923663340992</v>
      </c>
      <c r="AH3701">
        <f t="shared" ca="1" si="368"/>
        <v>10.710454374673731</v>
      </c>
      <c r="AI3701">
        <f t="shared" ca="1" si="369"/>
        <v>0.22816580227770267</v>
      </c>
      <c r="AX3701">
        <f t="shared" ca="1" si="370"/>
        <v>0.69832330434923373</v>
      </c>
    </row>
    <row r="3702" spans="1:50">
      <c r="A3702">
        <f t="shared" ca="1" si="366"/>
        <v>0.47203536460838647</v>
      </c>
      <c r="R3702">
        <f t="shared" ca="1" si="367"/>
        <v>-0.44219954803474615</v>
      </c>
      <c r="AH3702">
        <f t="shared" ca="1" si="368"/>
        <v>24.202789297773077</v>
      </c>
      <c r="AI3702">
        <f t="shared" ca="1" si="369"/>
        <v>0.66725195999245435</v>
      </c>
      <c r="AX3702">
        <f t="shared" ca="1" si="370"/>
        <v>1.4324655125859966</v>
      </c>
    </row>
    <row r="3703" spans="1:50">
      <c r="A3703">
        <f t="shared" ca="1" si="366"/>
        <v>0.55933390255389492</v>
      </c>
      <c r="R3703">
        <f t="shared" ca="1" si="367"/>
        <v>1.0976942841402475</v>
      </c>
      <c r="AH3703">
        <f t="shared" ca="1" si="368"/>
        <v>13.508617961180605</v>
      </c>
      <c r="AI3703">
        <f t="shared" ca="1" si="369"/>
        <v>0.33418951844846478</v>
      </c>
      <c r="AX3703">
        <f t="shared" ca="1" si="370"/>
        <v>0.29353467081027085</v>
      </c>
    </row>
    <row r="3704" spans="1:50">
      <c r="A3704">
        <f t="shared" ca="1" si="366"/>
        <v>0.39819324335574746</v>
      </c>
      <c r="R3704">
        <f t="shared" ca="1" si="367"/>
        <v>-0.74260992959355232</v>
      </c>
      <c r="AH3704">
        <f t="shared" ca="1" si="368"/>
        <v>18.016395369628228</v>
      </c>
      <c r="AI3704">
        <f t="shared" ca="1" si="369"/>
        <v>0.48852451742403069</v>
      </c>
      <c r="AX3704">
        <f t="shared" ca="1" si="370"/>
        <v>6.3741459376326652</v>
      </c>
    </row>
    <row r="3705" spans="1:50">
      <c r="A3705">
        <f t="shared" ca="1" si="366"/>
        <v>0.10783979954084688</v>
      </c>
      <c r="R3705">
        <f t="shared" ca="1" si="367"/>
        <v>0.93417005602800651</v>
      </c>
      <c r="AH3705">
        <f t="shared" ca="1" si="368"/>
        <v>16.28536342110106</v>
      </c>
      <c r="AI3705">
        <f t="shared" ca="1" si="369"/>
        <v>0.43166164017638464</v>
      </c>
      <c r="AX3705">
        <f t="shared" ca="1" si="370"/>
        <v>3.5784303372893796E-2</v>
      </c>
    </row>
    <row r="3706" spans="1:50">
      <c r="A3706">
        <f t="shared" ca="1" si="366"/>
        <v>0.50252659426643953</v>
      </c>
      <c r="R3706">
        <f t="shared" ca="1" si="367"/>
        <v>-0.16442630705185757</v>
      </c>
      <c r="AH3706">
        <f t="shared" ca="1" si="368"/>
        <v>13.767584470186456</v>
      </c>
      <c r="AI3706">
        <f t="shared" ca="1" si="369"/>
        <v>0.34360603243746313</v>
      </c>
      <c r="AX3706">
        <f t="shared" ca="1" si="370"/>
        <v>6.6316626380820498</v>
      </c>
    </row>
    <row r="3707" spans="1:50">
      <c r="A3707">
        <f t="shared" ca="1" si="366"/>
        <v>0.3823747360626778</v>
      </c>
      <c r="R3707">
        <f t="shared" ca="1" si="367"/>
        <v>-0.49312517203060174</v>
      </c>
      <c r="AH3707">
        <f t="shared" ca="1" si="368"/>
        <v>42.181302236950195</v>
      </c>
      <c r="AI3707">
        <f t="shared" ca="1" si="369"/>
        <v>0.96943398264503999</v>
      </c>
      <c r="AX3707">
        <f t="shared" ca="1" si="370"/>
        <v>1.1415040385380419</v>
      </c>
    </row>
    <row r="3708" spans="1:50">
      <c r="A3708">
        <f t="shared" ca="1" si="366"/>
        <v>0.13561868420619361</v>
      </c>
      <c r="R3708">
        <f t="shared" ca="1" si="367"/>
        <v>0.44404518210998239</v>
      </c>
      <c r="AH3708">
        <f t="shared" ca="1" si="368"/>
        <v>37.912007778438578</v>
      </c>
      <c r="AI3708">
        <f t="shared" ca="1" si="369"/>
        <v>0.92694022202573534</v>
      </c>
      <c r="AX3708">
        <f t="shared" ca="1" si="370"/>
        <v>1.6300845594482907</v>
      </c>
    </row>
    <row r="3709" spans="1:50">
      <c r="A3709">
        <f t="shared" ca="1" si="366"/>
        <v>0.14960355056168584</v>
      </c>
      <c r="R3709">
        <f t="shared" ca="1" si="367"/>
        <v>0.21834303951340711</v>
      </c>
      <c r="AH3709">
        <f t="shared" ca="1" si="368"/>
        <v>32.490138812178373</v>
      </c>
      <c r="AI3709">
        <f t="shared" ca="1" si="369"/>
        <v>0.84670238059160885</v>
      </c>
      <c r="AX3709">
        <f t="shared" ca="1" si="370"/>
        <v>3.4760958344055446</v>
      </c>
    </row>
    <row r="3710" spans="1:50">
      <c r="A3710">
        <f t="shared" ca="1" si="366"/>
        <v>0.79680408600295627</v>
      </c>
      <c r="R3710">
        <f t="shared" ca="1" si="367"/>
        <v>-1.3108790640206436</v>
      </c>
      <c r="AH3710">
        <f t="shared" ca="1" si="368"/>
        <v>32.551553915898218</v>
      </c>
      <c r="AI3710">
        <f t="shared" ca="1" si="369"/>
        <v>0.84777586462509658</v>
      </c>
      <c r="AX3710">
        <f t="shared" ca="1" si="370"/>
        <v>1.1121916802546732</v>
      </c>
    </row>
    <row r="3711" spans="1:50">
      <c r="A3711">
        <f t="shared" ca="1" si="366"/>
        <v>0.40452794061331043</v>
      </c>
      <c r="R3711">
        <f t="shared" ca="1" si="367"/>
        <v>0.86185332350204846</v>
      </c>
      <c r="AH3711">
        <f t="shared" ca="1" si="368"/>
        <v>10.005037699339738</v>
      </c>
      <c r="AI3711">
        <f t="shared" ca="1" si="369"/>
        <v>0.20020149528438214</v>
      </c>
      <c r="AX3711">
        <f t="shared" ca="1" si="370"/>
        <v>4.0675444346453213</v>
      </c>
    </row>
    <row r="3712" spans="1:50">
      <c r="A3712">
        <f t="shared" ca="1" si="366"/>
        <v>0.13394197959122689</v>
      </c>
      <c r="R3712">
        <f t="shared" ca="1" si="367"/>
        <v>-4.0114594502456913E-2</v>
      </c>
      <c r="AH3712">
        <f t="shared" ca="1" si="368"/>
        <v>33.942381929640618</v>
      </c>
      <c r="AI3712">
        <f t="shared" ca="1" si="369"/>
        <v>0.87107645095323394</v>
      </c>
      <c r="AX3712">
        <f t="shared" ca="1" si="370"/>
        <v>0.53906859089154457</v>
      </c>
    </row>
    <row r="3713" spans="1:50">
      <c r="A3713">
        <f t="shared" ca="1" si="366"/>
        <v>0.77613415308055145</v>
      </c>
      <c r="R3713">
        <f t="shared" ca="1" si="367"/>
        <v>-1.692559586937709</v>
      </c>
      <c r="AH3713">
        <f t="shared" ca="1" si="368"/>
        <v>30.341053357329567</v>
      </c>
      <c r="AI3713">
        <f t="shared" ca="1" si="369"/>
        <v>0.80676290845031851</v>
      </c>
      <c r="AX3713">
        <f t="shared" ca="1" si="370"/>
        <v>1.847619817672951</v>
      </c>
    </row>
    <row r="3714" spans="1:50">
      <c r="A3714">
        <f t="shared" ca="1" si="366"/>
        <v>0.59335354827795894</v>
      </c>
      <c r="R3714">
        <f t="shared" ca="1" si="367"/>
        <v>0.55281788573461244</v>
      </c>
      <c r="AH3714">
        <f t="shared" ca="1" si="368"/>
        <v>15.539470854830213</v>
      </c>
      <c r="AI3714">
        <f t="shared" ca="1" si="369"/>
        <v>0.40623596551745178</v>
      </c>
      <c r="AX3714">
        <f t="shared" ca="1" si="370"/>
        <v>0.16794408938454172</v>
      </c>
    </row>
    <row r="3715" spans="1:50">
      <c r="A3715">
        <f t="shared" ref="A3715:A3778" ca="1" si="371">RAND()</f>
        <v>0.60961678428124899</v>
      </c>
      <c r="R3715">
        <f t="shared" ref="R3715:R3778" ca="1" si="372">_xlfn.NORM.INV(RAND(),0,1)</f>
        <v>0.86201817743207998</v>
      </c>
      <c r="AH3715">
        <f t="shared" ref="AH3715:AH3778" ca="1" si="373">IF(AI3715&lt;$AL$4,$AL$1+SQRT(AI3715*($AL$2-$AL$1)*($AL$3-$AL$1)),$AL$2-SQRT((1-AI3715)*($AL$2-$AL$1)*($AL$2-$AL$3)))</f>
        <v>3.3084931411473582</v>
      </c>
      <c r="AI3715">
        <f t="shared" ref="AI3715:AI3778" ca="1" si="374">RAND()</f>
        <v>2.1892253730038225E-2</v>
      </c>
      <c r="AX3715">
        <f t="shared" ref="AX3715:AX3778" ca="1" si="375">-LN(1-RAND())/$AW$2</f>
        <v>6.9856885654398511</v>
      </c>
    </row>
    <row r="3716" spans="1:50">
      <c r="A3716">
        <f t="shared" ca="1" si="371"/>
        <v>0.27265582164039581</v>
      </c>
      <c r="R3716">
        <f t="shared" ca="1" si="372"/>
        <v>1.1384777098916767</v>
      </c>
      <c r="AH3716">
        <f t="shared" ca="1" si="373"/>
        <v>12.112784073762469</v>
      </c>
      <c r="AI3716">
        <f t="shared" ca="1" si="374"/>
        <v>0.28227943467932659</v>
      </c>
      <c r="AX3716">
        <f t="shared" ca="1" si="375"/>
        <v>0.90255027533833776</v>
      </c>
    </row>
    <row r="3717" spans="1:50">
      <c r="A3717">
        <f t="shared" ca="1" si="371"/>
        <v>0.42341644861073702</v>
      </c>
      <c r="R3717">
        <f t="shared" ca="1" si="372"/>
        <v>0.10144906116469311</v>
      </c>
      <c r="AH3717">
        <f t="shared" ca="1" si="373"/>
        <v>11.145552280853323</v>
      </c>
      <c r="AI3717">
        <f t="shared" ca="1" si="374"/>
        <v>0.24516594622004872</v>
      </c>
      <c r="AX3717">
        <f t="shared" ca="1" si="375"/>
        <v>4.5877639624047388</v>
      </c>
    </row>
    <row r="3718" spans="1:50">
      <c r="A3718">
        <f t="shared" ca="1" si="371"/>
        <v>0.75200366166665655</v>
      </c>
      <c r="R3718">
        <f t="shared" ca="1" si="372"/>
        <v>2.1288152622714551</v>
      </c>
      <c r="AH3718">
        <f t="shared" ca="1" si="373"/>
        <v>11.80337898476089</v>
      </c>
      <c r="AI3718">
        <f t="shared" ca="1" si="374"/>
        <v>0.27050907150909709</v>
      </c>
      <c r="AX3718">
        <f t="shared" ca="1" si="375"/>
        <v>3.1201905085519743</v>
      </c>
    </row>
    <row r="3719" spans="1:50">
      <c r="A3719">
        <f t="shared" ca="1" si="371"/>
        <v>0.59648910197086635</v>
      </c>
      <c r="R3719">
        <f t="shared" ca="1" si="372"/>
        <v>0.95500311532413396</v>
      </c>
      <c r="AH3719">
        <f t="shared" ca="1" si="373"/>
        <v>1.4406062969227764</v>
      </c>
      <c r="AI3719">
        <f t="shared" ca="1" si="374"/>
        <v>4.1506930054671098E-3</v>
      </c>
      <c r="AX3719">
        <f t="shared" ca="1" si="375"/>
        <v>0.12244095648675453</v>
      </c>
    </row>
    <row r="3720" spans="1:50">
      <c r="A3720">
        <f t="shared" ca="1" si="371"/>
        <v>0.81862579426615256</v>
      </c>
      <c r="R3720">
        <f t="shared" ca="1" si="372"/>
        <v>-0.76785685060872388</v>
      </c>
      <c r="AH3720">
        <f t="shared" ca="1" si="373"/>
        <v>19.780470985078924</v>
      </c>
      <c r="AI3720">
        <f t="shared" ca="1" si="374"/>
        <v>0.54339003305817157</v>
      </c>
      <c r="AX3720">
        <f t="shared" ca="1" si="375"/>
        <v>2.055795713421253</v>
      </c>
    </row>
    <row r="3721" spans="1:50">
      <c r="A3721">
        <f t="shared" ca="1" si="371"/>
        <v>0.79223531025625504</v>
      </c>
      <c r="R3721">
        <f t="shared" ca="1" si="372"/>
        <v>0.81418455795091538</v>
      </c>
      <c r="AH3721">
        <f t="shared" ca="1" si="373"/>
        <v>12.227596792696552</v>
      </c>
      <c r="AI3721">
        <f t="shared" ca="1" si="374"/>
        <v>0.28662277797244606</v>
      </c>
      <c r="AX3721">
        <f t="shared" ca="1" si="375"/>
        <v>0.137331044637964</v>
      </c>
    </row>
    <row r="3722" spans="1:50">
      <c r="A3722">
        <f t="shared" ca="1" si="371"/>
        <v>0.13247819298600727</v>
      </c>
      <c r="R3722">
        <f t="shared" ca="1" si="372"/>
        <v>-5.6618845106573043E-2</v>
      </c>
      <c r="AH3722">
        <f t="shared" ca="1" si="373"/>
        <v>25.21744831180682</v>
      </c>
      <c r="AI3722">
        <f t="shared" ca="1" si="374"/>
        <v>0.69291256591101669</v>
      </c>
      <c r="AX3722">
        <f t="shared" ca="1" si="375"/>
        <v>0.68137860700321751</v>
      </c>
    </row>
    <row r="3723" spans="1:50">
      <c r="A3723">
        <f t="shared" ca="1" si="371"/>
        <v>0.48468677329943433</v>
      </c>
      <c r="R3723">
        <f t="shared" ca="1" si="372"/>
        <v>-2.3321382074100305</v>
      </c>
      <c r="AH3723">
        <f t="shared" ca="1" si="373"/>
        <v>6.0187169912100815</v>
      </c>
      <c r="AI3723">
        <f t="shared" ca="1" si="374"/>
        <v>7.2449908440561872E-2</v>
      </c>
      <c r="AX3723">
        <f t="shared" ca="1" si="375"/>
        <v>1.2235096881646115</v>
      </c>
    </row>
    <row r="3724" spans="1:50">
      <c r="A3724">
        <f t="shared" ca="1" si="371"/>
        <v>0.41103319851821496</v>
      </c>
      <c r="R3724">
        <f t="shared" ca="1" si="372"/>
        <v>-0.72056650885343221</v>
      </c>
      <c r="AH3724">
        <f t="shared" ca="1" si="373"/>
        <v>22.46707456635815</v>
      </c>
      <c r="AI3724">
        <f t="shared" ca="1" si="374"/>
        <v>0.62096900853275883</v>
      </c>
      <c r="AX3724">
        <f t="shared" ca="1" si="375"/>
        <v>0.34611186849753445</v>
      </c>
    </row>
    <row r="3725" spans="1:50">
      <c r="A3725">
        <f t="shared" ca="1" si="371"/>
        <v>0.268451487044847</v>
      </c>
      <c r="R3725">
        <f t="shared" ca="1" si="372"/>
        <v>0.42185332194913999</v>
      </c>
      <c r="AH3725">
        <f t="shared" ca="1" si="373"/>
        <v>25.225484991437117</v>
      </c>
      <c r="AI3725">
        <f t="shared" ca="1" si="374"/>
        <v>0.69311170304524627</v>
      </c>
      <c r="AX3725">
        <f t="shared" ca="1" si="375"/>
        <v>0.53442882787625046</v>
      </c>
    </row>
    <row r="3726" spans="1:50">
      <c r="A3726">
        <f t="shared" ca="1" si="371"/>
        <v>0.85710242808790016</v>
      </c>
      <c r="R3726">
        <f t="shared" ca="1" si="372"/>
        <v>-0.19663165839217453</v>
      </c>
      <c r="AH3726">
        <f t="shared" ca="1" si="373"/>
        <v>5.3530634344231629</v>
      </c>
      <c r="AI3726">
        <f t="shared" ca="1" si="374"/>
        <v>5.7310576265916624E-2</v>
      </c>
      <c r="AX3726">
        <f t="shared" ca="1" si="375"/>
        <v>0.83808201774913915</v>
      </c>
    </row>
    <row r="3727" spans="1:50">
      <c r="A3727">
        <f t="shared" ca="1" si="371"/>
        <v>0.99487425912163452</v>
      </c>
      <c r="R3727">
        <f t="shared" ca="1" si="372"/>
        <v>1.3086585758496792</v>
      </c>
      <c r="AH3727">
        <f t="shared" ca="1" si="373"/>
        <v>25.614393741448492</v>
      </c>
      <c r="AI3727">
        <f t="shared" ca="1" si="374"/>
        <v>0.7026711037014467</v>
      </c>
      <c r="AX3727">
        <f t="shared" ca="1" si="375"/>
        <v>2.5347190219667626</v>
      </c>
    </row>
    <row r="3728" spans="1:50">
      <c r="A3728">
        <f t="shared" ca="1" si="371"/>
        <v>0.52948003292843138</v>
      </c>
      <c r="R3728">
        <f t="shared" ca="1" si="372"/>
        <v>0.30849651928262928</v>
      </c>
      <c r="AH3728">
        <f t="shared" ca="1" si="373"/>
        <v>1.2656163671530494</v>
      </c>
      <c r="AI3728">
        <f t="shared" ca="1" si="374"/>
        <v>3.2035695776113648E-3</v>
      </c>
      <c r="AX3728">
        <f t="shared" ca="1" si="375"/>
        <v>1.7271830134445842</v>
      </c>
    </row>
    <row r="3729" spans="1:50">
      <c r="A3729">
        <f t="shared" ca="1" si="371"/>
        <v>0.68364886601819419</v>
      </c>
      <c r="R3729">
        <f t="shared" ca="1" si="372"/>
        <v>0.77029955867554489</v>
      </c>
      <c r="AH3729">
        <f t="shared" ca="1" si="373"/>
        <v>10.894399383035584</v>
      </c>
      <c r="AI3729">
        <f t="shared" ca="1" si="374"/>
        <v>0.23537600019323601</v>
      </c>
      <c r="AX3729">
        <f t="shared" ca="1" si="375"/>
        <v>9.6439554308077309</v>
      </c>
    </row>
    <row r="3730" spans="1:50">
      <c r="A3730">
        <f t="shared" ca="1" si="371"/>
        <v>0.34681972915416015</v>
      </c>
      <c r="R3730">
        <f t="shared" ca="1" si="372"/>
        <v>0.61806838359745242</v>
      </c>
      <c r="AH3730">
        <f t="shared" ca="1" si="373"/>
        <v>23.822622750201791</v>
      </c>
      <c r="AI3730">
        <f t="shared" ca="1" si="374"/>
        <v>0.65737246016087358</v>
      </c>
      <c r="AX3730">
        <f t="shared" ca="1" si="375"/>
        <v>0.11299474609958883</v>
      </c>
    </row>
    <row r="3731" spans="1:50">
      <c r="A3731">
        <f t="shared" ca="1" si="371"/>
        <v>0.17929345108201455</v>
      </c>
      <c r="R3731">
        <f t="shared" ca="1" si="372"/>
        <v>-0.75794273088068809</v>
      </c>
      <c r="AH3731">
        <f t="shared" ca="1" si="373"/>
        <v>38.060356292539488</v>
      </c>
      <c r="AI3731">
        <f t="shared" ca="1" si="374"/>
        <v>0.92872245406944931</v>
      </c>
      <c r="AX3731">
        <f t="shared" ca="1" si="375"/>
        <v>2.5772463952889599</v>
      </c>
    </row>
    <row r="3732" spans="1:50">
      <c r="A3732">
        <f t="shared" ca="1" si="371"/>
        <v>0.42590044683038963</v>
      </c>
      <c r="R3732">
        <f t="shared" ca="1" si="372"/>
        <v>-0.14248976183560336</v>
      </c>
      <c r="AH3732">
        <f t="shared" ca="1" si="373"/>
        <v>29.964556416067953</v>
      </c>
      <c r="AI3732">
        <f t="shared" ca="1" si="374"/>
        <v>0.79929050019753811</v>
      </c>
      <c r="AX3732">
        <f t="shared" ca="1" si="375"/>
        <v>0.1739431499228587</v>
      </c>
    </row>
    <row r="3733" spans="1:50">
      <c r="A3733">
        <f t="shared" ca="1" si="371"/>
        <v>0.24994432825341839</v>
      </c>
      <c r="R3733">
        <f t="shared" ca="1" si="372"/>
        <v>-0.18796033090392772</v>
      </c>
      <c r="AH3733">
        <f t="shared" ca="1" si="373"/>
        <v>18.848669317244813</v>
      </c>
      <c r="AI3733">
        <f t="shared" ca="1" si="374"/>
        <v>0.51479729834681753</v>
      </c>
      <c r="AX3733">
        <f t="shared" ca="1" si="375"/>
        <v>0.8289766894279077</v>
      </c>
    </row>
    <row r="3734" spans="1:50">
      <c r="A3734">
        <f t="shared" ca="1" si="371"/>
        <v>0.24213059147899874</v>
      </c>
      <c r="R3734">
        <f t="shared" ca="1" si="372"/>
        <v>-2.1798138039068737</v>
      </c>
      <c r="AH3734">
        <f t="shared" ca="1" si="373"/>
        <v>29.580621178361934</v>
      </c>
      <c r="AI3734">
        <f t="shared" ca="1" si="374"/>
        <v>0.7915244842692194</v>
      </c>
      <c r="AX3734">
        <f t="shared" ca="1" si="375"/>
        <v>0.65271319363620128</v>
      </c>
    </row>
    <row r="3735" spans="1:50">
      <c r="A3735">
        <f t="shared" ca="1" si="371"/>
        <v>5.397427618857864E-3</v>
      </c>
      <c r="R3735">
        <f t="shared" ca="1" si="372"/>
        <v>0.29140527756333845</v>
      </c>
      <c r="AH3735">
        <f t="shared" ca="1" si="373"/>
        <v>6.5833881099657239</v>
      </c>
      <c r="AI3735">
        <f t="shared" ca="1" si="374"/>
        <v>8.6681998012876127E-2</v>
      </c>
      <c r="AX3735">
        <f t="shared" ca="1" si="375"/>
        <v>13.932408362557727</v>
      </c>
    </row>
    <row r="3736" spans="1:50">
      <c r="A3736">
        <f t="shared" ca="1" si="371"/>
        <v>0.45156705194469493</v>
      </c>
      <c r="R3736">
        <f t="shared" ca="1" si="372"/>
        <v>0.18216490385648265</v>
      </c>
      <c r="AH3736">
        <f t="shared" ca="1" si="373"/>
        <v>17.753867185339359</v>
      </c>
      <c r="AI3736">
        <f t="shared" ca="1" si="374"/>
        <v>0.48009345924963309</v>
      </c>
      <c r="AX3736">
        <f t="shared" ca="1" si="375"/>
        <v>2.9609497793391637</v>
      </c>
    </row>
    <row r="3737" spans="1:50">
      <c r="A3737">
        <f t="shared" ca="1" si="371"/>
        <v>0.36767330474492277</v>
      </c>
      <c r="R3737">
        <f t="shared" ca="1" si="372"/>
        <v>0.30398207700353946</v>
      </c>
      <c r="AH3737">
        <f t="shared" ca="1" si="373"/>
        <v>3.7195970186979204</v>
      </c>
      <c r="AI3737">
        <f t="shared" ca="1" si="374"/>
        <v>2.7670803963012913E-2</v>
      </c>
      <c r="AX3737">
        <f t="shared" ca="1" si="375"/>
        <v>0.83613674283160089</v>
      </c>
    </row>
    <row r="3738" spans="1:50">
      <c r="A3738">
        <f t="shared" ca="1" si="371"/>
        <v>0.80962101313514023</v>
      </c>
      <c r="R3738">
        <f t="shared" ca="1" si="372"/>
        <v>2.7159501869110039</v>
      </c>
      <c r="AH3738">
        <f t="shared" ca="1" si="373"/>
        <v>13.618611933293906</v>
      </c>
      <c r="AI3738">
        <f t="shared" ca="1" si="374"/>
        <v>0.33819730116986779</v>
      </c>
      <c r="AX3738">
        <f t="shared" ca="1" si="375"/>
        <v>0.41101937376491821</v>
      </c>
    </row>
    <row r="3739" spans="1:50">
      <c r="A3739">
        <f t="shared" ca="1" si="371"/>
        <v>0.87250615090906525</v>
      </c>
      <c r="R3739">
        <f t="shared" ca="1" si="372"/>
        <v>-2.1154999002715482</v>
      </c>
      <c r="AH3739">
        <f t="shared" ca="1" si="373"/>
        <v>17.722368009438519</v>
      </c>
      <c r="AI3739">
        <f t="shared" ca="1" si="374"/>
        <v>0.47907723654094103</v>
      </c>
      <c r="AX3739">
        <f t="shared" ca="1" si="375"/>
        <v>0.83518471888051626</v>
      </c>
    </row>
    <row r="3740" spans="1:50">
      <c r="A3740">
        <f t="shared" ca="1" si="371"/>
        <v>0.82489280596711112</v>
      </c>
      <c r="R3740">
        <f t="shared" ca="1" si="372"/>
        <v>-0.13155498813146912</v>
      </c>
      <c r="AH3740">
        <f t="shared" ca="1" si="373"/>
        <v>34.587054985719277</v>
      </c>
      <c r="AI3740">
        <f t="shared" ca="1" si="374"/>
        <v>0.88122056299337947</v>
      </c>
      <c r="AX3740">
        <f t="shared" ca="1" si="375"/>
        <v>0.99938035629677457</v>
      </c>
    </row>
    <row r="3741" spans="1:50">
      <c r="A3741">
        <f t="shared" ca="1" si="371"/>
        <v>0.16113411445812709</v>
      </c>
      <c r="R3741">
        <f t="shared" ca="1" si="372"/>
        <v>-0.89699577848966139</v>
      </c>
      <c r="AH3741">
        <f t="shared" ca="1" si="373"/>
        <v>33.113665728224007</v>
      </c>
      <c r="AI3741">
        <f t="shared" ca="1" si="374"/>
        <v>0.85742585743092181</v>
      </c>
      <c r="AX3741">
        <f t="shared" ca="1" si="375"/>
        <v>2.1296843370999583</v>
      </c>
    </row>
    <row r="3742" spans="1:50">
      <c r="A3742">
        <f t="shared" ca="1" si="371"/>
        <v>0.93669100699201446</v>
      </c>
      <c r="R3742">
        <f t="shared" ca="1" si="372"/>
        <v>0.62940228415513033</v>
      </c>
      <c r="AH3742">
        <f t="shared" ca="1" si="373"/>
        <v>13.939983062006959</v>
      </c>
      <c r="AI3742">
        <f t="shared" ca="1" si="374"/>
        <v>0.3498375892158273</v>
      </c>
      <c r="AX3742">
        <f t="shared" ca="1" si="375"/>
        <v>1.1446398077418407</v>
      </c>
    </row>
    <row r="3743" spans="1:50">
      <c r="A3743">
        <f t="shared" ca="1" si="371"/>
        <v>0.40296969990153209</v>
      </c>
      <c r="R3743">
        <f t="shared" ca="1" si="372"/>
        <v>0.35484009365319813</v>
      </c>
      <c r="AH3743">
        <f t="shared" ca="1" si="373"/>
        <v>25.024952750566666</v>
      </c>
      <c r="AI3743">
        <f t="shared" ca="1" si="374"/>
        <v>0.68812350744428619</v>
      </c>
      <c r="AX3743">
        <f t="shared" ca="1" si="375"/>
        <v>0.31859047212735114</v>
      </c>
    </row>
    <row r="3744" spans="1:50">
      <c r="A3744">
        <f t="shared" ca="1" si="371"/>
        <v>0.68685161192569855</v>
      </c>
      <c r="R3744">
        <f t="shared" ca="1" si="372"/>
        <v>0.8969944968382475</v>
      </c>
      <c r="AH3744">
        <f t="shared" ca="1" si="373"/>
        <v>11.745400239405257</v>
      </c>
      <c r="AI3744">
        <f t="shared" ca="1" si="374"/>
        <v>0.26829279857835242</v>
      </c>
      <c r="AX3744">
        <f t="shared" ca="1" si="375"/>
        <v>6.1045422994510385</v>
      </c>
    </row>
    <row r="3745" spans="1:50">
      <c r="A3745">
        <f t="shared" ca="1" si="371"/>
        <v>0.27575110353517618</v>
      </c>
      <c r="R3745">
        <f t="shared" ca="1" si="372"/>
        <v>-0.31957925111353114</v>
      </c>
      <c r="AH3745">
        <f t="shared" ca="1" si="373"/>
        <v>29.638289559774442</v>
      </c>
      <c r="AI3745">
        <f t="shared" ca="1" si="374"/>
        <v>0.79270037397420479</v>
      </c>
      <c r="AX3745">
        <f t="shared" ca="1" si="375"/>
        <v>1.4692079312975432</v>
      </c>
    </row>
    <row r="3746" spans="1:50">
      <c r="A3746">
        <f t="shared" ca="1" si="371"/>
        <v>0.87552654996272716</v>
      </c>
      <c r="R3746">
        <f t="shared" ca="1" si="372"/>
        <v>-0.77976591028383335</v>
      </c>
      <c r="AH3746">
        <f t="shared" ca="1" si="373"/>
        <v>12.064949093685527</v>
      </c>
      <c r="AI3746">
        <f t="shared" ca="1" si="374"/>
        <v>0.28046595636766469</v>
      </c>
      <c r="AX3746">
        <f t="shared" ca="1" si="375"/>
        <v>6.339396234211951</v>
      </c>
    </row>
    <row r="3747" spans="1:50">
      <c r="A3747">
        <f t="shared" ca="1" si="371"/>
        <v>6.5308588884819274E-3</v>
      </c>
      <c r="R3747">
        <f t="shared" ca="1" si="372"/>
        <v>0.59781622184608962</v>
      </c>
      <c r="AH3747">
        <f t="shared" ca="1" si="373"/>
        <v>27.559470152357306</v>
      </c>
      <c r="AI3747">
        <f t="shared" ca="1" si="374"/>
        <v>0.7482113100785287</v>
      </c>
      <c r="AX3747">
        <f t="shared" ca="1" si="375"/>
        <v>1.5477749069638671</v>
      </c>
    </row>
    <row r="3748" spans="1:50">
      <c r="A3748">
        <f t="shared" ca="1" si="371"/>
        <v>0.20228511405327032</v>
      </c>
      <c r="R3748">
        <f t="shared" ca="1" si="372"/>
        <v>1.6701322101757581</v>
      </c>
      <c r="AH3748">
        <f t="shared" ca="1" si="373"/>
        <v>19.554339980871692</v>
      </c>
      <c r="AI3748">
        <f t="shared" ca="1" si="374"/>
        <v>0.53653089299982604</v>
      </c>
      <c r="AX3748">
        <f t="shared" ca="1" si="375"/>
        <v>9.5161238971218634</v>
      </c>
    </row>
    <row r="3749" spans="1:50">
      <c r="A3749">
        <f t="shared" ca="1" si="371"/>
        <v>2.7213282223306101E-2</v>
      </c>
      <c r="R3749">
        <f t="shared" ca="1" si="372"/>
        <v>0.37430206329298304</v>
      </c>
      <c r="AH3749">
        <f t="shared" ca="1" si="373"/>
        <v>33.373751928078129</v>
      </c>
      <c r="AI3749">
        <f t="shared" ca="1" si="374"/>
        <v>0.86178393752545712</v>
      </c>
      <c r="AX3749">
        <f t="shared" ca="1" si="375"/>
        <v>0.55350023367016399</v>
      </c>
    </row>
    <row r="3750" spans="1:50">
      <c r="A3750">
        <f t="shared" ca="1" si="371"/>
        <v>0.86503157232062922</v>
      </c>
      <c r="R3750">
        <f t="shared" ca="1" si="372"/>
        <v>0.12953587109066958</v>
      </c>
      <c r="AH3750">
        <f t="shared" ca="1" si="373"/>
        <v>2.9564713037106816</v>
      </c>
      <c r="AI3750">
        <f t="shared" ca="1" si="374"/>
        <v>1.7481445139329477E-2</v>
      </c>
      <c r="AX3750">
        <f t="shared" ca="1" si="375"/>
        <v>0.31087800362490681</v>
      </c>
    </row>
    <row r="3751" spans="1:50">
      <c r="A3751">
        <f t="shared" ca="1" si="371"/>
        <v>0.94776831772885595</v>
      </c>
      <c r="R3751">
        <f t="shared" ca="1" si="372"/>
        <v>-1.2061233246259817</v>
      </c>
      <c r="AH3751">
        <f t="shared" ca="1" si="373"/>
        <v>33.566828332720803</v>
      </c>
      <c r="AI3751">
        <f t="shared" ca="1" si="374"/>
        <v>0.86497543447686609</v>
      </c>
      <c r="AX3751">
        <f t="shared" ca="1" si="375"/>
        <v>8.5404788380095645E-2</v>
      </c>
    </row>
    <row r="3752" spans="1:50">
      <c r="A3752">
        <f t="shared" ca="1" si="371"/>
        <v>0.84981891155364986</v>
      </c>
      <c r="R3752">
        <f t="shared" ca="1" si="372"/>
        <v>1.5276494959432787</v>
      </c>
      <c r="AH3752">
        <f t="shared" ca="1" si="373"/>
        <v>14.856870355566549</v>
      </c>
      <c r="AI3752">
        <f t="shared" ca="1" si="374"/>
        <v>0.38248021939727128</v>
      </c>
      <c r="AX3752">
        <f t="shared" ca="1" si="375"/>
        <v>0.91316732937184142</v>
      </c>
    </row>
    <row r="3753" spans="1:50">
      <c r="A3753">
        <f t="shared" ca="1" si="371"/>
        <v>0.58045949601541047</v>
      </c>
      <c r="R3753">
        <f t="shared" ca="1" si="372"/>
        <v>0.12899353901889904</v>
      </c>
      <c r="AH3753">
        <f t="shared" ca="1" si="373"/>
        <v>42.057753382701236</v>
      </c>
      <c r="AI3753">
        <f t="shared" ca="1" si="374"/>
        <v>0.96846035933500318</v>
      </c>
      <c r="AX3753">
        <f t="shared" ca="1" si="375"/>
        <v>1.7031193244328797E-2</v>
      </c>
    </row>
    <row r="3754" spans="1:50">
      <c r="A3754">
        <f t="shared" ca="1" si="371"/>
        <v>0.13373567674376396</v>
      </c>
      <c r="R3754">
        <f t="shared" ca="1" si="372"/>
        <v>-1.2061054971195617</v>
      </c>
      <c r="AH3754">
        <f t="shared" ca="1" si="373"/>
        <v>11.642744481160697</v>
      </c>
      <c r="AI3754">
        <f t="shared" ca="1" si="374"/>
        <v>0.26436047453123579</v>
      </c>
      <c r="AX3754">
        <f t="shared" ca="1" si="375"/>
        <v>4.1428495522196809E-2</v>
      </c>
    </row>
    <row r="3755" spans="1:50">
      <c r="A3755">
        <f t="shared" ca="1" si="371"/>
        <v>0.3714062656741195</v>
      </c>
      <c r="R3755">
        <f t="shared" ca="1" si="372"/>
        <v>-8.0195024227457182E-2</v>
      </c>
      <c r="AH3755">
        <f t="shared" ca="1" si="373"/>
        <v>7.4170421426411322</v>
      </c>
      <c r="AI3755">
        <f t="shared" ca="1" si="374"/>
        <v>0.11002502829142913</v>
      </c>
      <c r="AX3755">
        <f t="shared" ca="1" si="375"/>
        <v>2.4044723644445236</v>
      </c>
    </row>
    <row r="3756" spans="1:50">
      <c r="A3756">
        <f t="shared" ca="1" si="371"/>
        <v>0.32573075597718371</v>
      </c>
      <c r="R3756">
        <f t="shared" ca="1" si="372"/>
        <v>0.30853525504290824</v>
      </c>
      <c r="AH3756">
        <f t="shared" ca="1" si="373"/>
        <v>16.129834529540162</v>
      </c>
      <c r="AI3756">
        <f t="shared" ca="1" si="374"/>
        <v>0.42640594550183508</v>
      </c>
      <c r="AX3756">
        <f t="shared" ca="1" si="375"/>
        <v>2.1651360446671939</v>
      </c>
    </row>
    <row r="3757" spans="1:50">
      <c r="A3757">
        <f t="shared" ca="1" si="371"/>
        <v>0.1337765229173461</v>
      </c>
      <c r="R3757">
        <f t="shared" ca="1" si="372"/>
        <v>0.97787583647903342</v>
      </c>
      <c r="AH3757">
        <f t="shared" ca="1" si="373"/>
        <v>19.923721127934009</v>
      </c>
      <c r="AI3757">
        <f t="shared" ca="1" si="374"/>
        <v>0.54770872460485842</v>
      </c>
      <c r="AX3757">
        <f t="shared" ca="1" si="375"/>
        <v>3.3431639674982194</v>
      </c>
    </row>
    <row r="3758" spans="1:50">
      <c r="A3758">
        <f t="shared" ca="1" si="371"/>
        <v>3.9195782633840492E-2</v>
      </c>
      <c r="R3758">
        <f t="shared" ca="1" si="372"/>
        <v>-0.72637272836535316</v>
      </c>
      <c r="AH3758">
        <f t="shared" ca="1" si="373"/>
        <v>20.376808168998629</v>
      </c>
      <c r="AI3758">
        <f t="shared" ca="1" si="374"/>
        <v>0.56123325287184678</v>
      </c>
      <c r="AX3758">
        <f t="shared" ca="1" si="375"/>
        <v>0.15642718262695005</v>
      </c>
    </row>
    <row r="3759" spans="1:50">
      <c r="A3759">
        <f t="shared" ca="1" si="371"/>
        <v>0.43493196687423408</v>
      </c>
      <c r="R3759">
        <f t="shared" ca="1" si="372"/>
        <v>-1.4387350006559645</v>
      </c>
      <c r="AH3759">
        <f t="shared" ca="1" si="373"/>
        <v>12.172668859146249</v>
      </c>
      <c r="AI3759">
        <f t="shared" ca="1" si="374"/>
        <v>0.28454650938009807</v>
      </c>
      <c r="AX3759">
        <f t="shared" ca="1" si="375"/>
        <v>3.0872442951430505</v>
      </c>
    </row>
    <row r="3760" spans="1:50">
      <c r="A3760">
        <f t="shared" ca="1" si="371"/>
        <v>0.47937049005065802</v>
      </c>
      <c r="R3760">
        <f t="shared" ca="1" si="372"/>
        <v>1.3190838506619758</v>
      </c>
      <c r="AH3760">
        <f t="shared" ca="1" si="373"/>
        <v>3.4287729584180755</v>
      </c>
      <c r="AI3760">
        <f t="shared" ca="1" si="374"/>
        <v>2.3512968000758083E-2</v>
      </c>
      <c r="AX3760">
        <f t="shared" ca="1" si="375"/>
        <v>0.2359296149858997</v>
      </c>
    </row>
    <row r="3761" spans="1:50">
      <c r="A3761">
        <f t="shared" ca="1" si="371"/>
        <v>0.83738479418124934</v>
      </c>
      <c r="R3761">
        <f t="shared" ca="1" si="372"/>
        <v>-0.476237033467733</v>
      </c>
      <c r="AH3761">
        <f t="shared" ca="1" si="373"/>
        <v>26.799474649970772</v>
      </c>
      <c r="AI3761">
        <f t="shared" ca="1" si="374"/>
        <v>0.73086781174132565</v>
      </c>
      <c r="AX3761">
        <f t="shared" ca="1" si="375"/>
        <v>0.32428956521487695</v>
      </c>
    </row>
    <row r="3762" spans="1:50">
      <c r="A3762">
        <f t="shared" ca="1" si="371"/>
        <v>0.45243559233681163</v>
      </c>
      <c r="R3762">
        <f t="shared" ca="1" si="372"/>
        <v>-0.92042949920179495</v>
      </c>
      <c r="AH3762">
        <f t="shared" ca="1" si="373"/>
        <v>10.287429582228064</v>
      </c>
      <c r="AI3762">
        <f t="shared" ca="1" si="374"/>
        <v>0.2114558754067527</v>
      </c>
      <c r="AX3762">
        <f t="shared" ca="1" si="375"/>
        <v>2.4002075453987324</v>
      </c>
    </row>
    <row r="3763" spans="1:50">
      <c r="A3763">
        <f t="shared" ca="1" si="371"/>
        <v>0.52816550189729339</v>
      </c>
      <c r="R3763">
        <f t="shared" ca="1" si="372"/>
        <v>-1.0135265731259282</v>
      </c>
      <c r="AH3763">
        <f t="shared" ca="1" si="373"/>
        <v>17.319542278216275</v>
      </c>
      <c r="AI3763">
        <f t="shared" ca="1" si="374"/>
        <v>0.46599384154735324</v>
      </c>
      <c r="AX3763">
        <f t="shared" ca="1" si="375"/>
        <v>1.4650426585244523</v>
      </c>
    </row>
    <row r="3764" spans="1:50">
      <c r="A3764">
        <f t="shared" ca="1" si="371"/>
        <v>0.29480177694754006</v>
      </c>
      <c r="R3764">
        <f t="shared" ca="1" si="372"/>
        <v>-1.7564065069991548</v>
      </c>
      <c r="AH3764">
        <f t="shared" ca="1" si="373"/>
        <v>10.226635478273558</v>
      </c>
      <c r="AI3764">
        <f t="shared" ca="1" si="374"/>
        <v>0.20903973731093628</v>
      </c>
      <c r="AX3764">
        <f t="shared" ca="1" si="375"/>
        <v>0.66463259617184023</v>
      </c>
    </row>
    <row r="3765" spans="1:50">
      <c r="A3765">
        <f t="shared" ca="1" si="371"/>
        <v>0.2856326767773435</v>
      </c>
      <c r="R3765">
        <f t="shared" ca="1" si="372"/>
        <v>1.0791602806604914</v>
      </c>
      <c r="AH3765">
        <f t="shared" ca="1" si="373"/>
        <v>12.564555197798363</v>
      </c>
      <c r="AI3765">
        <f t="shared" ca="1" si="374"/>
        <v>0.29929373623065714</v>
      </c>
      <c r="AX3765">
        <f t="shared" ca="1" si="375"/>
        <v>0.13671680292955665</v>
      </c>
    </row>
    <row r="3766" spans="1:50">
      <c r="A3766">
        <f t="shared" ca="1" si="371"/>
        <v>0.23247741977232972</v>
      </c>
      <c r="R3766">
        <f t="shared" ca="1" si="372"/>
        <v>-0.80766233213896965</v>
      </c>
      <c r="AH3766">
        <f t="shared" ca="1" si="373"/>
        <v>12.8615186967331</v>
      </c>
      <c r="AI3766">
        <f t="shared" ca="1" si="374"/>
        <v>0.31036660324344734</v>
      </c>
      <c r="AX3766">
        <f t="shared" ca="1" si="375"/>
        <v>1.6412768203857231</v>
      </c>
    </row>
    <row r="3767" spans="1:50">
      <c r="A3767">
        <f t="shared" ca="1" si="371"/>
        <v>0.51534632998062124</v>
      </c>
      <c r="R3767">
        <f t="shared" ca="1" si="372"/>
        <v>0.20070529914966406</v>
      </c>
      <c r="AH3767">
        <f t="shared" ca="1" si="373"/>
        <v>8.1693191606457987</v>
      </c>
      <c r="AI3767">
        <f t="shared" ca="1" si="374"/>
        <v>0.13347555109698916</v>
      </c>
      <c r="AX3767">
        <f t="shared" ca="1" si="375"/>
        <v>1.2097397269466763</v>
      </c>
    </row>
    <row r="3768" spans="1:50">
      <c r="A3768">
        <f t="shared" ca="1" si="371"/>
        <v>0.43452966136625992</v>
      </c>
      <c r="R3768">
        <f t="shared" ca="1" si="372"/>
        <v>0.94576985413271653</v>
      </c>
      <c r="AH3768">
        <f t="shared" ca="1" si="373"/>
        <v>12.804744299569997</v>
      </c>
      <c r="AI3768">
        <f t="shared" ca="1" si="374"/>
        <v>0.3082564766898146</v>
      </c>
      <c r="AX3768">
        <f t="shared" ca="1" si="375"/>
        <v>0.73854612881153903</v>
      </c>
    </row>
    <row r="3769" spans="1:50">
      <c r="A3769">
        <f t="shared" ca="1" si="371"/>
        <v>0.18982441611664724</v>
      </c>
      <c r="R3769">
        <f t="shared" ca="1" si="372"/>
        <v>-0.35816212988277218</v>
      </c>
      <c r="AH3769">
        <f t="shared" ca="1" si="373"/>
        <v>25.295308244848414</v>
      </c>
      <c r="AI3769">
        <f t="shared" ca="1" si="374"/>
        <v>0.69483910264147264</v>
      </c>
      <c r="AX3769">
        <f t="shared" ca="1" si="375"/>
        <v>0.54590878728233716</v>
      </c>
    </row>
    <row r="3770" spans="1:50">
      <c r="A3770">
        <f t="shared" ca="1" si="371"/>
        <v>0.99102530834621516</v>
      </c>
      <c r="R3770">
        <f t="shared" ca="1" si="372"/>
        <v>0.16870291176305063</v>
      </c>
      <c r="AH3770">
        <f t="shared" ca="1" si="373"/>
        <v>30.708122886185929</v>
      </c>
      <c r="AI3770">
        <f t="shared" ca="1" si="374"/>
        <v>0.81391173871274847</v>
      </c>
      <c r="AX3770">
        <f t="shared" ca="1" si="375"/>
        <v>0.23882975546590912</v>
      </c>
    </row>
    <row r="3771" spans="1:50">
      <c r="A3771">
        <f t="shared" ca="1" si="371"/>
        <v>0.25823656807064532</v>
      </c>
      <c r="R3771">
        <f t="shared" ca="1" si="372"/>
        <v>-2.0834959040683772E-2</v>
      </c>
      <c r="AH3771">
        <f t="shared" ca="1" si="373"/>
        <v>32.347394707693546</v>
      </c>
      <c r="AI3771">
        <f t="shared" ca="1" si="374"/>
        <v>0.84419276319701708</v>
      </c>
      <c r="AX3771">
        <f t="shared" ca="1" si="375"/>
        <v>0.2970338754247383</v>
      </c>
    </row>
    <row r="3772" spans="1:50">
      <c r="A3772">
        <f t="shared" ca="1" si="371"/>
        <v>0.69202897257227758</v>
      </c>
      <c r="R3772">
        <f t="shared" ca="1" si="372"/>
        <v>-1.7159531477134065</v>
      </c>
      <c r="AH3772">
        <f t="shared" ca="1" si="373"/>
        <v>11.640668007449939</v>
      </c>
      <c r="AI3772">
        <f t="shared" ca="1" si="374"/>
        <v>0.26428082454266266</v>
      </c>
      <c r="AX3772">
        <f t="shared" ca="1" si="375"/>
        <v>1.793709910589921</v>
      </c>
    </row>
    <row r="3773" spans="1:50">
      <c r="A3773">
        <f t="shared" ca="1" si="371"/>
        <v>0.47864502524472408</v>
      </c>
      <c r="R3773">
        <f t="shared" ca="1" si="372"/>
        <v>-1.0074078058297216</v>
      </c>
      <c r="AH3773">
        <f t="shared" ca="1" si="373"/>
        <v>25.784500177271134</v>
      </c>
      <c r="AI3773">
        <f t="shared" ca="1" si="374"/>
        <v>0.70680478416770909</v>
      </c>
      <c r="AX3773">
        <f t="shared" ca="1" si="375"/>
        <v>0.67014617192420101</v>
      </c>
    </row>
    <row r="3774" spans="1:50">
      <c r="A3774">
        <f t="shared" ca="1" si="371"/>
        <v>0.1973702297033717</v>
      </c>
      <c r="R3774">
        <f t="shared" ca="1" si="372"/>
        <v>-0.47385766680843666</v>
      </c>
      <c r="AH3774">
        <f t="shared" ca="1" si="373"/>
        <v>44.009148426075477</v>
      </c>
      <c r="AI3774">
        <f t="shared" ca="1" si="374"/>
        <v>0.98205484870960302</v>
      </c>
      <c r="AX3774">
        <f t="shared" ca="1" si="375"/>
        <v>3.4259387785164579</v>
      </c>
    </row>
    <row r="3775" spans="1:50">
      <c r="A3775">
        <f t="shared" ca="1" si="371"/>
        <v>0.57957231550380206</v>
      </c>
      <c r="R3775">
        <f t="shared" ca="1" si="372"/>
        <v>-1.7973130390966017</v>
      </c>
      <c r="AH3775">
        <f t="shared" ca="1" si="373"/>
        <v>16.493236249866975</v>
      </c>
      <c r="AI3775">
        <f t="shared" ca="1" si="374"/>
        <v>0.43864839149638568</v>
      </c>
      <c r="AX3775">
        <f t="shared" ca="1" si="375"/>
        <v>3.2148499415259302</v>
      </c>
    </row>
    <row r="3776" spans="1:50">
      <c r="A3776">
        <f t="shared" ca="1" si="371"/>
        <v>0.78686482407581004</v>
      </c>
      <c r="R3776">
        <f t="shared" ca="1" si="372"/>
        <v>-1.5531608531710017</v>
      </c>
      <c r="AH3776">
        <f t="shared" ca="1" si="373"/>
        <v>6.419993981122591</v>
      </c>
      <c r="AI3776">
        <f t="shared" ca="1" si="374"/>
        <v>8.24326454353006E-2</v>
      </c>
      <c r="AX3776">
        <f t="shared" ca="1" si="375"/>
        <v>3.0186019841685483</v>
      </c>
    </row>
    <row r="3777" spans="1:50">
      <c r="A3777">
        <f t="shared" ca="1" si="371"/>
        <v>0.97857452424285951</v>
      </c>
      <c r="R3777">
        <f t="shared" ca="1" si="372"/>
        <v>0.47095502864349847</v>
      </c>
      <c r="AH3777">
        <f t="shared" ca="1" si="373"/>
        <v>16.103663690731651</v>
      </c>
      <c r="AI3777">
        <f t="shared" ca="1" si="374"/>
        <v>0.4255191924044881</v>
      </c>
      <c r="AX3777">
        <f t="shared" ca="1" si="375"/>
        <v>0.23956184061398395</v>
      </c>
    </row>
    <row r="3778" spans="1:50">
      <c r="A3778">
        <f t="shared" ca="1" si="371"/>
        <v>0.6247838720206047</v>
      </c>
      <c r="R3778">
        <f t="shared" ca="1" si="372"/>
        <v>-1.446941230877945</v>
      </c>
      <c r="AH3778">
        <f t="shared" ca="1" si="373"/>
        <v>13.783994011676519</v>
      </c>
      <c r="AI3778">
        <f t="shared" ca="1" si="374"/>
        <v>0.34420045512685893</v>
      </c>
      <c r="AX3778">
        <f t="shared" ca="1" si="375"/>
        <v>3.5672640049347111</v>
      </c>
    </row>
    <row r="3779" spans="1:50">
      <c r="A3779">
        <f t="shared" ref="A3779:A3842" ca="1" si="376">RAND()</f>
        <v>0.60481937722436863</v>
      </c>
      <c r="R3779">
        <f t="shared" ref="R3779:R3842" ca="1" si="377">_xlfn.NORM.INV(RAND(),0,1)</f>
        <v>1.484646831763565</v>
      </c>
      <c r="AH3779">
        <f t="shared" ref="AH3779:AH3842" ca="1" si="378">IF(AI3779&lt;$AL$4,$AL$1+SQRT(AI3779*($AL$2-$AL$1)*($AL$3-$AL$1)),$AL$2-SQRT((1-AI3779)*($AL$2-$AL$1)*($AL$2-$AL$3)))</f>
        <v>25.809603366089267</v>
      </c>
      <c r="AI3779">
        <f t="shared" ref="AI3779:AI3842" ca="1" si="379">RAND()</f>
        <v>0.70741235534704006</v>
      </c>
      <c r="AX3779">
        <f t="shared" ref="AX3779:AX3842" ca="1" si="380">-LN(1-RAND())/$AW$2</f>
        <v>1.5693411951871699</v>
      </c>
    </row>
    <row r="3780" spans="1:50">
      <c r="A3780">
        <f t="shared" ca="1" si="376"/>
        <v>7.3516189083944528E-2</v>
      </c>
      <c r="R3780">
        <f t="shared" ca="1" si="377"/>
        <v>3.0563099366361208</v>
      </c>
      <c r="AH3780">
        <f t="shared" ca="1" si="378"/>
        <v>19.370143562653709</v>
      </c>
      <c r="AI3780">
        <f t="shared" ca="1" si="379"/>
        <v>0.53090594731377805</v>
      </c>
      <c r="AX3780">
        <f t="shared" ca="1" si="380"/>
        <v>0.36089811208712186</v>
      </c>
    </row>
    <row r="3781" spans="1:50">
      <c r="A3781">
        <f t="shared" ca="1" si="376"/>
        <v>0.3475255966143862</v>
      </c>
      <c r="R3781">
        <f t="shared" ca="1" si="377"/>
        <v>0.69617226888188755</v>
      </c>
      <c r="AH3781">
        <f t="shared" ca="1" si="378"/>
        <v>22.80477441804145</v>
      </c>
      <c r="AI3781">
        <f t="shared" ca="1" si="379"/>
        <v>0.63020985277319364</v>
      </c>
      <c r="AX3781">
        <f t="shared" ca="1" si="380"/>
        <v>0.99822399026601194</v>
      </c>
    </row>
    <row r="3782" spans="1:50">
      <c r="A3782">
        <f t="shared" ca="1" si="376"/>
        <v>0.75568983481292817</v>
      </c>
      <c r="R3782">
        <f t="shared" ca="1" si="377"/>
        <v>4.6809953921177663E-2</v>
      </c>
      <c r="AH3782">
        <f t="shared" ca="1" si="378"/>
        <v>19.791119219863894</v>
      </c>
      <c r="AI3782">
        <f t="shared" ca="1" si="379"/>
        <v>0.54371176100576168</v>
      </c>
      <c r="AX3782">
        <f t="shared" ca="1" si="380"/>
        <v>1.2163912652209814</v>
      </c>
    </row>
    <row r="3783" spans="1:50">
      <c r="A3783">
        <f t="shared" ca="1" si="376"/>
        <v>0.76757499610257718</v>
      </c>
      <c r="R3783">
        <f t="shared" ca="1" si="377"/>
        <v>0.28087262304266186</v>
      </c>
      <c r="AH3783">
        <f t="shared" ca="1" si="378"/>
        <v>18.180148583663655</v>
      </c>
      <c r="AI3783">
        <f t="shared" ca="1" si="379"/>
        <v>0.49374852792113899</v>
      </c>
      <c r="AX3783">
        <f t="shared" ca="1" si="380"/>
        <v>0.28100187079992034</v>
      </c>
    </row>
    <row r="3784" spans="1:50">
      <c r="A3784">
        <f t="shared" ca="1" si="376"/>
        <v>0.77568250218482671</v>
      </c>
      <c r="R3784">
        <f t="shared" ca="1" si="377"/>
        <v>0.88820893810950752</v>
      </c>
      <c r="AH3784">
        <f t="shared" ca="1" si="378"/>
        <v>20.059350248758005</v>
      </c>
      <c r="AI3784">
        <f t="shared" ca="1" si="379"/>
        <v>0.55177874623672629</v>
      </c>
      <c r="AX3784">
        <f t="shared" ca="1" si="380"/>
        <v>2.5633467298457497</v>
      </c>
    </row>
    <row r="3785" spans="1:50">
      <c r="A3785">
        <f t="shared" ca="1" si="376"/>
        <v>0.52621902772254814</v>
      </c>
      <c r="R3785">
        <f t="shared" ca="1" si="377"/>
        <v>-1.5774805938411107</v>
      </c>
      <c r="AH3785">
        <f t="shared" ca="1" si="378"/>
        <v>5.4016444914817106</v>
      </c>
      <c r="AI3785">
        <f t="shared" ca="1" si="379"/>
        <v>5.8355526424709425E-2</v>
      </c>
      <c r="AX3785">
        <f t="shared" ca="1" si="380"/>
        <v>7.7249257689811097</v>
      </c>
    </row>
    <row r="3786" spans="1:50">
      <c r="A3786">
        <f t="shared" ca="1" si="376"/>
        <v>0.30624859212572886</v>
      </c>
      <c r="R3786">
        <f t="shared" ca="1" si="377"/>
        <v>0.37981000411394417</v>
      </c>
      <c r="AH3786">
        <f t="shared" ca="1" si="378"/>
        <v>11.679756311096405</v>
      </c>
      <c r="AI3786">
        <f t="shared" ca="1" si="379"/>
        <v>0.26577946181152212</v>
      </c>
      <c r="AX3786">
        <f t="shared" ca="1" si="380"/>
        <v>0.87317055725872228</v>
      </c>
    </row>
    <row r="3787" spans="1:50">
      <c r="A3787">
        <f t="shared" ca="1" si="376"/>
        <v>0.65962645962442812</v>
      </c>
      <c r="R3787">
        <f t="shared" ca="1" si="377"/>
        <v>1.6343627478719929</v>
      </c>
      <c r="AH3787">
        <f t="shared" ca="1" si="378"/>
        <v>16.200552393243157</v>
      </c>
      <c r="AI3787">
        <f t="shared" ca="1" si="379"/>
        <v>0.42879867073904954</v>
      </c>
      <c r="AX3787">
        <f t="shared" ca="1" si="380"/>
        <v>6.381394682832183</v>
      </c>
    </row>
    <row r="3788" spans="1:50">
      <c r="A3788">
        <f t="shared" ca="1" si="376"/>
        <v>0.41670792829348868</v>
      </c>
      <c r="R3788">
        <f t="shared" ca="1" si="377"/>
        <v>0.18673484122846618</v>
      </c>
      <c r="AH3788">
        <f t="shared" ca="1" si="378"/>
        <v>16.502847586817062</v>
      </c>
      <c r="AI3788">
        <f t="shared" ca="1" si="379"/>
        <v>0.43897039010399619</v>
      </c>
      <c r="AX3788">
        <f t="shared" ca="1" si="380"/>
        <v>3.2011098680199996</v>
      </c>
    </row>
    <row r="3789" spans="1:50">
      <c r="A3789">
        <f t="shared" ca="1" si="376"/>
        <v>0.69378036339165172</v>
      </c>
      <c r="R3789">
        <f t="shared" ca="1" si="377"/>
        <v>0.18361405291842781</v>
      </c>
      <c r="AH3789">
        <f t="shared" ca="1" si="378"/>
        <v>16.958640499931569</v>
      </c>
      <c r="AI3789">
        <f t="shared" ca="1" si="379"/>
        <v>0.45413428119361876</v>
      </c>
      <c r="AX3789">
        <f t="shared" ca="1" si="380"/>
        <v>3.6908267958127619</v>
      </c>
    </row>
    <row r="3790" spans="1:50">
      <c r="A3790">
        <f t="shared" ca="1" si="376"/>
        <v>1.6908762608916716E-2</v>
      </c>
      <c r="R3790">
        <f t="shared" ca="1" si="377"/>
        <v>1.236512396999434</v>
      </c>
      <c r="AH3790">
        <f t="shared" ca="1" si="378"/>
        <v>7.882530515217498</v>
      </c>
      <c r="AI3790">
        <f t="shared" ca="1" si="379"/>
        <v>0.12426857464667007</v>
      </c>
      <c r="AX3790">
        <f t="shared" ca="1" si="380"/>
        <v>6.48557467920992</v>
      </c>
    </row>
    <row r="3791" spans="1:50">
      <c r="A3791">
        <f t="shared" ca="1" si="376"/>
        <v>0.64816731103774794</v>
      </c>
      <c r="R3791">
        <f t="shared" ca="1" si="377"/>
        <v>3.15145231251768E-3</v>
      </c>
      <c r="AH3791">
        <f t="shared" ca="1" si="378"/>
        <v>27.189390045143668</v>
      </c>
      <c r="AI3791">
        <f t="shared" ca="1" si="379"/>
        <v>0.73983803674370463</v>
      </c>
      <c r="AX3791">
        <f t="shared" ca="1" si="380"/>
        <v>0.32285719373111893</v>
      </c>
    </row>
    <row r="3792" spans="1:50">
      <c r="A3792">
        <f t="shared" ca="1" si="376"/>
        <v>0.18721452676028294</v>
      </c>
      <c r="R3792">
        <f t="shared" ca="1" si="377"/>
        <v>0.2987663434442337</v>
      </c>
      <c r="AH3792">
        <f t="shared" ca="1" si="378"/>
        <v>38.211969224302656</v>
      </c>
      <c r="AI3792">
        <f t="shared" ca="1" si="379"/>
        <v>0.93052116521560613</v>
      </c>
      <c r="AX3792">
        <f t="shared" ca="1" si="380"/>
        <v>0.7161200908666957</v>
      </c>
    </row>
    <row r="3793" spans="1:50">
      <c r="A3793">
        <f t="shared" ca="1" si="376"/>
        <v>0.21379298718036988</v>
      </c>
      <c r="R3793">
        <f t="shared" ca="1" si="377"/>
        <v>-0.43441838133208216</v>
      </c>
      <c r="AH3793">
        <f t="shared" ca="1" si="378"/>
        <v>20.619423287367084</v>
      </c>
      <c r="AI3793">
        <f t="shared" ca="1" si="379"/>
        <v>0.56839085601654626</v>
      </c>
      <c r="AX3793">
        <f t="shared" ca="1" si="380"/>
        <v>3.2752379939551224</v>
      </c>
    </row>
    <row r="3794" spans="1:50">
      <c r="A3794">
        <f t="shared" ca="1" si="376"/>
        <v>0.91125924532599611</v>
      </c>
      <c r="R3794">
        <f t="shared" ca="1" si="377"/>
        <v>-0.10607538987980347</v>
      </c>
      <c r="AH3794">
        <f t="shared" ca="1" si="378"/>
        <v>12.311576528670727</v>
      </c>
      <c r="AI3794">
        <f t="shared" ca="1" si="379"/>
        <v>0.28979136812287853</v>
      </c>
      <c r="AX3794">
        <f t="shared" ca="1" si="380"/>
        <v>3.8678628555450403</v>
      </c>
    </row>
    <row r="3795" spans="1:50">
      <c r="A3795">
        <f t="shared" ca="1" si="376"/>
        <v>9.4273998905717193E-2</v>
      </c>
      <c r="R3795">
        <f t="shared" ca="1" si="377"/>
        <v>0.54181448428086965</v>
      </c>
      <c r="AH3795">
        <f t="shared" ca="1" si="378"/>
        <v>34.69385960267639</v>
      </c>
      <c r="AI3795">
        <f t="shared" ca="1" si="379"/>
        <v>0.88286103306870911</v>
      </c>
      <c r="AX3795">
        <f t="shared" ca="1" si="380"/>
        <v>1.89024913093693</v>
      </c>
    </row>
    <row r="3796" spans="1:50">
      <c r="A3796">
        <f t="shared" ca="1" si="376"/>
        <v>0.45746071086803719</v>
      </c>
      <c r="R3796">
        <f t="shared" ca="1" si="377"/>
        <v>0.97240329606937614</v>
      </c>
      <c r="AH3796">
        <f t="shared" ca="1" si="378"/>
        <v>37.181810578690566</v>
      </c>
      <c r="AI3796">
        <f t="shared" ca="1" si="379"/>
        <v>0.91784700997971547</v>
      </c>
      <c r="AX3796">
        <f t="shared" ca="1" si="380"/>
        <v>8.385834859773448</v>
      </c>
    </row>
    <row r="3797" spans="1:50">
      <c r="A3797">
        <f t="shared" ca="1" si="376"/>
        <v>0.92774743449729513</v>
      </c>
      <c r="R3797">
        <f t="shared" ca="1" si="377"/>
        <v>-1.5983797771628758</v>
      </c>
      <c r="AH3797">
        <f t="shared" ca="1" si="378"/>
        <v>39.165418435569691</v>
      </c>
      <c r="AI3797">
        <f t="shared" ca="1" si="379"/>
        <v>0.94130592116185341</v>
      </c>
      <c r="AX3797">
        <f t="shared" ca="1" si="380"/>
        <v>0.10904728736307651</v>
      </c>
    </row>
    <row r="3798" spans="1:50">
      <c r="A3798">
        <f t="shared" ca="1" si="376"/>
        <v>5.9444549965760651E-2</v>
      </c>
      <c r="R3798">
        <f t="shared" ca="1" si="377"/>
        <v>-0.48146333517760387</v>
      </c>
      <c r="AH3798">
        <f t="shared" ca="1" si="378"/>
        <v>9.2901210535556302</v>
      </c>
      <c r="AI3798">
        <f t="shared" ca="1" si="379"/>
        <v>0.17261269837943516</v>
      </c>
      <c r="AX3798">
        <f t="shared" ca="1" si="380"/>
        <v>0.19008327372057254</v>
      </c>
    </row>
    <row r="3799" spans="1:50">
      <c r="A3799">
        <f t="shared" ca="1" si="376"/>
        <v>1.5540622923893688E-2</v>
      </c>
      <c r="R3799">
        <f t="shared" ca="1" si="377"/>
        <v>-8.6064167380092482E-2</v>
      </c>
      <c r="AH3799">
        <f t="shared" ca="1" si="378"/>
        <v>22.442985869953713</v>
      </c>
      <c r="AI3799">
        <f t="shared" ca="1" si="379"/>
        <v>0.62030548611821468</v>
      </c>
      <c r="AX3799">
        <f t="shared" ca="1" si="380"/>
        <v>0.4900706691711757</v>
      </c>
    </row>
    <row r="3800" spans="1:50">
      <c r="A3800">
        <f t="shared" ca="1" si="376"/>
        <v>6.5415803437813391E-2</v>
      </c>
      <c r="R3800">
        <f t="shared" ca="1" si="377"/>
        <v>-1.0658317163389737</v>
      </c>
      <c r="AH3800">
        <f t="shared" ca="1" si="378"/>
        <v>18.313622496683717</v>
      </c>
      <c r="AI3800">
        <f t="shared" ca="1" si="379"/>
        <v>0.49798674035866586</v>
      </c>
      <c r="AX3800">
        <f t="shared" ca="1" si="380"/>
        <v>2.5702607496626024</v>
      </c>
    </row>
    <row r="3801" spans="1:50">
      <c r="A3801">
        <f t="shared" ca="1" si="376"/>
        <v>2.6127726793411465E-2</v>
      </c>
      <c r="R3801">
        <f t="shared" ca="1" si="377"/>
        <v>-2.084658579678774</v>
      </c>
      <c r="AH3801">
        <f t="shared" ca="1" si="378"/>
        <v>9.616681710560524</v>
      </c>
      <c r="AI3801">
        <f t="shared" ca="1" si="379"/>
        <v>0.18496113424445859</v>
      </c>
      <c r="AX3801">
        <f t="shared" ca="1" si="380"/>
        <v>3.0750073885750036</v>
      </c>
    </row>
    <row r="3802" spans="1:50">
      <c r="A3802">
        <f t="shared" ca="1" si="376"/>
        <v>0.54629037381969769</v>
      </c>
      <c r="R3802">
        <f t="shared" ca="1" si="377"/>
        <v>-0.43801107943714773</v>
      </c>
      <c r="AH3802">
        <f t="shared" ca="1" si="378"/>
        <v>15.720534783144807</v>
      </c>
      <c r="AI3802">
        <f t="shared" ca="1" si="379"/>
        <v>0.41245913222320729</v>
      </c>
      <c r="AX3802">
        <f t="shared" ca="1" si="380"/>
        <v>5.7310639800598304</v>
      </c>
    </row>
    <row r="3803" spans="1:50">
      <c r="A3803">
        <f t="shared" ca="1" si="376"/>
        <v>0.92802647505826652</v>
      </c>
      <c r="R3803">
        <f t="shared" ca="1" si="377"/>
        <v>-1.6634693492686055</v>
      </c>
      <c r="AH3803">
        <f t="shared" ca="1" si="378"/>
        <v>10.337031734392788</v>
      </c>
      <c r="AI3803">
        <f t="shared" ca="1" si="379"/>
        <v>0.21342447418071775</v>
      </c>
      <c r="AX3803">
        <f t="shared" ca="1" si="380"/>
        <v>0.28070602733550981</v>
      </c>
    </row>
    <row r="3804" spans="1:50">
      <c r="A3804">
        <f t="shared" ca="1" si="376"/>
        <v>0.98265388067016424</v>
      </c>
      <c r="R3804">
        <f t="shared" ca="1" si="377"/>
        <v>0.38281638498382281</v>
      </c>
      <c r="AH3804">
        <f t="shared" ca="1" si="378"/>
        <v>13.530102163349383</v>
      </c>
      <c r="AI3804">
        <f t="shared" ca="1" si="379"/>
        <v>0.33497327589213344</v>
      </c>
      <c r="AX3804">
        <f t="shared" ca="1" si="380"/>
        <v>0.19682010675726466</v>
      </c>
    </row>
    <row r="3805" spans="1:50">
      <c r="A3805">
        <f t="shared" ca="1" si="376"/>
        <v>0.8359066955386355</v>
      </c>
      <c r="R3805">
        <f t="shared" ca="1" si="377"/>
        <v>-1.6584680852979268</v>
      </c>
      <c r="AH3805">
        <f t="shared" ca="1" si="378"/>
        <v>4.3905172112292954</v>
      </c>
      <c r="AI3805">
        <f t="shared" ca="1" si="379"/>
        <v>3.8553282764201335E-2</v>
      </c>
      <c r="AX3805">
        <f t="shared" ca="1" si="380"/>
        <v>2.2531515477188733</v>
      </c>
    </row>
    <row r="3806" spans="1:50">
      <c r="A3806">
        <f t="shared" ca="1" si="376"/>
        <v>0.27281932194382175</v>
      </c>
      <c r="R3806">
        <f t="shared" ca="1" si="377"/>
        <v>0.2709776248071335</v>
      </c>
      <c r="AH3806">
        <f t="shared" ca="1" si="378"/>
        <v>4.1649587369012684</v>
      </c>
      <c r="AI3806">
        <f t="shared" ca="1" si="379"/>
        <v>3.4693762560180419E-2</v>
      </c>
      <c r="AX3806">
        <f t="shared" ca="1" si="380"/>
        <v>2.6016695232291469</v>
      </c>
    </row>
    <row r="3807" spans="1:50">
      <c r="A3807">
        <f t="shared" ca="1" si="376"/>
        <v>0.30141744530630921</v>
      </c>
      <c r="R3807">
        <f t="shared" ca="1" si="377"/>
        <v>2.1914716428096021E-2</v>
      </c>
      <c r="AH3807">
        <f t="shared" ca="1" si="378"/>
        <v>11.919740968297319</v>
      </c>
      <c r="AI3807">
        <f t="shared" ca="1" si="379"/>
        <v>0.27494693603921316</v>
      </c>
      <c r="AX3807">
        <f t="shared" ca="1" si="380"/>
        <v>0.1267282271088801</v>
      </c>
    </row>
    <row r="3808" spans="1:50">
      <c r="A3808">
        <f t="shared" ca="1" si="376"/>
        <v>0.83113836088762261</v>
      </c>
      <c r="R3808">
        <f t="shared" ca="1" si="377"/>
        <v>-0.7630050532639151</v>
      </c>
      <c r="AH3808">
        <f t="shared" ca="1" si="378"/>
        <v>7.8273618365358573</v>
      </c>
      <c r="AI3808">
        <f t="shared" ca="1" si="379"/>
        <v>0.12253518664011598</v>
      </c>
      <c r="AX3808">
        <f t="shared" ca="1" si="380"/>
        <v>2.6565509401405718</v>
      </c>
    </row>
    <row r="3809" spans="1:50">
      <c r="A3809">
        <f t="shared" ca="1" si="376"/>
        <v>0.4078086150766238</v>
      </c>
      <c r="R3809">
        <f t="shared" ca="1" si="377"/>
        <v>-7.2407156825208471E-2</v>
      </c>
      <c r="AH3809">
        <f t="shared" ca="1" si="378"/>
        <v>11.366026496486604</v>
      </c>
      <c r="AI3809">
        <f t="shared" ca="1" si="379"/>
        <v>0.25370804566491256</v>
      </c>
      <c r="AX3809">
        <f t="shared" ca="1" si="380"/>
        <v>1.2749744304866899</v>
      </c>
    </row>
    <row r="3810" spans="1:50">
      <c r="A3810">
        <f t="shared" ca="1" si="376"/>
        <v>0.90722128525142809</v>
      </c>
      <c r="R3810">
        <f t="shared" ca="1" si="377"/>
        <v>1.2690477071929167</v>
      </c>
      <c r="AH3810">
        <f t="shared" ca="1" si="378"/>
        <v>9.9595680053374984</v>
      </c>
      <c r="AI3810">
        <f t="shared" ca="1" si="379"/>
        <v>0.19838598970588472</v>
      </c>
      <c r="AX3810">
        <f t="shared" ca="1" si="380"/>
        <v>1.0795272449549203</v>
      </c>
    </row>
    <row r="3811" spans="1:50">
      <c r="A3811">
        <f t="shared" ca="1" si="376"/>
        <v>0.10610365412076084</v>
      </c>
      <c r="R3811">
        <f t="shared" ca="1" si="377"/>
        <v>-6.9020087017792567E-2</v>
      </c>
      <c r="AH3811">
        <f t="shared" ca="1" si="378"/>
        <v>15.473853919044799</v>
      </c>
      <c r="AI3811">
        <f t="shared" ca="1" si="379"/>
        <v>0.40397261839827092</v>
      </c>
      <c r="AX3811">
        <f t="shared" ca="1" si="380"/>
        <v>7.2029179339680409</v>
      </c>
    </row>
    <row r="3812" spans="1:50">
      <c r="A3812">
        <f t="shared" ca="1" si="376"/>
        <v>0.62932796388594137</v>
      </c>
      <c r="R3812">
        <f t="shared" ca="1" si="377"/>
        <v>0.92322182314657153</v>
      </c>
      <c r="AH3812">
        <f t="shared" ca="1" si="378"/>
        <v>41.778631764773365</v>
      </c>
      <c r="AI3812">
        <f t="shared" ca="1" si="379"/>
        <v>0.96620455217040324</v>
      </c>
      <c r="AX3812">
        <f t="shared" ca="1" si="380"/>
        <v>0.54784618164446475</v>
      </c>
    </row>
    <row r="3813" spans="1:50">
      <c r="A3813">
        <f t="shared" ca="1" si="376"/>
        <v>0.17345059181019962</v>
      </c>
      <c r="R3813">
        <f t="shared" ca="1" si="377"/>
        <v>9.7583344882369874E-2</v>
      </c>
      <c r="AH3813">
        <f t="shared" ca="1" si="378"/>
        <v>35.211535070741121</v>
      </c>
      <c r="AI3813">
        <f t="shared" ca="1" si="379"/>
        <v>0.8906506525180401</v>
      </c>
      <c r="AX3813">
        <f t="shared" ca="1" si="380"/>
        <v>0.73976037131291583</v>
      </c>
    </row>
    <row r="3814" spans="1:50">
      <c r="A3814">
        <f t="shared" ca="1" si="376"/>
        <v>3.5267815783910361E-2</v>
      </c>
      <c r="R3814">
        <f t="shared" ca="1" si="377"/>
        <v>0.21278257893742805</v>
      </c>
      <c r="AH3814">
        <f t="shared" ca="1" si="378"/>
        <v>14.651831182550048</v>
      </c>
      <c r="AI3814">
        <f t="shared" ca="1" si="379"/>
        <v>0.37525348062652952</v>
      </c>
      <c r="AX3814">
        <f t="shared" ca="1" si="380"/>
        <v>1.3212236346502291</v>
      </c>
    </row>
    <row r="3815" spans="1:50">
      <c r="A3815">
        <f t="shared" ca="1" si="376"/>
        <v>0.82953049229885578</v>
      </c>
      <c r="R3815">
        <f t="shared" ca="1" si="377"/>
        <v>0.17705844599383389</v>
      </c>
      <c r="AH3815">
        <f t="shared" ca="1" si="378"/>
        <v>13.673998643670572</v>
      </c>
      <c r="AI3815">
        <f t="shared" ca="1" si="379"/>
        <v>0.34021081272997622</v>
      </c>
      <c r="AX3815">
        <f t="shared" ca="1" si="380"/>
        <v>4.954430114172002</v>
      </c>
    </row>
    <row r="3816" spans="1:50">
      <c r="A3816">
        <f t="shared" ca="1" si="376"/>
        <v>5.0686521609262236E-3</v>
      </c>
      <c r="R3816">
        <f t="shared" ca="1" si="377"/>
        <v>-5.0120287914573187E-2</v>
      </c>
      <c r="AH3816">
        <f t="shared" ca="1" si="378"/>
        <v>37.28376651985063</v>
      </c>
      <c r="AI3816">
        <f t="shared" ca="1" si="379"/>
        <v>0.91914870303916418</v>
      </c>
      <c r="AX3816">
        <f t="shared" ca="1" si="380"/>
        <v>1.4132222196230757</v>
      </c>
    </row>
    <row r="3817" spans="1:50">
      <c r="A3817">
        <f t="shared" ca="1" si="376"/>
        <v>5.0148096705513123E-2</v>
      </c>
      <c r="R3817">
        <f t="shared" ca="1" si="377"/>
        <v>0.79609875140598896</v>
      </c>
      <c r="AH3817">
        <f t="shared" ca="1" si="378"/>
        <v>28.175747389584792</v>
      </c>
      <c r="AI3817">
        <f t="shared" ca="1" si="379"/>
        <v>0.76185099899839248</v>
      </c>
      <c r="AX3817">
        <f t="shared" ca="1" si="380"/>
        <v>9.3046626651980685E-2</v>
      </c>
    </row>
    <row r="3818" spans="1:50">
      <c r="A3818">
        <f t="shared" ca="1" si="376"/>
        <v>9.50809332800856E-2</v>
      </c>
      <c r="R3818">
        <f t="shared" ca="1" si="377"/>
        <v>-0.11584110693256239</v>
      </c>
      <c r="AH3818">
        <f t="shared" ca="1" si="378"/>
        <v>10.604913707696426</v>
      </c>
      <c r="AI3818">
        <f t="shared" ca="1" si="379"/>
        <v>0.22401358801097748</v>
      </c>
      <c r="AX3818">
        <f t="shared" ca="1" si="380"/>
        <v>0.79969304686568943</v>
      </c>
    </row>
    <row r="3819" spans="1:50">
      <c r="A3819">
        <f t="shared" ca="1" si="376"/>
        <v>0.86041164053495311</v>
      </c>
      <c r="R3819">
        <f t="shared" ca="1" si="377"/>
        <v>-0.26386828942695584</v>
      </c>
      <c r="AH3819">
        <f t="shared" ca="1" si="378"/>
        <v>38.849001269025209</v>
      </c>
      <c r="AI3819">
        <f t="shared" ca="1" si="379"/>
        <v>0.93782761365089928</v>
      </c>
      <c r="AX3819">
        <f t="shared" ca="1" si="380"/>
        <v>2.3837706428565237</v>
      </c>
    </row>
    <row r="3820" spans="1:50">
      <c r="A3820">
        <f t="shared" ca="1" si="376"/>
        <v>0.98667963429378236</v>
      </c>
      <c r="R3820">
        <f t="shared" ca="1" si="377"/>
        <v>4.7308833747119736E-2</v>
      </c>
      <c r="AH3820">
        <f t="shared" ca="1" si="378"/>
        <v>17.086194959077098</v>
      </c>
      <c r="AI3820">
        <f t="shared" ca="1" si="379"/>
        <v>0.45834071886405892</v>
      </c>
      <c r="AX3820">
        <f t="shared" ca="1" si="380"/>
        <v>0.28708814239053704</v>
      </c>
    </row>
    <row r="3821" spans="1:50">
      <c r="A3821">
        <f t="shared" ca="1" si="376"/>
        <v>0.77614737185671756</v>
      </c>
      <c r="R3821">
        <f t="shared" ca="1" si="377"/>
        <v>0.70462444121125545</v>
      </c>
      <c r="AH3821">
        <f t="shared" ca="1" si="378"/>
        <v>12.453261580025767</v>
      </c>
      <c r="AI3821">
        <f t="shared" ca="1" si="379"/>
        <v>0.29512121701101535</v>
      </c>
      <c r="AX3821">
        <f t="shared" ca="1" si="380"/>
        <v>5.8484062398597665</v>
      </c>
    </row>
    <row r="3822" spans="1:50">
      <c r="A3822">
        <f t="shared" ca="1" si="376"/>
        <v>0.97174277547784516</v>
      </c>
      <c r="R3822">
        <f t="shared" ca="1" si="377"/>
        <v>-1.9277945531184482</v>
      </c>
      <c r="AH3822">
        <f t="shared" ca="1" si="378"/>
        <v>18.849086648373088</v>
      </c>
      <c r="AI3822">
        <f t="shared" ca="1" si="379"/>
        <v>0.51481029867971617</v>
      </c>
      <c r="AX3822">
        <f t="shared" ca="1" si="380"/>
        <v>1.1825443389193724</v>
      </c>
    </row>
    <row r="3823" spans="1:50">
      <c r="A3823">
        <f t="shared" ca="1" si="376"/>
        <v>0.33827671608951293</v>
      </c>
      <c r="R3823">
        <f t="shared" ca="1" si="377"/>
        <v>-0.54448254618275704</v>
      </c>
      <c r="AH3823">
        <f t="shared" ca="1" si="378"/>
        <v>9.7674639351736943</v>
      </c>
      <c r="AI3823">
        <f t="shared" ca="1" si="379"/>
        <v>0.19080670344983763</v>
      </c>
      <c r="AX3823">
        <f t="shared" ca="1" si="380"/>
        <v>5.5719704442635354E-2</v>
      </c>
    </row>
    <row r="3824" spans="1:50">
      <c r="A3824">
        <f t="shared" ca="1" si="376"/>
        <v>0.10634210133475519</v>
      </c>
      <c r="R3824">
        <f t="shared" ca="1" si="377"/>
        <v>0.28907033460244097</v>
      </c>
      <c r="AH3824">
        <f t="shared" ca="1" si="378"/>
        <v>20.761459746920693</v>
      </c>
      <c r="AI3824">
        <f t="shared" ca="1" si="379"/>
        <v>0.5725538819345305</v>
      </c>
      <c r="AX3824">
        <f t="shared" ca="1" si="380"/>
        <v>9.8612538350925991</v>
      </c>
    </row>
    <row r="3825" spans="1:50">
      <c r="A3825">
        <f t="shared" ca="1" si="376"/>
        <v>0.52767149152064363</v>
      </c>
      <c r="R3825">
        <f t="shared" ca="1" si="377"/>
        <v>1.6648310165239704</v>
      </c>
      <c r="AH3825">
        <f t="shared" ca="1" si="378"/>
        <v>26.991005886904201</v>
      </c>
      <c r="AI3825">
        <f t="shared" ca="1" si="379"/>
        <v>0.73529309495176143</v>
      </c>
      <c r="AX3825">
        <f t="shared" ca="1" si="380"/>
        <v>0.8990601763350653</v>
      </c>
    </row>
    <row r="3826" spans="1:50">
      <c r="A3826">
        <f t="shared" ca="1" si="376"/>
        <v>0.37122389638234587</v>
      </c>
      <c r="R3826">
        <f t="shared" ca="1" si="377"/>
        <v>0.31153374957716623</v>
      </c>
      <c r="AH3826">
        <f t="shared" ca="1" si="378"/>
        <v>30.831271224211648</v>
      </c>
      <c r="AI3826">
        <f t="shared" ca="1" si="379"/>
        <v>0.81627991856013182</v>
      </c>
      <c r="AX3826">
        <f t="shared" ca="1" si="380"/>
        <v>2.8201664153508341</v>
      </c>
    </row>
    <row r="3827" spans="1:50">
      <c r="A3827">
        <f t="shared" ca="1" si="376"/>
        <v>4.0136059963144732E-2</v>
      </c>
      <c r="R3827">
        <f t="shared" ca="1" si="377"/>
        <v>-1.4712629305031828</v>
      </c>
      <c r="AH3827">
        <f t="shared" ca="1" si="378"/>
        <v>31.060508557461894</v>
      </c>
      <c r="AI3827">
        <f t="shared" ca="1" si="379"/>
        <v>0.82064783194901292</v>
      </c>
      <c r="AX3827">
        <f t="shared" ca="1" si="380"/>
        <v>4.167359194104634</v>
      </c>
    </row>
    <row r="3828" spans="1:50">
      <c r="A3828">
        <f t="shared" ca="1" si="376"/>
        <v>0.55210523558942526</v>
      </c>
      <c r="R3828">
        <f t="shared" ca="1" si="377"/>
        <v>-6.079709566843982E-2</v>
      </c>
      <c r="AH3828">
        <f t="shared" ca="1" si="378"/>
        <v>30.541844915599611</v>
      </c>
      <c r="AI3828">
        <f t="shared" ca="1" si="379"/>
        <v>0.81069010035571165</v>
      </c>
      <c r="AX3828">
        <f t="shared" ca="1" si="380"/>
        <v>0.89960981941966256</v>
      </c>
    </row>
    <row r="3829" spans="1:50">
      <c r="A3829">
        <f t="shared" ca="1" si="376"/>
        <v>0.60816658420852721</v>
      </c>
      <c r="R3829">
        <f t="shared" ca="1" si="377"/>
        <v>0.51800619775741241</v>
      </c>
      <c r="AH3829">
        <f t="shared" ca="1" si="378"/>
        <v>46.220245917794045</v>
      </c>
      <c r="AI3829">
        <f t="shared" ca="1" si="379"/>
        <v>0.99285672953902371</v>
      </c>
      <c r="AX3829">
        <f t="shared" ca="1" si="380"/>
        <v>1.8905337681414291</v>
      </c>
    </row>
    <row r="3830" spans="1:50">
      <c r="A3830">
        <f t="shared" ca="1" si="376"/>
        <v>0.14491200410154326</v>
      </c>
      <c r="R3830">
        <f t="shared" ca="1" si="377"/>
        <v>0.72499248895809476</v>
      </c>
      <c r="AH3830">
        <f t="shared" ca="1" si="378"/>
        <v>8.8713046430880524</v>
      </c>
      <c r="AI3830">
        <f t="shared" ca="1" si="379"/>
        <v>0.1574000921409513</v>
      </c>
      <c r="AX3830">
        <f t="shared" ca="1" si="380"/>
        <v>2.496035544190816</v>
      </c>
    </row>
    <row r="3831" spans="1:50">
      <c r="A3831">
        <f t="shared" ca="1" si="376"/>
        <v>0.23130009974971888</v>
      </c>
      <c r="R3831">
        <f t="shared" ca="1" si="377"/>
        <v>-0.33113282543121936</v>
      </c>
      <c r="AH3831">
        <f t="shared" ca="1" si="378"/>
        <v>26.536961857905098</v>
      </c>
      <c r="AI3831">
        <f t="shared" ca="1" si="379"/>
        <v>0.72474292057129985</v>
      </c>
      <c r="AX3831">
        <f t="shared" ca="1" si="380"/>
        <v>0.44588758291756903</v>
      </c>
    </row>
    <row r="3832" spans="1:50">
      <c r="A3832">
        <f t="shared" ca="1" si="376"/>
        <v>0.69837434265018195</v>
      </c>
      <c r="R3832">
        <f t="shared" ca="1" si="377"/>
        <v>-0.78462029209861428</v>
      </c>
      <c r="AH3832">
        <f t="shared" ca="1" si="378"/>
        <v>7.0469837681089578</v>
      </c>
      <c r="AI3832">
        <f t="shared" ca="1" si="379"/>
        <v>9.9319960455982237E-2</v>
      </c>
      <c r="AX3832">
        <f t="shared" ca="1" si="380"/>
        <v>1.3047464624101224</v>
      </c>
    </row>
    <row r="3833" spans="1:50">
      <c r="A3833">
        <f t="shared" ca="1" si="376"/>
        <v>0.20245223585328298</v>
      </c>
      <c r="R3833">
        <f t="shared" ca="1" si="377"/>
        <v>-1.7736839966687716</v>
      </c>
      <c r="AH3833">
        <f t="shared" ca="1" si="378"/>
        <v>13.302763684966536</v>
      </c>
      <c r="AI3833">
        <f t="shared" ca="1" si="379"/>
        <v>0.32665642341929457</v>
      </c>
      <c r="AX3833">
        <f t="shared" ca="1" si="380"/>
        <v>4.5576681675390658</v>
      </c>
    </row>
    <row r="3834" spans="1:50">
      <c r="A3834">
        <f t="shared" ca="1" si="376"/>
        <v>0.64320765901435029</v>
      </c>
      <c r="R3834">
        <f t="shared" ca="1" si="377"/>
        <v>-0.18284798636806732</v>
      </c>
      <c r="AH3834">
        <f t="shared" ca="1" si="378"/>
        <v>13.432758308122558</v>
      </c>
      <c r="AI3834">
        <f t="shared" ca="1" si="379"/>
        <v>0.33141841752391021</v>
      </c>
      <c r="AX3834">
        <f t="shared" ca="1" si="380"/>
        <v>0.57220269955693648</v>
      </c>
    </row>
    <row r="3835" spans="1:50">
      <c r="A3835">
        <f t="shared" ca="1" si="376"/>
        <v>0.47568591255078441</v>
      </c>
      <c r="R3835">
        <f t="shared" ca="1" si="377"/>
        <v>1.1179871669780408</v>
      </c>
      <c r="AH3835">
        <f t="shared" ca="1" si="378"/>
        <v>3.6673851255461356</v>
      </c>
      <c r="AI3835">
        <f t="shared" ca="1" si="379"/>
        <v>2.689942731815409E-2</v>
      </c>
      <c r="AX3835">
        <f t="shared" ca="1" si="380"/>
        <v>1.6337448443934253</v>
      </c>
    </row>
    <row r="3836" spans="1:50">
      <c r="A3836">
        <f t="shared" ca="1" si="376"/>
        <v>0.50972556003262037</v>
      </c>
      <c r="R3836">
        <f t="shared" ca="1" si="377"/>
        <v>-0.10273399305576937</v>
      </c>
      <c r="AH3836">
        <f t="shared" ca="1" si="378"/>
        <v>22.235105923182278</v>
      </c>
      <c r="AI3836">
        <f t="shared" ca="1" si="379"/>
        <v>0.61455532845154615</v>
      </c>
      <c r="AX3836">
        <f t="shared" ca="1" si="380"/>
        <v>1.4048997826254834</v>
      </c>
    </row>
    <row r="3837" spans="1:50">
      <c r="A3837">
        <f t="shared" ca="1" si="376"/>
        <v>8.628271047251701E-2</v>
      </c>
      <c r="R3837">
        <f t="shared" ca="1" si="377"/>
        <v>0.36179031055868066</v>
      </c>
      <c r="AH3837">
        <f t="shared" ca="1" si="378"/>
        <v>9.1225533278924775</v>
      </c>
      <c r="AI3837">
        <f t="shared" ca="1" si="379"/>
        <v>0.16644195844048426</v>
      </c>
      <c r="AX3837">
        <f t="shared" ca="1" si="380"/>
        <v>0.71009933330667063</v>
      </c>
    </row>
    <row r="3838" spans="1:50">
      <c r="A3838">
        <f t="shared" ca="1" si="376"/>
        <v>0.69455843660057137</v>
      </c>
      <c r="R3838">
        <f t="shared" ca="1" si="377"/>
        <v>-0.34505576654263675</v>
      </c>
      <c r="AH3838">
        <f t="shared" ca="1" si="378"/>
        <v>43.755978827960746</v>
      </c>
      <c r="AI3838">
        <f t="shared" ca="1" si="379"/>
        <v>0.98050609980156278</v>
      </c>
      <c r="AX3838">
        <f t="shared" ca="1" si="380"/>
        <v>0.23279419896701756</v>
      </c>
    </row>
    <row r="3839" spans="1:50">
      <c r="A3839">
        <f t="shared" ca="1" si="376"/>
        <v>0.37950587598249008</v>
      </c>
      <c r="R3839">
        <f t="shared" ca="1" si="377"/>
        <v>-0.31065738374060137</v>
      </c>
      <c r="AH3839">
        <f t="shared" ca="1" si="378"/>
        <v>28.183033679657623</v>
      </c>
      <c r="AI3839">
        <f t="shared" ca="1" si="379"/>
        <v>0.76200999028852323</v>
      </c>
      <c r="AX3839">
        <f t="shared" ca="1" si="380"/>
        <v>0.15561245293754511</v>
      </c>
    </row>
    <row r="3840" spans="1:50">
      <c r="A3840">
        <f t="shared" ca="1" si="376"/>
        <v>0.35391575316087909</v>
      </c>
      <c r="R3840">
        <f t="shared" ca="1" si="377"/>
        <v>1.4680280468241775</v>
      </c>
      <c r="AH3840">
        <f t="shared" ca="1" si="378"/>
        <v>31.127145870123829</v>
      </c>
      <c r="AI3840">
        <f t="shared" ca="1" si="379"/>
        <v>0.82190768849620799</v>
      </c>
      <c r="AX3840">
        <f t="shared" ca="1" si="380"/>
        <v>0.55164143265703702</v>
      </c>
    </row>
    <row r="3841" spans="1:50">
      <c r="A3841">
        <f t="shared" ca="1" si="376"/>
        <v>0.73240725185887379</v>
      </c>
      <c r="R3841">
        <f t="shared" ca="1" si="377"/>
        <v>-0.46701940674745362</v>
      </c>
      <c r="AH3841">
        <f t="shared" ca="1" si="378"/>
        <v>13.259588256488058</v>
      </c>
      <c r="AI3841">
        <f t="shared" ca="1" si="379"/>
        <v>0.32507107245860478</v>
      </c>
      <c r="AX3841">
        <f t="shared" ca="1" si="380"/>
        <v>0.42543623983028628</v>
      </c>
    </row>
    <row r="3842" spans="1:50">
      <c r="A3842">
        <f t="shared" ca="1" si="376"/>
        <v>0.16303402934457389</v>
      </c>
      <c r="R3842">
        <f t="shared" ca="1" si="377"/>
        <v>-0.42764702845694219</v>
      </c>
      <c r="AH3842">
        <f t="shared" ca="1" si="378"/>
        <v>12.766229159833088</v>
      </c>
      <c r="AI3842">
        <f t="shared" ca="1" si="379"/>
        <v>0.30682315451096809</v>
      </c>
      <c r="AX3842">
        <f t="shared" ca="1" si="380"/>
        <v>0.44577042716736265</v>
      </c>
    </row>
    <row r="3843" spans="1:50">
      <c r="A3843">
        <f t="shared" ref="A3843:A3906" ca="1" si="381">RAND()</f>
        <v>0.67833578003377304</v>
      </c>
      <c r="R3843">
        <f t="shared" ref="R3843:R3906" ca="1" si="382">_xlfn.NORM.INV(RAND(),0,1)</f>
        <v>-1.1876477007952284</v>
      </c>
      <c r="AH3843">
        <f t="shared" ref="AH3843:AH3906" ca="1" si="383">IF(AI3843&lt;$AL$4,$AL$1+SQRT(AI3843*($AL$2-$AL$1)*($AL$3-$AL$1)),$AL$2-SQRT((1-AI3843)*($AL$2-$AL$1)*($AL$2-$AL$3)))</f>
        <v>9.6520047227732846</v>
      </c>
      <c r="AI3843">
        <f t="shared" ref="AI3843:AI3906" ca="1" si="384">RAND()</f>
        <v>0.18632239033687559</v>
      </c>
      <c r="AX3843">
        <f t="shared" ref="AX3843:AX3906" ca="1" si="385">-LN(1-RAND())/$AW$2</f>
        <v>0.97781148971971643</v>
      </c>
    </row>
    <row r="3844" spans="1:50">
      <c r="A3844">
        <f t="shared" ca="1" si="381"/>
        <v>0.9660968881158859</v>
      </c>
      <c r="R3844">
        <f t="shared" ca="1" si="382"/>
        <v>0.13734725165049166</v>
      </c>
      <c r="AH3844">
        <f t="shared" ca="1" si="383"/>
        <v>4.8982671533569446</v>
      </c>
      <c r="AI3844">
        <f t="shared" ca="1" si="384"/>
        <v>4.7986042211311086E-2</v>
      </c>
      <c r="AX3844">
        <f t="shared" ca="1" si="385"/>
        <v>1.2138078220322581</v>
      </c>
    </row>
    <row r="3845" spans="1:50">
      <c r="A3845">
        <f t="shared" ca="1" si="381"/>
        <v>0.11559707711476119</v>
      </c>
      <c r="R3845">
        <f t="shared" ca="1" si="382"/>
        <v>2.7325691415706275</v>
      </c>
      <c r="AH3845">
        <f t="shared" ca="1" si="383"/>
        <v>28.071061112995011</v>
      </c>
      <c r="AI3845">
        <f t="shared" ca="1" si="384"/>
        <v>0.75956081964500022</v>
      </c>
      <c r="AX3845">
        <f t="shared" ca="1" si="385"/>
        <v>0.17382447105233215</v>
      </c>
    </row>
    <row r="3846" spans="1:50">
      <c r="A3846">
        <f t="shared" ca="1" si="381"/>
        <v>1.3505307092209762E-4</v>
      </c>
      <c r="R3846">
        <f t="shared" ca="1" si="382"/>
        <v>1.1559413593459993</v>
      </c>
      <c r="AH3846">
        <f t="shared" ca="1" si="383"/>
        <v>47.33093611854629</v>
      </c>
      <c r="AI3846">
        <f t="shared" ca="1" si="384"/>
        <v>0.99643804899835964</v>
      </c>
      <c r="AX3846">
        <f t="shared" ca="1" si="385"/>
        <v>1.8257126577610414</v>
      </c>
    </row>
    <row r="3847" spans="1:50">
      <c r="A3847">
        <f t="shared" ca="1" si="381"/>
        <v>0.75429963796466026</v>
      </c>
      <c r="R3847">
        <f t="shared" ca="1" si="382"/>
        <v>0.14239793424647049</v>
      </c>
      <c r="AH3847">
        <f t="shared" ca="1" si="383"/>
        <v>47.324651322122435</v>
      </c>
      <c r="AI3847">
        <f t="shared" ca="1" si="384"/>
        <v>0.99642125472588938</v>
      </c>
      <c r="AX3847">
        <f t="shared" ca="1" si="385"/>
        <v>4.4908852503122763</v>
      </c>
    </row>
    <row r="3848" spans="1:50">
      <c r="A3848">
        <f t="shared" ca="1" si="381"/>
        <v>0.47691113366276738</v>
      </c>
      <c r="R3848">
        <f t="shared" ca="1" si="382"/>
        <v>-1.6663593585459735</v>
      </c>
      <c r="AH3848">
        <f t="shared" ca="1" si="383"/>
        <v>19.963455052140915</v>
      </c>
      <c r="AI3848">
        <f t="shared" ca="1" si="384"/>
        <v>0.54890298379762048</v>
      </c>
      <c r="AX3848">
        <f t="shared" ca="1" si="385"/>
        <v>0.50887308260700681</v>
      </c>
    </row>
    <row r="3849" spans="1:50">
      <c r="A3849">
        <f t="shared" ca="1" si="381"/>
        <v>0.35024593815124083</v>
      </c>
      <c r="R3849">
        <f t="shared" ca="1" si="382"/>
        <v>0.30087340910573407</v>
      </c>
      <c r="AH3849">
        <f t="shared" ca="1" si="383"/>
        <v>17.34930547324705</v>
      </c>
      <c r="AI3849">
        <f t="shared" ca="1" si="384"/>
        <v>0.46696607346033236</v>
      </c>
      <c r="AX3849">
        <f t="shared" ca="1" si="385"/>
        <v>2.8639557340805624</v>
      </c>
    </row>
    <row r="3850" spans="1:50">
      <c r="A3850">
        <f t="shared" ca="1" si="381"/>
        <v>0.16080918302724156</v>
      </c>
      <c r="R3850">
        <f t="shared" ca="1" si="382"/>
        <v>0.74495631475184143</v>
      </c>
      <c r="AH3850">
        <f t="shared" ca="1" si="383"/>
        <v>47.366566947458622</v>
      </c>
      <c r="AI3850">
        <f t="shared" ca="1" si="384"/>
        <v>0.9965325151788913</v>
      </c>
      <c r="AX3850">
        <f t="shared" ca="1" si="385"/>
        <v>1.7876415879948437</v>
      </c>
    </row>
    <row r="3851" spans="1:50">
      <c r="A3851">
        <f t="shared" ca="1" si="381"/>
        <v>7.0072531393947202E-2</v>
      </c>
      <c r="R3851">
        <f t="shared" ca="1" si="382"/>
        <v>-1.9041143462672736</v>
      </c>
      <c r="AH3851">
        <f t="shared" ca="1" si="383"/>
        <v>39.720858400910828</v>
      </c>
      <c r="AI3851">
        <f t="shared" ca="1" si="384"/>
        <v>0.94716962399293725</v>
      </c>
      <c r="AX3851">
        <f t="shared" ca="1" si="385"/>
        <v>0.62034340317562042</v>
      </c>
    </row>
    <row r="3852" spans="1:50">
      <c r="A3852">
        <f t="shared" ca="1" si="381"/>
        <v>0.35490729962997991</v>
      </c>
      <c r="R3852">
        <f t="shared" ca="1" si="382"/>
        <v>-1.5830560483630665</v>
      </c>
      <c r="AH3852">
        <f t="shared" ca="1" si="383"/>
        <v>37.065863756060956</v>
      </c>
      <c r="AI3852">
        <f t="shared" ca="1" si="384"/>
        <v>0.91635405981161122</v>
      </c>
      <c r="AX3852">
        <f t="shared" ca="1" si="385"/>
        <v>1.7855564739357224</v>
      </c>
    </row>
    <row r="3853" spans="1:50">
      <c r="A3853">
        <f t="shared" ca="1" si="381"/>
        <v>0.59568110508417516</v>
      </c>
      <c r="R3853">
        <f t="shared" ca="1" si="382"/>
        <v>1.5973622436165058</v>
      </c>
      <c r="AH3853">
        <f t="shared" ca="1" si="383"/>
        <v>42.285325350684701</v>
      </c>
      <c r="AI3853">
        <f t="shared" ca="1" si="384"/>
        <v>0.97024189752760592</v>
      </c>
      <c r="AX3853">
        <f t="shared" ca="1" si="385"/>
        <v>1.3334714985349858</v>
      </c>
    </row>
    <row r="3854" spans="1:50">
      <c r="A3854">
        <f t="shared" ca="1" si="381"/>
        <v>0.94962862919441682</v>
      </c>
      <c r="R3854">
        <f t="shared" ca="1" si="382"/>
        <v>-0.62386029856475467</v>
      </c>
      <c r="AH3854">
        <f t="shared" ca="1" si="383"/>
        <v>21.457315044763977</v>
      </c>
      <c r="AI3854">
        <f t="shared" ca="1" si="384"/>
        <v>0.59265756777307155</v>
      </c>
      <c r="AX3854">
        <f t="shared" ca="1" si="385"/>
        <v>0.50412506812981028</v>
      </c>
    </row>
    <row r="3855" spans="1:50">
      <c r="A3855">
        <f t="shared" ca="1" si="381"/>
        <v>0.26838955833278344</v>
      </c>
      <c r="R3855">
        <f t="shared" ca="1" si="382"/>
        <v>0.41993489830531211</v>
      </c>
      <c r="AH3855">
        <f t="shared" ca="1" si="383"/>
        <v>4.3705302163906001</v>
      </c>
      <c r="AI3855">
        <f t="shared" ca="1" si="384"/>
        <v>3.8203068744766533E-2</v>
      </c>
      <c r="AX3855">
        <f t="shared" ca="1" si="385"/>
        <v>0.98289811130548499</v>
      </c>
    </row>
    <row r="3856" spans="1:50">
      <c r="A3856">
        <f t="shared" ca="1" si="381"/>
        <v>0.44091493433168338</v>
      </c>
      <c r="R3856">
        <f t="shared" ca="1" si="382"/>
        <v>0.31241671907259033</v>
      </c>
      <c r="AH3856">
        <f t="shared" ca="1" si="383"/>
        <v>25.537805289549599</v>
      </c>
      <c r="AI3856">
        <f t="shared" ca="1" si="384"/>
        <v>0.70080051497400619</v>
      </c>
      <c r="AX3856">
        <f t="shared" ca="1" si="385"/>
        <v>1.5171018812227</v>
      </c>
    </row>
    <row r="3857" spans="1:50">
      <c r="A3857">
        <f t="shared" ca="1" si="381"/>
        <v>0.74587798331663235</v>
      </c>
      <c r="R3857">
        <f t="shared" ca="1" si="382"/>
        <v>-0.53632155371016765</v>
      </c>
      <c r="AH3857">
        <f t="shared" ca="1" si="383"/>
        <v>19.978697378337273</v>
      </c>
      <c r="AI3857">
        <f t="shared" ca="1" si="384"/>
        <v>0.54936069444927327</v>
      </c>
      <c r="AX3857">
        <f t="shared" ca="1" si="385"/>
        <v>2.1488064318755935</v>
      </c>
    </row>
    <row r="3858" spans="1:50">
      <c r="A3858">
        <f t="shared" ca="1" si="381"/>
        <v>0.97359180716057236</v>
      </c>
      <c r="R3858">
        <f t="shared" ca="1" si="382"/>
        <v>-0.51476331850200874</v>
      </c>
      <c r="AH3858">
        <f t="shared" ca="1" si="383"/>
        <v>21.343214507950769</v>
      </c>
      <c r="AI3858">
        <f t="shared" ca="1" si="384"/>
        <v>0.5893943226313384</v>
      </c>
      <c r="AX3858">
        <f t="shared" ca="1" si="385"/>
        <v>1.2378170319789113E-2</v>
      </c>
    </row>
    <row r="3859" spans="1:50">
      <c r="A3859">
        <f t="shared" ca="1" si="381"/>
        <v>0.70154469829786159</v>
      </c>
      <c r="R3859">
        <f t="shared" ca="1" si="382"/>
        <v>-0.10534935278286407</v>
      </c>
      <c r="AH3859">
        <f t="shared" ca="1" si="383"/>
        <v>11.804854769376476</v>
      </c>
      <c r="AI3859">
        <f t="shared" ca="1" si="384"/>
        <v>0.27056544040578845</v>
      </c>
      <c r="AX3859">
        <f t="shared" ca="1" si="385"/>
        <v>2.7346675828513427</v>
      </c>
    </row>
    <row r="3860" spans="1:50">
      <c r="A3860">
        <f t="shared" ca="1" si="381"/>
        <v>0.52575380405282746</v>
      </c>
      <c r="R3860">
        <f t="shared" ca="1" si="382"/>
        <v>0.14392646683028337</v>
      </c>
      <c r="AH3860">
        <f t="shared" ca="1" si="383"/>
        <v>24.544458862564458</v>
      </c>
      <c r="AI3860">
        <f t="shared" ca="1" si="384"/>
        <v>0.67600771270016347</v>
      </c>
      <c r="AX3860">
        <f t="shared" ca="1" si="385"/>
        <v>5.9695924127056283</v>
      </c>
    </row>
    <row r="3861" spans="1:50">
      <c r="A3861">
        <f t="shared" ca="1" si="381"/>
        <v>0.80423509123399273</v>
      </c>
      <c r="R3861">
        <f t="shared" ca="1" si="382"/>
        <v>-1.5794034378997548</v>
      </c>
      <c r="AH3861">
        <f t="shared" ca="1" si="383"/>
        <v>15.696018968000196</v>
      </c>
      <c r="AI3861">
        <f t="shared" ca="1" si="384"/>
        <v>0.41161844267809877</v>
      </c>
      <c r="AX3861">
        <f t="shared" ca="1" si="385"/>
        <v>2.351403904337388</v>
      </c>
    </row>
    <row r="3862" spans="1:50">
      <c r="A3862">
        <f t="shared" ca="1" si="381"/>
        <v>0.44094871283449821</v>
      </c>
      <c r="R3862">
        <f t="shared" ca="1" si="382"/>
        <v>2.4754690264922889E-2</v>
      </c>
      <c r="AH3862">
        <f t="shared" ca="1" si="383"/>
        <v>18.89321845780584</v>
      </c>
      <c r="AI3862">
        <f t="shared" ca="1" si="384"/>
        <v>0.51618407104310438</v>
      </c>
      <c r="AX3862">
        <f t="shared" ca="1" si="385"/>
        <v>2.1270085187614649</v>
      </c>
    </row>
    <row r="3863" spans="1:50">
      <c r="A3863">
        <f t="shared" ca="1" si="381"/>
        <v>0.67466126512713276</v>
      </c>
      <c r="R3863">
        <f t="shared" ca="1" si="382"/>
        <v>-0.70366345624401705</v>
      </c>
      <c r="AH3863">
        <f t="shared" ca="1" si="383"/>
        <v>27.232023846026294</v>
      </c>
      <c r="AI3863">
        <f t="shared" ca="1" si="384"/>
        <v>0.74080963092604235</v>
      </c>
      <c r="AX3863">
        <f t="shared" ca="1" si="385"/>
        <v>3.9653564730620565</v>
      </c>
    </row>
    <row r="3864" spans="1:50">
      <c r="A3864">
        <f t="shared" ca="1" si="381"/>
        <v>0.85425585148627814</v>
      </c>
      <c r="R3864">
        <f t="shared" ca="1" si="382"/>
        <v>-0.56114107947168812</v>
      </c>
      <c r="AH3864">
        <f t="shared" ca="1" si="383"/>
        <v>14.127072807144359</v>
      </c>
      <c r="AI3864">
        <f t="shared" ca="1" si="384"/>
        <v>0.35656654730803905</v>
      </c>
      <c r="AX3864">
        <f t="shared" ca="1" si="385"/>
        <v>1.0179464319029996</v>
      </c>
    </row>
    <row r="3865" spans="1:50">
      <c r="A3865">
        <f t="shared" ca="1" si="381"/>
        <v>0.36249461789800141</v>
      </c>
      <c r="R3865">
        <f t="shared" ca="1" si="382"/>
        <v>0.20056055850482987</v>
      </c>
      <c r="AH3865">
        <f t="shared" ca="1" si="383"/>
        <v>2.7962668257823742</v>
      </c>
      <c r="AI3865">
        <f t="shared" ca="1" si="384"/>
        <v>1.5638216321942067E-2</v>
      </c>
      <c r="AX3865">
        <f t="shared" ca="1" si="385"/>
        <v>2.381125254529211</v>
      </c>
    </row>
    <row r="3866" spans="1:50">
      <c r="A3866">
        <f t="shared" ca="1" si="381"/>
        <v>0.58164597337655533</v>
      </c>
      <c r="R3866">
        <f t="shared" ca="1" si="382"/>
        <v>-1.7605447562540035</v>
      </c>
      <c r="AH3866">
        <f t="shared" ca="1" si="383"/>
        <v>24.88635951513092</v>
      </c>
      <c r="AI3866">
        <f t="shared" ca="1" si="384"/>
        <v>0.68465253079837241</v>
      </c>
      <c r="AX3866">
        <f t="shared" ca="1" si="385"/>
        <v>0.41784745442656918</v>
      </c>
    </row>
    <row r="3867" spans="1:50">
      <c r="A3867">
        <f t="shared" ca="1" si="381"/>
        <v>0.2723593662121484</v>
      </c>
      <c r="R3867">
        <f t="shared" ca="1" si="382"/>
        <v>-1.3736540912391557</v>
      </c>
      <c r="AH3867">
        <f t="shared" ca="1" si="383"/>
        <v>17.634050075816248</v>
      </c>
      <c r="AI3867">
        <f t="shared" ca="1" si="384"/>
        <v>0.47622264275261483</v>
      </c>
      <c r="AX3867">
        <f t="shared" ca="1" si="385"/>
        <v>3.1144804425569581</v>
      </c>
    </row>
    <row r="3868" spans="1:50">
      <c r="A3868">
        <f t="shared" ca="1" si="381"/>
        <v>0.26054776743200825</v>
      </c>
      <c r="R3868">
        <f t="shared" ca="1" si="382"/>
        <v>3.7153192023835019E-2</v>
      </c>
      <c r="AH3868">
        <f t="shared" ca="1" si="383"/>
        <v>20.372099739701731</v>
      </c>
      <c r="AI3868">
        <f t="shared" ca="1" si="384"/>
        <v>0.56109376308290893</v>
      </c>
      <c r="AX3868">
        <f t="shared" ca="1" si="385"/>
        <v>6.4011598350711676</v>
      </c>
    </row>
    <row r="3869" spans="1:50">
      <c r="A3869">
        <f t="shared" ca="1" si="381"/>
        <v>0.84855995730241363</v>
      </c>
      <c r="R3869">
        <f t="shared" ca="1" si="382"/>
        <v>-0.27036189576449554</v>
      </c>
      <c r="AH3869">
        <f t="shared" ca="1" si="383"/>
        <v>6.1990104818836897</v>
      </c>
      <c r="AI3869">
        <f t="shared" ca="1" si="384"/>
        <v>7.6855461909007716E-2</v>
      </c>
      <c r="AX3869">
        <f t="shared" ca="1" si="385"/>
        <v>9.6008225976196808</v>
      </c>
    </row>
    <row r="3870" spans="1:50">
      <c r="A3870">
        <f t="shared" ca="1" si="381"/>
        <v>0.435265066253954</v>
      </c>
      <c r="R3870">
        <f t="shared" ca="1" si="382"/>
        <v>-1.6846865948586478</v>
      </c>
      <c r="AH3870">
        <f t="shared" ca="1" si="383"/>
        <v>39.704688162137117</v>
      </c>
      <c r="AI3870">
        <f t="shared" ca="1" si="384"/>
        <v>0.94700327708058019</v>
      </c>
      <c r="AX3870">
        <f t="shared" ca="1" si="385"/>
        <v>11.072036841721257</v>
      </c>
    </row>
    <row r="3871" spans="1:50">
      <c r="A3871">
        <f t="shared" ca="1" si="381"/>
        <v>0.78562661927232602</v>
      </c>
      <c r="R3871">
        <f t="shared" ca="1" si="382"/>
        <v>0.55752619733731856</v>
      </c>
      <c r="AH3871">
        <f t="shared" ca="1" si="383"/>
        <v>3.8112609137939701</v>
      </c>
      <c r="AI3871">
        <f t="shared" ca="1" si="384"/>
        <v>2.9051419506027298E-2</v>
      </c>
      <c r="AX3871">
        <f t="shared" ca="1" si="385"/>
        <v>1.3322265391226626</v>
      </c>
    </row>
    <row r="3872" spans="1:50">
      <c r="A3872">
        <f t="shared" ca="1" si="381"/>
        <v>8.0711419919706651E-2</v>
      </c>
      <c r="R3872">
        <f t="shared" ca="1" si="382"/>
        <v>-0.82980659595623574</v>
      </c>
      <c r="AH3872">
        <f t="shared" ca="1" si="383"/>
        <v>17.63106819188927</v>
      </c>
      <c r="AI3872">
        <f t="shared" ca="1" si="384"/>
        <v>0.47612612680093869</v>
      </c>
      <c r="AX3872">
        <f t="shared" ca="1" si="385"/>
        <v>0.41618862307119042</v>
      </c>
    </row>
    <row r="3873" spans="1:50">
      <c r="A3873">
        <f t="shared" ca="1" si="381"/>
        <v>0.88613675006139569</v>
      </c>
      <c r="R3873">
        <f t="shared" ca="1" si="382"/>
        <v>-0.73935645264602101</v>
      </c>
      <c r="AH3873">
        <f t="shared" ca="1" si="383"/>
        <v>8.7446231475114562</v>
      </c>
      <c r="AI3873">
        <f t="shared" ca="1" si="384"/>
        <v>0.15293686798398631</v>
      </c>
      <c r="AX3873">
        <f t="shared" ca="1" si="385"/>
        <v>3.8310832359981779</v>
      </c>
    </row>
    <row r="3874" spans="1:50">
      <c r="A3874">
        <f t="shared" ca="1" si="381"/>
        <v>1.2910281598970785E-2</v>
      </c>
      <c r="R3874">
        <f t="shared" ca="1" si="382"/>
        <v>-7.3250058711312321E-2</v>
      </c>
      <c r="AH3874">
        <f t="shared" ca="1" si="383"/>
        <v>9.8382629262466228</v>
      </c>
      <c r="AI3874">
        <f t="shared" ca="1" si="384"/>
        <v>0.19358283481191751</v>
      </c>
      <c r="AX3874">
        <f t="shared" ca="1" si="385"/>
        <v>0.42091301521720592</v>
      </c>
    </row>
    <row r="3875" spans="1:50">
      <c r="A3875">
        <f t="shared" ca="1" si="381"/>
        <v>0.74462880517999852</v>
      </c>
      <c r="R3875">
        <f t="shared" ca="1" si="382"/>
        <v>0.54366124179039976</v>
      </c>
      <c r="AH3875">
        <f t="shared" ca="1" si="383"/>
        <v>8.9570997560550794</v>
      </c>
      <c r="AI3875">
        <f t="shared" ca="1" si="384"/>
        <v>0.1604592720798439</v>
      </c>
      <c r="AX3875">
        <f t="shared" ca="1" si="385"/>
        <v>2.3044203400482193</v>
      </c>
    </row>
    <row r="3876" spans="1:50">
      <c r="A3876">
        <f t="shared" ca="1" si="381"/>
        <v>0.43898497387263724</v>
      </c>
      <c r="R3876">
        <f t="shared" ca="1" si="382"/>
        <v>-2.1097439458412706</v>
      </c>
      <c r="AH3876">
        <f t="shared" ca="1" si="383"/>
        <v>8.4981211774422043</v>
      </c>
      <c r="AI3876">
        <f t="shared" ca="1" si="384"/>
        <v>0.14443612709298337</v>
      </c>
      <c r="AX3876">
        <f t="shared" ca="1" si="385"/>
        <v>0.99344780806971722</v>
      </c>
    </row>
    <row r="3877" spans="1:50">
      <c r="A3877">
        <f t="shared" ca="1" si="381"/>
        <v>0.69538791729745364</v>
      </c>
      <c r="R3877">
        <f t="shared" ca="1" si="382"/>
        <v>-0.91099754325871163</v>
      </c>
      <c r="AH3877">
        <f t="shared" ca="1" si="383"/>
        <v>10.249393675733302</v>
      </c>
      <c r="AI3877">
        <f t="shared" ca="1" si="384"/>
        <v>0.20994464842658411</v>
      </c>
      <c r="AX3877">
        <f t="shared" ca="1" si="385"/>
        <v>1.7440935589122381E-2</v>
      </c>
    </row>
    <row r="3878" spans="1:50">
      <c r="A3878">
        <f t="shared" ca="1" si="381"/>
        <v>0.16781428002545296</v>
      </c>
      <c r="R3878">
        <f t="shared" ca="1" si="382"/>
        <v>1.8638208141060439</v>
      </c>
      <c r="AH3878">
        <f t="shared" ca="1" si="383"/>
        <v>11.284629442248715</v>
      </c>
      <c r="AI3878">
        <f t="shared" ca="1" si="384"/>
        <v>0.25056004128800247</v>
      </c>
      <c r="AX3878">
        <f t="shared" ca="1" si="385"/>
        <v>5.8550150662632703</v>
      </c>
    </row>
    <row r="3879" spans="1:50">
      <c r="A3879">
        <f t="shared" ca="1" si="381"/>
        <v>0.56362589997117785</v>
      </c>
      <c r="R3879">
        <f t="shared" ca="1" si="382"/>
        <v>-1.029203651967004</v>
      </c>
      <c r="AH3879">
        <f t="shared" ca="1" si="383"/>
        <v>44.873932743189251</v>
      </c>
      <c r="AI3879">
        <f t="shared" ca="1" si="384"/>
        <v>0.98686171723932636</v>
      </c>
      <c r="AX3879">
        <f t="shared" ca="1" si="385"/>
        <v>1.8803113974516006</v>
      </c>
    </row>
    <row r="3880" spans="1:50">
      <c r="A3880">
        <f t="shared" ca="1" si="381"/>
        <v>0.48354437634826253</v>
      </c>
      <c r="R3880">
        <f t="shared" ca="1" si="382"/>
        <v>-0.24387814835993815</v>
      </c>
      <c r="AH3880">
        <f t="shared" ca="1" si="383"/>
        <v>8.16561140554772</v>
      </c>
      <c r="AI3880">
        <f t="shared" ca="1" si="384"/>
        <v>0.13335441925282199</v>
      </c>
      <c r="AX3880">
        <f t="shared" ca="1" si="385"/>
        <v>1.2605253674895147</v>
      </c>
    </row>
    <row r="3881" spans="1:50">
      <c r="A3881">
        <f t="shared" ca="1" si="381"/>
        <v>0.58231201612299721</v>
      </c>
      <c r="R3881">
        <f t="shared" ca="1" si="382"/>
        <v>0.79899993361479427</v>
      </c>
      <c r="AH3881">
        <f t="shared" ca="1" si="383"/>
        <v>21.714456849218095</v>
      </c>
      <c r="AI3881">
        <f t="shared" ca="1" si="384"/>
        <v>0.59996402433262741</v>
      </c>
      <c r="AX3881">
        <f t="shared" ca="1" si="385"/>
        <v>2.039784072202115</v>
      </c>
    </row>
    <row r="3882" spans="1:50">
      <c r="A3882">
        <f t="shared" ca="1" si="381"/>
        <v>0.24720498563178628</v>
      </c>
      <c r="R3882">
        <f t="shared" ca="1" si="382"/>
        <v>0.51533054366020759</v>
      </c>
      <c r="AH3882">
        <f t="shared" ca="1" si="383"/>
        <v>18.204268383691335</v>
      </c>
      <c r="AI3882">
        <f t="shared" ca="1" si="384"/>
        <v>0.49451572549183476</v>
      </c>
      <c r="AX3882">
        <f t="shared" ca="1" si="385"/>
        <v>6.2860986185158216E-2</v>
      </c>
    </row>
    <row r="3883" spans="1:50">
      <c r="A3883">
        <f t="shared" ca="1" si="381"/>
        <v>0.17173900955789712</v>
      </c>
      <c r="R3883">
        <f t="shared" ca="1" si="382"/>
        <v>-0.63739539778944243</v>
      </c>
      <c r="AH3883">
        <f t="shared" ca="1" si="383"/>
        <v>18.765822933060207</v>
      </c>
      <c r="AI3883">
        <f t="shared" ca="1" si="384"/>
        <v>0.51221309147552618</v>
      </c>
      <c r="AX3883">
        <f t="shared" ca="1" si="385"/>
        <v>2.6652818954334352</v>
      </c>
    </row>
    <row r="3884" spans="1:50">
      <c r="A3884">
        <f t="shared" ca="1" si="381"/>
        <v>0.32576810923892796</v>
      </c>
      <c r="R3884">
        <f t="shared" ca="1" si="382"/>
        <v>2.4352855724677418E-2</v>
      </c>
      <c r="AH3884">
        <f t="shared" ca="1" si="383"/>
        <v>28.907692999199206</v>
      </c>
      <c r="AI3884">
        <f t="shared" ca="1" si="384"/>
        <v>0.77755729269198492</v>
      </c>
      <c r="AX3884">
        <f t="shared" ca="1" si="385"/>
        <v>2.0531637718924891</v>
      </c>
    </row>
    <row r="3885" spans="1:50">
      <c r="A3885">
        <f t="shared" ca="1" si="381"/>
        <v>0.68976016195535095</v>
      </c>
      <c r="R3885">
        <f t="shared" ca="1" si="382"/>
        <v>-0.53870312422884448</v>
      </c>
      <c r="AH3885">
        <f t="shared" ca="1" si="383"/>
        <v>36.840013593354456</v>
      </c>
      <c r="AI3885">
        <f t="shared" ca="1" si="384"/>
        <v>0.91340737888845225</v>
      </c>
      <c r="AX3885">
        <f t="shared" ca="1" si="385"/>
        <v>2.7152263765614824</v>
      </c>
    </row>
    <row r="3886" spans="1:50">
      <c r="A3886">
        <f t="shared" ca="1" si="381"/>
        <v>0.50104841851397786</v>
      </c>
      <c r="R3886">
        <f t="shared" ca="1" si="382"/>
        <v>-0.87240529806214295</v>
      </c>
      <c r="AH3886">
        <f t="shared" ca="1" si="383"/>
        <v>33.217876818688886</v>
      </c>
      <c r="AI3886">
        <f t="shared" ca="1" si="384"/>
        <v>0.85918017076365005</v>
      </c>
      <c r="AX3886">
        <f t="shared" ca="1" si="385"/>
        <v>2.315974027940523</v>
      </c>
    </row>
    <row r="3887" spans="1:50">
      <c r="A3887">
        <f t="shared" ca="1" si="381"/>
        <v>7.4253582094568227E-2</v>
      </c>
      <c r="R3887">
        <f t="shared" ca="1" si="382"/>
        <v>0.18742231034654971</v>
      </c>
      <c r="AH3887">
        <f t="shared" ca="1" si="383"/>
        <v>39.371030955429525</v>
      </c>
      <c r="AI3887">
        <f t="shared" ca="1" si="384"/>
        <v>0.9435125085247813</v>
      </c>
      <c r="AX3887">
        <f t="shared" ca="1" si="385"/>
        <v>0.7127490854097146</v>
      </c>
    </row>
    <row r="3888" spans="1:50">
      <c r="A3888">
        <f t="shared" ca="1" si="381"/>
        <v>0.277184426279933</v>
      </c>
      <c r="R3888">
        <f t="shared" ca="1" si="382"/>
        <v>5.4159949098471175E-2</v>
      </c>
      <c r="AH3888">
        <f t="shared" ca="1" si="383"/>
        <v>17.841456648147521</v>
      </c>
      <c r="AI3888">
        <f t="shared" ca="1" si="384"/>
        <v>0.48291404474351229</v>
      </c>
      <c r="AX3888">
        <f t="shared" ca="1" si="385"/>
        <v>8.0384098395627976E-2</v>
      </c>
    </row>
    <row r="3889" spans="1:50">
      <c r="A3889">
        <f t="shared" ca="1" si="381"/>
        <v>0.4076235119189211</v>
      </c>
      <c r="R3889">
        <f t="shared" ca="1" si="382"/>
        <v>1.3401563867600463</v>
      </c>
      <c r="AH3889">
        <f t="shared" ca="1" si="383"/>
        <v>8.6031977888236906</v>
      </c>
      <c r="AI3889">
        <f t="shared" ca="1" si="384"/>
        <v>0.14803002438724167</v>
      </c>
      <c r="AX3889">
        <f t="shared" ca="1" si="385"/>
        <v>4.7961508087775169</v>
      </c>
    </row>
    <row r="3890" spans="1:50">
      <c r="A3890">
        <f t="shared" ca="1" si="381"/>
        <v>0.17884356119813105</v>
      </c>
      <c r="R3890">
        <f t="shared" ca="1" si="382"/>
        <v>0.90117435203319729</v>
      </c>
      <c r="AH3890">
        <f t="shared" ca="1" si="383"/>
        <v>14.851760706598739</v>
      </c>
      <c r="AI3890">
        <f t="shared" ca="1" si="384"/>
        <v>0.38230063728690189</v>
      </c>
      <c r="AX3890">
        <f t="shared" ca="1" si="385"/>
        <v>1.6699712484600158</v>
      </c>
    </row>
    <row r="3891" spans="1:50">
      <c r="A3891">
        <f t="shared" ca="1" si="381"/>
        <v>0.84415895590647194</v>
      </c>
      <c r="R3891">
        <f t="shared" ca="1" si="382"/>
        <v>1.3580183033536819</v>
      </c>
      <c r="AH3891">
        <f t="shared" ca="1" si="383"/>
        <v>10.170124634589492</v>
      </c>
      <c r="AI3891">
        <f t="shared" ca="1" si="384"/>
        <v>0.20679051418793259</v>
      </c>
      <c r="AX3891">
        <f t="shared" ca="1" si="385"/>
        <v>0.46790872086589391</v>
      </c>
    </row>
    <row r="3892" spans="1:50">
      <c r="A3892">
        <f t="shared" ca="1" si="381"/>
        <v>0.51360506406313955</v>
      </c>
      <c r="R3892">
        <f t="shared" ca="1" si="382"/>
        <v>1.6975691991022859</v>
      </c>
      <c r="AH3892">
        <f t="shared" ca="1" si="383"/>
        <v>36.195793451914383</v>
      </c>
      <c r="AI3892">
        <f t="shared" ca="1" si="384"/>
        <v>0.90472194078889512</v>
      </c>
      <c r="AX3892">
        <f t="shared" ca="1" si="385"/>
        <v>3.5117739230063551E-3</v>
      </c>
    </row>
    <row r="3893" spans="1:50">
      <c r="A3893">
        <f t="shared" ca="1" si="381"/>
        <v>0.61770232547901971</v>
      </c>
      <c r="R3893">
        <f t="shared" ca="1" si="382"/>
        <v>1.1187131925183955</v>
      </c>
      <c r="AH3893">
        <f t="shared" ca="1" si="383"/>
        <v>38.953491404799699</v>
      </c>
      <c r="AI3893">
        <f t="shared" ca="1" si="384"/>
        <v>0.93898732392808293</v>
      </c>
      <c r="AX3893">
        <f t="shared" ca="1" si="385"/>
        <v>0.98272168361092249</v>
      </c>
    </row>
    <row r="3894" spans="1:50">
      <c r="A3894">
        <f t="shared" ca="1" si="381"/>
        <v>0.67110940115942197</v>
      </c>
      <c r="R3894">
        <f t="shared" ca="1" si="382"/>
        <v>-1.309352066639055</v>
      </c>
      <c r="AH3894">
        <f t="shared" ca="1" si="383"/>
        <v>39.546748051762677</v>
      </c>
      <c r="AI3894">
        <f t="shared" ca="1" si="384"/>
        <v>0.94536476185333629</v>
      </c>
      <c r="AX3894">
        <f t="shared" ca="1" si="385"/>
        <v>9.6267421543416137E-2</v>
      </c>
    </row>
    <row r="3895" spans="1:50">
      <c r="A3895">
        <f t="shared" ca="1" si="381"/>
        <v>0.60677161019771708</v>
      </c>
      <c r="R3895">
        <f t="shared" ca="1" si="382"/>
        <v>-0.16278631652679465</v>
      </c>
      <c r="AH3895">
        <f t="shared" ca="1" si="383"/>
        <v>5.930397711438288</v>
      </c>
      <c r="AI3895">
        <f t="shared" ca="1" si="384"/>
        <v>7.0339234031664977E-2</v>
      </c>
      <c r="AX3895">
        <f t="shared" ca="1" si="385"/>
        <v>9.8965577894302478E-2</v>
      </c>
    </row>
    <row r="3896" spans="1:50">
      <c r="A3896">
        <f t="shared" ca="1" si="381"/>
        <v>0.67071881586573634</v>
      </c>
      <c r="R3896">
        <f t="shared" ca="1" si="382"/>
        <v>-0.11859291038867852</v>
      </c>
      <c r="AH3896">
        <f t="shared" ca="1" si="383"/>
        <v>10.222889661052101</v>
      </c>
      <c r="AI3896">
        <f t="shared" ca="1" si="384"/>
        <v>0.20889074654158213</v>
      </c>
      <c r="AX3896">
        <f t="shared" ca="1" si="385"/>
        <v>1.1640010680012369</v>
      </c>
    </row>
    <row r="3897" spans="1:50">
      <c r="A3897">
        <f t="shared" ca="1" si="381"/>
        <v>0.35140851350127522</v>
      </c>
      <c r="R3897">
        <f t="shared" ca="1" si="382"/>
        <v>1.1067662439439512</v>
      </c>
      <c r="AH3897">
        <f t="shared" ca="1" si="383"/>
        <v>9.5960011977187847</v>
      </c>
      <c r="AI3897">
        <f t="shared" ca="1" si="384"/>
        <v>0.18416647797324071</v>
      </c>
      <c r="AX3897">
        <f t="shared" ca="1" si="385"/>
        <v>2.8641036844378687</v>
      </c>
    </row>
    <row r="3898" spans="1:50">
      <c r="A3898">
        <f t="shared" ca="1" si="381"/>
        <v>0.42050764114584516</v>
      </c>
      <c r="R3898">
        <f t="shared" ca="1" si="382"/>
        <v>1.1442372756861514</v>
      </c>
      <c r="AH3898">
        <f t="shared" ca="1" si="383"/>
        <v>34.620036296454018</v>
      </c>
      <c r="AI3898">
        <f t="shared" ca="1" si="384"/>
        <v>0.88172835823880402</v>
      </c>
      <c r="AX3898">
        <f t="shared" ca="1" si="385"/>
        <v>9.0989098392648895</v>
      </c>
    </row>
    <row r="3899" spans="1:50">
      <c r="A3899">
        <f t="shared" ca="1" si="381"/>
        <v>0.85639081011605878</v>
      </c>
      <c r="R3899">
        <f t="shared" ca="1" si="382"/>
        <v>1.6488695165373983</v>
      </c>
      <c r="AH3899">
        <f t="shared" ca="1" si="383"/>
        <v>11.700463782971966</v>
      </c>
      <c r="AI3899">
        <f t="shared" ca="1" si="384"/>
        <v>0.26657276278027908</v>
      </c>
      <c r="AX3899">
        <f t="shared" ca="1" si="385"/>
        <v>0.69851733096032564</v>
      </c>
    </row>
    <row r="3900" spans="1:50">
      <c r="A3900">
        <f t="shared" ca="1" si="381"/>
        <v>0.60850750254377939</v>
      </c>
      <c r="R3900">
        <f t="shared" ca="1" si="382"/>
        <v>-0.5112308960605787</v>
      </c>
      <c r="AH3900">
        <f t="shared" ca="1" si="383"/>
        <v>28.004757767745676</v>
      </c>
      <c r="AI3900">
        <f t="shared" ca="1" si="384"/>
        <v>0.75810465957222795</v>
      </c>
      <c r="AX3900">
        <f t="shared" ca="1" si="385"/>
        <v>2.0121954349980844</v>
      </c>
    </row>
    <row r="3901" spans="1:50">
      <c r="A3901">
        <f t="shared" ca="1" si="381"/>
        <v>6.82310170491498E-2</v>
      </c>
      <c r="R3901">
        <f t="shared" ca="1" si="382"/>
        <v>-0.68069842975188655</v>
      </c>
      <c r="AH3901">
        <f t="shared" ca="1" si="383"/>
        <v>6.2251155514958807</v>
      </c>
      <c r="AI3901">
        <f t="shared" ca="1" si="384"/>
        <v>7.7504127258951727E-2</v>
      </c>
      <c r="AX3901">
        <f t="shared" ca="1" si="385"/>
        <v>3.4896962047634452</v>
      </c>
    </row>
    <row r="3902" spans="1:50">
      <c r="A3902">
        <f t="shared" ca="1" si="381"/>
        <v>0.93539476586325365</v>
      </c>
      <c r="R3902">
        <f t="shared" ca="1" si="382"/>
        <v>0.39321401612797457</v>
      </c>
      <c r="AH3902">
        <f t="shared" ca="1" si="383"/>
        <v>2.5822141092578237</v>
      </c>
      <c r="AI3902">
        <f t="shared" ca="1" si="384"/>
        <v>1.3335659412100354E-2</v>
      </c>
      <c r="AX3902">
        <f t="shared" ca="1" si="385"/>
        <v>1.1665387850507092</v>
      </c>
    </row>
    <row r="3903" spans="1:50">
      <c r="A3903">
        <f t="shared" ca="1" si="381"/>
        <v>0.50844043195934363</v>
      </c>
      <c r="R3903">
        <f t="shared" ca="1" si="382"/>
        <v>-0.53020431795616796</v>
      </c>
      <c r="AH3903">
        <f t="shared" ca="1" si="383"/>
        <v>25.527559077185558</v>
      </c>
      <c r="AI3903">
        <f t="shared" ca="1" si="384"/>
        <v>0.7005498176396785</v>
      </c>
      <c r="AX3903">
        <f t="shared" ca="1" si="385"/>
        <v>3.5504369640107128E-2</v>
      </c>
    </row>
    <row r="3904" spans="1:50">
      <c r="A3904">
        <f t="shared" ca="1" si="381"/>
        <v>0.6984786407961856</v>
      </c>
      <c r="R3904">
        <f t="shared" ca="1" si="382"/>
        <v>0.18734119217800421</v>
      </c>
      <c r="AH3904">
        <f t="shared" ca="1" si="383"/>
        <v>24.452634544673927</v>
      </c>
      <c r="AI3904">
        <f t="shared" ca="1" si="384"/>
        <v>0.67366605914600597</v>
      </c>
      <c r="AX3904">
        <f t="shared" ca="1" si="385"/>
        <v>1.8294849678210174</v>
      </c>
    </row>
    <row r="3905" spans="1:50">
      <c r="A3905">
        <f t="shared" ca="1" si="381"/>
        <v>0.84911011400921188</v>
      </c>
      <c r="R3905">
        <f t="shared" ca="1" si="382"/>
        <v>-0.56169985513181164</v>
      </c>
      <c r="AH3905">
        <f t="shared" ca="1" si="383"/>
        <v>25.950865226342323</v>
      </c>
      <c r="AI3905">
        <f t="shared" ca="1" si="384"/>
        <v>0.71081955831922461</v>
      </c>
      <c r="AX3905">
        <f t="shared" ca="1" si="385"/>
        <v>7.4798007571025595E-3</v>
      </c>
    </row>
    <row r="3906" spans="1:50">
      <c r="A3906">
        <f t="shared" ca="1" si="381"/>
        <v>0.28203751191946236</v>
      </c>
      <c r="R3906">
        <f t="shared" ca="1" si="382"/>
        <v>0.41218867502071305</v>
      </c>
      <c r="AH3906">
        <f t="shared" ca="1" si="383"/>
        <v>12.644432630892197</v>
      </c>
      <c r="AI3906">
        <f t="shared" ca="1" si="384"/>
        <v>0.30228079326602431</v>
      </c>
      <c r="AX3906">
        <f t="shared" ca="1" si="385"/>
        <v>0.42530050409788184</v>
      </c>
    </row>
    <row r="3907" spans="1:50">
      <c r="A3907">
        <f t="shared" ref="A3907:A3970" ca="1" si="386">RAND()</f>
        <v>0.64343270949697218</v>
      </c>
      <c r="R3907">
        <f t="shared" ref="R3907:R3970" ca="1" si="387">_xlfn.NORM.INV(RAND(),0,1)</f>
        <v>-2.0947391056951701</v>
      </c>
      <c r="AH3907">
        <f t="shared" ref="AH3907:AH3970" ca="1" si="388">IF(AI3907&lt;$AL$4,$AL$1+SQRT(AI3907*($AL$2-$AL$1)*($AL$3-$AL$1)),$AL$2-SQRT((1-AI3907)*($AL$2-$AL$1)*($AL$2-$AL$3)))</f>
        <v>11.063836182443225</v>
      </c>
      <c r="AI3907">
        <f t="shared" ref="AI3907:AI3970" ca="1" si="389">RAND()</f>
        <v>0.24198757358619138</v>
      </c>
      <c r="AX3907">
        <f t="shared" ref="AX3907:AX3970" ca="1" si="390">-LN(1-RAND())/$AW$2</f>
        <v>0.2613447680286064</v>
      </c>
    </row>
    <row r="3908" spans="1:50">
      <c r="A3908">
        <f t="shared" ca="1" si="386"/>
        <v>0.27292261239861282</v>
      </c>
      <c r="R3908">
        <f t="shared" ca="1" si="387"/>
        <v>-9.4904874512013841E-3</v>
      </c>
      <c r="AH3908">
        <f t="shared" ca="1" si="388"/>
        <v>31.965265849905688</v>
      </c>
      <c r="AI3908">
        <f t="shared" ca="1" si="389"/>
        <v>0.83737418206771097</v>
      </c>
      <c r="AX3908">
        <f t="shared" ca="1" si="390"/>
        <v>0.87058346038919643</v>
      </c>
    </row>
    <row r="3909" spans="1:50">
      <c r="A3909">
        <f t="shared" ca="1" si="386"/>
        <v>9.9111898503041473E-2</v>
      </c>
      <c r="R3909">
        <f t="shared" ca="1" si="387"/>
        <v>-0.24230311837278756</v>
      </c>
      <c r="AH3909">
        <f t="shared" ca="1" si="388"/>
        <v>31.326363349212134</v>
      </c>
      <c r="AI3909">
        <f t="shared" ca="1" si="389"/>
        <v>0.82564764711717609</v>
      </c>
      <c r="AX3909">
        <f t="shared" ca="1" si="390"/>
        <v>2.5343225107883378</v>
      </c>
    </row>
    <row r="3910" spans="1:50">
      <c r="A3910">
        <f t="shared" ca="1" si="386"/>
        <v>0.27216632018510034</v>
      </c>
      <c r="R3910">
        <f t="shared" ca="1" si="387"/>
        <v>0.68220178551316923</v>
      </c>
      <c r="AH3910">
        <f t="shared" ca="1" si="388"/>
        <v>18.892025728996074</v>
      </c>
      <c r="AI3910">
        <f t="shared" ca="1" si="389"/>
        <v>0.51614696837727891</v>
      </c>
      <c r="AX3910">
        <f t="shared" ca="1" si="390"/>
        <v>9.3095824330186083</v>
      </c>
    </row>
    <row r="3911" spans="1:50">
      <c r="A3911">
        <f t="shared" ca="1" si="386"/>
        <v>0.86086261513134332</v>
      </c>
      <c r="R3911">
        <f t="shared" ca="1" si="387"/>
        <v>0.11274929563171035</v>
      </c>
      <c r="AH3911">
        <f t="shared" ca="1" si="388"/>
        <v>27.251500668697911</v>
      </c>
      <c r="AI3911">
        <f t="shared" ca="1" si="389"/>
        <v>0.74125288908687414</v>
      </c>
      <c r="AX3911">
        <f t="shared" ca="1" si="390"/>
        <v>1.3291007484525375</v>
      </c>
    </row>
    <row r="3912" spans="1:50">
      <c r="A3912">
        <f t="shared" ca="1" si="386"/>
        <v>0.9897612543672738</v>
      </c>
      <c r="R3912">
        <f t="shared" ca="1" si="387"/>
        <v>-0.13742822528600976</v>
      </c>
      <c r="AH3912">
        <f t="shared" ca="1" si="388"/>
        <v>20.358754678912092</v>
      </c>
      <c r="AI3912">
        <f t="shared" ca="1" si="389"/>
        <v>0.56069828790754206</v>
      </c>
      <c r="AX3912">
        <f t="shared" ca="1" si="390"/>
        <v>0.78599719607756435</v>
      </c>
    </row>
    <row r="3913" spans="1:50">
      <c r="A3913">
        <f t="shared" ca="1" si="386"/>
        <v>0.58393177042495736</v>
      </c>
      <c r="R3913">
        <f t="shared" ca="1" si="387"/>
        <v>-0.62148293745539929</v>
      </c>
      <c r="AH3913">
        <f t="shared" ca="1" si="388"/>
        <v>6.1489179266404763</v>
      </c>
      <c r="AI3913">
        <f t="shared" ca="1" si="389"/>
        <v>7.5618383337121231E-2</v>
      </c>
      <c r="AX3913">
        <f t="shared" ca="1" si="390"/>
        <v>2.3087310038907756</v>
      </c>
    </row>
    <row r="3914" spans="1:50">
      <c r="A3914">
        <f t="shared" ca="1" si="386"/>
        <v>0.20548245032254209</v>
      </c>
      <c r="R3914">
        <f t="shared" ca="1" si="387"/>
        <v>1.752440345920413</v>
      </c>
      <c r="AH3914">
        <f t="shared" ca="1" si="388"/>
        <v>36.582409678388274</v>
      </c>
      <c r="AI3914">
        <f t="shared" ca="1" si="389"/>
        <v>0.90998413498069564</v>
      </c>
      <c r="AX3914">
        <f t="shared" ca="1" si="390"/>
        <v>1.5610955932951023</v>
      </c>
    </row>
    <row r="3915" spans="1:50">
      <c r="A3915">
        <f t="shared" ca="1" si="386"/>
        <v>0.16001047130427559</v>
      </c>
      <c r="R3915">
        <f t="shared" ca="1" si="387"/>
        <v>0.13363070555326828</v>
      </c>
      <c r="AH3915">
        <f t="shared" ca="1" si="388"/>
        <v>8.6461124743047897</v>
      </c>
      <c r="AI3915">
        <f t="shared" ca="1" si="389"/>
        <v>0.14951052183665781</v>
      </c>
      <c r="AX3915">
        <f t="shared" ca="1" si="390"/>
        <v>2.4019528532568857</v>
      </c>
    </row>
    <row r="3916" spans="1:50">
      <c r="A3916">
        <f t="shared" ca="1" si="386"/>
        <v>0.15311900281139557</v>
      </c>
      <c r="R3916">
        <f t="shared" ca="1" si="387"/>
        <v>-7.5584824809162107E-2</v>
      </c>
      <c r="AH3916">
        <f t="shared" ca="1" si="388"/>
        <v>19.324710350899238</v>
      </c>
      <c r="AI3916">
        <f t="shared" ca="1" si="389"/>
        <v>0.52951330247188588</v>
      </c>
      <c r="AX3916">
        <f t="shared" ca="1" si="390"/>
        <v>0.97538177450529084</v>
      </c>
    </row>
    <row r="3917" spans="1:50">
      <c r="A3917">
        <f t="shared" ca="1" si="386"/>
        <v>0.45398890122372471</v>
      </c>
      <c r="R3917">
        <f t="shared" ca="1" si="387"/>
        <v>-1.0986696591919909</v>
      </c>
      <c r="AH3917">
        <f t="shared" ca="1" si="388"/>
        <v>28.977546467522401</v>
      </c>
      <c r="AI3917">
        <f t="shared" ca="1" si="389"/>
        <v>0.7790282237374101</v>
      </c>
      <c r="AX3917">
        <f t="shared" ca="1" si="390"/>
        <v>0.87469675371292699</v>
      </c>
    </row>
    <row r="3918" spans="1:50">
      <c r="A3918">
        <f t="shared" ca="1" si="386"/>
        <v>0.31812769809866226</v>
      </c>
      <c r="R3918">
        <f t="shared" ca="1" si="387"/>
        <v>0.91096509510622725</v>
      </c>
      <c r="AH3918">
        <f t="shared" ca="1" si="388"/>
        <v>36.167101509681189</v>
      </c>
      <c r="AI3918">
        <f t="shared" ca="1" si="389"/>
        <v>0.90432545967826783</v>
      </c>
      <c r="AX3918">
        <f t="shared" ca="1" si="390"/>
        <v>0.46378024811698593</v>
      </c>
    </row>
    <row r="3919" spans="1:50">
      <c r="A3919">
        <f t="shared" ca="1" si="386"/>
        <v>0.20341245037743583</v>
      </c>
      <c r="R3919">
        <f t="shared" ca="1" si="387"/>
        <v>1.2406291260558522</v>
      </c>
      <c r="AH3919">
        <f t="shared" ca="1" si="388"/>
        <v>17.928761786406014</v>
      </c>
      <c r="AI3919">
        <f t="shared" ca="1" si="389"/>
        <v>0.4857178397234545</v>
      </c>
      <c r="AX3919">
        <f t="shared" ca="1" si="390"/>
        <v>7.0234223865534018</v>
      </c>
    </row>
    <row r="3920" spans="1:50">
      <c r="A3920">
        <f t="shared" ca="1" si="386"/>
        <v>0.29604282794399084</v>
      </c>
      <c r="R3920">
        <f t="shared" ca="1" si="387"/>
        <v>0.29128933211106567</v>
      </c>
      <c r="AH3920">
        <f t="shared" ca="1" si="388"/>
        <v>18.552862715721584</v>
      </c>
      <c r="AI3920">
        <f t="shared" ca="1" si="389"/>
        <v>0.50553877831187322</v>
      </c>
      <c r="AX3920">
        <f t="shared" ca="1" si="390"/>
        <v>0.11516404142186211</v>
      </c>
    </row>
    <row r="3921" spans="1:50">
      <c r="A3921">
        <f t="shared" ca="1" si="386"/>
        <v>0.13562356941253317</v>
      </c>
      <c r="R3921">
        <f t="shared" ca="1" si="387"/>
        <v>0.30702904226786026</v>
      </c>
      <c r="AH3921">
        <f t="shared" ca="1" si="388"/>
        <v>26.846385317700587</v>
      </c>
      <c r="AI3921">
        <f t="shared" ca="1" si="389"/>
        <v>0.73195506357180451</v>
      </c>
      <c r="AX3921">
        <f t="shared" ca="1" si="390"/>
        <v>1.3378620406084982</v>
      </c>
    </row>
    <row r="3922" spans="1:50">
      <c r="A3922">
        <f t="shared" ca="1" si="386"/>
        <v>0.794711688384377</v>
      </c>
      <c r="R3922">
        <f t="shared" ca="1" si="387"/>
        <v>0.75597507928033014</v>
      </c>
      <c r="AH3922">
        <f t="shared" ca="1" si="388"/>
        <v>16.242666349251003</v>
      </c>
      <c r="AI3922">
        <f t="shared" ca="1" si="389"/>
        <v>0.43022121239600464</v>
      </c>
      <c r="AX3922">
        <f t="shared" ca="1" si="390"/>
        <v>1.7538349171911651</v>
      </c>
    </row>
    <row r="3923" spans="1:50">
      <c r="A3923">
        <f t="shared" ca="1" si="386"/>
        <v>0.86474664803319712</v>
      </c>
      <c r="R3923">
        <f t="shared" ca="1" si="387"/>
        <v>0.20165564015057488</v>
      </c>
      <c r="AH3923">
        <f t="shared" ca="1" si="388"/>
        <v>40.366431796662589</v>
      </c>
      <c r="AI3923">
        <f t="shared" ca="1" si="389"/>
        <v>0.9535971818358232</v>
      </c>
      <c r="AX3923">
        <f t="shared" ca="1" si="390"/>
        <v>1.3449697275856412</v>
      </c>
    </row>
    <row r="3924" spans="1:50">
      <c r="A3924">
        <f t="shared" ca="1" si="386"/>
        <v>0.82532858759802519</v>
      </c>
      <c r="R3924">
        <f t="shared" ca="1" si="387"/>
        <v>0.20857390655304683</v>
      </c>
      <c r="AH3924">
        <f t="shared" ca="1" si="388"/>
        <v>10.029794346586364</v>
      </c>
      <c r="AI3924">
        <f t="shared" ca="1" si="389"/>
        <v>0.20119133001191014</v>
      </c>
      <c r="AX3924">
        <f t="shared" ca="1" si="390"/>
        <v>3.1873495385558068</v>
      </c>
    </row>
    <row r="3925" spans="1:50">
      <c r="A3925">
        <f t="shared" ca="1" si="386"/>
        <v>0.52794257882748308</v>
      </c>
      <c r="R3925">
        <f t="shared" ca="1" si="387"/>
        <v>0.9953338147249029</v>
      </c>
      <c r="AH3925">
        <f t="shared" ca="1" si="388"/>
        <v>20.53407269819553</v>
      </c>
      <c r="AI3925">
        <f t="shared" ca="1" si="389"/>
        <v>0.56587956412238694</v>
      </c>
      <c r="AX3925">
        <f t="shared" ca="1" si="390"/>
        <v>1.6379107285299008</v>
      </c>
    </row>
    <row r="3926" spans="1:50">
      <c r="A3926">
        <f t="shared" ca="1" si="386"/>
        <v>6.7944426265119984E-2</v>
      </c>
      <c r="R3926">
        <f t="shared" ca="1" si="387"/>
        <v>-1.8819278810050064</v>
      </c>
      <c r="AH3926">
        <f t="shared" ca="1" si="388"/>
        <v>14.62756107989383</v>
      </c>
      <c r="AI3926">
        <f t="shared" ca="1" si="389"/>
        <v>0.37439528242167919</v>
      </c>
      <c r="AX3926">
        <f t="shared" ca="1" si="390"/>
        <v>1.5620327690623825</v>
      </c>
    </row>
    <row r="3927" spans="1:50">
      <c r="A3927">
        <f t="shared" ca="1" si="386"/>
        <v>0.81098662147135459</v>
      </c>
      <c r="R3927">
        <f t="shared" ca="1" si="387"/>
        <v>1.5062153248609169</v>
      </c>
      <c r="AH3927">
        <f t="shared" ca="1" si="388"/>
        <v>14.07375539830683</v>
      </c>
      <c r="AI3927">
        <f t="shared" ca="1" si="389"/>
        <v>0.35465247440965608</v>
      </c>
      <c r="AX3927">
        <f t="shared" ca="1" si="390"/>
        <v>7.5278902320202503</v>
      </c>
    </row>
    <row r="3928" spans="1:50">
      <c r="A3928">
        <f t="shared" ca="1" si="386"/>
        <v>0.27600843387627771</v>
      </c>
      <c r="R3928">
        <f t="shared" ca="1" si="387"/>
        <v>-0.83888655402626933</v>
      </c>
      <c r="AH3928">
        <f t="shared" ca="1" si="388"/>
        <v>18.247182017657355</v>
      </c>
      <c r="AI3928">
        <f t="shared" ca="1" si="389"/>
        <v>0.49587927509010876</v>
      </c>
      <c r="AX3928">
        <f t="shared" ca="1" si="390"/>
        <v>4.6047695791309939</v>
      </c>
    </row>
    <row r="3929" spans="1:50">
      <c r="A3929">
        <f t="shared" ca="1" si="386"/>
        <v>0.86377053346081345</v>
      </c>
      <c r="R3929">
        <f t="shared" ca="1" si="387"/>
        <v>-0.27120078283785748</v>
      </c>
      <c r="AH3929">
        <f t="shared" ca="1" si="388"/>
        <v>20.04863353581645</v>
      </c>
      <c r="AI3929">
        <f t="shared" ca="1" si="389"/>
        <v>0.55145782346409045</v>
      </c>
      <c r="AX3929">
        <f t="shared" ca="1" si="390"/>
        <v>0.13798830051647953</v>
      </c>
    </row>
    <row r="3930" spans="1:50">
      <c r="A3930">
        <f t="shared" ca="1" si="386"/>
        <v>0.8873174619133235</v>
      </c>
      <c r="R3930">
        <f t="shared" ca="1" si="387"/>
        <v>-0.43262728368584286</v>
      </c>
      <c r="AH3930">
        <f t="shared" ca="1" si="388"/>
        <v>24.463653553075776</v>
      </c>
      <c r="AI3930">
        <f t="shared" ca="1" si="389"/>
        <v>0.67394750507133028</v>
      </c>
      <c r="AX3930">
        <f t="shared" ca="1" si="390"/>
        <v>4.5869227794116636</v>
      </c>
    </row>
    <row r="3931" spans="1:50">
      <c r="A3931">
        <f t="shared" ca="1" si="386"/>
        <v>0.5298597051830809</v>
      </c>
      <c r="R3931">
        <f t="shared" ca="1" si="387"/>
        <v>0.36942040434616175</v>
      </c>
      <c r="AH3931">
        <f t="shared" ca="1" si="388"/>
        <v>20.00502022412477</v>
      </c>
      <c r="AI3931">
        <f t="shared" ca="1" si="389"/>
        <v>0.55015059412241796</v>
      </c>
      <c r="AX3931">
        <f t="shared" ca="1" si="390"/>
        <v>2.7651925481466453</v>
      </c>
    </row>
    <row r="3932" spans="1:50">
      <c r="A3932">
        <f t="shared" ca="1" si="386"/>
        <v>0.20911035557101088</v>
      </c>
      <c r="R3932">
        <f t="shared" ca="1" si="387"/>
        <v>1.4521607089823392</v>
      </c>
      <c r="AH3932">
        <f t="shared" ca="1" si="388"/>
        <v>19.877523908672877</v>
      </c>
      <c r="AI3932">
        <f t="shared" ca="1" si="389"/>
        <v>0.54631821706371297</v>
      </c>
      <c r="AX3932">
        <f t="shared" ca="1" si="390"/>
        <v>3.186834593488626</v>
      </c>
    </row>
    <row r="3933" spans="1:50">
      <c r="A3933">
        <f t="shared" ca="1" si="386"/>
        <v>0.63230572077826119</v>
      </c>
      <c r="R3933">
        <f t="shared" ca="1" si="387"/>
        <v>-0.29771448109461124</v>
      </c>
      <c r="AH3933">
        <f t="shared" ca="1" si="388"/>
        <v>29.428661333567256</v>
      </c>
      <c r="AI3933">
        <f t="shared" ca="1" si="389"/>
        <v>0.78841001273546452</v>
      </c>
      <c r="AX3933">
        <f t="shared" ca="1" si="390"/>
        <v>9.8817220005768718</v>
      </c>
    </row>
    <row r="3934" spans="1:50">
      <c r="A3934">
        <f t="shared" ca="1" si="386"/>
        <v>0.97538898842991562</v>
      </c>
      <c r="R3934">
        <f t="shared" ca="1" si="387"/>
        <v>-0.21754156293401908</v>
      </c>
      <c r="AH3934">
        <f t="shared" ca="1" si="388"/>
        <v>30.500198476433805</v>
      </c>
      <c r="AI3934">
        <f t="shared" ca="1" si="389"/>
        <v>0.80987887027076277</v>
      </c>
      <c r="AX3934">
        <f t="shared" ca="1" si="390"/>
        <v>6.8198611801560913</v>
      </c>
    </row>
    <row r="3935" spans="1:50">
      <c r="A3935">
        <f t="shared" ca="1" si="386"/>
        <v>0.42534045549414334</v>
      </c>
      <c r="R3935">
        <f t="shared" ca="1" si="387"/>
        <v>1.8083513420670634</v>
      </c>
      <c r="AH3935">
        <f t="shared" ca="1" si="388"/>
        <v>19.662315520865963</v>
      </c>
      <c r="AI3935">
        <f t="shared" ca="1" si="389"/>
        <v>0.53981245022225488</v>
      </c>
      <c r="AX3935">
        <f t="shared" ca="1" si="390"/>
        <v>0.27221434625402147</v>
      </c>
    </row>
    <row r="3936" spans="1:50">
      <c r="A3936">
        <f t="shared" ca="1" si="386"/>
        <v>0.11179870685279358</v>
      </c>
      <c r="R3936">
        <f t="shared" ca="1" si="387"/>
        <v>-0.48572166905895525</v>
      </c>
      <c r="AH3936">
        <f t="shared" ca="1" si="388"/>
        <v>20.87919976653469</v>
      </c>
      <c r="AI3936">
        <f t="shared" ca="1" si="389"/>
        <v>0.5759894968813033</v>
      </c>
      <c r="AX3936">
        <f t="shared" ca="1" si="390"/>
        <v>0.60860745575745823</v>
      </c>
    </row>
    <row r="3937" spans="1:50">
      <c r="A3937">
        <f t="shared" ca="1" si="386"/>
        <v>0.22797109210370203</v>
      </c>
      <c r="R3937">
        <f t="shared" ca="1" si="387"/>
        <v>-1.0856404707739962</v>
      </c>
      <c r="AH3937">
        <f t="shared" ca="1" si="388"/>
        <v>41.367731239532716</v>
      </c>
      <c r="AI3937">
        <f t="shared" ca="1" si="389"/>
        <v>0.96274196802353029</v>
      </c>
      <c r="AX3937">
        <f t="shared" ca="1" si="390"/>
        <v>2.8354389609802393</v>
      </c>
    </row>
    <row r="3938" spans="1:50">
      <c r="A3938">
        <f t="shared" ca="1" si="386"/>
        <v>0.57014547659767789</v>
      </c>
      <c r="R3938">
        <f t="shared" ca="1" si="387"/>
        <v>1.6369502647566689</v>
      </c>
      <c r="AH3938">
        <f t="shared" ca="1" si="388"/>
        <v>21.361266667188762</v>
      </c>
      <c r="AI3938">
        <f t="shared" ca="1" si="389"/>
        <v>0.58991147654606324</v>
      </c>
      <c r="AX3938">
        <f t="shared" ca="1" si="390"/>
        <v>0.90947463805682749</v>
      </c>
    </row>
    <row r="3939" spans="1:50">
      <c r="A3939">
        <f t="shared" ca="1" si="386"/>
        <v>0.79403877829783298</v>
      </c>
      <c r="R3939">
        <f t="shared" ca="1" si="387"/>
        <v>1.0373679375503839</v>
      </c>
      <c r="AH3939">
        <f t="shared" ca="1" si="388"/>
        <v>11.230050453040022</v>
      </c>
      <c r="AI3939">
        <f t="shared" ca="1" si="389"/>
        <v>0.24844550606308879</v>
      </c>
      <c r="AX3939">
        <f t="shared" ca="1" si="390"/>
        <v>3.5070306813775165</v>
      </c>
    </row>
    <row r="3940" spans="1:50">
      <c r="A3940">
        <f t="shared" ca="1" si="386"/>
        <v>6.6526139732481337E-2</v>
      </c>
      <c r="R3940">
        <f t="shared" ca="1" si="387"/>
        <v>0.43956364942103143</v>
      </c>
      <c r="AH3940">
        <f t="shared" ca="1" si="388"/>
        <v>15.7140430100226</v>
      </c>
      <c r="AI3940">
        <f t="shared" ca="1" si="389"/>
        <v>0.4122365766407099</v>
      </c>
      <c r="AX3940">
        <f t="shared" ca="1" si="390"/>
        <v>0.18237175016197041</v>
      </c>
    </row>
    <row r="3941" spans="1:50">
      <c r="A3941">
        <f t="shared" ca="1" si="386"/>
        <v>0.95722365645308527</v>
      </c>
      <c r="R3941">
        <f t="shared" ca="1" si="387"/>
        <v>0.57145191107958093</v>
      </c>
      <c r="AH3941">
        <f t="shared" ca="1" si="388"/>
        <v>20.797050019543281</v>
      </c>
      <c r="AI3941">
        <f t="shared" ca="1" si="389"/>
        <v>0.57359385621947145</v>
      </c>
      <c r="AX3941">
        <f t="shared" ca="1" si="390"/>
        <v>1.7280934675563238</v>
      </c>
    </row>
    <row r="3942" spans="1:50">
      <c r="A3942">
        <f t="shared" ca="1" si="386"/>
        <v>0.85653371204947926</v>
      </c>
      <c r="R3942">
        <f t="shared" ca="1" si="387"/>
        <v>0.16622630032881872</v>
      </c>
      <c r="AH3942">
        <f t="shared" ca="1" si="388"/>
        <v>4.3837437182665955</v>
      </c>
      <c r="AI3942">
        <f t="shared" ca="1" si="389"/>
        <v>3.8434417974883672E-2</v>
      </c>
      <c r="AX3942">
        <f t="shared" ca="1" si="390"/>
        <v>9.5816684643605488</v>
      </c>
    </row>
    <row r="3943" spans="1:50">
      <c r="A3943">
        <f t="shared" ca="1" si="386"/>
        <v>0.26215503977075194</v>
      </c>
      <c r="R3943">
        <f t="shared" ca="1" si="387"/>
        <v>0.97461893454847737</v>
      </c>
      <c r="AH3943">
        <f t="shared" ca="1" si="388"/>
        <v>11.690604856890879</v>
      </c>
      <c r="AI3943">
        <f t="shared" ca="1" si="389"/>
        <v>0.26619512188456351</v>
      </c>
      <c r="AX3943">
        <f t="shared" ca="1" si="390"/>
        <v>1.1131971206130522</v>
      </c>
    </row>
    <row r="3944" spans="1:50">
      <c r="A3944">
        <f t="shared" ca="1" si="386"/>
        <v>0.55310150069779318</v>
      </c>
      <c r="R3944">
        <f t="shared" ca="1" si="387"/>
        <v>2.3868863218588388</v>
      </c>
      <c r="AH3944">
        <f t="shared" ca="1" si="388"/>
        <v>6.5322472360521511</v>
      </c>
      <c r="AI3944">
        <f t="shared" ca="1" si="389"/>
        <v>8.5340507905821927E-2</v>
      </c>
      <c r="AX3944">
        <f t="shared" ca="1" si="390"/>
        <v>0.19499413172294083</v>
      </c>
    </row>
    <row r="3945" spans="1:50">
      <c r="A3945">
        <f t="shared" ca="1" si="386"/>
        <v>0.975759402034999</v>
      </c>
      <c r="R3945">
        <f t="shared" ca="1" si="387"/>
        <v>-0.46603444376864772</v>
      </c>
      <c r="AH3945">
        <f t="shared" ca="1" si="388"/>
        <v>12.836870242115047</v>
      </c>
      <c r="AI3945">
        <f t="shared" ca="1" si="389"/>
        <v>0.30945089329930298</v>
      </c>
      <c r="AX3945">
        <f t="shared" ca="1" si="390"/>
        <v>1.289589872453125</v>
      </c>
    </row>
    <row r="3946" spans="1:50">
      <c r="A3946">
        <f t="shared" ca="1" si="386"/>
        <v>0.79931676744894098</v>
      </c>
      <c r="R3946">
        <f t="shared" ca="1" si="387"/>
        <v>-2.6689759076484391E-3</v>
      </c>
      <c r="AH3946">
        <f t="shared" ca="1" si="388"/>
        <v>9.4654382416988234</v>
      </c>
      <c r="AI3946">
        <f t="shared" ca="1" si="389"/>
        <v>0.17918904221482901</v>
      </c>
      <c r="AX3946">
        <f t="shared" ca="1" si="390"/>
        <v>0.4973229245018127</v>
      </c>
    </row>
    <row r="3947" spans="1:50">
      <c r="A3947">
        <f t="shared" ca="1" si="386"/>
        <v>0.61948620298506074</v>
      </c>
      <c r="R3947">
        <f t="shared" ca="1" si="387"/>
        <v>-0.43692871545497891</v>
      </c>
      <c r="AH3947">
        <f t="shared" ca="1" si="388"/>
        <v>31.448854468978666</v>
      </c>
      <c r="AI3947">
        <f t="shared" ca="1" si="389"/>
        <v>0.8279274997434336</v>
      </c>
      <c r="AX3947">
        <f t="shared" ca="1" si="390"/>
        <v>3.0636429750400542</v>
      </c>
    </row>
    <row r="3948" spans="1:50">
      <c r="A3948">
        <f t="shared" ca="1" si="386"/>
        <v>0.35769377977127603</v>
      </c>
      <c r="R3948">
        <f t="shared" ca="1" si="387"/>
        <v>0.76925148372309138</v>
      </c>
      <c r="AH3948">
        <f t="shared" ca="1" si="388"/>
        <v>12.623113046389207</v>
      </c>
      <c r="AI3948">
        <f t="shared" ca="1" si="389"/>
        <v>0.30148416082849983</v>
      </c>
      <c r="AX3948">
        <f t="shared" ca="1" si="390"/>
        <v>0.18138239834485972</v>
      </c>
    </row>
    <row r="3949" spans="1:50">
      <c r="A3949">
        <f t="shared" ca="1" si="386"/>
        <v>0.82837340555526928</v>
      </c>
      <c r="R3949">
        <f t="shared" ca="1" si="387"/>
        <v>3.6651639669614829E-2</v>
      </c>
      <c r="AH3949">
        <f t="shared" ca="1" si="388"/>
        <v>21.535720417524832</v>
      </c>
      <c r="AI3949">
        <f t="shared" ca="1" si="389"/>
        <v>0.59489239392534365</v>
      </c>
      <c r="AX3949">
        <f t="shared" ca="1" si="390"/>
        <v>3.3381148302157637</v>
      </c>
    </row>
    <row r="3950" spans="1:50">
      <c r="A3950">
        <f t="shared" ca="1" si="386"/>
        <v>0.35880411717061655</v>
      </c>
      <c r="R3950">
        <f t="shared" ca="1" si="387"/>
        <v>0.47366380070716213</v>
      </c>
      <c r="AH3950">
        <f t="shared" ca="1" si="388"/>
        <v>33.071052159454155</v>
      </c>
      <c r="AI3950">
        <f t="shared" ca="1" si="389"/>
        <v>0.85670536250603901</v>
      </c>
      <c r="AX3950">
        <f t="shared" ca="1" si="390"/>
        <v>4.1630801886730895</v>
      </c>
    </row>
    <row r="3951" spans="1:50">
      <c r="A3951">
        <f t="shared" ca="1" si="386"/>
        <v>0.6404084999513755</v>
      </c>
      <c r="R3951">
        <f t="shared" ca="1" si="387"/>
        <v>1.5804256732090964</v>
      </c>
      <c r="AH3951">
        <f t="shared" ca="1" si="388"/>
        <v>6.9760519357356392</v>
      </c>
      <c r="AI3951">
        <f t="shared" ca="1" si="389"/>
        <v>9.7330601220161905E-2</v>
      </c>
      <c r="AX3951">
        <f t="shared" ca="1" si="390"/>
        <v>2.5831015000372544</v>
      </c>
    </row>
    <row r="3952" spans="1:50">
      <c r="A3952">
        <f t="shared" ca="1" si="386"/>
        <v>0.94152537760037425</v>
      </c>
      <c r="R3952">
        <f t="shared" ca="1" si="387"/>
        <v>-0.30819916329471508</v>
      </c>
      <c r="AH3952">
        <f t="shared" ca="1" si="388"/>
        <v>12.449440028835468</v>
      </c>
      <c r="AI3952">
        <f t="shared" ca="1" si="389"/>
        <v>0.29497772292598801</v>
      </c>
      <c r="AX3952">
        <f t="shared" ca="1" si="390"/>
        <v>4.9721826609630675</v>
      </c>
    </row>
    <row r="3953" spans="1:50">
      <c r="A3953">
        <f t="shared" ca="1" si="386"/>
        <v>0.58702816148842507</v>
      </c>
      <c r="R3953">
        <f t="shared" ca="1" si="387"/>
        <v>0.490546780908445</v>
      </c>
      <c r="AH3953">
        <f t="shared" ca="1" si="388"/>
        <v>7.1061499651571349</v>
      </c>
      <c r="AI3953">
        <f t="shared" ca="1" si="389"/>
        <v>0.10099473465460551</v>
      </c>
      <c r="AX3953">
        <f t="shared" ca="1" si="390"/>
        <v>4.7622323565949669</v>
      </c>
    </row>
    <row r="3954" spans="1:50">
      <c r="A3954">
        <f t="shared" ca="1" si="386"/>
        <v>5.7837875681248874E-2</v>
      </c>
      <c r="R3954">
        <f t="shared" ca="1" si="387"/>
        <v>-1.7767532220892865</v>
      </c>
      <c r="AH3954">
        <f t="shared" ca="1" si="388"/>
        <v>8.1252493956877352</v>
      </c>
      <c r="AI3954">
        <f t="shared" ca="1" si="389"/>
        <v>0.13203935548424783</v>
      </c>
      <c r="AX3954">
        <f t="shared" ca="1" si="390"/>
        <v>0.73601189136953293</v>
      </c>
    </row>
    <row r="3955" spans="1:50">
      <c r="A3955">
        <f t="shared" ca="1" si="386"/>
        <v>0.62063100906305502</v>
      </c>
      <c r="R3955">
        <f t="shared" ca="1" si="387"/>
        <v>-0.5641981568615968</v>
      </c>
      <c r="AH3955">
        <f t="shared" ca="1" si="388"/>
        <v>4.9416746562649783</v>
      </c>
      <c r="AI3955">
        <f t="shared" ca="1" si="389"/>
        <v>4.8840296816743178E-2</v>
      </c>
      <c r="AX3955">
        <f t="shared" ca="1" si="390"/>
        <v>5.2837901147960803E-2</v>
      </c>
    </row>
    <row r="3956" spans="1:50">
      <c r="A3956">
        <f t="shared" ca="1" si="386"/>
        <v>0.95552099189561779</v>
      </c>
      <c r="R3956">
        <f t="shared" ca="1" si="387"/>
        <v>-1.2392217785288402</v>
      </c>
      <c r="AH3956">
        <f t="shared" ca="1" si="388"/>
        <v>0.24534980157115799</v>
      </c>
      <c r="AI3956">
        <f t="shared" ca="1" si="389"/>
        <v>1.2039305026201319E-4</v>
      </c>
      <c r="AX3956">
        <f t="shared" ca="1" si="390"/>
        <v>0.83321633485652546</v>
      </c>
    </row>
    <row r="3957" spans="1:50">
      <c r="A3957">
        <f t="shared" ca="1" si="386"/>
        <v>0.74958122515101167</v>
      </c>
      <c r="R3957">
        <f t="shared" ca="1" si="387"/>
        <v>-0.47023474391726211</v>
      </c>
      <c r="AH3957">
        <f t="shared" ca="1" si="388"/>
        <v>2.6883202980247041</v>
      </c>
      <c r="AI3957">
        <f t="shared" ca="1" si="389"/>
        <v>1.4454132049543267E-2</v>
      </c>
      <c r="AX3957">
        <f t="shared" ca="1" si="390"/>
        <v>1.1573866969686235</v>
      </c>
    </row>
    <row r="3958" spans="1:50">
      <c r="A3958">
        <f t="shared" ca="1" si="386"/>
        <v>0.29600083568312074</v>
      </c>
      <c r="R3958">
        <f t="shared" ca="1" si="387"/>
        <v>1.0100683612772892</v>
      </c>
      <c r="AH3958">
        <f t="shared" ca="1" si="388"/>
        <v>14.270767598274787</v>
      </c>
      <c r="AI3958">
        <f t="shared" ca="1" si="389"/>
        <v>0.3617109759917545</v>
      </c>
      <c r="AX3958">
        <f t="shared" ca="1" si="390"/>
        <v>0.41437060765928879</v>
      </c>
    </row>
    <row r="3959" spans="1:50">
      <c r="A3959">
        <f t="shared" ca="1" si="386"/>
        <v>0.50809590115617087</v>
      </c>
      <c r="R3959">
        <f t="shared" ca="1" si="387"/>
        <v>1.1641639803729167</v>
      </c>
      <c r="AH3959">
        <f t="shared" ca="1" si="388"/>
        <v>36.263572227447241</v>
      </c>
      <c r="AI3959">
        <f t="shared" ca="1" si="389"/>
        <v>0.90565527602472062</v>
      </c>
      <c r="AX3959">
        <f t="shared" ca="1" si="390"/>
        <v>1.4358633188822763</v>
      </c>
    </row>
    <row r="3960" spans="1:50">
      <c r="A3960">
        <f t="shared" ca="1" si="386"/>
        <v>0.59266739610172614</v>
      </c>
      <c r="R3960">
        <f t="shared" ca="1" si="387"/>
        <v>9.5018719024336312E-2</v>
      </c>
      <c r="AH3960">
        <f t="shared" ca="1" si="388"/>
        <v>23.488796459054431</v>
      </c>
      <c r="AI3960">
        <f t="shared" ca="1" si="389"/>
        <v>0.64857804340527747</v>
      </c>
      <c r="AX3960">
        <f t="shared" ca="1" si="390"/>
        <v>1.3887646996271039</v>
      </c>
    </row>
    <row r="3961" spans="1:50">
      <c r="A3961">
        <f t="shared" ca="1" si="386"/>
        <v>0.84986095270158335</v>
      </c>
      <c r="R3961">
        <f t="shared" ca="1" si="387"/>
        <v>0.97475900567089446</v>
      </c>
      <c r="AH3961">
        <f t="shared" ca="1" si="388"/>
        <v>5.5629851222902955</v>
      </c>
      <c r="AI3961">
        <f t="shared" ca="1" si="389"/>
        <v>6.1893606941646362E-2</v>
      </c>
      <c r="AX3961">
        <f t="shared" ca="1" si="390"/>
        <v>0.4659972386612139</v>
      </c>
    </row>
    <row r="3962" spans="1:50">
      <c r="A3962">
        <f t="shared" ca="1" si="386"/>
        <v>0.49112187078169156</v>
      </c>
      <c r="R3962">
        <f t="shared" ca="1" si="387"/>
        <v>0.56606629870381653</v>
      </c>
      <c r="AH3962">
        <f t="shared" ca="1" si="388"/>
        <v>33.589335671515755</v>
      </c>
      <c r="AI3962">
        <f t="shared" ca="1" si="389"/>
        <v>0.86534504814890734</v>
      </c>
      <c r="AX3962">
        <f t="shared" ca="1" si="390"/>
        <v>0.51833509422064261</v>
      </c>
    </row>
    <row r="3963" spans="1:50">
      <c r="A3963">
        <f t="shared" ca="1" si="386"/>
        <v>0.69519541838411858</v>
      </c>
      <c r="R3963">
        <f t="shared" ca="1" si="387"/>
        <v>-0.3456185542162219</v>
      </c>
      <c r="AH3963">
        <f t="shared" ca="1" si="388"/>
        <v>29.293896368784189</v>
      </c>
      <c r="AI3963">
        <f t="shared" ca="1" si="389"/>
        <v>0.78562863620667567</v>
      </c>
      <c r="AX3963">
        <f t="shared" ca="1" si="390"/>
        <v>2.420146585187581</v>
      </c>
    </row>
    <row r="3964" spans="1:50">
      <c r="A3964">
        <f t="shared" ca="1" si="386"/>
        <v>0.61675090494698792</v>
      </c>
      <c r="R3964">
        <f t="shared" ca="1" si="387"/>
        <v>-1.2043258128092729</v>
      </c>
      <c r="AH3964">
        <f t="shared" ca="1" si="388"/>
        <v>20.48170676063155</v>
      </c>
      <c r="AI3964">
        <f t="shared" ca="1" si="389"/>
        <v>0.56433518211732747</v>
      </c>
      <c r="AX3964">
        <f t="shared" ca="1" si="390"/>
        <v>2.2885332981691473</v>
      </c>
    </row>
    <row r="3965" spans="1:50">
      <c r="A3965">
        <f t="shared" ca="1" si="386"/>
        <v>0.47510258456709098</v>
      </c>
      <c r="R3965">
        <f t="shared" ca="1" si="387"/>
        <v>1.3800859960398113</v>
      </c>
      <c r="AH3965">
        <f t="shared" ca="1" si="388"/>
        <v>11.456089660804338</v>
      </c>
      <c r="AI3965">
        <f t="shared" ca="1" si="389"/>
        <v>0.25718348788202294</v>
      </c>
      <c r="AX3965">
        <f t="shared" ca="1" si="390"/>
        <v>0.79488193817844233</v>
      </c>
    </row>
    <row r="3966" spans="1:50">
      <c r="A3966">
        <f t="shared" ca="1" si="386"/>
        <v>0.84096600416899403</v>
      </c>
      <c r="R3966">
        <f t="shared" ca="1" si="387"/>
        <v>-0.25610108262687009</v>
      </c>
      <c r="AH3966">
        <f t="shared" ca="1" si="388"/>
        <v>19.691236487625126</v>
      </c>
      <c r="AI3966">
        <f t="shared" ca="1" si="389"/>
        <v>0.54068942717546675</v>
      </c>
      <c r="AX3966">
        <f t="shared" ca="1" si="390"/>
        <v>0.77066847348941403</v>
      </c>
    </row>
    <row r="3967" spans="1:50">
      <c r="A3967">
        <f t="shared" ca="1" si="386"/>
        <v>0.25401805044937342</v>
      </c>
      <c r="R3967">
        <f t="shared" ca="1" si="387"/>
        <v>0.85941648251827041</v>
      </c>
      <c r="AH3967">
        <f t="shared" ca="1" si="388"/>
        <v>9.1479386291425158</v>
      </c>
      <c r="AI3967">
        <f t="shared" ca="1" si="389"/>
        <v>0.16736956232511568</v>
      </c>
      <c r="AX3967">
        <f t="shared" ca="1" si="390"/>
        <v>0.61127765567868808</v>
      </c>
    </row>
    <row r="3968" spans="1:50">
      <c r="A3968">
        <f t="shared" ca="1" si="386"/>
        <v>0.21508052244366871</v>
      </c>
      <c r="R3968">
        <f t="shared" ca="1" si="387"/>
        <v>0.52912748542877619</v>
      </c>
      <c r="AH3968">
        <f t="shared" ca="1" si="388"/>
        <v>16.25065003439228</v>
      </c>
      <c r="AI3968">
        <f t="shared" ca="1" si="389"/>
        <v>0.43049068844946703</v>
      </c>
      <c r="AX3968">
        <f t="shared" ca="1" si="390"/>
        <v>3.4455568505218266</v>
      </c>
    </row>
    <row r="3969" spans="1:50">
      <c r="A3969">
        <f t="shared" ca="1" si="386"/>
        <v>0.48979199226990067</v>
      </c>
      <c r="R3969">
        <f t="shared" ca="1" si="387"/>
        <v>-1.316320245566249</v>
      </c>
      <c r="AH3969">
        <f t="shared" ca="1" si="388"/>
        <v>23.881164725148725</v>
      </c>
      <c r="AI3969">
        <f t="shared" ca="1" si="389"/>
        <v>0.65890322194259232</v>
      </c>
      <c r="AX3969">
        <f t="shared" ca="1" si="390"/>
        <v>6.748214583940241</v>
      </c>
    </row>
    <row r="3970" spans="1:50">
      <c r="A3970">
        <f t="shared" ca="1" si="386"/>
        <v>0.20277831807614577</v>
      </c>
      <c r="R3970">
        <f t="shared" ca="1" si="387"/>
        <v>0.84410150616299617</v>
      </c>
      <c r="AH3970">
        <f t="shared" ca="1" si="388"/>
        <v>22.617562794364577</v>
      </c>
      <c r="AI3970">
        <f t="shared" ca="1" si="389"/>
        <v>0.62510106633971652</v>
      </c>
      <c r="AX3970">
        <f t="shared" ca="1" si="390"/>
        <v>0.14279722869425454</v>
      </c>
    </row>
    <row r="3971" spans="1:50">
      <c r="A3971">
        <f t="shared" ref="A3971:A4034" ca="1" si="391">RAND()</f>
        <v>0.87272318872038512</v>
      </c>
      <c r="R3971">
        <f t="shared" ref="R3971:R4034" ca="1" si="392">_xlfn.NORM.INV(RAND(),0,1)</f>
        <v>0.76574474018404726</v>
      </c>
      <c r="AH3971">
        <f t="shared" ref="AH3971:AH4034" ca="1" si="393">IF(AI3971&lt;$AL$4,$AL$1+SQRT(AI3971*($AL$2-$AL$1)*($AL$3-$AL$1)),$AL$2-SQRT((1-AI3971)*($AL$2-$AL$1)*($AL$2-$AL$3)))</f>
        <v>22.819036334871441</v>
      </c>
      <c r="AI3971">
        <f t="shared" ref="AI3971:AI4034" ca="1" si="394">RAND()</f>
        <v>0.63059760711748059</v>
      </c>
      <c r="AX3971">
        <f t="shared" ref="AX3971:AX4034" ca="1" si="395">-LN(1-RAND())/$AW$2</f>
        <v>0.43998659300344928</v>
      </c>
    </row>
    <row r="3972" spans="1:50">
      <c r="A3972">
        <f t="shared" ca="1" si="391"/>
        <v>0.49418054473228379</v>
      </c>
      <c r="R3972">
        <f t="shared" ca="1" si="392"/>
        <v>-1.3390989640062185</v>
      </c>
      <c r="AH3972">
        <f t="shared" ca="1" si="393"/>
        <v>20.526492949188761</v>
      </c>
      <c r="AI3972">
        <f t="shared" ca="1" si="394"/>
        <v>0.56565619106289011</v>
      </c>
      <c r="AX3972">
        <f t="shared" ca="1" si="395"/>
        <v>5.5028390684600383</v>
      </c>
    </row>
    <row r="3973" spans="1:50">
      <c r="A3973">
        <f t="shared" ca="1" si="391"/>
        <v>0.65577091357129291</v>
      </c>
      <c r="R3973">
        <f t="shared" ca="1" si="392"/>
        <v>1.3288754146735968</v>
      </c>
      <c r="AH3973">
        <f t="shared" ca="1" si="393"/>
        <v>6.3655316447663406</v>
      </c>
      <c r="AI3973">
        <f t="shared" ca="1" si="394"/>
        <v>8.103998624104336E-2</v>
      </c>
      <c r="AX3973">
        <f t="shared" ca="1" si="395"/>
        <v>1.8311164677794527</v>
      </c>
    </row>
    <row r="3974" spans="1:50">
      <c r="A3974">
        <f t="shared" ca="1" si="391"/>
        <v>0.97587690646445624</v>
      </c>
      <c r="R3974">
        <f t="shared" ca="1" si="392"/>
        <v>0.2656609274092363</v>
      </c>
      <c r="AH3974">
        <f t="shared" ca="1" si="393"/>
        <v>5.1393492149280426</v>
      </c>
      <c r="AI3974">
        <f t="shared" ca="1" si="394"/>
        <v>5.2825820705962978E-2</v>
      </c>
      <c r="AX3974">
        <f t="shared" ca="1" si="395"/>
        <v>0.41772387097839636</v>
      </c>
    </row>
    <row r="3975" spans="1:50">
      <c r="A3975">
        <f t="shared" ca="1" si="391"/>
        <v>0.47199409946652571</v>
      </c>
      <c r="R3975">
        <f t="shared" ca="1" si="392"/>
        <v>-1.5879514972337536</v>
      </c>
      <c r="AH3975">
        <f t="shared" ca="1" si="393"/>
        <v>7.8613496282518147</v>
      </c>
      <c r="AI3975">
        <f t="shared" ca="1" si="394"/>
        <v>0.12360163595522988</v>
      </c>
      <c r="AX3975">
        <f t="shared" ca="1" si="395"/>
        <v>4.4072981716865283E-3</v>
      </c>
    </row>
    <row r="3976" spans="1:50">
      <c r="A3976">
        <f t="shared" ca="1" si="391"/>
        <v>7.3259600010472714E-2</v>
      </c>
      <c r="R3976">
        <f t="shared" ca="1" si="392"/>
        <v>0.99078807034591665</v>
      </c>
      <c r="AH3976">
        <f t="shared" ca="1" si="393"/>
        <v>21.035857669910143</v>
      </c>
      <c r="AI3976">
        <f t="shared" ca="1" si="394"/>
        <v>0.58053922954114845</v>
      </c>
      <c r="AX3976">
        <f t="shared" ca="1" si="395"/>
        <v>0.38475047462519496</v>
      </c>
    </row>
    <row r="3977" spans="1:50">
      <c r="A3977">
        <f t="shared" ca="1" si="391"/>
        <v>0.50406528219866431</v>
      </c>
      <c r="R3977">
        <f t="shared" ca="1" si="392"/>
        <v>-8.7683666841521686E-3</v>
      </c>
      <c r="AH3977">
        <f t="shared" ca="1" si="393"/>
        <v>12.478843315142036</v>
      </c>
      <c r="AI3977">
        <f t="shared" ca="1" si="394"/>
        <v>0.29608140051516929</v>
      </c>
      <c r="AX3977">
        <f t="shared" ca="1" si="395"/>
        <v>4.1055879583738291</v>
      </c>
    </row>
    <row r="3978" spans="1:50">
      <c r="A3978">
        <f t="shared" ca="1" si="391"/>
        <v>0.50932824101654639</v>
      </c>
      <c r="R3978">
        <f t="shared" ca="1" si="392"/>
        <v>-0.5564825852976033</v>
      </c>
      <c r="AH3978">
        <f t="shared" ca="1" si="393"/>
        <v>34.091884967538313</v>
      </c>
      <c r="AI3978">
        <f t="shared" ca="1" si="394"/>
        <v>0.87346593805698325</v>
      </c>
      <c r="AX3978">
        <f t="shared" ca="1" si="395"/>
        <v>0.53174975223600385</v>
      </c>
    </row>
    <row r="3979" spans="1:50">
      <c r="A3979">
        <f t="shared" ca="1" si="391"/>
        <v>0.16797593689403223</v>
      </c>
      <c r="R3979">
        <f t="shared" ca="1" si="392"/>
        <v>-0.75635637520755972</v>
      </c>
      <c r="AH3979">
        <f t="shared" ca="1" si="393"/>
        <v>25.742932905867669</v>
      </c>
      <c r="AI3979">
        <f t="shared" ca="1" si="394"/>
        <v>0.70579734799538119</v>
      </c>
      <c r="AX3979">
        <f t="shared" ca="1" si="395"/>
        <v>6.252970565143162</v>
      </c>
    </row>
    <row r="3980" spans="1:50">
      <c r="A3980">
        <f t="shared" ca="1" si="391"/>
        <v>0.8502645944583227</v>
      </c>
      <c r="R3980">
        <f t="shared" ca="1" si="392"/>
        <v>1.5016901295981342</v>
      </c>
      <c r="AH3980">
        <f t="shared" ca="1" si="393"/>
        <v>14.020908683334255</v>
      </c>
      <c r="AI3980">
        <f t="shared" ca="1" si="394"/>
        <v>0.35275249401351383</v>
      </c>
      <c r="AX3980">
        <f t="shared" ca="1" si="395"/>
        <v>0.18470914351166645</v>
      </c>
    </row>
    <row r="3981" spans="1:50">
      <c r="A3981">
        <f t="shared" ca="1" si="391"/>
        <v>3.5287234947714241E-2</v>
      </c>
      <c r="R3981">
        <f t="shared" ca="1" si="392"/>
        <v>-0.82615759302692515</v>
      </c>
      <c r="AH3981">
        <f t="shared" ca="1" si="393"/>
        <v>10.796398583510729</v>
      </c>
      <c r="AI3981">
        <f t="shared" ca="1" si="394"/>
        <v>0.23153881798852016</v>
      </c>
      <c r="AX3981">
        <f t="shared" ca="1" si="395"/>
        <v>1.1419308927187446</v>
      </c>
    </row>
    <row r="3982" spans="1:50">
      <c r="A3982">
        <f t="shared" ca="1" si="391"/>
        <v>2.8057008544757456E-2</v>
      </c>
      <c r="R3982">
        <f t="shared" ca="1" si="392"/>
        <v>-1.4574034136540261</v>
      </c>
      <c r="AH3982">
        <f t="shared" ca="1" si="393"/>
        <v>27.633288092020425</v>
      </c>
      <c r="AI3982">
        <f t="shared" ca="1" si="394"/>
        <v>0.74986509921272237</v>
      </c>
      <c r="AX3982">
        <f t="shared" ca="1" si="395"/>
        <v>2.5202071494670042</v>
      </c>
    </row>
    <row r="3983" spans="1:50">
      <c r="A3983">
        <f t="shared" ca="1" si="391"/>
        <v>0.7123776856314944</v>
      </c>
      <c r="R3983">
        <f t="shared" ca="1" si="392"/>
        <v>3.7603530892050076E-2</v>
      </c>
      <c r="AH3983">
        <f t="shared" ca="1" si="393"/>
        <v>12.38513881417559</v>
      </c>
      <c r="AI3983">
        <f t="shared" ca="1" si="394"/>
        <v>0.29256110898558008</v>
      </c>
      <c r="AX3983">
        <f t="shared" ca="1" si="395"/>
        <v>0.12916983650436156</v>
      </c>
    </row>
    <row r="3984" spans="1:50">
      <c r="A3984">
        <f t="shared" ca="1" si="391"/>
        <v>0.61031028439775004</v>
      </c>
      <c r="R3984">
        <f t="shared" ca="1" si="392"/>
        <v>1.0230726443904088</v>
      </c>
      <c r="AH3984">
        <f t="shared" ca="1" si="393"/>
        <v>25.438906982261997</v>
      </c>
      <c r="AI3984">
        <f t="shared" ca="1" si="394"/>
        <v>0.69837635488701078</v>
      </c>
      <c r="AX3984">
        <f t="shared" ca="1" si="395"/>
        <v>1.1456981176515804</v>
      </c>
    </row>
    <row r="3985" spans="1:50">
      <c r="A3985">
        <f t="shared" ca="1" si="391"/>
        <v>0.12392647621269093</v>
      </c>
      <c r="R3985">
        <f t="shared" ca="1" si="392"/>
        <v>0.43401142506679469</v>
      </c>
      <c r="AH3985">
        <f t="shared" ca="1" si="393"/>
        <v>11.610296009630474</v>
      </c>
      <c r="AI3985">
        <f t="shared" ca="1" si="394"/>
        <v>0.26311531376590314</v>
      </c>
      <c r="AX3985">
        <f t="shared" ca="1" si="395"/>
        <v>0.74553584057636824</v>
      </c>
    </row>
    <row r="3986" spans="1:50">
      <c r="A3986">
        <f t="shared" ca="1" si="391"/>
        <v>0.26990576199751948</v>
      </c>
      <c r="R3986">
        <f t="shared" ca="1" si="392"/>
        <v>1.9669925545761922</v>
      </c>
      <c r="AH3986">
        <f t="shared" ca="1" si="393"/>
        <v>9.1943331783347464</v>
      </c>
      <c r="AI3986">
        <f t="shared" ca="1" si="394"/>
        <v>0.16907152518845425</v>
      </c>
      <c r="AX3986">
        <f t="shared" ca="1" si="395"/>
        <v>2.6011429953672924</v>
      </c>
    </row>
    <row r="3987" spans="1:50">
      <c r="A3987">
        <f t="shared" ca="1" si="391"/>
        <v>0.26984702423379825</v>
      </c>
      <c r="R3987">
        <f t="shared" ca="1" si="392"/>
        <v>-4.4171669778307769E-2</v>
      </c>
      <c r="AH3987">
        <f t="shared" ca="1" si="393"/>
        <v>9.3037352054712823</v>
      </c>
      <c r="AI3987">
        <f t="shared" ca="1" si="394"/>
        <v>0.17311897754705152</v>
      </c>
      <c r="AX3987">
        <f t="shared" ca="1" si="395"/>
        <v>0.89943806319318054</v>
      </c>
    </row>
    <row r="3988" spans="1:50">
      <c r="A3988">
        <f t="shared" ca="1" si="391"/>
        <v>0.21104898495770763</v>
      </c>
      <c r="R3988">
        <f t="shared" ca="1" si="392"/>
        <v>-1.0903338531029909</v>
      </c>
      <c r="AH3988">
        <f t="shared" ca="1" si="393"/>
        <v>10.083157800241644</v>
      </c>
      <c r="AI3988">
        <f t="shared" ca="1" si="394"/>
        <v>0.20332285439979514</v>
      </c>
      <c r="AX3988">
        <f t="shared" ca="1" si="395"/>
        <v>1.9390216225067094</v>
      </c>
    </row>
    <row r="3989" spans="1:50">
      <c r="A3989">
        <f t="shared" ca="1" si="391"/>
        <v>0.84872997817033968</v>
      </c>
      <c r="R3989">
        <f t="shared" ca="1" si="392"/>
        <v>-0.30224262535159901</v>
      </c>
      <c r="AH3989">
        <f t="shared" ca="1" si="393"/>
        <v>36.871076637349873</v>
      </c>
      <c r="AI3989">
        <f t="shared" ca="1" si="394"/>
        <v>0.91381568566882987</v>
      </c>
      <c r="AX3989">
        <f t="shared" ca="1" si="395"/>
        <v>4.8591392317321498</v>
      </c>
    </row>
    <row r="3990" spans="1:50">
      <c r="A3990">
        <f t="shared" ca="1" si="391"/>
        <v>0.78802251780619537</v>
      </c>
      <c r="R3990">
        <f t="shared" ca="1" si="392"/>
        <v>0.33713078874733921</v>
      </c>
      <c r="AH3990">
        <f t="shared" ca="1" si="393"/>
        <v>30.165586936813355</v>
      </c>
      <c r="AI3990">
        <f t="shared" ca="1" si="394"/>
        <v>0.80329802921944549</v>
      </c>
      <c r="AX3990">
        <f t="shared" ca="1" si="395"/>
        <v>0.29717561307988166</v>
      </c>
    </row>
    <row r="3991" spans="1:50">
      <c r="A3991">
        <f t="shared" ca="1" si="391"/>
        <v>1.445444333859125E-2</v>
      </c>
      <c r="R3991">
        <f t="shared" ca="1" si="392"/>
        <v>-0.1037484250090886</v>
      </c>
      <c r="AH3991">
        <f t="shared" ca="1" si="393"/>
        <v>31.3447307789517</v>
      </c>
      <c r="AI3991">
        <f t="shared" ca="1" si="394"/>
        <v>0.82599046514510399</v>
      </c>
      <c r="AX3991">
        <f t="shared" ca="1" si="395"/>
        <v>2.6685499779574711</v>
      </c>
    </row>
    <row r="3992" spans="1:50">
      <c r="A3992">
        <f t="shared" ca="1" si="391"/>
        <v>0.81020551518540274</v>
      </c>
      <c r="R3992">
        <f t="shared" ca="1" si="392"/>
        <v>0.29992346828047889</v>
      </c>
      <c r="AH3992">
        <f t="shared" ca="1" si="393"/>
        <v>43.978884420280941</v>
      </c>
      <c r="AI3992">
        <f t="shared" ca="1" si="394"/>
        <v>0.98187308358783221</v>
      </c>
      <c r="AX3992">
        <f t="shared" ca="1" si="395"/>
        <v>1.1190454522084887</v>
      </c>
    </row>
    <row r="3993" spans="1:50">
      <c r="A3993">
        <f t="shared" ca="1" si="391"/>
        <v>0.63246467254105565</v>
      </c>
      <c r="R3993">
        <f t="shared" ca="1" si="392"/>
        <v>0.54811426551239861</v>
      </c>
      <c r="AH3993">
        <f t="shared" ca="1" si="393"/>
        <v>31.339341099021979</v>
      </c>
      <c r="AI3993">
        <f t="shared" ca="1" si="394"/>
        <v>0.82588990469067491</v>
      </c>
      <c r="AX3993">
        <f t="shared" ca="1" si="395"/>
        <v>3.5909643482753246</v>
      </c>
    </row>
    <row r="3994" spans="1:50">
      <c r="A3994">
        <f t="shared" ca="1" si="391"/>
        <v>0.25718584183342585</v>
      </c>
      <c r="R3994">
        <f t="shared" ca="1" si="392"/>
        <v>-1.1508812845744589</v>
      </c>
      <c r="AH3994">
        <f t="shared" ca="1" si="393"/>
        <v>27.019691061374925</v>
      </c>
      <c r="AI3994">
        <f t="shared" ca="1" si="394"/>
        <v>0.73595270054267425</v>
      </c>
      <c r="AX3994">
        <f t="shared" ca="1" si="395"/>
        <v>1.0850029633850591</v>
      </c>
    </row>
    <row r="3995" spans="1:50">
      <c r="A3995">
        <f t="shared" ca="1" si="391"/>
        <v>0.28327142134861694</v>
      </c>
      <c r="R3995">
        <f t="shared" ca="1" si="392"/>
        <v>0.67813493328927932</v>
      </c>
      <c r="AH3995">
        <f t="shared" ca="1" si="393"/>
        <v>13.121028291942068</v>
      </c>
      <c r="AI3995">
        <f t="shared" ca="1" si="394"/>
        <v>0.31997072287813122</v>
      </c>
      <c r="AX3995">
        <f t="shared" ca="1" si="395"/>
        <v>4.3088227922783918E-2</v>
      </c>
    </row>
    <row r="3996" spans="1:50">
      <c r="A3996">
        <f t="shared" ca="1" si="391"/>
        <v>0.97139343518526011</v>
      </c>
      <c r="R3996">
        <f t="shared" ca="1" si="392"/>
        <v>2.3342258396671935</v>
      </c>
      <c r="AH3996">
        <f t="shared" ca="1" si="393"/>
        <v>24.447432887018692</v>
      </c>
      <c r="AI3996">
        <f t="shared" ca="1" si="394"/>
        <v>0.67353315696829308</v>
      </c>
      <c r="AX3996">
        <f t="shared" ca="1" si="395"/>
        <v>1.8069060701960291</v>
      </c>
    </row>
    <row r="3997" spans="1:50">
      <c r="A3997">
        <f t="shared" ca="1" si="391"/>
        <v>0.74026602695415655</v>
      </c>
      <c r="R3997">
        <f t="shared" ca="1" si="392"/>
        <v>2.7401161024908589</v>
      </c>
      <c r="AH3997">
        <f t="shared" ca="1" si="393"/>
        <v>12.519323885517615</v>
      </c>
      <c r="AI3997">
        <f t="shared" ca="1" si="394"/>
        <v>0.29759945900063489</v>
      </c>
      <c r="AX3997">
        <f t="shared" ca="1" si="395"/>
        <v>1.0553742104131743</v>
      </c>
    </row>
    <row r="3998" spans="1:50">
      <c r="A3998">
        <f t="shared" ca="1" si="391"/>
        <v>0.90774874513610604</v>
      </c>
      <c r="R3998">
        <f t="shared" ca="1" si="392"/>
        <v>-0.92974616484123762</v>
      </c>
      <c r="AH3998">
        <f t="shared" ca="1" si="393"/>
        <v>16.522222307706386</v>
      </c>
      <c r="AI3998">
        <f t="shared" ca="1" si="394"/>
        <v>0.43961920039268398</v>
      </c>
      <c r="AX3998">
        <f t="shared" ca="1" si="395"/>
        <v>1.7556771695512592</v>
      </c>
    </row>
    <row r="3999" spans="1:50">
      <c r="A3999">
        <f t="shared" ca="1" si="391"/>
        <v>0.97283205022249863</v>
      </c>
      <c r="R3999">
        <f t="shared" ca="1" si="392"/>
        <v>0.86808854667071689</v>
      </c>
      <c r="AH3999">
        <f t="shared" ca="1" si="393"/>
        <v>38.401962787491769</v>
      </c>
      <c r="AI3999">
        <f t="shared" ca="1" si="394"/>
        <v>0.93274276640863718</v>
      </c>
      <c r="AX3999">
        <f t="shared" ca="1" si="395"/>
        <v>1.4285829936454746</v>
      </c>
    </row>
    <row r="4000" spans="1:50">
      <c r="A4000">
        <f t="shared" ca="1" si="391"/>
        <v>0.31902486363596683</v>
      </c>
      <c r="R4000">
        <f t="shared" ca="1" si="392"/>
        <v>0.23144650187972882</v>
      </c>
      <c r="AH4000">
        <f t="shared" ca="1" si="393"/>
        <v>36.192556331244326</v>
      </c>
      <c r="AI4000">
        <f t="shared" ca="1" si="394"/>
        <v>0.90467724966706942</v>
      </c>
      <c r="AX4000">
        <f t="shared" ca="1" si="395"/>
        <v>0.36605611829293266</v>
      </c>
    </row>
    <row r="4001" spans="1:50">
      <c r="A4001">
        <f t="shared" ca="1" si="391"/>
        <v>0.55582038320697602</v>
      </c>
      <c r="R4001">
        <f t="shared" ca="1" si="392"/>
        <v>-1.0425625307746711</v>
      </c>
      <c r="AH4001">
        <f t="shared" ca="1" si="393"/>
        <v>8.0062526170412163</v>
      </c>
      <c r="AI4001">
        <f t="shared" ca="1" si="394"/>
        <v>0.12820016193575867</v>
      </c>
      <c r="AX4001">
        <f t="shared" ca="1" si="395"/>
        <v>0.10114725444973503</v>
      </c>
    </row>
    <row r="4002" spans="1:50">
      <c r="A4002">
        <f t="shared" ca="1" si="391"/>
        <v>0.74447976821591078</v>
      </c>
      <c r="R4002">
        <f t="shared" ca="1" si="392"/>
        <v>0.39579366498613222</v>
      </c>
      <c r="AH4002">
        <f t="shared" ca="1" si="393"/>
        <v>27.771346682611441</v>
      </c>
      <c r="AI4002">
        <f t="shared" ca="1" si="394"/>
        <v>0.75294348584767534</v>
      </c>
      <c r="AX4002">
        <f t="shared" ca="1" si="395"/>
        <v>0.10421611792069002</v>
      </c>
    </row>
    <row r="4003" spans="1:50">
      <c r="A4003">
        <f t="shared" ca="1" si="391"/>
        <v>0.62967096072777184</v>
      </c>
      <c r="R4003">
        <f t="shared" ca="1" si="392"/>
        <v>8.5642311302146681E-2</v>
      </c>
      <c r="AH4003">
        <f t="shared" ca="1" si="393"/>
        <v>9.6630533825387559</v>
      </c>
      <c r="AI4003">
        <f t="shared" ca="1" si="394"/>
        <v>0.18674920134758743</v>
      </c>
      <c r="AX4003">
        <f t="shared" ca="1" si="395"/>
        <v>4.0584855504029491</v>
      </c>
    </row>
    <row r="4004" spans="1:50">
      <c r="A4004">
        <f t="shared" ca="1" si="391"/>
        <v>9.4905047743964466E-2</v>
      </c>
      <c r="R4004">
        <f t="shared" ca="1" si="392"/>
        <v>0.92360778644441277</v>
      </c>
      <c r="AH4004">
        <f t="shared" ca="1" si="393"/>
        <v>19.006502330549427</v>
      </c>
      <c r="AI4004">
        <f t="shared" ca="1" si="394"/>
        <v>0.51970155110688099</v>
      </c>
      <c r="AX4004">
        <f t="shared" ca="1" si="395"/>
        <v>3.6215765017464636</v>
      </c>
    </row>
    <row r="4005" spans="1:50">
      <c r="A4005">
        <f t="shared" ca="1" si="391"/>
        <v>0.29653796800191601</v>
      </c>
      <c r="R4005">
        <f t="shared" ca="1" si="392"/>
        <v>1.5209705369981172</v>
      </c>
      <c r="AH4005">
        <f t="shared" ca="1" si="393"/>
        <v>12.850721183886819</v>
      </c>
      <c r="AI4005">
        <f t="shared" ca="1" si="394"/>
        <v>0.30996554172134239</v>
      </c>
      <c r="AX4005">
        <f t="shared" ca="1" si="395"/>
        <v>2.8294767312536782</v>
      </c>
    </row>
    <row r="4006" spans="1:50">
      <c r="A4006">
        <f t="shared" ca="1" si="391"/>
        <v>0.17405722341656438</v>
      </c>
      <c r="R4006">
        <f t="shared" ca="1" si="392"/>
        <v>-0.92409571716815841</v>
      </c>
      <c r="AH4006">
        <f t="shared" ca="1" si="393"/>
        <v>16.850102858242565</v>
      </c>
      <c r="AI4006">
        <f t="shared" ca="1" si="394"/>
        <v>0.45054215974545109</v>
      </c>
      <c r="AX4006">
        <f t="shared" ca="1" si="395"/>
        <v>5.1956928164038647</v>
      </c>
    </row>
    <row r="4007" spans="1:50">
      <c r="A4007">
        <f t="shared" ca="1" si="391"/>
        <v>0.90495599585839626</v>
      </c>
      <c r="R4007">
        <f t="shared" ca="1" si="392"/>
        <v>0.49590340894678148</v>
      </c>
      <c r="AH4007">
        <f t="shared" ca="1" si="393"/>
        <v>12.605880929499968</v>
      </c>
      <c r="AI4007">
        <f t="shared" ca="1" si="394"/>
        <v>0.30083992947063287</v>
      </c>
      <c r="AX4007">
        <f t="shared" ca="1" si="395"/>
        <v>2.7583386001024079</v>
      </c>
    </row>
    <row r="4008" spans="1:50">
      <c r="A4008">
        <f t="shared" ca="1" si="391"/>
        <v>0.42551637716483459</v>
      </c>
      <c r="R4008">
        <f t="shared" ca="1" si="392"/>
        <v>-1.1676237206507116</v>
      </c>
      <c r="AH4008">
        <f t="shared" ca="1" si="393"/>
        <v>42.500869739870296</v>
      </c>
      <c r="AI4008">
        <f t="shared" ca="1" si="394"/>
        <v>0.97188152267080352</v>
      </c>
      <c r="AX4008">
        <f t="shared" ca="1" si="395"/>
        <v>0.82558196440502396</v>
      </c>
    </row>
    <row r="4009" spans="1:50">
      <c r="A4009">
        <f t="shared" ca="1" si="391"/>
        <v>0.80994477184051394</v>
      </c>
      <c r="R4009">
        <f t="shared" ca="1" si="392"/>
        <v>0.49869700897625069</v>
      </c>
      <c r="AH4009">
        <f t="shared" ca="1" si="393"/>
        <v>18.998421208476515</v>
      </c>
      <c r="AI4009">
        <f t="shared" ca="1" si="394"/>
        <v>0.51945105621648069</v>
      </c>
      <c r="AX4009">
        <f t="shared" ca="1" si="395"/>
        <v>0.11647548364490844</v>
      </c>
    </row>
    <row r="4010" spans="1:50">
      <c r="A4010">
        <f t="shared" ca="1" si="391"/>
        <v>0.11545251939296808</v>
      </c>
      <c r="R4010">
        <f t="shared" ca="1" si="392"/>
        <v>-0.37970588306009545</v>
      </c>
      <c r="AH4010">
        <f t="shared" ca="1" si="393"/>
        <v>16.888407460741881</v>
      </c>
      <c r="AI4010">
        <f t="shared" ca="1" si="394"/>
        <v>0.45181121975707306</v>
      </c>
      <c r="AX4010">
        <f t="shared" ca="1" si="395"/>
        <v>0.42657139643858544</v>
      </c>
    </row>
    <row r="4011" spans="1:50">
      <c r="A4011">
        <f t="shared" ca="1" si="391"/>
        <v>0.10154439414331184</v>
      </c>
      <c r="R4011">
        <f t="shared" ca="1" si="392"/>
        <v>0.21174066352239718</v>
      </c>
      <c r="AH4011">
        <f t="shared" ca="1" si="393"/>
        <v>33.17604006607732</v>
      </c>
      <c r="AI4011">
        <f t="shared" ca="1" si="394"/>
        <v>0.85847718607088219</v>
      </c>
      <c r="AX4011">
        <f t="shared" ca="1" si="395"/>
        <v>8.6484141571357795E-2</v>
      </c>
    </row>
    <row r="4012" spans="1:50">
      <c r="A4012">
        <f t="shared" ca="1" si="391"/>
        <v>0.77975112122086154</v>
      </c>
      <c r="R4012">
        <f t="shared" ca="1" si="392"/>
        <v>1.3229520111090041</v>
      </c>
      <c r="AH4012">
        <f t="shared" ca="1" si="393"/>
        <v>16.719915608719759</v>
      </c>
      <c r="AI4012">
        <f t="shared" ca="1" si="394"/>
        <v>0.44621799145463281</v>
      </c>
      <c r="AX4012">
        <f t="shared" ca="1" si="395"/>
        <v>3.4945415795041148</v>
      </c>
    </row>
    <row r="4013" spans="1:50">
      <c r="A4013">
        <f t="shared" ca="1" si="391"/>
        <v>4.9635957329118408E-2</v>
      </c>
      <c r="R4013">
        <f t="shared" ca="1" si="392"/>
        <v>0.88454704533775552</v>
      </c>
      <c r="AH4013">
        <f t="shared" ca="1" si="393"/>
        <v>23.706752302349049</v>
      </c>
      <c r="AI4013">
        <f t="shared" ca="1" si="394"/>
        <v>0.65433256275498652</v>
      </c>
      <c r="AX4013">
        <f t="shared" ca="1" si="395"/>
        <v>1.925800268722621</v>
      </c>
    </row>
    <row r="4014" spans="1:50">
      <c r="A4014">
        <f t="shared" ca="1" si="391"/>
        <v>0.45676201111276604</v>
      </c>
      <c r="R4014">
        <f t="shared" ca="1" si="392"/>
        <v>-0.82386461537457278</v>
      </c>
      <c r="AH4014">
        <f t="shared" ca="1" si="393"/>
        <v>11.547466861460421</v>
      </c>
      <c r="AI4014">
        <f t="shared" ca="1" si="394"/>
        <v>0.26070134761475783</v>
      </c>
      <c r="AX4014">
        <f t="shared" ca="1" si="395"/>
        <v>3.9466298098557901</v>
      </c>
    </row>
    <row r="4015" spans="1:50">
      <c r="A4015">
        <f t="shared" ca="1" si="391"/>
        <v>0.68205116385959774</v>
      </c>
      <c r="R4015">
        <f t="shared" ca="1" si="392"/>
        <v>2.8551543542354157E-3</v>
      </c>
      <c r="AH4015">
        <f t="shared" ca="1" si="393"/>
        <v>22.728502269425043</v>
      </c>
      <c r="AI4015">
        <f t="shared" ca="1" si="394"/>
        <v>0.62813270576562252</v>
      </c>
      <c r="AX4015">
        <f t="shared" ca="1" si="395"/>
        <v>1.0173117073979741</v>
      </c>
    </row>
    <row r="4016" spans="1:50">
      <c r="A4016">
        <f t="shared" ca="1" si="391"/>
        <v>0.92515612275837233</v>
      </c>
      <c r="R4016">
        <f t="shared" ca="1" si="392"/>
        <v>0.39944437419871254</v>
      </c>
      <c r="AH4016">
        <f t="shared" ca="1" si="393"/>
        <v>9.6733151158354715</v>
      </c>
      <c r="AI4016">
        <f t="shared" ca="1" si="394"/>
        <v>0.18714605066050205</v>
      </c>
      <c r="AX4016">
        <f t="shared" ca="1" si="395"/>
        <v>1.8053896261597329</v>
      </c>
    </row>
    <row r="4017" spans="1:50">
      <c r="A4017">
        <f t="shared" ca="1" si="391"/>
        <v>0.29896417420607557</v>
      </c>
      <c r="R4017">
        <f t="shared" ca="1" si="392"/>
        <v>2.4774364272309408E-2</v>
      </c>
      <c r="AH4017">
        <f t="shared" ca="1" si="393"/>
        <v>18.708190073543872</v>
      </c>
      <c r="AI4017">
        <f t="shared" ca="1" si="394"/>
        <v>0.51041131576327081</v>
      </c>
      <c r="AX4017">
        <f t="shared" ca="1" si="395"/>
        <v>1.1423123718502031</v>
      </c>
    </row>
    <row r="4018" spans="1:50">
      <c r="A4018">
        <f t="shared" ca="1" si="391"/>
        <v>0.8265356034039445</v>
      </c>
      <c r="R4018">
        <f t="shared" ca="1" si="392"/>
        <v>0.82782545550079445</v>
      </c>
      <c r="AH4018">
        <f t="shared" ca="1" si="393"/>
        <v>21.459453527735082</v>
      </c>
      <c r="AI4018">
        <f t="shared" ca="1" si="394"/>
        <v>0.59271860353224326</v>
      </c>
      <c r="AX4018">
        <f t="shared" ca="1" si="395"/>
        <v>2.6074647905191197</v>
      </c>
    </row>
    <row r="4019" spans="1:50">
      <c r="A4019">
        <f t="shared" ca="1" si="391"/>
        <v>0.41636377710991901</v>
      </c>
      <c r="R4019">
        <f t="shared" ca="1" si="392"/>
        <v>-1.4032197862696647</v>
      </c>
      <c r="AH4019">
        <f t="shared" ca="1" si="393"/>
        <v>7.8061887665315171</v>
      </c>
      <c r="AI4019">
        <f t="shared" ca="1" si="394"/>
        <v>0.1218731661174457</v>
      </c>
      <c r="AX4019">
        <f t="shared" ca="1" si="395"/>
        <v>0.88932925570027632</v>
      </c>
    </row>
    <row r="4020" spans="1:50">
      <c r="A4020">
        <f t="shared" ca="1" si="391"/>
        <v>0.21219902560294612</v>
      </c>
      <c r="R4020">
        <f t="shared" ca="1" si="392"/>
        <v>0.77023176279542838</v>
      </c>
      <c r="AH4020">
        <f t="shared" ca="1" si="393"/>
        <v>39.686518794739023</v>
      </c>
      <c r="AI4020">
        <f t="shared" ca="1" si="394"/>
        <v>0.94681605271436431</v>
      </c>
      <c r="AX4020">
        <f t="shared" ca="1" si="395"/>
        <v>1.1973477585400092</v>
      </c>
    </row>
    <row r="4021" spans="1:50">
      <c r="A4021">
        <f t="shared" ca="1" si="391"/>
        <v>3.0707459531427395E-2</v>
      </c>
      <c r="R4021">
        <f t="shared" ca="1" si="392"/>
        <v>0.66204273931055047</v>
      </c>
      <c r="AH4021">
        <f t="shared" ca="1" si="393"/>
        <v>18.726174179573523</v>
      </c>
      <c r="AI4021">
        <f t="shared" ca="1" si="394"/>
        <v>0.51097390927681308</v>
      </c>
      <c r="AX4021">
        <f t="shared" ca="1" si="395"/>
        <v>10.870919721262764</v>
      </c>
    </row>
    <row r="4022" spans="1:50">
      <c r="A4022">
        <f t="shared" ca="1" si="391"/>
        <v>0.83950349414174907</v>
      </c>
      <c r="R4022">
        <f t="shared" ca="1" si="392"/>
        <v>1.2795606407311193</v>
      </c>
      <c r="AH4022">
        <f t="shared" ca="1" si="393"/>
        <v>23.103534260235261</v>
      </c>
      <c r="AI4022">
        <f t="shared" ca="1" si="394"/>
        <v>0.63829006535483079</v>
      </c>
      <c r="AX4022">
        <f t="shared" ca="1" si="395"/>
        <v>4.4094908000345159</v>
      </c>
    </row>
    <row r="4023" spans="1:50">
      <c r="A4023">
        <f t="shared" ca="1" si="391"/>
        <v>0.65910056796062966</v>
      </c>
      <c r="R4023">
        <f t="shared" ca="1" si="392"/>
        <v>-1.3251832039321465</v>
      </c>
      <c r="AH4023">
        <f t="shared" ca="1" si="393"/>
        <v>25.05371896187075</v>
      </c>
      <c r="AI4023">
        <f t="shared" ca="1" si="394"/>
        <v>0.68884153118333658</v>
      </c>
      <c r="AX4023">
        <f t="shared" ca="1" si="395"/>
        <v>1.5516586234278229</v>
      </c>
    </row>
    <row r="4024" spans="1:50">
      <c r="A4024">
        <f t="shared" ca="1" si="391"/>
        <v>0.30515323348795498</v>
      </c>
      <c r="R4024">
        <f t="shared" ca="1" si="392"/>
        <v>1.2858575452883401</v>
      </c>
      <c r="AH4024">
        <f t="shared" ca="1" si="393"/>
        <v>7.4705380471863618</v>
      </c>
      <c r="AI4024">
        <f t="shared" ca="1" si="394"/>
        <v>0.11161787742891804</v>
      </c>
      <c r="AX4024">
        <f t="shared" ca="1" si="395"/>
        <v>1.506599517760139</v>
      </c>
    </row>
    <row r="4025" spans="1:50">
      <c r="A4025">
        <f t="shared" ca="1" si="391"/>
        <v>0.53215008891022131</v>
      </c>
      <c r="R4025">
        <f t="shared" ca="1" si="392"/>
        <v>0.78727373967025283</v>
      </c>
      <c r="AH4025">
        <f t="shared" ca="1" si="393"/>
        <v>27.237440490377399</v>
      </c>
      <c r="AI4025">
        <f t="shared" ca="1" si="394"/>
        <v>0.74093294228544482</v>
      </c>
      <c r="AX4025">
        <f t="shared" ca="1" si="395"/>
        <v>4.6285090015649004E-2</v>
      </c>
    </row>
    <row r="4026" spans="1:50">
      <c r="A4026">
        <f t="shared" ca="1" si="391"/>
        <v>0.99812014321382025</v>
      </c>
      <c r="R4026">
        <f t="shared" ca="1" si="392"/>
        <v>-1.282202880654375</v>
      </c>
      <c r="AH4026">
        <f t="shared" ca="1" si="393"/>
        <v>28.579026241302483</v>
      </c>
      <c r="AI4026">
        <f t="shared" ca="1" si="394"/>
        <v>0.77057094161459616</v>
      </c>
      <c r="AX4026">
        <f t="shared" ca="1" si="395"/>
        <v>4.7195073230638362</v>
      </c>
    </row>
    <row r="4027" spans="1:50">
      <c r="A4027">
        <f t="shared" ca="1" si="391"/>
        <v>0.10136660824669419</v>
      </c>
      <c r="R4027">
        <f t="shared" ca="1" si="392"/>
        <v>1.5673012130039554</v>
      </c>
      <c r="AH4027">
        <f t="shared" ca="1" si="393"/>
        <v>39.426042892914175</v>
      </c>
      <c r="AI4027">
        <f t="shared" ca="1" si="394"/>
        <v>0.9440957155487546</v>
      </c>
      <c r="AX4027">
        <f t="shared" ca="1" si="395"/>
        <v>3.0178863529505895</v>
      </c>
    </row>
    <row r="4028" spans="1:50">
      <c r="A4028">
        <f t="shared" ca="1" si="391"/>
        <v>0.10616819262948274</v>
      </c>
      <c r="R4028">
        <f t="shared" ca="1" si="392"/>
        <v>-1.6741187410652394</v>
      </c>
      <c r="AH4028">
        <f t="shared" ca="1" si="393"/>
        <v>19.438003259820331</v>
      </c>
      <c r="AI4028">
        <f t="shared" ca="1" si="394"/>
        <v>0.53298217762662359</v>
      </c>
      <c r="AX4028">
        <f t="shared" ca="1" si="395"/>
        <v>0.39884804681887337</v>
      </c>
    </row>
    <row r="4029" spans="1:50">
      <c r="A4029">
        <f t="shared" ca="1" si="391"/>
        <v>0.45725239215577873</v>
      </c>
      <c r="R4029">
        <f t="shared" ca="1" si="392"/>
        <v>-0.28696471467025247</v>
      </c>
      <c r="AH4029">
        <f t="shared" ca="1" si="393"/>
        <v>26.603033503019681</v>
      </c>
      <c r="AI4029">
        <f t="shared" ca="1" si="394"/>
        <v>0.72629097936959019</v>
      </c>
      <c r="AX4029">
        <f t="shared" ca="1" si="395"/>
        <v>1.8735213718588466</v>
      </c>
    </row>
    <row r="4030" spans="1:50">
      <c r="A4030">
        <f t="shared" ca="1" si="391"/>
        <v>0.10483252396750919</v>
      </c>
      <c r="R4030">
        <f t="shared" ca="1" si="392"/>
        <v>1.2605697226733859</v>
      </c>
      <c r="AH4030">
        <f t="shared" ca="1" si="393"/>
        <v>36.677364166670138</v>
      </c>
      <c r="AI4030">
        <f t="shared" ca="1" si="394"/>
        <v>0.91125368722623756</v>
      </c>
      <c r="AX4030">
        <f t="shared" ca="1" si="395"/>
        <v>1.5451183611503285</v>
      </c>
    </row>
    <row r="4031" spans="1:50">
      <c r="A4031">
        <f t="shared" ca="1" si="391"/>
        <v>0.3914409927868433</v>
      </c>
      <c r="R4031">
        <f t="shared" ca="1" si="392"/>
        <v>0.71273024843396748</v>
      </c>
      <c r="AH4031">
        <f t="shared" ca="1" si="393"/>
        <v>11.115363077696294</v>
      </c>
      <c r="AI4031">
        <f t="shared" ca="1" si="394"/>
        <v>0.24399250571030773</v>
      </c>
      <c r="AX4031">
        <f t="shared" ca="1" si="395"/>
        <v>2.1915104477717668</v>
      </c>
    </row>
    <row r="4032" spans="1:50">
      <c r="A4032">
        <f t="shared" ca="1" si="391"/>
        <v>0.36085858058093334</v>
      </c>
      <c r="R4032">
        <f t="shared" ca="1" si="392"/>
        <v>-9.7517044251992605E-2</v>
      </c>
      <c r="AH4032">
        <f t="shared" ca="1" si="393"/>
        <v>9.2904952770760705</v>
      </c>
      <c r="AI4032">
        <f t="shared" ca="1" si="394"/>
        <v>0.17262660498674554</v>
      </c>
      <c r="AX4032">
        <f t="shared" ca="1" si="395"/>
        <v>3.5082388074324261E-2</v>
      </c>
    </row>
    <row r="4033" spans="1:50">
      <c r="A4033">
        <f t="shared" ca="1" si="391"/>
        <v>0.29375023715417592</v>
      </c>
      <c r="R4033">
        <f t="shared" ca="1" si="392"/>
        <v>-1.2270615152370021</v>
      </c>
      <c r="AH4033">
        <f t="shared" ca="1" si="393"/>
        <v>2.9168134397013161</v>
      </c>
      <c r="AI4033">
        <f t="shared" ca="1" si="394"/>
        <v>1.7015601284044446E-2</v>
      </c>
      <c r="AX4033">
        <f t="shared" ca="1" si="395"/>
        <v>6.170649452318159</v>
      </c>
    </row>
    <row r="4034" spans="1:50">
      <c r="A4034">
        <f t="shared" ca="1" si="391"/>
        <v>0.81617202023806501</v>
      </c>
      <c r="R4034">
        <f t="shared" ca="1" si="392"/>
        <v>0.96367419569546253</v>
      </c>
      <c r="AH4034">
        <f t="shared" ca="1" si="393"/>
        <v>21.796687601748729</v>
      </c>
      <c r="AI4034">
        <f t="shared" ca="1" si="394"/>
        <v>0.6022865848833231</v>
      </c>
      <c r="AX4034">
        <f t="shared" ca="1" si="395"/>
        <v>3.4008704614380689</v>
      </c>
    </row>
    <row r="4035" spans="1:50">
      <c r="A4035">
        <f t="shared" ref="A4035:A4098" ca="1" si="396">RAND()</f>
        <v>0.84874727319548215</v>
      </c>
      <c r="R4035">
        <f t="shared" ref="R4035:R4098" ca="1" si="397">_xlfn.NORM.INV(RAND(),0,1)</f>
        <v>0.7019477590908082</v>
      </c>
      <c r="AH4035">
        <f t="shared" ref="AH4035:AH4098" ca="1" si="398">IF(AI4035&lt;$AL$4,$AL$1+SQRT(AI4035*($AL$2-$AL$1)*($AL$3-$AL$1)),$AL$2-SQRT((1-AI4035)*($AL$2-$AL$1)*($AL$2-$AL$3)))</f>
        <v>5.6240413526317434</v>
      </c>
      <c r="AI4035">
        <f t="shared" ref="AI4035:AI4098" ca="1" si="399">RAND()</f>
        <v>6.3259682272223783E-2</v>
      </c>
      <c r="AX4035">
        <f t="shared" ref="AX4035:AX4098" ca="1" si="400">-LN(1-RAND())/$AW$2</f>
        <v>1.1705467736836845</v>
      </c>
    </row>
    <row r="4036" spans="1:50">
      <c r="A4036">
        <f t="shared" ca="1" si="396"/>
        <v>0.66709446552184215</v>
      </c>
      <c r="R4036">
        <f t="shared" ca="1" si="397"/>
        <v>-1.6415391935449632</v>
      </c>
      <c r="AH4036">
        <f t="shared" ca="1" si="398"/>
        <v>32.958181089461618</v>
      </c>
      <c r="AI4036">
        <f t="shared" ca="1" si="399"/>
        <v>0.85478820411020828</v>
      </c>
      <c r="AX4036">
        <f t="shared" ca="1" si="400"/>
        <v>0.14226019860407074</v>
      </c>
    </row>
    <row r="4037" spans="1:50">
      <c r="A4037">
        <f t="shared" ca="1" si="396"/>
        <v>0.29049903558214185</v>
      </c>
      <c r="R4037">
        <f t="shared" ca="1" si="397"/>
        <v>-0.93920836824591858</v>
      </c>
      <c r="AH4037">
        <f t="shared" ca="1" si="398"/>
        <v>19.937345176647085</v>
      </c>
      <c r="AI4037">
        <f t="shared" ca="1" si="399"/>
        <v>0.54811839248596783</v>
      </c>
      <c r="AX4037">
        <f t="shared" ca="1" si="400"/>
        <v>1.0220167864187977</v>
      </c>
    </row>
    <row r="4038" spans="1:50">
      <c r="A4038">
        <f t="shared" ca="1" si="396"/>
        <v>4.4588855961673945E-2</v>
      </c>
      <c r="R4038">
        <f t="shared" ca="1" si="397"/>
        <v>0.19145798143410789</v>
      </c>
      <c r="AH4038">
        <f t="shared" ca="1" si="398"/>
        <v>22.140698879010547</v>
      </c>
      <c r="AI4038">
        <f t="shared" ca="1" si="399"/>
        <v>0.6119296705250179</v>
      </c>
      <c r="AX4038">
        <f t="shared" ca="1" si="400"/>
        <v>0.75485346037042933</v>
      </c>
    </row>
    <row r="4039" spans="1:50">
      <c r="A4039">
        <f t="shared" ca="1" si="396"/>
        <v>0.72861868055579315</v>
      </c>
      <c r="R4039">
        <f t="shared" ca="1" si="397"/>
        <v>0.71906902277168216</v>
      </c>
      <c r="AH4039">
        <f t="shared" ca="1" si="398"/>
        <v>21.602235097619712</v>
      </c>
      <c r="AI4039">
        <f t="shared" ca="1" si="399"/>
        <v>0.59678347427456913</v>
      </c>
      <c r="AX4039">
        <f t="shared" ca="1" si="400"/>
        <v>1.9970701269481079</v>
      </c>
    </row>
    <row r="4040" spans="1:50">
      <c r="A4040">
        <f t="shared" ca="1" si="396"/>
        <v>0.2798285423211212</v>
      </c>
      <c r="R4040">
        <f t="shared" ca="1" si="397"/>
        <v>-1.8629374011443458</v>
      </c>
      <c r="AH4040">
        <f t="shared" ca="1" si="398"/>
        <v>41.993604713656346</v>
      </c>
      <c r="AI4040">
        <f t="shared" ca="1" si="399"/>
        <v>0.96794881725940707</v>
      </c>
      <c r="AX4040">
        <f t="shared" ca="1" si="400"/>
        <v>1.3580010446170716</v>
      </c>
    </row>
    <row r="4041" spans="1:50">
      <c r="A4041">
        <f t="shared" ca="1" si="396"/>
        <v>0.19310788143366409</v>
      </c>
      <c r="R4041">
        <f t="shared" ca="1" si="397"/>
        <v>-0.18724260083659527</v>
      </c>
      <c r="AH4041">
        <f t="shared" ca="1" si="398"/>
        <v>18.075609475282757</v>
      </c>
      <c r="AI4041">
        <f t="shared" ca="1" si="399"/>
        <v>0.490416644812672</v>
      </c>
      <c r="AX4041">
        <f t="shared" ca="1" si="400"/>
        <v>1.0514087590102212</v>
      </c>
    </row>
    <row r="4042" spans="1:50">
      <c r="A4042">
        <f t="shared" ca="1" si="396"/>
        <v>0.30495365671179597</v>
      </c>
      <c r="R4042">
        <f t="shared" ca="1" si="397"/>
        <v>-0.35247994244817382</v>
      </c>
      <c r="AH4042">
        <f t="shared" ca="1" si="398"/>
        <v>7.0444633531374805</v>
      </c>
      <c r="AI4042">
        <f t="shared" ca="1" si="399"/>
        <v>9.9248927867393921E-2</v>
      </c>
      <c r="AX4042">
        <f t="shared" ca="1" si="400"/>
        <v>6.226018482678179</v>
      </c>
    </row>
    <row r="4043" spans="1:50">
      <c r="A4043">
        <f t="shared" ca="1" si="396"/>
        <v>0.65992913807129006</v>
      </c>
      <c r="R4043">
        <f t="shared" ca="1" si="397"/>
        <v>1.0554937964928655</v>
      </c>
      <c r="AH4043">
        <f t="shared" ca="1" si="398"/>
        <v>19.564050917164344</v>
      </c>
      <c r="AI4043">
        <f t="shared" ca="1" si="399"/>
        <v>0.53682650171351765</v>
      </c>
      <c r="AX4043">
        <f t="shared" ca="1" si="400"/>
        <v>2.7032715221656369</v>
      </c>
    </row>
    <row r="4044" spans="1:50">
      <c r="A4044">
        <f t="shared" ca="1" si="396"/>
        <v>0.90745450702189923</v>
      </c>
      <c r="R4044">
        <f t="shared" ca="1" si="397"/>
        <v>0.53139457268297263</v>
      </c>
      <c r="AH4044">
        <f t="shared" ca="1" si="398"/>
        <v>23.609250359263473</v>
      </c>
      <c r="AI4044">
        <f t="shared" ca="1" si="399"/>
        <v>0.65176416669998249</v>
      </c>
      <c r="AX4044">
        <f t="shared" ca="1" si="400"/>
        <v>0.98206017033710669</v>
      </c>
    </row>
    <row r="4045" spans="1:50">
      <c r="A4045">
        <f t="shared" ca="1" si="396"/>
        <v>0.86020320688345031</v>
      </c>
      <c r="R4045">
        <f t="shared" ca="1" si="397"/>
        <v>3.4328230353216777E-2</v>
      </c>
      <c r="AH4045">
        <f t="shared" ca="1" si="398"/>
        <v>18.978433797440907</v>
      </c>
      <c r="AI4045">
        <f t="shared" ca="1" si="399"/>
        <v>0.51883121517012165</v>
      </c>
      <c r="AX4045">
        <f t="shared" ca="1" si="400"/>
        <v>2.3065208832714115</v>
      </c>
    </row>
    <row r="4046" spans="1:50">
      <c r="A4046">
        <f t="shared" ca="1" si="396"/>
        <v>0.87808734450937886</v>
      </c>
      <c r="R4046">
        <f t="shared" ca="1" si="397"/>
        <v>1.0618290012252491</v>
      </c>
      <c r="AH4046">
        <f t="shared" ca="1" si="398"/>
        <v>18.614620576714568</v>
      </c>
      <c r="AI4046">
        <f t="shared" ca="1" si="399"/>
        <v>0.50747897922820573</v>
      </c>
      <c r="AX4046">
        <f t="shared" ca="1" si="400"/>
        <v>1.5672220872883567</v>
      </c>
    </row>
    <row r="4047" spans="1:50">
      <c r="A4047">
        <f t="shared" ca="1" si="396"/>
        <v>0.44221434062849707</v>
      </c>
      <c r="R4047">
        <f t="shared" ca="1" si="397"/>
        <v>-2.3874104698344993</v>
      </c>
      <c r="AH4047">
        <f t="shared" ca="1" si="398"/>
        <v>3.7857117354561152</v>
      </c>
      <c r="AI4047">
        <f t="shared" ca="1" si="399"/>
        <v>2.8663226687940302E-2</v>
      </c>
      <c r="AX4047">
        <f t="shared" ca="1" si="400"/>
        <v>5.0186764197733229</v>
      </c>
    </row>
    <row r="4048" spans="1:50">
      <c r="A4048">
        <f t="shared" ca="1" si="396"/>
        <v>0.24403791254882601</v>
      </c>
      <c r="R4048">
        <f t="shared" ca="1" si="397"/>
        <v>-0.89041008648462483</v>
      </c>
      <c r="AH4048">
        <f t="shared" ca="1" si="398"/>
        <v>7.4274914227359288</v>
      </c>
      <c r="AI4048">
        <f t="shared" ca="1" si="399"/>
        <v>0.11033525766963159</v>
      </c>
      <c r="AX4048">
        <f t="shared" ca="1" si="400"/>
        <v>0.68344534639728194</v>
      </c>
    </row>
    <row r="4049" spans="1:50">
      <c r="A4049">
        <f t="shared" ca="1" si="396"/>
        <v>0.50591121640503411</v>
      </c>
      <c r="R4049">
        <f t="shared" ca="1" si="397"/>
        <v>-0.40243977881257414</v>
      </c>
      <c r="AH4049">
        <f t="shared" ca="1" si="398"/>
        <v>24.879190155252804</v>
      </c>
      <c r="AI4049">
        <f t="shared" ca="1" si="399"/>
        <v>0.68447245637202614</v>
      </c>
      <c r="AX4049">
        <f t="shared" ca="1" si="400"/>
        <v>3.8248387487103184</v>
      </c>
    </row>
    <row r="4050" spans="1:50">
      <c r="A4050">
        <f t="shared" ca="1" si="396"/>
        <v>0.41922611000176047</v>
      </c>
      <c r="R4050">
        <f t="shared" ca="1" si="397"/>
        <v>1.3046942056360917</v>
      </c>
      <c r="AH4050">
        <f t="shared" ca="1" si="398"/>
        <v>14.169291174084584</v>
      </c>
      <c r="AI4050">
        <f t="shared" ca="1" si="399"/>
        <v>0.35808015251623349</v>
      </c>
      <c r="AX4050">
        <f t="shared" ca="1" si="400"/>
        <v>0.36217825022497685</v>
      </c>
    </row>
    <row r="4051" spans="1:50">
      <c r="A4051">
        <f t="shared" ca="1" si="396"/>
        <v>0.5072622135697693</v>
      </c>
      <c r="R4051">
        <f t="shared" ca="1" si="397"/>
        <v>3.1373231192682149E-2</v>
      </c>
      <c r="AH4051">
        <f t="shared" ca="1" si="398"/>
        <v>25.587823727429676</v>
      </c>
      <c r="AI4051">
        <f t="shared" ca="1" si="399"/>
        <v>0.70202282481847722</v>
      </c>
      <c r="AX4051">
        <f t="shared" ca="1" si="400"/>
        <v>1.0222579865410693</v>
      </c>
    </row>
    <row r="4052" spans="1:50">
      <c r="A4052">
        <f t="shared" ca="1" si="396"/>
        <v>0.3718814887903954</v>
      </c>
      <c r="R4052">
        <f t="shared" ca="1" si="397"/>
        <v>-0.13021944215595138</v>
      </c>
      <c r="AH4052">
        <f t="shared" ca="1" si="398"/>
        <v>34.092440972872893</v>
      </c>
      <c r="AI4052">
        <f t="shared" ca="1" si="399"/>
        <v>0.87347478289923342</v>
      </c>
      <c r="AX4052">
        <f t="shared" ca="1" si="400"/>
        <v>3.2066305806469622</v>
      </c>
    </row>
    <row r="4053" spans="1:50">
      <c r="A4053">
        <f t="shared" ca="1" si="396"/>
        <v>0.62676518629011713</v>
      </c>
      <c r="R4053">
        <f t="shared" ca="1" si="397"/>
        <v>1.349250888022264</v>
      </c>
      <c r="AH4053">
        <f t="shared" ca="1" si="398"/>
        <v>14.455397648297868</v>
      </c>
      <c r="AI4053">
        <f t="shared" ca="1" si="399"/>
        <v>0.36829062182968575</v>
      </c>
      <c r="AX4053">
        <f t="shared" ca="1" si="400"/>
        <v>3.8282069552236924</v>
      </c>
    </row>
    <row r="4054" spans="1:50">
      <c r="A4054">
        <f t="shared" ca="1" si="396"/>
        <v>0.6529472607557012</v>
      </c>
      <c r="R4054">
        <f t="shared" ca="1" si="397"/>
        <v>0.15478033253220905</v>
      </c>
      <c r="AH4054">
        <f t="shared" ca="1" si="398"/>
        <v>3.7165474398316989</v>
      </c>
      <c r="AI4054">
        <f t="shared" ca="1" si="399"/>
        <v>2.762544974503911E-2</v>
      </c>
      <c r="AX4054">
        <f t="shared" ca="1" si="400"/>
        <v>1.0736562789197732</v>
      </c>
    </row>
    <row r="4055" spans="1:50">
      <c r="A4055">
        <f t="shared" ca="1" si="396"/>
        <v>0.30362341265236836</v>
      </c>
      <c r="R4055">
        <f t="shared" ca="1" si="397"/>
        <v>0.63046973646342797</v>
      </c>
      <c r="AH4055">
        <f t="shared" ca="1" si="398"/>
        <v>4.1215368394185514</v>
      </c>
      <c r="AI4055">
        <f t="shared" ca="1" si="399"/>
        <v>3.3974131837368526E-2</v>
      </c>
      <c r="AX4055">
        <f t="shared" ca="1" si="400"/>
        <v>0.20160319340623462</v>
      </c>
    </row>
    <row r="4056" spans="1:50">
      <c r="A4056">
        <f t="shared" ca="1" si="396"/>
        <v>0.46732717506816968</v>
      </c>
      <c r="R4056">
        <f t="shared" ca="1" si="397"/>
        <v>-1.6041762133944488</v>
      </c>
      <c r="AH4056">
        <f t="shared" ca="1" si="398"/>
        <v>36.571813674505378</v>
      </c>
      <c r="AI4056">
        <f t="shared" ca="1" si="399"/>
        <v>0.90984190600389969</v>
      </c>
      <c r="AX4056">
        <f t="shared" ca="1" si="400"/>
        <v>6.766888345452024E-2</v>
      </c>
    </row>
    <row r="4057" spans="1:50">
      <c r="A4057">
        <f t="shared" ca="1" si="396"/>
        <v>0.42854617294321384</v>
      </c>
      <c r="R4057">
        <f t="shared" ca="1" si="397"/>
        <v>-0.27078230556761712</v>
      </c>
      <c r="AH4057">
        <f t="shared" ca="1" si="398"/>
        <v>18.003847583901599</v>
      </c>
      <c r="AI4057">
        <f t="shared" ca="1" si="399"/>
        <v>0.4881231152829002</v>
      </c>
      <c r="AX4057">
        <f t="shared" ca="1" si="400"/>
        <v>0.53653365284410715</v>
      </c>
    </row>
    <row r="4058" spans="1:50">
      <c r="A4058">
        <f t="shared" ca="1" si="396"/>
        <v>4.6584930985888229E-2</v>
      </c>
      <c r="R4058">
        <f t="shared" ca="1" si="397"/>
        <v>0.99779272172079725</v>
      </c>
      <c r="AH4058">
        <f t="shared" ca="1" si="398"/>
        <v>7.9116875351367506</v>
      </c>
      <c r="AI4058">
        <f t="shared" ca="1" si="399"/>
        <v>0.12518959930727647</v>
      </c>
      <c r="AX4058">
        <f t="shared" ca="1" si="400"/>
        <v>0.22357711663481217</v>
      </c>
    </row>
    <row r="4059" spans="1:50">
      <c r="A4059">
        <f t="shared" ca="1" si="396"/>
        <v>0.85182631344480009</v>
      </c>
      <c r="R4059">
        <f t="shared" ca="1" si="397"/>
        <v>-4.2631251486072705E-2</v>
      </c>
      <c r="AH4059">
        <f t="shared" ca="1" si="398"/>
        <v>6.3431615659012639</v>
      </c>
      <c r="AI4059">
        <f t="shared" ca="1" si="399"/>
        <v>8.0471397302253944E-2</v>
      </c>
      <c r="AX4059">
        <f t="shared" ca="1" si="400"/>
        <v>0.46669114842561887</v>
      </c>
    </row>
    <row r="4060" spans="1:50">
      <c r="A4060">
        <f t="shared" ca="1" si="396"/>
        <v>0.99195514871920587</v>
      </c>
      <c r="R4060">
        <f t="shared" ca="1" si="397"/>
        <v>-0.45173028761201584</v>
      </c>
      <c r="AH4060">
        <f t="shared" ca="1" si="398"/>
        <v>9.0827513567320981</v>
      </c>
      <c r="AI4060">
        <f t="shared" ca="1" si="399"/>
        <v>0.16499274441643752</v>
      </c>
      <c r="AX4060">
        <f t="shared" ca="1" si="400"/>
        <v>2.5033286753094273</v>
      </c>
    </row>
    <row r="4061" spans="1:50">
      <c r="A4061">
        <f t="shared" ca="1" si="396"/>
        <v>0.60777969009966915</v>
      </c>
      <c r="R4061">
        <f t="shared" ca="1" si="397"/>
        <v>0.53996468289633426</v>
      </c>
      <c r="AH4061">
        <f t="shared" ca="1" si="398"/>
        <v>7.8124064607047474</v>
      </c>
      <c r="AI4061">
        <f t="shared" ca="1" si="399"/>
        <v>0.12206738941452255</v>
      </c>
      <c r="AX4061">
        <f t="shared" ca="1" si="400"/>
        <v>1.0826095821768762</v>
      </c>
    </row>
    <row r="4062" spans="1:50">
      <c r="A4062">
        <f t="shared" ca="1" si="396"/>
        <v>0.27337746242920735</v>
      </c>
      <c r="R4062">
        <f t="shared" ca="1" si="397"/>
        <v>-0.21180402200177115</v>
      </c>
      <c r="AH4062">
        <f t="shared" ca="1" si="398"/>
        <v>29.073877961594885</v>
      </c>
      <c r="AI4062">
        <f t="shared" ca="1" si="399"/>
        <v>0.78104870821688788</v>
      </c>
      <c r="AX4062">
        <f t="shared" ca="1" si="400"/>
        <v>0.59613104263892835</v>
      </c>
    </row>
    <row r="4063" spans="1:50">
      <c r="A4063">
        <f t="shared" ca="1" si="396"/>
        <v>0.46490721905972632</v>
      </c>
      <c r="R4063">
        <f t="shared" ca="1" si="397"/>
        <v>-1.8218140565521752</v>
      </c>
      <c r="AH4063">
        <f t="shared" ca="1" si="398"/>
        <v>7.2820020763082853</v>
      </c>
      <c r="AI4063">
        <f t="shared" ca="1" si="399"/>
        <v>0.10605510847871635</v>
      </c>
      <c r="AX4063">
        <f t="shared" ca="1" si="400"/>
        <v>1.9352116224037821</v>
      </c>
    </row>
    <row r="4064" spans="1:50">
      <c r="A4064">
        <f t="shared" ca="1" si="396"/>
        <v>0.81480701809091349</v>
      </c>
      <c r="R4064">
        <f t="shared" ca="1" si="397"/>
        <v>-0.28558443597626487</v>
      </c>
      <c r="AH4064">
        <f t="shared" ca="1" si="398"/>
        <v>10.322304246225187</v>
      </c>
      <c r="AI4064">
        <f t="shared" ca="1" si="399"/>
        <v>0.21284022983544015</v>
      </c>
      <c r="AX4064">
        <f t="shared" ca="1" si="400"/>
        <v>2.3242972309160285E-2</v>
      </c>
    </row>
    <row r="4065" spans="1:50">
      <c r="A4065">
        <f t="shared" ca="1" si="396"/>
        <v>9.4750366354373616E-2</v>
      </c>
      <c r="R4065">
        <f t="shared" ca="1" si="397"/>
        <v>1.7050271794118026</v>
      </c>
      <c r="AH4065">
        <f t="shared" ca="1" si="398"/>
        <v>39.181837395798645</v>
      </c>
      <c r="AI4065">
        <f t="shared" ca="1" si="399"/>
        <v>0.94148367893452967</v>
      </c>
      <c r="AX4065">
        <f t="shared" ca="1" si="400"/>
        <v>2.1172627434278164</v>
      </c>
    </row>
    <row r="4066" spans="1:50">
      <c r="A4066">
        <f t="shared" ca="1" si="396"/>
        <v>0.98057788593789297</v>
      </c>
      <c r="R4066">
        <f t="shared" ca="1" si="397"/>
        <v>-1.6087960329040862</v>
      </c>
      <c r="AH4066">
        <f t="shared" ca="1" si="398"/>
        <v>24.506809171566726</v>
      </c>
      <c r="AI4066">
        <f t="shared" ca="1" si="399"/>
        <v>0.67504861069254285</v>
      </c>
      <c r="AX4066">
        <f t="shared" ca="1" si="400"/>
        <v>0.59117029306574798</v>
      </c>
    </row>
    <row r="4067" spans="1:50">
      <c r="A4067">
        <f t="shared" ca="1" si="396"/>
        <v>0.73888913220265973</v>
      </c>
      <c r="R4067">
        <f t="shared" ca="1" si="397"/>
        <v>-1.4694430568845727</v>
      </c>
      <c r="AH4067">
        <f t="shared" ca="1" si="398"/>
        <v>45.575603499142957</v>
      </c>
      <c r="AI4067">
        <f t="shared" ca="1" si="399"/>
        <v>0.99021235780160199</v>
      </c>
      <c r="AX4067">
        <f t="shared" ca="1" si="400"/>
        <v>0.84591982013056288</v>
      </c>
    </row>
    <row r="4068" spans="1:50">
      <c r="A4068">
        <f t="shared" ca="1" si="396"/>
        <v>0.99974428482096833</v>
      </c>
      <c r="R4068">
        <f t="shared" ca="1" si="397"/>
        <v>-0.71484415168812554</v>
      </c>
      <c r="AH4068">
        <f t="shared" ca="1" si="398"/>
        <v>5.6558491266623259</v>
      </c>
      <c r="AI4068">
        <f t="shared" ca="1" si="399"/>
        <v>6.3977258687133998E-2</v>
      </c>
      <c r="AX4068">
        <f t="shared" ca="1" si="400"/>
        <v>2.5062450370250038</v>
      </c>
    </row>
    <row r="4069" spans="1:50">
      <c r="A4069">
        <f t="shared" ca="1" si="396"/>
        <v>0.83106458566893504</v>
      </c>
      <c r="R4069">
        <f t="shared" ca="1" si="397"/>
        <v>-7.0190928105219666E-2</v>
      </c>
      <c r="AH4069">
        <f t="shared" ca="1" si="398"/>
        <v>22.979981563581259</v>
      </c>
      <c r="AI4069">
        <f t="shared" ca="1" si="399"/>
        <v>0.6349593018477957</v>
      </c>
      <c r="AX4069">
        <f t="shared" ca="1" si="400"/>
        <v>7.0552288797857451E-2</v>
      </c>
    </row>
    <row r="4070" spans="1:50">
      <c r="A4070">
        <f t="shared" ca="1" si="396"/>
        <v>0.43820831856016151</v>
      </c>
      <c r="R4070">
        <f t="shared" ca="1" si="397"/>
        <v>-0.16532839488500217</v>
      </c>
      <c r="AH4070">
        <f t="shared" ca="1" si="398"/>
        <v>40.771397540396045</v>
      </c>
      <c r="AI4070">
        <f t="shared" ca="1" si="399"/>
        <v>0.95741644832129591</v>
      </c>
      <c r="AX4070">
        <f t="shared" ca="1" si="400"/>
        <v>1.9115324821924258</v>
      </c>
    </row>
    <row r="4071" spans="1:50">
      <c r="A4071">
        <f t="shared" ca="1" si="396"/>
        <v>0.62086744869431665</v>
      </c>
      <c r="R4071">
        <f t="shared" ca="1" si="397"/>
        <v>-0.9416959141011868</v>
      </c>
      <c r="AH4071">
        <f t="shared" ca="1" si="398"/>
        <v>11.633884380122147</v>
      </c>
      <c r="AI4071">
        <f t="shared" ca="1" si="399"/>
        <v>0.26402058612108237</v>
      </c>
      <c r="AX4071">
        <f t="shared" ca="1" si="400"/>
        <v>0.50654362612704784</v>
      </c>
    </row>
    <row r="4072" spans="1:50">
      <c r="A4072">
        <f t="shared" ca="1" si="396"/>
        <v>0.76022451346425668</v>
      </c>
      <c r="R4072">
        <f t="shared" ca="1" si="397"/>
        <v>0.51692092028369307</v>
      </c>
      <c r="AH4072">
        <f t="shared" ca="1" si="398"/>
        <v>34.032898116062682</v>
      </c>
      <c r="AI4072">
        <f t="shared" ca="1" si="399"/>
        <v>0.87252582871398265</v>
      </c>
      <c r="AX4072">
        <f t="shared" ca="1" si="400"/>
        <v>0.44524171380112604</v>
      </c>
    </row>
    <row r="4073" spans="1:50">
      <c r="A4073">
        <f t="shared" ca="1" si="396"/>
        <v>0.3004795139877583</v>
      </c>
      <c r="R4073">
        <f t="shared" ca="1" si="397"/>
        <v>-1.2104452015071077</v>
      </c>
      <c r="AH4073">
        <f t="shared" ca="1" si="398"/>
        <v>12.217173232329458</v>
      </c>
      <c r="AI4073">
        <f t="shared" ca="1" si="399"/>
        <v>0.28622900072209911</v>
      </c>
      <c r="AX4073">
        <f t="shared" ca="1" si="400"/>
        <v>1.5022722192394342</v>
      </c>
    </row>
    <row r="4074" spans="1:50">
      <c r="A4074">
        <f t="shared" ca="1" si="396"/>
        <v>0.57922327971249588</v>
      </c>
      <c r="R4074">
        <f t="shared" ca="1" si="397"/>
        <v>-0.9251438839276297</v>
      </c>
      <c r="AH4074">
        <f t="shared" ca="1" si="398"/>
        <v>13.171269255078982</v>
      </c>
      <c r="AI4074">
        <f t="shared" ca="1" si="399"/>
        <v>0.32182229585905464</v>
      </c>
      <c r="AX4074">
        <f t="shared" ca="1" si="400"/>
        <v>0.43607032856521649</v>
      </c>
    </row>
    <row r="4075" spans="1:50">
      <c r="A4075">
        <f t="shared" ca="1" si="396"/>
        <v>0.23173527692817275</v>
      </c>
      <c r="R4075">
        <f t="shared" ca="1" si="397"/>
        <v>-0.79476077659918221</v>
      </c>
      <c r="AH4075">
        <f t="shared" ca="1" si="398"/>
        <v>15.3435822912612</v>
      </c>
      <c r="AI4075">
        <f t="shared" ca="1" si="399"/>
        <v>0.39946635579870793</v>
      </c>
      <c r="AX4075">
        <f t="shared" ca="1" si="400"/>
        <v>0.6929991094624145</v>
      </c>
    </row>
    <row r="4076" spans="1:50">
      <c r="A4076">
        <f t="shared" ca="1" si="396"/>
        <v>0.42358680511197722</v>
      </c>
      <c r="R4076">
        <f t="shared" ca="1" si="397"/>
        <v>2.228270674054762</v>
      </c>
      <c r="AH4076">
        <f t="shared" ca="1" si="398"/>
        <v>12.988760730460612</v>
      </c>
      <c r="AI4076">
        <f t="shared" ca="1" si="399"/>
        <v>0.31508408386645292</v>
      </c>
      <c r="AX4076">
        <f t="shared" ca="1" si="400"/>
        <v>0.71695893648580677</v>
      </c>
    </row>
    <row r="4077" spans="1:50">
      <c r="A4077">
        <f t="shared" ca="1" si="396"/>
        <v>0.94772607565713773</v>
      </c>
      <c r="R4077">
        <f t="shared" ca="1" si="397"/>
        <v>0.96686945815795133</v>
      </c>
      <c r="AH4077">
        <f t="shared" ca="1" si="398"/>
        <v>16.521137523500698</v>
      </c>
      <c r="AI4077">
        <f t="shared" ca="1" si="399"/>
        <v>0.43958288363982345</v>
      </c>
      <c r="AX4077">
        <f t="shared" ca="1" si="400"/>
        <v>7.51597904228722E-2</v>
      </c>
    </row>
    <row r="4078" spans="1:50">
      <c r="A4078">
        <f t="shared" ca="1" si="396"/>
        <v>0.44058335020970618</v>
      </c>
      <c r="R4078">
        <f t="shared" ca="1" si="397"/>
        <v>1.2806197473718017</v>
      </c>
      <c r="AH4078">
        <f t="shared" ca="1" si="398"/>
        <v>27.517539965061083</v>
      </c>
      <c r="AI4078">
        <f t="shared" ca="1" si="399"/>
        <v>0.74726949538868714</v>
      </c>
      <c r="AX4078">
        <f t="shared" ca="1" si="400"/>
        <v>0.31283791758154283</v>
      </c>
    </row>
    <row r="4079" spans="1:50">
      <c r="A4079">
        <f t="shared" ca="1" si="396"/>
        <v>0.68173470996544794</v>
      </c>
      <c r="R4079">
        <f t="shared" ca="1" si="397"/>
        <v>-1.7712811310400631</v>
      </c>
      <c r="AH4079">
        <f t="shared" ca="1" si="398"/>
        <v>20.643805426644263</v>
      </c>
      <c r="AI4079">
        <f t="shared" ca="1" si="399"/>
        <v>0.56910692008563957</v>
      </c>
      <c r="AX4079">
        <f t="shared" ca="1" si="400"/>
        <v>1.5742239644706997</v>
      </c>
    </row>
    <row r="4080" spans="1:50">
      <c r="A4080">
        <f t="shared" ca="1" si="396"/>
        <v>0.59858158986574739</v>
      </c>
      <c r="R4080">
        <f t="shared" ca="1" si="397"/>
        <v>-0.91784690563222149</v>
      </c>
      <c r="AH4080">
        <f t="shared" ca="1" si="398"/>
        <v>8.2692904550827198</v>
      </c>
      <c r="AI4080">
        <f t="shared" ca="1" si="399"/>
        <v>0.13676232926104437</v>
      </c>
      <c r="AX4080">
        <f t="shared" ca="1" si="400"/>
        <v>0.26216633087903923</v>
      </c>
    </row>
    <row r="4081" spans="1:50">
      <c r="A4081">
        <f t="shared" ca="1" si="396"/>
        <v>0.60864269429835949</v>
      </c>
      <c r="R4081">
        <f t="shared" ca="1" si="397"/>
        <v>-4.5879577822824369E-2</v>
      </c>
      <c r="AH4081">
        <f t="shared" ca="1" si="398"/>
        <v>36.020269393231786</v>
      </c>
      <c r="AI4081">
        <f t="shared" ca="1" si="399"/>
        <v>0.90228356608109406</v>
      </c>
      <c r="AX4081">
        <f t="shared" ca="1" si="400"/>
        <v>0.55862061796834783</v>
      </c>
    </row>
    <row r="4082" spans="1:50">
      <c r="A4082">
        <f t="shared" ca="1" si="396"/>
        <v>0.77340875582878621</v>
      </c>
      <c r="R4082">
        <f t="shared" ca="1" si="397"/>
        <v>-0.45505689923592951</v>
      </c>
      <c r="AH4082">
        <f t="shared" ca="1" si="398"/>
        <v>28.529002865828311</v>
      </c>
      <c r="AI4082">
        <f t="shared" ca="1" si="399"/>
        <v>0.7694981410321956</v>
      </c>
      <c r="AX4082">
        <f t="shared" ca="1" si="400"/>
        <v>4.7963185074100592</v>
      </c>
    </row>
    <row r="4083" spans="1:50">
      <c r="A4083">
        <f t="shared" ca="1" si="396"/>
        <v>0.50737654590621684</v>
      </c>
      <c r="R4083">
        <f t="shared" ca="1" si="397"/>
        <v>0.42939804100870393</v>
      </c>
      <c r="AH4083">
        <f t="shared" ca="1" si="398"/>
        <v>25.642019580476038</v>
      </c>
      <c r="AI4083">
        <f t="shared" ca="1" si="399"/>
        <v>0.70334439494104362</v>
      </c>
      <c r="AX4083">
        <f t="shared" ca="1" si="400"/>
        <v>0.68570445340889152</v>
      </c>
    </row>
    <row r="4084" spans="1:50">
      <c r="A4084">
        <f t="shared" ca="1" si="396"/>
        <v>0.87035540764594199</v>
      </c>
      <c r="R4084">
        <f t="shared" ca="1" si="397"/>
        <v>-0.59423017004603351</v>
      </c>
      <c r="AH4084">
        <f t="shared" ca="1" si="398"/>
        <v>11.505589920033962</v>
      </c>
      <c r="AI4084">
        <f t="shared" ca="1" si="399"/>
        <v>0.25909019629770469</v>
      </c>
      <c r="AX4084">
        <f t="shared" ca="1" si="400"/>
        <v>0.11863172605257138</v>
      </c>
    </row>
    <row r="4085" spans="1:50">
      <c r="A4085">
        <f t="shared" ca="1" si="396"/>
        <v>0.42841889398135125</v>
      </c>
      <c r="R4085">
        <f t="shared" ca="1" si="397"/>
        <v>-0.61942773301098142</v>
      </c>
      <c r="AH4085">
        <f t="shared" ca="1" si="398"/>
        <v>25.850756527243416</v>
      </c>
      <c r="AI4085">
        <f t="shared" ca="1" si="399"/>
        <v>0.7084070198467618</v>
      </c>
      <c r="AX4085">
        <f t="shared" ca="1" si="400"/>
        <v>1.7241994439054886</v>
      </c>
    </row>
    <row r="4086" spans="1:50">
      <c r="A4086">
        <f t="shared" ca="1" si="396"/>
        <v>0.27944447899826663</v>
      </c>
      <c r="R4086">
        <f t="shared" ca="1" si="397"/>
        <v>2.0108472516405702</v>
      </c>
      <c r="AH4086">
        <f t="shared" ca="1" si="398"/>
        <v>16.739057056883347</v>
      </c>
      <c r="AI4086">
        <f t="shared" ca="1" si="399"/>
        <v>0.44685483726736941</v>
      </c>
      <c r="AX4086">
        <f t="shared" ca="1" si="400"/>
        <v>0.30811474755675927</v>
      </c>
    </row>
    <row r="4087" spans="1:50">
      <c r="A4087">
        <f t="shared" ca="1" si="396"/>
        <v>0.53618278289543742</v>
      </c>
      <c r="R4087">
        <f t="shared" ca="1" si="397"/>
        <v>-2.010635921632709</v>
      </c>
      <c r="AH4087">
        <f t="shared" ca="1" si="398"/>
        <v>31.204722790326141</v>
      </c>
      <c r="AI4087">
        <f t="shared" ca="1" si="399"/>
        <v>0.82336877730575719</v>
      </c>
      <c r="AX4087">
        <f t="shared" ca="1" si="400"/>
        <v>0.40383420954616533</v>
      </c>
    </row>
    <row r="4088" spans="1:50">
      <c r="A4088">
        <f t="shared" ca="1" si="396"/>
        <v>0.14222129950563711</v>
      </c>
      <c r="R4088">
        <f t="shared" ca="1" si="397"/>
        <v>0.49305003457969404</v>
      </c>
      <c r="AH4088">
        <f t="shared" ca="1" si="398"/>
        <v>14.565833279946979</v>
      </c>
      <c r="AI4088">
        <f t="shared" ca="1" si="399"/>
        <v>0.37220991442774365</v>
      </c>
      <c r="AX4088">
        <f t="shared" ca="1" si="400"/>
        <v>0.13667797348593202</v>
      </c>
    </row>
    <row r="4089" spans="1:50">
      <c r="A4089">
        <f t="shared" ca="1" si="396"/>
        <v>0.4339701762667213</v>
      </c>
      <c r="R4089">
        <f t="shared" ca="1" si="397"/>
        <v>-1.1828372015694577</v>
      </c>
      <c r="AH4089">
        <f t="shared" ca="1" si="398"/>
        <v>16.702839078423978</v>
      </c>
      <c r="AI4089">
        <f t="shared" ca="1" si="399"/>
        <v>0.44564953728133538</v>
      </c>
      <c r="AX4089">
        <f t="shared" ca="1" si="400"/>
        <v>1.3191949610754665</v>
      </c>
    </row>
    <row r="4090" spans="1:50">
      <c r="A4090">
        <f t="shared" ca="1" si="396"/>
        <v>0.87721457523456592</v>
      </c>
      <c r="R4090">
        <f t="shared" ca="1" si="397"/>
        <v>0.40161852011461174</v>
      </c>
      <c r="AH4090">
        <f t="shared" ca="1" si="398"/>
        <v>17.072408940933919</v>
      </c>
      <c r="AI4090">
        <f t="shared" ca="1" si="399"/>
        <v>0.4578868735234557</v>
      </c>
      <c r="AX4090">
        <f t="shared" ca="1" si="400"/>
        <v>4.6251920009008956</v>
      </c>
    </row>
    <row r="4091" spans="1:50">
      <c r="A4091">
        <f t="shared" ca="1" si="396"/>
        <v>0.47047996134374104</v>
      </c>
      <c r="R4091">
        <f t="shared" ca="1" si="397"/>
        <v>0.74107470231824957</v>
      </c>
      <c r="AH4091">
        <f t="shared" ca="1" si="398"/>
        <v>33.887119451334222</v>
      </c>
      <c r="AI4091">
        <f t="shared" ca="1" si="399"/>
        <v>0.87018754021221401</v>
      </c>
      <c r="AX4091">
        <f t="shared" ca="1" si="400"/>
        <v>0.35348415115504012</v>
      </c>
    </row>
    <row r="4092" spans="1:50">
      <c r="A4092">
        <f t="shared" ca="1" si="396"/>
        <v>4.3860003516752455E-3</v>
      </c>
      <c r="R4092">
        <f t="shared" ca="1" si="397"/>
        <v>1.0304114070321126</v>
      </c>
      <c r="AH4092">
        <f t="shared" ca="1" si="398"/>
        <v>2.7128888195615417</v>
      </c>
      <c r="AI4092">
        <f t="shared" ca="1" si="399"/>
        <v>1.4719531494604032E-2</v>
      </c>
      <c r="AX4092">
        <f t="shared" ca="1" si="400"/>
        <v>0.6522558321905082</v>
      </c>
    </row>
    <row r="4093" spans="1:50">
      <c r="A4093">
        <f t="shared" ca="1" si="396"/>
        <v>0.36226672701764884</v>
      </c>
      <c r="R4093">
        <f t="shared" ca="1" si="397"/>
        <v>-1.2291015828148519</v>
      </c>
      <c r="AH4093">
        <f t="shared" ca="1" si="398"/>
        <v>5.7487147851484464</v>
      </c>
      <c r="AI4093">
        <f t="shared" ca="1" si="399"/>
        <v>6.6095443361968709E-2</v>
      </c>
      <c r="AX4093">
        <f t="shared" ca="1" si="400"/>
        <v>2.7421858019609333</v>
      </c>
    </row>
    <row r="4094" spans="1:50">
      <c r="A4094">
        <f t="shared" ca="1" si="396"/>
        <v>0.5163071823288079</v>
      </c>
      <c r="R4094">
        <f t="shared" ca="1" si="397"/>
        <v>0.52877022340697821</v>
      </c>
      <c r="AH4094">
        <f t="shared" ca="1" si="398"/>
        <v>9.2241480602947128</v>
      </c>
      <c r="AI4094">
        <f t="shared" ca="1" si="399"/>
        <v>0.17016981487647742</v>
      </c>
      <c r="AX4094">
        <f t="shared" ca="1" si="400"/>
        <v>1.8548530659156428</v>
      </c>
    </row>
    <row r="4095" spans="1:50">
      <c r="A4095">
        <f t="shared" ca="1" si="396"/>
        <v>0.8456648223578741</v>
      </c>
      <c r="R4095">
        <f t="shared" ca="1" si="397"/>
        <v>-2.410092018579975</v>
      </c>
      <c r="AH4095">
        <f t="shared" ca="1" si="398"/>
        <v>18.337336180292411</v>
      </c>
      <c r="AI4095">
        <f t="shared" ca="1" si="399"/>
        <v>0.49873785992009001</v>
      </c>
      <c r="AX4095">
        <f t="shared" ca="1" si="400"/>
        <v>7.6442027917807094</v>
      </c>
    </row>
    <row r="4096" spans="1:50">
      <c r="A4096">
        <f t="shared" ca="1" si="396"/>
        <v>0.38074770036909111</v>
      </c>
      <c r="R4096">
        <f t="shared" ca="1" si="397"/>
        <v>-0.69163719560799219</v>
      </c>
      <c r="AH4096">
        <f t="shared" ca="1" si="398"/>
        <v>36.250702614454944</v>
      </c>
      <c r="AI4096">
        <f t="shared" ca="1" si="399"/>
        <v>0.90547841070192192</v>
      </c>
      <c r="AX4096">
        <f t="shared" ca="1" si="400"/>
        <v>1.2025021854963751</v>
      </c>
    </row>
    <row r="4097" spans="1:50">
      <c r="A4097">
        <f t="shared" ca="1" si="396"/>
        <v>0.85256104212052453</v>
      </c>
      <c r="R4097">
        <f t="shared" ca="1" si="397"/>
        <v>0.14669407629079045</v>
      </c>
      <c r="AH4097">
        <f t="shared" ca="1" si="398"/>
        <v>19.424958248847691</v>
      </c>
      <c r="AI4097">
        <f t="shared" ca="1" si="399"/>
        <v>0.53258341095764661</v>
      </c>
      <c r="AX4097">
        <f t="shared" ca="1" si="400"/>
        <v>1.8567715859124609</v>
      </c>
    </row>
    <row r="4098" spans="1:50">
      <c r="A4098">
        <f t="shared" ca="1" si="396"/>
        <v>0.12718093175915601</v>
      </c>
      <c r="R4098">
        <f t="shared" ca="1" si="397"/>
        <v>0.60956572486249483</v>
      </c>
      <c r="AH4098">
        <f t="shared" ca="1" si="398"/>
        <v>33.39211392437899</v>
      </c>
      <c r="AI4098">
        <f t="shared" ca="1" si="399"/>
        <v>0.86208906004959684</v>
      </c>
      <c r="AX4098">
        <f t="shared" ca="1" si="400"/>
        <v>2.1333959094500305</v>
      </c>
    </row>
    <row r="4099" spans="1:50">
      <c r="A4099">
        <f t="shared" ref="A4099:A4162" ca="1" si="401">RAND()</f>
        <v>0.18460706290162132</v>
      </c>
      <c r="R4099">
        <f t="shared" ref="R4099:R4162" ca="1" si="402">_xlfn.NORM.INV(RAND(),0,1)</f>
        <v>-0.10328936862408984</v>
      </c>
      <c r="AH4099">
        <f t="shared" ref="AH4099:AH4162" ca="1" si="403">IF(AI4099&lt;$AL$4,$AL$1+SQRT(AI4099*($AL$2-$AL$1)*($AL$3-$AL$1)),$AL$2-SQRT((1-AI4099)*($AL$2-$AL$1)*($AL$2-$AL$3)))</f>
        <v>10.368802175605524</v>
      </c>
      <c r="AI4099">
        <f t="shared" ref="AI4099:AI4162" ca="1" si="404">RAND()</f>
        <v>0.2146840795018552</v>
      </c>
      <c r="AX4099">
        <f t="shared" ref="AX4099:AX4162" ca="1" si="405">-LN(1-RAND())/$AW$2</f>
        <v>0.58080081228490976</v>
      </c>
    </row>
    <row r="4100" spans="1:50">
      <c r="A4100">
        <f t="shared" ca="1" si="401"/>
        <v>0.94703363319829581</v>
      </c>
      <c r="R4100">
        <f t="shared" ca="1" si="402"/>
        <v>3.6505945938258413E-2</v>
      </c>
      <c r="AH4100">
        <f t="shared" ca="1" si="403"/>
        <v>25.116211964193418</v>
      </c>
      <c r="AI4100">
        <f t="shared" ca="1" si="404"/>
        <v>0.69039854649452459</v>
      </c>
      <c r="AX4100">
        <f t="shared" ca="1" si="405"/>
        <v>0.62632768463932664</v>
      </c>
    </row>
    <row r="4101" spans="1:50">
      <c r="A4101">
        <f t="shared" ca="1" si="401"/>
        <v>0.43679679389674231</v>
      </c>
      <c r="R4101">
        <f t="shared" ca="1" si="402"/>
        <v>-1.0149767953960827</v>
      </c>
      <c r="AH4101">
        <f t="shared" ca="1" si="403"/>
        <v>34.348053466659621</v>
      </c>
      <c r="AI4101">
        <f t="shared" ca="1" si="404"/>
        <v>0.87750828485872701</v>
      </c>
      <c r="AX4101">
        <f t="shared" ca="1" si="405"/>
        <v>3.5411782676763894</v>
      </c>
    </row>
    <row r="4102" spans="1:50">
      <c r="A4102">
        <f t="shared" ca="1" si="401"/>
        <v>0.9446461304979159</v>
      </c>
      <c r="R4102">
        <f t="shared" ca="1" si="402"/>
        <v>-0.75591669556246821</v>
      </c>
      <c r="AH4102">
        <f t="shared" ca="1" si="403"/>
        <v>42.17230983764189</v>
      </c>
      <c r="AI4102">
        <f t="shared" ca="1" si="404"/>
        <v>0.96936363336106102</v>
      </c>
      <c r="AX4102">
        <f t="shared" ca="1" si="405"/>
        <v>4.3673229134564258</v>
      </c>
    </row>
    <row r="4103" spans="1:50">
      <c r="A4103">
        <f t="shared" ca="1" si="401"/>
        <v>0.83905948768460004</v>
      </c>
      <c r="R4103">
        <f t="shared" ca="1" si="402"/>
        <v>-0.22430537402830264</v>
      </c>
      <c r="AH4103">
        <f t="shared" ca="1" si="403"/>
        <v>10.065536080868725</v>
      </c>
      <c r="AI4103">
        <f t="shared" ca="1" si="404"/>
        <v>0.20261929574580118</v>
      </c>
      <c r="AX4103">
        <f t="shared" ca="1" si="405"/>
        <v>6.429322872592409</v>
      </c>
    </row>
    <row r="4104" spans="1:50">
      <c r="A4104">
        <f t="shared" ca="1" si="401"/>
        <v>0.32608466219688304</v>
      </c>
      <c r="R4104">
        <f t="shared" ca="1" si="402"/>
        <v>4.8784328105649928E-2</v>
      </c>
      <c r="AH4104">
        <f t="shared" ca="1" si="403"/>
        <v>20.530007496642209</v>
      </c>
      <c r="AI4104">
        <f t="shared" ca="1" si="404"/>
        <v>0.56575977092601781</v>
      </c>
      <c r="AX4104">
        <f t="shared" ca="1" si="405"/>
        <v>1.3106831886801371</v>
      </c>
    </row>
    <row r="4105" spans="1:50">
      <c r="A4105">
        <f t="shared" ca="1" si="401"/>
        <v>0.41596245607578608</v>
      </c>
      <c r="R4105">
        <f t="shared" ca="1" si="402"/>
        <v>-0.32730734727418953</v>
      </c>
      <c r="AH4105">
        <f t="shared" ca="1" si="403"/>
        <v>1.2385349023138139</v>
      </c>
      <c r="AI4105">
        <f t="shared" ca="1" si="404"/>
        <v>3.0679374084989774E-3</v>
      </c>
      <c r="AX4105">
        <f t="shared" ca="1" si="405"/>
        <v>1.0252466443713582</v>
      </c>
    </row>
    <row r="4106" spans="1:50">
      <c r="A4106">
        <f t="shared" ca="1" si="401"/>
        <v>0.69346614244876081</v>
      </c>
      <c r="R4106">
        <f t="shared" ca="1" si="402"/>
        <v>-1.0520356933020631</v>
      </c>
      <c r="AH4106">
        <f t="shared" ca="1" si="403"/>
        <v>7.5874001726793692</v>
      </c>
      <c r="AI4106">
        <f t="shared" ca="1" si="404"/>
        <v>0.11513728276074986</v>
      </c>
      <c r="AX4106">
        <f t="shared" ca="1" si="405"/>
        <v>1.0525428033354705</v>
      </c>
    </row>
    <row r="4107" spans="1:50">
      <c r="A4107">
        <f t="shared" ca="1" si="401"/>
        <v>0.27883099377347809</v>
      </c>
      <c r="R4107">
        <f t="shared" ca="1" si="402"/>
        <v>0.20197276586511395</v>
      </c>
      <c r="AH4107">
        <f t="shared" ca="1" si="403"/>
        <v>19.705691430876342</v>
      </c>
      <c r="AI4107">
        <f t="shared" ca="1" si="404"/>
        <v>0.54112743415936049</v>
      </c>
      <c r="AX4107">
        <f t="shared" ca="1" si="405"/>
        <v>2.6619691557447678</v>
      </c>
    </row>
    <row r="4108" spans="1:50">
      <c r="A4108">
        <f t="shared" ca="1" si="401"/>
        <v>0.32379533815383121</v>
      </c>
      <c r="R4108">
        <f t="shared" ca="1" si="402"/>
        <v>-0.76141542868326517</v>
      </c>
      <c r="AH4108">
        <f t="shared" ca="1" si="403"/>
        <v>22.006039994044635</v>
      </c>
      <c r="AI4108">
        <f t="shared" ca="1" si="404"/>
        <v>0.60816910159248572</v>
      </c>
      <c r="AX4108">
        <f t="shared" ca="1" si="405"/>
        <v>0.26975123332485895</v>
      </c>
    </row>
    <row r="4109" spans="1:50">
      <c r="A4109">
        <f t="shared" ca="1" si="401"/>
        <v>0.38866472426585885</v>
      </c>
      <c r="R4109">
        <f t="shared" ca="1" si="402"/>
        <v>0.33665984429514462</v>
      </c>
      <c r="AH4109">
        <f t="shared" ca="1" si="403"/>
        <v>8.723780942506437</v>
      </c>
      <c r="AI4109">
        <f t="shared" ca="1" si="404"/>
        <v>0.15220870786567697</v>
      </c>
      <c r="AX4109">
        <f t="shared" ca="1" si="405"/>
        <v>0.1432358908700854</v>
      </c>
    </row>
    <row r="4110" spans="1:50">
      <c r="A4110">
        <f t="shared" ca="1" si="401"/>
        <v>2.206162211587126E-2</v>
      </c>
      <c r="R4110">
        <f t="shared" ca="1" si="402"/>
        <v>-2.0662694263161905</v>
      </c>
      <c r="AH4110">
        <f t="shared" ca="1" si="403"/>
        <v>13.380815073600019</v>
      </c>
      <c r="AI4110">
        <f t="shared" ca="1" si="404"/>
        <v>0.32951764766306013</v>
      </c>
      <c r="AX4110">
        <f t="shared" ca="1" si="405"/>
        <v>7.7281343617696757E-2</v>
      </c>
    </row>
    <row r="4111" spans="1:50">
      <c r="A4111">
        <f t="shared" ca="1" si="401"/>
        <v>0.78329358769586976</v>
      </c>
      <c r="R4111">
        <f t="shared" ca="1" si="402"/>
        <v>0.19093480337758525</v>
      </c>
      <c r="AH4111">
        <f t="shared" ca="1" si="403"/>
        <v>22.370395863463912</v>
      </c>
      <c r="AI4111">
        <f t="shared" ca="1" si="404"/>
        <v>0.61830248762915385</v>
      </c>
      <c r="AX4111">
        <f t="shared" ca="1" si="405"/>
        <v>0.51267566229967587</v>
      </c>
    </row>
    <row r="4112" spans="1:50">
      <c r="A4112">
        <f t="shared" ca="1" si="401"/>
        <v>0.56095989863429441</v>
      </c>
      <c r="R4112">
        <f t="shared" ca="1" si="402"/>
        <v>-0.28377806673870287</v>
      </c>
      <c r="AH4112">
        <f t="shared" ca="1" si="403"/>
        <v>9.9125026057370285</v>
      </c>
      <c r="AI4112">
        <f t="shared" ca="1" si="404"/>
        <v>0.19651541581748677</v>
      </c>
      <c r="AX4112">
        <f t="shared" ca="1" si="405"/>
        <v>6.681604219608408</v>
      </c>
    </row>
    <row r="4113" spans="1:50">
      <c r="A4113">
        <f t="shared" ca="1" si="401"/>
        <v>0.98801188364635506</v>
      </c>
      <c r="R4113">
        <f t="shared" ca="1" si="402"/>
        <v>-1.1924971193312837</v>
      </c>
      <c r="AH4113">
        <f t="shared" ca="1" si="403"/>
        <v>28.618769328259432</v>
      </c>
      <c r="AI4113">
        <f t="shared" ca="1" si="404"/>
        <v>0.77142148748091022</v>
      </c>
      <c r="AX4113">
        <f t="shared" ca="1" si="405"/>
        <v>1.1562739737931205</v>
      </c>
    </row>
    <row r="4114" spans="1:50">
      <c r="A4114">
        <f t="shared" ca="1" si="401"/>
        <v>0.22089079851071247</v>
      </c>
      <c r="R4114">
        <f t="shared" ca="1" si="402"/>
        <v>-2.1761441315550605</v>
      </c>
      <c r="AH4114">
        <f t="shared" ca="1" si="403"/>
        <v>25.694577323077226</v>
      </c>
      <c r="AI4114">
        <f t="shared" ca="1" si="404"/>
        <v>0.70462321424806407</v>
      </c>
      <c r="AX4114">
        <f t="shared" ca="1" si="405"/>
        <v>1.0348187722254456</v>
      </c>
    </row>
    <row r="4115" spans="1:50">
      <c r="A4115">
        <f t="shared" ca="1" si="401"/>
        <v>0.21814560373082126</v>
      </c>
      <c r="R4115">
        <f t="shared" ca="1" si="402"/>
        <v>1.6664758107327222</v>
      </c>
      <c r="AH4115">
        <f t="shared" ca="1" si="403"/>
        <v>31.027922536520602</v>
      </c>
      <c r="AI4115">
        <f t="shared" ca="1" si="404"/>
        <v>0.8200301383598686</v>
      </c>
      <c r="AX4115">
        <f t="shared" ca="1" si="405"/>
        <v>9.7239933307986242</v>
      </c>
    </row>
    <row r="4116" spans="1:50">
      <c r="A4116">
        <f t="shared" ca="1" si="401"/>
        <v>0.50340268493834994</v>
      </c>
      <c r="R4116">
        <f t="shared" ca="1" si="402"/>
        <v>-2.8123069971143533</v>
      </c>
      <c r="AH4116">
        <f t="shared" ca="1" si="403"/>
        <v>13.997735067802459</v>
      </c>
      <c r="AI4116">
        <f t="shared" ca="1" si="404"/>
        <v>0.35191845987592951</v>
      </c>
      <c r="AX4116">
        <f t="shared" ca="1" si="405"/>
        <v>2.9474239619788696</v>
      </c>
    </row>
    <row r="4117" spans="1:50">
      <c r="A4117">
        <f t="shared" ca="1" si="401"/>
        <v>0.89483821256339213</v>
      </c>
      <c r="R4117">
        <f t="shared" ca="1" si="402"/>
        <v>0.52994544896290185</v>
      </c>
      <c r="AH4117">
        <f t="shared" ca="1" si="403"/>
        <v>24.41698137631926</v>
      </c>
      <c r="AI4117">
        <f t="shared" ca="1" si="404"/>
        <v>0.67275457905020219</v>
      </c>
      <c r="AX4117">
        <f t="shared" ca="1" si="405"/>
        <v>1.7348115990559203</v>
      </c>
    </row>
    <row r="4118" spans="1:50">
      <c r="A4118">
        <f t="shared" ca="1" si="401"/>
        <v>0.67090957813947805</v>
      </c>
      <c r="R4118">
        <f t="shared" ca="1" si="402"/>
        <v>-0.23145824794801267</v>
      </c>
      <c r="AH4118">
        <f t="shared" ca="1" si="403"/>
        <v>8.5281152540289273</v>
      </c>
      <c r="AI4118">
        <f t="shared" ca="1" si="404"/>
        <v>0.14545749957200171</v>
      </c>
      <c r="AX4118">
        <f t="shared" ca="1" si="405"/>
        <v>0.28129337174768559</v>
      </c>
    </row>
    <row r="4119" spans="1:50">
      <c r="A4119">
        <f t="shared" ca="1" si="401"/>
        <v>0.4606665318877029</v>
      </c>
      <c r="R4119">
        <f t="shared" ca="1" si="402"/>
        <v>-0.15607221081767894</v>
      </c>
      <c r="AH4119">
        <f t="shared" ca="1" si="403"/>
        <v>1.5122669899314534</v>
      </c>
      <c r="AI4119">
        <f t="shared" ca="1" si="404"/>
        <v>4.573902897672677E-3</v>
      </c>
      <c r="AX4119">
        <f t="shared" ca="1" si="405"/>
        <v>4.7582474066102186E-2</v>
      </c>
    </row>
    <row r="4120" spans="1:50">
      <c r="A4120">
        <f t="shared" ca="1" si="401"/>
        <v>0.22456719764728728</v>
      </c>
      <c r="R4120">
        <f t="shared" ca="1" si="402"/>
        <v>3.1016901225882516</v>
      </c>
      <c r="AH4120">
        <f t="shared" ca="1" si="403"/>
        <v>20.32057844808508</v>
      </c>
      <c r="AI4120">
        <f t="shared" ca="1" si="404"/>
        <v>0.55956596817186399</v>
      </c>
      <c r="AX4120">
        <f t="shared" ca="1" si="405"/>
        <v>8.8550407136428713E-2</v>
      </c>
    </row>
    <row r="4121" spans="1:50">
      <c r="A4121">
        <f t="shared" ca="1" si="401"/>
        <v>0.28093740338242079</v>
      </c>
      <c r="R4121">
        <f t="shared" ca="1" si="402"/>
        <v>1.9833923780960934</v>
      </c>
      <c r="AH4121">
        <f t="shared" ca="1" si="403"/>
        <v>38.009993487068193</v>
      </c>
      <c r="AI4121">
        <f t="shared" ca="1" si="404"/>
        <v>0.9281198719099264</v>
      </c>
      <c r="AX4121">
        <f t="shared" ca="1" si="405"/>
        <v>1.1365439693291364</v>
      </c>
    </row>
    <row r="4122" spans="1:50">
      <c r="A4122">
        <f t="shared" ca="1" si="401"/>
        <v>0.76295922260888016</v>
      </c>
      <c r="R4122">
        <f t="shared" ca="1" si="402"/>
        <v>0.57806346207942949</v>
      </c>
      <c r="AH4122">
        <f t="shared" ca="1" si="403"/>
        <v>8.9250821404431466</v>
      </c>
      <c r="AI4122">
        <f t="shared" ca="1" si="404"/>
        <v>0.15931418242731443</v>
      </c>
      <c r="AX4122">
        <f t="shared" ca="1" si="405"/>
        <v>0.90814746559492476</v>
      </c>
    </row>
    <row r="4123" spans="1:50">
      <c r="A4123">
        <f t="shared" ca="1" si="401"/>
        <v>0.5849135511313831</v>
      </c>
      <c r="R4123">
        <f t="shared" ca="1" si="402"/>
        <v>0.60338266997339662</v>
      </c>
      <c r="AH4123">
        <f t="shared" ca="1" si="403"/>
        <v>10.266719570342332</v>
      </c>
      <c r="AI4123">
        <f t="shared" ca="1" si="404"/>
        <v>0.21063321314909156</v>
      </c>
      <c r="AX4123">
        <f t="shared" ca="1" si="405"/>
        <v>1.4513941568310804</v>
      </c>
    </row>
    <row r="4124" spans="1:50">
      <c r="A4124">
        <f t="shared" ca="1" si="401"/>
        <v>0.1273753208432532</v>
      </c>
      <c r="R4124">
        <f t="shared" ca="1" si="402"/>
        <v>-0.94086253121513219</v>
      </c>
      <c r="AH4124">
        <f t="shared" ca="1" si="403"/>
        <v>17.660473633251414</v>
      </c>
      <c r="AI4124">
        <f t="shared" ca="1" si="404"/>
        <v>0.47707751718718661</v>
      </c>
      <c r="AX4124">
        <f t="shared" ca="1" si="405"/>
        <v>0.47069848920585905</v>
      </c>
    </row>
    <row r="4125" spans="1:50">
      <c r="A4125">
        <f t="shared" ca="1" si="401"/>
        <v>0.2355241938481899</v>
      </c>
      <c r="R4125">
        <f t="shared" ca="1" si="402"/>
        <v>0.38357633801966512</v>
      </c>
      <c r="AH4125">
        <f t="shared" ca="1" si="403"/>
        <v>20.57980330310626</v>
      </c>
      <c r="AI4125">
        <f t="shared" ca="1" si="404"/>
        <v>0.56722601315804144</v>
      </c>
      <c r="AX4125">
        <f t="shared" ca="1" si="405"/>
        <v>0.28156993793722068</v>
      </c>
    </row>
    <row r="4126" spans="1:50">
      <c r="A4126">
        <f t="shared" ca="1" si="401"/>
        <v>0.61909521493229736</v>
      </c>
      <c r="R4126">
        <f t="shared" ca="1" si="402"/>
        <v>0.32425222457997421</v>
      </c>
      <c r="AH4126">
        <f t="shared" ca="1" si="403"/>
        <v>12.856238050164968</v>
      </c>
      <c r="AI4126">
        <f t="shared" ca="1" si="404"/>
        <v>0.31017047410699372</v>
      </c>
      <c r="AX4126">
        <f t="shared" ca="1" si="405"/>
        <v>1.9318009110307124</v>
      </c>
    </row>
    <row r="4127" spans="1:50">
      <c r="A4127">
        <f t="shared" ca="1" si="401"/>
        <v>0.43157874303698962</v>
      </c>
      <c r="R4127">
        <f t="shared" ca="1" si="402"/>
        <v>0.45510796875515885</v>
      </c>
      <c r="AH4127">
        <f t="shared" ca="1" si="403"/>
        <v>15.468694470916041</v>
      </c>
      <c r="AI4127">
        <f t="shared" ca="1" si="404"/>
        <v>0.4037944692285278</v>
      </c>
      <c r="AX4127">
        <f t="shared" ca="1" si="405"/>
        <v>0.25103985675715657</v>
      </c>
    </row>
    <row r="4128" spans="1:50">
      <c r="A4128">
        <f t="shared" ca="1" si="401"/>
        <v>0.49212774887209099</v>
      </c>
      <c r="R4128">
        <f t="shared" ca="1" si="402"/>
        <v>1.0246415866345522</v>
      </c>
      <c r="AH4128">
        <f t="shared" ca="1" si="403"/>
        <v>21.801250489174382</v>
      </c>
      <c r="AI4128">
        <f t="shared" ca="1" si="404"/>
        <v>0.60241526301285597</v>
      </c>
      <c r="AX4128">
        <f t="shared" ca="1" si="405"/>
        <v>1.1724117885675585</v>
      </c>
    </row>
    <row r="4129" spans="1:50">
      <c r="A4129">
        <f t="shared" ca="1" si="401"/>
        <v>0.43713722220605933</v>
      </c>
      <c r="R4129">
        <f t="shared" ca="1" si="402"/>
        <v>-1.2737570009097861</v>
      </c>
      <c r="AH4129">
        <f t="shared" ca="1" si="403"/>
        <v>13.523613698458938</v>
      </c>
      <c r="AI4129">
        <f t="shared" ca="1" si="404"/>
        <v>0.33473662119037384</v>
      </c>
      <c r="AX4129">
        <f t="shared" ca="1" si="405"/>
        <v>1.9748387014382991</v>
      </c>
    </row>
    <row r="4130" spans="1:50">
      <c r="A4130">
        <f t="shared" ca="1" si="401"/>
        <v>0.71935200756015705</v>
      </c>
      <c r="R4130">
        <f t="shared" ca="1" si="402"/>
        <v>1.2754047893681182</v>
      </c>
      <c r="AH4130">
        <f t="shared" ca="1" si="403"/>
        <v>3.0851936738518448</v>
      </c>
      <c r="AI4130">
        <f t="shared" ca="1" si="404"/>
        <v>1.9036840010350886E-2</v>
      </c>
      <c r="AX4130">
        <f t="shared" ca="1" si="405"/>
        <v>0.4909562032708687</v>
      </c>
    </row>
    <row r="4131" spans="1:50">
      <c r="A4131">
        <f t="shared" ca="1" si="401"/>
        <v>0.98496103019349357</v>
      </c>
      <c r="R4131">
        <f t="shared" ca="1" si="402"/>
        <v>-2.2907759195481422E-2</v>
      </c>
      <c r="AH4131">
        <f t="shared" ca="1" si="403"/>
        <v>21.212078473387148</v>
      </c>
      <c r="AI4131">
        <f t="shared" ca="1" si="404"/>
        <v>0.58562778708879015</v>
      </c>
      <c r="AX4131">
        <f t="shared" ca="1" si="405"/>
        <v>3.8891113547741458</v>
      </c>
    </row>
    <row r="4132" spans="1:50">
      <c r="A4132">
        <f t="shared" ca="1" si="401"/>
        <v>0.82041617462128658</v>
      </c>
      <c r="R4132">
        <f t="shared" ca="1" si="402"/>
        <v>-1.1527160043579621</v>
      </c>
      <c r="AH4132">
        <f t="shared" ca="1" si="403"/>
        <v>22.830765273784674</v>
      </c>
      <c r="AI4132">
        <f t="shared" ca="1" si="404"/>
        <v>0.63091634219590764</v>
      </c>
      <c r="AX4132">
        <f t="shared" ca="1" si="405"/>
        <v>1.0129371999308872</v>
      </c>
    </row>
    <row r="4133" spans="1:50">
      <c r="A4133">
        <f t="shared" ca="1" si="401"/>
        <v>0.76282957904821769</v>
      </c>
      <c r="R4133">
        <f t="shared" ca="1" si="402"/>
        <v>0.4206023325484971</v>
      </c>
      <c r="AH4133">
        <f t="shared" ca="1" si="403"/>
        <v>4.4291657953513379</v>
      </c>
      <c r="AI4133">
        <f t="shared" ca="1" si="404"/>
        <v>3.9235019285420503E-2</v>
      </c>
      <c r="AX4133">
        <f t="shared" ca="1" si="405"/>
        <v>1.5281978672290881</v>
      </c>
    </row>
    <row r="4134" spans="1:50">
      <c r="A4134">
        <f t="shared" ca="1" si="401"/>
        <v>0.75142769269929899</v>
      </c>
      <c r="R4134">
        <f t="shared" ca="1" si="402"/>
        <v>0.3314186828529237</v>
      </c>
      <c r="AH4134">
        <f t="shared" ca="1" si="403"/>
        <v>32.764297837120331</v>
      </c>
      <c r="AI4134">
        <f t="shared" ca="1" si="404"/>
        <v>0.85146528547625255</v>
      </c>
      <c r="AX4134">
        <f t="shared" ca="1" si="405"/>
        <v>3.201659121492556E-2</v>
      </c>
    </row>
    <row r="4135" spans="1:50">
      <c r="A4135">
        <f t="shared" ca="1" si="401"/>
        <v>0.64410486810819889</v>
      </c>
      <c r="R4135">
        <f t="shared" ca="1" si="402"/>
        <v>-0.60951055001297927</v>
      </c>
      <c r="AH4135">
        <f t="shared" ca="1" si="403"/>
        <v>31.729150430809167</v>
      </c>
      <c r="AI4135">
        <f t="shared" ca="1" si="404"/>
        <v>0.83308802800999959</v>
      </c>
      <c r="AX4135">
        <f t="shared" ca="1" si="405"/>
        <v>3.3970462897479687</v>
      </c>
    </row>
    <row r="4136" spans="1:50">
      <c r="A4136">
        <f t="shared" ca="1" si="401"/>
        <v>0.40455032836657301</v>
      </c>
      <c r="R4136">
        <f t="shared" ca="1" si="402"/>
        <v>-0.37388264970455071</v>
      </c>
      <c r="AH4136">
        <f t="shared" ca="1" si="403"/>
        <v>25.391531329045463</v>
      </c>
      <c r="AI4136">
        <f t="shared" ca="1" si="404"/>
        <v>0.69721163483532456</v>
      </c>
      <c r="AX4136">
        <f t="shared" ca="1" si="405"/>
        <v>1.5950872223601833</v>
      </c>
    </row>
    <row r="4137" spans="1:50">
      <c r="A4137">
        <f t="shared" ca="1" si="401"/>
        <v>0.12456964712149321</v>
      </c>
      <c r="R4137">
        <f t="shared" ca="1" si="402"/>
        <v>-9.3088704711302749E-4</v>
      </c>
      <c r="AH4137">
        <f t="shared" ca="1" si="403"/>
        <v>9.3377990481432214</v>
      </c>
      <c r="AI4137">
        <f t="shared" ca="1" si="404"/>
        <v>0.17438898212700893</v>
      </c>
      <c r="AX4137">
        <f t="shared" ca="1" si="405"/>
        <v>0.85167112184141402</v>
      </c>
    </row>
    <row r="4138" spans="1:50">
      <c r="A4138">
        <f t="shared" ca="1" si="401"/>
        <v>0.87935170699032639</v>
      </c>
      <c r="R4138">
        <f t="shared" ca="1" si="402"/>
        <v>0.71974451036468345</v>
      </c>
      <c r="AH4138">
        <f t="shared" ca="1" si="403"/>
        <v>4.0460455593385225</v>
      </c>
      <c r="AI4138">
        <f t="shared" ca="1" si="404"/>
        <v>3.2740969336485959E-2</v>
      </c>
      <c r="AX4138">
        <f t="shared" ca="1" si="405"/>
        <v>1.8448634445073933</v>
      </c>
    </row>
    <row r="4139" spans="1:50">
      <c r="A4139">
        <f t="shared" ca="1" si="401"/>
        <v>0.80690119296482687</v>
      </c>
      <c r="R4139">
        <f t="shared" ca="1" si="402"/>
        <v>0.1480851854778461</v>
      </c>
      <c r="AH4139">
        <f t="shared" ca="1" si="403"/>
        <v>13.911334858184176</v>
      </c>
      <c r="AI4139">
        <f t="shared" ca="1" si="404"/>
        <v>0.34880412414094375</v>
      </c>
      <c r="AX4139">
        <f t="shared" ca="1" si="405"/>
        <v>1.183576356843699</v>
      </c>
    </row>
    <row r="4140" spans="1:50">
      <c r="A4140">
        <f t="shared" ca="1" si="401"/>
        <v>0.21597458419766846</v>
      </c>
      <c r="R4140">
        <f t="shared" ca="1" si="402"/>
        <v>1.4988840191214599</v>
      </c>
      <c r="AH4140">
        <f t="shared" ca="1" si="403"/>
        <v>20.060816175977958</v>
      </c>
      <c r="AI4140">
        <f t="shared" ca="1" si="404"/>
        <v>0.55182263597570835</v>
      </c>
      <c r="AX4140">
        <f t="shared" ca="1" si="405"/>
        <v>0.58107812939194903</v>
      </c>
    </row>
    <row r="4141" spans="1:50">
      <c r="A4141">
        <f t="shared" ca="1" si="401"/>
        <v>0.66931741205342066</v>
      </c>
      <c r="R4141">
        <f t="shared" ca="1" si="402"/>
        <v>-1.0835681244931059</v>
      </c>
      <c r="AH4141">
        <f t="shared" ca="1" si="403"/>
        <v>30.513564845703094</v>
      </c>
      <c r="AI4141">
        <f t="shared" ca="1" si="404"/>
        <v>0.81013942248869086</v>
      </c>
      <c r="AX4141">
        <f t="shared" ca="1" si="405"/>
        <v>0.19651177679230303</v>
      </c>
    </row>
    <row r="4142" spans="1:50">
      <c r="A4142">
        <f t="shared" ca="1" si="401"/>
        <v>0.84681583763036206</v>
      </c>
      <c r="R4142">
        <f t="shared" ca="1" si="402"/>
        <v>0.46940619328452948</v>
      </c>
      <c r="AH4142">
        <f t="shared" ca="1" si="403"/>
        <v>22.694809557937361</v>
      </c>
      <c r="AI4142">
        <f t="shared" ca="1" si="404"/>
        <v>0.62721328746134564</v>
      </c>
      <c r="AX4142">
        <f t="shared" ca="1" si="405"/>
        <v>0.62013634340855628</v>
      </c>
    </row>
    <row r="4143" spans="1:50">
      <c r="A4143">
        <f t="shared" ca="1" si="401"/>
        <v>0.70926606362537792</v>
      </c>
      <c r="R4143">
        <f t="shared" ca="1" si="402"/>
        <v>0.21003646994985956</v>
      </c>
      <c r="AH4143">
        <f t="shared" ca="1" si="403"/>
        <v>10.630139388155541</v>
      </c>
      <c r="AI4143">
        <f t="shared" ca="1" si="404"/>
        <v>0.22500703770196906</v>
      </c>
      <c r="AX4143">
        <f t="shared" ca="1" si="405"/>
        <v>0.7916751204371002</v>
      </c>
    </row>
    <row r="4144" spans="1:50">
      <c r="A4144">
        <f t="shared" ca="1" si="401"/>
        <v>9.9507476088040225E-2</v>
      </c>
      <c r="R4144">
        <f t="shared" ca="1" si="402"/>
        <v>0.24451881546553045</v>
      </c>
      <c r="AH4144">
        <f t="shared" ca="1" si="403"/>
        <v>32.507577348282481</v>
      </c>
      <c r="AI4144">
        <f t="shared" ca="1" si="404"/>
        <v>0.84700757488683998</v>
      </c>
      <c r="AX4144">
        <f t="shared" ca="1" si="405"/>
        <v>2.6931211258278149</v>
      </c>
    </row>
    <row r="4145" spans="1:50">
      <c r="A4145">
        <f t="shared" ca="1" si="401"/>
        <v>0.71398767605928648</v>
      </c>
      <c r="R4145">
        <f t="shared" ca="1" si="402"/>
        <v>-0.24239466433493592</v>
      </c>
      <c r="AH4145">
        <f t="shared" ca="1" si="403"/>
        <v>12.240101839306497</v>
      </c>
      <c r="AI4145">
        <f t="shared" ca="1" si="404"/>
        <v>0.2870950454470278</v>
      </c>
      <c r="AX4145">
        <f t="shared" ca="1" si="405"/>
        <v>0.70514425084878996</v>
      </c>
    </row>
    <row r="4146" spans="1:50">
      <c r="A4146">
        <f t="shared" ca="1" si="401"/>
        <v>0.29693590199216013</v>
      </c>
      <c r="R4146">
        <f t="shared" ca="1" si="402"/>
        <v>-0.58935501511196664</v>
      </c>
      <c r="AH4146">
        <f t="shared" ca="1" si="403"/>
        <v>4.6589723163808179</v>
      </c>
      <c r="AI4146">
        <f t="shared" ca="1" si="404"/>
        <v>4.3412046089605694E-2</v>
      </c>
      <c r="AX4146">
        <f t="shared" ca="1" si="405"/>
        <v>0.36252317411002732</v>
      </c>
    </row>
    <row r="4147" spans="1:50">
      <c r="A4147">
        <f t="shared" ca="1" si="401"/>
        <v>0.52685698054314622</v>
      </c>
      <c r="R4147">
        <f t="shared" ca="1" si="402"/>
        <v>-1.5379298153146908</v>
      </c>
      <c r="AH4147">
        <f t="shared" ca="1" si="403"/>
        <v>8.759405528099105</v>
      </c>
      <c r="AI4147">
        <f t="shared" ca="1" si="404"/>
        <v>0.15345437041138632</v>
      </c>
      <c r="AX4147">
        <f t="shared" ca="1" si="405"/>
        <v>0.10664675202380856</v>
      </c>
    </row>
    <row r="4148" spans="1:50">
      <c r="A4148">
        <f t="shared" ca="1" si="401"/>
        <v>0.53593889667253913</v>
      </c>
      <c r="R4148">
        <f t="shared" ca="1" si="402"/>
        <v>-0.50606552927509907</v>
      </c>
      <c r="AH4148">
        <f t="shared" ca="1" si="403"/>
        <v>21.691830125541298</v>
      </c>
      <c r="AI4148">
        <f t="shared" ca="1" si="404"/>
        <v>0.5993237591793944</v>
      </c>
      <c r="AX4148">
        <f t="shared" ca="1" si="405"/>
        <v>1.404285426847125</v>
      </c>
    </row>
    <row r="4149" spans="1:50">
      <c r="A4149">
        <f t="shared" ca="1" si="401"/>
        <v>0.1767685330363763</v>
      </c>
      <c r="R4149">
        <f t="shared" ca="1" si="402"/>
        <v>-8.5553327366230045E-2</v>
      </c>
      <c r="AH4149">
        <f t="shared" ca="1" si="403"/>
        <v>10.187455205078052</v>
      </c>
      <c r="AI4149">
        <f t="shared" ca="1" si="404"/>
        <v>0.20748063847616671</v>
      </c>
      <c r="AX4149">
        <f t="shared" ca="1" si="405"/>
        <v>1.3863299372868487</v>
      </c>
    </row>
    <row r="4150" spans="1:50">
      <c r="A4150">
        <f t="shared" ca="1" si="401"/>
        <v>0.10018086256339809</v>
      </c>
      <c r="R4150">
        <f t="shared" ca="1" si="402"/>
        <v>-1.7667939178160739</v>
      </c>
      <c r="AH4150">
        <f t="shared" ca="1" si="403"/>
        <v>14.245306033445011</v>
      </c>
      <c r="AI4150">
        <f t="shared" ca="1" si="404"/>
        <v>0.36080092967899813</v>
      </c>
      <c r="AX4150">
        <f t="shared" ca="1" si="405"/>
        <v>0.59067850314201908</v>
      </c>
    </row>
    <row r="4151" spans="1:50">
      <c r="A4151">
        <f t="shared" ca="1" si="401"/>
        <v>0.9146778214451865</v>
      </c>
      <c r="R4151">
        <f t="shared" ca="1" si="402"/>
        <v>0.88982925871748864</v>
      </c>
      <c r="AH4151">
        <f t="shared" ca="1" si="403"/>
        <v>19.657079534845</v>
      </c>
      <c r="AI4151">
        <f t="shared" ca="1" si="404"/>
        <v>0.53965358882263892</v>
      </c>
      <c r="AX4151">
        <f t="shared" ca="1" si="405"/>
        <v>1.2559705901713059</v>
      </c>
    </row>
    <row r="4152" spans="1:50">
      <c r="A4152">
        <f t="shared" ca="1" si="401"/>
        <v>0.8557708688606056</v>
      </c>
      <c r="R4152">
        <f t="shared" ca="1" si="402"/>
        <v>0.85829444106306263</v>
      </c>
      <c r="AH4152">
        <f t="shared" ca="1" si="403"/>
        <v>20.092005408055812</v>
      </c>
      <c r="AI4152">
        <f t="shared" ca="1" si="404"/>
        <v>0.55275592974411858</v>
      </c>
      <c r="AX4152">
        <f t="shared" ca="1" si="405"/>
        <v>1.7038626324411994</v>
      </c>
    </row>
    <row r="4153" spans="1:50">
      <c r="A4153">
        <f t="shared" ca="1" si="401"/>
        <v>0.16589636723043522</v>
      </c>
      <c r="R4153">
        <f t="shared" ca="1" si="402"/>
        <v>1.8448887895897057</v>
      </c>
      <c r="AH4153">
        <f t="shared" ca="1" si="403"/>
        <v>8.5466970637806572</v>
      </c>
      <c r="AI4153">
        <f t="shared" ca="1" si="404"/>
        <v>0.1460920614000738</v>
      </c>
      <c r="AX4153">
        <f t="shared" ca="1" si="405"/>
        <v>2.3125415349408227</v>
      </c>
    </row>
    <row r="4154" spans="1:50">
      <c r="A4154">
        <f t="shared" ca="1" si="401"/>
        <v>0.27807789056752141</v>
      </c>
      <c r="R4154">
        <f t="shared" ca="1" si="402"/>
        <v>-0.14154911902719627</v>
      </c>
      <c r="AH4154">
        <f t="shared" ca="1" si="403"/>
        <v>41.773768963139304</v>
      </c>
      <c r="AI4154">
        <f t="shared" ca="1" si="404"/>
        <v>0.96616456146409491</v>
      </c>
      <c r="AX4154">
        <f t="shared" ca="1" si="405"/>
        <v>1.7166573428697591</v>
      </c>
    </row>
    <row r="4155" spans="1:50">
      <c r="A4155">
        <f t="shared" ca="1" si="401"/>
        <v>0.58169074876969984</v>
      </c>
      <c r="R4155">
        <f t="shared" ca="1" si="402"/>
        <v>-0.43086967147982502</v>
      </c>
      <c r="AH4155">
        <f t="shared" ca="1" si="403"/>
        <v>13.584138466823802</v>
      </c>
      <c r="AI4155">
        <f t="shared" ca="1" si="404"/>
        <v>0.33694251439826917</v>
      </c>
      <c r="AX4155">
        <f t="shared" ca="1" si="405"/>
        <v>3.6301572353754521</v>
      </c>
    </row>
    <row r="4156" spans="1:50">
      <c r="A4156">
        <f t="shared" ca="1" si="401"/>
        <v>0.25473051160420968</v>
      </c>
      <c r="R4156">
        <f t="shared" ca="1" si="402"/>
        <v>0.47548984781498255</v>
      </c>
      <c r="AH4156">
        <f t="shared" ca="1" si="403"/>
        <v>0.60987378068825371</v>
      </c>
      <c r="AI4156">
        <f t="shared" ca="1" si="404"/>
        <v>7.4389205674196823E-4</v>
      </c>
      <c r="AX4156">
        <f t="shared" ca="1" si="405"/>
        <v>4.9551862943383496</v>
      </c>
    </row>
    <row r="4157" spans="1:50">
      <c r="A4157">
        <f t="shared" ca="1" si="401"/>
        <v>0.35957784087325506</v>
      </c>
      <c r="R4157">
        <f t="shared" ca="1" si="402"/>
        <v>1.1447350149669004</v>
      </c>
      <c r="AH4157">
        <f t="shared" ca="1" si="403"/>
        <v>27.381633337771074</v>
      </c>
      <c r="AI4157">
        <f t="shared" ca="1" si="404"/>
        <v>0.74420474476648557</v>
      </c>
      <c r="AX4157">
        <f t="shared" ca="1" si="405"/>
        <v>5.9546925174224343</v>
      </c>
    </row>
    <row r="4158" spans="1:50">
      <c r="A4158">
        <f t="shared" ca="1" si="401"/>
        <v>0.96922294035633372</v>
      </c>
      <c r="R4158">
        <f t="shared" ca="1" si="402"/>
        <v>0.33212548226845584</v>
      </c>
      <c r="AH4158">
        <f t="shared" ca="1" si="403"/>
        <v>36.908598410162682</v>
      </c>
      <c r="AI4158">
        <f t="shared" ca="1" si="404"/>
        <v>0.91430760220680252</v>
      </c>
      <c r="AX4158">
        <f t="shared" ca="1" si="405"/>
        <v>0.75424819427038059</v>
      </c>
    </row>
    <row r="4159" spans="1:50">
      <c r="A4159">
        <f t="shared" ca="1" si="401"/>
        <v>0.58165522768174183</v>
      </c>
      <c r="R4159">
        <f t="shared" ca="1" si="402"/>
        <v>8.7688441680151427E-2</v>
      </c>
      <c r="AH4159">
        <f t="shared" ca="1" si="403"/>
        <v>36.796781594424992</v>
      </c>
      <c r="AI4159">
        <f t="shared" ca="1" si="404"/>
        <v>0.91283751186734263</v>
      </c>
      <c r="AX4159">
        <f t="shared" ca="1" si="405"/>
        <v>0.1897960951521922</v>
      </c>
    </row>
    <row r="4160" spans="1:50">
      <c r="A4160">
        <f t="shared" ca="1" si="401"/>
        <v>0.57727351904838309</v>
      </c>
      <c r="R4160">
        <f t="shared" ca="1" si="402"/>
        <v>1.0723496000789319</v>
      </c>
      <c r="AH4160">
        <f t="shared" ca="1" si="403"/>
        <v>22.970183843112576</v>
      </c>
      <c r="AI4160">
        <f t="shared" ca="1" si="404"/>
        <v>0.63469451926243381</v>
      </c>
      <c r="AX4160">
        <f t="shared" ca="1" si="405"/>
        <v>0.90849529207790247</v>
      </c>
    </row>
    <row r="4161" spans="1:50">
      <c r="A4161">
        <f t="shared" ca="1" si="401"/>
        <v>9.1438334761358209E-2</v>
      </c>
      <c r="R4161">
        <f t="shared" ca="1" si="402"/>
        <v>0.26333128355208502</v>
      </c>
      <c r="AH4161">
        <f t="shared" ca="1" si="403"/>
        <v>31.133672270960243</v>
      </c>
      <c r="AI4161">
        <f t="shared" ca="1" si="404"/>
        <v>0.82203083901023277</v>
      </c>
      <c r="AX4161">
        <f t="shared" ca="1" si="405"/>
        <v>1.9954464800856575</v>
      </c>
    </row>
    <row r="4162" spans="1:50">
      <c r="A4162">
        <f t="shared" ca="1" si="401"/>
        <v>0.3570713772341787</v>
      </c>
      <c r="R4162">
        <f t="shared" ca="1" si="402"/>
        <v>0.57196402110297728</v>
      </c>
      <c r="AH4162">
        <f t="shared" ca="1" si="403"/>
        <v>18.444233545036909</v>
      </c>
      <c r="AI4162">
        <f t="shared" ca="1" si="404"/>
        <v>0.50211680171991302</v>
      </c>
      <c r="AX4162">
        <f t="shared" ca="1" si="405"/>
        <v>0.46135614824632348</v>
      </c>
    </row>
    <row r="4163" spans="1:50">
      <c r="A4163">
        <f t="shared" ref="A4163:A4226" ca="1" si="406">RAND()</f>
        <v>0.73174178806183821</v>
      </c>
      <c r="R4163">
        <f t="shared" ref="R4163:R4226" ca="1" si="407">_xlfn.NORM.INV(RAND(),0,1)</f>
        <v>-1.150687051996728</v>
      </c>
      <c r="AH4163">
        <f t="shared" ref="AH4163:AH4226" ca="1" si="408">IF(AI4163&lt;$AL$4,$AL$1+SQRT(AI4163*($AL$2-$AL$1)*($AL$3-$AL$1)),$AL$2-SQRT((1-AI4163)*($AL$2-$AL$1)*($AL$2-$AL$3)))</f>
        <v>25.08287618552751</v>
      </c>
      <c r="AI4163">
        <f t="shared" ref="AI4163:AI4226" ca="1" si="409">RAND()</f>
        <v>0.68956847040712399</v>
      </c>
      <c r="AX4163">
        <f t="shared" ref="AX4163:AX4226" ca="1" si="410">-LN(1-RAND())/$AW$2</f>
        <v>1.5102718473036312</v>
      </c>
    </row>
    <row r="4164" spans="1:50">
      <c r="A4164">
        <f t="shared" ca="1" si="406"/>
        <v>0.19231650162746439</v>
      </c>
      <c r="R4164">
        <f t="shared" ca="1" si="407"/>
        <v>-7.3292913778560953E-2</v>
      </c>
      <c r="AH4164">
        <f t="shared" ca="1" si="408"/>
        <v>24.247489410381988</v>
      </c>
      <c r="AI4164">
        <f t="shared" ca="1" si="409"/>
        <v>0.66840409916580612</v>
      </c>
      <c r="AX4164">
        <f t="shared" ca="1" si="410"/>
        <v>0.16249806324642194</v>
      </c>
    </row>
    <row r="4165" spans="1:50">
      <c r="A4165">
        <f t="shared" ca="1" si="406"/>
        <v>0.74438918105709972</v>
      </c>
      <c r="R4165">
        <f t="shared" ca="1" si="407"/>
        <v>0.40720592156949836</v>
      </c>
      <c r="AH4165">
        <f t="shared" ca="1" si="408"/>
        <v>8.438797761607729</v>
      </c>
      <c r="AI4165">
        <f t="shared" ca="1" si="409"/>
        <v>0.14242661532263123</v>
      </c>
      <c r="AX4165">
        <f t="shared" ca="1" si="410"/>
        <v>3.0487486528448224</v>
      </c>
    </row>
    <row r="4166" spans="1:50">
      <c r="A4166">
        <f t="shared" ca="1" si="406"/>
        <v>0.45676685137305262</v>
      </c>
      <c r="R4166">
        <f t="shared" ca="1" si="407"/>
        <v>-0.76633984318737913</v>
      </c>
      <c r="AH4166">
        <f t="shared" ca="1" si="408"/>
        <v>23.754640637554978</v>
      </c>
      <c r="AI4166">
        <f t="shared" ca="1" si="409"/>
        <v>0.65559055596805971</v>
      </c>
      <c r="AX4166">
        <f t="shared" ca="1" si="410"/>
        <v>0.29523068165425836</v>
      </c>
    </row>
    <row r="4167" spans="1:50">
      <c r="A4167">
        <f t="shared" ca="1" si="406"/>
        <v>0.65620667722767989</v>
      </c>
      <c r="R4167">
        <f t="shared" ca="1" si="407"/>
        <v>-1.3565355004888382</v>
      </c>
      <c r="AH4167">
        <f t="shared" ca="1" si="408"/>
        <v>11.220167787955212</v>
      </c>
      <c r="AI4167">
        <f t="shared" ca="1" si="409"/>
        <v>0.24806230680282682</v>
      </c>
      <c r="AX4167">
        <f t="shared" ca="1" si="410"/>
        <v>1.5853477994819669</v>
      </c>
    </row>
    <row r="4168" spans="1:50">
      <c r="A4168">
        <f t="shared" ca="1" si="406"/>
        <v>0.88468782915935096</v>
      </c>
      <c r="R4168">
        <f t="shared" ca="1" si="407"/>
        <v>-0.12794959578739937</v>
      </c>
      <c r="AH4168">
        <f t="shared" ca="1" si="408"/>
        <v>41.980198579850807</v>
      </c>
      <c r="AI4168">
        <f t="shared" ca="1" si="409"/>
        <v>0.96784139259068647</v>
      </c>
      <c r="AX4168">
        <f t="shared" ca="1" si="410"/>
        <v>1.1763649897357973</v>
      </c>
    </row>
    <row r="4169" spans="1:50">
      <c r="A4169">
        <f t="shared" ca="1" si="406"/>
        <v>0.21176801218532493</v>
      </c>
      <c r="R4169">
        <f t="shared" ca="1" si="407"/>
        <v>-0.53426094550012115</v>
      </c>
      <c r="AH4169">
        <f t="shared" ca="1" si="408"/>
        <v>17.628593826276557</v>
      </c>
      <c r="AI4169">
        <f t="shared" ca="1" si="409"/>
        <v>0.47604603116790989</v>
      </c>
      <c r="AX4169">
        <f t="shared" ca="1" si="410"/>
        <v>0.3296486900153795</v>
      </c>
    </row>
    <row r="4170" spans="1:50">
      <c r="A4170">
        <f t="shared" ca="1" si="406"/>
        <v>8.4370193527072201E-2</v>
      </c>
      <c r="R4170">
        <f t="shared" ca="1" si="407"/>
        <v>-1.1760611394461347</v>
      </c>
      <c r="AH4170">
        <f t="shared" ca="1" si="408"/>
        <v>20.738317237687408</v>
      </c>
      <c r="AI4170">
        <f t="shared" ca="1" si="409"/>
        <v>0.57187696095888907</v>
      </c>
      <c r="AX4170">
        <f t="shared" ca="1" si="410"/>
        <v>0.47042820005713798</v>
      </c>
    </row>
    <row r="4171" spans="1:50">
      <c r="A4171">
        <f t="shared" ca="1" si="406"/>
        <v>0.78543346656367397</v>
      </c>
      <c r="R4171">
        <f t="shared" ca="1" si="407"/>
        <v>-2.2789275073879964</v>
      </c>
      <c r="AH4171">
        <f t="shared" ca="1" si="408"/>
        <v>13.344616780956585</v>
      </c>
      <c r="AI4171">
        <f t="shared" ca="1" si="409"/>
        <v>0.32819144053253513</v>
      </c>
      <c r="AX4171">
        <f t="shared" ca="1" si="410"/>
        <v>0.25271699045122509</v>
      </c>
    </row>
    <row r="4172" spans="1:50">
      <c r="A4172">
        <f t="shared" ca="1" si="406"/>
        <v>0.79176112213126926</v>
      </c>
      <c r="R4172">
        <f t="shared" ca="1" si="407"/>
        <v>0.2356690245929341</v>
      </c>
      <c r="AH4172">
        <f t="shared" ca="1" si="408"/>
        <v>28.030400492828758</v>
      </c>
      <c r="AI4172">
        <f t="shared" ca="1" si="409"/>
        <v>0.75866834874725053</v>
      </c>
      <c r="AX4172">
        <f t="shared" ca="1" si="410"/>
        <v>0.18086229693816949</v>
      </c>
    </row>
    <row r="4173" spans="1:50">
      <c r="A4173">
        <f t="shared" ca="1" si="406"/>
        <v>0.47358043046617126</v>
      </c>
      <c r="R4173">
        <f t="shared" ca="1" si="407"/>
        <v>0.37233004494352973</v>
      </c>
      <c r="AH4173">
        <f t="shared" ca="1" si="408"/>
        <v>4.0990863175266465</v>
      </c>
      <c r="AI4173">
        <f t="shared" ca="1" si="409"/>
        <v>3.3605017277068328E-2</v>
      </c>
      <c r="AX4173">
        <f t="shared" ca="1" si="410"/>
        <v>0.39285660768066849</v>
      </c>
    </row>
    <row r="4174" spans="1:50">
      <c r="A4174">
        <f t="shared" ca="1" si="406"/>
        <v>0.45341889463356866</v>
      </c>
      <c r="R4174">
        <f t="shared" ca="1" si="407"/>
        <v>-1.132102912128663</v>
      </c>
      <c r="AH4174">
        <f t="shared" ca="1" si="408"/>
        <v>15.877115397797219</v>
      </c>
      <c r="AI4174">
        <f t="shared" ca="1" si="409"/>
        <v>0.41781437321237624</v>
      </c>
      <c r="AX4174">
        <f t="shared" ca="1" si="410"/>
        <v>2.1220916980540139</v>
      </c>
    </row>
    <row r="4175" spans="1:50">
      <c r="A4175">
        <f t="shared" ca="1" si="406"/>
        <v>0.52106592541191799</v>
      </c>
      <c r="R4175">
        <f t="shared" ca="1" si="407"/>
        <v>-1.3317575942446129</v>
      </c>
      <c r="AH4175">
        <f t="shared" ca="1" si="408"/>
        <v>19.706741857941154</v>
      </c>
      <c r="AI4175">
        <f t="shared" ca="1" si="409"/>
        <v>0.54115925556929267</v>
      </c>
      <c r="AX4175">
        <f t="shared" ca="1" si="410"/>
        <v>3.6584095750008645</v>
      </c>
    </row>
    <row r="4176" spans="1:50">
      <c r="A4176">
        <f t="shared" ca="1" si="406"/>
        <v>0.72679646514410445</v>
      </c>
      <c r="R4176">
        <f t="shared" ca="1" si="407"/>
        <v>0.17643448739909059</v>
      </c>
      <c r="AH4176">
        <f t="shared" ca="1" si="408"/>
        <v>16.794026390902182</v>
      </c>
      <c r="AI4176">
        <f t="shared" ca="1" si="409"/>
        <v>0.44868165833594975</v>
      </c>
      <c r="AX4176">
        <f t="shared" ca="1" si="410"/>
        <v>1.1466316302476294</v>
      </c>
    </row>
    <row r="4177" spans="1:50">
      <c r="A4177">
        <f t="shared" ca="1" si="406"/>
        <v>0.83302478157103732</v>
      </c>
      <c r="R4177">
        <f t="shared" ca="1" si="407"/>
        <v>-0.23413887359076624</v>
      </c>
      <c r="AH4177">
        <f t="shared" ca="1" si="408"/>
        <v>7.5854994884390079</v>
      </c>
      <c r="AI4177">
        <f t="shared" ca="1" si="409"/>
        <v>0.1150796049782169</v>
      </c>
      <c r="AX4177">
        <f t="shared" ca="1" si="410"/>
        <v>1.3864640399725607</v>
      </c>
    </row>
    <row r="4178" spans="1:50">
      <c r="A4178">
        <f t="shared" ca="1" si="406"/>
        <v>0.44765193990815511</v>
      </c>
      <c r="R4178">
        <f t="shared" ca="1" si="407"/>
        <v>-5.7382063373247832E-2</v>
      </c>
      <c r="AH4178">
        <f t="shared" ca="1" si="408"/>
        <v>14.99607098362366</v>
      </c>
      <c r="AI4178">
        <f t="shared" ca="1" si="409"/>
        <v>0.3873624767082432</v>
      </c>
      <c r="AX4178">
        <f t="shared" ca="1" si="410"/>
        <v>7.0112987023884923</v>
      </c>
    </row>
    <row r="4179" spans="1:50">
      <c r="A4179">
        <f t="shared" ca="1" si="406"/>
        <v>0.70747082443984943</v>
      </c>
      <c r="R4179">
        <f t="shared" ca="1" si="407"/>
        <v>-7.0070006372615484E-2</v>
      </c>
      <c r="AH4179">
        <f t="shared" ca="1" si="408"/>
        <v>21.411016201026957</v>
      </c>
      <c r="AI4179">
        <f t="shared" ca="1" si="409"/>
        <v>0.59133500267102845</v>
      </c>
      <c r="AX4179">
        <f t="shared" ca="1" si="410"/>
        <v>3.0280726919301859</v>
      </c>
    </row>
    <row r="4180" spans="1:50">
      <c r="A4180">
        <f t="shared" ca="1" si="406"/>
        <v>0.38465955971681443</v>
      </c>
      <c r="R4180">
        <f t="shared" ca="1" si="407"/>
        <v>1.1071700060826752</v>
      </c>
      <c r="AH4180">
        <f t="shared" ca="1" si="408"/>
        <v>17.46380765891935</v>
      </c>
      <c r="AI4180">
        <f t="shared" ca="1" si="409"/>
        <v>0.47069809397210238</v>
      </c>
      <c r="AX4180">
        <f t="shared" ca="1" si="410"/>
        <v>0.64236250518639237</v>
      </c>
    </row>
    <row r="4181" spans="1:50">
      <c r="A4181">
        <f t="shared" ca="1" si="406"/>
        <v>0.73524485685957497</v>
      </c>
      <c r="R4181">
        <f t="shared" ca="1" si="407"/>
        <v>0.1611288919073991</v>
      </c>
      <c r="AH4181">
        <f t="shared" ca="1" si="408"/>
        <v>22.169587214238671</v>
      </c>
      <c r="AI4181">
        <f t="shared" ca="1" si="409"/>
        <v>0.61273406208706616</v>
      </c>
      <c r="AX4181">
        <f t="shared" ca="1" si="410"/>
        <v>0.10578000625503294</v>
      </c>
    </row>
    <row r="4182" spans="1:50">
      <c r="A4182">
        <f t="shared" ca="1" si="406"/>
        <v>0.19338212540263255</v>
      </c>
      <c r="R4182">
        <f t="shared" ca="1" si="407"/>
        <v>-0.862556803071728</v>
      </c>
      <c r="AH4182">
        <f t="shared" ca="1" si="408"/>
        <v>13.203741382569611</v>
      </c>
      <c r="AI4182">
        <f t="shared" ca="1" si="409"/>
        <v>0.32301767587958996</v>
      </c>
      <c r="AX4182">
        <f t="shared" ca="1" si="410"/>
        <v>0.24831848236997486</v>
      </c>
    </row>
    <row r="4183" spans="1:50">
      <c r="A4183">
        <f t="shared" ca="1" si="406"/>
        <v>0.36827667815482057</v>
      </c>
      <c r="R4183">
        <f t="shared" ca="1" si="407"/>
        <v>3.2463060565628955E-2</v>
      </c>
      <c r="AH4183">
        <f t="shared" ca="1" si="408"/>
        <v>28.779535592905539</v>
      </c>
      <c r="AI4183">
        <f t="shared" ca="1" si="409"/>
        <v>0.7748459451736186</v>
      </c>
      <c r="AX4183">
        <f t="shared" ca="1" si="410"/>
        <v>8.0354439426798105</v>
      </c>
    </row>
    <row r="4184" spans="1:50">
      <c r="A4184">
        <f t="shared" ca="1" si="406"/>
        <v>0.25378462574827576</v>
      </c>
      <c r="R4184">
        <f t="shared" ca="1" si="407"/>
        <v>0.35870268930558058</v>
      </c>
      <c r="AH4184">
        <f t="shared" ca="1" si="408"/>
        <v>30.838992884008938</v>
      </c>
      <c r="AI4184">
        <f t="shared" ca="1" si="409"/>
        <v>0.81642790315046998</v>
      </c>
      <c r="AX4184">
        <f t="shared" ca="1" si="410"/>
        <v>5.2312448722254707</v>
      </c>
    </row>
    <row r="4185" spans="1:50">
      <c r="A4185">
        <f t="shared" ca="1" si="406"/>
        <v>0.48529500050925845</v>
      </c>
      <c r="R4185">
        <f t="shared" ca="1" si="407"/>
        <v>-1.3606772780383307</v>
      </c>
      <c r="AH4185">
        <f t="shared" ca="1" si="408"/>
        <v>25.640606587331501</v>
      </c>
      <c r="AI4185">
        <f t="shared" ca="1" si="409"/>
        <v>0.70330997628342129</v>
      </c>
      <c r="AX4185">
        <f t="shared" ca="1" si="410"/>
        <v>1.6476032015174338</v>
      </c>
    </row>
    <row r="4186" spans="1:50">
      <c r="A4186">
        <f t="shared" ca="1" si="406"/>
        <v>0.5926441327446681</v>
      </c>
      <c r="R4186">
        <f t="shared" ca="1" si="407"/>
        <v>-0.84433432636845085</v>
      </c>
      <c r="AH4186">
        <f t="shared" ca="1" si="408"/>
        <v>34.61055795669315</v>
      </c>
      <c r="AI4186">
        <f t="shared" ca="1" si="409"/>
        <v>0.8815825367978497</v>
      </c>
      <c r="AX4186">
        <f t="shared" ca="1" si="410"/>
        <v>2.8046610263979908</v>
      </c>
    </row>
    <row r="4187" spans="1:50">
      <c r="A4187">
        <f t="shared" ca="1" si="406"/>
        <v>0.42389943078251646</v>
      </c>
      <c r="R4187">
        <f t="shared" ca="1" si="407"/>
        <v>-0.27431122297197919</v>
      </c>
      <c r="AH4187">
        <f t="shared" ca="1" si="408"/>
        <v>13.61396273901326</v>
      </c>
      <c r="AI4187">
        <f t="shared" ca="1" si="409"/>
        <v>0.33802814622104227</v>
      </c>
      <c r="AX4187">
        <f t="shared" ca="1" si="410"/>
        <v>2.5368728239749769</v>
      </c>
    </row>
    <row r="4188" spans="1:50">
      <c r="A4188">
        <f t="shared" ca="1" si="406"/>
        <v>0.35203968573849831</v>
      </c>
      <c r="R4188">
        <f t="shared" ca="1" si="407"/>
        <v>-0.31021110725664552</v>
      </c>
      <c r="AH4188">
        <f t="shared" ca="1" si="408"/>
        <v>16.955456604208543</v>
      </c>
      <c r="AI4188">
        <f t="shared" ca="1" si="409"/>
        <v>0.45402907588182762</v>
      </c>
      <c r="AX4188">
        <f t="shared" ca="1" si="410"/>
        <v>0.13819309956577561</v>
      </c>
    </row>
    <row r="4189" spans="1:50">
      <c r="A4189">
        <f t="shared" ca="1" si="406"/>
        <v>0.84732024881414103</v>
      </c>
      <c r="R4189">
        <f t="shared" ca="1" si="407"/>
        <v>-0.22391880545053128</v>
      </c>
      <c r="AH4189">
        <f t="shared" ca="1" si="408"/>
        <v>3.8952400799781417</v>
      </c>
      <c r="AI4189">
        <f t="shared" ca="1" si="409"/>
        <v>3.0345790561336239E-2</v>
      </c>
      <c r="AX4189">
        <f t="shared" ca="1" si="410"/>
        <v>4.0266093859325851</v>
      </c>
    </row>
    <row r="4190" spans="1:50">
      <c r="A4190">
        <f t="shared" ca="1" si="406"/>
        <v>0.23484298197315834</v>
      </c>
      <c r="R4190">
        <f t="shared" ca="1" si="407"/>
        <v>1.0237415915281447</v>
      </c>
      <c r="AH4190">
        <f t="shared" ca="1" si="408"/>
        <v>17.074809557177531</v>
      </c>
      <c r="AI4190">
        <f t="shared" ca="1" si="409"/>
        <v>0.45796591715193613</v>
      </c>
      <c r="AX4190">
        <f t="shared" ca="1" si="410"/>
        <v>2.7004330304726603</v>
      </c>
    </row>
    <row r="4191" spans="1:50">
      <c r="A4191">
        <f t="shared" ca="1" si="406"/>
        <v>0.63277454937358479</v>
      </c>
      <c r="R4191">
        <f t="shared" ca="1" si="407"/>
        <v>0.21438311087380271</v>
      </c>
      <c r="AH4191">
        <f t="shared" ca="1" si="408"/>
        <v>29.289626100746524</v>
      </c>
      <c r="AI4191">
        <f t="shared" ca="1" si="409"/>
        <v>0.7855402064765602</v>
      </c>
      <c r="AX4191">
        <f t="shared" ca="1" si="410"/>
        <v>0.45466289140526306</v>
      </c>
    </row>
    <row r="4192" spans="1:50">
      <c r="A4192">
        <f t="shared" ca="1" si="406"/>
        <v>0.6237970926771812</v>
      </c>
      <c r="R4192">
        <f t="shared" ca="1" si="407"/>
        <v>1.8292506904483543</v>
      </c>
      <c r="AH4192">
        <f t="shared" ca="1" si="408"/>
        <v>36.212500593464974</v>
      </c>
      <c r="AI4192">
        <f t="shared" ca="1" si="409"/>
        <v>0.90495243005739812</v>
      </c>
      <c r="AX4192">
        <f t="shared" ca="1" si="410"/>
        <v>0.38165141191892082</v>
      </c>
    </row>
    <row r="4193" spans="1:50">
      <c r="A4193">
        <f t="shared" ca="1" si="406"/>
        <v>0.44080966777525143</v>
      </c>
      <c r="R4193">
        <f t="shared" ca="1" si="407"/>
        <v>-0.91130905017540564</v>
      </c>
      <c r="AH4193">
        <f t="shared" ca="1" si="408"/>
        <v>24.315342930034042</v>
      </c>
      <c r="AI4193">
        <f t="shared" ca="1" si="409"/>
        <v>0.67014919559912389</v>
      </c>
      <c r="AX4193">
        <f t="shared" ca="1" si="410"/>
        <v>1.1401600639940599</v>
      </c>
    </row>
    <row r="4194" spans="1:50">
      <c r="A4194">
        <f t="shared" ca="1" si="406"/>
        <v>0.87291802923644946</v>
      </c>
      <c r="R4194">
        <f t="shared" ca="1" si="407"/>
        <v>-0.17257895453406707</v>
      </c>
      <c r="AH4194">
        <f t="shared" ca="1" si="408"/>
        <v>19.411084730135325</v>
      </c>
      <c r="AI4194">
        <f t="shared" ca="1" si="409"/>
        <v>0.53215913130651982</v>
      </c>
      <c r="AX4194">
        <f t="shared" ca="1" si="410"/>
        <v>1.579981206753087</v>
      </c>
    </row>
    <row r="4195" spans="1:50">
      <c r="A4195">
        <f t="shared" ca="1" si="406"/>
        <v>0.26044838156410177</v>
      </c>
      <c r="R4195">
        <f t="shared" ca="1" si="407"/>
        <v>-0.22180705336597892</v>
      </c>
      <c r="AH4195">
        <f t="shared" ca="1" si="408"/>
        <v>13.499492668991543</v>
      </c>
      <c r="AI4195">
        <f t="shared" ca="1" si="409"/>
        <v>0.33385648228949893</v>
      </c>
      <c r="AX4195">
        <f t="shared" ca="1" si="410"/>
        <v>3.0100335485717178</v>
      </c>
    </row>
    <row r="4196" spans="1:50">
      <c r="A4196">
        <f t="shared" ca="1" si="406"/>
        <v>0.59071190972222476</v>
      </c>
      <c r="R4196">
        <f t="shared" ca="1" si="407"/>
        <v>-1.9264011630768785</v>
      </c>
      <c r="AH4196">
        <f t="shared" ca="1" si="408"/>
        <v>16.278879544704395</v>
      </c>
      <c r="AI4196">
        <f t="shared" ca="1" si="409"/>
        <v>0.43144301761972215</v>
      </c>
      <c r="AX4196">
        <f t="shared" ca="1" si="410"/>
        <v>3.5900717620376921</v>
      </c>
    </row>
    <row r="4197" spans="1:50">
      <c r="A4197">
        <f t="shared" ca="1" si="406"/>
        <v>0.31757969856342927</v>
      </c>
      <c r="R4197">
        <f t="shared" ca="1" si="407"/>
        <v>1.254978565445495</v>
      </c>
      <c r="AH4197">
        <f t="shared" ca="1" si="408"/>
        <v>40.355032673663516</v>
      </c>
      <c r="AI4197">
        <f t="shared" ca="1" si="409"/>
        <v>0.95348730263695081</v>
      </c>
      <c r="AX4197">
        <f t="shared" ca="1" si="410"/>
        <v>1.3101562472308199</v>
      </c>
    </row>
    <row r="4198" spans="1:50">
      <c r="A4198">
        <f t="shared" ca="1" si="406"/>
        <v>0.38222696113689936</v>
      </c>
      <c r="R4198">
        <f t="shared" ca="1" si="407"/>
        <v>-0.18937048113532043</v>
      </c>
      <c r="AH4198">
        <f t="shared" ca="1" si="408"/>
        <v>15.316976517305548</v>
      </c>
      <c r="AI4198">
        <f t="shared" ca="1" si="409"/>
        <v>0.39854394104943269</v>
      </c>
      <c r="AX4198">
        <f t="shared" ca="1" si="410"/>
        <v>2.7825540193836091</v>
      </c>
    </row>
    <row r="4199" spans="1:50">
      <c r="A4199">
        <f t="shared" ca="1" si="406"/>
        <v>0.67666190406708215</v>
      </c>
      <c r="R4199">
        <f t="shared" ca="1" si="407"/>
        <v>0.91695850212348695</v>
      </c>
      <c r="AH4199">
        <f t="shared" ca="1" si="408"/>
        <v>22.07906793692343</v>
      </c>
      <c r="AI4199">
        <f t="shared" ca="1" si="409"/>
        <v>0.61021077636453136</v>
      </c>
      <c r="AX4199">
        <f t="shared" ca="1" si="410"/>
        <v>1.0835615640084459</v>
      </c>
    </row>
    <row r="4200" spans="1:50">
      <c r="A4200">
        <f t="shared" ca="1" si="406"/>
        <v>0.62879623635727089</v>
      </c>
      <c r="R4200">
        <f t="shared" ca="1" si="407"/>
        <v>0.19736671685521023</v>
      </c>
      <c r="AH4200">
        <f t="shared" ca="1" si="408"/>
        <v>15.910438996195431</v>
      </c>
      <c r="AI4200">
        <f t="shared" ca="1" si="409"/>
        <v>0.41895091528394335</v>
      </c>
      <c r="AX4200">
        <f t="shared" ca="1" si="410"/>
        <v>3.5164753055740641</v>
      </c>
    </row>
    <row r="4201" spans="1:50">
      <c r="A4201">
        <f t="shared" ca="1" si="406"/>
        <v>0.4039305736764629</v>
      </c>
      <c r="R4201">
        <f t="shared" ca="1" si="407"/>
        <v>7.734949223923597E-2</v>
      </c>
      <c r="AH4201">
        <f t="shared" ca="1" si="408"/>
        <v>39.249591400105359</v>
      </c>
      <c r="AI4201">
        <f t="shared" ca="1" si="409"/>
        <v>0.94221435746765569</v>
      </c>
      <c r="AX4201">
        <f t="shared" ca="1" si="410"/>
        <v>1.7760653297046776</v>
      </c>
    </row>
    <row r="4202" spans="1:50">
      <c r="A4202">
        <f t="shared" ca="1" si="406"/>
        <v>0.82617687472558077</v>
      </c>
      <c r="R4202">
        <f t="shared" ca="1" si="407"/>
        <v>0.23494212894527741</v>
      </c>
      <c r="AH4202">
        <f t="shared" ca="1" si="408"/>
        <v>27.362323050794526</v>
      </c>
      <c r="AI4202">
        <f t="shared" ca="1" si="409"/>
        <v>0.74376779117170555</v>
      </c>
      <c r="AX4202">
        <f t="shared" ca="1" si="410"/>
        <v>5.1146507069594183</v>
      </c>
    </row>
    <row r="4203" spans="1:50">
      <c r="A4203">
        <f t="shared" ca="1" si="406"/>
        <v>0.87890283630428812</v>
      </c>
      <c r="R4203">
        <f t="shared" ca="1" si="407"/>
        <v>0.15800554557567947</v>
      </c>
      <c r="AH4203">
        <f t="shared" ca="1" si="408"/>
        <v>29.442258257355743</v>
      </c>
      <c r="AI4203">
        <f t="shared" ca="1" si="409"/>
        <v>0.78868962722137093</v>
      </c>
      <c r="AX4203">
        <f t="shared" ca="1" si="410"/>
        <v>1.5963888087268625</v>
      </c>
    </row>
    <row r="4204" spans="1:50">
      <c r="A4204">
        <f t="shared" ca="1" si="406"/>
        <v>0.66044242331695435</v>
      </c>
      <c r="R4204">
        <f t="shared" ca="1" si="407"/>
        <v>-1.0494408407374105</v>
      </c>
      <c r="AH4204">
        <f t="shared" ca="1" si="408"/>
        <v>31.794712892646714</v>
      </c>
      <c r="AI4204">
        <f t="shared" ca="1" si="409"/>
        <v>0.83428376066941812</v>
      </c>
      <c r="AX4204">
        <f t="shared" ca="1" si="410"/>
        <v>2.3820610389384647</v>
      </c>
    </row>
    <row r="4205" spans="1:50">
      <c r="A4205">
        <f t="shared" ca="1" si="406"/>
        <v>0.54405683761544299</v>
      </c>
      <c r="R4205">
        <f t="shared" ca="1" si="407"/>
        <v>-0.53508120392619485</v>
      </c>
      <c r="AH4205">
        <f t="shared" ca="1" si="408"/>
        <v>22.816240216117233</v>
      </c>
      <c r="AI4205">
        <f t="shared" ca="1" si="409"/>
        <v>0.63052160200607898</v>
      </c>
      <c r="AX4205">
        <f t="shared" ca="1" si="410"/>
        <v>3.2615506490698658E-2</v>
      </c>
    </row>
    <row r="4206" spans="1:50">
      <c r="A4206">
        <f t="shared" ca="1" si="406"/>
        <v>0.47419656017791512</v>
      </c>
      <c r="R4206">
        <f t="shared" ca="1" si="407"/>
        <v>-1.2634872806660786</v>
      </c>
      <c r="AH4206">
        <f t="shared" ca="1" si="408"/>
        <v>18.030417323255438</v>
      </c>
      <c r="AI4206">
        <f t="shared" ca="1" si="409"/>
        <v>0.48897289173739711</v>
      </c>
      <c r="AX4206">
        <f t="shared" ca="1" si="410"/>
        <v>1.4103695278189399</v>
      </c>
    </row>
    <row r="4207" spans="1:50">
      <c r="A4207">
        <f t="shared" ca="1" si="406"/>
        <v>0.34263490945728226</v>
      </c>
      <c r="R4207">
        <f t="shared" ca="1" si="407"/>
        <v>9.6739547576084745E-3</v>
      </c>
      <c r="AH4207">
        <f t="shared" ca="1" si="408"/>
        <v>24.073018208278601</v>
      </c>
      <c r="AI4207">
        <f t="shared" ca="1" si="409"/>
        <v>0.66389580758587352</v>
      </c>
      <c r="AX4207">
        <f t="shared" ca="1" si="410"/>
        <v>7.3796503640781816E-2</v>
      </c>
    </row>
    <row r="4208" spans="1:50">
      <c r="A4208">
        <f t="shared" ca="1" si="406"/>
        <v>0.83255329611622642</v>
      </c>
      <c r="R4208">
        <f t="shared" ca="1" si="407"/>
        <v>0.1597780890783991</v>
      </c>
      <c r="AH4208">
        <f t="shared" ca="1" si="408"/>
        <v>17.364816129246861</v>
      </c>
      <c r="AI4208">
        <f t="shared" ca="1" si="409"/>
        <v>0.46747238686106718</v>
      </c>
      <c r="AX4208">
        <f t="shared" ca="1" si="410"/>
        <v>0.33322689793696464</v>
      </c>
    </row>
    <row r="4209" spans="1:50">
      <c r="A4209">
        <f t="shared" ca="1" si="406"/>
        <v>0.50687234831054606</v>
      </c>
      <c r="R4209">
        <f t="shared" ca="1" si="407"/>
        <v>-0.29962882729074825</v>
      </c>
      <c r="AH4209">
        <f t="shared" ca="1" si="408"/>
        <v>9.969262435739088</v>
      </c>
      <c r="AI4209">
        <f t="shared" ca="1" si="409"/>
        <v>0.19877238702527689</v>
      </c>
      <c r="AX4209">
        <f t="shared" ca="1" si="410"/>
        <v>2.5982582243815426</v>
      </c>
    </row>
    <row r="4210" spans="1:50">
      <c r="A4210">
        <f t="shared" ca="1" si="406"/>
        <v>0.66545439604834367</v>
      </c>
      <c r="R4210">
        <f t="shared" ca="1" si="407"/>
        <v>-1.2907954135868942</v>
      </c>
      <c r="AH4210">
        <f t="shared" ca="1" si="408"/>
        <v>23.661812965476422</v>
      </c>
      <c r="AI4210">
        <f t="shared" ca="1" si="409"/>
        <v>0.65314995186722702</v>
      </c>
      <c r="AX4210">
        <f t="shared" ca="1" si="410"/>
        <v>0.12707439295877329</v>
      </c>
    </row>
    <row r="4211" spans="1:50">
      <c r="A4211">
        <f t="shared" ca="1" si="406"/>
        <v>0.47782167477755355</v>
      </c>
      <c r="R4211">
        <f t="shared" ca="1" si="407"/>
        <v>-5.6413503794458843E-3</v>
      </c>
      <c r="AH4211">
        <f t="shared" ca="1" si="408"/>
        <v>8.1177126857746007</v>
      </c>
      <c r="AI4211">
        <f t="shared" ca="1" si="409"/>
        <v>0.13179451849757173</v>
      </c>
      <c r="AX4211">
        <f t="shared" ca="1" si="410"/>
        <v>1.0176866771021125</v>
      </c>
    </row>
    <row r="4212" spans="1:50">
      <c r="A4212">
        <f t="shared" ca="1" si="406"/>
        <v>0.45969547600259786</v>
      </c>
      <c r="R4212">
        <f t="shared" ca="1" si="407"/>
        <v>0.1972637823600572</v>
      </c>
      <c r="AH4212">
        <f t="shared" ca="1" si="408"/>
        <v>13.361388344127626</v>
      </c>
      <c r="AI4212">
        <f t="shared" ca="1" si="409"/>
        <v>0.32880606796508649</v>
      </c>
      <c r="AX4212">
        <f t="shared" ca="1" si="410"/>
        <v>0.33454973236959262</v>
      </c>
    </row>
    <row r="4213" spans="1:50">
      <c r="A4213">
        <f t="shared" ca="1" si="406"/>
        <v>0.49383468271533049</v>
      </c>
      <c r="R4213">
        <f t="shared" ca="1" si="407"/>
        <v>3.0122965601672338E-2</v>
      </c>
      <c r="AH4213">
        <f t="shared" ca="1" si="408"/>
        <v>13.032813574465528</v>
      </c>
      <c r="AI4213">
        <f t="shared" ca="1" si="409"/>
        <v>0.3167135638898898</v>
      </c>
      <c r="AX4213">
        <f t="shared" ca="1" si="410"/>
        <v>1.3364050722038159</v>
      </c>
    </row>
    <row r="4214" spans="1:50">
      <c r="A4214">
        <f t="shared" ca="1" si="406"/>
        <v>0.73300730583700691</v>
      </c>
      <c r="R4214">
        <f t="shared" ca="1" si="407"/>
        <v>0.10230220468025734</v>
      </c>
      <c r="AH4214">
        <f t="shared" ca="1" si="408"/>
        <v>23.929293120823846</v>
      </c>
      <c r="AI4214">
        <f t="shared" ca="1" si="409"/>
        <v>0.66015912141003852</v>
      </c>
      <c r="AX4214">
        <f t="shared" ca="1" si="410"/>
        <v>0.61967549542789224</v>
      </c>
    </row>
    <row r="4215" spans="1:50">
      <c r="A4215">
        <f t="shared" ca="1" si="406"/>
        <v>0.58207344335261546</v>
      </c>
      <c r="R4215">
        <f t="shared" ca="1" si="407"/>
        <v>6.587109643768975E-2</v>
      </c>
      <c r="AH4215">
        <f t="shared" ca="1" si="408"/>
        <v>37.184036767316776</v>
      </c>
      <c r="AI4215">
        <f t="shared" ca="1" si="409"/>
        <v>0.91787554320925591</v>
      </c>
      <c r="AX4215">
        <f t="shared" ca="1" si="410"/>
        <v>4.4359261603563978</v>
      </c>
    </row>
    <row r="4216" spans="1:50">
      <c r="A4216">
        <f t="shared" ca="1" si="406"/>
        <v>0.64426641832046228</v>
      </c>
      <c r="R4216">
        <f t="shared" ca="1" si="407"/>
        <v>-1.9825779422248653</v>
      </c>
      <c r="AH4216">
        <f t="shared" ca="1" si="408"/>
        <v>11.471214543273966</v>
      </c>
      <c r="AI4216">
        <f t="shared" ca="1" si="409"/>
        <v>0.25776634561478828</v>
      </c>
      <c r="AX4216">
        <f t="shared" ca="1" si="410"/>
        <v>1.2276637082372344</v>
      </c>
    </row>
    <row r="4217" spans="1:50">
      <c r="A4217">
        <f t="shared" ca="1" si="406"/>
        <v>0.53655337808699854</v>
      </c>
      <c r="R4217">
        <f t="shared" ca="1" si="407"/>
        <v>-0.51734286451491751</v>
      </c>
      <c r="AH4217">
        <f t="shared" ca="1" si="408"/>
        <v>3.9855039577473943</v>
      </c>
      <c r="AI4217">
        <f t="shared" ca="1" si="409"/>
        <v>3.1768483594440289E-2</v>
      </c>
      <c r="AX4217">
        <f t="shared" ca="1" si="410"/>
        <v>0.19320844793798783</v>
      </c>
    </row>
    <row r="4218" spans="1:50">
      <c r="A4218">
        <f t="shared" ca="1" si="406"/>
        <v>0.18043340893124937</v>
      </c>
      <c r="R4218">
        <f t="shared" ca="1" si="407"/>
        <v>1.3277983860508396</v>
      </c>
      <c r="AH4218">
        <f t="shared" ca="1" si="408"/>
        <v>9.7747336603193826</v>
      </c>
      <c r="AI4218">
        <f t="shared" ca="1" si="409"/>
        <v>0.1910908362603615</v>
      </c>
      <c r="AX4218">
        <f t="shared" ca="1" si="410"/>
        <v>2.5792218184002023</v>
      </c>
    </row>
    <row r="4219" spans="1:50">
      <c r="A4219">
        <f t="shared" ca="1" si="406"/>
        <v>0.79380544841986611</v>
      </c>
      <c r="R4219">
        <f t="shared" ca="1" si="407"/>
        <v>-0.15125409823156261</v>
      </c>
      <c r="AH4219">
        <f t="shared" ca="1" si="408"/>
        <v>6.3262119957274807</v>
      </c>
      <c r="AI4219">
        <f t="shared" ca="1" si="409"/>
        <v>8.0041916429772542E-2</v>
      </c>
      <c r="AX4219">
        <f t="shared" ca="1" si="410"/>
        <v>1.1744969884130663</v>
      </c>
    </row>
    <row r="4220" spans="1:50">
      <c r="A4220">
        <f t="shared" ca="1" si="406"/>
        <v>0.69219934856806387</v>
      </c>
      <c r="R4220">
        <f t="shared" ca="1" si="407"/>
        <v>0.95439103175676976</v>
      </c>
      <c r="AH4220">
        <f t="shared" ca="1" si="408"/>
        <v>6.82163435898602</v>
      </c>
      <c r="AI4220">
        <f t="shared" ca="1" si="409"/>
        <v>9.3069390655397211E-2</v>
      </c>
      <c r="AX4220">
        <f t="shared" ca="1" si="410"/>
        <v>1.3910965580117982</v>
      </c>
    </row>
    <row r="4221" spans="1:50">
      <c r="A4221">
        <f t="shared" ca="1" si="406"/>
        <v>0.52026474988901195</v>
      </c>
      <c r="R4221">
        <f t="shared" ca="1" si="407"/>
        <v>-0.43604514004462813</v>
      </c>
      <c r="AH4221">
        <f t="shared" ca="1" si="408"/>
        <v>31.254597326214419</v>
      </c>
      <c r="AI4221">
        <f t="shared" ca="1" si="409"/>
        <v>0.82430493929881621</v>
      </c>
      <c r="AX4221">
        <f t="shared" ca="1" si="410"/>
        <v>0.91018070701289322</v>
      </c>
    </row>
    <row r="4222" spans="1:50">
      <c r="A4222">
        <f t="shared" ca="1" si="406"/>
        <v>0.9322854919959167</v>
      </c>
      <c r="R4222">
        <f t="shared" ca="1" si="407"/>
        <v>-1.6704749076366003</v>
      </c>
      <c r="AH4222">
        <f t="shared" ca="1" si="408"/>
        <v>31.289922886191817</v>
      </c>
      <c r="AI4222">
        <f t="shared" ca="1" si="409"/>
        <v>0.82496650719767561</v>
      </c>
      <c r="AX4222">
        <f t="shared" ca="1" si="410"/>
        <v>0.97544668499055331</v>
      </c>
    </row>
    <row r="4223" spans="1:50">
      <c r="A4223">
        <f t="shared" ca="1" si="406"/>
        <v>0.84403629002929426</v>
      </c>
      <c r="R4223">
        <f t="shared" ca="1" si="407"/>
        <v>1.7436197932256849</v>
      </c>
      <c r="AH4223">
        <f t="shared" ca="1" si="408"/>
        <v>27.618354492604588</v>
      </c>
      <c r="AI4223">
        <f t="shared" ca="1" si="409"/>
        <v>0.74953097219064335</v>
      </c>
      <c r="AX4223">
        <f t="shared" ca="1" si="410"/>
        <v>2.1758561348537748</v>
      </c>
    </row>
    <row r="4224" spans="1:50">
      <c r="A4224">
        <f t="shared" ca="1" si="406"/>
        <v>8.9523900190076611E-2</v>
      </c>
      <c r="R4224">
        <f t="shared" ca="1" si="407"/>
        <v>0.54055342103025183</v>
      </c>
      <c r="AH4224">
        <f t="shared" ca="1" si="408"/>
        <v>8.8503639308953428</v>
      </c>
      <c r="AI4224">
        <f t="shared" ca="1" si="409"/>
        <v>0.15665788341858655</v>
      </c>
      <c r="AX4224">
        <f t="shared" ca="1" si="410"/>
        <v>5.4879502377057774</v>
      </c>
    </row>
    <row r="4225" spans="1:50">
      <c r="A4225">
        <f t="shared" ca="1" si="406"/>
        <v>0.65606870101462378</v>
      </c>
      <c r="R4225">
        <f t="shared" ca="1" si="407"/>
        <v>0.53071560735868417</v>
      </c>
      <c r="AH4225">
        <f t="shared" ca="1" si="408"/>
        <v>9.0990216102750665</v>
      </c>
      <c r="AI4225">
        <f t="shared" ca="1" si="409"/>
        <v>0.16558438852850532</v>
      </c>
      <c r="AX4225">
        <f t="shared" ca="1" si="410"/>
        <v>6.5596871395680925</v>
      </c>
    </row>
    <row r="4226" spans="1:50">
      <c r="A4226">
        <f t="shared" ca="1" si="406"/>
        <v>0.1848289650843199</v>
      </c>
      <c r="R4226">
        <f t="shared" ca="1" si="407"/>
        <v>0.19495491234531223</v>
      </c>
      <c r="AH4226">
        <f t="shared" ca="1" si="408"/>
        <v>5.143854162523672</v>
      </c>
      <c r="AI4226">
        <f t="shared" ca="1" si="409"/>
        <v>5.2918471290624214E-2</v>
      </c>
      <c r="AX4226">
        <f t="shared" ca="1" si="410"/>
        <v>4.4120744360042272E-4</v>
      </c>
    </row>
    <row r="4227" spans="1:50">
      <c r="A4227">
        <f t="shared" ref="A4227:A4290" ca="1" si="411">RAND()</f>
        <v>0.80165499436700338</v>
      </c>
      <c r="R4227">
        <f t="shared" ref="R4227:R4290" ca="1" si="412">_xlfn.NORM.INV(RAND(),0,1)</f>
        <v>-0.71064160441150925</v>
      </c>
      <c r="AH4227">
        <f t="shared" ref="AH4227:AH4290" ca="1" si="413">IF(AI4227&lt;$AL$4,$AL$1+SQRT(AI4227*($AL$2-$AL$1)*($AL$3-$AL$1)),$AL$2-SQRT((1-AI4227)*($AL$2-$AL$1)*($AL$2-$AL$3)))</f>
        <v>32.994462758606645</v>
      </c>
      <c r="AI4227">
        <f t="shared" ref="AI4227:AI4290" ca="1" si="414">RAND()</f>
        <v>0.85540585156579174</v>
      </c>
      <c r="AX4227">
        <f t="shared" ref="AX4227:AX4290" ca="1" si="415">-LN(1-RAND())/$AW$2</f>
        <v>5.561917536070065</v>
      </c>
    </row>
    <row r="4228" spans="1:50">
      <c r="A4228">
        <f t="shared" ca="1" si="411"/>
        <v>0.60154294482167248</v>
      </c>
      <c r="R4228">
        <f t="shared" ca="1" si="412"/>
        <v>-1.2101576151409239</v>
      </c>
      <c r="AH4228">
        <f t="shared" ca="1" si="413"/>
        <v>39.258058985878577</v>
      </c>
      <c r="AI4228">
        <f t="shared" ca="1" si="414"/>
        <v>0.94230535162456797</v>
      </c>
      <c r="AX4228">
        <f t="shared" ca="1" si="415"/>
        <v>0.90055019914900114</v>
      </c>
    </row>
    <row r="4229" spans="1:50">
      <c r="A4229">
        <f t="shared" ca="1" si="411"/>
        <v>2.5640771061581469E-2</v>
      </c>
      <c r="R4229">
        <f t="shared" ca="1" si="412"/>
        <v>0.17440667289857828</v>
      </c>
      <c r="AH4229">
        <f t="shared" ca="1" si="413"/>
        <v>5.4194241571650048</v>
      </c>
      <c r="AI4229">
        <f t="shared" ca="1" si="414"/>
        <v>5.8740316390527236E-2</v>
      </c>
      <c r="AX4229">
        <f t="shared" ca="1" si="415"/>
        <v>4.0858417971383432</v>
      </c>
    </row>
    <row r="4230" spans="1:50">
      <c r="A4230">
        <f t="shared" ca="1" si="411"/>
        <v>0.16776536576446477</v>
      </c>
      <c r="R4230">
        <f t="shared" ca="1" si="412"/>
        <v>0.32377393458341164</v>
      </c>
      <c r="AH4230">
        <f t="shared" ca="1" si="413"/>
        <v>19.198528235401639</v>
      </c>
      <c r="AI4230">
        <f t="shared" ca="1" si="414"/>
        <v>0.52563466856732499</v>
      </c>
      <c r="AX4230">
        <f t="shared" ca="1" si="415"/>
        <v>1.5520865757580751</v>
      </c>
    </row>
    <row r="4231" spans="1:50">
      <c r="A4231">
        <f t="shared" ca="1" si="411"/>
        <v>0.3237998304085874</v>
      </c>
      <c r="R4231">
        <f t="shared" ca="1" si="412"/>
        <v>0.40379365207421669</v>
      </c>
      <c r="AH4231">
        <f t="shared" ca="1" si="413"/>
        <v>38.954157075871592</v>
      </c>
      <c r="AI4231">
        <f t="shared" ca="1" si="414"/>
        <v>0.9389946770477412</v>
      </c>
      <c r="AX4231">
        <f t="shared" ca="1" si="415"/>
        <v>1.4841680954962815</v>
      </c>
    </row>
    <row r="4232" spans="1:50">
      <c r="A4232">
        <f t="shared" ca="1" si="411"/>
        <v>0.39007271541880517</v>
      </c>
      <c r="R4232">
        <f t="shared" ca="1" si="412"/>
        <v>0.57112231661568758</v>
      </c>
      <c r="AH4232">
        <f t="shared" ca="1" si="413"/>
        <v>13.235241243610943</v>
      </c>
      <c r="AI4232">
        <f t="shared" ca="1" si="414"/>
        <v>0.32417625679225703</v>
      </c>
      <c r="AX4232">
        <f t="shared" ca="1" si="415"/>
        <v>0.43850709241093228</v>
      </c>
    </row>
    <row r="4233" spans="1:50">
      <c r="A4233">
        <f t="shared" ca="1" si="411"/>
        <v>0.43155259178956706</v>
      </c>
      <c r="R4233">
        <f t="shared" ca="1" si="412"/>
        <v>0.40513545580093097</v>
      </c>
      <c r="AH4233">
        <f t="shared" ca="1" si="413"/>
        <v>5.5200283815702038</v>
      </c>
      <c r="AI4233">
        <f t="shared" ca="1" si="414"/>
        <v>6.094142666668112E-2</v>
      </c>
      <c r="AX4233">
        <f t="shared" ca="1" si="415"/>
        <v>1.3093895477697231</v>
      </c>
    </row>
    <row r="4234" spans="1:50">
      <c r="A4234">
        <f t="shared" ca="1" si="411"/>
        <v>5.2829940947297649E-3</v>
      </c>
      <c r="R4234">
        <f t="shared" ca="1" si="412"/>
        <v>0.55962275003197859</v>
      </c>
      <c r="AH4234">
        <f t="shared" ca="1" si="413"/>
        <v>15.5632901899464</v>
      </c>
      <c r="AI4234">
        <f t="shared" ca="1" si="414"/>
        <v>0.40705650872907906</v>
      </c>
      <c r="AX4234">
        <f t="shared" ca="1" si="415"/>
        <v>4.1945762065799421</v>
      </c>
    </row>
    <row r="4235" spans="1:50">
      <c r="A4235">
        <f t="shared" ca="1" si="411"/>
        <v>4.3234204991414393E-2</v>
      </c>
      <c r="R4235">
        <f t="shared" ca="1" si="412"/>
        <v>2.7032344459957381E-2</v>
      </c>
      <c r="AH4235">
        <f t="shared" ca="1" si="413"/>
        <v>19.022668359198271</v>
      </c>
      <c r="AI4235">
        <f t="shared" ca="1" si="414"/>
        <v>0.52020246220789201</v>
      </c>
      <c r="AX4235">
        <f t="shared" ca="1" si="415"/>
        <v>1.454916180245351</v>
      </c>
    </row>
    <row r="4236" spans="1:50">
      <c r="A4236">
        <f t="shared" ca="1" si="411"/>
        <v>5.804309352780912E-2</v>
      </c>
      <c r="R4236">
        <f t="shared" ca="1" si="412"/>
        <v>1.3019001650183548</v>
      </c>
      <c r="AH4236">
        <f t="shared" ca="1" si="413"/>
        <v>37.068985844329177</v>
      </c>
      <c r="AI4236">
        <f t="shared" ca="1" si="414"/>
        <v>0.9163944364529204</v>
      </c>
      <c r="AX4236">
        <f t="shared" ca="1" si="415"/>
        <v>0.19367053691573646</v>
      </c>
    </row>
    <row r="4237" spans="1:50">
      <c r="A4237">
        <f t="shared" ca="1" si="411"/>
        <v>0.85699553022898789</v>
      </c>
      <c r="R4237">
        <f t="shared" ca="1" si="412"/>
        <v>-0.53752826846601987</v>
      </c>
      <c r="AH4237">
        <f t="shared" ca="1" si="413"/>
        <v>10.971783903843949</v>
      </c>
      <c r="AI4237">
        <f t="shared" ca="1" si="414"/>
        <v>0.23839917417587297</v>
      </c>
      <c r="AX4237">
        <f t="shared" ca="1" si="415"/>
        <v>0.31395978397652641</v>
      </c>
    </row>
    <row r="4238" spans="1:50">
      <c r="A4238">
        <f t="shared" ca="1" si="411"/>
        <v>0.79065686068968677</v>
      </c>
      <c r="R4238">
        <f t="shared" ca="1" si="412"/>
        <v>1.6954157288435512</v>
      </c>
      <c r="AH4238">
        <f t="shared" ca="1" si="413"/>
        <v>16.911028606108744</v>
      </c>
      <c r="AI4238">
        <f t="shared" ca="1" si="414"/>
        <v>0.45255998604712311</v>
      </c>
      <c r="AX4238">
        <f t="shared" ca="1" si="415"/>
        <v>0.38751075394426815</v>
      </c>
    </row>
    <row r="4239" spans="1:50">
      <c r="A4239">
        <f t="shared" ca="1" si="411"/>
        <v>0.33534533843972925</v>
      </c>
      <c r="R4239">
        <f t="shared" ca="1" si="412"/>
        <v>0.7477919425818863</v>
      </c>
      <c r="AH4239">
        <f t="shared" ca="1" si="413"/>
        <v>30.950906343958692</v>
      </c>
      <c r="AI4239">
        <f t="shared" ca="1" si="414"/>
        <v>0.81856601544168339</v>
      </c>
      <c r="AX4239">
        <f t="shared" ca="1" si="415"/>
        <v>3.0826761385511237</v>
      </c>
    </row>
    <row r="4240" spans="1:50">
      <c r="A4240">
        <f t="shared" ca="1" si="411"/>
        <v>0.45741171624359833</v>
      </c>
      <c r="R4240">
        <f t="shared" ca="1" si="412"/>
        <v>9.5672287331461686E-2</v>
      </c>
      <c r="AH4240">
        <f t="shared" ca="1" si="413"/>
        <v>6.4276282593768874</v>
      </c>
      <c r="AI4240">
        <f t="shared" ca="1" si="414"/>
        <v>8.2628810081480708E-2</v>
      </c>
      <c r="AX4240">
        <f t="shared" ca="1" si="415"/>
        <v>0.87351792836039965</v>
      </c>
    </row>
    <row r="4241" spans="1:50">
      <c r="A4241">
        <f t="shared" ca="1" si="411"/>
        <v>0.28324792491675532</v>
      </c>
      <c r="R4241">
        <f t="shared" ca="1" si="412"/>
        <v>0.91082102092370587</v>
      </c>
      <c r="AH4241">
        <f t="shared" ca="1" si="413"/>
        <v>16.572912654033686</v>
      </c>
      <c r="AI4241">
        <f t="shared" ca="1" si="414"/>
        <v>0.44131491578256932</v>
      </c>
      <c r="AX4241">
        <f t="shared" ca="1" si="415"/>
        <v>9.0591469410953334</v>
      </c>
    </row>
    <row r="4242" spans="1:50">
      <c r="A4242">
        <f t="shared" ca="1" si="411"/>
        <v>0.15372660169800889</v>
      </c>
      <c r="R4242">
        <f t="shared" ca="1" si="412"/>
        <v>-2.4444202301282276</v>
      </c>
      <c r="AH4242">
        <f t="shared" ca="1" si="413"/>
        <v>14.24826800544902</v>
      </c>
      <c r="AI4242">
        <f t="shared" ca="1" si="414"/>
        <v>0.36090682969490007</v>
      </c>
      <c r="AX4242">
        <f t="shared" ca="1" si="415"/>
        <v>2.1467735122947449</v>
      </c>
    </row>
    <row r="4243" spans="1:50">
      <c r="A4243">
        <f t="shared" ca="1" si="411"/>
        <v>0.57616556213687631</v>
      </c>
      <c r="R4243">
        <f t="shared" ca="1" si="412"/>
        <v>-0.60893607525236093</v>
      </c>
      <c r="AH4243">
        <f t="shared" ca="1" si="413"/>
        <v>20.736945759538344</v>
      </c>
      <c r="AI4243">
        <f t="shared" ca="1" si="414"/>
        <v>0.57183682825989957</v>
      </c>
      <c r="AX4243">
        <f t="shared" ca="1" si="415"/>
        <v>2.4044942828742695</v>
      </c>
    </row>
    <row r="4244" spans="1:50">
      <c r="A4244">
        <f t="shared" ca="1" si="411"/>
        <v>0.5707213795591104</v>
      </c>
      <c r="R4244">
        <f t="shared" ca="1" si="412"/>
        <v>-0.94451300892541157</v>
      </c>
      <c r="AH4244">
        <f t="shared" ca="1" si="413"/>
        <v>19.028705003654729</v>
      </c>
      <c r="AI4244">
        <f t="shared" ca="1" si="414"/>
        <v>0.52038944312467916</v>
      </c>
      <c r="AX4244">
        <f t="shared" ca="1" si="415"/>
        <v>0.38211317144780532</v>
      </c>
    </row>
    <row r="4245" spans="1:50">
      <c r="A4245">
        <f t="shared" ca="1" si="411"/>
        <v>0.79885199041140198</v>
      </c>
      <c r="R4245">
        <f t="shared" ca="1" si="412"/>
        <v>-0.76538956779831924</v>
      </c>
      <c r="AH4245">
        <f t="shared" ca="1" si="413"/>
        <v>8.640642892938601</v>
      </c>
      <c r="AI4245">
        <f t="shared" ca="1" si="414"/>
        <v>0.14932141920658071</v>
      </c>
      <c r="AX4245">
        <f t="shared" ca="1" si="415"/>
        <v>0.86541278600465465</v>
      </c>
    </row>
    <row r="4246" spans="1:50">
      <c r="A4246">
        <f t="shared" ca="1" si="411"/>
        <v>0.8830880458569732</v>
      </c>
      <c r="R4246">
        <f t="shared" ca="1" si="412"/>
        <v>0.81000688688764055</v>
      </c>
      <c r="AH4246">
        <f t="shared" ca="1" si="413"/>
        <v>31.061008537909764</v>
      </c>
      <c r="AI4246">
        <f t="shared" ca="1" si="414"/>
        <v>0.82065730119943658</v>
      </c>
      <c r="AX4246">
        <f t="shared" ca="1" si="415"/>
        <v>3.5569453206837998</v>
      </c>
    </row>
    <row r="4247" spans="1:50">
      <c r="A4247">
        <f t="shared" ca="1" si="411"/>
        <v>0.92945297420803219</v>
      </c>
      <c r="R4247">
        <f t="shared" ca="1" si="412"/>
        <v>-1.5016400054962213</v>
      </c>
      <c r="AH4247">
        <f t="shared" ca="1" si="413"/>
        <v>38.680719584124731</v>
      </c>
      <c r="AI4247">
        <f t="shared" ca="1" si="414"/>
        <v>0.93593694543339134</v>
      </c>
      <c r="AX4247">
        <f t="shared" ca="1" si="415"/>
        <v>1.2580344784011104</v>
      </c>
    </row>
    <row r="4248" spans="1:50">
      <c r="A4248">
        <f t="shared" ca="1" si="411"/>
        <v>0.16357783235837053</v>
      </c>
      <c r="R4248">
        <f t="shared" ca="1" si="412"/>
        <v>-3.8116435417159929E-2</v>
      </c>
      <c r="AH4248">
        <f t="shared" ca="1" si="413"/>
        <v>24.411426738275299</v>
      </c>
      <c r="AI4248">
        <f t="shared" ca="1" si="414"/>
        <v>0.67261245921467394</v>
      </c>
      <c r="AX4248">
        <f t="shared" ca="1" si="415"/>
        <v>1.5012102449625568</v>
      </c>
    </row>
    <row r="4249" spans="1:50">
      <c r="A4249">
        <f t="shared" ca="1" si="411"/>
        <v>0.34269896724314952</v>
      </c>
      <c r="R4249">
        <f t="shared" ca="1" si="412"/>
        <v>-0.14925088616546719</v>
      </c>
      <c r="AH4249">
        <f t="shared" ca="1" si="413"/>
        <v>13.123916747282145</v>
      </c>
      <c r="AI4249">
        <f t="shared" ca="1" si="414"/>
        <v>0.32007724196931087</v>
      </c>
      <c r="AX4249">
        <f t="shared" ca="1" si="415"/>
        <v>3.176816777513404</v>
      </c>
    </row>
    <row r="4250" spans="1:50">
      <c r="A4250">
        <f t="shared" ca="1" si="411"/>
        <v>0.55257359969843778</v>
      </c>
      <c r="R4250">
        <f t="shared" ca="1" si="412"/>
        <v>0.24171392783122772</v>
      </c>
      <c r="AH4250">
        <f t="shared" ca="1" si="413"/>
        <v>17.482618394582197</v>
      </c>
      <c r="AI4250">
        <f t="shared" ca="1" si="414"/>
        <v>0.47130994676381799</v>
      </c>
      <c r="AX4250">
        <f t="shared" ca="1" si="415"/>
        <v>0.75035874012046178</v>
      </c>
    </row>
    <row r="4251" spans="1:50">
      <c r="A4251">
        <f t="shared" ca="1" si="411"/>
        <v>0.82029641537176368</v>
      </c>
      <c r="R4251">
        <f t="shared" ca="1" si="412"/>
        <v>-9.1134398304500902E-2</v>
      </c>
      <c r="AH4251">
        <f t="shared" ca="1" si="413"/>
        <v>27.645295046912299</v>
      </c>
      <c r="AI4251">
        <f t="shared" ca="1" si="414"/>
        <v>0.75013358323019808</v>
      </c>
      <c r="AX4251">
        <f t="shared" ca="1" si="415"/>
        <v>2.092887946197163</v>
      </c>
    </row>
    <row r="4252" spans="1:50">
      <c r="A4252">
        <f t="shared" ca="1" si="411"/>
        <v>0.83029443797073677</v>
      </c>
      <c r="R4252">
        <f t="shared" ca="1" si="412"/>
        <v>-0.41117412658134628</v>
      </c>
      <c r="AH4252">
        <f t="shared" ca="1" si="413"/>
        <v>42.664080655710876</v>
      </c>
      <c r="AI4252">
        <f t="shared" ca="1" si="414"/>
        <v>0.97309214368704233</v>
      </c>
      <c r="AX4252">
        <f t="shared" ca="1" si="415"/>
        <v>1.501442284884263</v>
      </c>
    </row>
    <row r="4253" spans="1:50">
      <c r="A4253">
        <f t="shared" ca="1" si="411"/>
        <v>0.22058900014383698</v>
      </c>
      <c r="R4253">
        <f t="shared" ca="1" si="412"/>
        <v>0.4204051859991097</v>
      </c>
      <c r="AH4253">
        <f t="shared" ca="1" si="413"/>
        <v>21.095821331466517</v>
      </c>
      <c r="AI4253">
        <f t="shared" ca="1" si="414"/>
        <v>0.58227422774874693</v>
      </c>
      <c r="AX4253">
        <f t="shared" ca="1" si="415"/>
        <v>1.6933429924770271</v>
      </c>
    </row>
    <row r="4254" spans="1:50">
      <c r="A4254">
        <f t="shared" ca="1" si="411"/>
        <v>0.11074145241860078</v>
      </c>
      <c r="R4254">
        <f t="shared" ca="1" si="412"/>
        <v>1.5677112021282864</v>
      </c>
      <c r="AH4254">
        <f t="shared" ca="1" si="413"/>
        <v>17.887679597035103</v>
      </c>
      <c r="AI4254">
        <f t="shared" ca="1" si="414"/>
        <v>0.48439943916866213</v>
      </c>
      <c r="AX4254">
        <f t="shared" ca="1" si="415"/>
        <v>3.7587276431781351</v>
      </c>
    </row>
    <row r="4255" spans="1:50">
      <c r="A4255">
        <f t="shared" ca="1" si="411"/>
        <v>1.9635448981049852E-2</v>
      </c>
      <c r="R4255">
        <f t="shared" ca="1" si="412"/>
        <v>0.62172837622759292</v>
      </c>
      <c r="AH4255">
        <f t="shared" ca="1" si="413"/>
        <v>14.41243861159446</v>
      </c>
      <c r="AI4255">
        <f t="shared" ca="1" si="414"/>
        <v>0.36676273721323371</v>
      </c>
      <c r="AX4255">
        <f t="shared" ca="1" si="415"/>
        <v>0.32092311138238538</v>
      </c>
    </row>
    <row r="4256" spans="1:50">
      <c r="A4256">
        <f t="shared" ca="1" si="411"/>
        <v>0.12868218845131785</v>
      </c>
      <c r="R4256">
        <f t="shared" ca="1" si="412"/>
        <v>-0.13897802209017457</v>
      </c>
      <c r="AH4256">
        <f t="shared" ca="1" si="413"/>
        <v>21.504316868187203</v>
      </c>
      <c r="AI4256">
        <f t="shared" ca="1" si="414"/>
        <v>0.59399802142565983</v>
      </c>
      <c r="AX4256">
        <f t="shared" ca="1" si="415"/>
        <v>1.2420051872800766</v>
      </c>
    </row>
    <row r="4257" spans="1:50">
      <c r="A4257">
        <f t="shared" ca="1" si="411"/>
        <v>6.0403791927340245E-2</v>
      </c>
      <c r="R4257">
        <f t="shared" ca="1" si="412"/>
        <v>0.98511000825093697</v>
      </c>
      <c r="AH4257">
        <f t="shared" ca="1" si="413"/>
        <v>11.654204884323015</v>
      </c>
      <c r="AI4257">
        <f t="shared" ca="1" si="414"/>
        <v>0.26479999847326152</v>
      </c>
      <c r="AX4257">
        <f t="shared" ca="1" si="415"/>
        <v>0.45047746025417235</v>
      </c>
    </row>
    <row r="4258" spans="1:50">
      <c r="A4258">
        <f t="shared" ca="1" si="411"/>
        <v>0.9995405786908339</v>
      </c>
      <c r="R4258">
        <f t="shared" ca="1" si="412"/>
        <v>-0.2663414153092335</v>
      </c>
      <c r="AH4258">
        <f t="shared" ca="1" si="413"/>
        <v>15.042820768353216</v>
      </c>
      <c r="AI4258">
        <f t="shared" ca="1" si="414"/>
        <v>0.38899781008326151</v>
      </c>
      <c r="AX4258">
        <f t="shared" ca="1" si="415"/>
        <v>0.27714657897846962</v>
      </c>
    </row>
    <row r="4259" spans="1:50">
      <c r="A4259">
        <f t="shared" ca="1" si="411"/>
        <v>0.83952178835551794</v>
      </c>
      <c r="R4259">
        <f t="shared" ca="1" si="412"/>
        <v>1.3376912849755198</v>
      </c>
      <c r="AH4259">
        <f t="shared" ca="1" si="413"/>
        <v>17.332077429646951</v>
      </c>
      <c r="AI4259">
        <f t="shared" ca="1" si="414"/>
        <v>0.46640341746870895</v>
      </c>
      <c r="AX4259">
        <f t="shared" ca="1" si="415"/>
        <v>1.2628130070832255</v>
      </c>
    </row>
    <row r="4260" spans="1:50">
      <c r="A4260">
        <f t="shared" ca="1" si="411"/>
        <v>0.92002763816326061</v>
      </c>
      <c r="R4260">
        <f t="shared" ca="1" si="412"/>
        <v>0.88269663610912474</v>
      </c>
      <c r="AH4260">
        <f t="shared" ca="1" si="413"/>
        <v>8.9986726560837553</v>
      </c>
      <c r="AI4260">
        <f t="shared" ca="1" si="414"/>
        <v>0.16195221914269897</v>
      </c>
      <c r="AX4260">
        <f t="shared" ca="1" si="415"/>
        <v>0.10140389822663672</v>
      </c>
    </row>
    <row r="4261" spans="1:50">
      <c r="A4261">
        <f t="shared" ca="1" si="411"/>
        <v>0.5195608072216108</v>
      </c>
      <c r="R4261">
        <f t="shared" ca="1" si="412"/>
        <v>0.34603233032409847</v>
      </c>
      <c r="AH4261">
        <f t="shared" ca="1" si="413"/>
        <v>15.04462282418794</v>
      </c>
      <c r="AI4261">
        <f t="shared" ca="1" si="414"/>
        <v>0.38906080324835868</v>
      </c>
      <c r="AX4261">
        <f t="shared" ca="1" si="415"/>
        <v>0.63407044369338572</v>
      </c>
    </row>
    <row r="4262" spans="1:50">
      <c r="A4262">
        <f t="shared" ca="1" si="411"/>
        <v>0.43281721805680007</v>
      </c>
      <c r="R4262">
        <f t="shared" ca="1" si="412"/>
        <v>-1.1591800225698032</v>
      </c>
      <c r="AH4262">
        <f t="shared" ca="1" si="413"/>
        <v>11.264155295914627</v>
      </c>
      <c r="AI4262">
        <f t="shared" ca="1" si="414"/>
        <v>0.24976716753049066</v>
      </c>
      <c r="AX4262">
        <f t="shared" ca="1" si="415"/>
        <v>9.0021910666156852</v>
      </c>
    </row>
    <row r="4263" spans="1:50">
      <c r="A4263">
        <f t="shared" ca="1" si="411"/>
        <v>0.56887441617926926</v>
      </c>
      <c r="R4263">
        <f t="shared" ca="1" si="412"/>
        <v>0.40698462318946821</v>
      </c>
      <c r="AH4263">
        <f t="shared" ca="1" si="413"/>
        <v>9.3072590787097411</v>
      </c>
      <c r="AI4263">
        <f t="shared" ca="1" si="414"/>
        <v>0.17325014311644982</v>
      </c>
      <c r="AX4263">
        <f t="shared" ca="1" si="415"/>
        <v>1.4172236740149498</v>
      </c>
    </row>
    <row r="4264" spans="1:50">
      <c r="A4264">
        <f t="shared" ca="1" si="411"/>
        <v>0.96501502924873273</v>
      </c>
      <c r="R4264">
        <f t="shared" ca="1" si="412"/>
        <v>0.15775988858379619</v>
      </c>
      <c r="AH4264">
        <f t="shared" ca="1" si="413"/>
        <v>35.573571502248441</v>
      </c>
      <c r="AI4264">
        <f t="shared" ca="1" si="414"/>
        <v>0.89593908039963088</v>
      </c>
      <c r="AX4264">
        <f t="shared" ca="1" si="415"/>
        <v>0.14929065835366817</v>
      </c>
    </row>
    <row r="4265" spans="1:50">
      <c r="A4265">
        <f t="shared" ca="1" si="411"/>
        <v>0.90477007767019713</v>
      </c>
      <c r="R4265">
        <f t="shared" ca="1" si="412"/>
        <v>-2.2769446982393609</v>
      </c>
      <c r="AH4265">
        <f t="shared" ca="1" si="413"/>
        <v>2.2646349629641729</v>
      </c>
      <c r="AI4265">
        <f t="shared" ca="1" si="414"/>
        <v>1.0257143030959481E-2</v>
      </c>
      <c r="AX4265">
        <f t="shared" ca="1" si="415"/>
        <v>10.059398695420192</v>
      </c>
    </row>
    <row r="4266" spans="1:50">
      <c r="A4266">
        <f t="shared" ca="1" si="411"/>
        <v>0.84444289500678171</v>
      </c>
      <c r="R4266">
        <f t="shared" ca="1" si="412"/>
        <v>-2.0987882543047912E-2</v>
      </c>
      <c r="AH4266">
        <f t="shared" ca="1" si="413"/>
        <v>22.522499290078439</v>
      </c>
      <c r="AI4266">
        <f t="shared" ca="1" si="414"/>
        <v>0.6224934773681301</v>
      </c>
      <c r="AX4266">
        <f t="shared" ca="1" si="415"/>
        <v>0.36689725113495281</v>
      </c>
    </row>
    <row r="4267" spans="1:50">
      <c r="A4267">
        <f t="shared" ca="1" si="411"/>
        <v>0.5606806363806448</v>
      </c>
      <c r="R4267">
        <f t="shared" ca="1" si="412"/>
        <v>0.49772600134876349</v>
      </c>
      <c r="AH4267">
        <f t="shared" ca="1" si="413"/>
        <v>3.2377382370083359</v>
      </c>
      <c r="AI4267">
        <f t="shared" ca="1" si="414"/>
        <v>2.0965897782771692E-2</v>
      </c>
      <c r="AX4267">
        <f t="shared" ca="1" si="415"/>
        <v>0.27443638410722376</v>
      </c>
    </row>
    <row r="4268" spans="1:50">
      <c r="A4268">
        <f t="shared" ca="1" si="411"/>
        <v>0.44968156986376207</v>
      </c>
      <c r="R4268">
        <f t="shared" ca="1" si="412"/>
        <v>0.28528185126256428</v>
      </c>
      <c r="AH4268">
        <f t="shared" ca="1" si="413"/>
        <v>36.844391595421847</v>
      </c>
      <c r="AI4268">
        <f t="shared" ca="1" si="414"/>
        <v>0.91346498375269636</v>
      </c>
      <c r="AX4268">
        <f t="shared" ca="1" si="415"/>
        <v>2.1407109849883317E-2</v>
      </c>
    </row>
    <row r="4269" spans="1:50">
      <c r="A4269">
        <f t="shared" ca="1" si="411"/>
        <v>0.64437570994515625</v>
      </c>
      <c r="R4269">
        <f t="shared" ca="1" si="412"/>
        <v>-0.3171739244950626</v>
      </c>
      <c r="AH4269">
        <f t="shared" ca="1" si="413"/>
        <v>31.744662579959989</v>
      </c>
      <c r="AI4269">
        <f t="shared" ca="1" si="414"/>
        <v>0.83337132784024348</v>
      </c>
      <c r="AX4269">
        <f t="shared" ca="1" si="415"/>
        <v>7.3299030948218329</v>
      </c>
    </row>
    <row r="4270" spans="1:50">
      <c r="A4270">
        <f t="shared" ca="1" si="411"/>
        <v>0.6855411153088975</v>
      </c>
      <c r="R4270">
        <f t="shared" ca="1" si="412"/>
        <v>-0.24023524788304351</v>
      </c>
      <c r="AH4270">
        <f t="shared" ca="1" si="413"/>
        <v>16.202236838639564</v>
      </c>
      <c r="AI4270">
        <f t="shared" ca="1" si="414"/>
        <v>0.42885560264429368</v>
      </c>
      <c r="AX4270">
        <f t="shared" ca="1" si="415"/>
        <v>0.19451796735429613</v>
      </c>
    </row>
    <row r="4271" spans="1:50">
      <c r="A4271">
        <f t="shared" ca="1" si="411"/>
        <v>0.57132346920018129</v>
      </c>
      <c r="R4271">
        <f t="shared" ca="1" si="412"/>
        <v>0.7879021387106685</v>
      </c>
      <c r="AH4271">
        <f t="shared" ca="1" si="413"/>
        <v>12.123852416968461</v>
      </c>
      <c r="AI4271">
        <f t="shared" ca="1" si="414"/>
        <v>0.2826987221342071</v>
      </c>
      <c r="AX4271">
        <f t="shared" ca="1" si="415"/>
        <v>2.7745477143772805</v>
      </c>
    </row>
    <row r="4272" spans="1:50">
      <c r="A4272">
        <f t="shared" ca="1" si="411"/>
        <v>0.26892721593260838</v>
      </c>
      <c r="R4272">
        <f t="shared" ca="1" si="412"/>
        <v>-0.12680720211839858</v>
      </c>
      <c r="AH4272">
        <f t="shared" ca="1" si="413"/>
        <v>11.546400713304365</v>
      </c>
      <c r="AI4272">
        <f t="shared" ca="1" si="414"/>
        <v>0.26066035094912043</v>
      </c>
      <c r="AX4272">
        <f t="shared" ca="1" si="415"/>
        <v>1.4737126504544242</v>
      </c>
    </row>
    <row r="4273" spans="1:50">
      <c r="A4273">
        <f t="shared" ca="1" si="411"/>
        <v>0.98005831089782613</v>
      </c>
      <c r="R4273">
        <f t="shared" ca="1" si="412"/>
        <v>-0.79502808218063004</v>
      </c>
      <c r="AH4273">
        <f t="shared" ca="1" si="413"/>
        <v>32.538895085370804</v>
      </c>
      <c r="AI4273">
        <f t="shared" ca="1" si="414"/>
        <v>0.84755490758015606</v>
      </c>
      <c r="AX4273">
        <f t="shared" ca="1" si="415"/>
        <v>1.2190198260085814</v>
      </c>
    </row>
    <row r="4274" spans="1:50">
      <c r="A4274">
        <f t="shared" ca="1" si="411"/>
        <v>0.15136485716930359</v>
      </c>
      <c r="R4274">
        <f t="shared" ca="1" si="412"/>
        <v>1.4305287968157887</v>
      </c>
      <c r="AH4274">
        <f t="shared" ca="1" si="413"/>
        <v>11.289003058258473</v>
      </c>
      <c r="AI4274">
        <f t="shared" ca="1" si="414"/>
        <v>0.25072935788823891</v>
      </c>
      <c r="AX4274">
        <f t="shared" ca="1" si="415"/>
        <v>1.8453593603234149</v>
      </c>
    </row>
    <row r="4275" spans="1:50">
      <c r="A4275">
        <f t="shared" ca="1" si="411"/>
        <v>0.63234752897530433</v>
      </c>
      <c r="R4275">
        <f t="shared" ca="1" si="412"/>
        <v>0.79714751435279763</v>
      </c>
      <c r="AH4275">
        <f t="shared" ca="1" si="413"/>
        <v>12.619493167299026</v>
      </c>
      <c r="AI4275">
        <f t="shared" ca="1" si="414"/>
        <v>0.3013488544651981</v>
      </c>
      <c r="AX4275">
        <f t="shared" ca="1" si="415"/>
        <v>3.6008294773876931E-2</v>
      </c>
    </row>
    <row r="4276" spans="1:50">
      <c r="A4276">
        <f t="shared" ca="1" si="411"/>
        <v>0.54128594941243446</v>
      </c>
      <c r="R4276">
        <f t="shared" ca="1" si="412"/>
        <v>0.32159203339198705</v>
      </c>
      <c r="AH4276">
        <f t="shared" ca="1" si="413"/>
        <v>11.854237628714692</v>
      </c>
      <c r="AI4276">
        <f t="shared" ca="1" si="414"/>
        <v>0.27245040655671693</v>
      </c>
      <c r="AX4276">
        <f t="shared" ca="1" si="415"/>
        <v>3.4273904461725468</v>
      </c>
    </row>
    <row r="4277" spans="1:50">
      <c r="A4277">
        <f t="shared" ca="1" si="411"/>
        <v>0.3406185907576309</v>
      </c>
      <c r="R4277">
        <f t="shared" ca="1" si="412"/>
        <v>-0.75807784212923623</v>
      </c>
      <c r="AH4277">
        <f t="shared" ca="1" si="413"/>
        <v>17.893991768255532</v>
      </c>
      <c r="AI4277">
        <f t="shared" ca="1" si="414"/>
        <v>0.48460211771157835</v>
      </c>
      <c r="AX4277">
        <f t="shared" ca="1" si="415"/>
        <v>1.2986561068205855</v>
      </c>
    </row>
    <row r="4278" spans="1:50">
      <c r="A4278">
        <f t="shared" ca="1" si="411"/>
        <v>0.68940872576345313</v>
      </c>
      <c r="R4278">
        <f t="shared" ca="1" si="412"/>
        <v>-1.1065417550816783</v>
      </c>
      <c r="AH4278">
        <f t="shared" ca="1" si="413"/>
        <v>30.311114258850189</v>
      </c>
      <c r="AI4278">
        <f t="shared" ca="1" si="414"/>
        <v>0.80617388913597388</v>
      </c>
      <c r="AX4278">
        <f t="shared" ca="1" si="415"/>
        <v>4.2369695833750436</v>
      </c>
    </row>
    <row r="4279" spans="1:50">
      <c r="A4279">
        <f t="shared" ca="1" si="411"/>
        <v>0.51274056264364798</v>
      </c>
      <c r="R4279">
        <f t="shared" ca="1" si="412"/>
        <v>0.80180190879456326</v>
      </c>
      <c r="AH4279">
        <f t="shared" ca="1" si="413"/>
        <v>14.288684122629562</v>
      </c>
      <c r="AI4279">
        <f t="shared" ca="1" si="414"/>
        <v>0.36235095915333493</v>
      </c>
      <c r="AX4279">
        <f t="shared" ca="1" si="415"/>
        <v>0.4862831288313198</v>
      </c>
    </row>
    <row r="4280" spans="1:50">
      <c r="A4280">
        <f t="shared" ca="1" si="411"/>
        <v>0.98344061824017548</v>
      </c>
      <c r="R4280">
        <f t="shared" ca="1" si="412"/>
        <v>-0.52547211502201197</v>
      </c>
      <c r="AH4280">
        <f t="shared" ca="1" si="413"/>
        <v>17.280533409293056</v>
      </c>
      <c r="AI4280">
        <f t="shared" ca="1" si="414"/>
        <v>0.46471825300980618</v>
      </c>
      <c r="AX4280">
        <f t="shared" ca="1" si="415"/>
        <v>1.7512963009827627</v>
      </c>
    </row>
    <row r="4281" spans="1:50">
      <c r="A4281">
        <f t="shared" ca="1" si="411"/>
        <v>0.17057673943173535</v>
      </c>
      <c r="R4281">
        <f t="shared" ca="1" si="412"/>
        <v>-5.5034150510173289E-2</v>
      </c>
      <c r="AH4281">
        <f t="shared" ca="1" si="413"/>
        <v>20.030900398769052</v>
      </c>
      <c r="AI4281">
        <f t="shared" ca="1" si="414"/>
        <v>0.55092653454574958</v>
      </c>
      <c r="AX4281">
        <f t="shared" ca="1" si="415"/>
        <v>1.2787245187800445</v>
      </c>
    </row>
    <row r="4282" spans="1:50">
      <c r="A4282">
        <f t="shared" ca="1" si="411"/>
        <v>0.12285330548504447</v>
      </c>
      <c r="R4282">
        <f t="shared" ca="1" si="412"/>
        <v>-0.5163237081876445</v>
      </c>
      <c r="AH4282">
        <f t="shared" ca="1" si="413"/>
        <v>12.769853203006633</v>
      </c>
      <c r="AI4282">
        <f t="shared" ca="1" si="414"/>
        <v>0.30695808473716213</v>
      </c>
      <c r="AX4282">
        <f t="shared" ca="1" si="415"/>
        <v>0.69360810561394981</v>
      </c>
    </row>
    <row r="4283" spans="1:50">
      <c r="A4283">
        <f t="shared" ca="1" si="411"/>
        <v>0.40205336687240156</v>
      </c>
      <c r="R4283">
        <f t="shared" ca="1" si="412"/>
        <v>1.9635501956244006</v>
      </c>
      <c r="AH4283">
        <f t="shared" ca="1" si="413"/>
        <v>8.6857100108417029</v>
      </c>
      <c r="AI4283">
        <f t="shared" ca="1" si="414"/>
        <v>0.15088311678487154</v>
      </c>
      <c r="AX4283">
        <f t="shared" ca="1" si="415"/>
        <v>0.47782966749333927</v>
      </c>
    </row>
    <row r="4284" spans="1:50">
      <c r="A4284">
        <f t="shared" ca="1" si="411"/>
        <v>0.77026381758608109</v>
      </c>
      <c r="R4284">
        <f t="shared" ca="1" si="412"/>
        <v>-0.54770800526918328</v>
      </c>
      <c r="AH4284">
        <f t="shared" ca="1" si="413"/>
        <v>11.99060709287496</v>
      </c>
      <c r="AI4284">
        <f t="shared" ca="1" si="414"/>
        <v>0.27764302541589636</v>
      </c>
      <c r="AX4284">
        <f t="shared" ca="1" si="415"/>
        <v>1.9995889785315832</v>
      </c>
    </row>
    <row r="4285" spans="1:50">
      <c r="A4285">
        <f t="shared" ca="1" si="411"/>
        <v>0.74442534755258605</v>
      </c>
      <c r="R4285">
        <f t="shared" ca="1" si="412"/>
        <v>0.32881923894005866</v>
      </c>
      <c r="AH4285">
        <f t="shared" ca="1" si="413"/>
        <v>19.893040618217757</v>
      </c>
      <c r="AI4285">
        <f t="shared" ca="1" si="414"/>
        <v>0.54678549839185708</v>
      </c>
      <c r="AX4285">
        <f t="shared" ca="1" si="415"/>
        <v>0.83205252199155666</v>
      </c>
    </row>
    <row r="4286" spans="1:50">
      <c r="A4286">
        <f t="shared" ca="1" si="411"/>
        <v>0.98334284987256737</v>
      </c>
      <c r="R4286">
        <f t="shared" ca="1" si="412"/>
        <v>-9.0543942706488051E-2</v>
      </c>
      <c r="AH4286">
        <f t="shared" ca="1" si="413"/>
        <v>7.6574135731795758</v>
      </c>
      <c r="AI4286">
        <f t="shared" ca="1" si="414"/>
        <v>0.11727196526142958</v>
      </c>
      <c r="AX4286">
        <f t="shared" ca="1" si="415"/>
        <v>0.14593661182748363</v>
      </c>
    </row>
    <row r="4287" spans="1:50">
      <c r="A4287">
        <f t="shared" ca="1" si="411"/>
        <v>0.18055964506671884</v>
      </c>
      <c r="R4287">
        <f t="shared" ca="1" si="412"/>
        <v>-0.36206480554139081</v>
      </c>
      <c r="AH4287">
        <f t="shared" ca="1" si="413"/>
        <v>13.797951185539453</v>
      </c>
      <c r="AI4287">
        <f t="shared" ca="1" si="414"/>
        <v>0.34470583081770789</v>
      </c>
      <c r="AX4287">
        <f t="shared" ca="1" si="415"/>
        <v>2.2523295151684968</v>
      </c>
    </row>
    <row r="4288" spans="1:50">
      <c r="A4288">
        <f t="shared" ca="1" si="411"/>
        <v>0.90164063755644097</v>
      </c>
      <c r="R4288">
        <f t="shared" ca="1" si="412"/>
        <v>0.3646278242247028</v>
      </c>
      <c r="AH4288">
        <f t="shared" ca="1" si="413"/>
        <v>38.258884228511512</v>
      </c>
      <c r="AI4288">
        <f t="shared" ca="1" si="414"/>
        <v>0.93107310022025214</v>
      </c>
      <c r="AX4288">
        <f t="shared" ca="1" si="415"/>
        <v>3.5514614501613737</v>
      </c>
    </row>
    <row r="4289" spans="1:50">
      <c r="A4289">
        <f t="shared" ca="1" si="411"/>
        <v>0.84464367027961551</v>
      </c>
      <c r="R4289">
        <f t="shared" ca="1" si="412"/>
        <v>1.0763951459559058</v>
      </c>
      <c r="AH4289">
        <f t="shared" ca="1" si="413"/>
        <v>9.4014790967515172</v>
      </c>
      <c r="AI4289">
        <f t="shared" ca="1" si="414"/>
        <v>0.17677561841331146</v>
      </c>
      <c r="AX4289">
        <f t="shared" ca="1" si="415"/>
        <v>0.41329667663194658</v>
      </c>
    </row>
    <row r="4290" spans="1:50">
      <c r="A4290">
        <f t="shared" ca="1" si="411"/>
        <v>0.11472870714305217</v>
      </c>
      <c r="R4290">
        <f t="shared" ca="1" si="412"/>
        <v>0.68883239839618371</v>
      </c>
      <c r="AH4290">
        <f t="shared" ca="1" si="413"/>
        <v>23.005499221643657</v>
      </c>
      <c r="AI4290">
        <f t="shared" ca="1" si="414"/>
        <v>0.63564846386365936</v>
      </c>
      <c r="AX4290">
        <f t="shared" ca="1" si="415"/>
        <v>6.2111408487138071</v>
      </c>
    </row>
    <row r="4291" spans="1:50">
      <c r="A4291">
        <f t="shared" ref="A4291:A4354" ca="1" si="416">RAND()</f>
        <v>0.42256915815344187</v>
      </c>
      <c r="R4291">
        <f t="shared" ref="R4291:R4354" ca="1" si="417">_xlfn.NORM.INV(RAND(),0,1)</f>
        <v>-0.83820253575391035</v>
      </c>
      <c r="AH4291">
        <f t="shared" ref="AH4291:AH4354" ca="1" si="418">IF(AI4291&lt;$AL$4,$AL$1+SQRT(AI4291*($AL$2-$AL$1)*($AL$3-$AL$1)),$AL$2-SQRT((1-AI4291)*($AL$2-$AL$1)*($AL$2-$AL$3)))</f>
        <v>8.1867907975208389</v>
      </c>
      <c r="AI4291">
        <f t="shared" ref="AI4291:AI4354" ca="1" si="419">RAND()</f>
        <v>0.13404708712474378</v>
      </c>
      <c r="AX4291">
        <f t="shared" ref="AX4291:AX4354" ca="1" si="420">-LN(1-RAND())/$AW$2</f>
        <v>6.5499043747375287</v>
      </c>
    </row>
    <row r="4292" spans="1:50">
      <c r="A4292">
        <f t="shared" ca="1" si="416"/>
        <v>0.76959687061167581</v>
      </c>
      <c r="R4292">
        <f t="shared" ca="1" si="417"/>
        <v>-0.25532415842329581</v>
      </c>
      <c r="AH4292">
        <f t="shared" ca="1" si="418"/>
        <v>40.983836076871391</v>
      </c>
      <c r="AI4292">
        <f t="shared" ca="1" si="419"/>
        <v>0.95935439405563705</v>
      </c>
      <c r="AX4292">
        <f t="shared" ca="1" si="420"/>
        <v>2.4080510250181613</v>
      </c>
    </row>
    <row r="4293" spans="1:50">
      <c r="A4293">
        <f t="shared" ca="1" si="416"/>
        <v>0.52617173448823062</v>
      </c>
      <c r="R4293">
        <f t="shared" ca="1" si="417"/>
        <v>-0.67138502178017478</v>
      </c>
      <c r="AH4293">
        <f t="shared" ca="1" si="418"/>
        <v>4.4653122783280299</v>
      </c>
      <c r="AI4293">
        <f t="shared" ca="1" si="419"/>
        <v>3.9878027485974132E-2</v>
      </c>
      <c r="AX4293">
        <f t="shared" ca="1" si="420"/>
        <v>0.59952903463852603</v>
      </c>
    </row>
    <row r="4294" spans="1:50">
      <c r="A4294">
        <f t="shared" ca="1" si="416"/>
        <v>8.6878509691982186E-2</v>
      </c>
      <c r="R4294">
        <f t="shared" ca="1" si="417"/>
        <v>-0.23824494081790812</v>
      </c>
      <c r="AH4294">
        <f t="shared" ca="1" si="418"/>
        <v>21.629746056985237</v>
      </c>
      <c r="AI4294">
        <f t="shared" ca="1" si="419"/>
        <v>0.59756434560442773</v>
      </c>
      <c r="AX4294">
        <f t="shared" ca="1" si="420"/>
        <v>0.158002418609936</v>
      </c>
    </row>
    <row r="4295" spans="1:50">
      <c r="A4295">
        <f t="shared" ca="1" si="416"/>
        <v>0.46621465059058964</v>
      </c>
      <c r="R4295">
        <f t="shared" ca="1" si="417"/>
        <v>0.12362298420846263</v>
      </c>
      <c r="AH4295">
        <f t="shared" ca="1" si="418"/>
        <v>39.642411360683049</v>
      </c>
      <c r="AI4295">
        <f t="shared" ca="1" si="419"/>
        <v>0.9463601787893462</v>
      </c>
      <c r="AX4295">
        <f t="shared" ca="1" si="420"/>
        <v>8.3584950737474752</v>
      </c>
    </row>
    <row r="4296" spans="1:50">
      <c r="A4296">
        <f t="shared" ca="1" si="416"/>
        <v>0.66842120487571355</v>
      </c>
      <c r="R4296">
        <f t="shared" ca="1" si="417"/>
        <v>0.31949288215034555</v>
      </c>
      <c r="AH4296">
        <f t="shared" ca="1" si="418"/>
        <v>24.318008647182978</v>
      </c>
      <c r="AI4296">
        <f t="shared" ca="1" si="419"/>
        <v>0.67021766007691586</v>
      </c>
      <c r="AX4296">
        <f t="shared" ca="1" si="420"/>
        <v>0.99521259111271176</v>
      </c>
    </row>
    <row r="4297" spans="1:50">
      <c r="A4297">
        <f t="shared" ca="1" si="416"/>
        <v>0.70329537626517402</v>
      </c>
      <c r="R4297">
        <f t="shared" ca="1" si="417"/>
        <v>5.4550003214252595E-2</v>
      </c>
      <c r="AH4297">
        <f t="shared" ca="1" si="418"/>
        <v>9.2114446366649503</v>
      </c>
      <c r="AI4297">
        <f t="shared" ca="1" si="419"/>
        <v>0.16970142458868698</v>
      </c>
      <c r="AX4297">
        <f t="shared" ca="1" si="420"/>
        <v>1.7074465607654086</v>
      </c>
    </row>
    <row r="4298" spans="1:50">
      <c r="A4298">
        <f t="shared" ca="1" si="416"/>
        <v>0.65824738792575388</v>
      </c>
      <c r="R4298">
        <f t="shared" ca="1" si="417"/>
        <v>-1.8761499196696803</v>
      </c>
      <c r="AH4298">
        <f t="shared" ca="1" si="418"/>
        <v>17.435169568316638</v>
      </c>
      <c r="AI4298">
        <f t="shared" ca="1" si="419"/>
        <v>0.46976590947785468</v>
      </c>
      <c r="AX4298">
        <f t="shared" ca="1" si="420"/>
        <v>5.6367219338324777</v>
      </c>
    </row>
    <row r="4299" spans="1:50">
      <c r="A4299">
        <f t="shared" ca="1" si="416"/>
        <v>0.94259230331219201</v>
      </c>
      <c r="R4299">
        <f t="shared" ca="1" si="417"/>
        <v>-2.058758643164277</v>
      </c>
      <c r="AH4299">
        <f t="shared" ca="1" si="418"/>
        <v>28.214339059275112</v>
      </c>
      <c r="AI4299">
        <f t="shared" ca="1" si="419"/>
        <v>0.76269248868788697</v>
      </c>
      <c r="AX4299">
        <f t="shared" ca="1" si="420"/>
        <v>5.8305993022964522</v>
      </c>
    </row>
    <row r="4300" spans="1:50">
      <c r="A4300">
        <f t="shared" ca="1" si="416"/>
        <v>0.52420271453946488</v>
      </c>
      <c r="R4300">
        <f t="shared" ca="1" si="417"/>
        <v>0.29963737766411735</v>
      </c>
      <c r="AH4300">
        <f t="shared" ca="1" si="418"/>
        <v>6.890564918760365</v>
      </c>
      <c r="AI4300">
        <f t="shared" ca="1" si="419"/>
        <v>9.4959769799302096E-2</v>
      </c>
      <c r="AX4300">
        <f t="shared" ca="1" si="420"/>
        <v>2.5461883224288422</v>
      </c>
    </row>
    <row r="4301" spans="1:50">
      <c r="A4301">
        <f t="shared" ca="1" si="416"/>
        <v>0.59640622584707303</v>
      </c>
      <c r="R4301">
        <f t="shared" ca="1" si="417"/>
        <v>0.15059696109744303</v>
      </c>
      <c r="AH4301">
        <f t="shared" ca="1" si="418"/>
        <v>17.799384452340803</v>
      </c>
      <c r="AI4301">
        <f t="shared" ca="1" si="419"/>
        <v>0.48156017917592442</v>
      </c>
      <c r="AX4301">
        <f t="shared" ca="1" si="420"/>
        <v>0.88877933258183717</v>
      </c>
    </row>
    <row r="4302" spans="1:50">
      <c r="A4302">
        <f t="shared" ca="1" si="416"/>
        <v>7.2091139323190334E-2</v>
      </c>
      <c r="R4302">
        <f t="shared" ca="1" si="417"/>
        <v>-0.2942789109928341</v>
      </c>
      <c r="AH4302">
        <f t="shared" ca="1" si="418"/>
        <v>37.623384809572123</v>
      </c>
      <c r="AI4302">
        <f t="shared" ca="1" si="419"/>
        <v>0.92340969821403496</v>
      </c>
      <c r="AX4302">
        <f t="shared" ca="1" si="420"/>
        <v>1.8142024776377867</v>
      </c>
    </row>
    <row r="4303" spans="1:50">
      <c r="A4303">
        <f t="shared" ca="1" si="416"/>
        <v>0.17804474629679956</v>
      </c>
      <c r="R4303">
        <f t="shared" ca="1" si="417"/>
        <v>2.4472174353331959</v>
      </c>
      <c r="AH4303">
        <f t="shared" ca="1" si="418"/>
        <v>18.341102100979636</v>
      </c>
      <c r="AI4303">
        <f t="shared" ca="1" si="419"/>
        <v>0.49885709190970207</v>
      </c>
      <c r="AX4303">
        <f t="shared" ca="1" si="420"/>
        <v>2.1269500796502183</v>
      </c>
    </row>
    <row r="4304" spans="1:50">
      <c r="A4304">
        <f t="shared" ca="1" si="416"/>
        <v>0.4556430588549365</v>
      </c>
      <c r="R4304">
        <f t="shared" ca="1" si="417"/>
        <v>-0.53386493284523329</v>
      </c>
      <c r="AH4304">
        <f t="shared" ca="1" si="418"/>
        <v>15.614232222843043</v>
      </c>
      <c r="AI4304">
        <f t="shared" ca="1" si="419"/>
        <v>0.40880948718771704</v>
      </c>
      <c r="AX4304">
        <f t="shared" ca="1" si="420"/>
        <v>4.2574439951949303</v>
      </c>
    </row>
    <row r="4305" spans="1:50">
      <c r="A4305">
        <f t="shared" ca="1" si="416"/>
        <v>0.45260069170988626</v>
      </c>
      <c r="R4305">
        <f t="shared" ca="1" si="417"/>
        <v>0.92885530625353663</v>
      </c>
      <c r="AH4305">
        <f t="shared" ca="1" si="418"/>
        <v>10.592893713550424</v>
      </c>
      <c r="AI4305">
        <f t="shared" ca="1" si="419"/>
        <v>0.22353998706423317</v>
      </c>
      <c r="AX4305">
        <f t="shared" ca="1" si="420"/>
        <v>0.38672120084951511</v>
      </c>
    </row>
    <row r="4306" spans="1:50">
      <c r="A4306">
        <f t="shared" ca="1" si="416"/>
        <v>1.7369229757435156E-2</v>
      </c>
      <c r="R4306">
        <f t="shared" ca="1" si="417"/>
        <v>0.1834727915633009</v>
      </c>
      <c r="AH4306">
        <f t="shared" ca="1" si="418"/>
        <v>31.543568166747228</v>
      </c>
      <c r="AI4306">
        <f t="shared" ca="1" si="419"/>
        <v>0.82968006199224686</v>
      </c>
      <c r="AX4306">
        <f t="shared" ca="1" si="420"/>
        <v>5.3407354730185332</v>
      </c>
    </row>
    <row r="4307" spans="1:50">
      <c r="A4307">
        <f t="shared" ca="1" si="416"/>
        <v>0.33099524862807372</v>
      </c>
      <c r="R4307">
        <f t="shared" ca="1" si="417"/>
        <v>0.24531342841543757</v>
      </c>
      <c r="AH4307">
        <f t="shared" ca="1" si="418"/>
        <v>7.6109963243215546</v>
      </c>
      <c r="AI4307">
        <f t="shared" ca="1" si="419"/>
        <v>0.11585453009767244</v>
      </c>
      <c r="AX4307">
        <f t="shared" ca="1" si="420"/>
        <v>2.281164257859142</v>
      </c>
    </row>
    <row r="4308" spans="1:50">
      <c r="A4308">
        <f t="shared" ca="1" si="416"/>
        <v>0.14292937743745537</v>
      </c>
      <c r="R4308">
        <f t="shared" ca="1" si="417"/>
        <v>1.2938039360739662E-2</v>
      </c>
      <c r="AH4308">
        <f t="shared" ca="1" si="418"/>
        <v>24.104620280779745</v>
      </c>
      <c r="AI4308">
        <f t="shared" ca="1" si="419"/>
        <v>0.66471465459869816</v>
      </c>
      <c r="AX4308">
        <f t="shared" ca="1" si="420"/>
        <v>2.3026180336270921</v>
      </c>
    </row>
    <row r="4309" spans="1:50">
      <c r="A4309">
        <f t="shared" ca="1" si="416"/>
        <v>0.94154432237922647</v>
      </c>
      <c r="R4309">
        <f t="shared" ca="1" si="417"/>
        <v>-1.4788028177090906</v>
      </c>
      <c r="AH4309">
        <f t="shared" ca="1" si="418"/>
        <v>19.542255669032336</v>
      </c>
      <c r="AI4309">
        <f t="shared" ca="1" si="419"/>
        <v>0.53616290513470355</v>
      </c>
      <c r="AX4309">
        <f t="shared" ca="1" si="420"/>
        <v>0.54545218550151386</v>
      </c>
    </row>
    <row r="4310" spans="1:50">
      <c r="A4310">
        <f t="shared" ca="1" si="416"/>
        <v>0.34951896743819921</v>
      </c>
      <c r="R4310">
        <f t="shared" ca="1" si="417"/>
        <v>-3.4146683406675246E-2</v>
      </c>
      <c r="AH4310">
        <f t="shared" ca="1" si="418"/>
        <v>9.8611080293830611</v>
      </c>
      <c r="AI4310">
        <f t="shared" ca="1" si="419"/>
        <v>0.19448290313432615</v>
      </c>
      <c r="AX4310">
        <f t="shared" ca="1" si="420"/>
        <v>0.35008373388333558</v>
      </c>
    </row>
    <row r="4311" spans="1:50">
      <c r="A4311">
        <f t="shared" ca="1" si="416"/>
        <v>0.3144945808609998</v>
      </c>
      <c r="R4311">
        <f t="shared" ca="1" si="417"/>
        <v>1.0783893182704165</v>
      </c>
      <c r="AH4311">
        <f t="shared" ca="1" si="418"/>
        <v>11.605177564412564</v>
      </c>
      <c r="AI4311">
        <f t="shared" ca="1" si="419"/>
        <v>0.26291880506985588</v>
      </c>
      <c r="AX4311">
        <f t="shared" ca="1" si="420"/>
        <v>1.7079626090617412</v>
      </c>
    </row>
    <row r="4312" spans="1:50">
      <c r="A4312">
        <f t="shared" ca="1" si="416"/>
        <v>0.61270296887465392</v>
      </c>
      <c r="R4312">
        <f t="shared" ca="1" si="417"/>
        <v>-1.7472617143241582</v>
      </c>
      <c r="AH4312">
        <f t="shared" ca="1" si="418"/>
        <v>26.949436276194053</v>
      </c>
      <c r="AI4312">
        <f t="shared" ca="1" si="419"/>
        <v>0.73433575600738066</v>
      </c>
      <c r="AX4312">
        <f t="shared" ca="1" si="420"/>
        <v>0.17523030805332651</v>
      </c>
    </row>
    <row r="4313" spans="1:50">
      <c r="A4313">
        <f t="shared" ca="1" si="416"/>
        <v>0.71866444119709294</v>
      </c>
      <c r="R4313">
        <f t="shared" ca="1" si="417"/>
        <v>-0.20973839816922041</v>
      </c>
      <c r="AH4313">
        <f t="shared" ca="1" si="418"/>
        <v>15.772504337163831</v>
      </c>
      <c r="AI4313">
        <f t="shared" ca="1" si="419"/>
        <v>0.41423927032526564</v>
      </c>
      <c r="AX4313">
        <f t="shared" ca="1" si="420"/>
        <v>1.9597452848055736</v>
      </c>
    </row>
    <row r="4314" spans="1:50">
      <c r="A4314">
        <f t="shared" ca="1" si="416"/>
        <v>0.94699452914965376</v>
      </c>
      <c r="R4314">
        <f t="shared" ca="1" si="417"/>
        <v>0.44059748164587131</v>
      </c>
      <c r="AH4314">
        <f t="shared" ca="1" si="418"/>
        <v>21.755886958642385</v>
      </c>
      <c r="AI4314">
        <f t="shared" ca="1" si="419"/>
        <v>0.60113503925350631</v>
      </c>
      <c r="AX4314">
        <f t="shared" ca="1" si="420"/>
        <v>0.61307015233914319</v>
      </c>
    </row>
    <row r="4315" spans="1:50">
      <c r="A4315">
        <f t="shared" ca="1" si="416"/>
        <v>0.81552657692736163</v>
      </c>
      <c r="R4315">
        <f t="shared" ca="1" si="417"/>
        <v>-0.70416889890397827</v>
      </c>
      <c r="AH4315">
        <f t="shared" ca="1" si="418"/>
        <v>12.767282400482387</v>
      </c>
      <c r="AI4315">
        <f t="shared" ca="1" si="419"/>
        <v>0.30686237007728578</v>
      </c>
      <c r="AX4315">
        <f t="shared" ca="1" si="420"/>
        <v>0.17568398149498926</v>
      </c>
    </row>
    <row r="4316" spans="1:50">
      <c r="A4316">
        <f t="shared" ca="1" si="416"/>
        <v>0.73917116171908492</v>
      </c>
      <c r="R4316">
        <f t="shared" ca="1" si="417"/>
        <v>-0.16254402984518165</v>
      </c>
      <c r="AH4316">
        <f t="shared" ca="1" si="418"/>
        <v>3.0694836561823116</v>
      </c>
      <c r="AI4316">
        <f t="shared" ca="1" si="419"/>
        <v>1.8843459831140663E-2</v>
      </c>
      <c r="AX4316">
        <f t="shared" ca="1" si="420"/>
        <v>5.246639788180981</v>
      </c>
    </row>
    <row r="4317" spans="1:50">
      <c r="A4317">
        <f t="shared" ca="1" si="416"/>
        <v>0.10305531974897642</v>
      </c>
      <c r="R4317">
        <f t="shared" ca="1" si="417"/>
        <v>1.2689960417603741</v>
      </c>
      <c r="AH4317">
        <f t="shared" ca="1" si="418"/>
        <v>10.961575043942524</v>
      </c>
      <c r="AI4317">
        <f t="shared" ca="1" si="419"/>
        <v>0.23800068847513434</v>
      </c>
      <c r="AX4317">
        <f t="shared" ca="1" si="420"/>
        <v>3.1432604050699336E-2</v>
      </c>
    </row>
    <row r="4318" spans="1:50">
      <c r="A4318">
        <f t="shared" ca="1" si="416"/>
        <v>0.49934302539376407</v>
      </c>
      <c r="R4318">
        <f t="shared" ca="1" si="417"/>
        <v>-6.1086865958277621E-2</v>
      </c>
      <c r="AH4318">
        <f t="shared" ca="1" si="418"/>
        <v>27.705636491998852</v>
      </c>
      <c r="AI4318">
        <f t="shared" ca="1" si="419"/>
        <v>0.75148067788655337</v>
      </c>
      <c r="AX4318">
        <f t="shared" ca="1" si="420"/>
        <v>2.0190984417148456</v>
      </c>
    </row>
    <row r="4319" spans="1:50">
      <c r="A4319">
        <f t="shared" ca="1" si="416"/>
        <v>0.19414751432594135</v>
      </c>
      <c r="R4319">
        <f t="shared" ca="1" si="417"/>
        <v>2.0720557240142683</v>
      </c>
      <c r="AH4319">
        <f t="shared" ca="1" si="418"/>
        <v>16.287485376299678</v>
      </c>
      <c r="AI4319">
        <f t="shared" ca="1" si="419"/>
        <v>0.43173317887339591</v>
      </c>
      <c r="AX4319">
        <f t="shared" ca="1" si="420"/>
        <v>0.41128389322421099</v>
      </c>
    </row>
    <row r="4320" spans="1:50">
      <c r="A4320">
        <f t="shared" ca="1" si="416"/>
        <v>0.29441804718687525</v>
      </c>
      <c r="R4320">
        <f t="shared" ca="1" si="417"/>
        <v>-0.93363916489999998</v>
      </c>
      <c r="AH4320">
        <f t="shared" ca="1" si="418"/>
        <v>25.251831278197116</v>
      </c>
      <c r="AI4320">
        <f t="shared" ca="1" si="419"/>
        <v>0.69376407245858873</v>
      </c>
      <c r="AX4320">
        <f t="shared" ca="1" si="420"/>
        <v>0.49656397843677091</v>
      </c>
    </row>
    <row r="4321" spans="1:50">
      <c r="A4321">
        <f t="shared" ca="1" si="416"/>
        <v>0.76448942240344453</v>
      </c>
      <c r="R4321">
        <f t="shared" ca="1" si="417"/>
        <v>-6.9830526641458598E-2</v>
      </c>
      <c r="AH4321">
        <f t="shared" ca="1" si="418"/>
        <v>8.5914589793313372</v>
      </c>
      <c r="AI4321">
        <f t="shared" ca="1" si="419"/>
        <v>0.1476263347870661</v>
      </c>
      <c r="AX4321">
        <f t="shared" ca="1" si="420"/>
        <v>2.1871046860519397E-2</v>
      </c>
    </row>
    <row r="4322" spans="1:50">
      <c r="A4322">
        <f t="shared" ca="1" si="416"/>
        <v>0.34472213909268479</v>
      </c>
      <c r="R4322">
        <f t="shared" ca="1" si="417"/>
        <v>1.4283782656114667</v>
      </c>
      <c r="AH4322">
        <f t="shared" ca="1" si="418"/>
        <v>27.589283640377534</v>
      </c>
      <c r="AI4322">
        <f t="shared" ca="1" si="419"/>
        <v>0.74887989612427497</v>
      </c>
      <c r="AX4322">
        <f t="shared" ca="1" si="420"/>
        <v>2.1916560142369117</v>
      </c>
    </row>
    <row r="4323" spans="1:50">
      <c r="A4323">
        <f t="shared" ca="1" si="416"/>
        <v>4.5342566499555703E-2</v>
      </c>
      <c r="R4323">
        <f t="shared" ca="1" si="417"/>
        <v>-0.56901384279239897</v>
      </c>
      <c r="AH4323">
        <f t="shared" ca="1" si="418"/>
        <v>31.184083357312595</v>
      </c>
      <c r="AI4323">
        <f t="shared" ca="1" si="419"/>
        <v>0.82298064044771957</v>
      </c>
      <c r="AX4323">
        <f t="shared" ca="1" si="420"/>
        <v>0.2193014326194071</v>
      </c>
    </row>
    <row r="4324" spans="1:50">
      <c r="A4324">
        <f t="shared" ca="1" si="416"/>
        <v>0.2292763124902667</v>
      </c>
      <c r="R4324">
        <f t="shared" ca="1" si="417"/>
        <v>-0.84735891261736995</v>
      </c>
      <c r="AH4324">
        <f t="shared" ca="1" si="418"/>
        <v>18.4580723061684</v>
      </c>
      <c r="AI4324">
        <f t="shared" ca="1" si="419"/>
        <v>0.50255339867854953</v>
      </c>
      <c r="AX4324">
        <f t="shared" ca="1" si="420"/>
        <v>0.63532161036394863</v>
      </c>
    </row>
    <row r="4325" spans="1:50">
      <c r="A4325">
        <f t="shared" ca="1" si="416"/>
        <v>0.78385337528937826</v>
      </c>
      <c r="R4325">
        <f t="shared" ca="1" si="417"/>
        <v>0.4827265832878127</v>
      </c>
      <c r="AH4325">
        <f t="shared" ca="1" si="418"/>
        <v>10.662297820908847</v>
      </c>
      <c r="AI4325">
        <f t="shared" ca="1" si="419"/>
        <v>0.22627259363456353</v>
      </c>
      <c r="AX4325">
        <f t="shared" ca="1" si="420"/>
        <v>7.9478579001833189</v>
      </c>
    </row>
    <row r="4326" spans="1:50">
      <c r="A4326">
        <f t="shared" ca="1" si="416"/>
        <v>0.22332480140199285</v>
      </c>
      <c r="R4326">
        <f t="shared" ca="1" si="417"/>
        <v>0.96914211000612438</v>
      </c>
      <c r="AH4326">
        <f t="shared" ca="1" si="418"/>
        <v>18.310719641660629</v>
      </c>
      <c r="AI4326">
        <f t="shared" ca="1" si="419"/>
        <v>0.49789475518528326</v>
      </c>
      <c r="AX4326">
        <f t="shared" ca="1" si="420"/>
        <v>0.13023988313903942</v>
      </c>
    </row>
    <row r="4327" spans="1:50">
      <c r="A4327">
        <f t="shared" ca="1" si="416"/>
        <v>0.28044305163096372</v>
      </c>
      <c r="R4327">
        <f t="shared" ca="1" si="417"/>
        <v>0.97557829117825456</v>
      </c>
      <c r="AH4327">
        <f t="shared" ca="1" si="418"/>
        <v>9.5186981306840366</v>
      </c>
      <c r="AI4327">
        <f t="shared" ca="1" si="419"/>
        <v>0.18121122820617552</v>
      </c>
      <c r="AX4327">
        <f t="shared" ca="1" si="420"/>
        <v>1.8244071335554382</v>
      </c>
    </row>
    <row r="4328" spans="1:50">
      <c r="A4328">
        <f t="shared" ca="1" si="416"/>
        <v>0.54070242116807188</v>
      </c>
      <c r="R4328">
        <f t="shared" ca="1" si="417"/>
        <v>-1.909269884966607</v>
      </c>
      <c r="AH4328">
        <f t="shared" ca="1" si="418"/>
        <v>38.728134144823983</v>
      </c>
      <c r="AI4328">
        <f t="shared" ca="1" si="419"/>
        <v>0.93647252007145854</v>
      </c>
      <c r="AX4328">
        <f t="shared" ca="1" si="420"/>
        <v>0.36273173761723498</v>
      </c>
    </row>
    <row r="4329" spans="1:50">
      <c r="A4329">
        <f t="shared" ca="1" si="416"/>
        <v>4.0588608315256347E-2</v>
      </c>
      <c r="R4329">
        <f t="shared" ca="1" si="417"/>
        <v>0.8940754223529741</v>
      </c>
      <c r="AH4329">
        <f t="shared" ca="1" si="418"/>
        <v>14.076242547931244</v>
      </c>
      <c r="AI4329">
        <f t="shared" ca="1" si="419"/>
        <v>0.35474182526246723</v>
      </c>
      <c r="AX4329">
        <f t="shared" ca="1" si="420"/>
        <v>2.8259573797233863</v>
      </c>
    </row>
    <row r="4330" spans="1:50">
      <c r="A4330">
        <f t="shared" ca="1" si="416"/>
        <v>0.98597941851945725</v>
      </c>
      <c r="R4330">
        <f t="shared" ca="1" si="417"/>
        <v>-1.1024489474668877</v>
      </c>
      <c r="AH4330">
        <f t="shared" ca="1" si="418"/>
        <v>9.5243863805272966</v>
      </c>
      <c r="AI4330">
        <f t="shared" ca="1" si="419"/>
        <v>0.18142787185114773</v>
      </c>
      <c r="AX4330">
        <f t="shared" ca="1" si="420"/>
        <v>0.27112677375356287</v>
      </c>
    </row>
    <row r="4331" spans="1:50">
      <c r="A4331">
        <f t="shared" ca="1" si="416"/>
        <v>0.67709479476810663</v>
      </c>
      <c r="R4331">
        <f t="shared" ca="1" si="417"/>
        <v>0.20638826851232356</v>
      </c>
      <c r="AH4331">
        <f t="shared" ca="1" si="418"/>
        <v>10.559029120735161</v>
      </c>
      <c r="AI4331">
        <f t="shared" ca="1" si="419"/>
        <v>0.22220490805049142</v>
      </c>
      <c r="AX4331">
        <f t="shared" ca="1" si="420"/>
        <v>0.24035059326692626</v>
      </c>
    </row>
    <row r="4332" spans="1:50">
      <c r="A4332">
        <f t="shared" ca="1" si="416"/>
        <v>0.51747120884582398</v>
      </c>
      <c r="R4332">
        <f t="shared" ca="1" si="417"/>
        <v>-0.61924946814956916</v>
      </c>
      <c r="AH4332">
        <f t="shared" ca="1" si="418"/>
        <v>30.779445628688251</v>
      </c>
      <c r="AI4332">
        <f t="shared" ca="1" si="419"/>
        <v>0.81528514482972436</v>
      </c>
      <c r="AX4332">
        <f t="shared" ca="1" si="420"/>
        <v>0.33274649090658875</v>
      </c>
    </row>
    <row r="4333" spans="1:50">
      <c r="A4333">
        <f t="shared" ca="1" si="416"/>
        <v>0.37129709960054658</v>
      </c>
      <c r="R4333">
        <f t="shared" ca="1" si="417"/>
        <v>-0.20764994490741645</v>
      </c>
      <c r="AH4333">
        <f t="shared" ca="1" si="418"/>
        <v>4.9912751783993601</v>
      </c>
      <c r="AI4333">
        <f t="shared" ca="1" si="419"/>
        <v>4.9825655813011127E-2</v>
      </c>
      <c r="AX4333">
        <f t="shared" ca="1" si="420"/>
        <v>2.8711638933043963E-2</v>
      </c>
    </row>
    <row r="4334" spans="1:50">
      <c r="A4334">
        <f t="shared" ca="1" si="416"/>
        <v>0.74416798126111616</v>
      </c>
      <c r="R4334">
        <f t="shared" ca="1" si="417"/>
        <v>0.4118181783244822</v>
      </c>
      <c r="AH4334">
        <f t="shared" ca="1" si="418"/>
        <v>8.855503910588574</v>
      </c>
      <c r="AI4334">
        <f t="shared" ca="1" si="419"/>
        <v>0.15683989902089901</v>
      </c>
      <c r="AX4334">
        <f t="shared" ca="1" si="420"/>
        <v>0.49791125106053485</v>
      </c>
    </row>
    <row r="4335" spans="1:50">
      <c r="A4335">
        <f t="shared" ca="1" si="416"/>
        <v>0.69795105238555488</v>
      </c>
      <c r="R4335">
        <f t="shared" ca="1" si="417"/>
        <v>0.46746889634154648</v>
      </c>
      <c r="AH4335">
        <f t="shared" ca="1" si="418"/>
        <v>45.202329470594428</v>
      </c>
      <c r="AI4335">
        <f t="shared" ca="1" si="419"/>
        <v>0.98849117874563663</v>
      </c>
      <c r="AX4335">
        <f t="shared" ca="1" si="420"/>
        <v>4.7007327188524179</v>
      </c>
    </row>
    <row r="4336" spans="1:50">
      <c r="A4336">
        <f t="shared" ca="1" si="416"/>
        <v>0.74287282269285781</v>
      </c>
      <c r="R4336">
        <f t="shared" ca="1" si="417"/>
        <v>-3.2379012150126121</v>
      </c>
      <c r="AH4336">
        <f t="shared" ca="1" si="418"/>
        <v>11.446219809439611</v>
      </c>
      <c r="AI4336">
        <f t="shared" ca="1" si="419"/>
        <v>0.25680301650897663</v>
      </c>
      <c r="AX4336">
        <f t="shared" ca="1" si="420"/>
        <v>2.5371894335541905</v>
      </c>
    </row>
    <row r="4337" spans="1:50">
      <c r="A4337">
        <f t="shared" ca="1" si="416"/>
        <v>0.96435799584624715</v>
      </c>
      <c r="R4337">
        <f t="shared" ca="1" si="417"/>
        <v>-1.0488450892956667</v>
      </c>
      <c r="AH4337">
        <f t="shared" ca="1" si="418"/>
        <v>9.119961248921113</v>
      </c>
      <c r="AI4337">
        <f t="shared" ca="1" si="419"/>
        <v>0.16634738636364554</v>
      </c>
      <c r="AX4337">
        <f t="shared" ca="1" si="420"/>
        <v>1.0796738670446098</v>
      </c>
    </row>
    <row r="4338" spans="1:50">
      <c r="A4338">
        <f t="shared" ca="1" si="416"/>
        <v>0.90327693502273354</v>
      </c>
      <c r="R4338">
        <f t="shared" ca="1" si="417"/>
        <v>0.36881945502168245</v>
      </c>
      <c r="AH4338">
        <f t="shared" ca="1" si="418"/>
        <v>22.392375209687053</v>
      </c>
      <c r="AI4338">
        <f t="shared" ca="1" si="419"/>
        <v>0.61890952671864896</v>
      </c>
      <c r="AX4338">
        <f t="shared" ca="1" si="420"/>
        <v>6.0750955875029531</v>
      </c>
    </row>
    <row r="4339" spans="1:50">
      <c r="A4339">
        <f t="shared" ca="1" si="416"/>
        <v>0.98228866847428009</v>
      </c>
      <c r="R4339">
        <f t="shared" ca="1" si="417"/>
        <v>1.8174802478705403</v>
      </c>
      <c r="AH4339">
        <f t="shared" ca="1" si="418"/>
        <v>22.844377517055047</v>
      </c>
      <c r="AI4339">
        <f t="shared" ca="1" si="419"/>
        <v>0.63128608378188733</v>
      </c>
      <c r="AX4339">
        <f t="shared" ca="1" si="420"/>
        <v>1.6970146568315903</v>
      </c>
    </row>
    <row r="4340" spans="1:50">
      <c r="A4340">
        <f t="shared" ca="1" si="416"/>
        <v>0.44849603453613041</v>
      </c>
      <c r="R4340">
        <f t="shared" ca="1" si="417"/>
        <v>2.4914331143051506E-2</v>
      </c>
      <c r="AH4340">
        <f t="shared" ca="1" si="418"/>
        <v>17.384313341849932</v>
      </c>
      <c r="AI4340">
        <f t="shared" ca="1" si="419"/>
        <v>0.46810849190868575</v>
      </c>
      <c r="AX4340">
        <f t="shared" ca="1" si="420"/>
        <v>4.9720414395836547</v>
      </c>
    </row>
    <row r="4341" spans="1:50">
      <c r="A4341">
        <f t="shared" ca="1" si="416"/>
        <v>0.77072839723867137</v>
      </c>
      <c r="R4341">
        <f t="shared" ca="1" si="417"/>
        <v>-0.85485288745523214</v>
      </c>
      <c r="AH4341">
        <f t="shared" ca="1" si="418"/>
        <v>27.635760225773424</v>
      </c>
      <c r="AI4341">
        <f t="shared" ca="1" si="419"/>
        <v>0.74992038966045105</v>
      </c>
      <c r="AX4341">
        <f t="shared" ca="1" si="420"/>
        <v>0.73818592542257433</v>
      </c>
    </row>
    <row r="4342" spans="1:50">
      <c r="A4342">
        <f t="shared" ca="1" si="416"/>
        <v>0.35018834410528954</v>
      </c>
      <c r="R4342">
        <f t="shared" ca="1" si="417"/>
        <v>-0.75486109795666623</v>
      </c>
      <c r="AH4342">
        <f t="shared" ca="1" si="418"/>
        <v>21.346450270680045</v>
      </c>
      <c r="AI4342">
        <f t="shared" ca="1" si="419"/>
        <v>0.5894870439546942</v>
      </c>
      <c r="AX4342">
        <f t="shared" ca="1" si="420"/>
        <v>2.6806913095094789</v>
      </c>
    </row>
    <row r="4343" spans="1:50">
      <c r="A4343">
        <f t="shared" ca="1" si="416"/>
        <v>0.41744598776873842</v>
      </c>
      <c r="R4343">
        <f t="shared" ca="1" si="417"/>
        <v>-0.67339336816501172</v>
      </c>
      <c r="AH4343">
        <f t="shared" ca="1" si="418"/>
        <v>20.421031236424131</v>
      </c>
      <c r="AI4343">
        <f t="shared" ca="1" si="419"/>
        <v>0.56254230344170153</v>
      </c>
      <c r="AX4343">
        <f t="shared" ca="1" si="420"/>
        <v>7.7664146127295615</v>
      </c>
    </row>
    <row r="4344" spans="1:50">
      <c r="A4344">
        <f t="shared" ca="1" si="416"/>
        <v>0.47552086480762479</v>
      </c>
      <c r="R4344">
        <f t="shared" ca="1" si="417"/>
        <v>-2.4768839872732658</v>
      </c>
      <c r="AH4344">
        <f t="shared" ca="1" si="418"/>
        <v>15.622495316467358</v>
      </c>
      <c r="AI4344">
        <f t="shared" ca="1" si="419"/>
        <v>0.40909358586684563</v>
      </c>
      <c r="AX4344">
        <f t="shared" ca="1" si="420"/>
        <v>9.0166681454090444E-2</v>
      </c>
    </row>
    <row r="4345" spans="1:50">
      <c r="A4345">
        <f t="shared" ca="1" si="416"/>
        <v>0.70751814664394919</v>
      </c>
      <c r="R4345">
        <f t="shared" ca="1" si="417"/>
        <v>1.5489213798579491</v>
      </c>
      <c r="AH4345">
        <f t="shared" ca="1" si="418"/>
        <v>9.5961505542836214</v>
      </c>
      <c r="AI4345">
        <f t="shared" ca="1" si="419"/>
        <v>0.1841722109209557</v>
      </c>
      <c r="AX4345">
        <f t="shared" ca="1" si="420"/>
        <v>0.49792222179717005</v>
      </c>
    </row>
    <row r="4346" spans="1:50">
      <c r="A4346">
        <f t="shared" ca="1" si="416"/>
        <v>0.86414391739661534</v>
      </c>
      <c r="R4346">
        <f t="shared" ca="1" si="417"/>
        <v>-4.1165125211700022E-2</v>
      </c>
      <c r="AH4346">
        <f t="shared" ca="1" si="418"/>
        <v>5.2723378819357132</v>
      </c>
      <c r="AI4346">
        <f t="shared" ca="1" si="419"/>
        <v>5.5595093482588731E-2</v>
      </c>
      <c r="AX4346">
        <f t="shared" ca="1" si="420"/>
        <v>0.54514082928615093</v>
      </c>
    </row>
    <row r="4347" spans="1:50">
      <c r="A4347">
        <f t="shared" ca="1" si="416"/>
        <v>0.38126723743436786</v>
      </c>
      <c r="R4347">
        <f t="shared" ca="1" si="417"/>
        <v>-1.1818444972332056</v>
      </c>
      <c r="AH4347">
        <f t="shared" ca="1" si="418"/>
        <v>16.694923868605734</v>
      </c>
      <c r="AI4347">
        <f t="shared" ca="1" si="419"/>
        <v>0.44538595194101593</v>
      </c>
      <c r="AX4347">
        <f t="shared" ca="1" si="420"/>
        <v>1.902475003315486</v>
      </c>
    </row>
    <row r="4348" spans="1:50">
      <c r="A4348">
        <f t="shared" ca="1" si="416"/>
        <v>2.5656497281811852E-5</v>
      </c>
      <c r="R4348">
        <f t="shared" ca="1" si="417"/>
        <v>-2.3043304598440453</v>
      </c>
      <c r="AH4348">
        <f t="shared" ca="1" si="418"/>
        <v>44.375536686841926</v>
      </c>
      <c r="AI4348">
        <f t="shared" ca="1" si="419"/>
        <v>0.98418270621946946</v>
      </c>
      <c r="AX4348">
        <f t="shared" ca="1" si="420"/>
        <v>0.7488514865774224</v>
      </c>
    </row>
    <row r="4349" spans="1:50">
      <c r="A4349">
        <f t="shared" ca="1" si="416"/>
        <v>4.3714986282998747E-2</v>
      </c>
      <c r="R4349">
        <f t="shared" ca="1" si="417"/>
        <v>0.63874508704258159</v>
      </c>
      <c r="AH4349">
        <f t="shared" ca="1" si="418"/>
        <v>20.167075119134445</v>
      </c>
      <c r="AI4349">
        <f t="shared" ca="1" si="419"/>
        <v>0.55499829652631649</v>
      </c>
      <c r="AX4349">
        <f t="shared" ca="1" si="420"/>
        <v>0.13737218735443263</v>
      </c>
    </row>
    <row r="4350" spans="1:50">
      <c r="A4350">
        <f t="shared" ca="1" si="416"/>
        <v>0.72507584128067892</v>
      </c>
      <c r="R4350">
        <f t="shared" ca="1" si="417"/>
        <v>-0.54863128434683395</v>
      </c>
      <c r="AH4350">
        <f t="shared" ca="1" si="418"/>
        <v>23.905296749123384</v>
      </c>
      <c r="AI4350">
        <f t="shared" ca="1" si="419"/>
        <v>0.65953323112434459</v>
      </c>
      <c r="AX4350">
        <f t="shared" ca="1" si="420"/>
        <v>1.9870304953527036</v>
      </c>
    </row>
    <row r="4351" spans="1:50">
      <c r="A4351">
        <f t="shared" ca="1" si="416"/>
        <v>0.8623098797766916</v>
      </c>
      <c r="R4351">
        <f t="shared" ca="1" si="417"/>
        <v>-0.66493900311817311</v>
      </c>
      <c r="AH4351">
        <f t="shared" ca="1" si="418"/>
        <v>12.883300503403262</v>
      </c>
      <c r="AI4351">
        <f t="shared" ca="1" si="419"/>
        <v>0.31117530923966774</v>
      </c>
      <c r="AX4351">
        <f t="shared" ca="1" si="420"/>
        <v>1.7245991622033827</v>
      </c>
    </row>
    <row r="4352" spans="1:50">
      <c r="A4352">
        <f t="shared" ca="1" si="416"/>
        <v>7.346925853853814E-2</v>
      </c>
      <c r="R4352">
        <f t="shared" ca="1" si="417"/>
        <v>-3.0529915123295857E-2</v>
      </c>
      <c r="AH4352">
        <f t="shared" ca="1" si="418"/>
        <v>9.6467187581296052</v>
      </c>
      <c r="AI4352">
        <f t="shared" ca="1" si="419"/>
        <v>0.1861183655968992</v>
      </c>
      <c r="AX4352">
        <f t="shared" ca="1" si="420"/>
        <v>4.6860540889819449</v>
      </c>
    </row>
    <row r="4353" spans="1:50">
      <c r="A4353">
        <f t="shared" ca="1" si="416"/>
        <v>0.91080818736534697</v>
      </c>
      <c r="R4353">
        <f t="shared" ca="1" si="417"/>
        <v>0.64872702475485822</v>
      </c>
      <c r="AH4353">
        <f t="shared" ca="1" si="418"/>
        <v>9.0938002703500427</v>
      </c>
      <c r="AI4353">
        <f t="shared" ca="1" si="419"/>
        <v>0.16539440671403705</v>
      </c>
      <c r="AX4353">
        <f t="shared" ca="1" si="420"/>
        <v>0.35835923199099995</v>
      </c>
    </row>
    <row r="4354" spans="1:50">
      <c r="A4354">
        <f t="shared" ca="1" si="416"/>
        <v>0.95199261466761964</v>
      </c>
      <c r="R4354">
        <f t="shared" ca="1" si="417"/>
        <v>-0.34448300979065583</v>
      </c>
      <c r="AH4354">
        <f t="shared" ca="1" si="418"/>
        <v>4.3620004273997646</v>
      </c>
      <c r="AI4354">
        <f t="shared" ca="1" si="419"/>
        <v>3.8054095457271453E-2</v>
      </c>
      <c r="AX4354">
        <f t="shared" ca="1" si="420"/>
        <v>1.0524885835289968</v>
      </c>
    </row>
    <row r="4355" spans="1:50">
      <c r="A4355">
        <f t="shared" ref="A4355:A4418" ca="1" si="421">RAND()</f>
        <v>0.41911885604520382</v>
      </c>
      <c r="R4355">
        <f t="shared" ref="R4355:R4418" ca="1" si="422">_xlfn.NORM.INV(RAND(),0,1)</f>
        <v>-0.47397169992004273</v>
      </c>
      <c r="AH4355">
        <f t="shared" ref="AH4355:AH4418" ca="1" si="423">IF(AI4355&lt;$AL$4,$AL$1+SQRT(AI4355*($AL$2-$AL$1)*($AL$3-$AL$1)),$AL$2-SQRT((1-AI4355)*($AL$2-$AL$1)*($AL$2-$AL$3)))</f>
        <v>11.789644510675664</v>
      </c>
      <c r="AI4355">
        <f t="shared" ref="AI4355:AI4418" ca="1" si="424">RAND()</f>
        <v>0.26998436668973091</v>
      </c>
      <c r="AX4355">
        <f t="shared" ref="AX4355:AX4418" ca="1" si="425">-LN(1-RAND())/$AW$2</f>
        <v>2.3045065454832443</v>
      </c>
    </row>
    <row r="4356" spans="1:50">
      <c r="A4356">
        <f t="shared" ca="1" si="421"/>
        <v>0.15608820210435115</v>
      </c>
      <c r="R4356">
        <f t="shared" ca="1" si="422"/>
        <v>-1.184571685527096</v>
      </c>
      <c r="AH4356">
        <f t="shared" ca="1" si="423"/>
        <v>7.4616680507740298</v>
      </c>
      <c r="AI4356">
        <f t="shared" ca="1" si="424"/>
        <v>0.11135298019988382</v>
      </c>
      <c r="AX4356">
        <f t="shared" ca="1" si="425"/>
        <v>0.28722727349123839</v>
      </c>
    </row>
    <row r="4357" spans="1:50">
      <c r="A4357">
        <f t="shared" ca="1" si="421"/>
        <v>0.90940496160811723</v>
      </c>
      <c r="R4357">
        <f t="shared" ca="1" si="422"/>
        <v>-0.55963797293622275</v>
      </c>
      <c r="AH4357">
        <f t="shared" ca="1" si="423"/>
        <v>14.033250628445529</v>
      </c>
      <c r="AI4357">
        <f t="shared" ca="1" si="424"/>
        <v>0.35319646982189301</v>
      </c>
      <c r="AX4357">
        <f t="shared" ca="1" si="425"/>
        <v>0.5116387012199376</v>
      </c>
    </row>
    <row r="4358" spans="1:50">
      <c r="A4358">
        <f t="shared" ca="1" si="421"/>
        <v>0.10904384885969687</v>
      </c>
      <c r="R4358">
        <f t="shared" ca="1" si="422"/>
        <v>0.55214301347934769</v>
      </c>
      <c r="AH4358">
        <f t="shared" ca="1" si="423"/>
        <v>6.5020038911474511</v>
      </c>
      <c r="AI4358">
        <f t="shared" ca="1" si="424"/>
        <v>8.4552109200993208E-2</v>
      </c>
      <c r="AX4358">
        <f t="shared" ca="1" si="425"/>
        <v>0.12597623089331347</v>
      </c>
    </row>
    <row r="4359" spans="1:50">
      <c r="A4359">
        <f t="shared" ca="1" si="421"/>
        <v>0.37181648359866359</v>
      </c>
      <c r="R4359">
        <f t="shared" ca="1" si="422"/>
        <v>0.47345902853736799</v>
      </c>
      <c r="AH4359">
        <f t="shared" ca="1" si="423"/>
        <v>14.383254192127424</v>
      </c>
      <c r="AI4359">
        <f t="shared" ca="1" si="424"/>
        <v>0.36572370902869566</v>
      </c>
      <c r="AX4359">
        <f t="shared" ca="1" si="425"/>
        <v>3.2881784980478974</v>
      </c>
    </row>
    <row r="4360" spans="1:50">
      <c r="A4360">
        <f t="shared" ca="1" si="421"/>
        <v>0.14750411942932895</v>
      </c>
      <c r="R4360">
        <f t="shared" ca="1" si="422"/>
        <v>0.29781985538494921</v>
      </c>
      <c r="AH4360">
        <f t="shared" ca="1" si="423"/>
        <v>22.756452123205765</v>
      </c>
      <c r="AI4360">
        <f t="shared" ca="1" si="424"/>
        <v>0.6288945495424102</v>
      </c>
      <c r="AX4360">
        <f t="shared" ca="1" si="425"/>
        <v>2.2420659076655478</v>
      </c>
    </row>
    <row r="4361" spans="1:50">
      <c r="A4361">
        <f t="shared" ca="1" si="421"/>
        <v>3.1456631229319743E-2</v>
      </c>
      <c r="R4361">
        <f t="shared" ca="1" si="422"/>
        <v>-0.68964805214222291</v>
      </c>
      <c r="AH4361">
        <f t="shared" ca="1" si="423"/>
        <v>39.532154692427007</v>
      </c>
      <c r="AI4361">
        <f t="shared" ca="1" si="424"/>
        <v>0.94521210730836103</v>
      </c>
      <c r="AX4361">
        <f t="shared" ca="1" si="425"/>
        <v>0.609717428777239</v>
      </c>
    </row>
    <row r="4362" spans="1:50">
      <c r="A4362">
        <f t="shared" ca="1" si="421"/>
        <v>0.29810014673609775</v>
      </c>
      <c r="R4362">
        <f t="shared" ca="1" si="422"/>
        <v>-0.59110710521499088</v>
      </c>
      <c r="AH4362">
        <f t="shared" ca="1" si="423"/>
        <v>26.546943491443301</v>
      </c>
      <c r="AI4362">
        <f t="shared" ca="1" si="424"/>
        <v>0.72497707020322311</v>
      </c>
      <c r="AX4362">
        <f t="shared" ca="1" si="425"/>
        <v>1.4537432894008437</v>
      </c>
    </row>
    <row r="4363" spans="1:50">
      <c r="A4363">
        <f t="shared" ca="1" si="421"/>
        <v>0.5095293134898542</v>
      </c>
      <c r="R4363">
        <f t="shared" ca="1" si="422"/>
        <v>-5.0731314221879285E-2</v>
      </c>
      <c r="AH4363">
        <f t="shared" ca="1" si="423"/>
        <v>10.55072140549472</v>
      </c>
      <c r="AI4363">
        <f t="shared" ca="1" si="424"/>
        <v>0.22187720918655374</v>
      </c>
      <c r="AX4363">
        <f t="shared" ca="1" si="425"/>
        <v>2.1150214598730726</v>
      </c>
    </row>
    <row r="4364" spans="1:50">
      <c r="A4364">
        <f t="shared" ca="1" si="421"/>
        <v>3.3119040168584357E-3</v>
      </c>
      <c r="R4364">
        <f t="shared" ca="1" si="422"/>
        <v>-0.76855944419906519</v>
      </c>
      <c r="AH4364">
        <f t="shared" ca="1" si="423"/>
        <v>4.9780610780730905</v>
      </c>
      <c r="AI4364">
        <f t="shared" ca="1" si="424"/>
        <v>4.956218419405245E-2</v>
      </c>
      <c r="AX4364">
        <f t="shared" ca="1" si="425"/>
        <v>3.8008585106859085</v>
      </c>
    </row>
    <row r="4365" spans="1:50">
      <c r="A4365">
        <f t="shared" ca="1" si="421"/>
        <v>0.72671064954602338</v>
      </c>
      <c r="R4365">
        <f t="shared" ca="1" si="422"/>
        <v>-0.30569067514951609</v>
      </c>
      <c r="AH4365">
        <f t="shared" ca="1" si="423"/>
        <v>11.633227298634338</v>
      </c>
      <c r="AI4365">
        <f t="shared" ca="1" si="424"/>
        <v>0.26399537624087144</v>
      </c>
      <c r="AX4365">
        <f t="shared" ca="1" si="425"/>
        <v>1.6161895214542361</v>
      </c>
    </row>
    <row r="4366" spans="1:50">
      <c r="A4366">
        <f t="shared" ca="1" si="421"/>
        <v>7.9053236224497558E-2</v>
      </c>
      <c r="R4366">
        <f t="shared" ca="1" si="422"/>
        <v>0.61273779747750945</v>
      </c>
      <c r="AH4366">
        <f t="shared" ca="1" si="423"/>
        <v>29.240229443724736</v>
      </c>
      <c r="AI4366">
        <f t="shared" ca="1" si="424"/>
        <v>0.78451596322540329</v>
      </c>
      <c r="AX4366">
        <f t="shared" ca="1" si="425"/>
        <v>2.3686706989490958</v>
      </c>
    </row>
    <row r="4367" spans="1:50">
      <c r="A4367">
        <f t="shared" ca="1" si="421"/>
        <v>0.43582741406387715</v>
      </c>
      <c r="R4367">
        <f t="shared" ca="1" si="422"/>
        <v>-0.95445103227714923</v>
      </c>
      <c r="AH4367">
        <f t="shared" ca="1" si="423"/>
        <v>15.320928406720796</v>
      </c>
      <c r="AI4367">
        <f t="shared" ca="1" si="424"/>
        <v>0.39868099671410784</v>
      </c>
      <c r="AX4367">
        <f t="shared" ca="1" si="425"/>
        <v>3.535143747420376</v>
      </c>
    </row>
    <row r="4368" spans="1:50">
      <c r="A4368">
        <f t="shared" ca="1" si="421"/>
        <v>0.20947713936103407</v>
      </c>
      <c r="R4368">
        <f t="shared" ca="1" si="422"/>
        <v>0.8765999111347339</v>
      </c>
      <c r="AH4368">
        <f t="shared" ca="1" si="423"/>
        <v>17.361762951283858</v>
      </c>
      <c r="AI4368">
        <f t="shared" ca="1" si="424"/>
        <v>0.46737274117590644</v>
      </c>
      <c r="AX4368">
        <f t="shared" ca="1" si="425"/>
        <v>0.41594208237908176</v>
      </c>
    </row>
    <row r="4369" spans="1:50">
      <c r="A4369">
        <f t="shared" ca="1" si="421"/>
        <v>0.20365671729899704</v>
      </c>
      <c r="R4369">
        <f t="shared" ca="1" si="422"/>
        <v>-1.2404109786461031</v>
      </c>
      <c r="AH4369">
        <f t="shared" ca="1" si="423"/>
        <v>10.906504090287648</v>
      </c>
      <c r="AI4369">
        <f t="shared" ca="1" si="424"/>
        <v>0.23584928877865186</v>
      </c>
      <c r="AX4369">
        <f t="shared" ca="1" si="425"/>
        <v>0.35250432781691265</v>
      </c>
    </row>
    <row r="4370" spans="1:50">
      <c r="A4370">
        <f t="shared" ca="1" si="421"/>
        <v>0.11230839641614054</v>
      </c>
      <c r="R4370">
        <f t="shared" ca="1" si="422"/>
        <v>1.1027491484001852</v>
      </c>
      <c r="AH4370">
        <f t="shared" ca="1" si="423"/>
        <v>17.884405291589196</v>
      </c>
      <c r="AI4370">
        <f t="shared" ca="1" si="424"/>
        <v>0.48429428826254795</v>
      </c>
      <c r="AX4370">
        <f t="shared" ca="1" si="425"/>
        <v>0.13264282048359913</v>
      </c>
    </row>
    <row r="4371" spans="1:50">
      <c r="A4371">
        <f t="shared" ca="1" si="421"/>
        <v>0.28278497099327404</v>
      </c>
      <c r="R4371">
        <f t="shared" ca="1" si="422"/>
        <v>-3.2958293781531638</v>
      </c>
      <c r="AH4371">
        <f t="shared" ca="1" si="423"/>
        <v>15.393365574904976</v>
      </c>
      <c r="AI4371">
        <f t="shared" ca="1" si="424"/>
        <v>0.40119042688391404</v>
      </c>
      <c r="AX4371">
        <f t="shared" ca="1" si="425"/>
        <v>0.83265215253333491</v>
      </c>
    </row>
    <row r="4372" spans="1:50">
      <c r="A4372">
        <f t="shared" ca="1" si="421"/>
        <v>0.71841113689569824</v>
      </c>
      <c r="R4372">
        <f t="shared" ca="1" si="422"/>
        <v>1.4682930793192717</v>
      </c>
      <c r="AH4372">
        <f t="shared" ca="1" si="423"/>
        <v>9.0873300894403926</v>
      </c>
      <c r="AI4372">
        <f t="shared" ca="1" si="424"/>
        <v>0.16515913630889745</v>
      </c>
      <c r="AX4372">
        <f t="shared" ca="1" si="425"/>
        <v>3.7456770212793011</v>
      </c>
    </row>
    <row r="4373" spans="1:50">
      <c r="A4373">
        <f t="shared" ca="1" si="421"/>
        <v>0.47684757615687057</v>
      </c>
      <c r="R4373">
        <f t="shared" ca="1" si="422"/>
        <v>0.45044227489693556</v>
      </c>
      <c r="AH4373">
        <f t="shared" ca="1" si="423"/>
        <v>5.7162679907091567</v>
      </c>
      <c r="AI4373">
        <f t="shared" ca="1" si="424"/>
        <v>6.5351439483212204E-2</v>
      </c>
      <c r="AX4373">
        <f t="shared" ca="1" si="425"/>
        <v>2.8994041294689477</v>
      </c>
    </row>
    <row r="4374" spans="1:50">
      <c r="A4374">
        <f t="shared" ca="1" si="421"/>
        <v>0.88841897789837221</v>
      </c>
      <c r="R4374">
        <f t="shared" ca="1" si="422"/>
        <v>0.12717403361383325</v>
      </c>
      <c r="AH4374">
        <f t="shared" ca="1" si="423"/>
        <v>5.5485702351304429</v>
      </c>
      <c r="AI4374">
        <f t="shared" ca="1" si="424"/>
        <v>6.1573263308351001E-2</v>
      </c>
      <c r="AX4374">
        <f t="shared" ca="1" si="425"/>
        <v>4.2994106210707015</v>
      </c>
    </row>
    <row r="4375" spans="1:50">
      <c r="A4375">
        <f t="shared" ca="1" si="421"/>
        <v>0.30991809131333048</v>
      </c>
      <c r="R4375">
        <f t="shared" ca="1" si="422"/>
        <v>0.98495983627967676</v>
      </c>
      <c r="AH4375">
        <f t="shared" ca="1" si="423"/>
        <v>18.458108739574403</v>
      </c>
      <c r="AI4375">
        <f t="shared" ca="1" si="424"/>
        <v>0.50255454785774367</v>
      </c>
      <c r="AX4375">
        <f t="shared" ca="1" si="425"/>
        <v>0.70451087164951309</v>
      </c>
    </row>
    <row r="4376" spans="1:50">
      <c r="A4376">
        <f t="shared" ca="1" si="421"/>
        <v>0.91772891344931673</v>
      </c>
      <c r="R4376">
        <f t="shared" ca="1" si="422"/>
        <v>1.7700042877991271</v>
      </c>
      <c r="AH4376">
        <f t="shared" ca="1" si="423"/>
        <v>6.4582235990669616</v>
      </c>
      <c r="AI4376">
        <f t="shared" ca="1" si="424"/>
        <v>8.3417304111090829E-2</v>
      </c>
      <c r="AX4376">
        <f t="shared" ca="1" si="425"/>
        <v>4.1548848251964143</v>
      </c>
    </row>
    <row r="4377" spans="1:50">
      <c r="A4377">
        <f t="shared" ca="1" si="421"/>
        <v>0.50660471479213776</v>
      </c>
      <c r="R4377">
        <f t="shared" ca="1" si="422"/>
        <v>-1.3985030231333297</v>
      </c>
      <c r="AH4377">
        <f t="shared" ca="1" si="423"/>
        <v>34.300824767196367</v>
      </c>
      <c r="AI4377">
        <f t="shared" ca="1" si="424"/>
        <v>0.8767679485048625</v>
      </c>
      <c r="AX4377">
        <f t="shared" ca="1" si="425"/>
        <v>1.0884720918633852</v>
      </c>
    </row>
    <row r="4378" spans="1:50">
      <c r="A4378">
        <f t="shared" ca="1" si="421"/>
        <v>0.17956742042799756</v>
      </c>
      <c r="R4378">
        <f t="shared" ca="1" si="422"/>
        <v>0.80279431002287294</v>
      </c>
      <c r="AH4378">
        <f t="shared" ca="1" si="423"/>
        <v>33.354046476863658</v>
      </c>
      <c r="AI4378">
        <f t="shared" ca="1" si="424"/>
        <v>0.86145611565279245</v>
      </c>
      <c r="AX4378">
        <f t="shared" ca="1" si="425"/>
        <v>3.4366399859195655</v>
      </c>
    </row>
    <row r="4379" spans="1:50">
      <c r="A4379">
        <f t="shared" ca="1" si="421"/>
        <v>0.81167471429407823</v>
      </c>
      <c r="R4379">
        <f t="shared" ca="1" si="422"/>
        <v>1.4658244940999847</v>
      </c>
      <c r="AH4379">
        <f t="shared" ca="1" si="423"/>
        <v>19.650669741383794</v>
      </c>
      <c r="AI4379">
        <f t="shared" ca="1" si="424"/>
        <v>0.53945907642672142</v>
      </c>
      <c r="AX4379">
        <f t="shared" ca="1" si="425"/>
        <v>1.3949010863408247</v>
      </c>
    </row>
    <row r="4380" spans="1:50">
      <c r="A4380">
        <f t="shared" ca="1" si="421"/>
        <v>0.36827347447827141</v>
      </c>
      <c r="R4380">
        <f t="shared" ca="1" si="422"/>
        <v>-0.84782680455455095</v>
      </c>
      <c r="AH4380">
        <f t="shared" ca="1" si="423"/>
        <v>26.369399281257159</v>
      </c>
      <c r="AI4380">
        <f t="shared" ca="1" si="424"/>
        <v>0.7207973548356752</v>
      </c>
      <c r="AX4380">
        <f t="shared" ca="1" si="425"/>
        <v>0.74769263398519781</v>
      </c>
    </row>
    <row r="4381" spans="1:50">
      <c r="A4381">
        <f t="shared" ca="1" si="421"/>
        <v>0.33011029908296075</v>
      </c>
      <c r="R4381">
        <f t="shared" ca="1" si="422"/>
        <v>0.77808060102439214</v>
      </c>
      <c r="AH4381">
        <f t="shared" ca="1" si="423"/>
        <v>31.066550640299599</v>
      </c>
      <c r="AI4381">
        <f t="shared" ca="1" si="424"/>
        <v>0.82076224767183026</v>
      </c>
      <c r="AX4381">
        <f t="shared" ca="1" si="425"/>
        <v>0.91700878988380108</v>
      </c>
    </row>
    <row r="4382" spans="1:50">
      <c r="A4382">
        <f t="shared" ca="1" si="421"/>
        <v>0.45942535223573999</v>
      </c>
      <c r="R4382">
        <f t="shared" ca="1" si="422"/>
        <v>-0.47344826607042806</v>
      </c>
      <c r="AH4382">
        <f t="shared" ca="1" si="423"/>
        <v>32.85924314956825</v>
      </c>
      <c r="AI4382">
        <f t="shared" ca="1" si="424"/>
        <v>0.85309722729718851</v>
      </c>
      <c r="AX4382">
        <f t="shared" ca="1" si="425"/>
        <v>1.8565495910383545</v>
      </c>
    </row>
    <row r="4383" spans="1:50">
      <c r="A4383">
        <f t="shared" ca="1" si="421"/>
        <v>0.60342403213054374</v>
      </c>
      <c r="R4383">
        <f t="shared" ca="1" si="422"/>
        <v>-0.38837238114608447</v>
      </c>
      <c r="AH4383">
        <f t="shared" ca="1" si="423"/>
        <v>30.870099484027069</v>
      </c>
      <c r="AI4383">
        <f t="shared" ca="1" si="424"/>
        <v>0.81702345312448932</v>
      </c>
      <c r="AX4383">
        <f t="shared" ca="1" si="425"/>
        <v>1.0080527206982792</v>
      </c>
    </row>
    <row r="4384" spans="1:50">
      <c r="A4384">
        <f t="shared" ca="1" si="421"/>
        <v>0.52276045892671119</v>
      </c>
      <c r="R4384">
        <f t="shared" ca="1" si="422"/>
        <v>0.87052329589815725</v>
      </c>
      <c r="AH4384">
        <f t="shared" ca="1" si="423"/>
        <v>38.26405951245416</v>
      </c>
      <c r="AI4384">
        <f t="shared" ca="1" si="424"/>
        <v>0.93113385043639119</v>
      </c>
      <c r="AX4384">
        <f t="shared" ca="1" si="425"/>
        <v>0.11490836394615368</v>
      </c>
    </row>
    <row r="4385" spans="1:50">
      <c r="A4385">
        <f t="shared" ca="1" si="421"/>
        <v>0.91423757817134677</v>
      </c>
      <c r="R4385">
        <f t="shared" ca="1" si="422"/>
        <v>0.9868213766363354</v>
      </c>
      <c r="AH4385">
        <f t="shared" ca="1" si="423"/>
        <v>34.070532764983014</v>
      </c>
      <c r="AI4385">
        <f t="shared" ca="1" si="424"/>
        <v>0.87312603680426015</v>
      </c>
      <c r="AX4385">
        <f t="shared" ca="1" si="425"/>
        <v>0.49246934892227262</v>
      </c>
    </row>
    <row r="4386" spans="1:50">
      <c r="A4386">
        <f t="shared" ca="1" si="421"/>
        <v>9.5289947081275472E-2</v>
      </c>
      <c r="R4386">
        <f t="shared" ca="1" si="422"/>
        <v>-0.98183888494852689</v>
      </c>
      <c r="AH4386">
        <f t="shared" ca="1" si="423"/>
        <v>40.14657965929532</v>
      </c>
      <c r="AI4386">
        <f t="shared" ca="1" si="424"/>
        <v>0.95145505379469364</v>
      </c>
      <c r="AX4386">
        <f t="shared" ca="1" si="425"/>
        <v>3.6554144352612554</v>
      </c>
    </row>
    <row r="4387" spans="1:50">
      <c r="A4387">
        <f t="shared" ca="1" si="421"/>
        <v>0.54154328448320976</v>
      </c>
      <c r="R4387">
        <f t="shared" ca="1" si="422"/>
        <v>7.8642938805473878E-2</v>
      </c>
      <c r="AH4387">
        <f t="shared" ca="1" si="423"/>
        <v>13.002016619360177</v>
      </c>
      <c r="AI4387">
        <f t="shared" ca="1" si="424"/>
        <v>0.31557461288294975</v>
      </c>
      <c r="AX4387">
        <f t="shared" ca="1" si="425"/>
        <v>0.44023172202373673</v>
      </c>
    </row>
    <row r="4388" spans="1:50">
      <c r="A4388">
        <f t="shared" ca="1" si="421"/>
        <v>0.58084182381887639</v>
      </c>
      <c r="R4388">
        <f t="shared" ca="1" si="422"/>
        <v>0.43181848421041086</v>
      </c>
      <c r="AH4388">
        <f t="shared" ca="1" si="423"/>
        <v>11.124636941183219</v>
      </c>
      <c r="AI4388">
        <f t="shared" ca="1" si="424"/>
        <v>0.24435307352259183</v>
      </c>
      <c r="AX4388">
        <f t="shared" ca="1" si="425"/>
        <v>0.51950799885281551</v>
      </c>
    </row>
    <row r="4389" spans="1:50">
      <c r="A4389">
        <f t="shared" ca="1" si="421"/>
        <v>0.26450000941759544</v>
      </c>
      <c r="R4389">
        <f t="shared" ca="1" si="422"/>
        <v>5.891335219791146E-2</v>
      </c>
      <c r="AH4389">
        <f t="shared" ca="1" si="423"/>
        <v>27.633171915398396</v>
      </c>
      <c r="AI4389">
        <f t="shared" ca="1" si="424"/>
        <v>0.7498625007169385</v>
      </c>
      <c r="AX4389">
        <f t="shared" ca="1" si="425"/>
        <v>0.38265020840139724</v>
      </c>
    </row>
    <row r="4390" spans="1:50">
      <c r="A4390">
        <f t="shared" ca="1" si="421"/>
        <v>0.48099772443212729</v>
      </c>
      <c r="R4390">
        <f t="shared" ca="1" si="422"/>
        <v>1.1910909209296137</v>
      </c>
      <c r="AH4390">
        <f t="shared" ca="1" si="423"/>
        <v>10.556080938441418</v>
      </c>
      <c r="AI4390">
        <f t="shared" ca="1" si="424"/>
        <v>0.2220886245326078</v>
      </c>
      <c r="AX4390">
        <f t="shared" ca="1" si="425"/>
        <v>0.82654800177228716</v>
      </c>
    </row>
    <row r="4391" spans="1:50">
      <c r="A4391">
        <f t="shared" ca="1" si="421"/>
        <v>0.95302232187204694</v>
      </c>
      <c r="R4391">
        <f t="shared" ca="1" si="422"/>
        <v>-0.84254726718740935</v>
      </c>
      <c r="AH4391">
        <f t="shared" ca="1" si="423"/>
        <v>9.9150240412003328</v>
      </c>
      <c r="AI4391">
        <f t="shared" ca="1" si="424"/>
        <v>0.19661540347516115</v>
      </c>
      <c r="AX4391">
        <f t="shared" ca="1" si="425"/>
        <v>1.7511746356257318</v>
      </c>
    </row>
    <row r="4392" spans="1:50">
      <c r="A4392">
        <f t="shared" ca="1" si="421"/>
        <v>0.15497553034947886</v>
      </c>
      <c r="R4392">
        <f t="shared" ca="1" si="422"/>
        <v>3.4736398148714459E-2</v>
      </c>
      <c r="AH4392">
        <f t="shared" ca="1" si="423"/>
        <v>19.016287789952653</v>
      </c>
      <c r="AI4392">
        <f t="shared" ca="1" si="424"/>
        <v>0.52000478884248147</v>
      </c>
      <c r="AX4392">
        <f t="shared" ca="1" si="425"/>
        <v>0.55731738931341956</v>
      </c>
    </row>
    <row r="4393" spans="1:50">
      <c r="A4393">
        <f t="shared" ca="1" si="421"/>
        <v>0.65422166125177206</v>
      </c>
      <c r="R4393">
        <f t="shared" ca="1" si="422"/>
        <v>0.42068509724397263</v>
      </c>
      <c r="AH4393">
        <f t="shared" ca="1" si="423"/>
        <v>12.65849532679448</v>
      </c>
      <c r="AI4393">
        <f t="shared" ca="1" si="424"/>
        <v>0.30280601437048504</v>
      </c>
      <c r="AX4393">
        <f t="shared" ca="1" si="425"/>
        <v>1.88426602542403</v>
      </c>
    </row>
    <row r="4394" spans="1:50">
      <c r="A4394">
        <f t="shared" ca="1" si="421"/>
        <v>0.6602002394414781</v>
      </c>
      <c r="R4394">
        <f t="shared" ca="1" si="422"/>
        <v>-6.8275584871212311E-2</v>
      </c>
      <c r="AH4394">
        <f t="shared" ca="1" si="423"/>
        <v>13.924422517542247</v>
      </c>
      <c r="AI4394">
        <f t="shared" ca="1" si="424"/>
        <v>0.34927635465359352</v>
      </c>
      <c r="AX4394">
        <f t="shared" ca="1" si="425"/>
        <v>2.4692364594671208</v>
      </c>
    </row>
    <row r="4395" spans="1:50">
      <c r="A4395">
        <f t="shared" ca="1" si="421"/>
        <v>0.38527672748779351</v>
      </c>
      <c r="R4395">
        <f t="shared" ca="1" si="422"/>
        <v>-7.0458279280948208E-2</v>
      </c>
      <c r="AH4395">
        <f t="shared" ca="1" si="423"/>
        <v>9.195544817552566</v>
      </c>
      <c r="AI4395">
        <f t="shared" ca="1" si="424"/>
        <v>0.16911608898323571</v>
      </c>
      <c r="AX4395">
        <f t="shared" ca="1" si="425"/>
        <v>0.13944622262607465</v>
      </c>
    </row>
    <row r="4396" spans="1:50">
      <c r="A4396">
        <f t="shared" ca="1" si="421"/>
        <v>0.40764040214987618</v>
      </c>
      <c r="R4396">
        <f t="shared" ca="1" si="422"/>
        <v>0.17547185805440454</v>
      </c>
      <c r="AH4396">
        <f t="shared" ca="1" si="423"/>
        <v>13.338199574118633</v>
      </c>
      <c r="AI4396">
        <f t="shared" ca="1" si="424"/>
        <v>0.32795619476642224</v>
      </c>
      <c r="AX4396">
        <f t="shared" ca="1" si="425"/>
        <v>2.1391247054377494</v>
      </c>
    </row>
    <row r="4397" spans="1:50">
      <c r="A4397">
        <f t="shared" ca="1" si="421"/>
        <v>0.53808554684304299</v>
      </c>
      <c r="R4397">
        <f t="shared" ca="1" si="422"/>
        <v>1.4795632459478898</v>
      </c>
      <c r="AH4397">
        <f t="shared" ca="1" si="423"/>
        <v>11.359881095513401</v>
      </c>
      <c r="AI4397">
        <f t="shared" ca="1" si="424"/>
        <v>0.25347060552356881</v>
      </c>
      <c r="AX4397">
        <f t="shared" ca="1" si="425"/>
        <v>2.6690364317281237</v>
      </c>
    </row>
    <row r="4398" spans="1:50">
      <c r="A4398">
        <f t="shared" ca="1" si="421"/>
        <v>0.5224686240420785</v>
      </c>
      <c r="R4398">
        <f t="shared" ca="1" si="422"/>
        <v>-0.72215402112243898</v>
      </c>
      <c r="AH4398">
        <f t="shared" ca="1" si="423"/>
        <v>12.334908246885455</v>
      </c>
      <c r="AI4398">
        <f t="shared" ca="1" si="424"/>
        <v>0.29067043161473127</v>
      </c>
      <c r="AX4398">
        <f t="shared" ca="1" si="425"/>
        <v>1.081081462376303</v>
      </c>
    </row>
    <row r="4399" spans="1:50">
      <c r="A4399">
        <f t="shared" ca="1" si="421"/>
        <v>0.12081993096700117</v>
      </c>
      <c r="R4399">
        <f t="shared" ca="1" si="422"/>
        <v>0.77962451666243071</v>
      </c>
      <c r="AH4399">
        <f t="shared" ca="1" si="423"/>
        <v>1.5386962484716102</v>
      </c>
      <c r="AI4399">
        <f t="shared" ca="1" si="424"/>
        <v>4.7351722901212145E-3</v>
      </c>
      <c r="AX4399">
        <f t="shared" ca="1" si="425"/>
        <v>9.7961387014815564</v>
      </c>
    </row>
    <row r="4400" spans="1:50">
      <c r="A4400">
        <f t="shared" ca="1" si="421"/>
        <v>0.50452386220216994</v>
      </c>
      <c r="R4400">
        <f t="shared" ca="1" si="422"/>
        <v>-1.8465696035953811</v>
      </c>
      <c r="AH4400">
        <f t="shared" ca="1" si="423"/>
        <v>36.982787749797886</v>
      </c>
      <c r="AI4400">
        <f t="shared" ca="1" si="424"/>
        <v>0.91527609261659404</v>
      </c>
      <c r="AX4400">
        <f t="shared" ca="1" si="425"/>
        <v>3.3557334359481295</v>
      </c>
    </row>
    <row r="4401" spans="1:50">
      <c r="A4401">
        <f t="shared" ca="1" si="421"/>
        <v>0.444275445963629</v>
      </c>
      <c r="R4401">
        <f t="shared" ca="1" si="422"/>
        <v>-0.43248596051994648</v>
      </c>
      <c r="AH4401">
        <f t="shared" ca="1" si="423"/>
        <v>6.4216109940461061</v>
      </c>
      <c r="AI4401">
        <f t="shared" ca="1" si="424"/>
        <v>8.2474175517707637E-2</v>
      </c>
      <c r="AX4401">
        <f t="shared" ca="1" si="425"/>
        <v>1.9461547966087847</v>
      </c>
    </row>
    <row r="4402" spans="1:50">
      <c r="A4402">
        <f t="shared" ca="1" si="421"/>
        <v>0.96536760230955021</v>
      </c>
      <c r="R4402">
        <f t="shared" ca="1" si="422"/>
        <v>-0.17701651211369029</v>
      </c>
      <c r="AH4402">
        <f t="shared" ca="1" si="423"/>
        <v>20.920656537594045</v>
      </c>
      <c r="AI4402">
        <f t="shared" ca="1" si="424"/>
        <v>0.57719589189771403</v>
      </c>
      <c r="AX4402">
        <f t="shared" ca="1" si="425"/>
        <v>0.78001510352728254</v>
      </c>
    </row>
    <row r="4403" spans="1:50">
      <c r="A4403">
        <f t="shared" ca="1" si="421"/>
        <v>0.52283296984213767</v>
      </c>
      <c r="R4403">
        <f t="shared" ca="1" si="422"/>
        <v>1.2801425210906281</v>
      </c>
      <c r="AH4403">
        <f t="shared" ca="1" si="423"/>
        <v>34.427868020298114</v>
      </c>
      <c r="AI4403">
        <f t="shared" ca="1" si="424"/>
        <v>0.87875435280337288</v>
      </c>
      <c r="AX4403">
        <f t="shared" ca="1" si="425"/>
        <v>0.88032520103809742</v>
      </c>
    </row>
    <row r="4404" spans="1:50">
      <c r="A4404">
        <f t="shared" ca="1" si="421"/>
        <v>5.2488937930661228E-2</v>
      </c>
      <c r="R4404">
        <f t="shared" ca="1" si="422"/>
        <v>-0.15971002543452048</v>
      </c>
      <c r="AH4404">
        <f t="shared" ca="1" si="423"/>
        <v>18.557744162604962</v>
      </c>
      <c r="AI4404">
        <f t="shared" ca="1" si="424"/>
        <v>0.50569227392789884</v>
      </c>
      <c r="AX4404">
        <f t="shared" ca="1" si="425"/>
        <v>2.5675422053279209</v>
      </c>
    </row>
    <row r="4405" spans="1:50">
      <c r="A4405">
        <f t="shared" ca="1" si="421"/>
        <v>6.9419890706077236E-3</v>
      </c>
      <c r="R4405">
        <f t="shared" ca="1" si="422"/>
        <v>-0.73192235209610601</v>
      </c>
      <c r="AH4405">
        <f t="shared" ca="1" si="423"/>
        <v>11.589054815440022</v>
      </c>
      <c r="AI4405">
        <f t="shared" ca="1" si="424"/>
        <v>0.26229964501436431</v>
      </c>
      <c r="AX4405">
        <f t="shared" ca="1" si="425"/>
        <v>5.1208304118882433</v>
      </c>
    </row>
    <row r="4406" spans="1:50">
      <c r="A4406">
        <f t="shared" ca="1" si="421"/>
        <v>0.42468936636476928</v>
      </c>
      <c r="R4406">
        <f t="shared" ca="1" si="422"/>
        <v>0.46733528545168695</v>
      </c>
      <c r="AH4406">
        <f t="shared" ca="1" si="423"/>
        <v>37.216186053792953</v>
      </c>
      <c r="AI4406">
        <f t="shared" ca="1" si="424"/>
        <v>0.91828705049438109</v>
      </c>
      <c r="AX4406">
        <f t="shared" ca="1" si="425"/>
        <v>0.49273931752912453</v>
      </c>
    </row>
    <row r="4407" spans="1:50">
      <c r="A4407">
        <f t="shared" ca="1" si="421"/>
        <v>0.30744522354679993</v>
      </c>
      <c r="R4407">
        <f t="shared" ca="1" si="422"/>
        <v>0.29871564443499093</v>
      </c>
      <c r="AH4407">
        <f t="shared" ca="1" si="423"/>
        <v>25.628934845666496</v>
      </c>
      <c r="AI4407">
        <f t="shared" ca="1" si="424"/>
        <v>0.7030255916216156</v>
      </c>
      <c r="AX4407">
        <f t="shared" ca="1" si="425"/>
        <v>6.1111202765712838</v>
      </c>
    </row>
    <row r="4408" spans="1:50">
      <c r="A4408">
        <f t="shared" ca="1" si="421"/>
        <v>0.81234833728897149</v>
      </c>
      <c r="R4408">
        <f t="shared" ca="1" si="422"/>
        <v>8.9492275007948263E-2</v>
      </c>
      <c r="AH4408">
        <f t="shared" ca="1" si="423"/>
        <v>46.823410667641518</v>
      </c>
      <c r="AI4408">
        <f t="shared" ca="1" si="424"/>
        <v>0.99495464010677315</v>
      </c>
      <c r="AX4408">
        <f t="shared" ca="1" si="425"/>
        <v>1.8205452585187605</v>
      </c>
    </row>
    <row r="4409" spans="1:50">
      <c r="A4409">
        <f t="shared" ca="1" si="421"/>
        <v>0.78733924674307132</v>
      </c>
      <c r="R4409">
        <f t="shared" ca="1" si="422"/>
        <v>0.13744129972489466</v>
      </c>
      <c r="AH4409">
        <f t="shared" ca="1" si="423"/>
        <v>8.1472549762037296</v>
      </c>
      <c r="AI4409">
        <f t="shared" ca="1" si="424"/>
        <v>0.13275552729455287</v>
      </c>
      <c r="AX4409">
        <f t="shared" ca="1" si="425"/>
        <v>0.16311349077722376</v>
      </c>
    </row>
    <row r="4410" spans="1:50">
      <c r="A4410">
        <f t="shared" ca="1" si="421"/>
        <v>0.58784786924306609</v>
      </c>
      <c r="R4410">
        <f t="shared" ca="1" si="422"/>
        <v>0.46214664832937269</v>
      </c>
      <c r="AH4410">
        <f t="shared" ca="1" si="423"/>
        <v>11.971366647123581</v>
      </c>
      <c r="AI4410">
        <f t="shared" ca="1" si="424"/>
        <v>0.27691152265624752</v>
      </c>
      <c r="AX4410">
        <f t="shared" ca="1" si="425"/>
        <v>7.78882608800222</v>
      </c>
    </row>
    <row r="4411" spans="1:50">
      <c r="A4411">
        <f t="shared" ca="1" si="421"/>
        <v>0.88978538349754743</v>
      </c>
      <c r="R4411">
        <f t="shared" ca="1" si="422"/>
        <v>-0.68003302749984784</v>
      </c>
      <c r="AH4411">
        <f t="shared" ca="1" si="423"/>
        <v>9.9723576016850473</v>
      </c>
      <c r="AI4411">
        <f t="shared" ca="1" si="424"/>
        <v>0.1988958322717711</v>
      </c>
      <c r="AX4411">
        <f t="shared" ca="1" si="425"/>
        <v>0.54908452416429332</v>
      </c>
    </row>
    <row r="4412" spans="1:50">
      <c r="A4412">
        <f t="shared" ca="1" si="421"/>
        <v>0.29196451296211823</v>
      </c>
      <c r="R4412">
        <f t="shared" ca="1" si="422"/>
        <v>1.1274748355887769</v>
      </c>
      <c r="AH4412">
        <f t="shared" ca="1" si="423"/>
        <v>6.992822335865899</v>
      </c>
      <c r="AI4412">
        <f t="shared" ca="1" si="424"/>
        <v>9.7799128441970029E-2</v>
      </c>
      <c r="AX4412">
        <f t="shared" ca="1" si="425"/>
        <v>0.49869985990928239</v>
      </c>
    </row>
    <row r="4413" spans="1:50">
      <c r="A4413">
        <f t="shared" ca="1" si="421"/>
        <v>0.37134677571865571</v>
      </c>
      <c r="R4413">
        <f t="shared" ca="1" si="422"/>
        <v>0.63796716785354635</v>
      </c>
      <c r="AH4413">
        <f t="shared" ca="1" si="423"/>
        <v>33.811598704389667</v>
      </c>
      <c r="AI4413">
        <f t="shared" ca="1" si="424"/>
        <v>0.8689678317461409</v>
      </c>
      <c r="AX4413">
        <f t="shared" ca="1" si="425"/>
        <v>0.82753990945862865</v>
      </c>
    </row>
    <row r="4414" spans="1:50">
      <c r="A4414">
        <f t="shared" ca="1" si="421"/>
        <v>0.10329597577686844</v>
      </c>
      <c r="R4414">
        <f t="shared" ca="1" si="422"/>
        <v>0.67539923783766764</v>
      </c>
      <c r="AH4414">
        <f t="shared" ca="1" si="423"/>
        <v>6.6319837143234421</v>
      </c>
      <c r="AI4414">
        <f t="shared" ca="1" si="424"/>
        <v>8.7966415974102707E-2</v>
      </c>
      <c r="AX4414">
        <f t="shared" ca="1" si="425"/>
        <v>3.2261208550655502</v>
      </c>
    </row>
    <row r="4415" spans="1:50">
      <c r="A4415">
        <f t="shared" ca="1" si="421"/>
        <v>0.9773900052066119</v>
      </c>
      <c r="R4415">
        <f t="shared" ca="1" si="422"/>
        <v>0.48252696639940584</v>
      </c>
      <c r="AH4415">
        <f t="shared" ca="1" si="423"/>
        <v>17.520196591540824</v>
      </c>
      <c r="AI4415">
        <f t="shared" ca="1" si="424"/>
        <v>0.47253118527392179</v>
      </c>
      <c r="AX4415">
        <f t="shared" ca="1" si="425"/>
        <v>1.487537869299973</v>
      </c>
    </row>
    <row r="4416" spans="1:50">
      <c r="A4416">
        <f t="shared" ca="1" si="421"/>
        <v>0.40737877434009573</v>
      </c>
      <c r="R4416">
        <f t="shared" ca="1" si="422"/>
        <v>-0.41712361004438514</v>
      </c>
      <c r="AH4416">
        <f t="shared" ca="1" si="423"/>
        <v>10.142174432296265</v>
      </c>
      <c r="AI4416">
        <f t="shared" ca="1" si="424"/>
        <v>0.20567687050725125</v>
      </c>
      <c r="AX4416">
        <f t="shared" ca="1" si="425"/>
        <v>0.20817917963553964</v>
      </c>
    </row>
    <row r="4417" spans="1:50">
      <c r="A4417">
        <f t="shared" ca="1" si="421"/>
        <v>0.89936967620822583</v>
      </c>
      <c r="R4417">
        <f t="shared" ca="1" si="422"/>
        <v>-1.0031014126133815</v>
      </c>
      <c r="AH4417">
        <f t="shared" ca="1" si="423"/>
        <v>36.416172565983899</v>
      </c>
      <c r="AI4417">
        <f t="shared" ca="1" si="424"/>
        <v>0.90773981612143573</v>
      </c>
      <c r="AX4417">
        <f t="shared" ca="1" si="425"/>
        <v>1.2769508236811999</v>
      </c>
    </row>
    <row r="4418" spans="1:50">
      <c r="A4418">
        <f t="shared" ca="1" si="421"/>
        <v>0.91286348830006825</v>
      </c>
      <c r="R4418">
        <f t="shared" ca="1" si="422"/>
        <v>-4.8439083706197539E-2</v>
      </c>
      <c r="AH4418">
        <f t="shared" ca="1" si="423"/>
        <v>23.43776568245282</v>
      </c>
      <c r="AI4418">
        <f t="shared" ca="1" si="424"/>
        <v>0.64722385402985949</v>
      </c>
      <c r="AX4418">
        <f t="shared" ca="1" si="425"/>
        <v>3.2793748169640797</v>
      </c>
    </row>
    <row r="4419" spans="1:50">
      <c r="A4419">
        <f t="shared" ref="A4419:A4482" ca="1" si="426">RAND()</f>
        <v>0.56761220357566178</v>
      </c>
      <c r="R4419">
        <f t="shared" ref="R4419:R4482" ca="1" si="427">_xlfn.NORM.INV(RAND(),0,1)</f>
        <v>0.89243599393616524</v>
      </c>
      <c r="AH4419">
        <f t="shared" ref="AH4419:AH4482" ca="1" si="428">IF(AI4419&lt;$AL$4,$AL$1+SQRT(AI4419*($AL$2-$AL$1)*($AL$3-$AL$1)),$AL$2-SQRT((1-AI4419)*($AL$2-$AL$1)*($AL$2-$AL$3)))</f>
        <v>1.3255562493863164</v>
      </c>
      <c r="AI4419">
        <f t="shared" ref="AI4419:AI4482" ca="1" si="429">RAND()</f>
        <v>3.514198740574237E-3</v>
      </c>
      <c r="AX4419">
        <f t="shared" ref="AX4419:AX4482" ca="1" si="430">-LN(1-RAND())/$AW$2</f>
        <v>1.3122915348544402</v>
      </c>
    </row>
    <row r="4420" spans="1:50">
      <c r="A4420">
        <f t="shared" ca="1" si="426"/>
        <v>0.56125956039626224</v>
      </c>
      <c r="R4420">
        <f t="shared" ca="1" si="427"/>
        <v>0.64051561831196147</v>
      </c>
      <c r="AH4420">
        <f t="shared" ca="1" si="428"/>
        <v>25.779835483719182</v>
      </c>
      <c r="AI4420">
        <f t="shared" ca="1" si="429"/>
        <v>0.70669181540214576</v>
      </c>
      <c r="AX4420">
        <f t="shared" ca="1" si="430"/>
        <v>1.1642524837644344</v>
      </c>
    </row>
    <row r="4421" spans="1:50">
      <c r="A4421">
        <f t="shared" ca="1" si="426"/>
        <v>4.2466148206697918E-3</v>
      </c>
      <c r="R4421">
        <f t="shared" ca="1" si="427"/>
        <v>0.44377383422181421</v>
      </c>
      <c r="AH4421">
        <f t="shared" ca="1" si="428"/>
        <v>26.902117325088589</v>
      </c>
      <c r="AI4421">
        <f t="shared" ca="1" si="429"/>
        <v>0.73324390796801364</v>
      </c>
      <c r="AX4421">
        <f t="shared" ca="1" si="430"/>
        <v>1.992117621966081</v>
      </c>
    </row>
    <row r="4422" spans="1:50">
      <c r="A4422">
        <f t="shared" ca="1" si="426"/>
        <v>0.37967141337844301</v>
      </c>
      <c r="R4422">
        <f t="shared" ca="1" si="427"/>
        <v>1.3369574200989838</v>
      </c>
      <c r="AH4422">
        <f t="shared" ca="1" si="428"/>
        <v>6.2891935447008063</v>
      </c>
      <c r="AI4422">
        <f t="shared" ca="1" si="429"/>
        <v>7.910791088541258E-2</v>
      </c>
      <c r="AX4422">
        <f t="shared" ca="1" si="430"/>
        <v>3.0328617369763031</v>
      </c>
    </row>
    <row r="4423" spans="1:50">
      <c r="A4423">
        <f t="shared" ca="1" si="426"/>
        <v>4.431146672679398E-2</v>
      </c>
      <c r="R4423">
        <f t="shared" ca="1" si="427"/>
        <v>-0.71384788498271279</v>
      </c>
      <c r="AH4423">
        <f t="shared" ca="1" si="428"/>
        <v>23.885353453007987</v>
      </c>
      <c r="AI4423">
        <f t="shared" ca="1" si="429"/>
        <v>0.65901261786283905</v>
      </c>
      <c r="AX4423">
        <f t="shared" ca="1" si="430"/>
        <v>3.4013413618994641</v>
      </c>
    </row>
    <row r="4424" spans="1:50">
      <c r="A4424">
        <f t="shared" ca="1" si="426"/>
        <v>0.84215066447292286</v>
      </c>
      <c r="R4424">
        <f t="shared" ca="1" si="427"/>
        <v>-1.2945979315961864</v>
      </c>
      <c r="AH4424">
        <f t="shared" ca="1" si="428"/>
        <v>30.340027591300625</v>
      </c>
      <c r="AI4424">
        <f t="shared" ca="1" si="429"/>
        <v>0.80674274244458966</v>
      </c>
      <c r="AX4424">
        <f t="shared" ca="1" si="430"/>
        <v>1.9601755495210658</v>
      </c>
    </row>
    <row r="4425" spans="1:50">
      <c r="A4425">
        <f t="shared" ca="1" si="426"/>
        <v>0.25357084865406887</v>
      </c>
      <c r="R4425">
        <f t="shared" ca="1" si="427"/>
        <v>0.15685553820907516</v>
      </c>
      <c r="AH4425">
        <f t="shared" ca="1" si="428"/>
        <v>2.9673466302152307</v>
      </c>
      <c r="AI4425">
        <f t="shared" ca="1" si="429"/>
        <v>1.7610292047699372E-2</v>
      </c>
      <c r="AX4425">
        <f t="shared" ca="1" si="430"/>
        <v>1.1816732935437996E-2</v>
      </c>
    </row>
    <row r="4426" spans="1:50">
      <c r="A4426">
        <f t="shared" ca="1" si="426"/>
        <v>0.45209814946366289</v>
      </c>
      <c r="R4426">
        <f t="shared" ca="1" si="427"/>
        <v>0.85309995473113753</v>
      </c>
      <c r="AH4426">
        <f t="shared" ca="1" si="428"/>
        <v>6.2612837395091612</v>
      </c>
      <c r="AI4426">
        <f t="shared" ca="1" si="429"/>
        <v>7.840734813328365E-2</v>
      </c>
      <c r="AX4426">
        <f t="shared" ca="1" si="430"/>
        <v>2.2030830677834579</v>
      </c>
    </row>
    <row r="4427" spans="1:50">
      <c r="A4427">
        <f t="shared" ca="1" si="426"/>
        <v>0.83020983892581368</v>
      </c>
      <c r="R4427">
        <f t="shared" ca="1" si="427"/>
        <v>0.39047278439282879</v>
      </c>
      <c r="AH4427">
        <f t="shared" ca="1" si="428"/>
        <v>19.118002128860891</v>
      </c>
      <c r="AI4427">
        <f t="shared" ca="1" si="429"/>
        <v>0.52315110374347984</v>
      </c>
      <c r="AX4427">
        <f t="shared" ca="1" si="430"/>
        <v>0.51529691249524157</v>
      </c>
    </row>
    <row r="4428" spans="1:50">
      <c r="A4428">
        <f t="shared" ca="1" si="426"/>
        <v>8.6660573300185062E-2</v>
      </c>
      <c r="R4428">
        <f t="shared" ca="1" si="427"/>
        <v>-0.8692062295310069</v>
      </c>
      <c r="AH4428">
        <f t="shared" ca="1" si="428"/>
        <v>14.691883251986965</v>
      </c>
      <c r="AI4428">
        <f t="shared" ca="1" si="429"/>
        <v>0.37666844585434078</v>
      </c>
      <c r="AX4428">
        <f t="shared" ca="1" si="430"/>
        <v>1.8194876595179949E-2</v>
      </c>
    </row>
    <row r="4429" spans="1:50">
      <c r="A4429">
        <f t="shared" ca="1" si="426"/>
        <v>0.54620984069451828</v>
      </c>
      <c r="R4429">
        <f t="shared" ca="1" si="427"/>
        <v>-1.3589794993010096</v>
      </c>
      <c r="AH4429">
        <f t="shared" ca="1" si="428"/>
        <v>37.409421700252857</v>
      </c>
      <c r="AI4429">
        <f t="shared" ca="1" si="429"/>
        <v>0.92073866903896817</v>
      </c>
      <c r="AX4429">
        <f t="shared" ca="1" si="430"/>
        <v>0.56953617672670276</v>
      </c>
    </row>
    <row r="4430" spans="1:50">
      <c r="A4430">
        <f t="shared" ca="1" si="426"/>
        <v>0.74854867841907302</v>
      </c>
      <c r="R4430">
        <f t="shared" ca="1" si="427"/>
        <v>1.1301336219002009</v>
      </c>
      <c r="AH4430">
        <f t="shared" ca="1" si="428"/>
        <v>21.485980131263396</v>
      </c>
      <c r="AI4430">
        <f t="shared" ca="1" si="429"/>
        <v>0.59347533546264708</v>
      </c>
      <c r="AX4430">
        <f t="shared" ca="1" si="430"/>
        <v>1.3166195824979372</v>
      </c>
    </row>
    <row r="4431" spans="1:50">
      <c r="A4431">
        <f t="shared" ca="1" si="426"/>
        <v>0.97162371883735987</v>
      </c>
      <c r="R4431">
        <f t="shared" ca="1" si="427"/>
        <v>-0.45622732516486059</v>
      </c>
      <c r="AH4431">
        <f t="shared" ca="1" si="428"/>
        <v>12.87971214284417</v>
      </c>
      <c r="AI4431">
        <f t="shared" ca="1" si="429"/>
        <v>0.31104211470094489</v>
      </c>
      <c r="AX4431">
        <f t="shared" ca="1" si="430"/>
        <v>0.34369618119788969</v>
      </c>
    </row>
    <row r="4432" spans="1:50">
      <c r="A4432">
        <f t="shared" ca="1" si="426"/>
        <v>0.73082257440741705</v>
      </c>
      <c r="R4432">
        <f t="shared" ca="1" si="427"/>
        <v>2.3032912769824074</v>
      </c>
      <c r="AH4432">
        <f t="shared" ca="1" si="428"/>
        <v>13.448307905350852</v>
      </c>
      <c r="AI4432">
        <f t="shared" ca="1" si="429"/>
        <v>0.33198690250898155</v>
      </c>
      <c r="AX4432">
        <f t="shared" ca="1" si="430"/>
        <v>0.87942815397926999</v>
      </c>
    </row>
    <row r="4433" spans="1:50">
      <c r="A4433">
        <f t="shared" ca="1" si="426"/>
        <v>0.68610512247325983</v>
      </c>
      <c r="R4433">
        <f t="shared" ca="1" si="427"/>
        <v>0.13289942401124821</v>
      </c>
      <c r="AH4433">
        <f t="shared" ca="1" si="428"/>
        <v>39.527090673438487</v>
      </c>
      <c r="AI4433">
        <f t="shared" ca="1" si="429"/>
        <v>0.94515908511881042</v>
      </c>
      <c r="AX4433">
        <f t="shared" ca="1" si="430"/>
        <v>0.41881936560311567</v>
      </c>
    </row>
    <row r="4434" spans="1:50">
      <c r="A4434">
        <f t="shared" ca="1" si="426"/>
        <v>0.79099350465319684</v>
      </c>
      <c r="R4434">
        <f t="shared" ca="1" si="427"/>
        <v>-1.3260451947088769</v>
      </c>
      <c r="AH4434">
        <f t="shared" ca="1" si="428"/>
        <v>36.766979866151679</v>
      </c>
      <c r="AI4434">
        <f t="shared" ca="1" si="429"/>
        <v>0.91244358906858247</v>
      </c>
      <c r="AX4434">
        <f t="shared" ca="1" si="430"/>
        <v>2.7826337645134083</v>
      </c>
    </row>
    <row r="4435" spans="1:50">
      <c r="A4435">
        <f t="shared" ca="1" si="426"/>
        <v>4.3949760326420839E-2</v>
      </c>
      <c r="R4435">
        <f t="shared" ca="1" si="427"/>
        <v>-0.68684889330739751</v>
      </c>
      <c r="AH4435">
        <f t="shared" ca="1" si="428"/>
        <v>15.118626142535753</v>
      </c>
      <c r="AI4435">
        <f t="shared" ca="1" si="429"/>
        <v>0.39164487890790489</v>
      </c>
      <c r="AX4435">
        <f t="shared" ca="1" si="430"/>
        <v>3.7756277255370074</v>
      </c>
    </row>
    <row r="4436" spans="1:50">
      <c r="A4436">
        <f t="shared" ca="1" si="426"/>
        <v>0.62824011103401789</v>
      </c>
      <c r="R4436">
        <f t="shared" ca="1" si="427"/>
        <v>0.59563454617878875</v>
      </c>
      <c r="AH4436">
        <f t="shared" ca="1" si="428"/>
        <v>14.153504667233939</v>
      </c>
      <c r="AI4436">
        <f t="shared" ca="1" si="429"/>
        <v>0.35751438617899056</v>
      </c>
      <c r="AX4436">
        <f t="shared" ca="1" si="430"/>
        <v>5.9423830968464051</v>
      </c>
    </row>
    <row r="4437" spans="1:50">
      <c r="A4437">
        <f t="shared" ca="1" si="426"/>
        <v>0.54912007011429997</v>
      </c>
      <c r="R4437">
        <f t="shared" ca="1" si="427"/>
        <v>-1.0894839539736807</v>
      </c>
      <c r="AH4437">
        <f t="shared" ca="1" si="428"/>
        <v>22.472642819011043</v>
      </c>
      <c r="AI4437">
        <f t="shared" ca="1" si="429"/>
        <v>0.62112230331512785</v>
      </c>
      <c r="AX4437">
        <f t="shared" ca="1" si="430"/>
        <v>0.17967799931849121</v>
      </c>
    </row>
    <row r="4438" spans="1:50">
      <c r="A4438">
        <f t="shared" ca="1" si="426"/>
        <v>0.57812810482197663</v>
      </c>
      <c r="R4438">
        <f t="shared" ca="1" si="427"/>
        <v>-0.99926821306559543</v>
      </c>
      <c r="AH4438">
        <f t="shared" ca="1" si="428"/>
        <v>25.704488151504318</v>
      </c>
      <c r="AI4438">
        <f t="shared" ca="1" si="429"/>
        <v>0.70486405200980295</v>
      </c>
      <c r="AX4438">
        <f t="shared" ca="1" si="430"/>
        <v>6.5027472533471231</v>
      </c>
    </row>
    <row r="4439" spans="1:50">
      <c r="A4439">
        <f t="shared" ca="1" si="426"/>
        <v>0.79867377589536903</v>
      </c>
      <c r="R4439">
        <f t="shared" ca="1" si="427"/>
        <v>-0.81710052500682029</v>
      </c>
      <c r="AH4439">
        <f t="shared" ca="1" si="428"/>
        <v>8.4942044814587003</v>
      </c>
      <c r="AI4439">
        <f t="shared" ca="1" si="429"/>
        <v>0.14430301954566616</v>
      </c>
      <c r="AX4439">
        <f t="shared" ca="1" si="430"/>
        <v>0.67596252315211225</v>
      </c>
    </row>
    <row r="4440" spans="1:50">
      <c r="A4440">
        <f t="shared" ca="1" si="426"/>
        <v>0.59704985294122992</v>
      </c>
      <c r="R4440">
        <f t="shared" ca="1" si="427"/>
        <v>-1.4052897928755703</v>
      </c>
      <c r="AH4440">
        <f t="shared" ca="1" si="428"/>
        <v>23.119583936101044</v>
      </c>
      <c r="AI4440">
        <f t="shared" ca="1" si="429"/>
        <v>0.63872161611584144</v>
      </c>
      <c r="AX4440">
        <f t="shared" ca="1" si="430"/>
        <v>4.1828249882822153</v>
      </c>
    </row>
    <row r="4441" spans="1:50">
      <c r="A4441">
        <f t="shared" ca="1" si="426"/>
        <v>0.22053792232093994</v>
      </c>
      <c r="R4441">
        <f t="shared" ca="1" si="427"/>
        <v>1.3172350462215643</v>
      </c>
      <c r="AH4441">
        <f t="shared" ca="1" si="428"/>
        <v>40.139968399309375</v>
      </c>
      <c r="AI4441">
        <f t="shared" ca="1" si="429"/>
        <v>0.95138988841669114</v>
      </c>
      <c r="AX4441">
        <f t="shared" ca="1" si="430"/>
        <v>0.69511492699212707</v>
      </c>
    </row>
    <row r="4442" spans="1:50">
      <c r="A4442">
        <f t="shared" ca="1" si="426"/>
        <v>0.90176223342107764</v>
      </c>
      <c r="R4442">
        <f t="shared" ca="1" si="427"/>
        <v>-1.054378600033455</v>
      </c>
      <c r="AH4442">
        <f t="shared" ca="1" si="428"/>
        <v>34.656605007376143</v>
      </c>
      <c r="AI4442">
        <f t="shared" ca="1" si="429"/>
        <v>0.88229011505016253</v>
      </c>
      <c r="AX4442">
        <f t="shared" ca="1" si="430"/>
        <v>3.5386552505440929</v>
      </c>
    </row>
    <row r="4443" spans="1:50">
      <c r="A4443">
        <f t="shared" ca="1" si="426"/>
        <v>0.30121401139063608</v>
      </c>
      <c r="R4443">
        <f t="shared" ca="1" si="427"/>
        <v>0.32992474397433896</v>
      </c>
      <c r="AH4443">
        <f t="shared" ca="1" si="428"/>
        <v>21.361962879325024</v>
      </c>
      <c r="AI4443">
        <f t="shared" ca="1" si="429"/>
        <v>0.58993141493742107</v>
      </c>
      <c r="AX4443">
        <f t="shared" ca="1" si="430"/>
        <v>9.3282384894961143E-2</v>
      </c>
    </row>
    <row r="4444" spans="1:50">
      <c r="A4444">
        <f t="shared" ca="1" si="426"/>
        <v>0.94524794505661935</v>
      </c>
      <c r="R4444">
        <f t="shared" ca="1" si="427"/>
        <v>1.2687218186559057</v>
      </c>
      <c r="AH4444">
        <f t="shared" ca="1" si="428"/>
        <v>9.3094601940995965</v>
      </c>
      <c r="AI4444">
        <f t="shared" ca="1" si="429"/>
        <v>0.17333209821104978</v>
      </c>
      <c r="AX4444">
        <f t="shared" ca="1" si="430"/>
        <v>0.16588398481133745</v>
      </c>
    </row>
    <row r="4445" spans="1:50">
      <c r="A4445">
        <f t="shared" ca="1" si="426"/>
        <v>0.920400151426922</v>
      </c>
      <c r="R4445">
        <f t="shared" ca="1" si="427"/>
        <v>0.36279963503453855</v>
      </c>
      <c r="AH4445">
        <f t="shared" ca="1" si="428"/>
        <v>39.1999511849736</v>
      </c>
      <c r="AI4445">
        <f t="shared" ca="1" si="429"/>
        <v>0.94167947279652342</v>
      </c>
      <c r="AX4445">
        <f t="shared" ca="1" si="430"/>
        <v>1.2972788597799301</v>
      </c>
    </row>
    <row r="4446" spans="1:50">
      <c r="A4446">
        <f t="shared" ca="1" si="426"/>
        <v>0.62940995645315001</v>
      </c>
      <c r="R4446">
        <f t="shared" ca="1" si="427"/>
        <v>1.2420878459454794</v>
      </c>
      <c r="AH4446">
        <f t="shared" ca="1" si="428"/>
        <v>22.860180856675576</v>
      </c>
      <c r="AI4446">
        <f t="shared" ca="1" si="429"/>
        <v>0.6317151084338205</v>
      </c>
      <c r="AX4446">
        <f t="shared" ca="1" si="430"/>
        <v>1.7884832824027834</v>
      </c>
    </row>
    <row r="4447" spans="1:50">
      <c r="A4447">
        <f t="shared" ca="1" si="426"/>
        <v>0.69103671166943148</v>
      </c>
      <c r="R4447">
        <f t="shared" ca="1" si="427"/>
        <v>0.32201880687166179</v>
      </c>
      <c r="AH4447">
        <f t="shared" ca="1" si="428"/>
        <v>28.179424970858726</v>
      </c>
      <c r="AI4447">
        <f t="shared" ca="1" si="429"/>
        <v>0.76193125269880813</v>
      </c>
      <c r="AX4447">
        <f t="shared" ca="1" si="430"/>
        <v>3.1768309134742578</v>
      </c>
    </row>
    <row r="4448" spans="1:50">
      <c r="A4448">
        <f t="shared" ca="1" si="426"/>
        <v>0.11909232538771553</v>
      </c>
      <c r="R4448">
        <f t="shared" ca="1" si="427"/>
        <v>-1.7146523839605663</v>
      </c>
      <c r="AH4448">
        <f t="shared" ca="1" si="428"/>
        <v>16.622538101537664</v>
      </c>
      <c r="AI4448">
        <f t="shared" ca="1" si="429"/>
        <v>0.44297251860834752</v>
      </c>
      <c r="AX4448">
        <f t="shared" ca="1" si="430"/>
        <v>2.9544479792259217</v>
      </c>
    </row>
    <row r="4449" spans="1:50">
      <c r="A4449">
        <f t="shared" ca="1" si="426"/>
        <v>0.78756946862325972</v>
      </c>
      <c r="R4449">
        <f t="shared" ca="1" si="427"/>
        <v>-0.33225994368224743</v>
      </c>
      <c r="AH4449">
        <f t="shared" ca="1" si="428"/>
        <v>44.321645759161207</v>
      </c>
      <c r="AI4449">
        <f t="shared" ca="1" si="429"/>
        <v>0.98387814655777406</v>
      </c>
      <c r="AX4449">
        <f t="shared" ca="1" si="430"/>
        <v>4.0916530468063348</v>
      </c>
    </row>
    <row r="4450" spans="1:50">
      <c r="A4450">
        <f t="shared" ca="1" si="426"/>
        <v>0.74510634788343688</v>
      </c>
      <c r="R4450">
        <f t="shared" ca="1" si="427"/>
        <v>3.6023686894681883E-2</v>
      </c>
      <c r="AH4450">
        <f t="shared" ca="1" si="428"/>
        <v>36.962889257159858</v>
      </c>
      <c r="AI4450">
        <f t="shared" ca="1" si="429"/>
        <v>0.91501687173946111</v>
      </c>
      <c r="AX4450">
        <f t="shared" ca="1" si="430"/>
        <v>5.653133264228666</v>
      </c>
    </row>
    <row r="4451" spans="1:50">
      <c r="A4451">
        <f t="shared" ca="1" si="426"/>
        <v>0.30745672928983947</v>
      </c>
      <c r="R4451">
        <f t="shared" ca="1" si="427"/>
        <v>-7.6697769594699705E-2</v>
      </c>
      <c r="AH4451">
        <f t="shared" ca="1" si="428"/>
        <v>15.340725992183621</v>
      </c>
      <c r="AI4451">
        <f t="shared" ca="1" si="429"/>
        <v>0.39936736262555195</v>
      </c>
      <c r="AX4451">
        <f t="shared" ca="1" si="430"/>
        <v>0.57714160543790793</v>
      </c>
    </row>
    <row r="4452" spans="1:50">
      <c r="A4452">
        <f t="shared" ca="1" si="426"/>
        <v>0.42463974095386503</v>
      </c>
      <c r="R4452">
        <f t="shared" ca="1" si="427"/>
        <v>0.24343174515230473</v>
      </c>
      <c r="AH4452">
        <f t="shared" ca="1" si="428"/>
        <v>27.821753857032718</v>
      </c>
      <c r="AI4452">
        <f t="shared" ca="1" si="429"/>
        <v>0.75406269901097844</v>
      </c>
      <c r="AX4452">
        <f t="shared" ca="1" si="430"/>
        <v>0.98281869940118172</v>
      </c>
    </row>
    <row r="4453" spans="1:50">
      <c r="A4453">
        <f t="shared" ca="1" si="426"/>
        <v>0.87681113036677505</v>
      </c>
      <c r="R4453">
        <f t="shared" ca="1" si="427"/>
        <v>0.72095159522727381</v>
      </c>
      <c r="AH4453">
        <f t="shared" ca="1" si="428"/>
        <v>24.493126642339078</v>
      </c>
      <c r="AI4453">
        <f t="shared" ca="1" si="429"/>
        <v>0.67469970575812377</v>
      </c>
      <c r="AX4453">
        <f t="shared" ca="1" si="430"/>
        <v>0.19812190786874592</v>
      </c>
    </row>
    <row r="4454" spans="1:50">
      <c r="A4454">
        <f t="shared" ca="1" si="426"/>
        <v>0.82532555192169843</v>
      </c>
      <c r="R4454">
        <f t="shared" ca="1" si="427"/>
        <v>-1.8446075485274287</v>
      </c>
      <c r="AH4454">
        <f t="shared" ca="1" si="428"/>
        <v>14.661067701152696</v>
      </c>
      <c r="AI4454">
        <f t="shared" ca="1" si="429"/>
        <v>0.37557993198874351</v>
      </c>
      <c r="AX4454">
        <f t="shared" ca="1" si="430"/>
        <v>1.4921172028320007</v>
      </c>
    </row>
    <row r="4455" spans="1:50">
      <c r="A4455">
        <f t="shared" ca="1" si="426"/>
        <v>0.4525022744855941</v>
      </c>
      <c r="R4455">
        <f t="shared" ca="1" si="427"/>
        <v>0.93626203975666</v>
      </c>
      <c r="AH4455">
        <f t="shared" ca="1" si="428"/>
        <v>35.184323777314219</v>
      </c>
      <c r="AI4455">
        <f t="shared" ca="1" si="429"/>
        <v>0.8902478690322716</v>
      </c>
      <c r="AX4455">
        <f t="shared" ca="1" si="430"/>
        <v>1.7453216356443073</v>
      </c>
    </row>
    <row r="4456" spans="1:50">
      <c r="A4456">
        <f t="shared" ca="1" si="426"/>
        <v>5.9315192084568369E-2</v>
      </c>
      <c r="R4456">
        <f t="shared" ca="1" si="427"/>
        <v>-3.1099128459004635</v>
      </c>
      <c r="AH4456">
        <f t="shared" ca="1" si="428"/>
        <v>20.855183533248471</v>
      </c>
      <c r="AI4456">
        <f t="shared" ca="1" si="429"/>
        <v>0.57528983655968446</v>
      </c>
      <c r="AX4456">
        <f t="shared" ca="1" si="430"/>
        <v>3.9838290765357702</v>
      </c>
    </row>
    <row r="4457" spans="1:50">
      <c r="A4457">
        <f t="shared" ca="1" si="426"/>
        <v>0.41639524690834395</v>
      </c>
      <c r="R4457">
        <f t="shared" ca="1" si="427"/>
        <v>-0.12478657204830351</v>
      </c>
      <c r="AH4457">
        <f t="shared" ca="1" si="428"/>
        <v>35.389229757851048</v>
      </c>
      <c r="AI4457">
        <f t="shared" ca="1" si="429"/>
        <v>0.89326269646556733</v>
      </c>
      <c r="AX4457">
        <f t="shared" ca="1" si="430"/>
        <v>1.8656011401631525</v>
      </c>
    </row>
    <row r="4458" spans="1:50">
      <c r="A4458">
        <f t="shared" ca="1" si="426"/>
        <v>6.0581115150206477E-2</v>
      </c>
      <c r="R4458">
        <f t="shared" ca="1" si="427"/>
        <v>-3.8191987395767436E-2</v>
      </c>
      <c r="AH4458">
        <f t="shared" ca="1" si="428"/>
        <v>8.5575344352488152</v>
      </c>
      <c r="AI4458">
        <f t="shared" ca="1" si="429"/>
        <v>0.14646279122093853</v>
      </c>
      <c r="AX4458">
        <f t="shared" ca="1" si="430"/>
        <v>0.67163346726904516</v>
      </c>
    </row>
    <row r="4459" spans="1:50">
      <c r="A4459">
        <f t="shared" ca="1" si="426"/>
        <v>0.17279176677733021</v>
      </c>
      <c r="R4459">
        <f t="shared" ca="1" si="427"/>
        <v>0.2262938817539859</v>
      </c>
      <c r="AH4459">
        <f t="shared" ca="1" si="428"/>
        <v>24.346435706718715</v>
      </c>
      <c r="AI4459">
        <f t="shared" ca="1" si="429"/>
        <v>0.67094731952524178</v>
      </c>
      <c r="AX4459">
        <f t="shared" ca="1" si="430"/>
        <v>1.5481676158890081E-2</v>
      </c>
    </row>
    <row r="4460" spans="1:50">
      <c r="A4460">
        <f t="shared" ca="1" si="426"/>
        <v>0.4876846385542315</v>
      </c>
      <c r="R4460">
        <f t="shared" ca="1" si="427"/>
        <v>-1.5137165463151883</v>
      </c>
      <c r="AH4460">
        <f t="shared" ca="1" si="428"/>
        <v>37.959433503611933</v>
      </c>
      <c r="AI4460">
        <f t="shared" ca="1" si="429"/>
        <v>0.92751237922302854</v>
      </c>
      <c r="AX4460">
        <f t="shared" ca="1" si="430"/>
        <v>10.392199032725145</v>
      </c>
    </row>
    <row r="4461" spans="1:50">
      <c r="A4461">
        <f t="shared" ca="1" si="426"/>
        <v>0.23803059883396827</v>
      </c>
      <c r="R4461">
        <f t="shared" ca="1" si="427"/>
        <v>-3.0431077787509773E-2</v>
      </c>
      <c r="AH4461">
        <f t="shared" ca="1" si="428"/>
        <v>13.929191141167813</v>
      </c>
      <c r="AI4461">
        <f t="shared" ca="1" si="429"/>
        <v>0.34944837413479679</v>
      </c>
      <c r="AX4461">
        <f t="shared" ca="1" si="430"/>
        <v>3.8520689323180028</v>
      </c>
    </row>
    <row r="4462" spans="1:50">
      <c r="A4462">
        <f t="shared" ca="1" si="426"/>
        <v>0.74906702597891439</v>
      </c>
      <c r="R4462">
        <f t="shared" ca="1" si="427"/>
        <v>-1.7857918223011462</v>
      </c>
      <c r="AH4462">
        <f t="shared" ca="1" si="428"/>
        <v>10.703191574701869</v>
      </c>
      <c r="AI4462">
        <f t="shared" ca="1" si="429"/>
        <v>0.2278804237927089</v>
      </c>
      <c r="AX4462">
        <f t="shared" ca="1" si="430"/>
        <v>0.46735866502307316</v>
      </c>
    </row>
    <row r="4463" spans="1:50">
      <c r="A4463">
        <f t="shared" ca="1" si="426"/>
        <v>0.3799619617170551</v>
      </c>
      <c r="R4463">
        <f t="shared" ca="1" si="427"/>
        <v>-0.81722355033334493</v>
      </c>
      <c r="AH4463">
        <f t="shared" ca="1" si="428"/>
        <v>40.189131267583434</v>
      </c>
      <c r="AI4463">
        <f t="shared" ca="1" si="429"/>
        <v>0.95187342735764546</v>
      </c>
      <c r="AX4463">
        <f t="shared" ca="1" si="430"/>
        <v>6.0544199045253277</v>
      </c>
    </row>
    <row r="4464" spans="1:50">
      <c r="A4464">
        <f t="shared" ca="1" si="426"/>
        <v>0.71818112025907999</v>
      </c>
      <c r="R4464">
        <f t="shared" ca="1" si="427"/>
        <v>0.54825296631652609</v>
      </c>
      <c r="AH4464">
        <f t="shared" ca="1" si="428"/>
        <v>10.664452854392117</v>
      </c>
      <c r="AI4464">
        <f t="shared" ca="1" si="429"/>
        <v>0.22635736537782969</v>
      </c>
      <c r="AX4464">
        <f t="shared" ca="1" si="430"/>
        <v>0.86260473438366636</v>
      </c>
    </row>
    <row r="4465" spans="1:50">
      <c r="A4465">
        <f t="shared" ca="1" si="426"/>
        <v>0.4461612336177635</v>
      </c>
      <c r="R4465">
        <f t="shared" ca="1" si="427"/>
        <v>0.81401251956213427</v>
      </c>
      <c r="AH4465">
        <f t="shared" ca="1" si="428"/>
        <v>31.444136951671982</v>
      </c>
      <c r="AI4465">
        <f t="shared" ca="1" si="429"/>
        <v>0.82783997326584746</v>
      </c>
      <c r="AX4465">
        <f t="shared" ca="1" si="430"/>
        <v>4.2574906970240365</v>
      </c>
    </row>
    <row r="4466" spans="1:50">
      <c r="A4466">
        <f t="shared" ca="1" si="426"/>
        <v>0.18457846059365568</v>
      </c>
      <c r="R4466">
        <f t="shared" ca="1" si="427"/>
        <v>-1.7507916507549207E-3</v>
      </c>
      <c r="AH4466">
        <f t="shared" ca="1" si="428"/>
        <v>25.733246927634745</v>
      </c>
      <c r="AI4466">
        <f t="shared" ca="1" si="429"/>
        <v>0.70556234766242576</v>
      </c>
      <c r="AX4466">
        <f t="shared" ca="1" si="430"/>
        <v>1.0251477041856369</v>
      </c>
    </row>
    <row r="4467" spans="1:50">
      <c r="A4467">
        <f t="shared" ca="1" si="426"/>
        <v>0.44014109989880557</v>
      </c>
      <c r="R4467">
        <f t="shared" ca="1" si="427"/>
        <v>-0.85801178365310327</v>
      </c>
      <c r="AH4467">
        <f t="shared" ca="1" si="428"/>
        <v>2.5683543137912865</v>
      </c>
      <c r="AI4467">
        <f t="shared" ca="1" si="429"/>
        <v>1.3192887762340622E-2</v>
      </c>
      <c r="AX4467">
        <f t="shared" ca="1" si="430"/>
        <v>7.1498782019409619</v>
      </c>
    </row>
    <row r="4468" spans="1:50">
      <c r="A4468">
        <f t="shared" ca="1" si="426"/>
        <v>0.60740757498390263</v>
      </c>
      <c r="R4468">
        <f t="shared" ca="1" si="427"/>
        <v>0.6951181646925032</v>
      </c>
      <c r="AH4468">
        <f t="shared" ca="1" si="428"/>
        <v>18.716078109070654</v>
      </c>
      <c r="AI4468">
        <f t="shared" ca="1" si="429"/>
        <v>0.51065811556111584</v>
      </c>
      <c r="AX4468">
        <f t="shared" ca="1" si="430"/>
        <v>0.42825212199728036</v>
      </c>
    </row>
    <row r="4469" spans="1:50">
      <c r="A4469">
        <f t="shared" ca="1" si="426"/>
        <v>0.31559834642048779</v>
      </c>
      <c r="R4469">
        <f t="shared" ca="1" si="427"/>
        <v>-0.80145710073865584</v>
      </c>
      <c r="AH4469">
        <f t="shared" ca="1" si="428"/>
        <v>21.238145728678301</v>
      </c>
      <c r="AI4469">
        <f t="shared" ca="1" si="429"/>
        <v>0.58637786943762682</v>
      </c>
      <c r="AX4469">
        <f t="shared" ca="1" si="430"/>
        <v>1.3963595713916421</v>
      </c>
    </row>
    <row r="4470" spans="1:50">
      <c r="A4470">
        <f t="shared" ca="1" si="426"/>
        <v>0.61595028810636832</v>
      </c>
      <c r="R4470">
        <f t="shared" ca="1" si="427"/>
        <v>1.158724005975325</v>
      </c>
      <c r="AH4470">
        <f t="shared" ca="1" si="428"/>
        <v>20.252232442913627</v>
      </c>
      <c r="AI4470">
        <f t="shared" ca="1" si="429"/>
        <v>0.55753516268477976</v>
      </c>
      <c r="AX4470">
        <f t="shared" ca="1" si="430"/>
        <v>3.9645457334963274</v>
      </c>
    </row>
    <row r="4471" spans="1:50">
      <c r="A4471">
        <f t="shared" ca="1" si="426"/>
        <v>6.1723935215586168E-2</v>
      </c>
      <c r="R4471">
        <f t="shared" ca="1" si="427"/>
        <v>0.29867576476028074</v>
      </c>
      <c r="AH4471">
        <f t="shared" ca="1" si="428"/>
        <v>7.4684826587960487</v>
      </c>
      <c r="AI4471">
        <f t="shared" ca="1" si="429"/>
        <v>0.11155646644947459</v>
      </c>
      <c r="AX4471">
        <f t="shared" ca="1" si="430"/>
        <v>5.2552345219297294</v>
      </c>
    </row>
    <row r="4472" spans="1:50">
      <c r="A4472">
        <f t="shared" ca="1" si="426"/>
        <v>0.40794587248773539</v>
      </c>
      <c r="R4472">
        <f t="shared" ca="1" si="427"/>
        <v>0.88577664332336326</v>
      </c>
      <c r="AH4472">
        <f t="shared" ca="1" si="428"/>
        <v>24.039307481295484</v>
      </c>
      <c r="AI4472">
        <f t="shared" ca="1" si="429"/>
        <v>0.66302122197463964</v>
      </c>
      <c r="AX4472">
        <f t="shared" ca="1" si="430"/>
        <v>0.69438360702273116</v>
      </c>
    </row>
    <row r="4473" spans="1:50">
      <c r="A4473">
        <f t="shared" ca="1" si="426"/>
        <v>0.66057585194466273</v>
      </c>
      <c r="R4473">
        <f t="shared" ca="1" si="427"/>
        <v>1.122501513982836</v>
      </c>
      <c r="AH4473">
        <f t="shared" ca="1" si="428"/>
        <v>1.3206130846687014</v>
      </c>
      <c r="AI4473">
        <f t="shared" ca="1" si="429"/>
        <v>3.4880378387963651E-3</v>
      </c>
      <c r="AX4473">
        <f t="shared" ca="1" si="430"/>
        <v>8.0372099925929028</v>
      </c>
    </row>
    <row r="4474" spans="1:50">
      <c r="A4474">
        <f t="shared" ca="1" si="426"/>
        <v>0.90630097851328273</v>
      </c>
      <c r="R4474">
        <f t="shared" ca="1" si="427"/>
        <v>4.8674869638956106E-2</v>
      </c>
      <c r="AH4474">
        <f t="shared" ca="1" si="428"/>
        <v>27.726348329760885</v>
      </c>
      <c r="AI4474">
        <f t="shared" ca="1" si="429"/>
        <v>0.75194222063642713</v>
      </c>
      <c r="AX4474">
        <f t="shared" ca="1" si="430"/>
        <v>1.0564068142030487</v>
      </c>
    </row>
    <row r="4475" spans="1:50">
      <c r="A4475">
        <f t="shared" ca="1" si="426"/>
        <v>0.83410478805700261</v>
      </c>
      <c r="R4475">
        <f t="shared" ca="1" si="427"/>
        <v>-1.5841871903508205</v>
      </c>
      <c r="AH4475">
        <f t="shared" ca="1" si="428"/>
        <v>31.140533483407875</v>
      </c>
      <c r="AI4475">
        <f t="shared" ca="1" si="429"/>
        <v>0.82216026135477027</v>
      </c>
      <c r="AX4475">
        <f t="shared" ca="1" si="430"/>
        <v>2.1400292105503249</v>
      </c>
    </row>
    <row r="4476" spans="1:50">
      <c r="A4476">
        <f t="shared" ca="1" si="426"/>
        <v>0.50174674919647222</v>
      </c>
      <c r="R4476">
        <f t="shared" ca="1" si="427"/>
        <v>0.19967404610370645</v>
      </c>
      <c r="AH4476">
        <f t="shared" ca="1" si="428"/>
        <v>33.765758109205976</v>
      </c>
      <c r="AI4476">
        <f t="shared" ca="1" si="429"/>
        <v>0.8682246951155943</v>
      </c>
      <c r="AX4476">
        <f t="shared" ca="1" si="430"/>
        <v>3.736492489566178</v>
      </c>
    </row>
    <row r="4477" spans="1:50">
      <c r="A4477">
        <f t="shared" ca="1" si="426"/>
        <v>0.60730493992707302</v>
      </c>
      <c r="R4477">
        <f t="shared" ca="1" si="427"/>
        <v>-1.5176289290529782E-2</v>
      </c>
      <c r="AH4477">
        <f t="shared" ca="1" si="428"/>
        <v>8.2864802453437925</v>
      </c>
      <c r="AI4477">
        <f t="shared" ca="1" si="429"/>
        <v>0.13733150971294583</v>
      </c>
      <c r="AX4477">
        <f t="shared" ca="1" si="430"/>
        <v>5.0082001288493236</v>
      </c>
    </row>
    <row r="4478" spans="1:50">
      <c r="A4478">
        <f t="shared" ca="1" si="426"/>
        <v>0.42639494965312252</v>
      </c>
      <c r="R4478">
        <f t="shared" ca="1" si="427"/>
        <v>1.4664033996337702</v>
      </c>
      <c r="AH4478">
        <f t="shared" ca="1" si="428"/>
        <v>17.983102081930646</v>
      </c>
      <c r="AI4478">
        <f t="shared" ca="1" si="429"/>
        <v>0.48745912385196322</v>
      </c>
      <c r="AX4478">
        <f t="shared" ca="1" si="430"/>
        <v>0.22992260273748066</v>
      </c>
    </row>
    <row r="4479" spans="1:50">
      <c r="A4479">
        <f t="shared" ca="1" si="426"/>
        <v>0.69818216767845365</v>
      </c>
      <c r="R4479">
        <f t="shared" ca="1" si="427"/>
        <v>-0.80429476822994461</v>
      </c>
      <c r="AH4479">
        <f t="shared" ca="1" si="428"/>
        <v>32.080357836050169</v>
      </c>
      <c r="AI4479">
        <f t="shared" ca="1" si="429"/>
        <v>0.83944321235799568</v>
      </c>
      <c r="AX4479">
        <f t="shared" ca="1" si="430"/>
        <v>6.0906420702314081</v>
      </c>
    </row>
    <row r="4480" spans="1:50">
      <c r="A4480">
        <f t="shared" ca="1" si="426"/>
        <v>0.53133910750885249</v>
      </c>
      <c r="R4480">
        <f t="shared" ca="1" si="427"/>
        <v>-0.19797769956940423</v>
      </c>
      <c r="AH4480">
        <f t="shared" ca="1" si="428"/>
        <v>12.141427073665085</v>
      </c>
      <c r="AI4480">
        <f t="shared" ca="1" si="429"/>
        <v>0.28336422799069061</v>
      </c>
      <c r="AX4480">
        <f t="shared" ca="1" si="430"/>
        <v>0.70049029963739751</v>
      </c>
    </row>
    <row r="4481" spans="1:50">
      <c r="A4481">
        <f t="shared" ca="1" si="426"/>
        <v>0.75607575385495029</v>
      </c>
      <c r="R4481">
        <f t="shared" ca="1" si="427"/>
        <v>0.24386649013119666</v>
      </c>
      <c r="AH4481">
        <f t="shared" ca="1" si="428"/>
        <v>35.050898337085073</v>
      </c>
      <c r="AI4481">
        <f t="shared" ca="1" si="429"/>
        <v>0.88826217973591715</v>
      </c>
      <c r="AX4481">
        <f t="shared" ca="1" si="430"/>
        <v>1.3086195956921804</v>
      </c>
    </row>
    <row r="4482" spans="1:50">
      <c r="A4482">
        <f t="shared" ca="1" si="426"/>
        <v>0.63339012045423537</v>
      </c>
      <c r="R4482">
        <f t="shared" ca="1" si="427"/>
        <v>0.15263606034954549</v>
      </c>
      <c r="AH4482">
        <f t="shared" ca="1" si="428"/>
        <v>8.6303305964682426</v>
      </c>
      <c r="AI4482">
        <f t="shared" ca="1" si="429"/>
        <v>0.14896521240867178</v>
      </c>
      <c r="AX4482">
        <f t="shared" ca="1" si="430"/>
        <v>0.68782536478888368</v>
      </c>
    </row>
    <row r="4483" spans="1:50">
      <c r="A4483">
        <f t="shared" ref="A4483:A4546" ca="1" si="431">RAND()</f>
        <v>0.23657129653804809</v>
      </c>
      <c r="R4483">
        <f t="shared" ref="R4483:R4546" ca="1" si="432">_xlfn.NORM.INV(RAND(),0,1)</f>
        <v>-1.1794538037372539</v>
      </c>
      <c r="AH4483">
        <f t="shared" ref="AH4483:AH4546" ca="1" si="433">IF(AI4483&lt;$AL$4,$AL$1+SQRT(AI4483*($AL$2-$AL$1)*($AL$3-$AL$1)),$AL$2-SQRT((1-AI4483)*($AL$2-$AL$1)*($AL$2-$AL$3)))</f>
        <v>27.117681051353983</v>
      </c>
      <c r="AI4483">
        <f t="shared" ref="AI4483:AI4546" ca="1" si="434">RAND()</f>
        <v>0.73819973976621767</v>
      </c>
      <c r="AX4483">
        <f t="shared" ref="AX4483:AX4546" ca="1" si="435">-LN(1-RAND())/$AW$2</f>
        <v>1.4311826115261026</v>
      </c>
    </row>
    <row r="4484" spans="1:50">
      <c r="A4484">
        <f t="shared" ca="1" si="431"/>
        <v>0.16543921659376426</v>
      </c>
      <c r="R4484">
        <f t="shared" ca="1" si="432"/>
        <v>0.8528212103389653</v>
      </c>
      <c r="AH4484">
        <f t="shared" ca="1" si="433"/>
        <v>9.6604051411465548</v>
      </c>
      <c r="AI4484">
        <f t="shared" ca="1" si="434"/>
        <v>0.18664685498218159</v>
      </c>
      <c r="AX4484">
        <f t="shared" ca="1" si="435"/>
        <v>0.32733672234820738</v>
      </c>
    </row>
    <row r="4485" spans="1:50">
      <c r="A4485">
        <f t="shared" ca="1" si="431"/>
        <v>0.89107958802272991</v>
      </c>
      <c r="R4485">
        <f t="shared" ca="1" si="432"/>
        <v>0.94569422273969339</v>
      </c>
      <c r="AH4485">
        <f t="shared" ca="1" si="433"/>
        <v>19.735562427949048</v>
      </c>
      <c r="AI4485">
        <f t="shared" ca="1" si="434"/>
        <v>0.54203190922371536</v>
      </c>
      <c r="AX4485">
        <f t="shared" ca="1" si="435"/>
        <v>0.16061737456737094</v>
      </c>
    </row>
    <row r="4486" spans="1:50">
      <c r="A4486">
        <f t="shared" ca="1" si="431"/>
        <v>0.83355263012401526</v>
      </c>
      <c r="R4486">
        <f t="shared" ca="1" si="432"/>
        <v>-1.5347612717007844</v>
      </c>
      <c r="AH4486">
        <f t="shared" ca="1" si="433"/>
        <v>16.11078524803402</v>
      </c>
      <c r="AI4486">
        <f t="shared" ca="1" si="434"/>
        <v>0.42576056174756571</v>
      </c>
      <c r="AX4486">
        <f t="shared" ca="1" si="435"/>
        <v>2.0366806072814287</v>
      </c>
    </row>
    <row r="4487" spans="1:50">
      <c r="A4487">
        <f t="shared" ca="1" si="431"/>
        <v>0.40160151433659719</v>
      </c>
      <c r="R4487">
        <f t="shared" ca="1" si="432"/>
        <v>0.14554880703602904</v>
      </c>
      <c r="AH4487">
        <f t="shared" ca="1" si="433"/>
        <v>23.948007961768145</v>
      </c>
      <c r="AI4487">
        <f t="shared" ca="1" si="434"/>
        <v>0.66064685541995205</v>
      </c>
      <c r="AX4487">
        <f t="shared" ca="1" si="435"/>
        <v>3.978985620202379</v>
      </c>
    </row>
    <row r="4488" spans="1:50">
      <c r="A4488">
        <f t="shared" ca="1" si="431"/>
        <v>3.6816548564549523E-2</v>
      </c>
      <c r="R4488">
        <f t="shared" ca="1" si="432"/>
        <v>-1.7758840513740088</v>
      </c>
      <c r="AH4488">
        <f t="shared" ca="1" si="433"/>
        <v>26.183020170369556</v>
      </c>
      <c r="AI4488">
        <f t="shared" ca="1" si="434"/>
        <v>0.71637573589748826</v>
      </c>
      <c r="AX4488">
        <f t="shared" ca="1" si="435"/>
        <v>1.0400694878535668</v>
      </c>
    </row>
    <row r="4489" spans="1:50">
      <c r="A4489">
        <f t="shared" ca="1" si="431"/>
        <v>0.98028885590417503</v>
      </c>
      <c r="R4489">
        <f t="shared" ca="1" si="432"/>
        <v>1.0117321125563326</v>
      </c>
      <c r="AH4489">
        <f t="shared" ca="1" si="433"/>
        <v>14.583227286178811</v>
      </c>
      <c r="AI4489">
        <f t="shared" ca="1" si="434"/>
        <v>0.37282610526876558</v>
      </c>
      <c r="AX4489">
        <f t="shared" ca="1" si="435"/>
        <v>3.1284656284442871</v>
      </c>
    </row>
    <row r="4490" spans="1:50">
      <c r="A4490">
        <f t="shared" ca="1" si="431"/>
        <v>0.82431061779469084</v>
      </c>
      <c r="R4490">
        <f t="shared" ca="1" si="432"/>
        <v>2.3232728533539703E-2</v>
      </c>
      <c r="AH4490">
        <f t="shared" ca="1" si="433"/>
        <v>14.511272320530921</v>
      </c>
      <c r="AI4490">
        <f t="shared" ca="1" si="434"/>
        <v>0.37027510384624274</v>
      </c>
      <c r="AX4490">
        <f t="shared" ca="1" si="435"/>
        <v>0.15881348289989938</v>
      </c>
    </row>
    <row r="4491" spans="1:50">
      <c r="A4491">
        <f t="shared" ca="1" si="431"/>
        <v>0.63760681987772505</v>
      </c>
      <c r="R4491">
        <f t="shared" ca="1" si="432"/>
        <v>0.80231050385437797</v>
      </c>
      <c r="AH4491">
        <f t="shared" ca="1" si="433"/>
        <v>16.295259786838741</v>
      </c>
      <c r="AI4491">
        <f t="shared" ca="1" si="434"/>
        <v>0.4319952435816552</v>
      </c>
      <c r="AX4491">
        <f t="shared" ca="1" si="435"/>
        <v>0.24724873286214991</v>
      </c>
    </row>
    <row r="4492" spans="1:50">
      <c r="A4492">
        <f t="shared" ca="1" si="431"/>
        <v>0.54548373183368748</v>
      </c>
      <c r="R4492">
        <f t="shared" ca="1" si="432"/>
        <v>1.0562599401462804</v>
      </c>
      <c r="AH4492">
        <f t="shared" ca="1" si="433"/>
        <v>13.882551119071458</v>
      </c>
      <c r="AI4492">
        <f t="shared" ca="1" si="434"/>
        <v>0.34776494316675699</v>
      </c>
      <c r="AX4492">
        <f t="shared" ca="1" si="435"/>
        <v>2.2600380708461331E-2</v>
      </c>
    </row>
    <row r="4493" spans="1:50">
      <c r="A4493">
        <f t="shared" ca="1" si="431"/>
        <v>0.92351704788578182</v>
      </c>
      <c r="R4493">
        <f t="shared" ca="1" si="432"/>
        <v>1.060279649237845</v>
      </c>
      <c r="AH4493">
        <f t="shared" ca="1" si="433"/>
        <v>22.04981170626084</v>
      </c>
      <c r="AI4493">
        <f t="shared" ca="1" si="434"/>
        <v>0.60939348717226327</v>
      </c>
      <c r="AX4493">
        <f t="shared" ca="1" si="435"/>
        <v>2.406601769343883</v>
      </c>
    </row>
    <row r="4494" spans="1:50">
      <c r="A4494">
        <f t="shared" ca="1" si="431"/>
        <v>0.8487930759058484</v>
      </c>
      <c r="R4494">
        <f t="shared" ca="1" si="432"/>
        <v>-0.18797724374375913</v>
      </c>
      <c r="AH4494">
        <f t="shared" ca="1" si="433"/>
        <v>15.108353344746199</v>
      </c>
      <c r="AI4494">
        <f t="shared" ca="1" si="434"/>
        <v>0.39128649684245798</v>
      </c>
      <c r="AX4494">
        <f t="shared" ca="1" si="435"/>
        <v>0.94051610348006209</v>
      </c>
    </row>
    <row r="4495" spans="1:50">
      <c r="A4495">
        <f t="shared" ca="1" si="431"/>
        <v>0.84510392907928389</v>
      </c>
      <c r="R4495">
        <f t="shared" ca="1" si="432"/>
        <v>0.31963983641568583</v>
      </c>
      <c r="AH4495">
        <f t="shared" ca="1" si="433"/>
        <v>41.38364300724735</v>
      </c>
      <c r="AI4495">
        <f t="shared" ca="1" si="434"/>
        <v>0.96287919608672123</v>
      </c>
      <c r="AX4495">
        <f t="shared" ca="1" si="435"/>
        <v>2.1048914573514845</v>
      </c>
    </row>
    <row r="4496" spans="1:50">
      <c r="A4496">
        <f t="shared" ca="1" si="431"/>
        <v>8.0309167913063195E-2</v>
      </c>
      <c r="R4496">
        <f t="shared" ca="1" si="432"/>
        <v>-0.10397526060146917</v>
      </c>
      <c r="AH4496">
        <f t="shared" ca="1" si="433"/>
        <v>26.409243346345903</v>
      </c>
      <c r="AI4496">
        <f t="shared" ca="1" si="434"/>
        <v>0.72173810025403751</v>
      </c>
      <c r="AX4496">
        <f t="shared" ca="1" si="435"/>
        <v>0.19156204835296173</v>
      </c>
    </row>
    <row r="4497" spans="1:50">
      <c r="A4497">
        <f t="shared" ca="1" si="431"/>
        <v>0.76577545818313342</v>
      </c>
      <c r="R4497">
        <f t="shared" ca="1" si="432"/>
        <v>-0.26978153570706531</v>
      </c>
      <c r="AH4497">
        <f t="shared" ca="1" si="433"/>
        <v>28.735764431092008</v>
      </c>
      <c r="AI4497">
        <f t="shared" ca="1" si="434"/>
        <v>0.7739161428349941</v>
      </c>
      <c r="AX4497">
        <f t="shared" ca="1" si="435"/>
        <v>4.0454700577376128</v>
      </c>
    </row>
    <row r="4498" spans="1:50">
      <c r="A4498">
        <f t="shared" ca="1" si="431"/>
        <v>0.69500809700411137</v>
      </c>
      <c r="R4498">
        <f t="shared" ca="1" si="432"/>
        <v>0.85992411901012344</v>
      </c>
      <c r="AH4498">
        <f t="shared" ca="1" si="433"/>
        <v>18.208662530896241</v>
      </c>
      <c r="AI4498">
        <f t="shared" ca="1" si="434"/>
        <v>0.49465543096277975</v>
      </c>
      <c r="AX4498">
        <f t="shared" ca="1" si="435"/>
        <v>0.99379737686899616</v>
      </c>
    </row>
    <row r="4499" spans="1:50">
      <c r="A4499">
        <f t="shared" ca="1" si="431"/>
        <v>0.58179966008169404</v>
      </c>
      <c r="R4499">
        <f t="shared" ca="1" si="432"/>
        <v>0.89127596172748558</v>
      </c>
      <c r="AH4499">
        <f t="shared" ca="1" si="433"/>
        <v>22.510268856613695</v>
      </c>
      <c r="AI4499">
        <f t="shared" ca="1" si="434"/>
        <v>0.62215734083216856</v>
      </c>
      <c r="AX4499">
        <f t="shared" ca="1" si="435"/>
        <v>1.5104990745812601</v>
      </c>
    </row>
    <row r="4500" spans="1:50">
      <c r="A4500">
        <f t="shared" ca="1" si="431"/>
        <v>0.96963346541067352</v>
      </c>
      <c r="R4500">
        <f t="shared" ca="1" si="432"/>
        <v>0.21667566180641359</v>
      </c>
      <c r="AH4500">
        <f t="shared" ca="1" si="433"/>
        <v>27.150086168505752</v>
      </c>
      <c r="AI4500">
        <f t="shared" ca="1" si="434"/>
        <v>0.73894071894664393</v>
      </c>
      <c r="AX4500">
        <f t="shared" ca="1" si="435"/>
        <v>2.3266865522933875</v>
      </c>
    </row>
    <row r="4501" spans="1:50">
      <c r="A4501">
        <f t="shared" ca="1" si="431"/>
        <v>0.43621378065882233</v>
      </c>
      <c r="R4501">
        <f t="shared" ca="1" si="432"/>
        <v>1.6661636388599421</v>
      </c>
      <c r="AH4501">
        <f t="shared" ca="1" si="433"/>
        <v>25.284168132929683</v>
      </c>
      <c r="AI4501">
        <f t="shared" ca="1" si="434"/>
        <v>0.69456382755935575</v>
      </c>
      <c r="AX4501">
        <f t="shared" ca="1" si="435"/>
        <v>3.3505778567805229</v>
      </c>
    </row>
    <row r="4502" spans="1:50">
      <c r="A4502">
        <f t="shared" ca="1" si="431"/>
        <v>0.34450999052211662</v>
      </c>
      <c r="R4502">
        <f t="shared" ca="1" si="432"/>
        <v>0.31809362756574217</v>
      </c>
      <c r="AH4502">
        <f t="shared" ca="1" si="433"/>
        <v>28.334081753269434</v>
      </c>
      <c r="AI4502">
        <f t="shared" ca="1" si="434"/>
        <v>0.76529399326299374</v>
      </c>
      <c r="AX4502">
        <f t="shared" ca="1" si="435"/>
        <v>2.0358294718867107</v>
      </c>
    </row>
    <row r="4503" spans="1:50">
      <c r="A4503">
        <f t="shared" ca="1" si="431"/>
        <v>0.66895123128605416</v>
      </c>
      <c r="R4503">
        <f t="shared" ca="1" si="432"/>
        <v>0.64981704144941355</v>
      </c>
      <c r="AH4503">
        <f t="shared" ca="1" si="433"/>
        <v>12.119851659576454</v>
      </c>
      <c r="AI4503">
        <f t="shared" ca="1" si="434"/>
        <v>0.28254718085375352</v>
      </c>
      <c r="AX4503">
        <f t="shared" ca="1" si="435"/>
        <v>1.3465771907937871</v>
      </c>
    </row>
    <row r="4504" spans="1:50">
      <c r="A4504">
        <f t="shared" ca="1" si="431"/>
        <v>0.18643316204311666</v>
      </c>
      <c r="R4504">
        <f t="shared" ca="1" si="432"/>
        <v>-1.0321454128209573</v>
      </c>
      <c r="AH4504">
        <f t="shared" ca="1" si="433"/>
        <v>11.370638762166102</v>
      </c>
      <c r="AI4504">
        <f t="shared" ca="1" si="434"/>
        <v>0.25388622517846815</v>
      </c>
      <c r="AX4504">
        <f t="shared" ca="1" si="435"/>
        <v>2.9845066276646133</v>
      </c>
    </row>
    <row r="4505" spans="1:50">
      <c r="A4505">
        <f t="shared" ca="1" si="431"/>
        <v>0.17915660656122256</v>
      </c>
      <c r="R4505">
        <f t="shared" ca="1" si="432"/>
        <v>0.29091844119002785</v>
      </c>
      <c r="AH4505">
        <f t="shared" ca="1" si="433"/>
        <v>11.877289974550209</v>
      </c>
      <c r="AI4505">
        <f t="shared" ca="1" si="434"/>
        <v>0.27332949015773489</v>
      </c>
      <c r="AX4505">
        <f t="shared" ca="1" si="435"/>
        <v>2.6688025099690504</v>
      </c>
    </row>
    <row r="4506" spans="1:50">
      <c r="A4506">
        <f t="shared" ca="1" si="431"/>
        <v>0.61734798737165031</v>
      </c>
      <c r="R4506">
        <f t="shared" ca="1" si="432"/>
        <v>0.83620137705765074</v>
      </c>
      <c r="AH4506">
        <f t="shared" ca="1" si="433"/>
        <v>27.166878358367001</v>
      </c>
      <c r="AI4506">
        <f t="shared" ca="1" si="434"/>
        <v>0.73932427804919543</v>
      </c>
      <c r="AX4506">
        <f t="shared" ca="1" si="435"/>
        <v>0.6818441381842113</v>
      </c>
    </row>
    <row r="4507" spans="1:50">
      <c r="A4507">
        <f t="shared" ca="1" si="431"/>
        <v>0.6249202272080403</v>
      </c>
      <c r="R4507">
        <f t="shared" ca="1" si="432"/>
        <v>-1.888808940127051E-2</v>
      </c>
      <c r="AH4507">
        <f t="shared" ca="1" si="433"/>
        <v>12.111148628649715</v>
      </c>
      <c r="AI4507">
        <f t="shared" ca="1" si="434"/>
        <v>0.28221747087986382</v>
      </c>
      <c r="AX4507">
        <f t="shared" ca="1" si="435"/>
        <v>0.47014144595281415</v>
      </c>
    </row>
    <row r="4508" spans="1:50">
      <c r="A4508">
        <f t="shared" ca="1" si="431"/>
        <v>0.15189851780195196</v>
      </c>
      <c r="R4508">
        <f t="shared" ca="1" si="432"/>
        <v>0.79468688716574665</v>
      </c>
      <c r="AH4508">
        <f t="shared" ca="1" si="433"/>
        <v>28.787534561017075</v>
      </c>
      <c r="AI4508">
        <f t="shared" ca="1" si="434"/>
        <v>0.77501565499997749</v>
      </c>
      <c r="AX4508">
        <f t="shared" ca="1" si="435"/>
        <v>0.91034070965253067</v>
      </c>
    </row>
    <row r="4509" spans="1:50">
      <c r="A4509">
        <f t="shared" ca="1" si="431"/>
        <v>1.0070055348576745E-2</v>
      </c>
      <c r="R4509">
        <f t="shared" ca="1" si="432"/>
        <v>-0.37104573060763935</v>
      </c>
      <c r="AH4509">
        <f t="shared" ca="1" si="433"/>
        <v>18.913185884213956</v>
      </c>
      <c r="AI4509">
        <f t="shared" ca="1" si="434"/>
        <v>0.5168049940652828</v>
      </c>
      <c r="AX4509">
        <f t="shared" ca="1" si="435"/>
        <v>2.4261204149318925</v>
      </c>
    </row>
    <row r="4510" spans="1:50">
      <c r="A4510">
        <f t="shared" ca="1" si="431"/>
        <v>0.9645786941234763</v>
      </c>
      <c r="R4510">
        <f t="shared" ca="1" si="432"/>
        <v>2.5597298444377661E-2</v>
      </c>
      <c r="AH4510">
        <f t="shared" ca="1" si="433"/>
        <v>9.87989570893488</v>
      </c>
      <c r="AI4510">
        <f t="shared" ca="1" si="434"/>
        <v>0.19522467843885971</v>
      </c>
      <c r="AX4510">
        <f t="shared" ca="1" si="435"/>
        <v>0.385156386607861</v>
      </c>
    </row>
    <row r="4511" spans="1:50">
      <c r="A4511">
        <f t="shared" ca="1" si="431"/>
        <v>0.2911549323669379</v>
      </c>
      <c r="R4511">
        <f t="shared" ca="1" si="432"/>
        <v>3.2246971621441564E-2</v>
      </c>
      <c r="AH4511">
        <f t="shared" ca="1" si="433"/>
        <v>5.6572582693258537</v>
      </c>
      <c r="AI4511">
        <f t="shared" ca="1" si="434"/>
        <v>6.4009142251711504E-2</v>
      </c>
      <c r="AX4511">
        <f t="shared" ca="1" si="435"/>
        <v>0.50046622760798354</v>
      </c>
    </row>
    <row r="4512" spans="1:50">
      <c r="A4512">
        <f t="shared" ca="1" si="431"/>
        <v>0.12765718218915456</v>
      </c>
      <c r="R4512">
        <f t="shared" ca="1" si="432"/>
        <v>-0.18284418645334855</v>
      </c>
      <c r="AH4512">
        <f t="shared" ca="1" si="433"/>
        <v>44.067033506069691</v>
      </c>
      <c r="AI4512">
        <f t="shared" ca="1" si="434"/>
        <v>0.98239995429095017</v>
      </c>
      <c r="AX4512">
        <f t="shared" ca="1" si="435"/>
        <v>4.1731127773255698</v>
      </c>
    </row>
    <row r="4513" spans="1:50">
      <c r="A4513">
        <f t="shared" ca="1" si="431"/>
        <v>0.38634540590992139</v>
      </c>
      <c r="R4513">
        <f t="shared" ca="1" si="432"/>
        <v>0.95029191283450876</v>
      </c>
      <c r="AH4513">
        <f t="shared" ca="1" si="433"/>
        <v>23.547283410176362</v>
      </c>
      <c r="AI4513">
        <f t="shared" ca="1" si="434"/>
        <v>0.65012689250923461</v>
      </c>
      <c r="AX4513">
        <f t="shared" ca="1" si="435"/>
        <v>3.6057731133277935</v>
      </c>
    </row>
    <row r="4514" spans="1:50">
      <c r="A4514">
        <f t="shared" ca="1" si="431"/>
        <v>0.5562191365429946</v>
      </c>
      <c r="R4514">
        <f t="shared" ca="1" si="432"/>
        <v>-1.2265263960060548</v>
      </c>
      <c r="AH4514">
        <f t="shared" ca="1" si="433"/>
        <v>30.863005957389493</v>
      </c>
      <c r="AI4514">
        <f t="shared" ca="1" si="434"/>
        <v>0.81688772950654498</v>
      </c>
      <c r="AX4514">
        <f t="shared" ca="1" si="435"/>
        <v>0.31151741897003371</v>
      </c>
    </row>
    <row r="4515" spans="1:50">
      <c r="A4515">
        <f t="shared" ca="1" si="431"/>
        <v>0.24564662222731926</v>
      </c>
      <c r="R4515">
        <f t="shared" ca="1" si="432"/>
        <v>-0.8857399595760016</v>
      </c>
      <c r="AH4515">
        <f t="shared" ca="1" si="433"/>
        <v>14.458842254593748</v>
      </c>
      <c r="AI4515">
        <f t="shared" ca="1" si="434"/>
        <v>0.3684130530580747</v>
      </c>
      <c r="AX4515">
        <f t="shared" ca="1" si="435"/>
        <v>0.29951570027018581</v>
      </c>
    </row>
    <row r="4516" spans="1:50">
      <c r="A4516">
        <f t="shared" ca="1" si="431"/>
        <v>0.84840779393996768</v>
      </c>
      <c r="R4516">
        <f t="shared" ca="1" si="432"/>
        <v>-0.8207895029716078</v>
      </c>
      <c r="AH4516">
        <f t="shared" ca="1" si="433"/>
        <v>15.884209829908954</v>
      </c>
      <c r="AI4516">
        <f t="shared" ca="1" si="434"/>
        <v>0.41805643053515951</v>
      </c>
      <c r="AX4516">
        <f t="shared" ca="1" si="435"/>
        <v>0.98612151557130645</v>
      </c>
    </row>
    <row r="4517" spans="1:50">
      <c r="A4517">
        <f t="shared" ca="1" si="431"/>
        <v>0.9747258169345413</v>
      </c>
      <c r="R4517">
        <f t="shared" ca="1" si="432"/>
        <v>-0.40383581867246443</v>
      </c>
      <c r="AH4517">
        <f t="shared" ca="1" si="433"/>
        <v>17.940129402574833</v>
      </c>
      <c r="AI4517">
        <f t="shared" ca="1" si="434"/>
        <v>0.48608234863817668</v>
      </c>
      <c r="AX4517">
        <f t="shared" ca="1" si="435"/>
        <v>1.9812829730072581</v>
      </c>
    </row>
    <row r="4518" spans="1:50">
      <c r="A4518">
        <f t="shared" ca="1" si="431"/>
        <v>7.4232711414847108E-2</v>
      </c>
      <c r="R4518">
        <f t="shared" ca="1" si="432"/>
        <v>3.343459277932264E-3</v>
      </c>
      <c r="AH4518">
        <f t="shared" ca="1" si="433"/>
        <v>36.622008204102023</v>
      </c>
      <c r="AI4518">
        <f t="shared" ca="1" si="434"/>
        <v>0.91051466775444323</v>
      </c>
      <c r="AX4518">
        <f t="shared" ca="1" si="435"/>
        <v>1.6697280331280973</v>
      </c>
    </row>
    <row r="4519" spans="1:50">
      <c r="A4519">
        <f t="shared" ca="1" si="431"/>
        <v>0.51523415818115603</v>
      </c>
      <c r="R4519">
        <f t="shared" ca="1" si="432"/>
        <v>-1.48085978933268</v>
      </c>
      <c r="AH4519">
        <f t="shared" ca="1" si="433"/>
        <v>34.192927553113691</v>
      </c>
      <c r="AI4519">
        <f t="shared" ca="1" si="434"/>
        <v>0.87506823032944381</v>
      </c>
      <c r="AX4519">
        <f t="shared" ca="1" si="435"/>
        <v>3.723637358320254</v>
      </c>
    </row>
    <row r="4520" spans="1:50">
      <c r="A4520">
        <f t="shared" ca="1" si="431"/>
        <v>0.43828900114207447</v>
      </c>
      <c r="R4520">
        <f t="shared" ca="1" si="432"/>
        <v>-0.74529672296115068</v>
      </c>
      <c r="AH4520">
        <f t="shared" ca="1" si="433"/>
        <v>7.3862625500352124</v>
      </c>
      <c r="AI4520">
        <f t="shared" ca="1" si="434"/>
        <v>0.10911374891610537</v>
      </c>
      <c r="AX4520">
        <f t="shared" ca="1" si="435"/>
        <v>0.73864488261803385</v>
      </c>
    </row>
    <row r="4521" spans="1:50">
      <c r="A4521">
        <f t="shared" ca="1" si="431"/>
        <v>9.6947373890672872E-2</v>
      </c>
      <c r="R4521">
        <f t="shared" ca="1" si="432"/>
        <v>-0.80221606517558819</v>
      </c>
      <c r="AH4521">
        <f t="shared" ca="1" si="433"/>
        <v>34.50692347542099</v>
      </c>
      <c r="AI4521">
        <f t="shared" ca="1" si="434"/>
        <v>0.87998228990176941</v>
      </c>
      <c r="AX4521">
        <f t="shared" ca="1" si="435"/>
        <v>6.3710369540420677</v>
      </c>
    </row>
    <row r="4522" spans="1:50">
      <c r="A4522">
        <f t="shared" ca="1" si="431"/>
        <v>0.91147280773584949</v>
      </c>
      <c r="R4522">
        <f t="shared" ca="1" si="432"/>
        <v>-1.0661182654835804</v>
      </c>
      <c r="AH4522">
        <f t="shared" ca="1" si="433"/>
        <v>2.6639846130507601</v>
      </c>
      <c r="AI4522">
        <f t="shared" ca="1" si="434"/>
        <v>1.4193628037142414E-2</v>
      </c>
      <c r="AX4522">
        <f t="shared" ca="1" si="435"/>
        <v>0.45800827755819695</v>
      </c>
    </row>
    <row r="4523" spans="1:50">
      <c r="A4523">
        <f t="shared" ca="1" si="431"/>
        <v>1.6905732991587596E-2</v>
      </c>
      <c r="R4523">
        <f t="shared" ca="1" si="432"/>
        <v>-0.74159648317847549</v>
      </c>
      <c r="AH4523">
        <f t="shared" ca="1" si="433"/>
        <v>15.645765234313615</v>
      </c>
      <c r="AI4523">
        <f t="shared" ca="1" si="434"/>
        <v>0.40989327683205246</v>
      </c>
      <c r="AX4523">
        <f t="shared" ca="1" si="435"/>
        <v>0.31194798620144115</v>
      </c>
    </row>
    <row r="4524" spans="1:50">
      <c r="A4524">
        <f t="shared" ca="1" si="431"/>
        <v>0.30094284738941157</v>
      </c>
      <c r="R4524">
        <f t="shared" ca="1" si="432"/>
        <v>-0.95648847612254495</v>
      </c>
      <c r="AH4524">
        <f t="shared" ca="1" si="433"/>
        <v>8.6073130838582319</v>
      </c>
      <c r="AI4524">
        <f t="shared" ca="1" si="434"/>
        <v>0.1481716770471142</v>
      </c>
      <c r="AX4524">
        <f t="shared" ca="1" si="435"/>
        <v>0.33209205078803683</v>
      </c>
    </row>
    <row r="4525" spans="1:50">
      <c r="A4525">
        <f t="shared" ca="1" si="431"/>
        <v>0.85264274822170971</v>
      </c>
      <c r="R4525">
        <f t="shared" ca="1" si="432"/>
        <v>0.47715605927474924</v>
      </c>
      <c r="AH4525">
        <f t="shared" ca="1" si="433"/>
        <v>33.463156046471511</v>
      </c>
      <c r="AI4525">
        <f t="shared" ca="1" si="434"/>
        <v>0.86326639602832411</v>
      </c>
      <c r="AX4525">
        <f t="shared" ca="1" si="435"/>
        <v>0.57854468117651314</v>
      </c>
    </row>
    <row r="4526" spans="1:50">
      <c r="A4526">
        <f t="shared" ca="1" si="431"/>
        <v>0.76959774125871228</v>
      </c>
      <c r="R4526">
        <f t="shared" ca="1" si="432"/>
        <v>-0.54681549847185984</v>
      </c>
      <c r="AH4526">
        <f t="shared" ca="1" si="433"/>
        <v>6.4313631666632469</v>
      </c>
      <c r="AI4526">
        <f t="shared" ca="1" si="434"/>
        <v>8.2724864363025397E-2</v>
      </c>
      <c r="AX4526">
        <f t="shared" ca="1" si="435"/>
        <v>2.0431975863192755</v>
      </c>
    </row>
    <row r="4527" spans="1:50">
      <c r="A4527">
        <f t="shared" ca="1" si="431"/>
        <v>0.6544600912445302</v>
      </c>
      <c r="R4527">
        <f t="shared" ca="1" si="432"/>
        <v>-0.13957867768434029</v>
      </c>
      <c r="AH4527">
        <f t="shared" ca="1" si="433"/>
        <v>21.648646531918079</v>
      </c>
      <c r="AI4527">
        <f t="shared" ca="1" si="434"/>
        <v>0.59810037826393958</v>
      </c>
      <c r="AX4527">
        <f t="shared" ca="1" si="435"/>
        <v>5.8826910597172493</v>
      </c>
    </row>
    <row r="4528" spans="1:50">
      <c r="A4528">
        <f t="shared" ca="1" si="431"/>
        <v>0.33765705258705303</v>
      </c>
      <c r="R4528">
        <f t="shared" ca="1" si="432"/>
        <v>1.1428083754898828</v>
      </c>
      <c r="AH4528">
        <f t="shared" ca="1" si="433"/>
        <v>15.706854392073176</v>
      </c>
      <c r="AI4528">
        <f t="shared" ca="1" si="434"/>
        <v>0.41199008215676447</v>
      </c>
      <c r="AX4528">
        <f t="shared" ca="1" si="435"/>
        <v>1.9294110510070739</v>
      </c>
    </row>
    <row r="4529" spans="1:50">
      <c r="A4529">
        <f t="shared" ca="1" si="431"/>
        <v>0.37721020251681425</v>
      </c>
      <c r="R4529">
        <f t="shared" ca="1" si="432"/>
        <v>1.32847774198219</v>
      </c>
      <c r="AH4529">
        <f t="shared" ca="1" si="433"/>
        <v>16.93294246506926</v>
      </c>
      <c r="AI4529">
        <f t="shared" ca="1" si="434"/>
        <v>0.45328485299079013</v>
      </c>
      <c r="AX4529">
        <f t="shared" ca="1" si="435"/>
        <v>2.6063872627360669</v>
      </c>
    </row>
    <row r="4530" spans="1:50">
      <c r="A4530">
        <f t="shared" ca="1" si="431"/>
        <v>0.44779480918067738</v>
      </c>
      <c r="R4530">
        <f t="shared" ca="1" si="432"/>
        <v>0.98336885323618328</v>
      </c>
      <c r="AH4530">
        <f t="shared" ca="1" si="433"/>
        <v>13.185399712524301</v>
      </c>
      <c r="AI4530">
        <f t="shared" ca="1" si="434"/>
        <v>0.32234260283669713</v>
      </c>
      <c r="AX4530">
        <f t="shared" ca="1" si="435"/>
        <v>0.51187862447781984</v>
      </c>
    </row>
    <row r="4531" spans="1:50">
      <c r="A4531">
        <f t="shared" ca="1" si="431"/>
        <v>0.15728868376906868</v>
      </c>
      <c r="R4531">
        <f t="shared" ca="1" si="432"/>
        <v>2.5435074936660956E-2</v>
      </c>
      <c r="AH4531">
        <f t="shared" ca="1" si="433"/>
        <v>21.451733718309384</v>
      </c>
      <c r="AI4531">
        <f t="shared" ca="1" si="434"/>
        <v>0.59249824615484337</v>
      </c>
      <c r="AX4531">
        <f t="shared" ca="1" si="435"/>
        <v>2.4701733241669306</v>
      </c>
    </row>
    <row r="4532" spans="1:50">
      <c r="A4532">
        <f t="shared" ca="1" si="431"/>
        <v>0.60582853977035855</v>
      </c>
      <c r="R4532">
        <f t="shared" ca="1" si="432"/>
        <v>1.0030251271474788</v>
      </c>
      <c r="AH4532">
        <f t="shared" ca="1" si="433"/>
        <v>24.647696518083777</v>
      </c>
      <c r="AI4532">
        <f t="shared" ca="1" si="434"/>
        <v>0.67863035408040928</v>
      </c>
      <c r="AX4532">
        <f t="shared" ca="1" si="435"/>
        <v>0.14590134899321214</v>
      </c>
    </row>
    <row r="4533" spans="1:50">
      <c r="A4533">
        <f t="shared" ca="1" si="431"/>
        <v>0.15341050252417243</v>
      </c>
      <c r="R4533">
        <f t="shared" ca="1" si="432"/>
        <v>1.208629202647943</v>
      </c>
      <c r="AH4533">
        <f t="shared" ca="1" si="433"/>
        <v>10.333139259424144</v>
      </c>
      <c r="AI4533">
        <f t="shared" ca="1" si="434"/>
        <v>0.21327007949388088</v>
      </c>
      <c r="AX4533">
        <f t="shared" ca="1" si="435"/>
        <v>4.725558017821279</v>
      </c>
    </row>
    <row r="4534" spans="1:50">
      <c r="A4534">
        <f t="shared" ca="1" si="431"/>
        <v>0.84136245707589385</v>
      </c>
      <c r="R4534">
        <f t="shared" ca="1" si="432"/>
        <v>2.0088836214611625</v>
      </c>
      <c r="AH4534">
        <f t="shared" ca="1" si="433"/>
        <v>43.036686557031274</v>
      </c>
      <c r="AI4534">
        <f t="shared" ca="1" si="434"/>
        <v>0.97575613294748553</v>
      </c>
      <c r="AX4534">
        <f t="shared" ca="1" si="435"/>
        <v>0.66367851712663484</v>
      </c>
    </row>
    <row r="4535" spans="1:50">
      <c r="A4535">
        <f t="shared" ca="1" si="431"/>
        <v>0.47961809131335065</v>
      </c>
      <c r="R4535">
        <f t="shared" ca="1" si="432"/>
        <v>2.1623650148933389</v>
      </c>
      <c r="AH4535">
        <f t="shared" ca="1" si="433"/>
        <v>19.657396958336488</v>
      </c>
      <c r="AI4535">
        <f t="shared" ca="1" si="434"/>
        <v>0.53966322032801617</v>
      </c>
      <c r="AX4535">
        <f t="shared" ca="1" si="435"/>
        <v>0.11935369882152769</v>
      </c>
    </row>
    <row r="4536" spans="1:50">
      <c r="A4536">
        <f t="shared" ca="1" si="431"/>
        <v>0.11971230324233417</v>
      </c>
      <c r="R4536">
        <f t="shared" ca="1" si="432"/>
        <v>-0.68968194858742715</v>
      </c>
      <c r="AH4536">
        <f t="shared" ca="1" si="433"/>
        <v>29.802664970254508</v>
      </c>
      <c r="AI4536">
        <f t="shared" ca="1" si="434"/>
        <v>0.79603382884810781</v>
      </c>
      <c r="AX4536">
        <f t="shared" ca="1" si="435"/>
        <v>1.3293875116233083</v>
      </c>
    </row>
    <row r="4537" spans="1:50">
      <c r="A4537">
        <f t="shared" ca="1" si="431"/>
        <v>0.74902584587696919</v>
      </c>
      <c r="R4537">
        <f t="shared" ca="1" si="432"/>
        <v>0.32927698115315102</v>
      </c>
      <c r="AH4537">
        <f t="shared" ca="1" si="433"/>
        <v>23.829551507211583</v>
      </c>
      <c r="AI4537">
        <f t="shared" ca="1" si="434"/>
        <v>0.65755381284315417</v>
      </c>
      <c r="AX4537">
        <f t="shared" ca="1" si="435"/>
        <v>0.47417419496677071</v>
      </c>
    </row>
    <row r="4538" spans="1:50">
      <c r="A4538">
        <f t="shared" ca="1" si="431"/>
        <v>0.7884912832743517</v>
      </c>
      <c r="R4538">
        <f t="shared" ca="1" si="432"/>
        <v>-4.2433106439160914E-2</v>
      </c>
      <c r="AH4538">
        <f t="shared" ca="1" si="433"/>
        <v>31.130028338867884</v>
      </c>
      <c r="AI4538">
        <f t="shared" ca="1" si="434"/>
        <v>0.82196208475403543</v>
      </c>
      <c r="AX4538">
        <f t="shared" ca="1" si="435"/>
        <v>3.7263048690305323</v>
      </c>
    </row>
    <row r="4539" spans="1:50">
      <c r="A4539">
        <f t="shared" ca="1" si="431"/>
        <v>0.56344542879577686</v>
      </c>
      <c r="R4539">
        <f t="shared" ca="1" si="432"/>
        <v>0.79764458025520502</v>
      </c>
      <c r="AH4539">
        <f t="shared" ca="1" si="433"/>
        <v>10.330122975371836</v>
      </c>
      <c r="AI4539">
        <f t="shared" ca="1" si="434"/>
        <v>0.21315042842543919</v>
      </c>
      <c r="AX4539">
        <f t="shared" ca="1" si="435"/>
        <v>0.89173351276186985</v>
      </c>
    </row>
    <row r="4540" spans="1:50">
      <c r="A4540">
        <f t="shared" ca="1" si="431"/>
        <v>0.1567595498835529</v>
      </c>
      <c r="R4540">
        <f t="shared" ca="1" si="432"/>
        <v>-1.1274941523190376</v>
      </c>
      <c r="AH4540">
        <f t="shared" ca="1" si="433"/>
        <v>9.8586089263205707</v>
      </c>
      <c r="AI4540">
        <f t="shared" ca="1" si="434"/>
        <v>0.1943843399242553</v>
      </c>
      <c r="AX4540">
        <f t="shared" ca="1" si="435"/>
        <v>1.4690515230202283</v>
      </c>
    </row>
    <row r="4541" spans="1:50">
      <c r="A4541">
        <f t="shared" ca="1" si="431"/>
        <v>0.22003630008470476</v>
      </c>
      <c r="R4541">
        <f t="shared" ca="1" si="432"/>
        <v>-1.7850686027079539</v>
      </c>
      <c r="AH4541">
        <f t="shared" ca="1" si="433"/>
        <v>43.110970335673983</v>
      </c>
      <c r="AI4541">
        <f t="shared" ca="1" si="434"/>
        <v>0.97627063514201806</v>
      </c>
      <c r="AX4541">
        <f t="shared" ca="1" si="435"/>
        <v>1.924472379523442</v>
      </c>
    </row>
    <row r="4542" spans="1:50">
      <c r="A4542">
        <f t="shared" ca="1" si="431"/>
        <v>9.9040075036587738E-2</v>
      </c>
      <c r="R4542">
        <f t="shared" ca="1" si="432"/>
        <v>1.3369698007485367</v>
      </c>
      <c r="AH4542">
        <f t="shared" ca="1" si="433"/>
        <v>10.843796627705693</v>
      </c>
      <c r="AI4542">
        <f t="shared" ca="1" si="434"/>
        <v>0.23339586873376406</v>
      </c>
      <c r="AX4542">
        <f t="shared" ca="1" si="435"/>
        <v>3.5308653791346951</v>
      </c>
    </row>
    <row r="4543" spans="1:50">
      <c r="A4543">
        <f t="shared" ca="1" si="431"/>
        <v>1.5157453456821179E-2</v>
      </c>
      <c r="R4543">
        <f t="shared" ca="1" si="432"/>
        <v>-0.57300693839800587</v>
      </c>
      <c r="AH4543">
        <f t="shared" ca="1" si="433"/>
        <v>22.903715628072987</v>
      </c>
      <c r="AI4543">
        <f t="shared" ca="1" si="434"/>
        <v>0.63289568661783191</v>
      </c>
      <c r="AX4543">
        <f t="shared" ca="1" si="435"/>
        <v>2.3794017508356409</v>
      </c>
    </row>
    <row r="4544" spans="1:50">
      <c r="A4544">
        <f t="shared" ca="1" si="431"/>
        <v>0.25439162414494743</v>
      </c>
      <c r="R4544">
        <f t="shared" ca="1" si="432"/>
        <v>-0.56409078444688043</v>
      </c>
      <c r="AH4544">
        <f t="shared" ca="1" si="433"/>
        <v>17.829668175983073</v>
      </c>
      <c r="AI4544">
        <f t="shared" ca="1" si="434"/>
        <v>0.48253487516632199</v>
      </c>
      <c r="AX4544">
        <f t="shared" ca="1" si="435"/>
        <v>2.8251110686664473</v>
      </c>
    </row>
    <row r="4545" spans="1:50">
      <c r="A4545">
        <f t="shared" ca="1" si="431"/>
        <v>0.1953840712410857</v>
      </c>
      <c r="R4545">
        <f t="shared" ca="1" si="432"/>
        <v>0.43923953668331978</v>
      </c>
      <c r="AH4545">
        <f t="shared" ca="1" si="433"/>
        <v>13.627165724200893</v>
      </c>
      <c r="AI4545">
        <f t="shared" ca="1" si="434"/>
        <v>0.33850846337262686</v>
      </c>
      <c r="AX4545">
        <f t="shared" ca="1" si="435"/>
        <v>1.009343993770333</v>
      </c>
    </row>
    <row r="4546" spans="1:50">
      <c r="A4546">
        <f t="shared" ca="1" si="431"/>
        <v>0.840098661704201</v>
      </c>
      <c r="R4546">
        <f t="shared" ca="1" si="432"/>
        <v>-0.91517025152778431</v>
      </c>
      <c r="AH4546">
        <f t="shared" ca="1" si="433"/>
        <v>19.52151795927406</v>
      </c>
      <c r="AI4546">
        <f t="shared" ca="1" si="434"/>
        <v>0.53553106624657321</v>
      </c>
      <c r="AX4546">
        <f t="shared" ca="1" si="435"/>
        <v>5.133519833159208</v>
      </c>
    </row>
    <row r="4547" spans="1:50">
      <c r="A4547">
        <f t="shared" ref="A4547:A4610" ca="1" si="436">RAND()</f>
        <v>0.82306954942434629</v>
      </c>
      <c r="R4547">
        <f t="shared" ref="R4547:R4610" ca="1" si="437">_xlfn.NORM.INV(RAND(),0,1)</f>
        <v>-1.1715098193064613</v>
      </c>
      <c r="AH4547">
        <f t="shared" ref="AH4547:AH4610" ca="1" si="438">IF(AI4547&lt;$AL$4,$AL$1+SQRT(AI4547*($AL$2-$AL$1)*($AL$3-$AL$1)),$AL$2-SQRT((1-AI4547)*($AL$2-$AL$1)*($AL$2-$AL$3)))</f>
        <v>26.937736553459999</v>
      </c>
      <c r="AI4547">
        <f t="shared" ref="AI4547:AI4610" ca="1" si="439">RAND()</f>
        <v>0.73406600236119246</v>
      </c>
      <c r="AX4547">
        <f t="shared" ref="AX4547:AX4610" ca="1" si="440">-LN(1-RAND())/$AW$2</f>
        <v>0.26615665350912571</v>
      </c>
    </row>
    <row r="4548" spans="1:50">
      <c r="A4548">
        <f t="shared" ca="1" si="436"/>
        <v>0.57888899552754813</v>
      </c>
      <c r="R4548">
        <f t="shared" ca="1" si="437"/>
        <v>1.3404612441838455</v>
      </c>
      <c r="AH4548">
        <f t="shared" ca="1" si="438"/>
        <v>15.623816059685382</v>
      </c>
      <c r="AI4548">
        <f t="shared" ca="1" si="439"/>
        <v>0.40913898885082756</v>
      </c>
      <c r="AX4548">
        <f t="shared" ca="1" si="440"/>
        <v>1.1045983406346855</v>
      </c>
    </row>
    <row r="4549" spans="1:50">
      <c r="A4549">
        <f t="shared" ca="1" si="436"/>
        <v>0.73462961161138007</v>
      </c>
      <c r="R4549">
        <f t="shared" ca="1" si="437"/>
        <v>0.81747342598138639</v>
      </c>
      <c r="AH4549">
        <f t="shared" ca="1" si="438"/>
        <v>44.166350947618014</v>
      </c>
      <c r="AI4549">
        <f t="shared" ca="1" si="439"/>
        <v>0.98298426936682137</v>
      </c>
      <c r="AX4549">
        <f t="shared" ca="1" si="440"/>
        <v>0.47797633755260915</v>
      </c>
    </row>
    <row r="4550" spans="1:50">
      <c r="A4550">
        <f t="shared" ca="1" si="436"/>
        <v>0.49653956714148428</v>
      </c>
      <c r="R4550">
        <f t="shared" ca="1" si="437"/>
        <v>-0.88605697375885972</v>
      </c>
      <c r="AH4550">
        <f t="shared" ca="1" si="438"/>
        <v>10.862717735814634</v>
      </c>
      <c r="AI4550">
        <f t="shared" ca="1" si="439"/>
        <v>0.2341365684867408</v>
      </c>
      <c r="AX4550">
        <f t="shared" ca="1" si="440"/>
        <v>1.1316652152783253</v>
      </c>
    </row>
    <row r="4551" spans="1:50">
      <c r="A4551">
        <f t="shared" ca="1" si="436"/>
        <v>0.46005620580084505</v>
      </c>
      <c r="R4551">
        <f t="shared" ca="1" si="437"/>
        <v>-1.3326095626779848</v>
      </c>
      <c r="AH4551">
        <f t="shared" ca="1" si="438"/>
        <v>19.358602441527704</v>
      </c>
      <c r="AI4551">
        <f t="shared" ca="1" si="439"/>
        <v>0.53055237783182407</v>
      </c>
      <c r="AX4551">
        <f t="shared" ca="1" si="440"/>
        <v>1.9174614709099602</v>
      </c>
    </row>
    <row r="4552" spans="1:50">
      <c r="A4552">
        <f t="shared" ca="1" si="436"/>
        <v>0.59181202613122208</v>
      </c>
      <c r="R4552">
        <f t="shared" ca="1" si="437"/>
        <v>-0.11945628276962081</v>
      </c>
      <c r="AH4552">
        <f t="shared" ca="1" si="438"/>
        <v>18.826034672715615</v>
      </c>
      <c r="AI4552">
        <f t="shared" ca="1" si="439"/>
        <v>0.51409194288663551</v>
      </c>
      <c r="AX4552">
        <f t="shared" ca="1" si="440"/>
        <v>0.40288506966685428</v>
      </c>
    </row>
    <row r="4553" spans="1:50">
      <c r="A4553">
        <f t="shared" ca="1" si="436"/>
        <v>0.4569260247851592</v>
      </c>
      <c r="R4553">
        <f t="shared" ca="1" si="437"/>
        <v>1.2997661691719389</v>
      </c>
      <c r="AH4553">
        <f t="shared" ca="1" si="438"/>
        <v>10.905957576431774</v>
      </c>
      <c r="AI4553">
        <f t="shared" ca="1" si="439"/>
        <v>0.23582792349212378</v>
      </c>
      <c r="AX4553">
        <f t="shared" ca="1" si="440"/>
        <v>1.7806921808154734</v>
      </c>
    </row>
    <row r="4554" spans="1:50">
      <c r="A4554">
        <f t="shared" ca="1" si="436"/>
        <v>0.60197576108381112</v>
      </c>
      <c r="R4554">
        <f t="shared" ca="1" si="437"/>
        <v>-0.17063784024445383</v>
      </c>
      <c r="AH4554">
        <f t="shared" ca="1" si="438"/>
        <v>19.764503457429324</v>
      </c>
      <c r="AI4554">
        <f t="shared" ca="1" si="439"/>
        <v>0.54290737441209824</v>
      </c>
      <c r="AX4554">
        <f t="shared" ca="1" si="440"/>
        <v>1.1137227391712816</v>
      </c>
    </row>
    <row r="4555" spans="1:50">
      <c r="A4555">
        <f t="shared" ca="1" si="436"/>
        <v>0.3665620520730718</v>
      </c>
      <c r="R4555">
        <f t="shared" ca="1" si="437"/>
        <v>-9.2972818118368203E-2</v>
      </c>
      <c r="AH4555">
        <f t="shared" ca="1" si="438"/>
        <v>21.937777376837641</v>
      </c>
      <c r="AI4555">
        <f t="shared" ca="1" si="439"/>
        <v>0.60625583072403733</v>
      </c>
      <c r="AX4555">
        <f t="shared" ca="1" si="440"/>
        <v>0.78765418899694695</v>
      </c>
    </row>
    <row r="4556" spans="1:50">
      <c r="A4556">
        <f t="shared" ca="1" si="436"/>
        <v>3.2538305208058671E-2</v>
      </c>
      <c r="R4556">
        <f t="shared" ca="1" si="437"/>
        <v>-0.5319756728291124</v>
      </c>
      <c r="AH4556">
        <f t="shared" ca="1" si="438"/>
        <v>26.087444129833557</v>
      </c>
      <c r="AI4556">
        <f t="shared" ca="1" si="439"/>
        <v>0.7140948358780842</v>
      </c>
      <c r="AX4556">
        <f t="shared" ca="1" si="440"/>
        <v>2.5802723573588886</v>
      </c>
    </row>
    <row r="4557" spans="1:50">
      <c r="A4557">
        <f t="shared" ca="1" si="436"/>
        <v>0.24160593500611505</v>
      </c>
      <c r="R4557">
        <f t="shared" ca="1" si="437"/>
        <v>-1.7496333825819901</v>
      </c>
      <c r="AH4557">
        <f t="shared" ca="1" si="438"/>
        <v>25.521422174147474</v>
      </c>
      <c r="AI4557">
        <f t="shared" ca="1" si="439"/>
        <v>0.70039961381184046</v>
      </c>
      <c r="AX4557">
        <f t="shared" ca="1" si="440"/>
        <v>0.66958095747334956</v>
      </c>
    </row>
    <row r="4558" spans="1:50">
      <c r="A4558">
        <f t="shared" ca="1" si="436"/>
        <v>0.42126331990120369</v>
      </c>
      <c r="R4558">
        <f t="shared" ca="1" si="437"/>
        <v>0.22091157034221634</v>
      </c>
      <c r="AH4558">
        <f t="shared" ca="1" si="438"/>
        <v>23.519471062143452</v>
      </c>
      <c r="AI4558">
        <f t="shared" ca="1" si="439"/>
        <v>0.64939079358567098</v>
      </c>
      <c r="AX4558">
        <f t="shared" ca="1" si="440"/>
        <v>0.50356832692967279</v>
      </c>
    </row>
    <row r="4559" spans="1:50">
      <c r="A4559">
        <f t="shared" ca="1" si="436"/>
        <v>0.8451061531977665</v>
      </c>
      <c r="R4559">
        <f t="shared" ca="1" si="437"/>
        <v>0.45625470211488794</v>
      </c>
      <c r="AH4559">
        <f t="shared" ca="1" si="438"/>
        <v>27.298128254758694</v>
      </c>
      <c r="AI4559">
        <f t="shared" ca="1" si="439"/>
        <v>0.74231250963130724</v>
      </c>
      <c r="AX4559">
        <f t="shared" ca="1" si="440"/>
        <v>4.8678821501154212</v>
      </c>
    </row>
    <row r="4560" spans="1:50">
      <c r="A4560">
        <f t="shared" ca="1" si="436"/>
        <v>0.16274773528955888</v>
      </c>
      <c r="R4560">
        <f t="shared" ca="1" si="437"/>
        <v>-0.38609723737658447</v>
      </c>
      <c r="AH4560">
        <f t="shared" ca="1" si="438"/>
        <v>15.185036893319001</v>
      </c>
      <c r="AI4560">
        <f t="shared" ca="1" si="439"/>
        <v>0.39395917194022034</v>
      </c>
      <c r="AX4560">
        <f t="shared" ca="1" si="440"/>
        <v>1.1276752132758354</v>
      </c>
    </row>
    <row r="4561" spans="1:50">
      <c r="A4561">
        <f t="shared" ca="1" si="436"/>
        <v>0.30610080965256492</v>
      </c>
      <c r="R4561">
        <f t="shared" ca="1" si="437"/>
        <v>-1.4260775987277727</v>
      </c>
      <c r="AH4561">
        <f t="shared" ca="1" si="438"/>
        <v>25.617074554593508</v>
      </c>
      <c r="AI4561">
        <f t="shared" ca="1" si="439"/>
        <v>0.70273647336187428</v>
      </c>
      <c r="AX4561">
        <f t="shared" ca="1" si="440"/>
        <v>2.7894449458203967</v>
      </c>
    </row>
    <row r="4562" spans="1:50">
      <c r="A4562">
        <f t="shared" ca="1" si="436"/>
        <v>0.14783770130887941</v>
      </c>
      <c r="R4562">
        <f t="shared" ca="1" si="437"/>
        <v>0.12712219227650243</v>
      </c>
      <c r="AH4562">
        <f t="shared" ca="1" si="438"/>
        <v>17.826027333471643</v>
      </c>
      <c r="AI4562">
        <f t="shared" ca="1" si="439"/>
        <v>0.48241774142674299</v>
      </c>
      <c r="AX4562">
        <f t="shared" ca="1" si="440"/>
        <v>0.38311847428503804</v>
      </c>
    </row>
    <row r="4563" spans="1:50">
      <c r="A4563">
        <f t="shared" ca="1" si="436"/>
        <v>0.38854424589897718</v>
      </c>
      <c r="R4563">
        <f t="shared" ca="1" si="437"/>
        <v>1.3664229258972553</v>
      </c>
      <c r="AH4563">
        <f t="shared" ca="1" si="438"/>
        <v>25.985309444303539</v>
      </c>
      <c r="AI4563">
        <f t="shared" ca="1" si="439"/>
        <v>0.71164731875707155</v>
      </c>
      <c r="AX4563">
        <f t="shared" ca="1" si="440"/>
        <v>2.3964156863267463</v>
      </c>
    </row>
    <row r="4564" spans="1:50">
      <c r="A4564">
        <f t="shared" ca="1" si="436"/>
        <v>0.47771194269940931</v>
      </c>
      <c r="R4564">
        <f t="shared" ca="1" si="437"/>
        <v>0.29193473496617794</v>
      </c>
      <c r="AH4564">
        <f t="shared" ca="1" si="438"/>
        <v>9.3836484350140825</v>
      </c>
      <c r="AI4564">
        <f t="shared" ca="1" si="439"/>
        <v>0.17610571590388446</v>
      </c>
      <c r="AX4564">
        <f t="shared" ca="1" si="440"/>
        <v>4.8028472592806182</v>
      </c>
    </row>
    <row r="4565" spans="1:50">
      <c r="A4565">
        <f t="shared" ca="1" si="436"/>
        <v>0.82850921032901725</v>
      </c>
      <c r="R4565">
        <f t="shared" ca="1" si="437"/>
        <v>0.74461406549620435</v>
      </c>
      <c r="AH4565">
        <f t="shared" ca="1" si="438"/>
        <v>17.243183990403288</v>
      </c>
      <c r="AI4565">
        <f t="shared" ca="1" si="439"/>
        <v>0.46349550245671423</v>
      </c>
      <c r="AX4565">
        <f t="shared" ca="1" si="440"/>
        <v>1.700452039432893</v>
      </c>
    </row>
    <row r="4566" spans="1:50">
      <c r="A4566">
        <f t="shared" ca="1" si="436"/>
        <v>0.64790587232292862</v>
      </c>
      <c r="R4566">
        <f t="shared" ca="1" si="437"/>
        <v>-1.2695752911869309</v>
      </c>
      <c r="AH4566">
        <f t="shared" ca="1" si="438"/>
        <v>31.229881311826201</v>
      </c>
      <c r="AI4566">
        <f t="shared" ca="1" si="439"/>
        <v>0.82384132221593431</v>
      </c>
      <c r="AX4566">
        <f t="shared" ca="1" si="440"/>
        <v>0.20255091746005519</v>
      </c>
    </row>
    <row r="4567" spans="1:50">
      <c r="A4567">
        <f t="shared" ca="1" si="436"/>
        <v>0.10723003864187053</v>
      </c>
      <c r="R4567">
        <f t="shared" ca="1" si="437"/>
        <v>0.4833689998300203</v>
      </c>
      <c r="AH4567">
        <f t="shared" ca="1" si="438"/>
        <v>34.525301817342012</v>
      </c>
      <c r="AI4567">
        <f t="shared" ca="1" si="439"/>
        <v>0.88026685807782079</v>
      </c>
      <c r="AX4567">
        <f t="shared" ca="1" si="440"/>
        <v>1.276034676349165</v>
      </c>
    </row>
    <row r="4568" spans="1:50">
      <c r="A4568">
        <f t="shared" ca="1" si="436"/>
        <v>0.84141473373651554</v>
      </c>
      <c r="R4568">
        <f t="shared" ca="1" si="437"/>
        <v>-0.77942490630995753</v>
      </c>
      <c r="AH4568">
        <f t="shared" ca="1" si="438"/>
        <v>6.2939521995861671</v>
      </c>
      <c r="AI4568">
        <f t="shared" ca="1" si="439"/>
        <v>7.9227668581351107E-2</v>
      </c>
      <c r="AX4568">
        <f t="shared" ca="1" si="440"/>
        <v>2.4933070385323273</v>
      </c>
    </row>
    <row r="4569" spans="1:50">
      <c r="A4569">
        <f t="shared" ca="1" si="436"/>
        <v>0.11484964646289952</v>
      </c>
      <c r="R4569">
        <f t="shared" ca="1" si="437"/>
        <v>0.54530880889989786</v>
      </c>
      <c r="AH4569">
        <f t="shared" ca="1" si="438"/>
        <v>14.059523057094779</v>
      </c>
      <c r="AI4569">
        <f t="shared" ca="1" si="439"/>
        <v>0.35414105855824896</v>
      </c>
      <c r="AX4569">
        <f t="shared" ca="1" si="440"/>
        <v>5.4512451449734973</v>
      </c>
    </row>
    <row r="4570" spans="1:50">
      <c r="A4570">
        <f t="shared" ca="1" si="436"/>
        <v>0.70187137480219786</v>
      </c>
      <c r="R4570">
        <f t="shared" ca="1" si="437"/>
        <v>2.2062416984290394</v>
      </c>
      <c r="AH4570">
        <f t="shared" ca="1" si="438"/>
        <v>17.657031540882748</v>
      </c>
      <c r="AI4570">
        <f t="shared" ca="1" si="439"/>
        <v>0.4769661956262734</v>
      </c>
      <c r="AX4570">
        <f t="shared" ca="1" si="440"/>
        <v>1.8601116815608487</v>
      </c>
    </row>
    <row r="4571" spans="1:50">
      <c r="A4571">
        <f t="shared" ca="1" si="436"/>
        <v>0.14071854646925597</v>
      </c>
      <c r="R4571">
        <f t="shared" ca="1" si="437"/>
        <v>0.29671754985726018</v>
      </c>
      <c r="AH4571">
        <f t="shared" ca="1" si="438"/>
        <v>19.801171512479172</v>
      </c>
      <c r="AI4571">
        <f t="shared" ca="1" si="439"/>
        <v>0.54401537899065022</v>
      </c>
      <c r="AX4571">
        <f t="shared" ca="1" si="440"/>
        <v>0.40350164866963079</v>
      </c>
    </row>
    <row r="4572" spans="1:50">
      <c r="A4572">
        <f t="shared" ca="1" si="436"/>
        <v>0.59128829379179648</v>
      </c>
      <c r="R4572">
        <f t="shared" ca="1" si="437"/>
        <v>0.97070329631858998</v>
      </c>
      <c r="AH4572">
        <f t="shared" ca="1" si="438"/>
        <v>17.363673360644185</v>
      </c>
      <c r="AI4572">
        <f t="shared" ca="1" si="439"/>
        <v>0.46743509174463693</v>
      </c>
      <c r="AX4572">
        <f t="shared" ca="1" si="440"/>
        <v>1.6081677131761876</v>
      </c>
    </row>
    <row r="4573" spans="1:50">
      <c r="A4573">
        <f t="shared" ca="1" si="436"/>
        <v>1.3638443834043668E-2</v>
      </c>
      <c r="R4573">
        <f t="shared" ca="1" si="437"/>
        <v>1.0603057522056558</v>
      </c>
      <c r="AH4573">
        <f t="shared" ca="1" si="438"/>
        <v>39.924108226224647</v>
      </c>
      <c r="AI4573">
        <f t="shared" ca="1" si="439"/>
        <v>0.94923820248158308</v>
      </c>
      <c r="AX4573">
        <f t="shared" ca="1" si="440"/>
        <v>2.5523524327686178</v>
      </c>
    </row>
    <row r="4574" spans="1:50">
      <c r="A4574">
        <f t="shared" ca="1" si="436"/>
        <v>0.62723676845676091</v>
      </c>
      <c r="R4574">
        <f t="shared" ca="1" si="437"/>
        <v>0.16330773232508319</v>
      </c>
      <c r="AH4574">
        <f t="shared" ca="1" si="438"/>
        <v>13.597475163319601</v>
      </c>
      <c r="AI4574">
        <f t="shared" ca="1" si="439"/>
        <v>0.33742809275743324</v>
      </c>
      <c r="AX4574">
        <f t="shared" ca="1" si="440"/>
        <v>0.15648084525171568</v>
      </c>
    </row>
    <row r="4575" spans="1:50">
      <c r="A4575">
        <f t="shared" ca="1" si="436"/>
        <v>0.36822529749440491</v>
      </c>
      <c r="R4575">
        <f t="shared" ca="1" si="437"/>
        <v>0.68926601740307836</v>
      </c>
      <c r="AH4575">
        <f t="shared" ca="1" si="438"/>
        <v>11.46998279272205</v>
      </c>
      <c r="AI4575">
        <f t="shared" ca="1" si="439"/>
        <v>0.25771888700343248</v>
      </c>
      <c r="AX4575">
        <f t="shared" ca="1" si="440"/>
        <v>0.46584938707055307</v>
      </c>
    </row>
    <row r="4576" spans="1:50">
      <c r="A4576">
        <f t="shared" ca="1" si="436"/>
        <v>0.54669156994147328</v>
      </c>
      <c r="R4576">
        <f t="shared" ca="1" si="437"/>
        <v>3.2066432509516005E-2</v>
      </c>
      <c r="AH4576">
        <f t="shared" ca="1" si="438"/>
        <v>25.545248019238173</v>
      </c>
      <c r="AI4576">
        <f t="shared" ca="1" si="439"/>
        <v>0.70098255277971278</v>
      </c>
      <c r="AX4576">
        <f t="shared" ca="1" si="440"/>
        <v>0.6373471837195559</v>
      </c>
    </row>
    <row r="4577" spans="1:50">
      <c r="A4577">
        <f t="shared" ca="1" si="436"/>
        <v>0.4274377770483514</v>
      </c>
      <c r="R4577">
        <f t="shared" ca="1" si="437"/>
        <v>0.70944584557087198</v>
      </c>
      <c r="AH4577">
        <f t="shared" ca="1" si="438"/>
        <v>7.8093394098893585</v>
      </c>
      <c r="AI4577">
        <f t="shared" ca="1" si="439"/>
        <v>0.12197156403770215</v>
      </c>
      <c r="AX4577">
        <f t="shared" ca="1" si="440"/>
        <v>5.6906438535469626</v>
      </c>
    </row>
    <row r="4578" spans="1:50">
      <c r="A4578">
        <f t="shared" ca="1" si="436"/>
        <v>0.47398942181201431</v>
      </c>
      <c r="R4578">
        <f t="shared" ca="1" si="437"/>
        <v>-1.0114073637160852</v>
      </c>
      <c r="AH4578">
        <f t="shared" ca="1" si="438"/>
        <v>35.322389172314914</v>
      </c>
      <c r="AI4578">
        <f t="shared" ca="1" si="439"/>
        <v>0.8922838701955107</v>
      </c>
      <c r="AX4578">
        <f t="shared" ca="1" si="440"/>
        <v>0.67776673173601143</v>
      </c>
    </row>
    <row r="4579" spans="1:50">
      <c r="A4579">
        <f t="shared" ca="1" si="436"/>
        <v>0.65656654385054702</v>
      </c>
      <c r="R4579">
        <f t="shared" ca="1" si="437"/>
        <v>0.15972874778800566</v>
      </c>
      <c r="AH4579">
        <f t="shared" ca="1" si="438"/>
        <v>39.632566497368259</v>
      </c>
      <c r="AI4579">
        <f t="shared" ca="1" si="439"/>
        <v>0.94625816128425444</v>
      </c>
      <c r="AX4579">
        <f t="shared" ca="1" si="440"/>
        <v>2.5532917663191084</v>
      </c>
    </row>
    <row r="4580" spans="1:50">
      <c r="A4580">
        <f t="shared" ca="1" si="436"/>
        <v>0.11938026669678892</v>
      </c>
      <c r="R4580">
        <f t="shared" ca="1" si="437"/>
        <v>0.41755037940872852</v>
      </c>
      <c r="AH4580">
        <f t="shared" ca="1" si="438"/>
        <v>39.230833658611331</v>
      </c>
      <c r="AI4580">
        <f t="shared" ca="1" si="439"/>
        <v>0.94201252815575065</v>
      </c>
      <c r="AX4580">
        <f t="shared" ca="1" si="440"/>
        <v>0.12750987497556382</v>
      </c>
    </row>
    <row r="4581" spans="1:50">
      <c r="A4581">
        <f t="shared" ca="1" si="436"/>
        <v>0.82571812036442438</v>
      </c>
      <c r="R4581">
        <f t="shared" ca="1" si="437"/>
        <v>-0.132343236536032</v>
      </c>
      <c r="AH4581">
        <f t="shared" ca="1" si="438"/>
        <v>33.904312933728946</v>
      </c>
      <c r="AI4581">
        <f t="shared" ca="1" si="439"/>
        <v>0.87046442893233744</v>
      </c>
      <c r="AX4581">
        <f t="shared" ca="1" si="440"/>
        <v>1.1429808611059655</v>
      </c>
    </row>
    <row r="4582" spans="1:50">
      <c r="A4582">
        <f t="shared" ca="1" si="436"/>
        <v>1.6980607721875485E-2</v>
      </c>
      <c r="R4582">
        <f t="shared" ca="1" si="437"/>
        <v>0.28723201349351657</v>
      </c>
      <c r="AH4582">
        <f t="shared" ca="1" si="438"/>
        <v>11.462307350402753</v>
      </c>
      <c r="AI4582">
        <f t="shared" ca="1" si="439"/>
        <v>0.25742312262258937</v>
      </c>
      <c r="AX4582">
        <f t="shared" ca="1" si="440"/>
        <v>2.353705496818248</v>
      </c>
    </row>
    <row r="4583" spans="1:50">
      <c r="A4583">
        <f t="shared" ca="1" si="436"/>
        <v>0.98939827337413211</v>
      </c>
      <c r="R4583">
        <f t="shared" ca="1" si="437"/>
        <v>-1.4224216514369044</v>
      </c>
      <c r="AH4583">
        <f t="shared" ca="1" si="438"/>
        <v>14.67607231289638</v>
      </c>
      <c r="AI4583">
        <f t="shared" ca="1" si="439"/>
        <v>0.37611006637813704</v>
      </c>
      <c r="AX4583">
        <f t="shared" ca="1" si="440"/>
        <v>0.96371757738566166</v>
      </c>
    </row>
    <row r="4584" spans="1:50">
      <c r="A4584">
        <f t="shared" ca="1" si="436"/>
        <v>0.16816582347064435</v>
      </c>
      <c r="R4584">
        <f t="shared" ca="1" si="437"/>
        <v>1.9231290690945082</v>
      </c>
      <c r="AH4584">
        <f t="shared" ca="1" si="438"/>
        <v>8.7934580878727662</v>
      </c>
      <c r="AI4584">
        <f t="shared" ca="1" si="439"/>
        <v>0.15464981028634994</v>
      </c>
      <c r="AX4584">
        <f t="shared" ca="1" si="440"/>
        <v>1.2457539435612361</v>
      </c>
    </row>
    <row r="4585" spans="1:50">
      <c r="A4585">
        <f t="shared" ca="1" si="436"/>
        <v>0.91237999658994207</v>
      </c>
      <c r="R4585">
        <f t="shared" ca="1" si="437"/>
        <v>-0.79194757111985514</v>
      </c>
      <c r="AH4585">
        <f t="shared" ca="1" si="438"/>
        <v>31.616936977124659</v>
      </c>
      <c r="AI4585">
        <f t="shared" ca="1" si="439"/>
        <v>0.83103149694849665</v>
      </c>
      <c r="AX4585">
        <f t="shared" ca="1" si="440"/>
        <v>1.6165745521585699</v>
      </c>
    </row>
    <row r="4586" spans="1:50">
      <c r="A4586">
        <f t="shared" ca="1" si="436"/>
        <v>0.43316522134836088</v>
      </c>
      <c r="R4586">
        <f t="shared" ca="1" si="437"/>
        <v>1.4135391732624434</v>
      </c>
      <c r="AH4586">
        <f t="shared" ca="1" si="438"/>
        <v>4.9846685895078329</v>
      </c>
      <c r="AI4586">
        <f t="shared" ca="1" si="439"/>
        <v>4.9693841894452029E-2</v>
      </c>
      <c r="AX4586">
        <f t="shared" ca="1" si="440"/>
        <v>1.39355905174427</v>
      </c>
    </row>
    <row r="4587" spans="1:50">
      <c r="A4587">
        <f t="shared" ca="1" si="436"/>
        <v>0.72445211158343703</v>
      </c>
      <c r="R4587">
        <f t="shared" ca="1" si="437"/>
        <v>-1.0858474615803249</v>
      </c>
      <c r="AH4587">
        <f t="shared" ca="1" si="438"/>
        <v>41.850045732997387</v>
      </c>
      <c r="AI4587">
        <f t="shared" ca="1" si="439"/>
        <v>0.96678912272288298</v>
      </c>
      <c r="AX4587">
        <f t="shared" ca="1" si="440"/>
        <v>1.0082147230337757</v>
      </c>
    </row>
    <row r="4588" spans="1:50">
      <c r="A4588">
        <f t="shared" ca="1" si="436"/>
        <v>0.14277804210743394</v>
      </c>
      <c r="R4588">
        <f t="shared" ca="1" si="437"/>
        <v>0.79684336881745632</v>
      </c>
      <c r="AH4588">
        <f t="shared" ca="1" si="438"/>
        <v>26.963211544264244</v>
      </c>
      <c r="AI4588">
        <f t="shared" ca="1" si="439"/>
        <v>0.73465318882283992</v>
      </c>
      <c r="AX4588">
        <f t="shared" ca="1" si="440"/>
        <v>5.9816834641753207</v>
      </c>
    </row>
    <row r="4589" spans="1:50">
      <c r="A4589">
        <f t="shared" ca="1" si="436"/>
        <v>0.95321316126709632</v>
      </c>
      <c r="R4589">
        <f t="shared" ca="1" si="437"/>
        <v>-0.1435235607100562</v>
      </c>
      <c r="AH4589">
        <f t="shared" ca="1" si="438"/>
        <v>28.983979236632919</v>
      </c>
      <c r="AI4589">
        <f t="shared" ca="1" si="439"/>
        <v>0.77916343563686186</v>
      </c>
      <c r="AX4589">
        <f t="shared" ca="1" si="440"/>
        <v>1.1328853453907637</v>
      </c>
    </row>
    <row r="4590" spans="1:50">
      <c r="A4590">
        <f t="shared" ca="1" si="436"/>
        <v>0.73812579100729103</v>
      </c>
      <c r="R4590">
        <f t="shared" ca="1" si="437"/>
        <v>0.82787019514762217</v>
      </c>
      <c r="AH4590">
        <f t="shared" ca="1" si="438"/>
        <v>26.382197416782539</v>
      </c>
      <c r="AI4590">
        <f t="shared" ca="1" si="439"/>
        <v>0.72109970057008332</v>
      </c>
      <c r="AX4590">
        <f t="shared" ca="1" si="440"/>
        <v>0.93676478948770059</v>
      </c>
    </row>
    <row r="4591" spans="1:50">
      <c r="A4591">
        <f t="shared" ca="1" si="436"/>
        <v>0.51136077855001805</v>
      </c>
      <c r="R4591">
        <f t="shared" ca="1" si="437"/>
        <v>1.7203109768190126</v>
      </c>
      <c r="AH4591">
        <f t="shared" ca="1" si="438"/>
        <v>30.465634844032223</v>
      </c>
      <c r="AI4591">
        <f t="shared" ca="1" si="439"/>
        <v>0.80920428897665597</v>
      </c>
      <c r="AX4591">
        <f t="shared" ca="1" si="440"/>
        <v>4.6377388895267009</v>
      </c>
    </row>
    <row r="4592" spans="1:50">
      <c r="A4592">
        <f t="shared" ca="1" si="436"/>
        <v>0.21180109590321572</v>
      </c>
      <c r="R4592">
        <f t="shared" ca="1" si="437"/>
        <v>-0.72673480896052201</v>
      </c>
      <c r="AH4592">
        <f t="shared" ca="1" si="438"/>
        <v>15.416134156377503</v>
      </c>
      <c r="AI4592">
        <f t="shared" ca="1" si="439"/>
        <v>0.40197811165516062</v>
      </c>
      <c r="AX4592">
        <f t="shared" ca="1" si="440"/>
        <v>2.8080275082431334</v>
      </c>
    </row>
    <row r="4593" spans="1:50">
      <c r="A4593">
        <f t="shared" ca="1" si="436"/>
        <v>0.21523922231764547</v>
      </c>
      <c r="R4593">
        <f t="shared" ca="1" si="437"/>
        <v>-0.57174413381276479</v>
      </c>
      <c r="AH4593">
        <f t="shared" ca="1" si="438"/>
        <v>11.536688957829078</v>
      </c>
      <c r="AI4593">
        <f t="shared" ca="1" si="439"/>
        <v>0.26028685183660616</v>
      </c>
      <c r="AX4593">
        <f t="shared" ca="1" si="440"/>
        <v>0.40958526601576684</v>
      </c>
    </row>
    <row r="4594" spans="1:50">
      <c r="A4594">
        <f t="shared" ca="1" si="436"/>
        <v>0.94327844071678402</v>
      </c>
      <c r="R4594">
        <f t="shared" ca="1" si="437"/>
        <v>-1.4111575200035285</v>
      </c>
      <c r="AH4594">
        <f t="shared" ca="1" si="438"/>
        <v>10.077418466041777</v>
      </c>
      <c r="AI4594">
        <f t="shared" ca="1" si="439"/>
        <v>0.20309374183222884</v>
      </c>
      <c r="AX4594">
        <f t="shared" ca="1" si="440"/>
        <v>0.71101328043510814</v>
      </c>
    </row>
    <row r="4595" spans="1:50">
      <c r="A4595">
        <f t="shared" ca="1" si="436"/>
        <v>0.99773479132919585</v>
      </c>
      <c r="R4595">
        <f t="shared" ca="1" si="437"/>
        <v>-4.7435953786906931E-2</v>
      </c>
      <c r="AH4595">
        <f t="shared" ca="1" si="438"/>
        <v>9.8250007606649934</v>
      </c>
      <c r="AI4595">
        <f t="shared" ca="1" si="439"/>
        <v>0.19306127989413535</v>
      </c>
      <c r="AX4595">
        <f t="shared" ca="1" si="440"/>
        <v>2.4028878454894551</v>
      </c>
    </row>
    <row r="4596" spans="1:50">
      <c r="A4596">
        <f t="shared" ca="1" si="436"/>
        <v>0.73531838776194935</v>
      </c>
      <c r="R4596">
        <f t="shared" ca="1" si="437"/>
        <v>0.77506902729909288</v>
      </c>
      <c r="AH4596">
        <f t="shared" ca="1" si="438"/>
        <v>30.063264750255225</v>
      </c>
      <c r="AI4596">
        <f t="shared" ca="1" si="439"/>
        <v>0.80126329379079209</v>
      </c>
      <c r="AX4596">
        <f t="shared" ca="1" si="440"/>
        <v>0.34255334457684233</v>
      </c>
    </row>
    <row r="4597" spans="1:50">
      <c r="A4597">
        <f t="shared" ca="1" si="436"/>
        <v>0.90238734582059921</v>
      </c>
      <c r="R4597">
        <f t="shared" ca="1" si="437"/>
        <v>1.9196859468384533</v>
      </c>
      <c r="AH4597">
        <f t="shared" ca="1" si="438"/>
        <v>4.6381615230331832</v>
      </c>
      <c r="AI4597">
        <f t="shared" ca="1" si="439"/>
        <v>4.3025084627490995E-2</v>
      </c>
      <c r="AX4597">
        <f t="shared" ca="1" si="440"/>
        <v>4.2084354646179323</v>
      </c>
    </row>
    <row r="4598" spans="1:50">
      <c r="A4598">
        <f t="shared" ca="1" si="436"/>
        <v>2.8669351410867017E-2</v>
      </c>
      <c r="R4598">
        <f t="shared" ca="1" si="437"/>
        <v>0.45420959883236128</v>
      </c>
      <c r="AH4598">
        <f t="shared" ca="1" si="438"/>
        <v>13.960728951133497</v>
      </c>
      <c r="AI4598">
        <f t="shared" ca="1" si="439"/>
        <v>0.35058547113316629</v>
      </c>
      <c r="AX4598">
        <f t="shared" ca="1" si="440"/>
        <v>4.3963486272714425</v>
      </c>
    </row>
    <row r="4599" spans="1:50">
      <c r="A4599">
        <f t="shared" ca="1" si="436"/>
        <v>0.80361479937553515</v>
      </c>
      <c r="R4599">
        <f t="shared" ca="1" si="437"/>
        <v>2.0038214219937167</v>
      </c>
      <c r="AH4599">
        <f t="shared" ca="1" si="438"/>
        <v>22.095592357526019</v>
      </c>
      <c r="AI4599">
        <f t="shared" ca="1" si="439"/>
        <v>0.61067201706131991</v>
      </c>
      <c r="AX4599">
        <f t="shared" ca="1" si="440"/>
        <v>2.005562583260446</v>
      </c>
    </row>
    <row r="4600" spans="1:50">
      <c r="A4600">
        <f t="shared" ca="1" si="436"/>
        <v>0.49590669114951325</v>
      </c>
      <c r="R4600">
        <f t="shared" ca="1" si="437"/>
        <v>-1.1546675548753425</v>
      </c>
      <c r="AH4600">
        <f t="shared" ca="1" si="438"/>
        <v>32.889945422094584</v>
      </c>
      <c r="AI4600">
        <f t="shared" ca="1" si="439"/>
        <v>0.85362301617054892</v>
      </c>
      <c r="AX4600">
        <f t="shared" ca="1" si="440"/>
        <v>8.3002357556001822</v>
      </c>
    </row>
    <row r="4601" spans="1:50">
      <c r="A4601">
        <f t="shared" ca="1" si="436"/>
        <v>0.15513901433451804</v>
      </c>
      <c r="R4601">
        <f t="shared" ca="1" si="437"/>
        <v>-3.5421929531557338E-2</v>
      </c>
      <c r="AH4601">
        <f t="shared" ca="1" si="438"/>
        <v>14.430164315553142</v>
      </c>
      <c r="AI4601">
        <f t="shared" ca="1" si="439"/>
        <v>0.36739339469072563</v>
      </c>
      <c r="AX4601">
        <f t="shared" ca="1" si="440"/>
        <v>1.0827768065532339</v>
      </c>
    </row>
    <row r="4602" spans="1:50">
      <c r="A4602">
        <f t="shared" ca="1" si="436"/>
        <v>0.65447528701499624</v>
      </c>
      <c r="R4602">
        <f t="shared" ca="1" si="437"/>
        <v>0.34217734149396589</v>
      </c>
      <c r="AH4602">
        <f t="shared" ca="1" si="438"/>
        <v>6.2449962219616948</v>
      </c>
      <c r="AI4602">
        <f t="shared" ca="1" si="439"/>
        <v>7.7999955624631689E-2</v>
      </c>
      <c r="AX4602">
        <f t="shared" ca="1" si="440"/>
        <v>6.997680330920826E-2</v>
      </c>
    </row>
    <row r="4603" spans="1:50">
      <c r="A4603">
        <f t="shared" ca="1" si="436"/>
        <v>0.70305316408463048</v>
      </c>
      <c r="R4603">
        <f t="shared" ca="1" si="437"/>
        <v>-0.41125420295748338</v>
      </c>
      <c r="AH4603">
        <f t="shared" ca="1" si="438"/>
        <v>26.031066612838874</v>
      </c>
      <c r="AI4603">
        <f t="shared" ca="1" si="439"/>
        <v>0.71274511614091629</v>
      </c>
      <c r="AX4603">
        <f t="shared" ca="1" si="440"/>
        <v>1.1420523295684981</v>
      </c>
    </row>
    <row r="4604" spans="1:50">
      <c r="A4604">
        <f t="shared" ca="1" si="436"/>
        <v>0.23538154764698294</v>
      </c>
      <c r="R4604">
        <f t="shared" ca="1" si="437"/>
        <v>4.5294579556206534E-2</v>
      </c>
      <c r="AH4604">
        <f t="shared" ca="1" si="438"/>
        <v>11.0084586064782</v>
      </c>
      <c r="AI4604">
        <f t="shared" ca="1" si="439"/>
        <v>0.23982984987863787</v>
      </c>
      <c r="AX4604">
        <f t="shared" ca="1" si="440"/>
        <v>0.28952629210666986</v>
      </c>
    </row>
    <row r="4605" spans="1:50">
      <c r="A4605">
        <f t="shared" ca="1" si="436"/>
        <v>5.5840054773396042E-2</v>
      </c>
      <c r="R4605">
        <f t="shared" ca="1" si="437"/>
        <v>-1.881940189076825</v>
      </c>
      <c r="AH4605">
        <f t="shared" ca="1" si="438"/>
        <v>21.140934218605906</v>
      </c>
      <c r="AI4605">
        <f t="shared" ca="1" si="439"/>
        <v>0.58357716111258429</v>
      </c>
      <c r="AX4605">
        <f t="shared" ca="1" si="440"/>
        <v>0.45855191653006822</v>
      </c>
    </row>
    <row r="4606" spans="1:50">
      <c r="A4606">
        <f t="shared" ca="1" si="436"/>
        <v>0.38362207185177033</v>
      </c>
      <c r="R4606">
        <f t="shared" ca="1" si="437"/>
        <v>0.23751035731031911</v>
      </c>
      <c r="AH4606">
        <f t="shared" ca="1" si="438"/>
        <v>12.954760785813576</v>
      </c>
      <c r="AI4606">
        <f t="shared" ca="1" si="439"/>
        <v>0.31382512578185218</v>
      </c>
      <c r="AX4606">
        <f t="shared" ca="1" si="440"/>
        <v>0.80179358823698155</v>
      </c>
    </row>
    <row r="4607" spans="1:50">
      <c r="A4607">
        <f t="shared" ca="1" si="436"/>
        <v>0.95083842169839683</v>
      </c>
      <c r="R4607">
        <f t="shared" ca="1" si="437"/>
        <v>-1.0769565072663569</v>
      </c>
      <c r="AH4607">
        <f t="shared" ca="1" si="438"/>
        <v>14.078296999134778</v>
      </c>
      <c r="AI4607">
        <f t="shared" ca="1" si="439"/>
        <v>0.35481562675881517</v>
      </c>
      <c r="AX4607">
        <f t="shared" ca="1" si="440"/>
        <v>1.874231336558525</v>
      </c>
    </row>
    <row r="4608" spans="1:50">
      <c r="A4608">
        <f t="shared" ca="1" si="436"/>
        <v>0.89485660808897316</v>
      </c>
      <c r="R4608">
        <f t="shared" ca="1" si="437"/>
        <v>-1.6087590411872026</v>
      </c>
      <c r="AH4608">
        <f t="shared" ca="1" si="438"/>
        <v>25.65090885057074</v>
      </c>
      <c r="AI4608">
        <f t="shared" ca="1" si="439"/>
        <v>0.7035608800983929</v>
      </c>
      <c r="AX4608">
        <f t="shared" ca="1" si="440"/>
        <v>0.96711934209656392</v>
      </c>
    </row>
    <row r="4609" spans="1:50">
      <c r="A4609">
        <f t="shared" ca="1" si="436"/>
        <v>0.68111398937278544</v>
      </c>
      <c r="R4609">
        <f t="shared" ca="1" si="437"/>
        <v>-1.0110879996529236</v>
      </c>
      <c r="AH4609">
        <f t="shared" ca="1" si="438"/>
        <v>3.4214192090774249</v>
      </c>
      <c r="AI4609">
        <f t="shared" ca="1" si="439"/>
        <v>2.3412218808487983E-2</v>
      </c>
      <c r="AX4609">
        <f t="shared" ca="1" si="440"/>
        <v>2.0389018796623568</v>
      </c>
    </row>
    <row r="4610" spans="1:50">
      <c r="A4610">
        <f t="shared" ca="1" si="436"/>
        <v>0.56623484212525899</v>
      </c>
      <c r="R4610">
        <f t="shared" ca="1" si="437"/>
        <v>-0.92861076712048485</v>
      </c>
      <c r="AH4610">
        <f t="shared" ca="1" si="438"/>
        <v>14.364909781330255</v>
      </c>
      <c r="AI4610">
        <f t="shared" ca="1" si="439"/>
        <v>0.36507017255363394</v>
      </c>
      <c r="AX4610">
        <f t="shared" ca="1" si="440"/>
        <v>3.1478144971035129</v>
      </c>
    </row>
    <row r="4611" spans="1:50">
      <c r="A4611">
        <f t="shared" ref="A4611:A4674" ca="1" si="441">RAND()</f>
        <v>0.89542795103886308</v>
      </c>
      <c r="R4611">
        <f t="shared" ref="R4611:R4674" ca="1" si="442">_xlfn.NORM.INV(RAND(),0,1)</f>
        <v>-9.9211703007342653E-2</v>
      </c>
      <c r="AH4611">
        <f t="shared" ref="AH4611:AH4674" ca="1" si="443">IF(AI4611&lt;$AL$4,$AL$1+SQRT(AI4611*($AL$2-$AL$1)*($AL$3-$AL$1)),$AL$2-SQRT((1-AI4611)*($AL$2-$AL$1)*($AL$2-$AL$3)))</f>
        <v>16.113562616773152</v>
      </c>
      <c r="AI4611">
        <f t="shared" ref="AI4611:AI4674" ca="1" si="444">RAND()</f>
        <v>0.42585468073632293</v>
      </c>
      <c r="AX4611">
        <f t="shared" ref="AX4611:AX4674" ca="1" si="445">-LN(1-RAND())/$AW$2</f>
        <v>0.41846181080224831</v>
      </c>
    </row>
    <row r="4612" spans="1:50">
      <c r="A4612">
        <f t="shared" ca="1" si="441"/>
        <v>0.73088805189116468</v>
      </c>
      <c r="R4612">
        <f t="shared" ca="1" si="442"/>
        <v>0.37402842951884246</v>
      </c>
      <c r="AH4612">
        <f t="shared" ca="1" si="443"/>
        <v>18.655139955859717</v>
      </c>
      <c r="AI4612">
        <f t="shared" ca="1" si="444"/>
        <v>0.508749874406629</v>
      </c>
      <c r="AX4612">
        <f t="shared" ca="1" si="445"/>
        <v>1.0953662676454317</v>
      </c>
    </row>
    <row r="4613" spans="1:50">
      <c r="A4613">
        <f t="shared" ca="1" si="441"/>
        <v>0.38223665931473561</v>
      </c>
      <c r="R4613">
        <f t="shared" ca="1" si="442"/>
        <v>1.1071085823778748</v>
      </c>
      <c r="AH4613">
        <f t="shared" ca="1" si="443"/>
        <v>17.723368990704181</v>
      </c>
      <c r="AI4613">
        <f t="shared" ca="1" si="444"/>
        <v>0.4791095453448817</v>
      </c>
      <c r="AX4613">
        <f t="shared" ca="1" si="445"/>
        <v>5.5060295067172342</v>
      </c>
    </row>
    <row r="4614" spans="1:50">
      <c r="A4614">
        <f t="shared" ca="1" si="441"/>
        <v>0.24583552584209467</v>
      </c>
      <c r="R4614">
        <f t="shared" ca="1" si="442"/>
        <v>-0.54762336876125739</v>
      </c>
      <c r="AH4614">
        <f t="shared" ca="1" si="443"/>
        <v>11.216287275214192</v>
      </c>
      <c r="AI4614">
        <f t="shared" ca="1" si="444"/>
        <v>0.24791181364064352</v>
      </c>
      <c r="AX4614">
        <f t="shared" ca="1" si="445"/>
        <v>1.156132348853778</v>
      </c>
    </row>
    <row r="4615" spans="1:50">
      <c r="A4615">
        <f t="shared" ca="1" si="441"/>
        <v>0.78539059075512918</v>
      </c>
      <c r="R4615">
        <f t="shared" ca="1" si="442"/>
        <v>0.86829205849003976</v>
      </c>
      <c r="AH4615">
        <f t="shared" ca="1" si="443"/>
        <v>34.952924612085639</v>
      </c>
      <c r="AI4615">
        <f t="shared" ca="1" si="444"/>
        <v>0.88679276113521099</v>
      </c>
      <c r="AX4615">
        <f t="shared" ca="1" si="445"/>
        <v>0.72892944392032877</v>
      </c>
    </row>
    <row r="4616" spans="1:50">
      <c r="A4616">
        <f t="shared" ca="1" si="441"/>
        <v>0.8546476956908029</v>
      </c>
      <c r="R4616">
        <f t="shared" ca="1" si="442"/>
        <v>-1.1137820874107556</v>
      </c>
      <c r="AH4616">
        <f t="shared" ca="1" si="443"/>
        <v>31.000317865918628</v>
      </c>
      <c r="AI4616">
        <f t="shared" ca="1" si="444"/>
        <v>0.81950603940193456</v>
      </c>
      <c r="AX4616">
        <f t="shared" ca="1" si="445"/>
        <v>0.72528461292513047</v>
      </c>
    </row>
    <row r="4617" spans="1:50">
      <c r="A4617">
        <f t="shared" ca="1" si="441"/>
        <v>0.64812398999200249</v>
      </c>
      <c r="R4617">
        <f t="shared" ca="1" si="442"/>
        <v>0.28024868687334548</v>
      </c>
      <c r="AH4617">
        <f t="shared" ca="1" si="443"/>
        <v>34.463642854273623</v>
      </c>
      <c r="AI4617">
        <f t="shared" ca="1" si="444"/>
        <v>0.87931080332021849</v>
      </c>
      <c r="AX4617">
        <f t="shared" ca="1" si="445"/>
        <v>2.2898991067991865</v>
      </c>
    </row>
    <row r="4618" spans="1:50">
      <c r="A4618">
        <f t="shared" ca="1" si="441"/>
        <v>0.66912046977697426</v>
      </c>
      <c r="R4618">
        <f t="shared" ca="1" si="442"/>
        <v>-0.34349875917980527</v>
      </c>
      <c r="AH4618">
        <f t="shared" ca="1" si="443"/>
        <v>25.403961599052668</v>
      </c>
      <c r="AI4618">
        <f t="shared" ca="1" si="444"/>
        <v>0.69751744748956213</v>
      </c>
      <c r="AX4618">
        <f t="shared" ca="1" si="445"/>
        <v>1.1992469480616279</v>
      </c>
    </row>
    <row r="4619" spans="1:50">
      <c r="A4619">
        <f t="shared" ca="1" si="441"/>
        <v>0.35594520886678394</v>
      </c>
      <c r="R4619">
        <f t="shared" ca="1" si="442"/>
        <v>-0.31048892522426197</v>
      </c>
      <c r="AH4619">
        <f t="shared" ca="1" si="443"/>
        <v>18.793837209102577</v>
      </c>
      <c r="AI4619">
        <f t="shared" ca="1" si="444"/>
        <v>0.51308770193400455</v>
      </c>
      <c r="AX4619">
        <f t="shared" ca="1" si="445"/>
        <v>3.808188162599603</v>
      </c>
    </row>
    <row r="4620" spans="1:50">
      <c r="A4620">
        <f t="shared" ca="1" si="441"/>
        <v>9.5564811802140603E-2</v>
      </c>
      <c r="R4620">
        <f t="shared" ca="1" si="442"/>
        <v>1.6924670484589002</v>
      </c>
      <c r="AH4620">
        <f t="shared" ca="1" si="443"/>
        <v>7.7892269850946354</v>
      </c>
      <c r="AI4620">
        <f t="shared" ca="1" si="444"/>
        <v>0.12134411405065293</v>
      </c>
      <c r="AX4620">
        <f t="shared" ca="1" si="445"/>
        <v>7.9275186240675116E-2</v>
      </c>
    </row>
    <row r="4621" spans="1:50">
      <c r="A4621">
        <f t="shared" ca="1" si="441"/>
        <v>0.92746273827509407</v>
      </c>
      <c r="R4621">
        <f t="shared" ca="1" si="442"/>
        <v>1.7107467506269127</v>
      </c>
      <c r="AH4621">
        <f t="shared" ca="1" si="443"/>
        <v>1.9649372475971667</v>
      </c>
      <c r="AI4621">
        <f t="shared" ca="1" si="444"/>
        <v>7.7219567739894579E-3</v>
      </c>
      <c r="AX4621">
        <f t="shared" ca="1" si="445"/>
        <v>1.8446519295451631</v>
      </c>
    </row>
    <row r="4622" spans="1:50">
      <c r="A4622">
        <f t="shared" ca="1" si="441"/>
        <v>0.33502973018362092</v>
      </c>
      <c r="R4622">
        <f t="shared" ca="1" si="442"/>
        <v>-0.34192115704809056</v>
      </c>
      <c r="AH4622">
        <f t="shared" ca="1" si="443"/>
        <v>7.4522870047934031</v>
      </c>
      <c r="AI4622">
        <f t="shared" ca="1" si="444"/>
        <v>0.11107316320362526</v>
      </c>
      <c r="AX4622">
        <f t="shared" ca="1" si="445"/>
        <v>2.5213396097626615</v>
      </c>
    </row>
    <row r="4623" spans="1:50">
      <c r="A4623">
        <f t="shared" ca="1" si="441"/>
        <v>0.85392137637374732</v>
      </c>
      <c r="R4623">
        <f t="shared" ca="1" si="442"/>
        <v>1.4911288386316013</v>
      </c>
      <c r="AH4623">
        <f t="shared" ca="1" si="443"/>
        <v>27.973113199181327</v>
      </c>
      <c r="AI4623">
        <f t="shared" ca="1" si="444"/>
        <v>0.75740812893196008</v>
      </c>
      <c r="AX4623">
        <f t="shared" ca="1" si="445"/>
        <v>5.081388551557251</v>
      </c>
    </row>
    <row r="4624" spans="1:50">
      <c r="A4624">
        <f t="shared" ca="1" si="441"/>
        <v>0.75079368028255866</v>
      </c>
      <c r="R4624">
        <f t="shared" ca="1" si="442"/>
        <v>-0.97542239538245623</v>
      </c>
      <c r="AH4624">
        <f t="shared" ca="1" si="443"/>
        <v>10.367805493927243</v>
      </c>
      <c r="AI4624">
        <f t="shared" ca="1" si="444"/>
        <v>0.21464457931640812</v>
      </c>
      <c r="AX4624">
        <f t="shared" ca="1" si="445"/>
        <v>0.82063679535571266</v>
      </c>
    </row>
    <row r="4625" spans="1:50">
      <c r="A4625">
        <f t="shared" ca="1" si="441"/>
        <v>4.4162992908628795E-2</v>
      </c>
      <c r="R4625">
        <f t="shared" ca="1" si="442"/>
        <v>1.5542020175313289</v>
      </c>
      <c r="AH4625">
        <f t="shared" ca="1" si="443"/>
        <v>12.743733595416884</v>
      </c>
      <c r="AI4625">
        <f t="shared" ca="1" si="444"/>
        <v>0.30598530679536562</v>
      </c>
      <c r="AX4625">
        <f t="shared" ca="1" si="445"/>
        <v>3.8603866792529189E-2</v>
      </c>
    </row>
    <row r="4626" spans="1:50">
      <c r="A4626">
        <f t="shared" ca="1" si="441"/>
        <v>0.47146502851427985</v>
      </c>
      <c r="R4626">
        <f t="shared" ca="1" si="442"/>
        <v>0.28731106971576803</v>
      </c>
      <c r="AH4626">
        <f t="shared" ca="1" si="443"/>
        <v>11.002991284844974</v>
      </c>
      <c r="AI4626">
        <f t="shared" ca="1" si="444"/>
        <v>0.23961665563506152</v>
      </c>
      <c r="AX4626">
        <f t="shared" ca="1" si="445"/>
        <v>4.7001939159708526</v>
      </c>
    </row>
    <row r="4627" spans="1:50">
      <c r="A4627">
        <f t="shared" ca="1" si="441"/>
        <v>0.10072314480482258</v>
      </c>
      <c r="R4627">
        <f t="shared" ca="1" si="442"/>
        <v>-0.7130754253691618</v>
      </c>
      <c r="AH4627">
        <f t="shared" ca="1" si="443"/>
        <v>4.9913251819215008</v>
      </c>
      <c r="AI4627">
        <f t="shared" ca="1" si="444"/>
        <v>4.9826654143367399E-2</v>
      </c>
      <c r="AX4627">
        <f t="shared" ca="1" si="445"/>
        <v>0.8897060398730855</v>
      </c>
    </row>
    <row r="4628" spans="1:50">
      <c r="A4628">
        <f t="shared" ca="1" si="441"/>
        <v>0.81015950008165594</v>
      </c>
      <c r="R4628">
        <f t="shared" ca="1" si="442"/>
        <v>0.19738648464611117</v>
      </c>
      <c r="AH4628">
        <f t="shared" ca="1" si="443"/>
        <v>8.7647352645764585</v>
      </c>
      <c r="AI4628">
        <f t="shared" ca="1" si="444"/>
        <v>0.15364116851622034</v>
      </c>
      <c r="AX4628">
        <f t="shared" ca="1" si="445"/>
        <v>3.9592265237007576</v>
      </c>
    </row>
    <row r="4629" spans="1:50">
      <c r="A4629">
        <f t="shared" ca="1" si="441"/>
        <v>0.82542494556785295</v>
      </c>
      <c r="R4629">
        <f t="shared" ca="1" si="442"/>
        <v>1.5176422356061385</v>
      </c>
      <c r="AH4629">
        <f t="shared" ca="1" si="443"/>
        <v>15.951837810018212</v>
      </c>
      <c r="AI4629">
        <f t="shared" ca="1" si="444"/>
        <v>0.4203613257423473</v>
      </c>
      <c r="AX4629">
        <f t="shared" ca="1" si="445"/>
        <v>4.7886107109370526</v>
      </c>
    </row>
    <row r="4630" spans="1:50">
      <c r="A4630">
        <f t="shared" ca="1" si="441"/>
        <v>0.66363057586930918</v>
      </c>
      <c r="R4630">
        <f t="shared" ca="1" si="442"/>
        <v>0.48925105153873494</v>
      </c>
      <c r="AH4630">
        <f t="shared" ca="1" si="443"/>
        <v>23.937015096730583</v>
      </c>
      <c r="AI4630">
        <f t="shared" ca="1" si="444"/>
        <v>0.66036040896597525</v>
      </c>
      <c r="AX4630">
        <f t="shared" ca="1" si="445"/>
        <v>0.104776340618878</v>
      </c>
    </row>
    <row r="4631" spans="1:50">
      <c r="A4631">
        <f t="shared" ca="1" si="441"/>
        <v>0.62004365270196748</v>
      </c>
      <c r="R4631">
        <f t="shared" ca="1" si="442"/>
        <v>1.2274021268571098</v>
      </c>
      <c r="AH4631">
        <f t="shared" ca="1" si="443"/>
        <v>14.474196938059784</v>
      </c>
      <c r="AI4631">
        <f t="shared" ca="1" si="444"/>
        <v>0.3689586584021195</v>
      </c>
      <c r="AX4631">
        <f t="shared" ca="1" si="445"/>
        <v>0.49180275858996941</v>
      </c>
    </row>
    <row r="4632" spans="1:50">
      <c r="A4632">
        <f t="shared" ca="1" si="441"/>
        <v>0.93528324078455627</v>
      </c>
      <c r="R4632">
        <f t="shared" ca="1" si="442"/>
        <v>-8.7152089552613082E-2</v>
      </c>
      <c r="AH4632">
        <f t="shared" ca="1" si="443"/>
        <v>27.113065345513487</v>
      </c>
      <c r="AI4632">
        <f t="shared" ca="1" si="444"/>
        <v>0.73809411106063216</v>
      </c>
      <c r="AX4632">
        <f t="shared" ca="1" si="445"/>
        <v>2.1404713884593041</v>
      </c>
    </row>
    <row r="4633" spans="1:50">
      <c r="A4633">
        <f t="shared" ca="1" si="441"/>
        <v>0.59001204620899184</v>
      </c>
      <c r="R4633">
        <f t="shared" ca="1" si="442"/>
        <v>2.2368562046413323E-2</v>
      </c>
      <c r="AH4633">
        <f t="shared" ca="1" si="443"/>
        <v>20.667527523994032</v>
      </c>
      <c r="AI4633">
        <f t="shared" ca="1" si="444"/>
        <v>0.56980302922217618</v>
      </c>
      <c r="AX4633">
        <f t="shared" ca="1" si="445"/>
        <v>9.4530611618119007</v>
      </c>
    </row>
    <row r="4634" spans="1:50">
      <c r="A4634">
        <f t="shared" ca="1" si="441"/>
        <v>0.99914519814075053</v>
      </c>
      <c r="R4634">
        <f t="shared" ca="1" si="442"/>
        <v>1.3013764371643217</v>
      </c>
      <c r="AH4634">
        <f t="shared" ca="1" si="443"/>
        <v>35.869374043479937</v>
      </c>
      <c r="AI4634">
        <f t="shared" ca="1" si="444"/>
        <v>0.90016270503846074</v>
      </c>
      <c r="AX4634">
        <f t="shared" ca="1" si="445"/>
        <v>2.330743579084857</v>
      </c>
    </row>
    <row r="4635" spans="1:50">
      <c r="A4635">
        <f t="shared" ca="1" si="441"/>
        <v>0.20710232925107519</v>
      </c>
      <c r="R4635">
        <f t="shared" ca="1" si="442"/>
        <v>-1.2755638257682458</v>
      </c>
      <c r="AH4635">
        <f t="shared" ca="1" si="443"/>
        <v>19.35838008881332</v>
      </c>
      <c r="AI4635">
        <f t="shared" ca="1" si="444"/>
        <v>0.53054556460918401</v>
      </c>
      <c r="AX4635">
        <f t="shared" ca="1" si="445"/>
        <v>0.38976639685936582</v>
      </c>
    </row>
    <row r="4636" spans="1:50">
      <c r="A4636">
        <f t="shared" ca="1" si="441"/>
        <v>0.79421421666597525</v>
      </c>
      <c r="R4636">
        <f t="shared" ca="1" si="442"/>
        <v>-1.3092589277485214</v>
      </c>
      <c r="AH4636">
        <f t="shared" ca="1" si="443"/>
        <v>15.599576619909378</v>
      </c>
      <c r="AI4636">
        <f t="shared" ca="1" si="444"/>
        <v>0.40830543563525734</v>
      </c>
      <c r="AX4636">
        <f t="shared" ca="1" si="445"/>
        <v>0.25111084374559872</v>
      </c>
    </row>
    <row r="4637" spans="1:50">
      <c r="A4637">
        <f t="shared" ca="1" si="441"/>
        <v>0.19133373799401177</v>
      </c>
      <c r="R4637">
        <f t="shared" ca="1" si="442"/>
        <v>0.33893000717304345</v>
      </c>
      <c r="AH4637">
        <f t="shared" ca="1" si="443"/>
        <v>7.7333499472135028</v>
      </c>
      <c r="AI4637">
        <f t="shared" ca="1" si="444"/>
        <v>0.11960940281213417</v>
      </c>
      <c r="AX4637">
        <f t="shared" ca="1" si="445"/>
        <v>0.66557745640926791</v>
      </c>
    </row>
    <row r="4638" spans="1:50">
      <c r="A4638">
        <f t="shared" ca="1" si="441"/>
        <v>0.4577678779935257</v>
      </c>
      <c r="R4638">
        <f t="shared" ca="1" si="442"/>
        <v>-0.50714045647184991</v>
      </c>
      <c r="AH4638">
        <f t="shared" ca="1" si="443"/>
        <v>1.5312892691645508</v>
      </c>
      <c r="AI4638">
        <f t="shared" ca="1" si="444"/>
        <v>4.6896936517170085E-3</v>
      </c>
      <c r="AX4638">
        <f t="shared" ca="1" si="445"/>
        <v>1.6420524546968045</v>
      </c>
    </row>
    <row r="4639" spans="1:50">
      <c r="A4639">
        <f t="shared" ca="1" si="441"/>
        <v>0.36779740942803119</v>
      </c>
      <c r="R4639">
        <f t="shared" ca="1" si="442"/>
        <v>2.8913039972393022E-2</v>
      </c>
      <c r="AH4639">
        <f t="shared" ca="1" si="443"/>
        <v>23.043686512338756</v>
      </c>
      <c r="AI4639">
        <f t="shared" ca="1" si="444"/>
        <v>0.63667858157746626</v>
      </c>
      <c r="AX4639">
        <f t="shared" ca="1" si="445"/>
        <v>0.24760295953449143</v>
      </c>
    </row>
    <row r="4640" spans="1:50">
      <c r="A4640">
        <f t="shared" ca="1" si="441"/>
        <v>0.83619830094453607</v>
      </c>
      <c r="R4640">
        <f t="shared" ca="1" si="442"/>
        <v>1.3054751698070242</v>
      </c>
      <c r="AH4640">
        <f t="shared" ca="1" si="443"/>
        <v>7.616780150993729</v>
      </c>
      <c r="AI4640">
        <f t="shared" ca="1" si="444"/>
        <v>0.11603067973714409</v>
      </c>
      <c r="AX4640">
        <f t="shared" ca="1" si="445"/>
        <v>4.4105062456590902</v>
      </c>
    </row>
    <row r="4641" spans="1:50">
      <c r="A4641">
        <f t="shared" ca="1" si="441"/>
        <v>0.34420994022981177</v>
      </c>
      <c r="R4641">
        <f t="shared" ca="1" si="442"/>
        <v>0.29667909085743943</v>
      </c>
      <c r="AH4641">
        <f t="shared" ca="1" si="443"/>
        <v>2.0941668896451082</v>
      </c>
      <c r="AI4641">
        <f t="shared" ca="1" si="444"/>
        <v>8.7710699233717326E-3</v>
      </c>
      <c r="AX4641">
        <f t="shared" ca="1" si="445"/>
        <v>0.49750739685155909</v>
      </c>
    </row>
    <row r="4642" spans="1:50">
      <c r="A4642">
        <f t="shared" ca="1" si="441"/>
        <v>6.5851576099704046E-2</v>
      </c>
      <c r="R4642">
        <f t="shared" ca="1" si="442"/>
        <v>-0.42335099166003787</v>
      </c>
      <c r="AH4642">
        <f t="shared" ca="1" si="443"/>
        <v>20.678762525988081</v>
      </c>
      <c r="AI4642">
        <f t="shared" ca="1" si="444"/>
        <v>0.57013251649629959</v>
      </c>
      <c r="AX4642">
        <f t="shared" ca="1" si="445"/>
        <v>0.76622427365214241</v>
      </c>
    </row>
    <row r="4643" spans="1:50">
      <c r="A4643">
        <f t="shared" ca="1" si="441"/>
        <v>0.55630539302282078</v>
      </c>
      <c r="R4643">
        <f t="shared" ca="1" si="442"/>
        <v>1.0677399278256532</v>
      </c>
      <c r="AH4643">
        <f t="shared" ca="1" si="443"/>
        <v>10.458445819071372</v>
      </c>
      <c r="AI4643">
        <f t="shared" ca="1" si="444"/>
        <v>0.21823274647834279</v>
      </c>
      <c r="AX4643">
        <f t="shared" ca="1" si="445"/>
        <v>1.4759259431305365</v>
      </c>
    </row>
    <row r="4644" spans="1:50">
      <c r="A4644">
        <f t="shared" ca="1" si="441"/>
        <v>0.64408287591922586</v>
      </c>
      <c r="R4644">
        <f t="shared" ca="1" si="442"/>
        <v>1.1493053292522828</v>
      </c>
      <c r="AH4644">
        <f t="shared" ca="1" si="443"/>
        <v>28.343582328687503</v>
      </c>
      <c r="AI4644">
        <f t="shared" ca="1" si="444"/>
        <v>0.76549978682283193</v>
      </c>
      <c r="AX4644">
        <f t="shared" ca="1" si="445"/>
        <v>1.1480175049086543</v>
      </c>
    </row>
    <row r="4645" spans="1:50">
      <c r="A4645">
        <f t="shared" ca="1" si="441"/>
        <v>0.44094543254843632</v>
      </c>
      <c r="R4645">
        <f t="shared" ca="1" si="442"/>
        <v>0.63469131054639161</v>
      </c>
      <c r="AH4645">
        <f t="shared" ca="1" si="443"/>
        <v>26.351650535622994</v>
      </c>
      <c r="AI4645">
        <f t="shared" ca="1" si="444"/>
        <v>0.72037778380534989</v>
      </c>
      <c r="AX4645">
        <f t="shared" ca="1" si="445"/>
        <v>7.759970594379996E-2</v>
      </c>
    </row>
    <row r="4646" spans="1:50">
      <c r="A4646">
        <f t="shared" ca="1" si="441"/>
        <v>0.79989660983905941</v>
      </c>
      <c r="R4646">
        <f t="shared" ca="1" si="442"/>
        <v>-0.12972856806007405</v>
      </c>
      <c r="AH4646">
        <f t="shared" ca="1" si="443"/>
        <v>19.254600727774601</v>
      </c>
      <c r="AI4646">
        <f t="shared" ca="1" si="444"/>
        <v>0.5273602117957209</v>
      </c>
      <c r="AX4646">
        <f t="shared" ca="1" si="445"/>
        <v>2.4473955011956905</v>
      </c>
    </row>
    <row r="4647" spans="1:50">
      <c r="A4647">
        <f t="shared" ca="1" si="441"/>
        <v>0.89396588082884176</v>
      </c>
      <c r="R4647">
        <f t="shared" ca="1" si="442"/>
        <v>-2.9870087890873926</v>
      </c>
      <c r="AH4647">
        <f t="shared" ca="1" si="443"/>
        <v>12.960622472197691</v>
      </c>
      <c r="AI4647">
        <f t="shared" ca="1" si="444"/>
        <v>0.31404225617646664</v>
      </c>
      <c r="AX4647">
        <f t="shared" ca="1" si="445"/>
        <v>0.58491506880988597</v>
      </c>
    </row>
    <row r="4648" spans="1:50">
      <c r="A4648">
        <f t="shared" ca="1" si="441"/>
        <v>0.30028040286607249</v>
      </c>
      <c r="R4648">
        <f t="shared" ca="1" si="442"/>
        <v>1.4971985180756531</v>
      </c>
      <c r="AH4648">
        <f t="shared" ca="1" si="443"/>
        <v>13.44106732533379</v>
      </c>
      <c r="AI4648">
        <f t="shared" ca="1" si="444"/>
        <v>0.33172222084461156</v>
      </c>
      <c r="AX4648">
        <f t="shared" ca="1" si="445"/>
        <v>0.73630049308032497</v>
      </c>
    </row>
    <row r="4649" spans="1:50">
      <c r="A4649">
        <f t="shared" ca="1" si="441"/>
        <v>0.77135085126100866</v>
      </c>
      <c r="R4649">
        <f t="shared" ca="1" si="442"/>
        <v>1.2887953023346816</v>
      </c>
      <c r="AH4649">
        <f t="shared" ca="1" si="443"/>
        <v>15.807200993977851</v>
      </c>
      <c r="AI4649">
        <f t="shared" ca="1" si="444"/>
        <v>0.41542624806688544</v>
      </c>
      <c r="AX4649">
        <f t="shared" ca="1" si="445"/>
        <v>3.7843538547485056</v>
      </c>
    </row>
    <row r="4650" spans="1:50">
      <c r="A4650">
        <f t="shared" ca="1" si="441"/>
        <v>0.51730031633891727</v>
      </c>
      <c r="R4650">
        <f t="shared" ca="1" si="442"/>
        <v>-0.74780595126501281</v>
      </c>
      <c r="AH4650">
        <f t="shared" ca="1" si="443"/>
        <v>32.820005839074952</v>
      </c>
      <c r="AI4650">
        <f t="shared" ca="1" si="444"/>
        <v>0.85242390031529069</v>
      </c>
      <c r="AX4650">
        <f t="shared" ca="1" si="445"/>
        <v>1.9183795201328671</v>
      </c>
    </row>
    <row r="4651" spans="1:50">
      <c r="A4651">
        <f t="shared" ca="1" si="441"/>
        <v>0.56235205720803028</v>
      </c>
      <c r="R4651">
        <f t="shared" ca="1" si="442"/>
        <v>-0.81954453901336344</v>
      </c>
      <c r="AH4651">
        <f t="shared" ca="1" si="443"/>
        <v>12.22600536333421</v>
      </c>
      <c r="AI4651">
        <f t="shared" ca="1" si="444"/>
        <v>0.28656266459457203</v>
      </c>
      <c r="AX4651">
        <f t="shared" ca="1" si="445"/>
        <v>0.10917811795494874</v>
      </c>
    </row>
    <row r="4652" spans="1:50">
      <c r="A4652">
        <f t="shared" ca="1" si="441"/>
        <v>0.59553660844798062</v>
      </c>
      <c r="R4652">
        <f t="shared" ca="1" si="442"/>
        <v>-1.0246136564299013</v>
      </c>
      <c r="AH4652">
        <f t="shared" ca="1" si="443"/>
        <v>30.826904598483353</v>
      </c>
      <c r="AI4652">
        <f t="shared" ca="1" si="444"/>
        <v>0.81619620636217061</v>
      </c>
      <c r="AX4652">
        <f t="shared" ca="1" si="445"/>
        <v>2.5282924167280543</v>
      </c>
    </row>
    <row r="4653" spans="1:50">
      <c r="A4653">
        <f t="shared" ca="1" si="441"/>
        <v>0.92020206784855163</v>
      </c>
      <c r="R4653">
        <f t="shared" ca="1" si="442"/>
        <v>-0.2869218168432362</v>
      </c>
      <c r="AH4653">
        <f t="shared" ca="1" si="443"/>
        <v>14.704111989000268</v>
      </c>
      <c r="AI4653">
        <f t="shared" ca="1" si="444"/>
        <v>0.37710014475748277</v>
      </c>
      <c r="AX4653">
        <f t="shared" ca="1" si="445"/>
        <v>1.2633293225888362</v>
      </c>
    </row>
    <row r="4654" spans="1:50">
      <c r="A4654">
        <f t="shared" ca="1" si="441"/>
        <v>0.42902708162538772</v>
      </c>
      <c r="R4654">
        <f t="shared" ca="1" si="442"/>
        <v>0.71110303600125535</v>
      </c>
      <c r="AH4654">
        <f t="shared" ca="1" si="443"/>
        <v>27.603080050820918</v>
      </c>
      <c r="AI4654">
        <f t="shared" ca="1" si="444"/>
        <v>0.74918898839503201</v>
      </c>
      <c r="AX4654">
        <f t="shared" ca="1" si="445"/>
        <v>0.99299576160918301</v>
      </c>
    </row>
    <row r="4655" spans="1:50">
      <c r="A4655">
        <f t="shared" ca="1" si="441"/>
        <v>0.94668540292126513</v>
      </c>
      <c r="R4655">
        <f t="shared" ca="1" si="442"/>
        <v>-0.23105095835666548</v>
      </c>
      <c r="AH4655">
        <f t="shared" ca="1" si="443"/>
        <v>23.768873934053317</v>
      </c>
      <c r="AI4655">
        <f t="shared" ca="1" si="444"/>
        <v>0.6559640126562063</v>
      </c>
      <c r="AX4655">
        <f t="shared" ca="1" si="445"/>
        <v>5.9045501779657137</v>
      </c>
    </row>
    <row r="4656" spans="1:50">
      <c r="A4656">
        <f t="shared" ca="1" si="441"/>
        <v>0.52469520733641795</v>
      </c>
      <c r="R4656">
        <f t="shared" ca="1" si="442"/>
        <v>-7.1877880303711852E-2</v>
      </c>
      <c r="AH4656">
        <f t="shared" ca="1" si="443"/>
        <v>28.843008602127775</v>
      </c>
      <c r="AI4656">
        <f t="shared" ca="1" si="444"/>
        <v>0.77619085749518035</v>
      </c>
      <c r="AX4656">
        <f t="shared" ca="1" si="445"/>
        <v>1.5884790252638823</v>
      </c>
    </row>
    <row r="4657" spans="1:50">
      <c r="A4657">
        <f t="shared" ca="1" si="441"/>
        <v>0.56442324916384801</v>
      </c>
      <c r="R4657">
        <f t="shared" ca="1" si="442"/>
        <v>-0.76529529122325823</v>
      </c>
      <c r="AH4657">
        <f t="shared" ca="1" si="443"/>
        <v>9.4574526134930945</v>
      </c>
      <c r="AI4657">
        <f t="shared" ca="1" si="444"/>
        <v>0.17888681987293475</v>
      </c>
      <c r="AX4657">
        <f t="shared" ca="1" si="445"/>
        <v>1.5015077038103395</v>
      </c>
    </row>
    <row r="4658" spans="1:50">
      <c r="A4658">
        <f t="shared" ca="1" si="441"/>
        <v>0.25503260678432427</v>
      </c>
      <c r="R4658">
        <f t="shared" ca="1" si="442"/>
        <v>-0.44707333944019345</v>
      </c>
      <c r="AH4658">
        <f t="shared" ca="1" si="443"/>
        <v>30.425044041353264</v>
      </c>
      <c r="AI4658">
        <f t="shared" ca="1" si="444"/>
        <v>0.80841054960852032</v>
      </c>
      <c r="AX4658">
        <f t="shared" ca="1" si="445"/>
        <v>0.8159077888934434</v>
      </c>
    </row>
    <row r="4659" spans="1:50">
      <c r="A4659">
        <f t="shared" ca="1" si="441"/>
        <v>0.98128809740575329</v>
      </c>
      <c r="R4659">
        <f t="shared" ca="1" si="442"/>
        <v>-0.62846616473636596</v>
      </c>
      <c r="AH4659">
        <f t="shared" ca="1" si="443"/>
        <v>12.809401113227622</v>
      </c>
      <c r="AI4659">
        <f t="shared" ca="1" si="444"/>
        <v>0.30842967722160264</v>
      </c>
      <c r="AX4659">
        <f t="shared" ca="1" si="445"/>
        <v>5.3508336393089731E-2</v>
      </c>
    </row>
    <row r="4660" spans="1:50">
      <c r="A4660">
        <f t="shared" ca="1" si="441"/>
        <v>0.55096019614882363</v>
      </c>
      <c r="R4660">
        <f t="shared" ca="1" si="442"/>
        <v>0.99493488451409395</v>
      </c>
      <c r="AH4660">
        <f t="shared" ca="1" si="443"/>
        <v>7.7701928043924076</v>
      </c>
      <c r="AI4660">
        <f t="shared" ca="1" si="444"/>
        <v>0.12075179243486311</v>
      </c>
      <c r="AX4660">
        <f t="shared" ca="1" si="445"/>
        <v>0.64069584895553777</v>
      </c>
    </row>
    <row r="4661" spans="1:50">
      <c r="A4661">
        <f t="shared" ca="1" si="441"/>
        <v>0.85515158545446446</v>
      </c>
      <c r="R4661">
        <f t="shared" ca="1" si="442"/>
        <v>-0.60047247562332295</v>
      </c>
      <c r="AH4661">
        <f t="shared" ca="1" si="443"/>
        <v>25.0018750577368</v>
      </c>
      <c r="AI4661">
        <f t="shared" ca="1" si="444"/>
        <v>0.68754687468549924</v>
      </c>
      <c r="AX4661">
        <f t="shared" ca="1" si="445"/>
        <v>0.50119657240828908</v>
      </c>
    </row>
    <row r="4662" spans="1:50">
      <c r="A4662">
        <f t="shared" ca="1" si="441"/>
        <v>0.16512063114433095</v>
      </c>
      <c r="R4662">
        <f t="shared" ca="1" si="442"/>
        <v>0.32660350241599073</v>
      </c>
      <c r="AH4662">
        <f t="shared" ca="1" si="443"/>
        <v>35.524069304860802</v>
      </c>
      <c r="AI4662">
        <f t="shared" ca="1" si="444"/>
        <v>0.89522371525476341</v>
      </c>
      <c r="AX4662">
        <f t="shared" ca="1" si="445"/>
        <v>2.7335077733782871</v>
      </c>
    </row>
    <row r="4663" spans="1:50">
      <c r="A4663">
        <f t="shared" ca="1" si="441"/>
        <v>0.25183567907896087</v>
      </c>
      <c r="R4663">
        <f t="shared" ca="1" si="442"/>
        <v>-6.9014987995127355E-2</v>
      </c>
      <c r="AH4663">
        <f t="shared" ca="1" si="443"/>
        <v>17.96420512765053</v>
      </c>
      <c r="AI4663">
        <f t="shared" ca="1" si="444"/>
        <v>0.48685392344837364</v>
      </c>
      <c r="AX4663">
        <f t="shared" ca="1" si="445"/>
        <v>0.47371657514696736</v>
      </c>
    </row>
    <row r="4664" spans="1:50">
      <c r="A4664">
        <f t="shared" ca="1" si="441"/>
        <v>0.91730111160947891</v>
      </c>
      <c r="R4664">
        <f t="shared" ca="1" si="442"/>
        <v>1.0217558498347923</v>
      </c>
      <c r="AH4664">
        <f t="shared" ca="1" si="443"/>
        <v>28.229830941252956</v>
      </c>
      <c r="AI4664">
        <f t="shared" ca="1" si="444"/>
        <v>0.76302986957678642</v>
      </c>
      <c r="AX4664">
        <f t="shared" ca="1" si="445"/>
        <v>2.4470624605135254</v>
      </c>
    </row>
    <row r="4665" spans="1:50">
      <c r="A4665">
        <f t="shared" ca="1" si="441"/>
        <v>0.90096634145074406</v>
      </c>
      <c r="R4665">
        <f t="shared" ca="1" si="442"/>
        <v>-0.92560786767871939</v>
      </c>
      <c r="AH4665">
        <f t="shared" ca="1" si="443"/>
        <v>31.543491129647538</v>
      </c>
      <c r="AI4665">
        <f t="shared" ca="1" si="444"/>
        <v>0.82967864015930048</v>
      </c>
      <c r="AX4665">
        <f t="shared" ca="1" si="445"/>
        <v>1.2746501301364395</v>
      </c>
    </row>
    <row r="4666" spans="1:50">
      <c r="A4666">
        <f t="shared" ca="1" si="441"/>
        <v>0.56176727312561259</v>
      </c>
      <c r="R4666">
        <f t="shared" ca="1" si="442"/>
        <v>-0.43968813528686784</v>
      </c>
      <c r="AH4666">
        <f t="shared" ca="1" si="443"/>
        <v>27.639417139760642</v>
      </c>
      <c r="AI4666">
        <f t="shared" ca="1" si="444"/>
        <v>0.75000216707518497</v>
      </c>
      <c r="AX4666">
        <f t="shared" ca="1" si="445"/>
        <v>0.76255097283697726</v>
      </c>
    </row>
    <row r="4667" spans="1:50">
      <c r="A4667">
        <f t="shared" ca="1" si="441"/>
        <v>0.63300502584338658</v>
      </c>
      <c r="R4667">
        <f t="shared" ca="1" si="442"/>
        <v>0.17855574483170097</v>
      </c>
      <c r="AH4667">
        <f t="shared" ca="1" si="443"/>
        <v>5.3767562403873619</v>
      </c>
      <c r="AI4667">
        <f t="shared" ca="1" si="444"/>
        <v>5.7819015337088886E-2</v>
      </c>
      <c r="AX4667">
        <f t="shared" ca="1" si="445"/>
        <v>5.7256792905945639</v>
      </c>
    </row>
    <row r="4668" spans="1:50">
      <c r="A4668">
        <f t="shared" ca="1" si="441"/>
        <v>0.48426112599030735</v>
      </c>
      <c r="R4668">
        <f t="shared" ca="1" si="442"/>
        <v>1.6619910785231513</v>
      </c>
      <c r="AH4668">
        <f t="shared" ca="1" si="443"/>
        <v>23.652878381711897</v>
      </c>
      <c r="AI4668">
        <f t="shared" ca="1" si="444"/>
        <v>0.65291459121556783</v>
      </c>
      <c r="AX4668">
        <f t="shared" ca="1" si="445"/>
        <v>2.1525196403151967</v>
      </c>
    </row>
    <row r="4669" spans="1:50">
      <c r="A4669">
        <f t="shared" ca="1" si="441"/>
        <v>0.43519049024422263</v>
      </c>
      <c r="R4669">
        <f t="shared" ca="1" si="442"/>
        <v>2.3767335029845746</v>
      </c>
      <c r="AH4669">
        <f t="shared" ca="1" si="443"/>
        <v>6.5685796900724123</v>
      </c>
      <c r="AI4669">
        <f t="shared" ca="1" si="444"/>
        <v>8.6292478289663577E-2</v>
      </c>
      <c r="AX4669">
        <f t="shared" ca="1" si="445"/>
        <v>1.5571116229684303</v>
      </c>
    </row>
    <row r="4670" spans="1:50">
      <c r="A4670">
        <f t="shared" ca="1" si="441"/>
        <v>0.34886598157332527</v>
      </c>
      <c r="R4670">
        <f t="shared" ca="1" si="442"/>
        <v>-0.98423058533191199</v>
      </c>
      <c r="AH4670">
        <f t="shared" ca="1" si="443"/>
        <v>20.387789891751417</v>
      </c>
      <c r="AI4670">
        <f t="shared" ca="1" si="444"/>
        <v>0.56155850625247017</v>
      </c>
      <c r="AX4670">
        <f t="shared" ca="1" si="445"/>
        <v>3.6130531509829229</v>
      </c>
    </row>
    <row r="4671" spans="1:50">
      <c r="A4671">
        <f t="shared" ca="1" si="441"/>
        <v>0.15922362831301395</v>
      </c>
      <c r="R4671">
        <f t="shared" ca="1" si="442"/>
        <v>1.4788421149797348</v>
      </c>
      <c r="AH4671">
        <f t="shared" ca="1" si="443"/>
        <v>6.1755703781490983</v>
      </c>
      <c r="AI4671">
        <f t="shared" ca="1" si="444"/>
        <v>7.6275338990945185E-2</v>
      </c>
      <c r="AX4671">
        <f t="shared" ca="1" si="445"/>
        <v>1.2919826584257534</v>
      </c>
    </row>
    <row r="4672" spans="1:50">
      <c r="A4672">
        <f t="shared" ca="1" si="441"/>
        <v>0.22499147715485279</v>
      </c>
      <c r="R4672">
        <f t="shared" ca="1" si="442"/>
        <v>-0.31656471902445049</v>
      </c>
      <c r="AH4672">
        <f t="shared" ca="1" si="443"/>
        <v>11.795360675355305</v>
      </c>
      <c r="AI4672">
        <f t="shared" ca="1" si="444"/>
        <v>0.27020276703690616</v>
      </c>
      <c r="AX4672">
        <f t="shared" ca="1" si="445"/>
        <v>2.7476812214615265</v>
      </c>
    </row>
    <row r="4673" spans="1:50">
      <c r="A4673">
        <f t="shared" ca="1" si="441"/>
        <v>0.88010129560120498</v>
      </c>
      <c r="R4673">
        <f t="shared" ca="1" si="442"/>
        <v>0.76656506233393817</v>
      </c>
      <c r="AH4673">
        <f t="shared" ca="1" si="443"/>
        <v>4.8281172838419</v>
      </c>
      <c r="AI4673">
        <f t="shared" ca="1" si="444"/>
        <v>4.6621433013065761E-2</v>
      </c>
      <c r="AX4673">
        <f t="shared" ca="1" si="445"/>
        <v>0.12732767899303171</v>
      </c>
    </row>
    <row r="4674" spans="1:50">
      <c r="A4674">
        <f t="shared" ca="1" si="441"/>
        <v>0.53954060248845159</v>
      </c>
      <c r="R4674">
        <f t="shared" ca="1" si="442"/>
        <v>-6.0080165331644841E-2</v>
      </c>
      <c r="AH4674">
        <f t="shared" ca="1" si="443"/>
        <v>26.133925225793522</v>
      </c>
      <c r="AI4674">
        <f t="shared" ca="1" si="444"/>
        <v>0.71520523743599262</v>
      </c>
      <c r="AX4674">
        <f t="shared" ca="1" si="445"/>
        <v>4.3033277517657273</v>
      </c>
    </row>
    <row r="4675" spans="1:50">
      <c r="A4675">
        <f t="shared" ref="A4675:A4738" ca="1" si="446">RAND()</f>
        <v>0.13341924320967835</v>
      </c>
      <c r="R4675">
        <f t="shared" ref="R4675:R4738" ca="1" si="447">_xlfn.NORM.INV(RAND(),0,1)</f>
        <v>-0.25724091510238756</v>
      </c>
      <c r="AH4675">
        <f t="shared" ref="AH4675:AH4738" ca="1" si="448">IF(AI4675&lt;$AL$4,$AL$1+SQRT(AI4675*($AL$2-$AL$1)*($AL$3-$AL$1)),$AL$2-SQRT((1-AI4675)*($AL$2-$AL$1)*($AL$2-$AL$3)))</f>
        <v>33.136352822219507</v>
      </c>
      <c r="AI4675">
        <f t="shared" ref="AI4675:AI4738" ca="1" si="449">RAND()</f>
        <v>0.85780870193166803</v>
      </c>
      <c r="AX4675">
        <f t="shared" ref="AX4675:AX4738" ca="1" si="450">-LN(1-RAND())/$AW$2</f>
        <v>0.19861770071788656</v>
      </c>
    </row>
    <row r="4676" spans="1:50">
      <c r="A4676">
        <f t="shared" ca="1" si="446"/>
        <v>0.62160634831091355</v>
      </c>
      <c r="R4676">
        <f t="shared" ca="1" si="447"/>
        <v>-0.61988201160434364</v>
      </c>
      <c r="AH4676">
        <f t="shared" ca="1" si="448"/>
        <v>27.991104091390955</v>
      </c>
      <c r="AI4676">
        <f t="shared" ca="1" si="449"/>
        <v>0.75780425044200606</v>
      </c>
      <c r="AX4676">
        <f t="shared" ca="1" si="450"/>
        <v>1.0459848330765438</v>
      </c>
    </row>
    <row r="4677" spans="1:50">
      <c r="A4677">
        <f t="shared" ca="1" si="446"/>
        <v>0.75246450689634503</v>
      </c>
      <c r="R4677">
        <f t="shared" ca="1" si="447"/>
        <v>0.83216738032944848</v>
      </c>
      <c r="AH4677">
        <f t="shared" ca="1" si="448"/>
        <v>20.726913849681605</v>
      </c>
      <c r="AI4677">
        <f t="shared" ca="1" si="449"/>
        <v>0.57154321361801863</v>
      </c>
      <c r="AX4677">
        <f t="shared" ca="1" si="450"/>
        <v>1.3767699655531305</v>
      </c>
    </row>
    <row r="4678" spans="1:50">
      <c r="A4678">
        <f t="shared" ca="1" si="446"/>
        <v>0.80796812501524384</v>
      </c>
      <c r="R4678">
        <f t="shared" ca="1" si="447"/>
        <v>-2.4556907837332282</v>
      </c>
      <c r="AH4678">
        <f t="shared" ca="1" si="448"/>
        <v>38.067986074622247</v>
      </c>
      <c r="AI4678">
        <f t="shared" ca="1" si="449"/>
        <v>0.92881352184229571</v>
      </c>
      <c r="AX4678">
        <f t="shared" ca="1" si="450"/>
        <v>3.7430650697257666</v>
      </c>
    </row>
    <row r="4679" spans="1:50">
      <c r="A4679">
        <f t="shared" ca="1" si="446"/>
        <v>0.11117547148568818</v>
      </c>
      <c r="R4679">
        <f t="shared" ca="1" si="447"/>
        <v>0.27796807221818937</v>
      </c>
      <c r="AH4679">
        <f t="shared" ca="1" si="448"/>
        <v>7.9117849767079225</v>
      </c>
      <c r="AI4679">
        <f t="shared" ca="1" si="449"/>
        <v>0.12519268303532238</v>
      </c>
      <c r="AX4679">
        <f t="shared" ca="1" si="450"/>
        <v>4.9118985702323297</v>
      </c>
    </row>
    <row r="4680" spans="1:50">
      <c r="A4680">
        <f t="shared" ca="1" si="446"/>
        <v>0.11400605763308469</v>
      </c>
      <c r="R4680">
        <f t="shared" ca="1" si="447"/>
        <v>1.2822489494500631</v>
      </c>
      <c r="AH4680">
        <f t="shared" ca="1" si="448"/>
        <v>22.259144955848917</v>
      </c>
      <c r="AI4680">
        <f t="shared" ca="1" si="449"/>
        <v>0.61522248070969876</v>
      </c>
      <c r="AX4680">
        <f t="shared" ca="1" si="450"/>
        <v>1.963036121914518</v>
      </c>
    </row>
    <row r="4681" spans="1:50">
      <c r="A4681">
        <f t="shared" ca="1" si="446"/>
        <v>8.6578982946038052E-2</v>
      </c>
      <c r="R4681">
        <f t="shared" ca="1" si="447"/>
        <v>2.0734266355979596</v>
      </c>
      <c r="AH4681">
        <f t="shared" ca="1" si="448"/>
        <v>42.845423472232198</v>
      </c>
      <c r="AI4681">
        <f t="shared" ca="1" si="449"/>
        <v>0.97440601735415699</v>
      </c>
      <c r="AX4681">
        <f t="shared" ca="1" si="450"/>
        <v>1.1337543661821483</v>
      </c>
    </row>
    <row r="4682" spans="1:50">
      <c r="A4682">
        <f t="shared" ca="1" si="446"/>
        <v>3.0084964078377019E-2</v>
      </c>
      <c r="R4682">
        <f t="shared" ca="1" si="447"/>
        <v>0.49428266735805881</v>
      </c>
      <c r="AH4682">
        <f t="shared" ca="1" si="448"/>
        <v>7.7027559090129243</v>
      </c>
      <c r="AI4682">
        <f t="shared" ca="1" si="449"/>
        <v>0.11866489718766704</v>
      </c>
      <c r="AX4682">
        <f t="shared" ca="1" si="450"/>
        <v>4.6818153682837504</v>
      </c>
    </row>
    <row r="4683" spans="1:50">
      <c r="A4683">
        <f t="shared" ca="1" si="446"/>
        <v>0.68033912693769028</v>
      </c>
      <c r="R4683">
        <f t="shared" ca="1" si="447"/>
        <v>-1.5724443534597241</v>
      </c>
      <c r="AH4683">
        <f t="shared" ca="1" si="448"/>
        <v>12.057595436989217</v>
      </c>
      <c r="AI4683">
        <f t="shared" ca="1" si="449"/>
        <v>0.28018696798840925</v>
      </c>
      <c r="AX4683">
        <f t="shared" ca="1" si="450"/>
        <v>0.71439710217252805</v>
      </c>
    </row>
    <row r="4684" spans="1:50">
      <c r="A4684">
        <f t="shared" ca="1" si="446"/>
        <v>4.9753856261688378E-2</v>
      </c>
      <c r="R4684">
        <f t="shared" ca="1" si="447"/>
        <v>-1.7106162285122728</v>
      </c>
      <c r="AH4684">
        <f t="shared" ca="1" si="448"/>
        <v>11.288624864370128</v>
      </c>
      <c r="AI4684">
        <f t="shared" ca="1" si="449"/>
        <v>0.25071471755426855</v>
      </c>
      <c r="AX4684">
        <f t="shared" ca="1" si="450"/>
        <v>2.8577979303532768</v>
      </c>
    </row>
    <row r="4685" spans="1:50">
      <c r="A4685">
        <f t="shared" ca="1" si="446"/>
        <v>0.78538358917307394</v>
      </c>
      <c r="R4685">
        <f t="shared" ca="1" si="447"/>
        <v>-0.21365678866857629</v>
      </c>
      <c r="AH4685">
        <f t="shared" ca="1" si="448"/>
        <v>29.05053750112047</v>
      </c>
      <c r="AI4685">
        <f t="shared" ca="1" si="449"/>
        <v>0.78056001050402013</v>
      </c>
      <c r="AX4685">
        <f t="shared" ca="1" si="450"/>
        <v>0.23590288347631722</v>
      </c>
    </row>
    <row r="4686" spans="1:50">
      <c r="A4686">
        <f t="shared" ca="1" si="446"/>
        <v>0.37954949651986758</v>
      </c>
      <c r="R4686">
        <f t="shared" ca="1" si="447"/>
        <v>1.2307066588803943</v>
      </c>
      <c r="AH4686">
        <f t="shared" ca="1" si="448"/>
        <v>5.0530170659211535</v>
      </c>
      <c r="AI4686">
        <f t="shared" ca="1" si="449"/>
        <v>5.1065962936980847E-2</v>
      </c>
      <c r="AX4686">
        <f t="shared" ca="1" si="450"/>
        <v>0.87707122015220795</v>
      </c>
    </row>
    <row r="4687" spans="1:50">
      <c r="A4687">
        <f t="shared" ca="1" si="446"/>
        <v>0.13113906989282342</v>
      </c>
      <c r="R4687">
        <f t="shared" ca="1" si="447"/>
        <v>-0.53106616889941149</v>
      </c>
      <c r="AH4687">
        <f t="shared" ca="1" si="448"/>
        <v>8.8634228709739897</v>
      </c>
      <c r="AI4687">
        <f t="shared" ca="1" si="449"/>
        <v>0.15712052997940962</v>
      </c>
      <c r="AX4687">
        <f t="shared" ca="1" si="450"/>
        <v>0.13421297787868305</v>
      </c>
    </row>
    <row r="4688" spans="1:50">
      <c r="A4688">
        <f t="shared" ca="1" si="446"/>
        <v>6.0177235015021702E-2</v>
      </c>
      <c r="R4688">
        <f t="shared" ca="1" si="447"/>
        <v>3.5271919064024528E-2</v>
      </c>
      <c r="AH4688">
        <f t="shared" ca="1" si="448"/>
        <v>43.145830610627542</v>
      </c>
      <c r="AI4688">
        <f t="shared" ca="1" si="449"/>
        <v>0.97651018099089482</v>
      </c>
      <c r="AX4688">
        <f t="shared" ca="1" si="450"/>
        <v>2.9236000857589337</v>
      </c>
    </row>
    <row r="4689" spans="1:50">
      <c r="A4689">
        <f t="shared" ca="1" si="446"/>
        <v>0.24660843378076702</v>
      </c>
      <c r="R4689">
        <f t="shared" ca="1" si="447"/>
        <v>3.6875763881620949E-2</v>
      </c>
      <c r="AH4689">
        <f t="shared" ca="1" si="448"/>
        <v>9.739973225019984</v>
      </c>
      <c r="AI4689">
        <f t="shared" ca="1" si="449"/>
        <v>0.18973415684821238</v>
      </c>
      <c r="AX4689">
        <f t="shared" ca="1" si="450"/>
        <v>3.5198279956125069</v>
      </c>
    </row>
    <row r="4690" spans="1:50">
      <c r="A4690">
        <f t="shared" ca="1" si="446"/>
        <v>0.54475007704749911</v>
      </c>
      <c r="R4690">
        <f t="shared" ca="1" si="447"/>
        <v>-0.9927112532794119</v>
      </c>
      <c r="AH4690">
        <f t="shared" ca="1" si="448"/>
        <v>33.375207354894386</v>
      </c>
      <c r="AI4690">
        <f t="shared" ca="1" si="449"/>
        <v>0.86180813475362106</v>
      </c>
      <c r="AX4690">
        <f t="shared" ca="1" si="450"/>
        <v>3.3743982310259271</v>
      </c>
    </row>
    <row r="4691" spans="1:50">
      <c r="A4691">
        <f t="shared" ca="1" si="446"/>
        <v>0.45571383510120234</v>
      </c>
      <c r="R4691">
        <f t="shared" ca="1" si="447"/>
        <v>0.89976011341274142</v>
      </c>
      <c r="AH4691">
        <f t="shared" ca="1" si="448"/>
        <v>29.66417957264434</v>
      </c>
      <c r="AI4691">
        <f t="shared" ca="1" si="449"/>
        <v>0.79322720377317213</v>
      </c>
      <c r="AX4691">
        <f t="shared" ca="1" si="450"/>
        <v>7.7404433604910478E-2</v>
      </c>
    </row>
    <row r="4692" spans="1:50">
      <c r="A4692">
        <f t="shared" ca="1" si="446"/>
        <v>0.15317395883140761</v>
      </c>
      <c r="R4692">
        <f t="shared" ca="1" si="447"/>
        <v>-0.11435823172149011</v>
      </c>
      <c r="AH4692">
        <f t="shared" ca="1" si="448"/>
        <v>10.509934979620496</v>
      </c>
      <c r="AI4692">
        <f t="shared" ca="1" si="449"/>
        <v>0.22026738234309939</v>
      </c>
      <c r="AX4692">
        <f t="shared" ca="1" si="450"/>
        <v>0.8329537218874441</v>
      </c>
    </row>
    <row r="4693" spans="1:50">
      <c r="A4693">
        <f t="shared" ca="1" si="446"/>
        <v>0.54615336158661709</v>
      </c>
      <c r="R4693">
        <f t="shared" ca="1" si="447"/>
        <v>-1.1010555046397952</v>
      </c>
      <c r="AH4693">
        <f t="shared" ca="1" si="448"/>
        <v>12.735398893198358</v>
      </c>
      <c r="AI4693">
        <f t="shared" ca="1" si="449"/>
        <v>0.30567475217547901</v>
      </c>
      <c r="AX4693">
        <f t="shared" ca="1" si="450"/>
        <v>0.18996910217380356</v>
      </c>
    </row>
    <row r="4694" spans="1:50">
      <c r="A4694">
        <f t="shared" ca="1" si="446"/>
        <v>0.64200174028247314</v>
      </c>
      <c r="R4694">
        <f t="shared" ca="1" si="447"/>
        <v>-0.84021250401931058</v>
      </c>
      <c r="AH4694">
        <f t="shared" ca="1" si="448"/>
        <v>4.6738612479187411</v>
      </c>
      <c r="AI4694">
        <f t="shared" ca="1" si="449"/>
        <v>4.3689957929593071E-2</v>
      </c>
      <c r="AX4694">
        <f t="shared" ca="1" si="450"/>
        <v>0.42549391340194198</v>
      </c>
    </row>
    <row r="4695" spans="1:50">
      <c r="A4695">
        <f t="shared" ca="1" si="446"/>
        <v>1.2867914297862382E-2</v>
      </c>
      <c r="R4695">
        <f t="shared" ca="1" si="447"/>
        <v>-0.49369040472361508</v>
      </c>
      <c r="AH4695">
        <f t="shared" ca="1" si="448"/>
        <v>20.817772820546363</v>
      </c>
      <c r="AI4695">
        <f t="shared" ca="1" si="449"/>
        <v>0.57419880842337867</v>
      </c>
      <c r="AX4695">
        <f t="shared" ca="1" si="450"/>
        <v>0.88926113748453717</v>
      </c>
    </row>
    <row r="4696" spans="1:50">
      <c r="A4696">
        <f t="shared" ca="1" si="446"/>
        <v>0.22841840626408727</v>
      </c>
      <c r="R4696">
        <f t="shared" ca="1" si="447"/>
        <v>-0.875198058001317</v>
      </c>
      <c r="AH4696">
        <f t="shared" ca="1" si="448"/>
        <v>22.057409140008836</v>
      </c>
      <c r="AI4696">
        <f t="shared" ca="1" si="449"/>
        <v>0.60960580801556918</v>
      </c>
      <c r="AX4696">
        <f t="shared" ca="1" si="450"/>
        <v>2.4089702259710788</v>
      </c>
    </row>
    <row r="4697" spans="1:50">
      <c r="A4697">
        <f t="shared" ca="1" si="446"/>
        <v>0.44654990725496713</v>
      </c>
      <c r="R4697">
        <f t="shared" ca="1" si="447"/>
        <v>0.31460845725264414</v>
      </c>
      <c r="AH4697">
        <f t="shared" ca="1" si="448"/>
        <v>37.369711040371868</v>
      </c>
      <c r="AI4697">
        <f t="shared" ca="1" si="449"/>
        <v>0.9202379003981479</v>
      </c>
      <c r="AX4697">
        <f t="shared" ca="1" si="450"/>
        <v>0.83058409977267078</v>
      </c>
    </row>
    <row r="4698" spans="1:50">
      <c r="A4698">
        <f t="shared" ca="1" si="446"/>
        <v>0.28070118898050334</v>
      </c>
      <c r="R4698">
        <f t="shared" ca="1" si="447"/>
        <v>0.45532345425234527</v>
      </c>
      <c r="AH4698">
        <f t="shared" ca="1" si="448"/>
        <v>34.954289139714881</v>
      </c>
      <c r="AI4698">
        <f t="shared" ca="1" si="449"/>
        <v>0.88681329235434925</v>
      </c>
      <c r="AX4698">
        <f t="shared" ca="1" si="450"/>
        <v>1.5737070491673197</v>
      </c>
    </row>
    <row r="4699" spans="1:50">
      <c r="A4699">
        <f t="shared" ca="1" si="446"/>
        <v>0.76917690748961731</v>
      </c>
      <c r="R4699">
        <f t="shared" ca="1" si="447"/>
        <v>6.6095599945620628E-2</v>
      </c>
      <c r="AH4699">
        <f t="shared" ca="1" si="448"/>
        <v>26.086192289600689</v>
      </c>
      <c r="AI4699">
        <f t="shared" ca="1" si="449"/>
        <v>0.71406490039502324</v>
      </c>
      <c r="AX4699">
        <f t="shared" ca="1" si="450"/>
        <v>2.9076327866219702</v>
      </c>
    </row>
    <row r="4700" spans="1:50">
      <c r="A4700">
        <f t="shared" ca="1" si="446"/>
        <v>0.76795726163981926</v>
      </c>
      <c r="R4700">
        <f t="shared" ca="1" si="447"/>
        <v>-1.2245641179195672</v>
      </c>
      <c r="AH4700">
        <f t="shared" ca="1" si="448"/>
        <v>27.665090109892585</v>
      </c>
      <c r="AI4700">
        <f t="shared" ca="1" si="449"/>
        <v>0.75057590010039099</v>
      </c>
      <c r="AX4700">
        <f t="shared" ca="1" si="450"/>
        <v>1.3203545931943264</v>
      </c>
    </row>
    <row r="4701" spans="1:50">
      <c r="A4701">
        <f t="shared" ca="1" si="446"/>
        <v>0.93958440337577331</v>
      </c>
      <c r="R4701">
        <f t="shared" ca="1" si="447"/>
        <v>-4.3669224773100562E-2</v>
      </c>
      <c r="AH4701">
        <f t="shared" ca="1" si="448"/>
        <v>12.59264005703627</v>
      </c>
      <c r="AI4701">
        <f t="shared" ca="1" si="449"/>
        <v>0.30034471104877614</v>
      </c>
      <c r="AX4701">
        <f t="shared" ca="1" si="450"/>
        <v>3.7266401955254094</v>
      </c>
    </row>
    <row r="4702" spans="1:50">
      <c r="A4702">
        <f t="shared" ca="1" si="446"/>
        <v>0.25604231023423418</v>
      </c>
      <c r="R4702">
        <f t="shared" ca="1" si="447"/>
        <v>5.9623141646117173E-3</v>
      </c>
      <c r="AH4702">
        <f t="shared" ca="1" si="448"/>
        <v>7.8357057680723274</v>
      </c>
      <c r="AI4702">
        <f t="shared" ca="1" si="449"/>
        <v>0.12279656976760389</v>
      </c>
      <c r="AX4702">
        <f t="shared" ca="1" si="450"/>
        <v>2.8736575858872664</v>
      </c>
    </row>
    <row r="4703" spans="1:50">
      <c r="A4703">
        <f t="shared" ca="1" si="446"/>
        <v>2.9510714582966946E-2</v>
      </c>
      <c r="R4703">
        <f t="shared" ca="1" si="447"/>
        <v>-1.2660864014487765</v>
      </c>
      <c r="AH4703">
        <f t="shared" ca="1" si="448"/>
        <v>30.963085966598342</v>
      </c>
      <c r="AI4703">
        <f t="shared" ca="1" si="449"/>
        <v>0.81879795204243755</v>
      </c>
      <c r="AX4703">
        <f t="shared" ca="1" si="450"/>
        <v>1.3282916951774906</v>
      </c>
    </row>
    <row r="4704" spans="1:50">
      <c r="A4704">
        <f t="shared" ca="1" si="446"/>
        <v>4.3212435469664578E-2</v>
      </c>
      <c r="R4704">
        <f t="shared" ca="1" si="447"/>
        <v>-1.3498100732042513</v>
      </c>
      <c r="AH4704">
        <f t="shared" ca="1" si="448"/>
        <v>22.200024052239883</v>
      </c>
      <c r="AI4704">
        <f t="shared" ca="1" si="449"/>
        <v>0.61358066865197958</v>
      </c>
      <c r="AX4704">
        <f t="shared" ca="1" si="450"/>
        <v>0.62549783527107028</v>
      </c>
    </row>
    <row r="4705" spans="1:50">
      <c r="A4705">
        <f t="shared" ca="1" si="446"/>
        <v>0.94512224472234052</v>
      </c>
      <c r="R4705">
        <f t="shared" ca="1" si="447"/>
        <v>-0.4840486431315883</v>
      </c>
      <c r="AH4705">
        <f t="shared" ca="1" si="448"/>
        <v>10.522438088490404</v>
      </c>
      <c r="AI4705">
        <f t="shared" ca="1" si="449"/>
        <v>0.22076105276146352</v>
      </c>
      <c r="AX4705">
        <f t="shared" ca="1" si="450"/>
        <v>3.1413068170656802</v>
      </c>
    </row>
    <row r="4706" spans="1:50">
      <c r="A4706">
        <f t="shared" ca="1" si="446"/>
        <v>0.59476376056186098</v>
      </c>
      <c r="R4706">
        <f t="shared" ca="1" si="447"/>
        <v>0.93630165315315084</v>
      </c>
      <c r="AH4706">
        <f t="shared" ca="1" si="448"/>
        <v>20.076204391708465</v>
      </c>
      <c r="AI4706">
        <f t="shared" ca="1" si="449"/>
        <v>0.55228322819659614</v>
      </c>
      <c r="AX4706">
        <f t="shared" ca="1" si="450"/>
        <v>2.7865472976756394</v>
      </c>
    </row>
    <row r="4707" spans="1:50">
      <c r="A4707">
        <f t="shared" ca="1" si="446"/>
        <v>0.26589248746187943</v>
      </c>
      <c r="R4707">
        <f t="shared" ca="1" si="447"/>
        <v>-0.79114761293239677</v>
      </c>
      <c r="AH4707">
        <f t="shared" ca="1" si="448"/>
        <v>5.5542890328852197</v>
      </c>
      <c r="AI4707">
        <f t="shared" ca="1" si="449"/>
        <v>6.1700253321658072E-2</v>
      </c>
      <c r="AX4707">
        <f t="shared" ca="1" si="450"/>
        <v>7.2293904336141717</v>
      </c>
    </row>
    <row r="4708" spans="1:50">
      <c r="A4708">
        <f t="shared" ca="1" si="446"/>
        <v>0.93819947526330116</v>
      </c>
      <c r="R4708">
        <f t="shared" ca="1" si="447"/>
        <v>0.82688012385076193</v>
      </c>
      <c r="AH4708">
        <f t="shared" ca="1" si="448"/>
        <v>7.5197491549287179</v>
      </c>
      <c r="AI4708">
        <f t="shared" ca="1" si="449"/>
        <v>0.11309325470610232</v>
      </c>
      <c r="AX4708">
        <f t="shared" ca="1" si="450"/>
        <v>0.72640397339959306</v>
      </c>
    </row>
    <row r="4709" spans="1:50">
      <c r="A4709">
        <f t="shared" ca="1" si="446"/>
        <v>0.1990974725121768</v>
      </c>
      <c r="R4709">
        <f t="shared" ca="1" si="447"/>
        <v>1.838170773827132</v>
      </c>
      <c r="AH4709">
        <f t="shared" ca="1" si="448"/>
        <v>6.8891238247347335</v>
      </c>
      <c r="AI4709">
        <f t="shared" ca="1" si="449"/>
        <v>9.4920054145055444E-2</v>
      </c>
      <c r="AX4709">
        <f t="shared" ca="1" si="450"/>
        <v>1.9739346917692275</v>
      </c>
    </row>
    <row r="4710" spans="1:50">
      <c r="A4710">
        <f t="shared" ca="1" si="446"/>
        <v>3.3563688571539796E-2</v>
      </c>
      <c r="R4710">
        <f t="shared" ca="1" si="447"/>
        <v>-0.14157881109243545</v>
      </c>
      <c r="AH4710">
        <f t="shared" ca="1" si="448"/>
        <v>25.978948002394183</v>
      </c>
      <c r="AI4710">
        <f t="shared" ca="1" si="449"/>
        <v>0.71149453046415878</v>
      </c>
      <c r="AX4710">
        <f t="shared" ca="1" si="450"/>
        <v>0.25207995141968459</v>
      </c>
    </row>
    <row r="4711" spans="1:50">
      <c r="A4711">
        <f t="shared" ca="1" si="446"/>
        <v>0.37538625204000897</v>
      </c>
      <c r="R4711">
        <f t="shared" ca="1" si="447"/>
        <v>-0.96873477960415932</v>
      </c>
      <c r="AH4711">
        <f t="shared" ca="1" si="448"/>
        <v>22.557682267707058</v>
      </c>
      <c r="AI4711">
        <f t="shared" ca="1" si="449"/>
        <v>0.62345959873994017</v>
      </c>
      <c r="AX4711">
        <f t="shared" ca="1" si="450"/>
        <v>0.73794552392454094</v>
      </c>
    </row>
    <row r="4712" spans="1:50">
      <c r="A4712">
        <f t="shared" ca="1" si="446"/>
        <v>0.20337222979854686</v>
      </c>
      <c r="R4712">
        <f t="shared" ca="1" si="447"/>
        <v>0.36480008554561133</v>
      </c>
      <c r="AH4712">
        <f t="shared" ca="1" si="448"/>
        <v>25.038728224336531</v>
      </c>
      <c r="AI4712">
        <f t="shared" ca="1" si="449"/>
        <v>0.68846745567073309</v>
      </c>
      <c r="AX4712">
        <f t="shared" ca="1" si="450"/>
        <v>5.3272945847050828</v>
      </c>
    </row>
    <row r="4713" spans="1:50">
      <c r="A4713">
        <f t="shared" ca="1" si="446"/>
        <v>0.3511958321462948</v>
      </c>
      <c r="R4713">
        <f t="shared" ca="1" si="447"/>
        <v>-0.95164146971581132</v>
      </c>
      <c r="AH4713">
        <f t="shared" ca="1" si="448"/>
        <v>13.055604614243236</v>
      </c>
      <c r="AI4713">
        <f t="shared" ca="1" si="449"/>
        <v>0.31755582479043709</v>
      </c>
      <c r="AX4713">
        <f t="shared" ca="1" si="450"/>
        <v>2.2255381439585751</v>
      </c>
    </row>
    <row r="4714" spans="1:50">
      <c r="A4714">
        <f t="shared" ca="1" si="446"/>
        <v>0.2780613771254723</v>
      </c>
      <c r="R4714">
        <f t="shared" ca="1" si="447"/>
        <v>-1.0033986903159389</v>
      </c>
      <c r="AH4714">
        <f t="shared" ca="1" si="448"/>
        <v>38.492992306845359</v>
      </c>
      <c r="AI4714">
        <f t="shared" ca="1" si="449"/>
        <v>0.93379438697483996</v>
      </c>
      <c r="AX4714">
        <f t="shared" ca="1" si="450"/>
        <v>0.96292460761618315</v>
      </c>
    </row>
    <row r="4715" spans="1:50">
      <c r="A4715">
        <f t="shared" ca="1" si="446"/>
        <v>0.17674724195231617</v>
      </c>
      <c r="R4715">
        <f t="shared" ca="1" si="447"/>
        <v>0.52573902727932187</v>
      </c>
      <c r="AH4715">
        <f t="shared" ca="1" si="448"/>
        <v>29.729218314090819</v>
      </c>
      <c r="AI4715">
        <f t="shared" ca="1" si="449"/>
        <v>0.79454770492110449</v>
      </c>
      <c r="AX4715">
        <f t="shared" ca="1" si="450"/>
        <v>6.0167209871865412E-2</v>
      </c>
    </row>
    <row r="4716" spans="1:50">
      <c r="A4716">
        <f t="shared" ca="1" si="446"/>
        <v>0.55666846029706052</v>
      </c>
      <c r="R4716">
        <f t="shared" ca="1" si="447"/>
        <v>1.1938459700166706</v>
      </c>
      <c r="AH4716">
        <f t="shared" ca="1" si="448"/>
        <v>26.348378036038564</v>
      </c>
      <c r="AI4716">
        <f t="shared" ca="1" si="449"/>
        <v>0.72030038923692852</v>
      </c>
      <c r="AX4716">
        <f t="shared" ca="1" si="450"/>
        <v>1.2120162362696774</v>
      </c>
    </row>
    <row r="4717" spans="1:50">
      <c r="A4717">
        <f t="shared" ca="1" si="446"/>
        <v>0.90754274034153093</v>
      </c>
      <c r="R4717">
        <f t="shared" ca="1" si="447"/>
        <v>0.87970896017666311</v>
      </c>
      <c r="AH4717">
        <f t="shared" ca="1" si="448"/>
        <v>12.021281205293143</v>
      </c>
      <c r="AI4717">
        <f t="shared" ca="1" si="449"/>
        <v>0.27880845935629017</v>
      </c>
      <c r="AX4717">
        <f t="shared" ca="1" si="450"/>
        <v>0.43750641847210647</v>
      </c>
    </row>
    <row r="4718" spans="1:50">
      <c r="A4718">
        <f t="shared" ca="1" si="446"/>
        <v>0.40317311531947519</v>
      </c>
      <c r="R4718">
        <f t="shared" ca="1" si="447"/>
        <v>-0.12218800263612266</v>
      </c>
      <c r="AH4718">
        <f t="shared" ca="1" si="448"/>
        <v>34.677879332848889</v>
      </c>
      <c r="AI4718">
        <f t="shared" ca="1" si="449"/>
        <v>0.88261630913063038</v>
      </c>
      <c r="AX4718">
        <f t="shared" ca="1" si="450"/>
        <v>12.724838950902152</v>
      </c>
    </row>
    <row r="4719" spans="1:50">
      <c r="A4719">
        <f t="shared" ca="1" si="446"/>
        <v>7.3434646559071837E-3</v>
      </c>
      <c r="R4719">
        <f t="shared" ca="1" si="447"/>
        <v>-0.47699290991877524</v>
      </c>
      <c r="AH4719">
        <f t="shared" ca="1" si="448"/>
        <v>21.167177658311456</v>
      </c>
      <c r="AI4719">
        <f t="shared" ca="1" si="449"/>
        <v>0.58433417790631292</v>
      </c>
      <c r="AX4719">
        <f t="shared" ca="1" si="450"/>
        <v>1.2299178645595312</v>
      </c>
    </row>
    <row r="4720" spans="1:50">
      <c r="A4720">
        <f t="shared" ca="1" si="446"/>
        <v>0.37616888287219696</v>
      </c>
      <c r="R4720">
        <f t="shared" ca="1" si="447"/>
        <v>-0.25568862094702993</v>
      </c>
      <c r="AH4720">
        <f t="shared" ca="1" si="448"/>
        <v>23.701613471821037</v>
      </c>
      <c r="AI4720">
        <f t="shared" ca="1" si="449"/>
        <v>0.65419743300724764</v>
      </c>
      <c r="AX4720">
        <f t="shared" ca="1" si="450"/>
        <v>6.3036443352962648</v>
      </c>
    </row>
    <row r="4721" spans="1:50">
      <c r="A4721">
        <f t="shared" ca="1" si="446"/>
        <v>0.22092844713928184</v>
      </c>
      <c r="R4721">
        <f t="shared" ca="1" si="447"/>
        <v>0.76904011907044745</v>
      </c>
      <c r="AH4721">
        <f t="shared" ca="1" si="448"/>
        <v>25.338939056039461</v>
      </c>
      <c r="AI4721">
        <f t="shared" ca="1" si="449"/>
        <v>0.69591603655913203</v>
      </c>
      <c r="AX4721">
        <f t="shared" ca="1" si="450"/>
        <v>2.7489359499246508</v>
      </c>
    </row>
    <row r="4722" spans="1:50">
      <c r="A4722">
        <f t="shared" ca="1" si="446"/>
        <v>0.51429381074013258</v>
      </c>
      <c r="R4722">
        <f t="shared" ca="1" si="447"/>
        <v>0.49824192758762154</v>
      </c>
      <c r="AH4722">
        <f t="shared" ca="1" si="448"/>
        <v>14.029802433805507</v>
      </c>
      <c r="AI4722">
        <f t="shared" ca="1" si="449"/>
        <v>0.35307244352446787</v>
      </c>
      <c r="AX4722">
        <f t="shared" ca="1" si="450"/>
        <v>3.512083394017997</v>
      </c>
    </row>
    <row r="4723" spans="1:50">
      <c r="A4723">
        <f t="shared" ca="1" si="446"/>
        <v>0.62028511549763632</v>
      </c>
      <c r="R4723">
        <f t="shared" ca="1" si="447"/>
        <v>0.76539620655161122</v>
      </c>
      <c r="AH4723">
        <f t="shared" ca="1" si="448"/>
        <v>10.552512681928171</v>
      </c>
      <c r="AI4723">
        <f t="shared" ca="1" si="449"/>
        <v>0.22194787214528111</v>
      </c>
      <c r="AX4723">
        <f t="shared" ca="1" si="450"/>
        <v>1.0012961354161134</v>
      </c>
    </row>
    <row r="4724" spans="1:50">
      <c r="A4724">
        <f t="shared" ca="1" si="446"/>
        <v>0.8345390713158829</v>
      </c>
      <c r="R4724">
        <f t="shared" ca="1" si="447"/>
        <v>0.6577855978874908</v>
      </c>
      <c r="AH4724">
        <f t="shared" ca="1" si="448"/>
        <v>16.652593615364324</v>
      </c>
      <c r="AI4724">
        <f t="shared" ca="1" si="449"/>
        <v>0.44397524370898001</v>
      </c>
      <c r="AX4724">
        <f t="shared" ca="1" si="450"/>
        <v>11.23448129801211</v>
      </c>
    </row>
    <row r="4725" spans="1:50">
      <c r="A4725">
        <f t="shared" ca="1" si="446"/>
        <v>8.5768399324235856E-2</v>
      </c>
      <c r="R4725">
        <f t="shared" ca="1" si="447"/>
        <v>-0.9229169322997397</v>
      </c>
      <c r="AH4725">
        <f t="shared" ca="1" si="448"/>
        <v>16.566077365103943</v>
      </c>
      <c r="AI4725">
        <f t="shared" ca="1" si="449"/>
        <v>0.44108640862189263</v>
      </c>
      <c r="AX4725">
        <f t="shared" ca="1" si="450"/>
        <v>2.074139601645435</v>
      </c>
    </row>
    <row r="4726" spans="1:50">
      <c r="A4726">
        <f t="shared" ca="1" si="446"/>
        <v>0.18021709813602649</v>
      </c>
      <c r="R4726">
        <f t="shared" ca="1" si="447"/>
        <v>-0.64900702289380841</v>
      </c>
      <c r="AH4726">
        <f t="shared" ca="1" si="448"/>
        <v>35.020177900776609</v>
      </c>
      <c r="AI4726">
        <f t="shared" ca="1" si="449"/>
        <v>0.88780246493780923</v>
      </c>
      <c r="AX4726">
        <f t="shared" ca="1" si="450"/>
        <v>2.0989645700150872</v>
      </c>
    </row>
    <row r="4727" spans="1:50">
      <c r="A4727">
        <f t="shared" ca="1" si="446"/>
        <v>0.68310903038025006</v>
      </c>
      <c r="R4727">
        <f t="shared" ca="1" si="447"/>
        <v>0.62969841476374067</v>
      </c>
      <c r="AH4727">
        <f t="shared" ca="1" si="448"/>
        <v>8.5011811059397058</v>
      </c>
      <c r="AI4727">
        <f t="shared" ca="1" si="449"/>
        <v>0.14454016039197248</v>
      </c>
      <c r="AX4727">
        <f t="shared" ca="1" si="450"/>
        <v>2.1762159561779728</v>
      </c>
    </row>
    <row r="4728" spans="1:50">
      <c r="A4728">
        <f t="shared" ca="1" si="446"/>
        <v>0.91168381801142617</v>
      </c>
      <c r="R4728">
        <f t="shared" ca="1" si="447"/>
        <v>-1.2560765444280051</v>
      </c>
      <c r="AH4728">
        <f t="shared" ca="1" si="448"/>
        <v>17.139045816682604</v>
      </c>
      <c r="AI4728">
        <f t="shared" ca="1" si="449"/>
        <v>0.46007884508095742</v>
      </c>
      <c r="AX4728">
        <f t="shared" ca="1" si="450"/>
        <v>3.4556200569707909</v>
      </c>
    </row>
    <row r="4729" spans="1:50">
      <c r="A4729">
        <f t="shared" ca="1" si="446"/>
        <v>0.87042888169340638</v>
      </c>
      <c r="R4729">
        <f t="shared" ca="1" si="447"/>
        <v>-0.38171379976182773</v>
      </c>
      <c r="AH4729">
        <f t="shared" ca="1" si="448"/>
        <v>29.649765663024837</v>
      </c>
      <c r="AI4729">
        <f t="shared" ca="1" si="449"/>
        <v>0.7929339812150985</v>
      </c>
      <c r="AX4729">
        <f t="shared" ca="1" si="450"/>
        <v>1.9352312998809797</v>
      </c>
    </row>
    <row r="4730" spans="1:50">
      <c r="A4730">
        <f t="shared" ca="1" si="446"/>
        <v>0.75389979345430058</v>
      </c>
      <c r="R4730">
        <f t="shared" ca="1" si="447"/>
        <v>-0.74707650618561616</v>
      </c>
      <c r="AH4730">
        <f t="shared" ca="1" si="448"/>
        <v>22.972350342848259</v>
      </c>
      <c r="AI4730">
        <f t="shared" ca="1" si="449"/>
        <v>0.63475307700513273</v>
      </c>
      <c r="AX4730">
        <f t="shared" ca="1" si="450"/>
        <v>2.5783332618775163</v>
      </c>
    </row>
    <row r="4731" spans="1:50">
      <c r="A4731">
        <f t="shared" ca="1" si="446"/>
        <v>0.6300699741289183</v>
      </c>
      <c r="R4731">
        <f t="shared" ca="1" si="447"/>
        <v>2.0563597321813156</v>
      </c>
      <c r="AH4731">
        <f t="shared" ca="1" si="448"/>
        <v>34.937234072090604</v>
      </c>
      <c r="AI4731">
        <f t="shared" ca="1" si="449"/>
        <v>0.88655654130050587</v>
      </c>
      <c r="AX4731">
        <f t="shared" ca="1" si="450"/>
        <v>5.1798423819993467</v>
      </c>
    </row>
    <row r="4732" spans="1:50">
      <c r="A4732">
        <f t="shared" ca="1" si="446"/>
        <v>0.57694227652622787</v>
      </c>
      <c r="R4732">
        <f t="shared" ca="1" si="447"/>
        <v>-1.0017320083977947</v>
      </c>
      <c r="AH4732">
        <f t="shared" ca="1" si="448"/>
        <v>29.772024074041724</v>
      </c>
      <c r="AI4732">
        <f t="shared" ca="1" si="449"/>
        <v>0.79541449496942618</v>
      </c>
      <c r="AX4732">
        <f t="shared" ca="1" si="450"/>
        <v>3.9064470012430732</v>
      </c>
    </row>
    <row r="4733" spans="1:50">
      <c r="A4733">
        <f t="shared" ca="1" si="446"/>
        <v>0.4173787084174414</v>
      </c>
      <c r="R4733">
        <f t="shared" ca="1" si="447"/>
        <v>0.1002894720453452</v>
      </c>
      <c r="AH4733">
        <f t="shared" ca="1" si="448"/>
        <v>17.914345452136807</v>
      </c>
      <c r="AI4733">
        <f t="shared" ca="1" si="449"/>
        <v>0.485255386117593</v>
      </c>
      <c r="AX4733">
        <f t="shared" ca="1" si="450"/>
        <v>3.6232147461533435</v>
      </c>
    </row>
    <row r="4734" spans="1:50">
      <c r="A4734">
        <f t="shared" ca="1" si="446"/>
        <v>0.68015733158455971</v>
      </c>
      <c r="R4734">
        <f t="shared" ca="1" si="447"/>
        <v>0.40359799903748134</v>
      </c>
      <c r="AH4734">
        <f t="shared" ca="1" si="448"/>
        <v>19.927815172016007</v>
      </c>
      <c r="AI4734">
        <f t="shared" ca="1" si="449"/>
        <v>0.5478318498357847</v>
      </c>
      <c r="AX4734">
        <f t="shared" ca="1" si="450"/>
        <v>1.6562771070432252</v>
      </c>
    </row>
    <row r="4735" spans="1:50">
      <c r="A4735">
        <f t="shared" ca="1" si="446"/>
        <v>0.1028302152748759</v>
      </c>
      <c r="R4735">
        <f t="shared" ca="1" si="447"/>
        <v>0.55384572652994202</v>
      </c>
      <c r="AH4735">
        <f t="shared" ca="1" si="448"/>
        <v>14.371639846971853</v>
      </c>
      <c r="AI4735">
        <f t="shared" ca="1" si="449"/>
        <v>0.36530997640305818</v>
      </c>
      <c r="AX4735">
        <f t="shared" ca="1" si="450"/>
        <v>1.1294164181493942</v>
      </c>
    </row>
    <row r="4736" spans="1:50">
      <c r="A4736">
        <f t="shared" ca="1" si="446"/>
        <v>0.75666740608623839</v>
      </c>
      <c r="R4736">
        <f t="shared" ca="1" si="447"/>
        <v>-0.84663288912511669</v>
      </c>
      <c r="AH4736">
        <f t="shared" ca="1" si="448"/>
        <v>10.421200271594714</v>
      </c>
      <c r="AI4736">
        <f t="shared" ca="1" si="449"/>
        <v>0.21675930602939275</v>
      </c>
      <c r="AX4736">
        <f t="shared" ca="1" si="450"/>
        <v>0.19285811834976171</v>
      </c>
    </row>
    <row r="4737" spans="1:50">
      <c r="A4737">
        <f t="shared" ca="1" si="446"/>
        <v>0.36704665240720658</v>
      </c>
      <c r="R4737">
        <f t="shared" ca="1" si="447"/>
        <v>-0.20760574442544544</v>
      </c>
      <c r="AH4737">
        <f t="shared" ca="1" si="448"/>
        <v>14.838278054203471</v>
      </c>
      <c r="AI4737">
        <f t="shared" ca="1" si="449"/>
        <v>0.38182665490324541</v>
      </c>
      <c r="AX4737">
        <f t="shared" ca="1" si="450"/>
        <v>0.1135497346270172</v>
      </c>
    </row>
    <row r="4738" spans="1:50">
      <c r="A4738">
        <f t="shared" ca="1" si="446"/>
        <v>0.7997710469542294</v>
      </c>
      <c r="R4738">
        <f t="shared" ca="1" si="447"/>
        <v>-0.38364609734304306</v>
      </c>
      <c r="AH4738">
        <f t="shared" ca="1" si="448"/>
        <v>7.7994368094600794</v>
      </c>
      <c r="AI4738">
        <f t="shared" ca="1" si="449"/>
        <v>0.12166242908952163</v>
      </c>
      <c r="AX4738">
        <f t="shared" ca="1" si="450"/>
        <v>6.5177996273441652</v>
      </c>
    </row>
    <row r="4739" spans="1:50">
      <c r="A4739">
        <f t="shared" ref="A4739:A4802" ca="1" si="451">RAND()</f>
        <v>0.11002732602452459</v>
      </c>
      <c r="R4739">
        <f t="shared" ref="R4739:R4802" ca="1" si="452">_xlfn.NORM.INV(RAND(),0,1)</f>
        <v>-1.7070325433135072</v>
      </c>
      <c r="AH4739">
        <f t="shared" ref="AH4739:AH4802" ca="1" si="453">IF(AI4739&lt;$AL$4,$AL$1+SQRT(AI4739*($AL$2-$AL$1)*($AL$3-$AL$1)),$AL$2-SQRT((1-AI4739)*($AL$2-$AL$1)*($AL$2-$AL$3)))</f>
        <v>36.330855311302969</v>
      </c>
      <c r="AI4739">
        <f t="shared" ref="AI4739:AI4802" ca="1" si="454">RAND()</f>
        <v>0.90657724173973286</v>
      </c>
      <c r="AX4739">
        <f t="shared" ref="AX4739:AX4802" ca="1" si="455">-LN(1-RAND())/$AW$2</f>
        <v>3.3613391794982551E-2</v>
      </c>
    </row>
    <row r="4740" spans="1:50">
      <c r="A4740">
        <f t="shared" ca="1" si="451"/>
        <v>8.6322300055373447E-2</v>
      </c>
      <c r="R4740">
        <f t="shared" ca="1" si="452"/>
        <v>1.1230363792926858</v>
      </c>
      <c r="AH4740">
        <f t="shared" ca="1" si="453"/>
        <v>18.39127910733573</v>
      </c>
      <c r="AI4740">
        <f t="shared" ca="1" si="454"/>
        <v>0.50044438176482464</v>
      </c>
      <c r="AX4740">
        <f t="shared" ca="1" si="455"/>
        <v>0.5441450937448048</v>
      </c>
    </row>
    <row r="4741" spans="1:50">
      <c r="A4741">
        <f t="shared" ca="1" si="451"/>
        <v>0.54965046579774524</v>
      </c>
      <c r="R4741">
        <f t="shared" ca="1" si="452"/>
        <v>-0.2558148936685159</v>
      </c>
      <c r="AH4741">
        <f t="shared" ca="1" si="453"/>
        <v>5.8025619314215264</v>
      </c>
      <c r="AI4741">
        <f t="shared" ca="1" si="454"/>
        <v>6.7339449935964635E-2</v>
      </c>
      <c r="AX4741">
        <f t="shared" ca="1" si="455"/>
        <v>0.41718821738355638</v>
      </c>
    </row>
    <row r="4742" spans="1:50">
      <c r="A4742">
        <f t="shared" ca="1" si="451"/>
        <v>0.36582362494896614</v>
      </c>
      <c r="R4742">
        <f t="shared" ca="1" si="452"/>
        <v>0.51445190841924959</v>
      </c>
      <c r="AH4742">
        <f t="shared" ca="1" si="453"/>
        <v>36.411285464294785</v>
      </c>
      <c r="AI4742">
        <f t="shared" ca="1" si="454"/>
        <v>0.90767341863355688</v>
      </c>
      <c r="AX4742">
        <f t="shared" ca="1" si="455"/>
        <v>0.27683851293553274</v>
      </c>
    </row>
    <row r="4743" spans="1:50">
      <c r="A4743">
        <f t="shared" ca="1" si="451"/>
        <v>0.42090563414797644</v>
      </c>
      <c r="R4743">
        <f t="shared" ca="1" si="452"/>
        <v>-1.2411572150354484</v>
      </c>
      <c r="AH4743">
        <f t="shared" ca="1" si="453"/>
        <v>14.529170838066001</v>
      </c>
      <c r="AI4743">
        <f t="shared" ca="1" si="454"/>
        <v>0.37091013928244643</v>
      </c>
      <c r="AX4743">
        <f t="shared" ca="1" si="455"/>
        <v>1.1941935790869902</v>
      </c>
    </row>
    <row r="4744" spans="1:50">
      <c r="A4744">
        <f t="shared" ca="1" si="451"/>
        <v>0.96178695478060061</v>
      </c>
      <c r="R4744">
        <f t="shared" ca="1" si="452"/>
        <v>2.6572805613175935E-2</v>
      </c>
      <c r="AH4744">
        <f t="shared" ca="1" si="453"/>
        <v>29.913378633908973</v>
      </c>
      <c r="AI4744">
        <f t="shared" ca="1" si="454"/>
        <v>0.7982638210476477</v>
      </c>
      <c r="AX4744">
        <f t="shared" ca="1" si="455"/>
        <v>4.5586630416206253</v>
      </c>
    </row>
    <row r="4745" spans="1:50">
      <c r="A4745">
        <f t="shared" ca="1" si="451"/>
        <v>0.2110002840320826</v>
      </c>
      <c r="R4745">
        <f t="shared" ca="1" si="452"/>
        <v>-0.60196584913787032</v>
      </c>
      <c r="AH4745">
        <f t="shared" ca="1" si="453"/>
        <v>25.627752417722149</v>
      </c>
      <c r="AI4745">
        <f t="shared" ca="1" si="454"/>
        <v>0.70299677389407578</v>
      </c>
      <c r="AX4745">
        <f t="shared" ca="1" si="455"/>
        <v>3.9528503370559811</v>
      </c>
    </row>
    <row r="4746" spans="1:50">
      <c r="A4746">
        <f t="shared" ca="1" si="451"/>
        <v>0.83296275240546791</v>
      </c>
      <c r="R4746">
        <f t="shared" ca="1" si="452"/>
        <v>0.28578895796448051</v>
      </c>
      <c r="AH4746">
        <f t="shared" ca="1" si="453"/>
        <v>37.234195826444804</v>
      </c>
      <c r="AI4746">
        <f t="shared" ca="1" si="454"/>
        <v>0.91851712190122037</v>
      </c>
      <c r="AX4746">
        <f t="shared" ca="1" si="455"/>
        <v>3.1891138698861345</v>
      </c>
    </row>
    <row r="4747" spans="1:50">
      <c r="A4747">
        <f t="shared" ca="1" si="451"/>
        <v>0.38809204382800278</v>
      </c>
      <c r="R4747">
        <f t="shared" ca="1" si="452"/>
        <v>-0.76785990334753806</v>
      </c>
      <c r="AH4747">
        <f t="shared" ca="1" si="453"/>
        <v>47.400614618913508</v>
      </c>
      <c r="AI4747">
        <f t="shared" ca="1" si="454"/>
        <v>0.99662159782029691</v>
      </c>
      <c r="AX4747">
        <f t="shared" ca="1" si="455"/>
        <v>0.56874258175934211</v>
      </c>
    </row>
    <row r="4748" spans="1:50">
      <c r="A4748">
        <f t="shared" ca="1" si="451"/>
        <v>0.14596786083735436</v>
      </c>
      <c r="R4748">
        <f t="shared" ca="1" si="452"/>
        <v>-0.85462299521921647</v>
      </c>
      <c r="AH4748">
        <f t="shared" ca="1" si="453"/>
        <v>8.4201534981050425</v>
      </c>
      <c r="AI4748">
        <f t="shared" ca="1" si="454"/>
        <v>0.14179796986330118</v>
      </c>
      <c r="AX4748">
        <f t="shared" ca="1" si="455"/>
        <v>2.2378405248216962</v>
      </c>
    </row>
    <row r="4749" spans="1:50">
      <c r="A4749">
        <f t="shared" ca="1" si="451"/>
        <v>0.86585706716240385</v>
      </c>
      <c r="R4749">
        <f t="shared" ca="1" si="452"/>
        <v>0.31996426270971817</v>
      </c>
      <c r="AH4749">
        <f t="shared" ca="1" si="453"/>
        <v>19.797005394442731</v>
      </c>
      <c r="AI4749">
        <f t="shared" ca="1" si="454"/>
        <v>0.54388955842833919</v>
      </c>
      <c r="AX4749">
        <f t="shared" ca="1" si="455"/>
        <v>10.171461312496097</v>
      </c>
    </row>
    <row r="4750" spans="1:50">
      <c r="A4750">
        <f t="shared" ca="1" si="451"/>
        <v>0.56410195385505757</v>
      </c>
      <c r="R4750">
        <f t="shared" ca="1" si="452"/>
        <v>-0.23877704210052197</v>
      </c>
      <c r="AH4750">
        <f t="shared" ca="1" si="453"/>
        <v>32.449212957648548</v>
      </c>
      <c r="AI4750">
        <f t="shared" ca="1" si="454"/>
        <v>0.84598493709701417</v>
      </c>
      <c r="AX4750">
        <f t="shared" ca="1" si="455"/>
        <v>3.4392580435575706</v>
      </c>
    </row>
    <row r="4751" spans="1:50">
      <c r="A4751">
        <f t="shared" ca="1" si="451"/>
        <v>0.62896684046813156</v>
      </c>
      <c r="R4751">
        <f t="shared" ca="1" si="452"/>
        <v>0.12618061069914577</v>
      </c>
      <c r="AH4751">
        <f t="shared" ca="1" si="453"/>
        <v>32.929447163816803</v>
      </c>
      <c r="AI4751">
        <f t="shared" ca="1" si="454"/>
        <v>0.85429811293353886</v>
      </c>
      <c r="AX4751">
        <f t="shared" ca="1" si="455"/>
        <v>5.4020713574942478</v>
      </c>
    </row>
    <row r="4752" spans="1:50">
      <c r="A4752">
        <f t="shared" ca="1" si="451"/>
        <v>0.90767691097111969</v>
      </c>
      <c r="R4752">
        <f t="shared" ca="1" si="452"/>
        <v>0.83049011882538115</v>
      </c>
      <c r="AH4752">
        <f t="shared" ca="1" si="453"/>
        <v>22.839573809260195</v>
      </c>
      <c r="AI4752">
        <f t="shared" ca="1" si="454"/>
        <v>0.63115562456868768</v>
      </c>
      <c r="AX4752">
        <f t="shared" ca="1" si="455"/>
        <v>0.38306288723117332</v>
      </c>
    </row>
    <row r="4753" spans="1:50">
      <c r="A4753">
        <f t="shared" ca="1" si="451"/>
        <v>0.74747908736779778</v>
      </c>
      <c r="R4753">
        <f t="shared" ca="1" si="452"/>
        <v>-1.1877900573609688</v>
      </c>
      <c r="AH4753">
        <f t="shared" ca="1" si="453"/>
        <v>8.994497577347726</v>
      </c>
      <c r="AI4753">
        <f t="shared" ca="1" si="454"/>
        <v>0.1618019733378282</v>
      </c>
      <c r="AX4753">
        <f t="shared" ca="1" si="455"/>
        <v>2.3064998917294584</v>
      </c>
    </row>
    <row r="4754" spans="1:50">
      <c r="A4754">
        <f t="shared" ca="1" si="451"/>
        <v>0.76941466543809756</v>
      </c>
      <c r="R4754">
        <f t="shared" ca="1" si="452"/>
        <v>-0.22503690227301806</v>
      </c>
      <c r="AH4754">
        <f t="shared" ca="1" si="453"/>
        <v>33.446001169144964</v>
      </c>
      <c r="AI4754">
        <f t="shared" ca="1" si="454"/>
        <v>0.86298256135402507</v>
      </c>
      <c r="AX4754">
        <f t="shared" ca="1" si="455"/>
        <v>0.23565751928812825</v>
      </c>
    </row>
    <row r="4755" spans="1:50">
      <c r="A4755">
        <f t="shared" ca="1" si="451"/>
        <v>0.59197672289319969</v>
      </c>
      <c r="R4755">
        <f t="shared" ca="1" si="452"/>
        <v>0.40227745281349458</v>
      </c>
      <c r="AH4755">
        <f t="shared" ca="1" si="453"/>
        <v>23.84956693970684</v>
      </c>
      <c r="AI4755">
        <f t="shared" ca="1" si="454"/>
        <v>0.65807742537956326</v>
      </c>
      <c r="AX4755">
        <f t="shared" ca="1" si="455"/>
        <v>1.9608257413813259</v>
      </c>
    </row>
    <row r="4756" spans="1:50">
      <c r="A4756">
        <f t="shared" ca="1" si="451"/>
        <v>9.1952032385794524E-2</v>
      </c>
      <c r="R4756">
        <f t="shared" ca="1" si="452"/>
        <v>1.5550289843666871</v>
      </c>
      <c r="AH4756">
        <f t="shared" ca="1" si="453"/>
        <v>28.515449493301773</v>
      </c>
      <c r="AI4756">
        <f t="shared" ca="1" si="454"/>
        <v>0.76920704476256652</v>
      </c>
      <c r="AX4756">
        <f t="shared" ca="1" si="455"/>
        <v>1.1228059582877623</v>
      </c>
    </row>
    <row r="4757" spans="1:50">
      <c r="A4757">
        <f t="shared" ca="1" si="451"/>
        <v>0.95088134366707333</v>
      </c>
      <c r="R4757">
        <f t="shared" ca="1" si="452"/>
        <v>0.26283281360411931</v>
      </c>
      <c r="AH4757">
        <f t="shared" ca="1" si="453"/>
        <v>9.7176229392380016</v>
      </c>
      <c r="AI4757">
        <f t="shared" ca="1" si="454"/>
        <v>0.18886439117840925</v>
      </c>
      <c r="AX4757">
        <f t="shared" ca="1" si="455"/>
        <v>8.7904945365857241</v>
      </c>
    </row>
    <row r="4758" spans="1:50">
      <c r="A4758">
        <f t="shared" ca="1" si="451"/>
        <v>0.68768562111538456</v>
      </c>
      <c r="R4758">
        <f t="shared" ca="1" si="452"/>
        <v>-1.0583969792222021</v>
      </c>
      <c r="AH4758">
        <f t="shared" ca="1" si="453"/>
        <v>20.147396555503182</v>
      </c>
      <c r="AI4758">
        <f t="shared" ca="1" si="454"/>
        <v>0.55441103379280832</v>
      </c>
      <c r="AX4758">
        <f t="shared" ca="1" si="455"/>
        <v>2.6253244285350021</v>
      </c>
    </row>
    <row r="4759" spans="1:50">
      <c r="A4759">
        <f t="shared" ca="1" si="451"/>
        <v>0.689127946944743</v>
      </c>
      <c r="R4759">
        <f t="shared" ca="1" si="452"/>
        <v>-0.1404546912703063</v>
      </c>
      <c r="AH4759">
        <f t="shared" ca="1" si="453"/>
        <v>11.409365877276777</v>
      </c>
      <c r="AI4759">
        <f t="shared" ca="1" si="454"/>
        <v>0.25538147900305497</v>
      </c>
      <c r="AX4759">
        <f t="shared" ca="1" si="455"/>
        <v>2.0746000242021161</v>
      </c>
    </row>
    <row r="4760" spans="1:50">
      <c r="A4760">
        <f t="shared" ca="1" si="451"/>
        <v>0.64390952204749763</v>
      </c>
      <c r="R4760">
        <f t="shared" ca="1" si="452"/>
        <v>-0.95416532170681789</v>
      </c>
      <c r="AH4760">
        <f t="shared" ca="1" si="453"/>
        <v>7.5207980372325451</v>
      </c>
      <c r="AI4760">
        <f t="shared" ca="1" si="454"/>
        <v>0.11312480623368182</v>
      </c>
      <c r="AX4760">
        <f t="shared" ca="1" si="455"/>
        <v>1.2498763697657982</v>
      </c>
    </row>
    <row r="4761" spans="1:50">
      <c r="A4761">
        <f t="shared" ca="1" si="451"/>
        <v>0.62193100886961294</v>
      </c>
      <c r="R4761">
        <f t="shared" ca="1" si="452"/>
        <v>-0.22763182982102237</v>
      </c>
      <c r="AH4761">
        <f t="shared" ca="1" si="453"/>
        <v>18.931330169426566</v>
      </c>
      <c r="AI4761">
        <f t="shared" ca="1" si="454"/>
        <v>0.51736887747940807</v>
      </c>
      <c r="AX4761">
        <f t="shared" ca="1" si="455"/>
        <v>3.1393481773771628</v>
      </c>
    </row>
    <row r="4762" spans="1:50">
      <c r="A4762">
        <f t="shared" ca="1" si="451"/>
        <v>0.8214303474514637</v>
      </c>
      <c r="R4762">
        <f t="shared" ca="1" si="452"/>
        <v>-0.83376051178867194</v>
      </c>
      <c r="AH4762">
        <f t="shared" ca="1" si="453"/>
        <v>19.88585638642067</v>
      </c>
      <c r="AI4762">
        <f t="shared" ca="1" si="454"/>
        <v>0.54656917721035969</v>
      </c>
      <c r="AX4762">
        <f t="shared" ca="1" si="455"/>
        <v>0.71570202591253484</v>
      </c>
    </row>
    <row r="4763" spans="1:50">
      <c r="A4763">
        <f t="shared" ca="1" si="451"/>
        <v>0.49745033102460356</v>
      </c>
      <c r="R4763">
        <f t="shared" ca="1" si="452"/>
        <v>0.39118925590888631</v>
      </c>
      <c r="AH4763">
        <f t="shared" ca="1" si="453"/>
        <v>8.5389539297658068</v>
      </c>
      <c r="AI4763">
        <f t="shared" ca="1" si="454"/>
        <v>0.14582746842932581</v>
      </c>
      <c r="AX4763">
        <f t="shared" ca="1" si="455"/>
        <v>1.405231256752276</v>
      </c>
    </row>
    <row r="4764" spans="1:50">
      <c r="A4764">
        <f t="shared" ca="1" si="451"/>
        <v>0.77902103757009844</v>
      </c>
      <c r="R4764">
        <f t="shared" ca="1" si="452"/>
        <v>-0.602296776312093</v>
      </c>
      <c r="AH4764">
        <f t="shared" ca="1" si="453"/>
        <v>35.051702673478765</v>
      </c>
      <c r="AI4764">
        <f t="shared" ca="1" si="454"/>
        <v>0.88827420351895903</v>
      </c>
      <c r="AX4764">
        <f t="shared" ca="1" si="455"/>
        <v>3.6358332957001038</v>
      </c>
    </row>
    <row r="4765" spans="1:50">
      <c r="A4765">
        <f t="shared" ca="1" si="451"/>
        <v>0.56564486111513657</v>
      </c>
      <c r="R4765">
        <f t="shared" ca="1" si="452"/>
        <v>0.92789574213551351</v>
      </c>
      <c r="AH4765">
        <f t="shared" ca="1" si="453"/>
        <v>9.8938446715753372</v>
      </c>
      <c r="AI4765">
        <f t="shared" ca="1" si="454"/>
        <v>0.19577632477051943</v>
      </c>
      <c r="AX4765">
        <f t="shared" ca="1" si="455"/>
        <v>4.5400447948903487E-2</v>
      </c>
    </row>
    <row r="4766" spans="1:50">
      <c r="A4766">
        <f t="shared" ca="1" si="451"/>
        <v>0.13390656947535273</v>
      </c>
      <c r="R4766">
        <f t="shared" ca="1" si="452"/>
        <v>0.73783009463467175</v>
      </c>
      <c r="AH4766">
        <f t="shared" ca="1" si="453"/>
        <v>8.4471162302596969</v>
      </c>
      <c r="AI4766">
        <f t="shared" ca="1" si="454"/>
        <v>0.14270754521503359</v>
      </c>
      <c r="AX4766">
        <f t="shared" ca="1" si="455"/>
        <v>1.9556048397666936</v>
      </c>
    </row>
    <row r="4767" spans="1:50">
      <c r="A4767">
        <f t="shared" ca="1" si="451"/>
        <v>0.62264494205372256</v>
      </c>
      <c r="R4767">
        <f t="shared" ca="1" si="452"/>
        <v>-0.41126255577079374</v>
      </c>
      <c r="AH4767">
        <f t="shared" ca="1" si="453"/>
        <v>42.428311237086547</v>
      </c>
      <c r="AI4767">
        <f t="shared" ca="1" si="454"/>
        <v>0.9713347646387851</v>
      </c>
      <c r="AX4767">
        <f t="shared" ca="1" si="455"/>
        <v>2.7538868473870797</v>
      </c>
    </row>
    <row r="4768" spans="1:50">
      <c r="A4768">
        <f t="shared" ca="1" si="451"/>
        <v>0.33688865847380423</v>
      </c>
      <c r="R4768">
        <f t="shared" ca="1" si="452"/>
        <v>-0.29184307789125846</v>
      </c>
      <c r="AH4768">
        <f t="shared" ca="1" si="453"/>
        <v>7.7546769377996894</v>
      </c>
      <c r="AI4768">
        <f t="shared" ca="1" si="454"/>
        <v>0.12027002881928472</v>
      </c>
      <c r="AX4768">
        <f t="shared" ca="1" si="455"/>
        <v>0.31358692823398099</v>
      </c>
    </row>
    <row r="4769" spans="1:50">
      <c r="A4769">
        <f t="shared" ca="1" si="451"/>
        <v>0.76494752525656651</v>
      </c>
      <c r="R4769">
        <f t="shared" ca="1" si="452"/>
        <v>-1.2081964044461102</v>
      </c>
      <c r="AH4769">
        <f t="shared" ca="1" si="453"/>
        <v>23.128313938982298</v>
      </c>
      <c r="AI4769">
        <f t="shared" ca="1" si="454"/>
        <v>0.6389562441190535</v>
      </c>
      <c r="AX4769">
        <f t="shared" ca="1" si="455"/>
        <v>2.4573181965493469</v>
      </c>
    </row>
    <row r="4770" spans="1:50">
      <c r="A4770">
        <f t="shared" ca="1" si="451"/>
        <v>0.31910335375066856</v>
      </c>
      <c r="R4770">
        <f t="shared" ca="1" si="452"/>
        <v>0.24676904524235799</v>
      </c>
      <c r="AH4770">
        <f t="shared" ca="1" si="453"/>
        <v>14.076822284123232</v>
      </c>
      <c r="AI4770">
        <f t="shared" ca="1" si="454"/>
        <v>0.35476265139676721</v>
      </c>
      <c r="AX4770">
        <f t="shared" ca="1" si="455"/>
        <v>3.3336831928554322</v>
      </c>
    </row>
    <row r="4771" spans="1:50">
      <c r="A4771">
        <f t="shared" ca="1" si="451"/>
        <v>4.3927348194825799E-2</v>
      </c>
      <c r="R4771">
        <f t="shared" ca="1" si="452"/>
        <v>0.2958379820441342</v>
      </c>
      <c r="AH4771">
        <f t="shared" ca="1" si="453"/>
        <v>19.348878220971521</v>
      </c>
      <c r="AI4771">
        <f t="shared" ca="1" si="454"/>
        <v>0.53025436684358307</v>
      </c>
      <c r="AX4771">
        <f t="shared" ca="1" si="455"/>
        <v>0.15320729611794234</v>
      </c>
    </row>
    <row r="4772" spans="1:50">
      <c r="A4772">
        <f t="shared" ca="1" si="451"/>
        <v>0.85132951778315002</v>
      </c>
      <c r="R4772">
        <f t="shared" ca="1" si="452"/>
        <v>0.71508329925674341</v>
      </c>
      <c r="AH4772">
        <f t="shared" ca="1" si="453"/>
        <v>6.3944368414759216</v>
      </c>
      <c r="AI4772">
        <f t="shared" ca="1" si="454"/>
        <v>8.1777645039249114E-2</v>
      </c>
      <c r="AX4772">
        <f t="shared" ca="1" si="455"/>
        <v>0.77647836450425445</v>
      </c>
    </row>
    <row r="4773" spans="1:50">
      <c r="A4773">
        <f t="shared" ca="1" si="451"/>
        <v>0.90067412185275608</v>
      </c>
      <c r="R4773">
        <f t="shared" ca="1" si="452"/>
        <v>1.2927651621957743</v>
      </c>
      <c r="AH4773">
        <f t="shared" ca="1" si="453"/>
        <v>10.994420087965899</v>
      </c>
      <c r="AI4773">
        <f t="shared" ca="1" si="454"/>
        <v>0.23928236786296075</v>
      </c>
      <c r="AX4773">
        <f t="shared" ca="1" si="455"/>
        <v>0.80166300494378662</v>
      </c>
    </row>
    <row r="4774" spans="1:50">
      <c r="A4774">
        <f t="shared" ca="1" si="451"/>
        <v>0.18610329560962002</v>
      </c>
      <c r="R4774">
        <f t="shared" ca="1" si="452"/>
        <v>-0.8856225756257633</v>
      </c>
      <c r="AH4774">
        <f t="shared" ca="1" si="453"/>
        <v>19.208364127907178</v>
      </c>
      <c r="AI4774">
        <f t="shared" ca="1" si="454"/>
        <v>0.52593758016022318</v>
      </c>
      <c r="AX4774">
        <f t="shared" ca="1" si="455"/>
        <v>0.5624571533927899</v>
      </c>
    </row>
    <row r="4775" spans="1:50">
      <c r="A4775">
        <f t="shared" ca="1" si="451"/>
        <v>0.17437630275026883</v>
      </c>
      <c r="R4775">
        <f t="shared" ca="1" si="452"/>
        <v>0.33537994656199932</v>
      </c>
      <c r="AH4775">
        <f t="shared" ca="1" si="453"/>
        <v>9.8065270116233165</v>
      </c>
      <c r="AI4775">
        <f t="shared" ca="1" si="454"/>
        <v>0.19233594405939547</v>
      </c>
      <c r="AX4775">
        <f t="shared" ca="1" si="455"/>
        <v>1.4734264288161392</v>
      </c>
    </row>
    <row r="4776" spans="1:50">
      <c r="A4776">
        <f t="shared" ca="1" si="451"/>
        <v>0.73337180800607604</v>
      </c>
      <c r="R4776">
        <f t="shared" ca="1" si="452"/>
        <v>-1.4029277360188093</v>
      </c>
      <c r="AH4776">
        <f t="shared" ca="1" si="453"/>
        <v>8.46122365071089</v>
      </c>
      <c r="AI4776">
        <f t="shared" ca="1" si="454"/>
        <v>0.14318461133469862</v>
      </c>
      <c r="AX4776">
        <f t="shared" ca="1" si="455"/>
        <v>0.20227266640822825</v>
      </c>
    </row>
    <row r="4777" spans="1:50">
      <c r="A4777">
        <f t="shared" ca="1" si="451"/>
        <v>0.21688405742737427</v>
      </c>
      <c r="R4777">
        <f t="shared" ca="1" si="452"/>
        <v>1.4939011990859641</v>
      </c>
      <c r="AH4777">
        <f t="shared" ca="1" si="453"/>
        <v>12.843658652219716</v>
      </c>
      <c r="AI4777">
        <f t="shared" ca="1" si="454"/>
        <v>0.3097031488236166</v>
      </c>
      <c r="AX4777">
        <f t="shared" ca="1" si="455"/>
        <v>2.739845057881499</v>
      </c>
    </row>
    <row r="4778" spans="1:50">
      <c r="A4778">
        <f t="shared" ca="1" si="451"/>
        <v>0.86537436319519601</v>
      </c>
      <c r="R4778">
        <f t="shared" ca="1" si="452"/>
        <v>-0.60194496201899661</v>
      </c>
      <c r="AH4778">
        <f t="shared" ca="1" si="453"/>
        <v>5.867615584355641</v>
      </c>
      <c r="AI4778">
        <f t="shared" ca="1" si="454"/>
        <v>6.8857825291546382E-2</v>
      </c>
      <c r="AX4778">
        <f t="shared" ca="1" si="455"/>
        <v>0.11523953383170364</v>
      </c>
    </row>
    <row r="4779" spans="1:50">
      <c r="A4779">
        <f t="shared" ca="1" si="451"/>
        <v>0.18022807204540847</v>
      </c>
      <c r="R4779">
        <f t="shared" ca="1" si="452"/>
        <v>0.57217652255748819</v>
      </c>
      <c r="AH4779">
        <f t="shared" ca="1" si="453"/>
        <v>16.68579484265112</v>
      </c>
      <c r="AI4779">
        <f t="shared" ca="1" si="454"/>
        <v>0.44508186736703448</v>
      </c>
      <c r="AX4779">
        <f t="shared" ca="1" si="455"/>
        <v>0.34418876083506567</v>
      </c>
    </row>
    <row r="4780" spans="1:50">
      <c r="A4780">
        <f t="shared" ca="1" si="451"/>
        <v>1.1346850418688881E-2</v>
      </c>
      <c r="R4780">
        <f t="shared" ca="1" si="452"/>
        <v>-0.63659376243466914</v>
      </c>
      <c r="AH4780">
        <f t="shared" ca="1" si="453"/>
        <v>9.9770169308554824</v>
      </c>
      <c r="AI4780">
        <f t="shared" ca="1" si="454"/>
        <v>0.19908173367715387</v>
      </c>
      <c r="AX4780">
        <f t="shared" ca="1" si="455"/>
        <v>0.50519383126562223</v>
      </c>
    </row>
    <row r="4781" spans="1:50">
      <c r="A4781">
        <f t="shared" ca="1" si="451"/>
        <v>0.70520743625713733</v>
      </c>
      <c r="R4781">
        <f t="shared" ca="1" si="452"/>
        <v>-0.44803674049262732</v>
      </c>
      <c r="AH4781">
        <f t="shared" ca="1" si="453"/>
        <v>7.1837057324330944</v>
      </c>
      <c r="AI4781">
        <f t="shared" ca="1" si="454"/>
        <v>0.10321125610038417</v>
      </c>
      <c r="AX4781">
        <f t="shared" ca="1" si="455"/>
        <v>3.8649824932438044</v>
      </c>
    </row>
    <row r="4782" spans="1:50">
      <c r="A4782">
        <f t="shared" ca="1" si="451"/>
        <v>0.87945527246032118</v>
      </c>
      <c r="R4782">
        <f t="shared" ca="1" si="452"/>
        <v>-1.3436585152430478</v>
      </c>
      <c r="AH4782">
        <f t="shared" ca="1" si="453"/>
        <v>28.64977898659177</v>
      </c>
      <c r="AI4782">
        <f t="shared" ca="1" si="454"/>
        <v>0.77208403133931081</v>
      </c>
      <c r="AX4782">
        <f t="shared" ca="1" si="455"/>
        <v>2.421072947586802</v>
      </c>
    </row>
    <row r="4783" spans="1:50">
      <c r="A4783">
        <f t="shared" ca="1" si="451"/>
        <v>0.1070332732778948</v>
      </c>
      <c r="R4783">
        <f t="shared" ca="1" si="452"/>
        <v>1.1904508646402152</v>
      </c>
      <c r="AH4783">
        <f t="shared" ca="1" si="453"/>
        <v>2.7231285235268783</v>
      </c>
      <c r="AI4783">
        <f t="shared" ca="1" si="454"/>
        <v>1.4830857911291351E-2</v>
      </c>
      <c r="AX4783">
        <f t="shared" ca="1" si="455"/>
        <v>1.7224260308365296</v>
      </c>
    </row>
    <row r="4784" spans="1:50">
      <c r="A4784">
        <f t="shared" ca="1" si="451"/>
        <v>0.7694213284709801</v>
      </c>
      <c r="R4784">
        <f t="shared" ca="1" si="452"/>
        <v>0.64892026718950491</v>
      </c>
      <c r="AH4784">
        <f t="shared" ca="1" si="453"/>
        <v>11.095312646254939</v>
      </c>
      <c r="AI4784">
        <f t="shared" ca="1" si="454"/>
        <v>0.2432126509536745</v>
      </c>
      <c r="AX4784">
        <f t="shared" ca="1" si="455"/>
        <v>1.0351660603959447</v>
      </c>
    </row>
    <row r="4785" spans="1:50">
      <c r="A4785">
        <f t="shared" ca="1" si="451"/>
        <v>0.48722723465199891</v>
      </c>
      <c r="R4785">
        <f t="shared" ca="1" si="452"/>
        <v>-6.173481271951381E-2</v>
      </c>
      <c r="AH4785">
        <f t="shared" ca="1" si="453"/>
        <v>16.936826585521807</v>
      </c>
      <c r="AI4785">
        <f t="shared" ca="1" si="454"/>
        <v>0.4534132818820712</v>
      </c>
      <c r="AX4785">
        <f t="shared" ca="1" si="455"/>
        <v>2.3457033597703578</v>
      </c>
    </row>
    <row r="4786" spans="1:50">
      <c r="A4786">
        <f t="shared" ca="1" si="451"/>
        <v>2.3999220325971682E-2</v>
      </c>
      <c r="R4786">
        <f t="shared" ca="1" si="452"/>
        <v>-5.6794664557949147E-2</v>
      </c>
      <c r="AH4786">
        <f t="shared" ca="1" si="453"/>
        <v>9.8311324082783518</v>
      </c>
      <c r="AI4786">
        <f t="shared" ca="1" si="454"/>
        <v>0.19330232885820176</v>
      </c>
      <c r="AX4786">
        <f t="shared" ca="1" si="455"/>
        <v>0.11470197079954604</v>
      </c>
    </row>
    <row r="4787" spans="1:50">
      <c r="A4787">
        <f t="shared" ca="1" si="451"/>
        <v>0.19385523393302617</v>
      </c>
      <c r="R4787">
        <f t="shared" ca="1" si="452"/>
        <v>6.3820263343710354E-2</v>
      </c>
      <c r="AH4787">
        <f t="shared" ca="1" si="453"/>
        <v>6.3413081263723363</v>
      </c>
      <c r="AI4787">
        <f t="shared" ca="1" si="454"/>
        <v>8.0424377507191669E-2</v>
      </c>
      <c r="AX4787">
        <f t="shared" ca="1" si="455"/>
        <v>4.8662027602186591</v>
      </c>
    </row>
    <row r="4788" spans="1:50">
      <c r="A4788">
        <f t="shared" ca="1" si="451"/>
        <v>0.3413627248329989</v>
      </c>
      <c r="R4788">
        <f t="shared" ca="1" si="452"/>
        <v>-0.75256676142010559</v>
      </c>
      <c r="AH4788">
        <f t="shared" ca="1" si="453"/>
        <v>35.276407953091052</v>
      </c>
      <c r="AI4788">
        <f t="shared" ca="1" si="454"/>
        <v>0.89160791861809974</v>
      </c>
      <c r="AX4788">
        <f t="shared" ca="1" si="455"/>
        <v>0.22669426628907624</v>
      </c>
    </row>
    <row r="4789" spans="1:50">
      <c r="A4789">
        <f t="shared" ca="1" si="451"/>
        <v>0.6351703967619825</v>
      </c>
      <c r="R4789">
        <f t="shared" ca="1" si="452"/>
        <v>-0.85764722899419621</v>
      </c>
      <c r="AH4789">
        <f t="shared" ca="1" si="453"/>
        <v>2.5642129189058283</v>
      </c>
      <c r="AI4789">
        <f t="shared" ca="1" si="454"/>
        <v>1.3150375786967095E-2</v>
      </c>
      <c r="AX4789">
        <f t="shared" ca="1" si="455"/>
        <v>1.1364223535861453</v>
      </c>
    </row>
    <row r="4790" spans="1:50">
      <c r="A4790">
        <f t="shared" ca="1" si="451"/>
        <v>0.23115983761389114</v>
      </c>
      <c r="R4790">
        <f t="shared" ca="1" si="452"/>
        <v>1.3074295355625276</v>
      </c>
      <c r="AH4790">
        <f t="shared" ca="1" si="453"/>
        <v>7.6724875957471141</v>
      </c>
      <c r="AI4790">
        <f t="shared" ca="1" si="454"/>
        <v>0.11773413181378667</v>
      </c>
      <c r="AX4790">
        <f t="shared" ca="1" si="455"/>
        <v>4.5556924577927731</v>
      </c>
    </row>
    <row r="4791" spans="1:50">
      <c r="A4791">
        <f t="shared" ca="1" si="451"/>
        <v>0.17289953860277874</v>
      </c>
      <c r="R4791">
        <f t="shared" ca="1" si="452"/>
        <v>0.45094073469761481</v>
      </c>
      <c r="AH4791">
        <f t="shared" ca="1" si="453"/>
        <v>9.0254287048756066</v>
      </c>
      <c r="AI4791">
        <f t="shared" ca="1" si="454"/>
        <v>0.16291672661358514</v>
      </c>
      <c r="AX4791">
        <f t="shared" ca="1" si="455"/>
        <v>1.7851123821314767</v>
      </c>
    </row>
    <row r="4792" spans="1:50">
      <c r="A4792">
        <f t="shared" ca="1" si="451"/>
        <v>0.19802549921030244</v>
      </c>
      <c r="R4792">
        <f t="shared" ca="1" si="452"/>
        <v>-1.1909959424226062</v>
      </c>
      <c r="AH4792">
        <f t="shared" ca="1" si="453"/>
        <v>21.056919766659249</v>
      </c>
      <c r="AI4792">
        <f t="shared" ca="1" si="454"/>
        <v>0.58114905330319999</v>
      </c>
      <c r="AX4792">
        <f t="shared" ca="1" si="455"/>
        <v>0.6670849508993808</v>
      </c>
    </row>
    <row r="4793" spans="1:50">
      <c r="A4793">
        <f t="shared" ca="1" si="451"/>
        <v>4.9588934496577086E-2</v>
      </c>
      <c r="R4793">
        <f t="shared" ca="1" si="452"/>
        <v>0.32111093369493049</v>
      </c>
      <c r="AH4793">
        <f t="shared" ca="1" si="453"/>
        <v>16.944678296643453</v>
      </c>
      <c r="AI4793">
        <f t="shared" ca="1" si="454"/>
        <v>0.45367285354380282</v>
      </c>
      <c r="AX4793">
        <f t="shared" ca="1" si="455"/>
        <v>1.0384021629240627</v>
      </c>
    </row>
    <row r="4794" spans="1:50">
      <c r="A4794">
        <f t="shared" ca="1" si="451"/>
        <v>5.0233164014567788E-2</v>
      </c>
      <c r="R4794">
        <f t="shared" ca="1" si="452"/>
        <v>-0.29513938158337716</v>
      </c>
      <c r="AH4794">
        <f t="shared" ca="1" si="453"/>
        <v>28.474418946479428</v>
      </c>
      <c r="AI4794">
        <f t="shared" ca="1" si="454"/>
        <v>0.76832468015415811</v>
      </c>
      <c r="AX4794">
        <f t="shared" ca="1" si="455"/>
        <v>4.5493138880938595</v>
      </c>
    </row>
    <row r="4795" spans="1:50">
      <c r="A4795">
        <f t="shared" ca="1" si="451"/>
        <v>0.28969991913059667</v>
      </c>
      <c r="R4795">
        <f t="shared" ca="1" si="452"/>
        <v>-0.45033779804045049</v>
      </c>
      <c r="AH4795">
        <f t="shared" ca="1" si="453"/>
        <v>29.867273858045856</v>
      </c>
      <c r="AI4795">
        <f t="shared" ca="1" si="454"/>
        <v>0.7973366690465381</v>
      </c>
      <c r="AX4795">
        <f t="shared" ca="1" si="455"/>
        <v>0.66586054278219531</v>
      </c>
    </row>
    <row r="4796" spans="1:50">
      <c r="A4796">
        <f t="shared" ca="1" si="451"/>
        <v>0.90852183163757627</v>
      </c>
      <c r="R4796">
        <f t="shared" ca="1" si="452"/>
        <v>1.5105299528336518</v>
      </c>
      <c r="AH4796">
        <f t="shared" ca="1" si="453"/>
        <v>7.8227214228549098</v>
      </c>
      <c r="AI4796">
        <f t="shared" ca="1" si="454"/>
        <v>0.12238994091918631</v>
      </c>
      <c r="AX4796">
        <f t="shared" ca="1" si="455"/>
        <v>1.2441806818436527</v>
      </c>
    </row>
    <row r="4797" spans="1:50">
      <c r="A4797">
        <f t="shared" ca="1" si="451"/>
        <v>0.28784909733660358</v>
      </c>
      <c r="R4797">
        <f t="shared" ca="1" si="452"/>
        <v>1.7161979619236241</v>
      </c>
      <c r="AH4797">
        <f t="shared" ca="1" si="453"/>
        <v>11.255040276672197</v>
      </c>
      <c r="AI4797">
        <f t="shared" ca="1" si="454"/>
        <v>0.24941404801885314</v>
      </c>
      <c r="AX4797">
        <f t="shared" ca="1" si="455"/>
        <v>0.79183421983192925</v>
      </c>
    </row>
    <row r="4798" spans="1:50">
      <c r="A4798">
        <f t="shared" ca="1" si="451"/>
        <v>0.12994788869503626</v>
      </c>
      <c r="R4798">
        <f t="shared" ca="1" si="452"/>
        <v>0.21327137120904419</v>
      </c>
      <c r="AH4798">
        <f t="shared" ca="1" si="453"/>
        <v>30.897632354326618</v>
      </c>
      <c r="AI4798">
        <f t="shared" ca="1" si="454"/>
        <v>0.81754977516476535</v>
      </c>
      <c r="AX4798">
        <f t="shared" ca="1" si="455"/>
        <v>3.5278333799760673</v>
      </c>
    </row>
    <row r="4799" spans="1:50">
      <c r="A4799">
        <f t="shared" ca="1" si="451"/>
        <v>0.86998190757915572</v>
      </c>
      <c r="R4799">
        <f t="shared" ca="1" si="452"/>
        <v>0.63468499689464741</v>
      </c>
      <c r="AH4799">
        <f t="shared" ca="1" si="453"/>
        <v>14.076059822627272</v>
      </c>
      <c r="AI4799">
        <f t="shared" ca="1" si="454"/>
        <v>0.35473526106627273</v>
      </c>
      <c r="AX4799">
        <f t="shared" ca="1" si="455"/>
        <v>4.7435757966945564</v>
      </c>
    </row>
    <row r="4800" spans="1:50">
      <c r="A4800">
        <f t="shared" ca="1" si="451"/>
        <v>0.18963649779961811</v>
      </c>
      <c r="R4800">
        <f t="shared" ca="1" si="452"/>
        <v>-0.69670268923968481</v>
      </c>
      <c r="AH4800">
        <f t="shared" ca="1" si="453"/>
        <v>36.594598445882156</v>
      </c>
      <c r="AI4800">
        <f t="shared" ca="1" si="454"/>
        <v>0.91014760458642741</v>
      </c>
      <c r="AX4800">
        <f t="shared" ca="1" si="455"/>
        <v>0.14697221129330354</v>
      </c>
    </row>
    <row r="4801" spans="1:50">
      <c r="A4801">
        <f t="shared" ca="1" si="451"/>
        <v>0.3808222390272733</v>
      </c>
      <c r="R4801">
        <f t="shared" ca="1" si="452"/>
        <v>-2.5797207602207943</v>
      </c>
      <c r="AH4801">
        <f t="shared" ca="1" si="453"/>
        <v>11.608419618804056</v>
      </c>
      <c r="AI4801">
        <f t="shared" ca="1" si="454"/>
        <v>0.26304327791708526</v>
      </c>
      <c r="AX4801">
        <f t="shared" ca="1" si="455"/>
        <v>2.8459145513437711</v>
      </c>
    </row>
    <row r="4802" spans="1:50">
      <c r="A4802">
        <f t="shared" ca="1" si="451"/>
        <v>0.36655701482132652</v>
      </c>
      <c r="R4802">
        <f t="shared" ca="1" si="452"/>
        <v>0.55845619507004418</v>
      </c>
      <c r="AH4802">
        <f t="shared" ca="1" si="453"/>
        <v>31.110797234944076</v>
      </c>
      <c r="AI4802">
        <f t="shared" ca="1" si="454"/>
        <v>0.82159900945030184</v>
      </c>
      <c r="AX4802">
        <f t="shared" ca="1" si="455"/>
        <v>13.452192866057219</v>
      </c>
    </row>
    <row r="4803" spans="1:50">
      <c r="A4803">
        <f t="shared" ref="A4803:A4866" ca="1" si="456">RAND()</f>
        <v>0.78298244696980623</v>
      </c>
      <c r="R4803">
        <f t="shared" ref="R4803:R4866" ca="1" si="457">_xlfn.NORM.INV(RAND(),0,1)</f>
        <v>-0.11133584521131761</v>
      </c>
      <c r="AH4803">
        <f t="shared" ref="AH4803:AH4866" ca="1" si="458">IF(AI4803&lt;$AL$4,$AL$1+SQRT(AI4803*($AL$2-$AL$1)*($AL$3-$AL$1)),$AL$2-SQRT((1-AI4803)*($AL$2-$AL$1)*($AL$2-$AL$3)))</f>
        <v>9.1360033073804114</v>
      </c>
      <c r="AI4803">
        <f t="shared" ref="AI4803:AI4866" ca="1" si="459">RAND()</f>
        <v>0.16693311286493162</v>
      </c>
      <c r="AX4803">
        <f t="shared" ref="AX4803:AX4866" ca="1" si="460">-LN(1-RAND())/$AW$2</f>
        <v>0.56193470497226417</v>
      </c>
    </row>
    <row r="4804" spans="1:50">
      <c r="A4804">
        <f t="shared" ca="1" si="456"/>
        <v>0.92715691433136538</v>
      </c>
      <c r="R4804">
        <f t="shared" ca="1" si="457"/>
        <v>-0.73121483311465962</v>
      </c>
      <c r="AH4804">
        <f t="shared" ca="1" si="458"/>
        <v>11.277294640907449</v>
      </c>
      <c r="AI4804">
        <f t="shared" ca="1" si="459"/>
        <v>0.25027604483645249</v>
      </c>
      <c r="AX4804">
        <f t="shared" ca="1" si="460"/>
        <v>1.9215001314218625</v>
      </c>
    </row>
    <row r="4805" spans="1:50">
      <c r="A4805">
        <f t="shared" ca="1" si="456"/>
        <v>0.51250246770860741</v>
      </c>
      <c r="R4805">
        <f t="shared" ca="1" si="457"/>
        <v>2.2846650249237719</v>
      </c>
      <c r="AH4805">
        <f t="shared" ca="1" si="458"/>
        <v>10.226950228804974</v>
      </c>
      <c r="AI4805">
        <f t="shared" ca="1" si="459"/>
        <v>0.20905225594902166</v>
      </c>
      <c r="AX4805">
        <f t="shared" ca="1" si="460"/>
        <v>0.15659018617348547</v>
      </c>
    </row>
    <row r="4806" spans="1:50">
      <c r="A4806">
        <f t="shared" ca="1" si="456"/>
        <v>0.77725505460517297</v>
      </c>
      <c r="R4806">
        <f t="shared" ca="1" si="457"/>
        <v>0.90130729113182684</v>
      </c>
      <c r="AH4806">
        <f t="shared" ca="1" si="458"/>
        <v>20.375471938908962</v>
      </c>
      <c r="AI4806">
        <f t="shared" ca="1" si="459"/>
        <v>0.56119366857881481</v>
      </c>
      <c r="AX4806">
        <f t="shared" ca="1" si="460"/>
        <v>3.8174581394484624</v>
      </c>
    </row>
    <row r="4807" spans="1:50">
      <c r="A4807">
        <f t="shared" ca="1" si="456"/>
        <v>0.33503214101719991</v>
      </c>
      <c r="R4807">
        <f t="shared" ca="1" si="457"/>
        <v>1.8448445053227958</v>
      </c>
      <c r="AH4807">
        <f t="shared" ca="1" si="458"/>
        <v>6.7844081300429222</v>
      </c>
      <c r="AI4807">
        <f t="shared" ca="1" si="459"/>
        <v>9.2056387349985003E-2</v>
      </c>
      <c r="AX4807">
        <f t="shared" ca="1" si="460"/>
        <v>0.75310832411260809</v>
      </c>
    </row>
    <row r="4808" spans="1:50">
      <c r="A4808">
        <f t="shared" ca="1" si="456"/>
        <v>3.75554313170674E-2</v>
      </c>
      <c r="R4808">
        <f t="shared" ca="1" si="457"/>
        <v>0.85106900932411633</v>
      </c>
      <c r="AH4808">
        <f t="shared" ca="1" si="458"/>
        <v>5.0111942889946928</v>
      </c>
      <c r="AI4808">
        <f t="shared" ca="1" si="459"/>
        <v>5.0224136404106057E-2</v>
      </c>
      <c r="AX4808">
        <f t="shared" ca="1" si="460"/>
        <v>5.04679591870394</v>
      </c>
    </row>
    <row r="4809" spans="1:50">
      <c r="A4809">
        <f t="shared" ca="1" si="456"/>
        <v>0.11038860728561894</v>
      </c>
      <c r="R4809">
        <f t="shared" ca="1" si="457"/>
        <v>-1.996582947216144</v>
      </c>
      <c r="AH4809">
        <f t="shared" ca="1" si="458"/>
        <v>12.017808667021384</v>
      </c>
      <c r="AI4809">
        <f t="shared" ca="1" si="459"/>
        <v>0.27867657077250196</v>
      </c>
      <c r="AX4809">
        <f t="shared" ca="1" si="460"/>
        <v>3.3093517607098799</v>
      </c>
    </row>
    <row r="4810" spans="1:50">
      <c r="A4810">
        <f t="shared" ca="1" si="456"/>
        <v>0.91375490544871873</v>
      </c>
      <c r="R4810">
        <f t="shared" ca="1" si="457"/>
        <v>2.1682948094622935E-2</v>
      </c>
      <c r="AH4810">
        <f t="shared" ca="1" si="458"/>
        <v>35.980875273725445</v>
      </c>
      <c r="AI4810">
        <f t="shared" ca="1" si="459"/>
        <v>0.90173207095457875</v>
      </c>
      <c r="AX4810">
        <f t="shared" ca="1" si="460"/>
        <v>2.4169640902067653</v>
      </c>
    </row>
    <row r="4811" spans="1:50">
      <c r="A4811">
        <f t="shared" ca="1" si="456"/>
        <v>0.50355804560180262</v>
      </c>
      <c r="R4811">
        <f t="shared" ca="1" si="457"/>
        <v>0.31505920536023052</v>
      </c>
      <c r="AH4811">
        <f t="shared" ca="1" si="458"/>
        <v>10.942930460348641</v>
      </c>
      <c r="AI4811">
        <f t="shared" ca="1" si="459"/>
        <v>0.23727265948741916</v>
      </c>
      <c r="AX4811">
        <f t="shared" ca="1" si="460"/>
        <v>7.3076293240688109E-2</v>
      </c>
    </row>
    <row r="4812" spans="1:50">
      <c r="A4812">
        <f t="shared" ca="1" si="456"/>
        <v>0.76151457580908732</v>
      </c>
      <c r="R4812">
        <f t="shared" ca="1" si="457"/>
        <v>0.8134848622848545</v>
      </c>
      <c r="AH4812">
        <f t="shared" ca="1" si="458"/>
        <v>10.398660859935312</v>
      </c>
      <c r="AI4812">
        <f t="shared" ca="1" si="459"/>
        <v>0.21586696915679027</v>
      </c>
      <c r="AX4812">
        <f t="shared" ca="1" si="460"/>
        <v>0.49302115384457762</v>
      </c>
    </row>
    <row r="4813" spans="1:50">
      <c r="A4813">
        <f t="shared" ca="1" si="456"/>
        <v>0.95691867289590682</v>
      </c>
      <c r="R4813">
        <f t="shared" ca="1" si="457"/>
        <v>7.2299179985195125E-2</v>
      </c>
      <c r="AH4813">
        <f t="shared" ca="1" si="458"/>
        <v>6.4651095941427439</v>
      </c>
      <c r="AI4813">
        <f t="shared" ca="1" si="459"/>
        <v>8.3595284128553105E-2</v>
      </c>
      <c r="AX4813">
        <f t="shared" ca="1" si="460"/>
        <v>5.3539104361944938</v>
      </c>
    </row>
    <row r="4814" spans="1:50">
      <c r="A4814">
        <f t="shared" ca="1" si="456"/>
        <v>0.81373767284378051</v>
      </c>
      <c r="R4814">
        <f t="shared" ca="1" si="457"/>
        <v>9.5457512475003947E-2</v>
      </c>
      <c r="AH4814">
        <f t="shared" ca="1" si="458"/>
        <v>12.266991459064002</v>
      </c>
      <c r="AI4814">
        <f t="shared" ca="1" si="459"/>
        <v>0.28811003322482553</v>
      </c>
      <c r="AX4814">
        <f t="shared" ca="1" si="460"/>
        <v>0.17707297136418981</v>
      </c>
    </row>
    <row r="4815" spans="1:50">
      <c r="A4815">
        <f t="shared" ca="1" si="456"/>
        <v>0.11206133183880762</v>
      </c>
      <c r="R4815">
        <f t="shared" ca="1" si="457"/>
        <v>-0.28373158343918803</v>
      </c>
      <c r="AH4815">
        <f t="shared" ca="1" si="458"/>
        <v>22.903193073798082</v>
      </c>
      <c r="AI4815">
        <f t="shared" ca="1" si="459"/>
        <v>0.63288152720206792</v>
      </c>
      <c r="AX4815">
        <f t="shared" ca="1" si="460"/>
        <v>3.7362658306628607</v>
      </c>
    </row>
    <row r="4816" spans="1:50">
      <c r="A4816">
        <f t="shared" ca="1" si="456"/>
        <v>0.97285777392938133</v>
      </c>
      <c r="R4816">
        <f t="shared" ca="1" si="457"/>
        <v>2.2862287422355108</v>
      </c>
      <c r="AH4816">
        <f t="shared" ca="1" si="458"/>
        <v>34.488700060439982</v>
      </c>
      <c r="AI4816">
        <f t="shared" ca="1" si="459"/>
        <v>0.87969978709250274</v>
      </c>
      <c r="AX4816">
        <f t="shared" ca="1" si="460"/>
        <v>7.7911517029754032E-2</v>
      </c>
    </row>
    <row r="4817" spans="1:50">
      <c r="A4817">
        <f t="shared" ca="1" si="456"/>
        <v>0.47861339344409382</v>
      </c>
      <c r="R4817">
        <f t="shared" ca="1" si="457"/>
        <v>-1.0220670014438156</v>
      </c>
      <c r="AH4817">
        <f t="shared" ca="1" si="458"/>
        <v>10.713248143528681</v>
      </c>
      <c r="AI4817">
        <f t="shared" ca="1" si="459"/>
        <v>0.22827556428402362</v>
      </c>
      <c r="AX4817">
        <f t="shared" ca="1" si="460"/>
        <v>0.17837864686021773</v>
      </c>
    </row>
    <row r="4818" spans="1:50">
      <c r="A4818">
        <f t="shared" ca="1" si="456"/>
        <v>0.7054585645632141</v>
      </c>
      <c r="R4818">
        <f t="shared" ca="1" si="457"/>
        <v>2.1067395153516251</v>
      </c>
      <c r="AH4818">
        <f t="shared" ca="1" si="458"/>
        <v>38.841043022985993</v>
      </c>
      <c r="AI4818">
        <f t="shared" ca="1" si="459"/>
        <v>0.9377388395925752</v>
      </c>
      <c r="AX4818">
        <f t="shared" ca="1" si="460"/>
        <v>0.94030242792825691</v>
      </c>
    </row>
    <row r="4819" spans="1:50">
      <c r="A4819">
        <f t="shared" ca="1" si="456"/>
        <v>0.49070741466953771</v>
      </c>
      <c r="R4819">
        <f t="shared" ca="1" si="457"/>
        <v>-1.5408126603023211</v>
      </c>
      <c r="AH4819">
        <f t="shared" ca="1" si="458"/>
        <v>9.6128255147040864</v>
      </c>
      <c r="AI4819">
        <f t="shared" ca="1" si="459"/>
        <v>0.18481282875229177</v>
      </c>
      <c r="AX4819">
        <f t="shared" ca="1" si="460"/>
        <v>0.12527485187635559</v>
      </c>
    </row>
    <row r="4820" spans="1:50">
      <c r="A4820">
        <f t="shared" ca="1" si="456"/>
        <v>0.59533078797614125</v>
      </c>
      <c r="R4820">
        <f t="shared" ca="1" si="457"/>
        <v>-1.1363741166653301</v>
      </c>
      <c r="AH4820">
        <f t="shared" ca="1" si="458"/>
        <v>30.310275259069055</v>
      </c>
      <c r="AI4820">
        <f t="shared" ca="1" si="459"/>
        <v>0.80615736981318586</v>
      </c>
      <c r="AX4820">
        <f t="shared" ca="1" si="460"/>
        <v>0.29759507918739408</v>
      </c>
    </row>
    <row r="4821" spans="1:50">
      <c r="A4821">
        <f t="shared" ca="1" si="456"/>
        <v>0.43004385383932353</v>
      </c>
      <c r="R4821">
        <f t="shared" ca="1" si="457"/>
        <v>0.122303704416877</v>
      </c>
      <c r="AH4821">
        <f t="shared" ca="1" si="458"/>
        <v>36.260472028019421</v>
      </c>
      <c r="AI4821">
        <f t="shared" ca="1" si="459"/>
        <v>0.90561268555358165</v>
      </c>
      <c r="AX4821">
        <f t="shared" ca="1" si="460"/>
        <v>0.57942471128846451</v>
      </c>
    </row>
    <row r="4822" spans="1:50">
      <c r="A4822">
        <f t="shared" ca="1" si="456"/>
        <v>0.19619337288144278</v>
      </c>
      <c r="R4822">
        <f t="shared" ca="1" si="457"/>
        <v>2.0955223979267874</v>
      </c>
      <c r="AH4822">
        <f t="shared" ca="1" si="458"/>
        <v>13.73053659357609</v>
      </c>
      <c r="AI4822">
        <f t="shared" ca="1" si="459"/>
        <v>0.34226301210503851</v>
      </c>
      <c r="AX4822">
        <f t="shared" ca="1" si="460"/>
        <v>1.4403664386596859</v>
      </c>
    </row>
    <row r="4823" spans="1:50">
      <c r="A4823">
        <f t="shared" ca="1" si="456"/>
        <v>0.72809720589107696</v>
      </c>
      <c r="R4823">
        <f t="shared" ca="1" si="457"/>
        <v>-1.2199759406946211</v>
      </c>
      <c r="AH4823">
        <f t="shared" ca="1" si="458"/>
        <v>3.4982282885111684</v>
      </c>
      <c r="AI4823">
        <f t="shared" ca="1" si="459"/>
        <v>2.4475202317079559E-2</v>
      </c>
      <c r="AX4823">
        <f t="shared" ca="1" si="460"/>
        <v>0.28834337065218218</v>
      </c>
    </row>
    <row r="4824" spans="1:50">
      <c r="A4824">
        <f t="shared" ca="1" si="456"/>
        <v>0.65210816392757154</v>
      </c>
      <c r="R4824">
        <f t="shared" ca="1" si="457"/>
        <v>1.2651628118033758</v>
      </c>
      <c r="AH4824">
        <f t="shared" ca="1" si="458"/>
        <v>31.734751803871127</v>
      </c>
      <c r="AI4824">
        <f t="shared" ca="1" si="459"/>
        <v>0.83319035416690546</v>
      </c>
      <c r="AX4824">
        <f t="shared" ca="1" si="460"/>
        <v>1.5922640651984168</v>
      </c>
    </row>
    <row r="4825" spans="1:50">
      <c r="A4825">
        <f t="shared" ca="1" si="456"/>
        <v>0.68779996901125418</v>
      </c>
      <c r="R4825">
        <f t="shared" ca="1" si="457"/>
        <v>0.37015045151897208</v>
      </c>
      <c r="AH4825">
        <f t="shared" ca="1" si="458"/>
        <v>36.050505865214483</v>
      </c>
      <c r="AI4825">
        <f t="shared" ca="1" si="459"/>
        <v>0.90270580669179223</v>
      </c>
      <c r="AX4825">
        <f t="shared" ca="1" si="460"/>
        <v>3.3200877164903031</v>
      </c>
    </row>
    <row r="4826" spans="1:50">
      <c r="A4826">
        <f t="shared" ca="1" si="456"/>
        <v>0.26176675971455032</v>
      </c>
      <c r="R4826">
        <f t="shared" ca="1" si="457"/>
        <v>-0.87754757332677591</v>
      </c>
      <c r="AH4826">
        <f t="shared" ca="1" si="458"/>
        <v>20.832261076023084</v>
      </c>
      <c r="AI4826">
        <f t="shared" ca="1" si="459"/>
        <v>0.57462150303136095</v>
      </c>
      <c r="AX4826">
        <f t="shared" ca="1" si="460"/>
        <v>3.1963715975496947</v>
      </c>
    </row>
    <row r="4827" spans="1:50">
      <c r="A4827">
        <f t="shared" ca="1" si="456"/>
        <v>0.69414137611942983</v>
      </c>
      <c r="R4827">
        <f t="shared" ca="1" si="457"/>
        <v>-2.2204048087268404</v>
      </c>
      <c r="AH4827">
        <f t="shared" ca="1" si="458"/>
        <v>45.768653650410684</v>
      </c>
      <c r="AI4827">
        <f t="shared" ca="1" si="459"/>
        <v>0.99104785403490858</v>
      </c>
      <c r="AX4827">
        <f t="shared" ca="1" si="460"/>
        <v>0.47051950439421991</v>
      </c>
    </row>
    <row r="4828" spans="1:50">
      <c r="A4828">
        <f t="shared" ca="1" si="456"/>
        <v>0.5761970137108301</v>
      </c>
      <c r="R4828">
        <f t="shared" ca="1" si="457"/>
        <v>1.1407063381777156</v>
      </c>
      <c r="AH4828">
        <f t="shared" ca="1" si="458"/>
        <v>14.493544310115333</v>
      </c>
      <c r="AI4828">
        <f t="shared" ca="1" si="459"/>
        <v>0.3696458021711283</v>
      </c>
      <c r="AX4828">
        <f t="shared" ca="1" si="460"/>
        <v>2.763515159737099</v>
      </c>
    </row>
    <row r="4829" spans="1:50">
      <c r="A4829">
        <f t="shared" ca="1" si="456"/>
        <v>0.79369398306722461</v>
      </c>
      <c r="R4829">
        <f t="shared" ca="1" si="457"/>
        <v>0.16904150968718376</v>
      </c>
      <c r="AH4829">
        <f t="shared" ca="1" si="458"/>
        <v>36.02343859210859</v>
      </c>
      <c r="AI4829">
        <f t="shared" ca="1" si="459"/>
        <v>0.9023278656057202</v>
      </c>
      <c r="AX4829">
        <f t="shared" ca="1" si="460"/>
        <v>4.4035976736350477</v>
      </c>
    </row>
    <row r="4830" spans="1:50">
      <c r="A4830">
        <f t="shared" ca="1" si="456"/>
        <v>0.18993895778789149</v>
      </c>
      <c r="R4830">
        <f t="shared" ca="1" si="457"/>
        <v>0.49021056014505499</v>
      </c>
      <c r="AH4830">
        <f t="shared" ca="1" si="458"/>
        <v>49.233821733223046</v>
      </c>
      <c r="AI4830">
        <f t="shared" ca="1" si="459"/>
        <v>0.99970648543175933</v>
      </c>
      <c r="AX4830">
        <f t="shared" ca="1" si="460"/>
        <v>2.4954222572990932</v>
      </c>
    </row>
    <row r="4831" spans="1:50">
      <c r="A4831">
        <f t="shared" ca="1" si="456"/>
        <v>1.978064778707378E-2</v>
      </c>
      <c r="R4831">
        <f t="shared" ca="1" si="457"/>
        <v>-1.4198272977641342</v>
      </c>
      <c r="AH4831">
        <f t="shared" ca="1" si="458"/>
        <v>20.679659617519818</v>
      </c>
      <c r="AI4831">
        <f t="shared" ca="1" si="459"/>
        <v>0.57015881992775097</v>
      </c>
      <c r="AX4831">
        <f t="shared" ca="1" si="460"/>
        <v>0.48280379653093286</v>
      </c>
    </row>
    <row r="4832" spans="1:50">
      <c r="A4832">
        <f t="shared" ca="1" si="456"/>
        <v>0.5084652443788914</v>
      </c>
      <c r="R4832">
        <f t="shared" ca="1" si="457"/>
        <v>-1.8999650629269265</v>
      </c>
      <c r="AH4832">
        <f t="shared" ca="1" si="458"/>
        <v>7.653721214171763</v>
      </c>
      <c r="AI4832">
        <f t="shared" ca="1" si="459"/>
        <v>0.11715889684852576</v>
      </c>
      <c r="AX4832">
        <f t="shared" ca="1" si="460"/>
        <v>0.13265225428676936</v>
      </c>
    </row>
    <row r="4833" spans="1:50">
      <c r="A4833">
        <f t="shared" ca="1" si="456"/>
        <v>0.67250450434507569</v>
      </c>
      <c r="R4833">
        <f t="shared" ca="1" si="457"/>
        <v>0.47416849239596581</v>
      </c>
      <c r="AH4833">
        <f t="shared" ca="1" si="458"/>
        <v>18.370942610193588</v>
      </c>
      <c r="AI4833">
        <f t="shared" ca="1" si="459"/>
        <v>0.49980136431616617</v>
      </c>
      <c r="AX4833">
        <f t="shared" ca="1" si="460"/>
        <v>0.23499415110039445</v>
      </c>
    </row>
    <row r="4834" spans="1:50">
      <c r="A4834">
        <f t="shared" ca="1" si="456"/>
        <v>0.60859877480151059</v>
      </c>
      <c r="R4834">
        <f t="shared" ca="1" si="457"/>
        <v>-0.73553185487301376</v>
      </c>
      <c r="AH4834">
        <f t="shared" ca="1" si="458"/>
        <v>46.927307512813236</v>
      </c>
      <c r="AI4834">
        <f t="shared" ca="1" si="459"/>
        <v>0.99527928043959302</v>
      </c>
      <c r="AX4834">
        <f t="shared" ca="1" si="460"/>
        <v>8.3738393805875564</v>
      </c>
    </row>
    <row r="4835" spans="1:50">
      <c r="A4835">
        <f t="shared" ca="1" si="456"/>
        <v>0.92399950109882423</v>
      </c>
      <c r="R4835">
        <f t="shared" ca="1" si="457"/>
        <v>6.957408762507393E-2</v>
      </c>
      <c r="AH4835">
        <f t="shared" ca="1" si="458"/>
        <v>22.876670273045075</v>
      </c>
      <c r="AI4835">
        <f t="shared" ca="1" si="459"/>
        <v>0.63216249226144172</v>
      </c>
      <c r="AX4835">
        <f t="shared" ca="1" si="460"/>
        <v>1.8619302398792454</v>
      </c>
    </row>
    <row r="4836" spans="1:50">
      <c r="A4836">
        <f t="shared" ca="1" si="456"/>
        <v>1.9558165735695021E-2</v>
      </c>
      <c r="R4836">
        <f t="shared" ca="1" si="457"/>
        <v>0.81442474806761467</v>
      </c>
      <c r="AH4836">
        <f t="shared" ca="1" si="458"/>
        <v>10.29312130690316</v>
      </c>
      <c r="AI4836">
        <f t="shared" ca="1" si="459"/>
        <v>0.21168189222584599</v>
      </c>
      <c r="AX4836">
        <f t="shared" ca="1" si="460"/>
        <v>10.210338844624367</v>
      </c>
    </row>
    <row r="4837" spans="1:50">
      <c r="A4837">
        <f t="shared" ca="1" si="456"/>
        <v>7.8847851050128148E-2</v>
      </c>
      <c r="R4837">
        <f t="shared" ca="1" si="457"/>
        <v>-1.3024100592558341</v>
      </c>
      <c r="AH4837">
        <f t="shared" ca="1" si="458"/>
        <v>27.674935329774858</v>
      </c>
      <c r="AI4837">
        <f t="shared" ca="1" si="459"/>
        <v>0.75079574373513258</v>
      </c>
      <c r="AX4837">
        <f t="shared" ca="1" si="460"/>
        <v>3.842517145152172</v>
      </c>
    </row>
    <row r="4838" spans="1:50">
      <c r="A4838">
        <f t="shared" ca="1" si="456"/>
        <v>0.30193731312719929</v>
      </c>
      <c r="R4838">
        <f t="shared" ca="1" si="457"/>
        <v>1.6319122457950073</v>
      </c>
      <c r="AH4838">
        <f t="shared" ca="1" si="458"/>
        <v>37.434906108254474</v>
      </c>
      <c r="AI4838">
        <f t="shared" ca="1" si="459"/>
        <v>0.92105920774580963</v>
      </c>
      <c r="AX4838">
        <f t="shared" ca="1" si="460"/>
        <v>1.5787458175843756</v>
      </c>
    </row>
    <row r="4839" spans="1:50">
      <c r="A4839">
        <f t="shared" ca="1" si="456"/>
        <v>0.55451029686528297</v>
      </c>
      <c r="R4839">
        <f t="shared" ca="1" si="457"/>
        <v>0.23626140377430963</v>
      </c>
      <c r="AH4839">
        <f t="shared" ca="1" si="458"/>
        <v>34.12837346887023</v>
      </c>
      <c r="AI4839">
        <f t="shared" ca="1" si="459"/>
        <v>0.87404573562816879</v>
      </c>
      <c r="AX4839">
        <f t="shared" ca="1" si="460"/>
        <v>2.3136054017286352</v>
      </c>
    </row>
    <row r="4840" spans="1:50">
      <c r="A4840">
        <f t="shared" ca="1" si="456"/>
        <v>0.84189971877094683</v>
      </c>
      <c r="R4840">
        <f t="shared" ca="1" si="457"/>
        <v>-0.90194335842824425</v>
      </c>
      <c r="AH4840">
        <f t="shared" ca="1" si="458"/>
        <v>5.65337322017115</v>
      </c>
      <c r="AI4840">
        <f t="shared" ca="1" si="459"/>
        <v>6.3921257533096631E-2</v>
      </c>
      <c r="AX4840">
        <f t="shared" ca="1" si="460"/>
        <v>3.7996909046842164</v>
      </c>
    </row>
    <row r="4841" spans="1:50">
      <c r="A4841">
        <f t="shared" ca="1" si="456"/>
        <v>0.15198477224416285</v>
      </c>
      <c r="R4841">
        <f t="shared" ca="1" si="457"/>
        <v>-1.3489691633187415</v>
      </c>
      <c r="AH4841">
        <f t="shared" ca="1" si="458"/>
        <v>25.646879753395535</v>
      </c>
      <c r="AI4841">
        <f t="shared" ca="1" si="459"/>
        <v>0.7034627671272119</v>
      </c>
      <c r="AX4841">
        <f t="shared" ca="1" si="460"/>
        <v>3.814818202219449</v>
      </c>
    </row>
    <row r="4842" spans="1:50">
      <c r="A4842">
        <f t="shared" ca="1" si="456"/>
        <v>2.924209429780944E-2</v>
      </c>
      <c r="R4842">
        <f t="shared" ca="1" si="457"/>
        <v>-9.5173259908423277E-2</v>
      </c>
      <c r="AH4842">
        <f t="shared" ca="1" si="458"/>
        <v>15.830539794517271</v>
      </c>
      <c r="AI4842">
        <f t="shared" ca="1" si="459"/>
        <v>0.41622399463296622</v>
      </c>
      <c r="AX4842">
        <f t="shared" ca="1" si="460"/>
        <v>0.1500938792183896</v>
      </c>
    </row>
    <row r="4843" spans="1:50">
      <c r="A4843">
        <f t="shared" ca="1" si="456"/>
        <v>0.93205170041618868</v>
      </c>
      <c r="R4843">
        <f t="shared" ca="1" si="457"/>
        <v>-1.267716145887509</v>
      </c>
      <c r="AH4843">
        <f t="shared" ca="1" si="458"/>
        <v>30.046775131064841</v>
      </c>
      <c r="AI4843">
        <f t="shared" ca="1" si="459"/>
        <v>0.80093440866485377</v>
      </c>
      <c r="AX4843">
        <f t="shared" ca="1" si="460"/>
        <v>0.9352012406482143</v>
      </c>
    </row>
    <row r="4844" spans="1:50">
      <c r="A4844">
        <f t="shared" ca="1" si="456"/>
        <v>0.4791486510044527</v>
      </c>
      <c r="R4844">
        <f t="shared" ca="1" si="457"/>
        <v>1.9393550437314522</v>
      </c>
      <c r="AH4844">
        <f t="shared" ca="1" si="458"/>
        <v>4.7839223793978398</v>
      </c>
      <c r="AI4844">
        <f t="shared" ca="1" si="459"/>
        <v>4.5771826664206983E-2</v>
      </c>
      <c r="AX4844">
        <f t="shared" ca="1" si="460"/>
        <v>1.1416695053010331</v>
      </c>
    </row>
    <row r="4845" spans="1:50">
      <c r="A4845">
        <f t="shared" ca="1" si="456"/>
        <v>0.65953735914567857</v>
      </c>
      <c r="R4845">
        <f t="shared" ca="1" si="457"/>
        <v>0.14256770209631298</v>
      </c>
      <c r="AH4845">
        <f t="shared" ca="1" si="458"/>
        <v>9.0577982248376419</v>
      </c>
      <c r="AI4845">
        <f t="shared" ca="1" si="459"/>
        <v>0.16408741736374388</v>
      </c>
      <c r="AX4845">
        <f t="shared" ca="1" si="460"/>
        <v>3.1435717832301782</v>
      </c>
    </row>
    <row r="4846" spans="1:50">
      <c r="A4846">
        <f t="shared" ca="1" si="456"/>
        <v>0.99412381217991264</v>
      </c>
      <c r="R4846">
        <f t="shared" ca="1" si="457"/>
        <v>-0.43336189063558767</v>
      </c>
      <c r="AH4846">
        <f t="shared" ca="1" si="458"/>
        <v>7.1581303605412847</v>
      </c>
      <c r="AI4846">
        <f t="shared" ca="1" si="459"/>
        <v>0.1024776605170058</v>
      </c>
      <c r="AX4846">
        <f t="shared" ca="1" si="460"/>
        <v>9.3279182502329888E-2</v>
      </c>
    </row>
    <row r="4847" spans="1:50">
      <c r="A4847">
        <f t="shared" ca="1" si="456"/>
        <v>0.1741020821653334</v>
      </c>
      <c r="R4847">
        <f t="shared" ca="1" si="457"/>
        <v>1.0584816106232162</v>
      </c>
      <c r="AH4847">
        <f t="shared" ca="1" si="458"/>
        <v>10.892680450351932</v>
      </c>
      <c r="AI4847">
        <f t="shared" ca="1" si="459"/>
        <v>0.2353087788208571</v>
      </c>
      <c r="AX4847">
        <f t="shared" ca="1" si="460"/>
        <v>1.2938644441812663</v>
      </c>
    </row>
    <row r="4848" spans="1:50">
      <c r="A4848">
        <f t="shared" ca="1" si="456"/>
        <v>0.41688724620966089</v>
      </c>
      <c r="R4848">
        <f t="shared" ca="1" si="457"/>
        <v>0.19811623360288008</v>
      </c>
      <c r="AH4848">
        <f t="shared" ca="1" si="458"/>
        <v>41.344095968976511</v>
      </c>
      <c r="AI4848">
        <f t="shared" ca="1" si="459"/>
        <v>0.96253766270285568</v>
      </c>
      <c r="AX4848">
        <f t="shared" ca="1" si="460"/>
        <v>1.8354497156849696</v>
      </c>
    </row>
    <row r="4849" spans="1:50">
      <c r="A4849">
        <f t="shared" ca="1" si="456"/>
        <v>0.97382458819500128</v>
      </c>
      <c r="R4849">
        <f t="shared" ca="1" si="457"/>
        <v>-0.64735727510673158</v>
      </c>
      <c r="AH4849">
        <f t="shared" ca="1" si="458"/>
        <v>27.009399771321007</v>
      </c>
      <c r="AI4849">
        <f t="shared" ca="1" si="459"/>
        <v>0.7357161505625327</v>
      </c>
      <c r="AX4849">
        <f t="shared" ca="1" si="460"/>
        <v>0.79476606777451364</v>
      </c>
    </row>
    <row r="4850" spans="1:50">
      <c r="A4850">
        <f t="shared" ca="1" si="456"/>
        <v>0.5896795571080935</v>
      </c>
      <c r="R4850">
        <f t="shared" ca="1" si="457"/>
        <v>0.30630961974001791</v>
      </c>
      <c r="AH4850">
        <f t="shared" ca="1" si="458"/>
        <v>21.791430190458772</v>
      </c>
      <c r="AI4850">
        <f t="shared" ca="1" si="459"/>
        <v>0.60213829465011959</v>
      </c>
      <c r="AX4850">
        <f t="shared" ca="1" si="460"/>
        <v>4.3378846264810189</v>
      </c>
    </row>
    <row r="4851" spans="1:50">
      <c r="A4851">
        <f t="shared" ca="1" si="456"/>
        <v>0.3528327808634999</v>
      </c>
      <c r="R4851">
        <f t="shared" ca="1" si="457"/>
        <v>0.50154698342388937</v>
      </c>
      <c r="AH4851">
        <f t="shared" ca="1" si="458"/>
        <v>10.267723400671429</v>
      </c>
      <c r="AI4851">
        <f t="shared" ca="1" si="459"/>
        <v>0.21067309811722357</v>
      </c>
      <c r="AX4851">
        <f t="shared" ca="1" si="460"/>
        <v>1.0277531698359321</v>
      </c>
    </row>
    <row r="4852" spans="1:50">
      <c r="A4852">
        <f t="shared" ca="1" si="456"/>
        <v>0.67256828163089877</v>
      </c>
      <c r="R4852">
        <f t="shared" ca="1" si="457"/>
        <v>-1.3022630195671552</v>
      </c>
      <c r="AH4852">
        <f t="shared" ca="1" si="458"/>
        <v>22.413211543288572</v>
      </c>
      <c r="AI4852">
        <f t="shared" ca="1" si="459"/>
        <v>0.61948455132232649</v>
      </c>
      <c r="AX4852">
        <f t="shared" ca="1" si="460"/>
        <v>2.4064852691955809</v>
      </c>
    </row>
    <row r="4853" spans="1:50">
      <c r="A4853">
        <f t="shared" ca="1" si="456"/>
        <v>0.62132724066385625</v>
      </c>
      <c r="R4853">
        <f t="shared" ca="1" si="457"/>
        <v>1.7346741977139726</v>
      </c>
      <c r="AH4853">
        <f t="shared" ca="1" si="458"/>
        <v>27.152221951918957</v>
      </c>
      <c r="AI4853">
        <f t="shared" ca="1" si="459"/>
        <v>0.73898951913281297</v>
      </c>
      <c r="AX4853">
        <f t="shared" ca="1" si="460"/>
        <v>0.69867106847260563</v>
      </c>
    </row>
    <row r="4854" spans="1:50">
      <c r="A4854">
        <f t="shared" ca="1" si="456"/>
        <v>0.69712876040490912</v>
      </c>
      <c r="R4854">
        <f t="shared" ca="1" si="457"/>
        <v>-2.3382438497726561</v>
      </c>
      <c r="AH4854">
        <f t="shared" ca="1" si="458"/>
        <v>33.385644425681008</v>
      </c>
      <c r="AI4854">
        <f t="shared" ca="1" si="459"/>
        <v>0.86198159442504774</v>
      </c>
      <c r="AX4854">
        <f t="shared" ca="1" si="460"/>
        <v>0.12797054286542359</v>
      </c>
    </row>
    <row r="4855" spans="1:50">
      <c r="A4855">
        <f t="shared" ca="1" si="456"/>
        <v>0.124658008907372</v>
      </c>
      <c r="R4855">
        <f t="shared" ca="1" si="457"/>
        <v>-1.1054398063510291</v>
      </c>
      <c r="AH4855">
        <f t="shared" ca="1" si="458"/>
        <v>19.742653742515657</v>
      </c>
      <c r="AI4855">
        <f t="shared" ca="1" si="459"/>
        <v>0.54224649872734909</v>
      </c>
      <c r="AX4855">
        <f t="shared" ca="1" si="460"/>
        <v>3.8371404498146218</v>
      </c>
    </row>
    <row r="4856" spans="1:50">
      <c r="A4856">
        <f t="shared" ca="1" si="456"/>
        <v>0.44388973458119374</v>
      </c>
      <c r="R4856">
        <f t="shared" ca="1" si="457"/>
        <v>0.20665291290111237</v>
      </c>
      <c r="AH4856">
        <f t="shared" ca="1" si="458"/>
        <v>15.343859225801047</v>
      </c>
      <c r="AI4856">
        <f t="shared" ca="1" si="459"/>
        <v>0.39947595331945229</v>
      </c>
      <c r="AX4856">
        <f t="shared" ca="1" si="460"/>
        <v>1.6479632380573728</v>
      </c>
    </row>
    <row r="4857" spans="1:50">
      <c r="A4857">
        <f t="shared" ca="1" si="456"/>
        <v>0.77284072078111088</v>
      </c>
      <c r="R4857">
        <f t="shared" ca="1" si="457"/>
        <v>-0.64552389702248059</v>
      </c>
      <c r="AH4857">
        <f t="shared" ca="1" si="458"/>
        <v>16.091336131834055</v>
      </c>
      <c r="AI4857">
        <f t="shared" ca="1" si="459"/>
        <v>0.42510125733786863</v>
      </c>
      <c r="AX4857">
        <f t="shared" ca="1" si="460"/>
        <v>0.73800152549096676</v>
      </c>
    </row>
    <row r="4858" spans="1:50">
      <c r="A4858">
        <f t="shared" ca="1" si="456"/>
        <v>0.39252939037711077</v>
      </c>
      <c r="R4858">
        <f t="shared" ca="1" si="457"/>
        <v>-0.85705829820923674</v>
      </c>
      <c r="AH4858">
        <f t="shared" ca="1" si="458"/>
        <v>30.063651477159691</v>
      </c>
      <c r="AI4858">
        <f t="shared" ca="1" si="459"/>
        <v>0.80127100378792149</v>
      </c>
      <c r="AX4858">
        <f t="shared" ca="1" si="460"/>
        <v>1.5013224977249131</v>
      </c>
    </row>
    <row r="4859" spans="1:50">
      <c r="A4859">
        <f t="shared" ca="1" si="456"/>
        <v>0.34220698598669264</v>
      </c>
      <c r="R4859">
        <f t="shared" ca="1" si="457"/>
        <v>-0.74228038748127378</v>
      </c>
      <c r="AH4859">
        <f t="shared" ca="1" si="458"/>
        <v>12.347858627154316</v>
      </c>
      <c r="AI4859">
        <f t="shared" ca="1" si="459"/>
        <v>0.29115812501962113</v>
      </c>
      <c r="AX4859">
        <f t="shared" ca="1" si="460"/>
        <v>1.8389910412050408</v>
      </c>
    </row>
    <row r="4860" spans="1:50">
      <c r="A4860">
        <f t="shared" ca="1" si="456"/>
        <v>4.3705770051850612E-2</v>
      </c>
      <c r="R4860">
        <f t="shared" ca="1" si="457"/>
        <v>-1.2786710021390677</v>
      </c>
      <c r="AH4860">
        <f t="shared" ca="1" si="458"/>
        <v>4.4263617798550845</v>
      </c>
      <c r="AI4860">
        <f t="shared" ca="1" si="459"/>
        <v>3.9185357212323746E-2</v>
      </c>
      <c r="AX4860">
        <f t="shared" ca="1" si="460"/>
        <v>2.9179645219600499</v>
      </c>
    </row>
    <row r="4861" spans="1:50">
      <c r="A4861">
        <f t="shared" ca="1" si="456"/>
        <v>0.12471769407007527</v>
      </c>
      <c r="R4861">
        <f t="shared" ca="1" si="457"/>
        <v>1.0385698566841557</v>
      </c>
      <c r="AH4861">
        <f t="shared" ca="1" si="458"/>
        <v>22.25420272486387</v>
      </c>
      <c r="AI4861">
        <f t="shared" ca="1" si="459"/>
        <v>0.61508536678352421</v>
      </c>
      <c r="AX4861">
        <f t="shared" ca="1" si="460"/>
        <v>0.41220641653577161</v>
      </c>
    </row>
    <row r="4862" spans="1:50">
      <c r="A4862">
        <f t="shared" ca="1" si="456"/>
        <v>0.50622577369333288</v>
      </c>
      <c r="R4862">
        <f t="shared" ca="1" si="457"/>
        <v>-0.45079300069526768</v>
      </c>
      <c r="AH4862">
        <f t="shared" ca="1" si="458"/>
        <v>14.064595583156347</v>
      </c>
      <c r="AI4862">
        <f t="shared" ca="1" si="459"/>
        <v>0.35432335469894682</v>
      </c>
      <c r="AX4862">
        <f t="shared" ca="1" si="460"/>
        <v>2.2174193663656347</v>
      </c>
    </row>
    <row r="4863" spans="1:50">
      <c r="A4863">
        <f t="shared" ca="1" si="456"/>
        <v>0.1075080870124322</v>
      </c>
      <c r="R4863">
        <f t="shared" ca="1" si="457"/>
        <v>-2.4318590860915861</v>
      </c>
      <c r="AH4863">
        <f t="shared" ca="1" si="458"/>
        <v>16.297765540648186</v>
      </c>
      <c r="AI4863">
        <f t="shared" ca="1" si="459"/>
        <v>0.43207969622343967</v>
      </c>
      <c r="AX4863">
        <f t="shared" ca="1" si="460"/>
        <v>0.41638809296383134</v>
      </c>
    </row>
    <row r="4864" spans="1:50">
      <c r="A4864">
        <f t="shared" ca="1" si="456"/>
        <v>0.75608571961512461</v>
      </c>
      <c r="R4864">
        <f t="shared" ca="1" si="457"/>
        <v>1.6403950786361641</v>
      </c>
      <c r="AH4864">
        <f t="shared" ca="1" si="458"/>
        <v>14.047367353060196</v>
      </c>
      <c r="AI4864">
        <f t="shared" ca="1" si="459"/>
        <v>0.35370410287709897</v>
      </c>
      <c r="AX4864">
        <f t="shared" ca="1" si="460"/>
        <v>1.5175241047369763</v>
      </c>
    </row>
    <row r="4865" spans="1:50">
      <c r="A4865">
        <f t="shared" ca="1" si="456"/>
        <v>0.2797478214594149</v>
      </c>
      <c r="R4865">
        <f t="shared" ca="1" si="457"/>
        <v>-3.7027567149885504E-2</v>
      </c>
      <c r="AH4865">
        <f t="shared" ca="1" si="458"/>
        <v>10.658383861650833</v>
      </c>
      <c r="AI4865">
        <f t="shared" ca="1" si="459"/>
        <v>0.22611861981139214</v>
      </c>
      <c r="AX4865">
        <f t="shared" ca="1" si="460"/>
        <v>2.991680988256463</v>
      </c>
    </row>
    <row r="4866" spans="1:50">
      <c r="A4866">
        <f t="shared" ca="1" si="456"/>
        <v>0.62814304650070074</v>
      </c>
      <c r="R4866">
        <f t="shared" ca="1" si="457"/>
        <v>-0.81826763299827276</v>
      </c>
      <c r="AH4866">
        <f t="shared" ca="1" si="458"/>
        <v>7.2776005136963011</v>
      </c>
      <c r="AI4866">
        <f t="shared" ca="1" si="459"/>
        <v>0.10592693847390533</v>
      </c>
      <c r="AX4866">
        <f t="shared" ca="1" si="460"/>
        <v>1.9252187009336448</v>
      </c>
    </row>
    <row r="4867" spans="1:50">
      <c r="A4867">
        <f t="shared" ref="A4867:A4930" ca="1" si="461">RAND()</f>
        <v>0.64047547897436741</v>
      </c>
      <c r="R4867">
        <f t="shared" ref="R4867:R4930" ca="1" si="462">_xlfn.NORM.INV(RAND(),0,1)</f>
        <v>0.19965910215348623</v>
      </c>
      <c r="AH4867">
        <f t="shared" ref="AH4867:AH4930" ca="1" si="463">IF(AI4867&lt;$AL$4,$AL$1+SQRT(AI4867*($AL$2-$AL$1)*($AL$3-$AL$1)),$AL$2-SQRT((1-AI4867)*($AL$2-$AL$1)*($AL$2-$AL$3)))</f>
        <v>17.851139898970047</v>
      </c>
      <c r="AI4867">
        <f t="shared" ref="AI4867:AI4930" ca="1" si="464">RAND()</f>
        <v>0.48322539710220225</v>
      </c>
      <c r="AX4867">
        <f t="shared" ref="AX4867:AX4930" ca="1" si="465">-LN(1-RAND())/$AW$2</f>
        <v>5.7396232324941239E-2</v>
      </c>
    </row>
    <row r="4868" spans="1:50">
      <c r="A4868">
        <f t="shared" ca="1" si="461"/>
        <v>8.5979303916000172E-2</v>
      </c>
      <c r="R4868">
        <f t="shared" ca="1" si="462"/>
        <v>0.64457339576899064</v>
      </c>
      <c r="AH4868">
        <f t="shared" ca="1" si="463"/>
        <v>21.473923892863766</v>
      </c>
      <c r="AI4868">
        <f t="shared" ca="1" si="464"/>
        <v>0.59313149096493567</v>
      </c>
      <c r="AX4868">
        <f t="shared" ca="1" si="465"/>
        <v>4.89550551448127</v>
      </c>
    </row>
    <row r="4869" spans="1:50">
      <c r="A4869">
        <f t="shared" ca="1" si="461"/>
        <v>0.48584304386396637</v>
      </c>
      <c r="R4869">
        <f t="shared" ca="1" si="462"/>
        <v>-1.5823409128075776</v>
      </c>
      <c r="AH4869">
        <f t="shared" ca="1" si="463"/>
        <v>19.414486837204763</v>
      </c>
      <c r="AI4869">
        <f t="shared" ca="1" si="464"/>
        <v>0.53226319228423968</v>
      </c>
      <c r="AX4869">
        <f t="shared" ca="1" si="465"/>
        <v>1.1136488456883531</v>
      </c>
    </row>
    <row r="4870" spans="1:50">
      <c r="A4870">
        <f t="shared" ca="1" si="461"/>
        <v>0.36962216176395601</v>
      </c>
      <c r="R4870">
        <f t="shared" ca="1" si="462"/>
        <v>-1.5317587915848698</v>
      </c>
      <c r="AH4870">
        <f t="shared" ca="1" si="463"/>
        <v>14.52055387178455</v>
      </c>
      <c r="AI4870">
        <f t="shared" ca="1" si="464"/>
        <v>0.37060445121752883</v>
      </c>
      <c r="AX4870">
        <f t="shared" ca="1" si="465"/>
        <v>0.49775177827998696</v>
      </c>
    </row>
    <row r="4871" spans="1:50">
      <c r="A4871">
        <f t="shared" ca="1" si="461"/>
        <v>0.72240925534811706</v>
      </c>
      <c r="R4871">
        <f t="shared" ca="1" si="462"/>
        <v>2.0736953790067472</v>
      </c>
      <c r="AH4871">
        <f t="shared" ca="1" si="463"/>
        <v>21.961355437147418</v>
      </c>
      <c r="AI4871">
        <f t="shared" ca="1" si="464"/>
        <v>0.60691720553900863</v>
      </c>
      <c r="AX4871">
        <f t="shared" ca="1" si="465"/>
        <v>2.370507707314375</v>
      </c>
    </row>
    <row r="4872" spans="1:50">
      <c r="A4872">
        <f t="shared" ca="1" si="461"/>
        <v>0.27743021975028581</v>
      </c>
      <c r="R4872">
        <f t="shared" ca="1" si="462"/>
        <v>-0.76129738990909823</v>
      </c>
      <c r="AH4872">
        <f t="shared" ca="1" si="463"/>
        <v>12.78591072971718</v>
      </c>
      <c r="AI4872">
        <f t="shared" ca="1" si="464"/>
        <v>0.30755577989171046</v>
      </c>
      <c r="AX4872">
        <f t="shared" ca="1" si="465"/>
        <v>4.6889822407035409</v>
      </c>
    </row>
    <row r="4873" spans="1:50">
      <c r="A4873">
        <f t="shared" ca="1" si="461"/>
        <v>0.37387832415693212</v>
      </c>
      <c r="R4873">
        <f t="shared" ca="1" si="462"/>
        <v>0.15186309876736809</v>
      </c>
      <c r="AH4873">
        <f t="shared" ca="1" si="463"/>
        <v>28.100028873648196</v>
      </c>
      <c r="AI4873">
        <f t="shared" ca="1" si="464"/>
        <v>0.76019563233247867</v>
      </c>
      <c r="AX4873">
        <f t="shared" ca="1" si="465"/>
        <v>0.28898194888002487</v>
      </c>
    </row>
    <row r="4874" spans="1:50">
      <c r="A4874">
        <f t="shared" ca="1" si="461"/>
        <v>0.78632542467141942</v>
      </c>
      <c r="R4874">
        <f t="shared" ca="1" si="462"/>
        <v>1.4456943468906522</v>
      </c>
      <c r="AH4874">
        <f t="shared" ca="1" si="463"/>
        <v>28.461270211476268</v>
      </c>
      <c r="AI4874">
        <f t="shared" ca="1" si="464"/>
        <v>0.76804155954848019</v>
      </c>
      <c r="AX4874">
        <f t="shared" ca="1" si="465"/>
        <v>1.4684297068635748</v>
      </c>
    </row>
    <row r="4875" spans="1:50">
      <c r="A4875">
        <f t="shared" ca="1" si="461"/>
        <v>0.2111253609661542</v>
      </c>
      <c r="R4875">
        <f t="shared" ca="1" si="462"/>
        <v>-1.137292328725821</v>
      </c>
      <c r="AH4875">
        <f t="shared" ca="1" si="463"/>
        <v>8.9612996330972745</v>
      </c>
      <c r="AI4875">
        <f t="shared" ca="1" si="464"/>
        <v>0.16060978222829869</v>
      </c>
      <c r="AX4875">
        <f t="shared" ca="1" si="465"/>
        <v>0.29653567871549008</v>
      </c>
    </row>
    <row r="4876" spans="1:50">
      <c r="A4876">
        <f t="shared" ca="1" si="461"/>
        <v>0.43946611174244687</v>
      </c>
      <c r="R4876">
        <f t="shared" ca="1" si="462"/>
        <v>0.7251235803888294</v>
      </c>
      <c r="AH4876">
        <f t="shared" ca="1" si="463"/>
        <v>24.297272352520228</v>
      </c>
      <c r="AI4876">
        <f t="shared" ca="1" si="464"/>
        <v>0.66968489573973944</v>
      </c>
      <c r="AX4876">
        <f t="shared" ca="1" si="465"/>
        <v>0.40503940725566362</v>
      </c>
    </row>
    <row r="4877" spans="1:50">
      <c r="A4877">
        <f t="shared" ca="1" si="461"/>
        <v>0.53791648637155931</v>
      </c>
      <c r="R4877">
        <f t="shared" ca="1" si="462"/>
        <v>-0.50215580786445246</v>
      </c>
      <c r="AH4877">
        <f t="shared" ca="1" si="463"/>
        <v>14.20125417211834</v>
      </c>
      <c r="AI4877">
        <f t="shared" ca="1" si="464"/>
        <v>0.35922489857536266</v>
      </c>
      <c r="AX4877">
        <f t="shared" ca="1" si="465"/>
        <v>1.4632053234996734</v>
      </c>
    </row>
    <row r="4878" spans="1:50">
      <c r="A4878">
        <f t="shared" ca="1" si="461"/>
        <v>0.51387660181053652</v>
      </c>
      <c r="R4878">
        <f t="shared" ca="1" si="462"/>
        <v>8.8774609622559508E-2</v>
      </c>
      <c r="AH4878">
        <f t="shared" ca="1" si="463"/>
        <v>16.721963528909541</v>
      </c>
      <c r="AI4878">
        <f t="shared" ca="1" si="464"/>
        <v>0.44628614431438662</v>
      </c>
      <c r="AX4878">
        <f t="shared" ca="1" si="465"/>
        <v>6.8266463547041994E-2</v>
      </c>
    </row>
    <row r="4879" spans="1:50">
      <c r="A4879">
        <f t="shared" ca="1" si="461"/>
        <v>0.17371979316153319</v>
      </c>
      <c r="R4879">
        <f t="shared" ca="1" si="462"/>
        <v>-5.8408427535662846E-2</v>
      </c>
      <c r="AH4879">
        <f t="shared" ca="1" si="463"/>
        <v>6.832589095734475</v>
      </c>
      <c r="AI4879">
        <f t="shared" ca="1" si="464"/>
        <v>9.3368547502299282E-2</v>
      </c>
      <c r="AX4879">
        <f t="shared" ca="1" si="465"/>
        <v>0.5324316183346226</v>
      </c>
    </row>
    <row r="4880" spans="1:50">
      <c r="A4880">
        <f t="shared" ca="1" si="461"/>
        <v>1.3628467180928361E-2</v>
      </c>
      <c r="R4880">
        <f t="shared" ca="1" si="462"/>
        <v>-0.24294081266327375</v>
      </c>
      <c r="AH4880">
        <f t="shared" ca="1" si="463"/>
        <v>27.200435987661432</v>
      </c>
      <c r="AI4880">
        <f t="shared" ca="1" si="464"/>
        <v>0.74008994042363807</v>
      </c>
      <c r="AX4880">
        <f t="shared" ca="1" si="465"/>
        <v>1.8159803255686444</v>
      </c>
    </row>
    <row r="4881" spans="1:50">
      <c r="A4881">
        <f t="shared" ca="1" si="461"/>
        <v>0.36158839755501548</v>
      </c>
      <c r="R4881">
        <f t="shared" ca="1" si="462"/>
        <v>-0.32215636966836148</v>
      </c>
      <c r="AH4881">
        <f t="shared" ca="1" si="463"/>
        <v>16.113562731056447</v>
      </c>
      <c r="AI4881">
        <f t="shared" ca="1" si="464"/>
        <v>0.42585468460897669</v>
      </c>
      <c r="AX4881">
        <f t="shared" ca="1" si="465"/>
        <v>5.4646376793672751</v>
      </c>
    </row>
    <row r="4882" spans="1:50">
      <c r="A4882">
        <f t="shared" ca="1" si="461"/>
        <v>1.8477420816933821E-2</v>
      </c>
      <c r="R4882">
        <f t="shared" ca="1" si="462"/>
        <v>0.24287690436285592</v>
      </c>
      <c r="AH4882">
        <f t="shared" ca="1" si="463"/>
        <v>13.747176988496953</v>
      </c>
      <c r="AI4882">
        <f t="shared" ca="1" si="464"/>
        <v>0.34286641184831745</v>
      </c>
      <c r="AX4882">
        <f t="shared" ca="1" si="465"/>
        <v>2.1703592427701084</v>
      </c>
    </row>
    <row r="4883" spans="1:50">
      <c r="A4883">
        <f t="shared" ca="1" si="461"/>
        <v>0.31088889651480556</v>
      </c>
      <c r="R4883">
        <f t="shared" ca="1" si="462"/>
        <v>-2.2537745490008209E-2</v>
      </c>
      <c r="AH4883">
        <f t="shared" ca="1" si="463"/>
        <v>35.471499983596054</v>
      </c>
      <c r="AI4883">
        <f t="shared" ca="1" si="464"/>
        <v>0.89446134363667529</v>
      </c>
      <c r="AX4883">
        <f t="shared" ca="1" si="465"/>
        <v>0.55529205437491613</v>
      </c>
    </row>
    <row r="4884" spans="1:50">
      <c r="A4884">
        <f t="shared" ca="1" si="461"/>
        <v>0.3578573707815913</v>
      </c>
      <c r="R4884">
        <f t="shared" ca="1" si="462"/>
        <v>1.9901064233428818</v>
      </c>
      <c r="AH4884">
        <f t="shared" ca="1" si="463"/>
        <v>5.0600182265952913</v>
      </c>
      <c r="AI4884">
        <f t="shared" ca="1" si="464"/>
        <v>5.1207568906953105E-2</v>
      </c>
      <c r="AX4884">
        <f t="shared" ca="1" si="465"/>
        <v>1.716854407322759</v>
      </c>
    </row>
    <row r="4885" spans="1:50">
      <c r="A4885">
        <f t="shared" ca="1" si="461"/>
        <v>0.10983433864297976</v>
      </c>
      <c r="R4885">
        <f t="shared" ca="1" si="462"/>
        <v>-0.92510376972333541</v>
      </c>
      <c r="AH4885">
        <f t="shared" ca="1" si="463"/>
        <v>21.331741563084361</v>
      </c>
      <c r="AI4885">
        <f t="shared" ca="1" si="464"/>
        <v>0.5890654790971076</v>
      </c>
      <c r="AX4885">
        <f t="shared" ca="1" si="465"/>
        <v>0.32885376419022855</v>
      </c>
    </row>
    <row r="4886" spans="1:50">
      <c r="A4886">
        <f t="shared" ca="1" si="461"/>
        <v>0.94408000114066037</v>
      </c>
      <c r="R4886">
        <f t="shared" ca="1" si="462"/>
        <v>-0.94754158731645899</v>
      </c>
      <c r="AH4886">
        <f t="shared" ca="1" si="463"/>
        <v>18.756154597163462</v>
      </c>
      <c r="AI4886">
        <f t="shared" ca="1" si="464"/>
        <v>0.51191106222182514</v>
      </c>
      <c r="AX4886">
        <f t="shared" ca="1" si="465"/>
        <v>8.3052410023729433</v>
      </c>
    </row>
    <row r="4887" spans="1:50">
      <c r="A4887">
        <f t="shared" ca="1" si="461"/>
        <v>0.22849084318603163</v>
      </c>
      <c r="R4887">
        <f t="shared" ca="1" si="462"/>
        <v>-1.4946686366594875</v>
      </c>
      <c r="AH4887">
        <f t="shared" ca="1" si="463"/>
        <v>8.2093206305825799</v>
      </c>
      <c r="AI4887">
        <f t="shared" ca="1" si="464"/>
        <v>0.13478589043141753</v>
      </c>
      <c r="AX4887">
        <f t="shared" ca="1" si="465"/>
        <v>6.3834655407988485</v>
      </c>
    </row>
    <row r="4888" spans="1:50">
      <c r="A4888">
        <f t="shared" ca="1" si="461"/>
        <v>0.79013124517420108</v>
      </c>
      <c r="R4888">
        <f t="shared" ca="1" si="462"/>
        <v>0.1389192260031886</v>
      </c>
      <c r="AH4888">
        <f t="shared" ca="1" si="463"/>
        <v>16.150588459447768</v>
      </c>
      <c r="AI4888">
        <f t="shared" ca="1" si="464"/>
        <v>0.42710866917916468</v>
      </c>
      <c r="AX4888">
        <f t="shared" ca="1" si="465"/>
        <v>1.3168543291649837</v>
      </c>
    </row>
    <row r="4889" spans="1:50">
      <c r="A4889">
        <f t="shared" ca="1" si="461"/>
        <v>0.77759536619211833</v>
      </c>
      <c r="R4889">
        <f t="shared" ca="1" si="462"/>
        <v>-1.6196031950989844</v>
      </c>
      <c r="AH4889">
        <f t="shared" ca="1" si="463"/>
        <v>21.265693817154119</v>
      </c>
      <c r="AI4889">
        <f t="shared" ca="1" si="464"/>
        <v>0.58716982409523244</v>
      </c>
      <c r="AX4889">
        <f t="shared" ca="1" si="465"/>
        <v>0.39615304342550378</v>
      </c>
    </row>
    <row r="4890" spans="1:50">
      <c r="A4890">
        <f t="shared" ca="1" si="461"/>
        <v>0.9967500795132036</v>
      </c>
      <c r="R4890">
        <f t="shared" ca="1" si="462"/>
        <v>0.30050830261858863</v>
      </c>
      <c r="AH4890">
        <f t="shared" ca="1" si="463"/>
        <v>39.995256154577348</v>
      </c>
      <c r="AI4890">
        <f t="shared" ca="1" si="464"/>
        <v>0.94995255029373882</v>
      </c>
      <c r="AX4890">
        <f t="shared" ca="1" si="465"/>
        <v>2.1543499263944739</v>
      </c>
    </row>
    <row r="4891" spans="1:50">
      <c r="A4891">
        <f t="shared" ca="1" si="461"/>
        <v>0.32291934061105843</v>
      </c>
      <c r="R4891">
        <f t="shared" ca="1" si="462"/>
        <v>0.95966795649773406</v>
      </c>
      <c r="AH4891">
        <f t="shared" ca="1" si="463"/>
        <v>21.009028211927895</v>
      </c>
      <c r="AI4891">
        <f t="shared" ca="1" si="464"/>
        <v>0.57976177739160373</v>
      </c>
      <c r="AX4891">
        <f t="shared" ca="1" si="465"/>
        <v>1.1907607159705729</v>
      </c>
    </row>
    <row r="4892" spans="1:50">
      <c r="A4892">
        <f t="shared" ca="1" si="461"/>
        <v>0.17164414876184109</v>
      </c>
      <c r="R4892">
        <f t="shared" ca="1" si="462"/>
        <v>-3.1126262288706063E-3</v>
      </c>
      <c r="AH4892">
        <f t="shared" ca="1" si="463"/>
        <v>14.413993459915758</v>
      </c>
      <c r="AI4892">
        <f t="shared" ca="1" si="464"/>
        <v>0.36681806926454086</v>
      </c>
      <c r="AX4892">
        <f t="shared" ca="1" si="465"/>
        <v>1.8826117655408781</v>
      </c>
    </row>
    <row r="4893" spans="1:50">
      <c r="A4893">
        <f t="shared" ca="1" si="461"/>
        <v>8.1503329439101435E-2</v>
      </c>
      <c r="R4893">
        <f t="shared" ca="1" si="462"/>
        <v>1.0590486759849913</v>
      </c>
      <c r="AH4893">
        <f t="shared" ca="1" si="463"/>
        <v>34.164922419852964</v>
      </c>
      <c r="AI4893">
        <f t="shared" ca="1" si="464"/>
        <v>0.87462515901536231</v>
      </c>
      <c r="AX4893">
        <f t="shared" ca="1" si="465"/>
        <v>1.0486583869803927</v>
      </c>
    </row>
    <row r="4894" spans="1:50">
      <c r="A4894">
        <f t="shared" ca="1" si="461"/>
        <v>6.5156546685943617E-2</v>
      </c>
      <c r="R4894">
        <f t="shared" ca="1" si="462"/>
        <v>-1.0412632397970194</v>
      </c>
      <c r="AH4894">
        <f t="shared" ca="1" si="463"/>
        <v>24.532206134690615</v>
      </c>
      <c r="AI4894">
        <f t="shared" ca="1" si="464"/>
        <v>0.67569573781705483</v>
      </c>
      <c r="AX4894">
        <f t="shared" ca="1" si="465"/>
        <v>2.805938192292571</v>
      </c>
    </row>
    <row r="4895" spans="1:50">
      <c r="A4895">
        <f t="shared" ca="1" si="461"/>
        <v>0.78024152159410476</v>
      </c>
      <c r="R4895">
        <f t="shared" ca="1" si="462"/>
        <v>1.3882229909770512</v>
      </c>
      <c r="AH4895">
        <f t="shared" ca="1" si="463"/>
        <v>38.328640363411644</v>
      </c>
      <c r="AI4895">
        <f t="shared" ca="1" si="464"/>
        <v>0.93188968211670808</v>
      </c>
      <c r="AX4895">
        <f t="shared" ca="1" si="465"/>
        <v>0.739269369988379</v>
      </c>
    </row>
    <row r="4896" spans="1:50">
      <c r="A4896">
        <f t="shared" ca="1" si="461"/>
        <v>0.78955429018778178</v>
      </c>
      <c r="R4896">
        <f t="shared" ca="1" si="462"/>
        <v>-0.5735489007580642</v>
      </c>
      <c r="AH4896">
        <f t="shared" ca="1" si="463"/>
        <v>42.159891197843109</v>
      </c>
      <c r="AI4896">
        <f t="shared" ca="1" si="464"/>
        <v>0.969266346985171</v>
      </c>
      <c r="AX4896">
        <f t="shared" ca="1" si="465"/>
        <v>1.0732270853217114</v>
      </c>
    </row>
    <row r="4897" spans="1:50">
      <c r="A4897">
        <f t="shared" ca="1" si="461"/>
        <v>0.63818661520709963</v>
      </c>
      <c r="R4897">
        <f t="shared" ca="1" si="462"/>
        <v>-0.40286055046005698</v>
      </c>
      <c r="AH4897">
        <f t="shared" ca="1" si="463"/>
        <v>14.787855843140775</v>
      </c>
      <c r="AI4897">
        <f t="shared" ca="1" si="464"/>
        <v>0.3800524519382823</v>
      </c>
      <c r="AX4897">
        <f t="shared" ca="1" si="465"/>
        <v>1.6893678143821287</v>
      </c>
    </row>
    <row r="4898" spans="1:50">
      <c r="A4898">
        <f t="shared" ca="1" si="461"/>
        <v>0.23981151201866391</v>
      </c>
      <c r="R4898">
        <f t="shared" ca="1" si="462"/>
        <v>0.31374124564201239</v>
      </c>
      <c r="AH4898">
        <f t="shared" ca="1" si="463"/>
        <v>35.306317814255145</v>
      </c>
      <c r="AI4898">
        <f t="shared" ca="1" si="464"/>
        <v>0.89204785191216218</v>
      </c>
      <c r="AX4898">
        <f t="shared" ca="1" si="465"/>
        <v>3.0540657965547404</v>
      </c>
    </row>
    <row r="4899" spans="1:50">
      <c r="A4899">
        <f t="shared" ca="1" si="461"/>
        <v>0.40552853493057928</v>
      </c>
      <c r="R4899">
        <f t="shared" ca="1" si="462"/>
        <v>0.6306986976492126</v>
      </c>
      <c r="AH4899">
        <f t="shared" ca="1" si="463"/>
        <v>8.1073117976954592</v>
      </c>
      <c r="AI4899">
        <f t="shared" ca="1" si="464"/>
        <v>0.13145700917010394</v>
      </c>
      <c r="AX4899">
        <f t="shared" ca="1" si="465"/>
        <v>0.63818346706568885</v>
      </c>
    </row>
    <row r="4900" spans="1:50">
      <c r="A4900">
        <f t="shared" ca="1" si="461"/>
        <v>0.31798944308376398</v>
      </c>
      <c r="R4900">
        <f t="shared" ca="1" si="462"/>
        <v>9.9628194083348784E-4</v>
      </c>
      <c r="AH4900">
        <f t="shared" ca="1" si="463"/>
        <v>24.275600443387937</v>
      </c>
      <c r="AI4900">
        <f t="shared" ca="1" si="464"/>
        <v>0.66912763372588857</v>
      </c>
      <c r="AX4900">
        <f t="shared" ca="1" si="465"/>
        <v>2.7559879164861383</v>
      </c>
    </row>
    <row r="4901" spans="1:50">
      <c r="A4901">
        <f t="shared" ca="1" si="461"/>
        <v>0.13561984846256492</v>
      </c>
      <c r="R4901">
        <f t="shared" ca="1" si="462"/>
        <v>0.60930172038152164</v>
      </c>
      <c r="AH4901">
        <f t="shared" ca="1" si="463"/>
        <v>27.15831143676257</v>
      </c>
      <c r="AI4901">
        <f t="shared" ca="1" si="464"/>
        <v>0.73912863179003419</v>
      </c>
      <c r="AX4901">
        <f t="shared" ca="1" si="465"/>
        <v>0.16597646064904945</v>
      </c>
    </row>
    <row r="4902" spans="1:50">
      <c r="A4902">
        <f t="shared" ca="1" si="461"/>
        <v>0.7718020041858541</v>
      </c>
      <c r="R4902">
        <f t="shared" ca="1" si="462"/>
        <v>-0.4728377917901071</v>
      </c>
      <c r="AH4902">
        <f t="shared" ca="1" si="463"/>
        <v>26.977957397127554</v>
      </c>
      <c r="AI4902">
        <f t="shared" ca="1" si="464"/>
        <v>0.73499277719576306</v>
      </c>
      <c r="AX4902">
        <f t="shared" ca="1" si="465"/>
        <v>6.9255903174739744E-2</v>
      </c>
    </row>
    <row r="4903" spans="1:50">
      <c r="A4903">
        <f t="shared" ca="1" si="461"/>
        <v>0.43690999206022318</v>
      </c>
      <c r="R4903">
        <f t="shared" ca="1" si="462"/>
        <v>-0.32907654421459248</v>
      </c>
      <c r="AH4903">
        <f t="shared" ca="1" si="463"/>
        <v>27.113554958618867</v>
      </c>
      <c r="AI4903">
        <f t="shared" ca="1" si="464"/>
        <v>0.73810531668392043</v>
      </c>
      <c r="AX4903">
        <f t="shared" ca="1" si="465"/>
        <v>0.73957441956205516</v>
      </c>
    </row>
    <row r="4904" spans="1:50">
      <c r="A4904">
        <f t="shared" ca="1" si="461"/>
        <v>0.8405928103222241</v>
      </c>
      <c r="R4904">
        <f t="shared" ca="1" si="462"/>
        <v>-1.1843163209178242</v>
      </c>
      <c r="AH4904">
        <f t="shared" ca="1" si="463"/>
        <v>20.708268000118988</v>
      </c>
      <c r="AI4904">
        <f t="shared" ca="1" si="464"/>
        <v>0.57099721822357341</v>
      </c>
      <c r="AX4904">
        <f t="shared" ca="1" si="465"/>
        <v>2.6580786603612885</v>
      </c>
    </row>
    <row r="4905" spans="1:50">
      <c r="A4905">
        <f t="shared" ca="1" si="461"/>
        <v>0.77040896655734992</v>
      </c>
      <c r="R4905">
        <f t="shared" ca="1" si="462"/>
        <v>-1.4093406179331349</v>
      </c>
      <c r="AH4905">
        <f t="shared" ca="1" si="463"/>
        <v>20.972213176826628</v>
      </c>
      <c r="AI4905">
        <f t="shared" ca="1" si="464"/>
        <v>0.57869379607420124</v>
      </c>
      <c r="AX4905">
        <f t="shared" ca="1" si="465"/>
        <v>0.68509064459003943</v>
      </c>
    </row>
    <row r="4906" spans="1:50">
      <c r="A4906">
        <f t="shared" ca="1" si="461"/>
        <v>0.15476895537671542</v>
      </c>
      <c r="R4906">
        <f t="shared" ca="1" si="462"/>
        <v>-0.32441592350336446</v>
      </c>
      <c r="AH4906">
        <f t="shared" ca="1" si="463"/>
        <v>44.918286905821503</v>
      </c>
      <c r="AI4906">
        <f t="shared" ca="1" si="464"/>
        <v>0.98708809601422742</v>
      </c>
      <c r="AX4906">
        <f t="shared" ca="1" si="465"/>
        <v>1.0459426715827411</v>
      </c>
    </row>
    <row r="4907" spans="1:50">
      <c r="A4907">
        <f t="shared" ca="1" si="461"/>
        <v>0.88055107348646711</v>
      </c>
      <c r="R4907">
        <f t="shared" ca="1" si="462"/>
        <v>0.80234635581035663</v>
      </c>
      <c r="AH4907">
        <f t="shared" ca="1" si="463"/>
        <v>40.06631612765392</v>
      </c>
      <c r="AI4907">
        <f t="shared" ca="1" si="464"/>
        <v>0.9506609623621457</v>
      </c>
      <c r="AX4907">
        <f t="shared" ca="1" si="465"/>
        <v>2.9931282336880756</v>
      </c>
    </row>
    <row r="4908" spans="1:50">
      <c r="A4908">
        <f t="shared" ca="1" si="461"/>
        <v>5.7605681270420428E-2</v>
      </c>
      <c r="R4908">
        <f t="shared" ca="1" si="462"/>
        <v>1.2146704957210235</v>
      </c>
      <c r="AH4908">
        <f t="shared" ca="1" si="463"/>
        <v>43.879024269327417</v>
      </c>
      <c r="AI4908">
        <f t="shared" ca="1" si="464"/>
        <v>0.98126682805225862</v>
      </c>
      <c r="AX4908">
        <f t="shared" ca="1" si="465"/>
        <v>1.7359810377161913E-2</v>
      </c>
    </row>
    <row r="4909" spans="1:50">
      <c r="A4909">
        <f t="shared" ca="1" si="461"/>
        <v>0.70741178708316943</v>
      </c>
      <c r="R4909">
        <f t="shared" ca="1" si="462"/>
        <v>-0.15649758519004422</v>
      </c>
      <c r="AH4909">
        <f t="shared" ca="1" si="463"/>
        <v>13.361680912443937</v>
      </c>
      <c r="AI4909">
        <f t="shared" ca="1" si="464"/>
        <v>0.32881678721921259</v>
      </c>
      <c r="AX4909">
        <f t="shared" ca="1" si="465"/>
        <v>0.88401205932208093</v>
      </c>
    </row>
    <row r="4910" spans="1:50">
      <c r="A4910">
        <f t="shared" ca="1" si="461"/>
        <v>0.30290871822043808</v>
      </c>
      <c r="R4910">
        <f t="shared" ca="1" si="462"/>
        <v>-1.052292486713887</v>
      </c>
      <c r="AH4910">
        <f t="shared" ca="1" si="463"/>
        <v>10.988277076247222</v>
      </c>
      <c r="AI4910">
        <f t="shared" ca="1" si="464"/>
        <v>0.23904273726017111</v>
      </c>
      <c r="AX4910">
        <f t="shared" ca="1" si="465"/>
        <v>1.0675565662717863</v>
      </c>
    </row>
    <row r="4911" spans="1:50">
      <c r="A4911">
        <f t="shared" ca="1" si="461"/>
        <v>0.43515702988627269</v>
      </c>
      <c r="R4911">
        <f t="shared" ca="1" si="462"/>
        <v>-1.7157614817530007</v>
      </c>
      <c r="AH4911">
        <f t="shared" ca="1" si="463"/>
        <v>27.202283672547214</v>
      </c>
      <c r="AI4911">
        <f t="shared" ca="1" si="464"/>
        <v>0.74013206512649632</v>
      </c>
      <c r="AX4911">
        <f t="shared" ca="1" si="465"/>
        <v>8.9648676928236828</v>
      </c>
    </row>
    <row r="4912" spans="1:50">
      <c r="A4912">
        <f t="shared" ca="1" si="461"/>
        <v>0.35334383558633953</v>
      </c>
      <c r="R4912">
        <f t="shared" ca="1" si="462"/>
        <v>0.54110943533479283</v>
      </c>
      <c r="AH4912">
        <f t="shared" ca="1" si="463"/>
        <v>38.868249469702853</v>
      </c>
      <c r="AI4912">
        <f t="shared" ca="1" si="464"/>
        <v>0.93804206506561461</v>
      </c>
      <c r="AX4912">
        <f t="shared" ca="1" si="465"/>
        <v>0.22164305793502212</v>
      </c>
    </row>
    <row r="4913" spans="1:50">
      <c r="A4913">
        <f t="shared" ca="1" si="461"/>
        <v>1.7608511199760146E-2</v>
      </c>
      <c r="R4913">
        <f t="shared" ca="1" si="462"/>
        <v>0.46308115519284343</v>
      </c>
      <c r="AH4913">
        <f t="shared" ca="1" si="463"/>
        <v>16.160211807340993</v>
      </c>
      <c r="AI4913">
        <f t="shared" ca="1" si="464"/>
        <v>0.42743436753798802</v>
      </c>
      <c r="AX4913">
        <f t="shared" ca="1" si="465"/>
        <v>0.42623348293821645</v>
      </c>
    </row>
    <row r="4914" spans="1:50">
      <c r="A4914">
        <f t="shared" ca="1" si="461"/>
        <v>5.3199362837715314E-2</v>
      </c>
      <c r="R4914">
        <f t="shared" ca="1" si="462"/>
        <v>-0.54428980193154242</v>
      </c>
      <c r="AH4914">
        <f t="shared" ca="1" si="463"/>
        <v>4.8624883786436532</v>
      </c>
      <c r="AI4914">
        <f t="shared" ca="1" si="464"/>
        <v>4.7287586464889175E-2</v>
      </c>
      <c r="AX4914">
        <f t="shared" ca="1" si="465"/>
        <v>0.19173265796831798</v>
      </c>
    </row>
    <row r="4915" spans="1:50">
      <c r="A4915">
        <f t="shared" ca="1" si="461"/>
        <v>0.64553821798939992</v>
      </c>
      <c r="R4915">
        <f t="shared" ca="1" si="462"/>
        <v>-1.8571527579742968</v>
      </c>
      <c r="AH4915">
        <f t="shared" ca="1" si="463"/>
        <v>37.787178721760483</v>
      </c>
      <c r="AI4915">
        <f t="shared" ca="1" si="464"/>
        <v>0.92542349821289005</v>
      </c>
      <c r="AX4915">
        <f t="shared" ca="1" si="465"/>
        <v>2.8660321172577352</v>
      </c>
    </row>
    <row r="4916" spans="1:50">
      <c r="A4916">
        <f t="shared" ca="1" si="461"/>
        <v>0.15777134189715136</v>
      </c>
      <c r="R4916">
        <f t="shared" ca="1" si="462"/>
        <v>4.8811371399156998E-2</v>
      </c>
      <c r="AH4916">
        <f t="shared" ca="1" si="463"/>
        <v>18.358717439187938</v>
      </c>
      <c r="AI4916">
        <f t="shared" ca="1" si="464"/>
        <v>0.4994146189534252</v>
      </c>
      <c r="AX4916">
        <f t="shared" ca="1" si="465"/>
        <v>2.5443122202474537</v>
      </c>
    </row>
    <row r="4917" spans="1:50">
      <c r="A4917">
        <f t="shared" ca="1" si="461"/>
        <v>0.55095390102941999</v>
      </c>
      <c r="R4917">
        <f t="shared" ca="1" si="462"/>
        <v>2.1100797108515041</v>
      </c>
      <c r="AH4917">
        <f t="shared" ca="1" si="463"/>
        <v>5.2518808430922661</v>
      </c>
      <c r="AI4917">
        <f t="shared" ca="1" si="464"/>
        <v>5.516450478007906E-2</v>
      </c>
      <c r="AX4917">
        <f t="shared" ca="1" si="465"/>
        <v>0.91810805114429417</v>
      </c>
    </row>
    <row r="4918" spans="1:50">
      <c r="A4918">
        <f t="shared" ca="1" si="461"/>
        <v>0.88639116963256614</v>
      </c>
      <c r="R4918">
        <f t="shared" ca="1" si="462"/>
        <v>-0.42572836174783585</v>
      </c>
      <c r="AH4918">
        <f t="shared" ca="1" si="463"/>
        <v>5.0754861890527403</v>
      </c>
      <c r="AI4918">
        <f t="shared" ca="1" si="464"/>
        <v>5.1521120110530227E-2</v>
      </c>
      <c r="AX4918">
        <f t="shared" ca="1" si="465"/>
        <v>0.38081642159515711</v>
      </c>
    </row>
    <row r="4919" spans="1:50">
      <c r="A4919">
        <f t="shared" ca="1" si="461"/>
        <v>0.14140894947287963</v>
      </c>
      <c r="R4919">
        <f t="shared" ca="1" si="462"/>
        <v>-1.797218826268697</v>
      </c>
      <c r="AH4919">
        <f t="shared" ca="1" si="463"/>
        <v>35.575665249708486</v>
      </c>
      <c r="AI4919">
        <f t="shared" ca="1" si="464"/>
        <v>0.89596928350576632</v>
      </c>
      <c r="AX4919">
        <f t="shared" ca="1" si="465"/>
        <v>2.5708597844160166</v>
      </c>
    </row>
    <row r="4920" spans="1:50">
      <c r="A4920">
        <f t="shared" ca="1" si="461"/>
        <v>4.8976151946040769E-2</v>
      </c>
      <c r="R4920">
        <f t="shared" ca="1" si="462"/>
        <v>0.14283969957142265</v>
      </c>
      <c r="AH4920">
        <f t="shared" ca="1" si="463"/>
        <v>13.752401512596535</v>
      </c>
      <c r="AI4920">
        <f t="shared" ca="1" si="464"/>
        <v>0.34305580194799301</v>
      </c>
      <c r="AX4920">
        <f t="shared" ca="1" si="465"/>
        <v>0.71147524761604564</v>
      </c>
    </row>
    <row r="4921" spans="1:50">
      <c r="A4921">
        <f t="shared" ca="1" si="461"/>
        <v>0.88816420340252378</v>
      </c>
      <c r="R4921">
        <f t="shared" ca="1" si="462"/>
        <v>-0.6230141679318022</v>
      </c>
      <c r="AH4921">
        <f t="shared" ca="1" si="463"/>
        <v>23.115813207755625</v>
      </c>
      <c r="AI4921">
        <f t="shared" ca="1" si="464"/>
        <v>0.63862025025985658</v>
      </c>
      <c r="AX4921">
        <f t="shared" ca="1" si="465"/>
        <v>0.35279143552877279</v>
      </c>
    </row>
    <row r="4922" spans="1:50">
      <c r="A4922">
        <f t="shared" ca="1" si="461"/>
        <v>0.30635250867927066</v>
      </c>
      <c r="R4922">
        <f t="shared" ca="1" si="462"/>
        <v>0.10934165503398342</v>
      </c>
      <c r="AH4922">
        <f t="shared" ca="1" si="463"/>
        <v>7.0813561502708646</v>
      </c>
      <c r="AI4922">
        <f t="shared" ca="1" si="464"/>
        <v>0.10029120985395801</v>
      </c>
      <c r="AX4922">
        <f t="shared" ca="1" si="465"/>
        <v>1.5655893218359049</v>
      </c>
    </row>
    <row r="4923" spans="1:50">
      <c r="A4923">
        <f t="shared" ca="1" si="461"/>
        <v>0.60020635650875842</v>
      </c>
      <c r="R4923">
        <f t="shared" ca="1" si="462"/>
        <v>-2.2291527633918893</v>
      </c>
      <c r="AH4923">
        <f t="shared" ca="1" si="463"/>
        <v>6.0260391021687782</v>
      </c>
      <c r="AI4923">
        <f t="shared" ca="1" si="464"/>
        <v>7.2626294521734192E-2</v>
      </c>
      <c r="AX4923">
        <f t="shared" ca="1" si="465"/>
        <v>0.1388355601102953</v>
      </c>
    </row>
    <row r="4924" spans="1:50">
      <c r="A4924">
        <f t="shared" ca="1" si="461"/>
        <v>0.15377821652673951</v>
      </c>
      <c r="R4924">
        <f t="shared" ca="1" si="462"/>
        <v>-1.0570286323747455</v>
      </c>
      <c r="AH4924">
        <f t="shared" ca="1" si="463"/>
        <v>7.6673292005230218</v>
      </c>
      <c r="AI4924">
        <f t="shared" ca="1" si="464"/>
        <v>0.11757587413838599</v>
      </c>
      <c r="AX4924">
        <f t="shared" ca="1" si="465"/>
        <v>0.4697840425535173</v>
      </c>
    </row>
    <row r="4925" spans="1:50">
      <c r="A4925">
        <f t="shared" ca="1" si="461"/>
        <v>0.56838702774479966</v>
      </c>
      <c r="R4925">
        <f t="shared" ca="1" si="462"/>
        <v>7.2484291058390576E-2</v>
      </c>
      <c r="AH4925">
        <f t="shared" ca="1" si="463"/>
        <v>14.537611392988893</v>
      </c>
      <c r="AI4925">
        <f t="shared" ca="1" si="464"/>
        <v>0.37120949714266438</v>
      </c>
      <c r="AX4925">
        <f t="shared" ca="1" si="465"/>
        <v>3.0547411217158906</v>
      </c>
    </row>
    <row r="4926" spans="1:50">
      <c r="A4926">
        <f t="shared" ca="1" si="461"/>
        <v>0.40270377226490106</v>
      </c>
      <c r="R4926">
        <f t="shared" ca="1" si="462"/>
        <v>-0.12720890676454413</v>
      </c>
      <c r="AH4926">
        <f t="shared" ca="1" si="463"/>
        <v>26.767531641653832</v>
      </c>
      <c r="AI4926">
        <f t="shared" ca="1" si="464"/>
        <v>0.73012620698922204</v>
      </c>
      <c r="AX4926">
        <f t="shared" ca="1" si="465"/>
        <v>2.2775520650764034</v>
      </c>
    </row>
    <row r="4927" spans="1:50">
      <c r="A4927">
        <f t="shared" ca="1" si="461"/>
        <v>0.67325168766902632</v>
      </c>
      <c r="R4927">
        <f t="shared" ca="1" si="462"/>
        <v>-1.2493575623737441</v>
      </c>
      <c r="AH4927">
        <f t="shared" ca="1" si="463"/>
        <v>17.230965419168015</v>
      </c>
      <c r="AI4927">
        <f t="shared" ca="1" si="464"/>
        <v>0.46309518632011881</v>
      </c>
      <c r="AX4927">
        <f t="shared" ca="1" si="465"/>
        <v>0.49328209430769254</v>
      </c>
    </row>
    <row r="4928" spans="1:50">
      <c r="A4928">
        <f t="shared" ca="1" si="461"/>
        <v>0.54191855347850204</v>
      </c>
      <c r="R4928">
        <f t="shared" ca="1" si="462"/>
        <v>-0.34472961402491364</v>
      </c>
      <c r="AH4928">
        <f t="shared" ca="1" si="463"/>
        <v>15.294816696731516</v>
      </c>
      <c r="AI4928">
        <f t="shared" ca="1" si="464"/>
        <v>0.39777512594326725</v>
      </c>
      <c r="AX4928">
        <f t="shared" ca="1" si="465"/>
        <v>2.9157359369375366</v>
      </c>
    </row>
    <row r="4929" spans="1:50">
      <c r="A4929">
        <f t="shared" ca="1" si="461"/>
        <v>0.80154504248254943</v>
      </c>
      <c r="R4929">
        <f t="shared" ca="1" si="462"/>
        <v>2.0175053689549207</v>
      </c>
      <c r="AH4929">
        <f t="shared" ca="1" si="463"/>
        <v>15.645238917256989</v>
      </c>
      <c r="AI4929">
        <f t="shared" ca="1" si="464"/>
        <v>0.40987519547382312</v>
      </c>
      <c r="AX4929">
        <f t="shared" ca="1" si="465"/>
        <v>0.17271703818309597</v>
      </c>
    </row>
    <row r="4930" spans="1:50">
      <c r="A4930">
        <f t="shared" ca="1" si="461"/>
        <v>0.79899045289426429</v>
      </c>
      <c r="R4930">
        <f t="shared" ca="1" si="462"/>
        <v>0.67811804996998537</v>
      </c>
      <c r="AH4930">
        <f t="shared" ca="1" si="463"/>
        <v>43.172153271961278</v>
      </c>
      <c r="AI4930">
        <f t="shared" ca="1" si="464"/>
        <v>0.97669025452920544</v>
      </c>
      <c r="AX4930">
        <f t="shared" ca="1" si="465"/>
        <v>4.0612549918469938</v>
      </c>
    </row>
    <row r="4931" spans="1:50">
      <c r="A4931">
        <f t="shared" ref="A4931:A4994" ca="1" si="466">RAND()</f>
        <v>0.44741129326425877</v>
      </c>
      <c r="R4931">
        <f t="shared" ref="R4931:R4994" ca="1" si="467">_xlfn.NORM.INV(RAND(),0,1)</f>
        <v>-0.97614903773687989</v>
      </c>
      <c r="AH4931">
        <f t="shared" ref="AH4931:AH4994" ca="1" si="468">IF(AI4931&lt;$AL$4,$AL$1+SQRT(AI4931*($AL$2-$AL$1)*($AL$3-$AL$1)),$AL$2-SQRT((1-AI4931)*($AL$2-$AL$1)*($AL$2-$AL$3)))</f>
        <v>7.7425767932307599</v>
      </c>
      <c r="AI4931">
        <f t="shared" ref="AI4931:AI4994" ca="1" si="469">RAND()</f>
        <v>0.11989499079815102</v>
      </c>
      <c r="AX4931">
        <f t="shared" ref="AX4931:AX4994" ca="1" si="470">-LN(1-RAND())/$AW$2</f>
        <v>0.16940500065821654</v>
      </c>
    </row>
    <row r="4932" spans="1:50">
      <c r="A4932">
        <f t="shared" ca="1" si="466"/>
        <v>0.67691526632693177</v>
      </c>
      <c r="R4932">
        <f t="shared" ca="1" si="467"/>
        <v>-1.4522610216347784</v>
      </c>
      <c r="AH4932">
        <f t="shared" ca="1" si="468"/>
        <v>34.87261630792618</v>
      </c>
      <c r="AI4932">
        <f t="shared" ca="1" si="469"/>
        <v>0.88558113131638949</v>
      </c>
      <c r="AX4932">
        <f t="shared" ca="1" si="470"/>
        <v>4.7451899690344517</v>
      </c>
    </row>
    <row r="4933" spans="1:50">
      <c r="A4933">
        <f t="shared" ca="1" si="466"/>
        <v>0.94014404814647234</v>
      </c>
      <c r="R4933">
        <f t="shared" ca="1" si="467"/>
        <v>-6.2352143171085991E-2</v>
      </c>
      <c r="AH4933">
        <f t="shared" ca="1" si="468"/>
        <v>10.821749786650379</v>
      </c>
      <c r="AI4933">
        <f t="shared" ca="1" si="469"/>
        <v>0.23253235511008519</v>
      </c>
      <c r="AX4933">
        <f t="shared" ca="1" si="470"/>
        <v>1.3724699765511836</v>
      </c>
    </row>
    <row r="4934" spans="1:50">
      <c r="A4934">
        <f t="shared" ca="1" si="466"/>
        <v>2.8791478837852713E-2</v>
      </c>
      <c r="R4934">
        <f t="shared" ca="1" si="467"/>
        <v>0.27959727230874076</v>
      </c>
      <c r="AH4934">
        <f t="shared" ca="1" si="468"/>
        <v>20.373320232325593</v>
      </c>
      <c r="AI4934">
        <f t="shared" ca="1" si="469"/>
        <v>0.56112992297183595</v>
      </c>
      <c r="AX4934">
        <f t="shared" ca="1" si="470"/>
        <v>1.832247902505548</v>
      </c>
    </row>
    <row r="4935" spans="1:50">
      <c r="A4935">
        <f t="shared" ca="1" si="466"/>
        <v>5.9805119028702891E-2</v>
      </c>
      <c r="R4935">
        <f t="shared" ca="1" si="467"/>
        <v>1.8355527626870651</v>
      </c>
      <c r="AH4935">
        <f t="shared" ca="1" si="468"/>
        <v>32.680267598066266</v>
      </c>
      <c r="AI4935">
        <f t="shared" ca="1" si="469"/>
        <v>0.8500134347627033</v>
      </c>
      <c r="AX4935">
        <f t="shared" ca="1" si="470"/>
        <v>0.8546309628015315</v>
      </c>
    </row>
    <row r="4936" spans="1:50">
      <c r="A4936">
        <f t="shared" ca="1" si="466"/>
        <v>0.51505960920642935</v>
      </c>
      <c r="R4936">
        <f t="shared" ca="1" si="467"/>
        <v>0.5289362772868722</v>
      </c>
      <c r="AH4936">
        <f t="shared" ca="1" si="468"/>
        <v>30.550275176767094</v>
      </c>
      <c r="AI4936">
        <f t="shared" ca="1" si="469"/>
        <v>0.81085410215025888</v>
      </c>
      <c r="AX4936">
        <f t="shared" ca="1" si="470"/>
        <v>2.6962685072452861</v>
      </c>
    </row>
    <row r="4937" spans="1:50">
      <c r="A4937">
        <f t="shared" ca="1" si="466"/>
        <v>0.58144818323509917</v>
      </c>
      <c r="R4937">
        <f t="shared" ca="1" si="467"/>
        <v>-1.1667217922488091</v>
      </c>
      <c r="AH4937">
        <f t="shared" ca="1" si="468"/>
        <v>9.163713662298246</v>
      </c>
      <c r="AI4937">
        <f t="shared" ca="1" si="469"/>
        <v>0.16794729616918302</v>
      </c>
      <c r="AX4937">
        <f t="shared" ca="1" si="470"/>
        <v>0.82347205807204249</v>
      </c>
    </row>
    <row r="4938" spans="1:50">
      <c r="A4938">
        <f t="shared" ca="1" si="466"/>
        <v>0.35651612472606664</v>
      </c>
      <c r="R4938">
        <f t="shared" ca="1" si="467"/>
        <v>-6.9417192080381385E-2</v>
      </c>
      <c r="AH4938">
        <f t="shared" ca="1" si="468"/>
        <v>25.76654319458622</v>
      </c>
      <c r="AI4938">
        <f t="shared" ca="1" si="469"/>
        <v>0.70636978563007224</v>
      </c>
      <c r="AX4938">
        <f t="shared" ca="1" si="470"/>
        <v>0.65633083528861136</v>
      </c>
    </row>
    <row r="4939" spans="1:50">
      <c r="A4939">
        <f t="shared" ca="1" si="466"/>
        <v>0.57981939784598835</v>
      </c>
      <c r="R4939">
        <f t="shared" ca="1" si="467"/>
        <v>-2.1945612362791489</v>
      </c>
      <c r="AH4939">
        <f t="shared" ca="1" si="468"/>
        <v>26.152188587285313</v>
      </c>
      <c r="AI4939">
        <f t="shared" ca="1" si="469"/>
        <v>0.71564094541179757</v>
      </c>
      <c r="AX4939">
        <f t="shared" ca="1" si="470"/>
        <v>1.0382989296776706</v>
      </c>
    </row>
    <row r="4940" spans="1:50">
      <c r="A4940">
        <f t="shared" ca="1" si="466"/>
        <v>0.67353786306374674</v>
      </c>
      <c r="R4940">
        <f t="shared" ca="1" si="467"/>
        <v>-0.18620453557135214</v>
      </c>
      <c r="AH4940">
        <f t="shared" ca="1" si="468"/>
        <v>12.385886606457177</v>
      </c>
      <c r="AI4940">
        <f t="shared" ca="1" si="469"/>
        <v>0.29258923680885129</v>
      </c>
      <c r="AX4940">
        <f t="shared" ca="1" si="470"/>
        <v>1.1721575691207029</v>
      </c>
    </row>
    <row r="4941" spans="1:50">
      <c r="A4941">
        <f t="shared" ca="1" si="466"/>
        <v>4.9045102326383261E-2</v>
      </c>
      <c r="R4941">
        <f t="shared" ca="1" si="467"/>
        <v>0.35095151754007964</v>
      </c>
      <c r="AH4941">
        <f t="shared" ca="1" si="468"/>
        <v>32.15059248420647</v>
      </c>
      <c r="AI4941">
        <f t="shared" ca="1" si="469"/>
        <v>0.84069932566756667</v>
      </c>
      <c r="AX4941">
        <f t="shared" ca="1" si="470"/>
        <v>0.20647562752186061</v>
      </c>
    </row>
    <row r="4942" spans="1:50">
      <c r="A4942">
        <f t="shared" ca="1" si="466"/>
        <v>0.28450128527066298</v>
      </c>
      <c r="R4942">
        <f t="shared" ca="1" si="467"/>
        <v>0.28953483576025896</v>
      </c>
      <c r="AH4942">
        <f t="shared" ca="1" si="468"/>
        <v>17.954175561789505</v>
      </c>
      <c r="AI4942">
        <f t="shared" ca="1" si="469"/>
        <v>0.48653256803769551</v>
      </c>
      <c r="AX4942">
        <f t="shared" ca="1" si="470"/>
        <v>7.1494447815120878</v>
      </c>
    </row>
    <row r="4943" spans="1:50">
      <c r="A4943">
        <f t="shared" ca="1" si="466"/>
        <v>0.69005941240071</v>
      </c>
      <c r="R4943">
        <f t="shared" ca="1" si="467"/>
        <v>1.2042882438094618</v>
      </c>
      <c r="AH4943">
        <f t="shared" ca="1" si="468"/>
        <v>7.5987415882765772</v>
      </c>
      <c r="AI4943">
        <f t="shared" ca="1" si="469"/>
        <v>0.11548174745080808</v>
      </c>
      <c r="AX4943">
        <f t="shared" ca="1" si="470"/>
        <v>2.1010251628091847</v>
      </c>
    </row>
    <row r="4944" spans="1:50">
      <c r="A4944">
        <f t="shared" ca="1" si="466"/>
        <v>0.7594165674677551</v>
      </c>
      <c r="R4944">
        <f t="shared" ca="1" si="467"/>
        <v>2.068649927217014</v>
      </c>
      <c r="AH4944">
        <f t="shared" ca="1" si="468"/>
        <v>36.134261283174922</v>
      </c>
      <c r="AI4944">
        <f t="shared" ca="1" si="469"/>
        <v>0.90387064491836899</v>
      </c>
      <c r="AX4944">
        <f t="shared" ca="1" si="470"/>
        <v>0.28106981742511172</v>
      </c>
    </row>
    <row r="4945" spans="1:50">
      <c r="A4945">
        <f t="shared" ca="1" si="466"/>
        <v>3.3344333259251013E-2</v>
      </c>
      <c r="R4945">
        <f t="shared" ca="1" si="467"/>
        <v>-0.29732627108210596</v>
      </c>
      <c r="AH4945">
        <f t="shared" ca="1" si="468"/>
        <v>39.178443180676283</v>
      </c>
      <c r="AI4945">
        <f t="shared" ca="1" si="469"/>
        <v>0.94144695400307421</v>
      </c>
      <c r="AX4945">
        <f t="shared" ca="1" si="470"/>
        <v>1.2511755295415017E-2</v>
      </c>
    </row>
    <row r="4946" spans="1:50">
      <c r="A4946">
        <f t="shared" ca="1" si="466"/>
        <v>0.51123258299565577</v>
      </c>
      <c r="R4946">
        <f t="shared" ca="1" si="467"/>
        <v>0.12187893840367763</v>
      </c>
      <c r="AH4946">
        <f t="shared" ca="1" si="468"/>
        <v>8.9258959701530038</v>
      </c>
      <c r="AI4946">
        <f t="shared" ca="1" si="469"/>
        <v>0.15934323773998726</v>
      </c>
      <c r="AX4946">
        <f t="shared" ca="1" si="470"/>
        <v>1.7373744890250662</v>
      </c>
    </row>
    <row r="4947" spans="1:50">
      <c r="A4947">
        <f t="shared" ca="1" si="466"/>
        <v>0.51519058014618913</v>
      </c>
      <c r="R4947">
        <f t="shared" ca="1" si="467"/>
        <v>-0.10422577597980479</v>
      </c>
      <c r="AH4947">
        <f t="shared" ca="1" si="468"/>
        <v>4.5332052827363327</v>
      </c>
      <c r="AI4947">
        <f t="shared" ca="1" si="469"/>
        <v>4.1099900270857193E-2</v>
      </c>
      <c r="AX4947">
        <f t="shared" ca="1" si="470"/>
        <v>0.28749712915378228</v>
      </c>
    </row>
    <row r="4948" spans="1:50">
      <c r="A4948">
        <f t="shared" ca="1" si="466"/>
        <v>0.16502419783238398</v>
      </c>
      <c r="R4948">
        <f t="shared" ca="1" si="467"/>
        <v>0.52408981934372723</v>
      </c>
      <c r="AH4948">
        <f t="shared" ca="1" si="468"/>
        <v>19.370090217607906</v>
      </c>
      <c r="AI4948">
        <f t="shared" ca="1" si="469"/>
        <v>0.53090431336126054</v>
      </c>
      <c r="AX4948">
        <f t="shared" ca="1" si="470"/>
        <v>0.21817039376108435</v>
      </c>
    </row>
    <row r="4949" spans="1:50">
      <c r="A4949">
        <f t="shared" ca="1" si="466"/>
        <v>0.32201071487093436</v>
      </c>
      <c r="R4949">
        <f t="shared" ca="1" si="467"/>
        <v>-0.3030983358604441</v>
      </c>
      <c r="AH4949">
        <f t="shared" ca="1" si="468"/>
        <v>9.3381325774983743</v>
      </c>
      <c r="AI4949">
        <f t="shared" ca="1" si="469"/>
        <v>0.1744014400698729</v>
      </c>
      <c r="AX4949">
        <f t="shared" ca="1" si="470"/>
        <v>3.304126663553578</v>
      </c>
    </row>
    <row r="4950" spans="1:50">
      <c r="A4950">
        <f t="shared" ca="1" si="466"/>
        <v>0.82248226475768083</v>
      </c>
      <c r="R4950">
        <f t="shared" ca="1" si="467"/>
        <v>4.887486339214548E-2</v>
      </c>
      <c r="AH4950">
        <f t="shared" ca="1" si="468"/>
        <v>27.300863506175819</v>
      </c>
      <c r="AI4950">
        <f t="shared" ca="1" si="469"/>
        <v>0.74237460121736965</v>
      </c>
      <c r="AX4950">
        <f t="shared" ca="1" si="470"/>
        <v>1.7436271716978944</v>
      </c>
    </row>
    <row r="4951" spans="1:50">
      <c r="A4951">
        <f t="shared" ca="1" si="466"/>
        <v>0.4952097778551664</v>
      </c>
      <c r="R4951">
        <f t="shared" ca="1" si="467"/>
        <v>0.89218059134062566</v>
      </c>
      <c r="AH4951">
        <f t="shared" ca="1" si="468"/>
        <v>17.828580644198894</v>
      </c>
      <c r="AI4951">
        <f t="shared" ca="1" si="469"/>
        <v>0.48249988831659285</v>
      </c>
      <c r="AX4951">
        <f t="shared" ca="1" si="470"/>
        <v>2.0855235007214867</v>
      </c>
    </row>
    <row r="4952" spans="1:50">
      <c r="A4952">
        <f t="shared" ca="1" si="466"/>
        <v>0.61848539989175766</v>
      </c>
      <c r="R4952">
        <f t="shared" ca="1" si="467"/>
        <v>-1.6318154514299155</v>
      </c>
      <c r="AH4952">
        <f t="shared" ca="1" si="468"/>
        <v>22.078047770523696</v>
      </c>
      <c r="AI4952">
        <f t="shared" ca="1" si="469"/>
        <v>0.61018229184742168</v>
      </c>
      <c r="AX4952">
        <f t="shared" ca="1" si="470"/>
        <v>4.1422656500081505</v>
      </c>
    </row>
    <row r="4953" spans="1:50">
      <c r="A4953">
        <f t="shared" ca="1" si="466"/>
        <v>0.96850948584633278</v>
      </c>
      <c r="R4953">
        <f t="shared" ca="1" si="467"/>
        <v>-1.2024656905060891</v>
      </c>
      <c r="AH4953">
        <f t="shared" ca="1" si="468"/>
        <v>27.604148820889016</v>
      </c>
      <c r="AI4953">
        <f t="shared" ca="1" si="469"/>
        <v>0.74921292498155656</v>
      </c>
      <c r="AX4953">
        <f t="shared" ca="1" si="470"/>
        <v>4.5244940928717864E-2</v>
      </c>
    </row>
    <row r="4954" spans="1:50">
      <c r="A4954">
        <f t="shared" ca="1" si="466"/>
        <v>0.5187234821542287</v>
      </c>
      <c r="R4954">
        <f t="shared" ca="1" si="467"/>
        <v>-0.10518238504808269</v>
      </c>
      <c r="AH4954">
        <f t="shared" ca="1" si="468"/>
        <v>18.245789216710524</v>
      </c>
      <c r="AI4954">
        <f t="shared" ca="1" si="469"/>
        <v>0.49583504876521112</v>
      </c>
      <c r="AX4954">
        <f t="shared" ca="1" si="470"/>
        <v>0.9948863851086982</v>
      </c>
    </row>
    <row r="4955" spans="1:50">
      <c r="A4955">
        <f t="shared" ca="1" si="466"/>
        <v>0.88712259398093429</v>
      </c>
      <c r="R4955">
        <f t="shared" ca="1" si="467"/>
        <v>-2.0624641142244386</v>
      </c>
      <c r="AH4955">
        <f t="shared" ca="1" si="468"/>
        <v>33.199686895530519</v>
      </c>
      <c r="AI4955">
        <f t="shared" ca="1" si="469"/>
        <v>0.85887473979589557</v>
      </c>
      <c r="AX4955">
        <f t="shared" ca="1" si="470"/>
        <v>1.5759844774519718</v>
      </c>
    </row>
    <row r="4956" spans="1:50">
      <c r="A4956">
        <f t="shared" ca="1" si="466"/>
        <v>0.97252908981182307</v>
      </c>
      <c r="R4956">
        <f t="shared" ca="1" si="467"/>
        <v>-0.32524637409026391</v>
      </c>
      <c r="AH4956">
        <f t="shared" ca="1" si="468"/>
        <v>27.790604933551588</v>
      </c>
      <c r="AI4956">
        <f t="shared" ca="1" si="469"/>
        <v>0.75337138539120851</v>
      </c>
      <c r="AX4956">
        <f t="shared" ca="1" si="470"/>
        <v>2.1678122931272807</v>
      </c>
    </row>
    <row r="4957" spans="1:50">
      <c r="A4957">
        <f t="shared" ca="1" si="466"/>
        <v>1.0544761497069177E-2</v>
      </c>
      <c r="R4957">
        <f t="shared" ca="1" si="467"/>
        <v>-0.17640531786141003</v>
      </c>
      <c r="AH4957">
        <f t="shared" ca="1" si="468"/>
        <v>16.50337561202241</v>
      </c>
      <c r="AI4957">
        <f t="shared" ca="1" si="469"/>
        <v>0.43898807730537248</v>
      </c>
      <c r="AX4957">
        <f t="shared" ca="1" si="470"/>
        <v>1.2092698762202378</v>
      </c>
    </row>
    <row r="4958" spans="1:50">
      <c r="A4958">
        <f t="shared" ca="1" si="466"/>
        <v>0.6247420710422471</v>
      </c>
      <c r="R4958">
        <f t="shared" ca="1" si="467"/>
        <v>0.51356991355622394</v>
      </c>
      <c r="AH4958">
        <f t="shared" ca="1" si="468"/>
        <v>18.858634114684502</v>
      </c>
      <c r="AI4958">
        <f t="shared" ca="1" si="469"/>
        <v>0.5151076653984541</v>
      </c>
      <c r="AX4958">
        <f t="shared" ca="1" si="470"/>
        <v>1.3423453408923198</v>
      </c>
    </row>
    <row r="4959" spans="1:50">
      <c r="A4959">
        <f t="shared" ca="1" si="466"/>
        <v>0.81620257602506652</v>
      </c>
      <c r="R4959">
        <f t="shared" ca="1" si="467"/>
        <v>-0.4949485904631637</v>
      </c>
      <c r="AH4959">
        <f t="shared" ca="1" si="468"/>
        <v>4.1853859200603658</v>
      </c>
      <c r="AI4959">
        <f t="shared" ca="1" si="469"/>
        <v>3.5034910599679114E-2</v>
      </c>
      <c r="AX4959">
        <f t="shared" ca="1" si="470"/>
        <v>0.54102041486796337</v>
      </c>
    </row>
    <row r="4960" spans="1:50">
      <c r="A4960">
        <f t="shared" ca="1" si="466"/>
        <v>0.59452597830952991</v>
      </c>
      <c r="R4960">
        <f t="shared" ca="1" si="467"/>
        <v>1.3474874874633533</v>
      </c>
      <c r="AH4960">
        <f t="shared" ca="1" si="468"/>
        <v>36.171691780677463</v>
      </c>
      <c r="AI4960">
        <f t="shared" ca="1" si="469"/>
        <v>0.9043889458957084</v>
      </c>
      <c r="AX4960">
        <f t="shared" ca="1" si="470"/>
        <v>1.4932043352673798</v>
      </c>
    </row>
    <row r="4961" spans="1:50">
      <c r="A4961">
        <f t="shared" ca="1" si="466"/>
        <v>0.1339970527942731</v>
      </c>
      <c r="R4961">
        <f t="shared" ca="1" si="467"/>
        <v>-1.2364231770585699</v>
      </c>
      <c r="AH4961">
        <f t="shared" ca="1" si="468"/>
        <v>10.101071391614454</v>
      </c>
      <c r="AI4961">
        <f t="shared" ca="1" si="469"/>
        <v>0.20403774795147656</v>
      </c>
      <c r="AX4961">
        <f t="shared" ca="1" si="470"/>
        <v>2.1724807530108614</v>
      </c>
    </row>
    <row r="4962" spans="1:50">
      <c r="A4962">
        <f t="shared" ca="1" si="466"/>
        <v>0.32609868882000848</v>
      </c>
      <c r="R4962">
        <f t="shared" ca="1" si="467"/>
        <v>1.0079687705724856</v>
      </c>
      <c r="AH4962">
        <f t="shared" ca="1" si="468"/>
        <v>25.288320617199652</v>
      </c>
      <c r="AI4962">
        <f t="shared" ca="1" si="469"/>
        <v>0.69466645104084013</v>
      </c>
      <c r="AX4962">
        <f t="shared" ca="1" si="470"/>
        <v>0.23400018313617804</v>
      </c>
    </row>
    <row r="4963" spans="1:50">
      <c r="A4963">
        <f t="shared" ca="1" si="466"/>
        <v>0.39023755742741051</v>
      </c>
      <c r="R4963">
        <f t="shared" ca="1" si="467"/>
        <v>-0.50645580839083015</v>
      </c>
      <c r="AH4963">
        <f t="shared" ca="1" si="468"/>
        <v>0.99921540488813743</v>
      </c>
      <c r="AI4963">
        <f t="shared" ca="1" si="469"/>
        <v>1.9968628507315289E-3</v>
      </c>
      <c r="AX4963">
        <f t="shared" ca="1" si="470"/>
        <v>1.0923986780713948</v>
      </c>
    </row>
    <row r="4964" spans="1:50">
      <c r="A4964">
        <f t="shared" ca="1" si="466"/>
        <v>0.23648087785762417</v>
      </c>
      <c r="R4964">
        <f t="shared" ca="1" si="467"/>
        <v>-0.3992105996402443</v>
      </c>
      <c r="AH4964">
        <f t="shared" ca="1" si="468"/>
        <v>16.066243637366</v>
      </c>
      <c r="AI4964">
        <f t="shared" ca="1" si="469"/>
        <v>0.42425008956069821</v>
      </c>
      <c r="AX4964">
        <f t="shared" ca="1" si="470"/>
        <v>0.76895281046303599</v>
      </c>
    </row>
    <row r="4965" spans="1:50">
      <c r="A4965">
        <f t="shared" ca="1" si="466"/>
        <v>0.16329019058894134</v>
      </c>
      <c r="R4965">
        <f t="shared" ca="1" si="467"/>
        <v>-1.2895266007541888</v>
      </c>
      <c r="AH4965">
        <f t="shared" ca="1" si="468"/>
        <v>19.059569615752942</v>
      </c>
      <c r="AI4965">
        <f t="shared" ca="1" si="469"/>
        <v>0.52134488381878075</v>
      </c>
      <c r="AX4965">
        <f t="shared" ca="1" si="470"/>
        <v>6.7059687043187618E-4</v>
      </c>
    </row>
    <row r="4966" spans="1:50">
      <c r="A4966">
        <f t="shared" ca="1" si="466"/>
        <v>0.1876820002231544</v>
      </c>
      <c r="R4966">
        <f t="shared" ca="1" si="467"/>
        <v>-0.15443325627698204</v>
      </c>
      <c r="AH4966">
        <f t="shared" ca="1" si="468"/>
        <v>19.122404701131639</v>
      </c>
      <c r="AI4966">
        <f t="shared" ca="1" si="469"/>
        <v>0.52328705427965116</v>
      </c>
      <c r="AX4966">
        <f t="shared" ca="1" si="470"/>
        <v>0.17919294118495641</v>
      </c>
    </row>
    <row r="4967" spans="1:50">
      <c r="A4967">
        <f t="shared" ca="1" si="466"/>
        <v>0.48355094565118761</v>
      </c>
      <c r="R4967">
        <f t="shared" ca="1" si="467"/>
        <v>8.9359484413835746E-2</v>
      </c>
      <c r="AH4967">
        <f t="shared" ca="1" si="468"/>
        <v>23.634708081412303</v>
      </c>
      <c r="AI4967">
        <f t="shared" ca="1" si="469"/>
        <v>0.65243569102382715</v>
      </c>
      <c r="AX4967">
        <f t="shared" ca="1" si="470"/>
        <v>2.8764695251207146</v>
      </c>
    </row>
    <row r="4968" spans="1:50">
      <c r="A4968">
        <f t="shared" ca="1" si="466"/>
        <v>8.9581038194290752E-3</v>
      </c>
      <c r="R4968">
        <f t="shared" ca="1" si="467"/>
        <v>1.0238149890371668</v>
      </c>
      <c r="AH4968">
        <f t="shared" ca="1" si="468"/>
        <v>17.322512639830883</v>
      </c>
      <c r="AI4968">
        <f t="shared" ca="1" si="469"/>
        <v>0.46609090991299384</v>
      </c>
      <c r="AX4968">
        <f t="shared" ca="1" si="470"/>
        <v>1.4143509657114313</v>
      </c>
    </row>
    <row r="4969" spans="1:50">
      <c r="A4969">
        <f t="shared" ca="1" si="466"/>
        <v>0.73789639196070833</v>
      </c>
      <c r="R4969">
        <f t="shared" ca="1" si="467"/>
        <v>-1.0213868352687443</v>
      </c>
      <c r="AH4969">
        <f t="shared" ca="1" si="468"/>
        <v>14.839929102281985</v>
      </c>
      <c r="AI4969">
        <f t="shared" ca="1" si="469"/>
        <v>0.38188470723372148</v>
      </c>
      <c r="AX4969">
        <f t="shared" ca="1" si="470"/>
        <v>3.3676677156869257</v>
      </c>
    </row>
    <row r="4970" spans="1:50">
      <c r="A4970">
        <f t="shared" ca="1" si="466"/>
        <v>0.35284473600295418</v>
      </c>
      <c r="R4970">
        <f t="shared" ca="1" si="467"/>
        <v>-0.43161605513763057</v>
      </c>
      <c r="AH4970">
        <f t="shared" ca="1" si="468"/>
        <v>10.834291994528414</v>
      </c>
      <c r="AI4970">
        <f t="shared" ca="1" si="469"/>
        <v>0.23302365821506943</v>
      </c>
      <c r="AX4970">
        <f t="shared" ca="1" si="470"/>
        <v>6.656538112920711E-2</v>
      </c>
    </row>
    <row r="4971" spans="1:50">
      <c r="A4971">
        <f t="shared" ca="1" si="466"/>
        <v>0.24565409966281893</v>
      </c>
      <c r="R4971">
        <f t="shared" ca="1" si="467"/>
        <v>0.10306556547071284</v>
      </c>
      <c r="AH4971">
        <f t="shared" ca="1" si="468"/>
        <v>12.894058726820639</v>
      </c>
      <c r="AI4971">
        <f t="shared" ca="1" si="469"/>
        <v>0.31157456111568227</v>
      </c>
      <c r="AX4971">
        <f t="shared" ca="1" si="470"/>
        <v>0.31323699161745122</v>
      </c>
    </row>
    <row r="4972" spans="1:50">
      <c r="A4972">
        <f t="shared" ca="1" si="466"/>
        <v>4.0884486631738048E-2</v>
      </c>
      <c r="R4972">
        <f t="shared" ca="1" si="467"/>
        <v>-1.9149155793345793</v>
      </c>
      <c r="AH4972">
        <f t="shared" ca="1" si="468"/>
        <v>13.087625978250244</v>
      </c>
      <c r="AI4972">
        <f t="shared" ca="1" si="469"/>
        <v>0.31873832203922692</v>
      </c>
      <c r="AX4972">
        <f t="shared" ca="1" si="470"/>
        <v>0.64644773090647456</v>
      </c>
    </row>
    <row r="4973" spans="1:50">
      <c r="A4973">
        <f t="shared" ca="1" si="466"/>
        <v>0.89350956104352186</v>
      </c>
      <c r="R4973">
        <f t="shared" ca="1" si="467"/>
        <v>2.0802336587443375</v>
      </c>
      <c r="AH4973">
        <f t="shared" ca="1" si="468"/>
        <v>24.526836370089022</v>
      </c>
      <c r="AI4973">
        <f t="shared" ca="1" si="469"/>
        <v>0.67555896734189025</v>
      </c>
      <c r="AX4973">
        <f t="shared" ca="1" si="470"/>
        <v>6.149558180055633E-2</v>
      </c>
    </row>
    <row r="4974" spans="1:50">
      <c r="A4974">
        <f t="shared" ca="1" si="466"/>
        <v>0.70524328812717341</v>
      </c>
      <c r="R4974">
        <f t="shared" ca="1" si="467"/>
        <v>-1.5135781210247465</v>
      </c>
      <c r="AH4974">
        <f t="shared" ca="1" si="468"/>
        <v>9.7901477650726303</v>
      </c>
      <c r="AI4974">
        <f t="shared" ca="1" si="469"/>
        <v>0.19169398652391323</v>
      </c>
      <c r="AX4974">
        <f t="shared" ca="1" si="470"/>
        <v>1.6578770589941936</v>
      </c>
    </row>
    <row r="4975" spans="1:50">
      <c r="A4975">
        <f t="shared" ca="1" si="466"/>
        <v>0.30858389185956991</v>
      </c>
      <c r="R4975">
        <f t="shared" ca="1" si="467"/>
        <v>1.7798346805537146</v>
      </c>
      <c r="AH4975">
        <f t="shared" ca="1" si="468"/>
        <v>6.9209849849009162</v>
      </c>
      <c r="AI4975">
        <f t="shared" ca="1" si="469"/>
        <v>9.5800066322447863E-2</v>
      </c>
      <c r="AX4975">
        <f t="shared" ca="1" si="470"/>
        <v>3.5481050671865222</v>
      </c>
    </row>
    <row r="4976" spans="1:50">
      <c r="A4976">
        <f t="shared" ca="1" si="466"/>
        <v>0.23485359291095098</v>
      </c>
      <c r="R4976">
        <f t="shared" ca="1" si="467"/>
        <v>1.039893067168848</v>
      </c>
      <c r="AH4976">
        <f t="shared" ca="1" si="468"/>
        <v>35.646661876631271</v>
      </c>
      <c r="AI4976">
        <f t="shared" ca="1" si="469"/>
        <v>0.89699084235812487</v>
      </c>
      <c r="AX4976">
        <f t="shared" ca="1" si="470"/>
        <v>0.38528982993594513</v>
      </c>
    </row>
    <row r="4977" spans="1:50">
      <c r="A4977">
        <f t="shared" ca="1" si="466"/>
        <v>0.56099317248264213</v>
      </c>
      <c r="R4977">
        <f t="shared" ca="1" si="467"/>
        <v>-0.59191283533170969</v>
      </c>
      <c r="AH4977">
        <f t="shared" ca="1" si="468"/>
        <v>30.692487604070088</v>
      </c>
      <c r="AI4977">
        <f t="shared" ca="1" si="469"/>
        <v>0.81360998254050643</v>
      </c>
      <c r="AX4977">
        <f t="shared" ca="1" si="470"/>
        <v>0.76605726045495781</v>
      </c>
    </row>
    <row r="4978" spans="1:50">
      <c r="A4978">
        <f t="shared" ca="1" si="466"/>
        <v>0.58752077381761503</v>
      </c>
      <c r="R4978">
        <f t="shared" ca="1" si="467"/>
        <v>-0.94975052380729885</v>
      </c>
      <c r="AH4978">
        <f t="shared" ca="1" si="468"/>
        <v>11.630404644374309</v>
      </c>
      <c r="AI4978">
        <f t="shared" ca="1" si="469"/>
        <v>0.26388707612277351</v>
      </c>
      <c r="AX4978">
        <f t="shared" ca="1" si="470"/>
        <v>6.9791888508884247E-3</v>
      </c>
    </row>
    <row r="4979" spans="1:50">
      <c r="A4979">
        <f t="shared" ca="1" si="466"/>
        <v>0.94168569512818456</v>
      </c>
      <c r="R4979">
        <f t="shared" ca="1" si="467"/>
        <v>1.0886355170551969</v>
      </c>
      <c r="AH4979">
        <f t="shared" ca="1" si="468"/>
        <v>7.2255309449452545</v>
      </c>
      <c r="AI4979">
        <f t="shared" ca="1" si="469"/>
        <v>0.10441659487272292</v>
      </c>
      <c r="AX4979">
        <f t="shared" ca="1" si="470"/>
        <v>3.4244949248074619</v>
      </c>
    </row>
    <row r="4980" spans="1:50">
      <c r="A4980">
        <f t="shared" ca="1" si="466"/>
        <v>0.94000387637936433</v>
      </c>
      <c r="R4980">
        <f t="shared" ca="1" si="467"/>
        <v>-0.91315103977423917</v>
      </c>
      <c r="AH4980">
        <f t="shared" ca="1" si="468"/>
        <v>6.8984037066189829</v>
      </c>
      <c r="AI4980">
        <f t="shared" ca="1" si="469"/>
        <v>9.5175947398989047E-2</v>
      </c>
      <c r="AX4980">
        <f t="shared" ca="1" si="470"/>
        <v>1.2190627924672766</v>
      </c>
    </row>
    <row r="4981" spans="1:50">
      <c r="A4981">
        <f t="shared" ca="1" si="466"/>
        <v>0.85896593138805888</v>
      </c>
      <c r="R4981">
        <f t="shared" ca="1" si="467"/>
        <v>1.1523826627219225</v>
      </c>
      <c r="AH4981">
        <f t="shared" ca="1" si="468"/>
        <v>17.260153589498259</v>
      </c>
      <c r="AI4981">
        <f t="shared" ca="1" si="469"/>
        <v>0.4640512285083781</v>
      </c>
      <c r="AX4981">
        <f t="shared" ca="1" si="470"/>
        <v>1.8102085671624664</v>
      </c>
    </row>
    <row r="4982" spans="1:50">
      <c r="A4982">
        <f t="shared" ca="1" si="466"/>
        <v>0.9671295033734072</v>
      </c>
      <c r="R4982">
        <f t="shared" ca="1" si="467"/>
        <v>-0.61995502548810366</v>
      </c>
      <c r="AH4982">
        <f t="shared" ca="1" si="468"/>
        <v>27.59572240104621</v>
      </c>
      <c r="AI4982">
        <f t="shared" ca="1" si="469"/>
        <v>0.74902417263450871</v>
      </c>
      <c r="AX4982">
        <f t="shared" ca="1" si="470"/>
        <v>1.799512135590571</v>
      </c>
    </row>
    <row r="4983" spans="1:50">
      <c r="A4983">
        <f t="shared" ca="1" si="466"/>
        <v>0.30018610945853241</v>
      </c>
      <c r="R4983">
        <f t="shared" ca="1" si="467"/>
        <v>-0.24241256583927287</v>
      </c>
      <c r="AH4983">
        <f t="shared" ca="1" si="468"/>
        <v>6.1821651396826951</v>
      </c>
      <c r="AI4983">
        <f t="shared" ca="1" si="469"/>
        <v>7.6438331628615908E-2</v>
      </c>
      <c r="AX4983">
        <f t="shared" ca="1" si="470"/>
        <v>1.2387263894123739</v>
      </c>
    </row>
    <row r="4984" spans="1:50">
      <c r="A4984">
        <f t="shared" ca="1" si="466"/>
        <v>0.25585251052625235</v>
      </c>
      <c r="R4984">
        <f t="shared" ca="1" si="467"/>
        <v>1.3060119666946952</v>
      </c>
      <c r="AH4984">
        <f t="shared" ca="1" si="468"/>
        <v>22.055309414033754</v>
      </c>
      <c r="AI4984">
        <f t="shared" ca="1" si="469"/>
        <v>0.60954713402730476</v>
      </c>
      <c r="AX4984">
        <f t="shared" ca="1" si="470"/>
        <v>1.6934942131098398</v>
      </c>
    </row>
    <row r="4985" spans="1:50">
      <c r="A4985">
        <f t="shared" ca="1" si="466"/>
        <v>0.35308572629385016</v>
      </c>
      <c r="R4985">
        <f t="shared" ca="1" si="467"/>
        <v>0.18618935410531803</v>
      </c>
      <c r="AH4985">
        <f t="shared" ca="1" si="468"/>
        <v>22.839559982481759</v>
      </c>
      <c r="AI4985">
        <f t="shared" ca="1" si="469"/>
        <v>0.63115524902739684</v>
      </c>
      <c r="AX4985">
        <f t="shared" ca="1" si="470"/>
        <v>2.7009094879448039</v>
      </c>
    </row>
    <row r="4986" spans="1:50">
      <c r="A4986">
        <f t="shared" ca="1" si="466"/>
        <v>0.80996031167956395</v>
      </c>
      <c r="R4986">
        <f t="shared" ca="1" si="467"/>
        <v>-0.72307999849141269</v>
      </c>
      <c r="AH4986">
        <f t="shared" ca="1" si="468"/>
        <v>24.643256239554187</v>
      </c>
      <c r="AI4986">
        <f t="shared" ca="1" si="469"/>
        <v>0.6785177729335462</v>
      </c>
      <c r="AX4986">
        <f t="shared" ca="1" si="470"/>
        <v>2.1908983463808895</v>
      </c>
    </row>
    <row r="4987" spans="1:50">
      <c r="A4987">
        <f t="shared" ca="1" si="466"/>
        <v>0.39248117712679242</v>
      </c>
      <c r="R4987">
        <f t="shared" ca="1" si="467"/>
        <v>-0.75513389620156102</v>
      </c>
      <c r="AH4987">
        <f t="shared" ca="1" si="468"/>
        <v>11.367147189835876</v>
      </c>
      <c r="AI4987">
        <f t="shared" ca="1" si="469"/>
        <v>0.2537513418740972</v>
      </c>
      <c r="AX4987">
        <f t="shared" ca="1" si="470"/>
        <v>2.602163353986314</v>
      </c>
    </row>
    <row r="4988" spans="1:50">
      <c r="A4988">
        <f t="shared" ca="1" si="466"/>
        <v>0.33397026252660145</v>
      </c>
      <c r="R4988">
        <f t="shared" ca="1" si="467"/>
        <v>-4.6993430311654739E-2</v>
      </c>
      <c r="AH4988">
        <f t="shared" ca="1" si="468"/>
        <v>7.860541089658021</v>
      </c>
      <c r="AI4988">
        <f t="shared" ca="1" si="469"/>
        <v>0.1235762124444042</v>
      </c>
      <c r="AX4988">
        <f t="shared" ca="1" si="470"/>
        <v>1.8651372942979714</v>
      </c>
    </row>
    <row r="4989" spans="1:50">
      <c r="A4989">
        <f t="shared" ca="1" si="466"/>
        <v>8.955815893234198E-2</v>
      </c>
      <c r="R4989">
        <f t="shared" ca="1" si="467"/>
        <v>-6.9224665327859813E-2</v>
      </c>
      <c r="AH4989">
        <f t="shared" ca="1" si="468"/>
        <v>28.604621668342165</v>
      </c>
      <c r="AI4989">
        <f t="shared" ca="1" si="469"/>
        <v>0.77111889302261316</v>
      </c>
      <c r="AX4989">
        <f t="shared" ca="1" si="470"/>
        <v>0.13237592125896197</v>
      </c>
    </row>
    <row r="4990" spans="1:50">
      <c r="A4990">
        <f t="shared" ca="1" si="466"/>
        <v>0.24193620590778409</v>
      </c>
      <c r="R4990">
        <f t="shared" ca="1" si="467"/>
        <v>0.24956967509127057</v>
      </c>
      <c r="AH4990">
        <f t="shared" ca="1" si="468"/>
        <v>26.122503609482155</v>
      </c>
      <c r="AI4990">
        <f t="shared" ca="1" si="469"/>
        <v>0.71493258306040364</v>
      </c>
      <c r="AX4990">
        <f t="shared" ca="1" si="470"/>
        <v>2.9526518969317534E-2</v>
      </c>
    </row>
    <row r="4991" spans="1:50">
      <c r="A4991">
        <f t="shared" ca="1" si="466"/>
        <v>0.78522425049577849</v>
      </c>
      <c r="R4991">
        <f t="shared" ca="1" si="467"/>
        <v>-0.98193677946739677</v>
      </c>
      <c r="AH4991">
        <f t="shared" ca="1" si="468"/>
        <v>27.203373440572197</v>
      </c>
      <c r="AI4991">
        <f t="shared" ca="1" si="469"/>
        <v>0.7401569087549954</v>
      </c>
      <c r="AX4991">
        <f t="shared" ca="1" si="470"/>
        <v>1.4130511784715369</v>
      </c>
    </row>
    <row r="4992" spans="1:50">
      <c r="A4992">
        <f t="shared" ca="1" si="466"/>
        <v>0.90307972389072966</v>
      </c>
      <c r="R4992">
        <f t="shared" ca="1" si="467"/>
        <v>-0.36002225583127256</v>
      </c>
      <c r="AH4992">
        <f t="shared" ca="1" si="468"/>
        <v>46.420608652693119</v>
      </c>
      <c r="AI4992">
        <f t="shared" ca="1" si="469"/>
        <v>0.99359397879141231</v>
      </c>
      <c r="AX4992">
        <f t="shared" ca="1" si="470"/>
        <v>0.97786320338590271</v>
      </c>
    </row>
    <row r="4993" spans="1:50">
      <c r="A4993">
        <f t="shared" ca="1" si="466"/>
        <v>0.74381876612275433</v>
      </c>
      <c r="R4993">
        <f t="shared" ca="1" si="467"/>
        <v>1.2990797758685808</v>
      </c>
      <c r="AH4993">
        <f t="shared" ca="1" si="468"/>
        <v>8.3181157196261726</v>
      </c>
      <c r="AI4993">
        <f t="shared" ca="1" si="469"/>
        <v>0.1383820982501841</v>
      </c>
      <c r="AX4993">
        <f t="shared" ca="1" si="470"/>
        <v>1.5756665018320883</v>
      </c>
    </row>
    <row r="4994" spans="1:50">
      <c r="A4994">
        <f t="shared" ca="1" si="466"/>
        <v>0.3705876178711246</v>
      </c>
      <c r="R4994">
        <f t="shared" ca="1" si="467"/>
        <v>-0.10296429603299177</v>
      </c>
      <c r="AH4994">
        <f t="shared" ca="1" si="468"/>
        <v>12.878721994508993</v>
      </c>
      <c r="AI4994">
        <f t="shared" ca="1" si="469"/>
        <v>0.31100535961952491</v>
      </c>
      <c r="AX4994">
        <f t="shared" ca="1" si="470"/>
        <v>5.8317878401485901</v>
      </c>
    </row>
    <row r="4995" spans="1:50">
      <c r="A4995">
        <f t="shared" ref="A4995:A5058" ca="1" si="471">RAND()</f>
        <v>0.53024162350823534</v>
      </c>
      <c r="R4995">
        <f t="shared" ref="R4995:R5058" ca="1" si="472">_xlfn.NORM.INV(RAND(),0,1)</f>
        <v>-0.38318343839193897</v>
      </c>
      <c r="AH4995">
        <f t="shared" ref="AH4995:AH5058" ca="1" si="473">IF(AI4995&lt;$AL$4,$AL$1+SQRT(AI4995*($AL$2-$AL$1)*($AL$3-$AL$1)),$AL$2-SQRT((1-AI4995)*($AL$2-$AL$1)*($AL$2-$AL$3)))</f>
        <v>34.869913944662841</v>
      </c>
      <c r="AI4995">
        <f t="shared" ref="AI4995:AI5058" ca="1" si="474">RAND()</f>
        <v>0.88554024797904607</v>
      </c>
      <c r="AX4995">
        <f t="shared" ref="AX4995:AX5058" ca="1" si="475">-LN(1-RAND())/$AW$2</f>
        <v>2.1829821784668852</v>
      </c>
    </row>
    <row r="4996" spans="1:50">
      <c r="A4996">
        <f t="shared" ca="1" si="471"/>
        <v>0.76529928039816308</v>
      </c>
      <c r="R4996">
        <f t="shared" ca="1" si="472"/>
        <v>1.0804948164397187E-2</v>
      </c>
      <c r="AH4996">
        <f t="shared" ca="1" si="473"/>
        <v>37.038047704566786</v>
      </c>
      <c r="AI4996">
        <f t="shared" ca="1" si="474"/>
        <v>0.9159938963454568</v>
      </c>
      <c r="AX4996">
        <f t="shared" ca="1" si="475"/>
        <v>2.4642294330694936</v>
      </c>
    </row>
    <row r="4997" spans="1:50">
      <c r="A4997">
        <f t="shared" ca="1" si="471"/>
        <v>0.96238830120256236</v>
      </c>
      <c r="R4997">
        <f t="shared" ca="1" si="472"/>
        <v>-1.4973576647001328</v>
      </c>
      <c r="AH4997">
        <f t="shared" ca="1" si="473"/>
        <v>24.558146795364152</v>
      </c>
      <c r="AI4997">
        <f t="shared" ca="1" si="474"/>
        <v>0.67635605275688027</v>
      </c>
      <c r="AX4997">
        <f t="shared" ca="1" si="475"/>
        <v>5.0353215335321932</v>
      </c>
    </row>
    <row r="4998" spans="1:50">
      <c r="A4998">
        <f t="shared" ca="1" si="471"/>
        <v>0.55707026161920192</v>
      </c>
      <c r="R4998">
        <f t="shared" ca="1" si="472"/>
        <v>-0.67893813666422509</v>
      </c>
      <c r="AH4998">
        <f t="shared" ca="1" si="473"/>
        <v>19.271009560005634</v>
      </c>
      <c r="AI4998">
        <f t="shared" ca="1" si="474"/>
        <v>0.52786457326936742</v>
      </c>
      <c r="AX4998">
        <f t="shared" ca="1" si="475"/>
        <v>1.809157306651817</v>
      </c>
    </row>
    <row r="4999" spans="1:50">
      <c r="A4999">
        <f t="shared" ca="1" si="471"/>
        <v>0.99536050998418191</v>
      </c>
      <c r="R4999">
        <f t="shared" ca="1" si="472"/>
        <v>1.1812156795024698</v>
      </c>
      <c r="AH4999">
        <f t="shared" ca="1" si="473"/>
        <v>11.360215777690868</v>
      </c>
      <c r="AI4999">
        <f t="shared" ca="1" si="474"/>
        <v>0.25348353762669507</v>
      </c>
      <c r="AX4999">
        <f t="shared" ca="1" si="475"/>
        <v>2.4872657300117988</v>
      </c>
    </row>
    <row r="5000" spans="1:50">
      <c r="A5000">
        <f t="shared" ca="1" si="471"/>
        <v>0.33161747051170953</v>
      </c>
      <c r="R5000">
        <f t="shared" ca="1" si="472"/>
        <v>-1.1298471018861094</v>
      </c>
      <c r="AH5000">
        <f t="shared" ca="1" si="473"/>
        <v>8.9627953893864163</v>
      </c>
      <c r="AI5000">
        <f t="shared" ca="1" si="474"/>
        <v>0.16066340238401278</v>
      </c>
      <c r="AX5000">
        <f t="shared" ca="1" si="475"/>
        <v>0.60129943726130097</v>
      </c>
    </row>
    <row r="5001" spans="1:50">
      <c r="A5001">
        <f t="shared" ca="1" si="471"/>
        <v>0.46630852333375628</v>
      </c>
      <c r="R5001">
        <f t="shared" ca="1" si="472"/>
        <v>-1.4709034573140745</v>
      </c>
      <c r="AH5001">
        <f t="shared" ca="1" si="473"/>
        <v>9.453254478602366</v>
      </c>
      <c r="AI5001">
        <f t="shared" ca="1" si="474"/>
        <v>0.17872804047443136</v>
      </c>
      <c r="AX5001">
        <f t="shared" ca="1" si="475"/>
        <v>1.2466128296935965</v>
      </c>
    </row>
    <row r="5002" spans="1:50">
      <c r="A5002">
        <f t="shared" ca="1" si="471"/>
        <v>0.14346416787447547</v>
      </c>
      <c r="R5002">
        <f t="shared" ca="1" si="472"/>
        <v>0.21846452013773365</v>
      </c>
      <c r="AH5002">
        <f t="shared" ca="1" si="473"/>
        <v>12.274915846751256</v>
      </c>
      <c r="AI5002">
        <f t="shared" ca="1" si="474"/>
        <v>0.28840901281515019</v>
      </c>
      <c r="AX5002">
        <f t="shared" ca="1" si="475"/>
        <v>0.13478580351271127</v>
      </c>
    </row>
    <row r="5003" spans="1:50">
      <c r="A5003">
        <f t="shared" ca="1" si="471"/>
        <v>0.96315287502273328</v>
      </c>
      <c r="R5003">
        <f t="shared" ca="1" si="472"/>
        <v>-1.9101426786348541</v>
      </c>
      <c r="AH5003">
        <f t="shared" ca="1" si="473"/>
        <v>10.504581035170716</v>
      </c>
      <c r="AI5003">
        <f t="shared" ca="1" si="474"/>
        <v>0.22005594039630172</v>
      </c>
      <c r="AX5003">
        <f t="shared" ca="1" si="475"/>
        <v>3.8641797234921147</v>
      </c>
    </row>
    <row r="5004" spans="1:50">
      <c r="A5004">
        <f t="shared" ca="1" si="471"/>
        <v>0.39531122780566674</v>
      </c>
      <c r="R5004">
        <f t="shared" ca="1" si="472"/>
        <v>2.8950474328596446E-2</v>
      </c>
      <c r="AH5004">
        <f t="shared" ca="1" si="473"/>
        <v>15.626237664446712</v>
      </c>
      <c r="AI5004">
        <f t="shared" ca="1" si="474"/>
        <v>0.40922223144944903</v>
      </c>
      <c r="AX5004">
        <f t="shared" ca="1" si="475"/>
        <v>4.8669351649357457</v>
      </c>
    </row>
    <row r="5005" spans="1:50">
      <c r="A5005">
        <f t="shared" ca="1" si="471"/>
        <v>0.4303997527740947</v>
      </c>
      <c r="R5005">
        <f t="shared" ca="1" si="472"/>
        <v>-1.0969050485109473</v>
      </c>
      <c r="AH5005">
        <f t="shared" ca="1" si="473"/>
        <v>2.8652136677167253</v>
      </c>
      <c r="AI5005">
        <f t="shared" ca="1" si="474"/>
        <v>1.6418898723341457E-2</v>
      </c>
      <c r="AX5005">
        <f t="shared" ca="1" si="475"/>
        <v>7.9324026929176436E-2</v>
      </c>
    </row>
    <row r="5006" spans="1:50">
      <c r="A5006">
        <f t="shared" ca="1" si="471"/>
        <v>0.21954783251901289</v>
      </c>
      <c r="R5006">
        <f t="shared" ca="1" si="472"/>
        <v>0.64085865009727905</v>
      </c>
      <c r="AH5006">
        <f t="shared" ca="1" si="473"/>
        <v>39.186824580875765</v>
      </c>
      <c r="AI5006">
        <f t="shared" ca="1" si="474"/>
        <v>0.94153761867762376</v>
      </c>
      <c r="AX5006">
        <f t="shared" ca="1" si="475"/>
        <v>1.732329737784869</v>
      </c>
    </row>
    <row r="5007" spans="1:50">
      <c r="A5007">
        <f t="shared" ca="1" si="471"/>
        <v>0.31511155266062651</v>
      </c>
      <c r="R5007">
        <f t="shared" ca="1" si="472"/>
        <v>0.38459789263586014</v>
      </c>
      <c r="AH5007">
        <f t="shared" ca="1" si="473"/>
        <v>4.269716237104368</v>
      </c>
      <c r="AI5007">
        <f t="shared" ca="1" si="474"/>
        <v>3.6460953490785375E-2</v>
      </c>
      <c r="AX5007">
        <f t="shared" ca="1" si="475"/>
        <v>0.64282536351294606</v>
      </c>
    </row>
    <row r="5008" spans="1:50">
      <c r="A5008">
        <f t="shared" ca="1" si="471"/>
        <v>0.43606069453111895</v>
      </c>
      <c r="R5008">
        <f t="shared" ca="1" si="472"/>
        <v>-1.2046944226388387</v>
      </c>
      <c r="AH5008">
        <f t="shared" ca="1" si="473"/>
        <v>9.0963508837962959</v>
      </c>
      <c r="AI5008">
        <f t="shared" ca="1" si="474"/>
        <v>0.16548719880228324</v>
      </c>
      <c r="AX5008">
        <f t="shared" ca="1" si="475"/>
        <v>2.6772710177827514</v>
      </c>
    </row>
    <row r="5009" spans="1:50">
      <c r="A5009">
        <f t="shared" ca="1" si="471"/>
        <v>0.95308953746878478</v>
      </c>
      <c r="R5009">
        <f t="shared" ca="1" si="472"/>
        <v>-0.20059617512957334</v>
      </c>
      <c r="AH5009">
        <f t="shared" ca="1" si="473"/>
        <v>30.12244686449127</v>
      </c>
      <c r="AI5009">
        <f t="shared" ca="1" si="474"/>
        <v>0.80244144067251355</v>
      </c>
      <c r="AX5009">
        <f t="shared" ca="1" si="475"/>
        <v>2.6723632591729181</v>
      </c>
    </row>
    <row r="5010" spans="1:50">
      <c r="A5010">
        <f t="shared" ca="1" si="471"/>
        <v>0.20900100593360704</v>
      </c>
      <c r="R5010">
        <f t="shared" ca="1" si="472"/>
        <v>0.33970885540925427</v>
      </c>
      <c r="AH5010">
        <f t="shared" ca="1" si="473"/>
        <v>13.465543583094117</v>
      </c>
      <c r="AI5010">
        <f t="shared" ca="1" si="474"/>
        <v>0.3326167471606023</v>
      </c>
      <c r="AX5010">
        <f t="shared" ca="1" si="475"/>
        <v>1.2877986578013874</v>
      </c>
    </row>
    <row r="5011" spans="1:50">
      <c r="A5011">
        <f t="shared" ca="1" si="471"/>
        <v>2.0569474042332447E-2</v>
      </c>
      <c r="R5011">
        <f t="shared" ca="1" si="472"/>
        <v>2.2788512038245567</v>
      </c>
      <c r="AH5011">
        <f t="shared" ca="1" si="473"/>
        <v>42.381165429881811</v>
      </c>
      <c r="AI5011">
        <f t="shared" ca="1" si="474"/>
        <v>0.97097667989658598</v>
      </c>
      <c r="AX5011">
        <f t="shared" ca="1" si="475"/>
        <v>1.916575924988553</v>
      </c>
    </row>
    <row r="5012" spans="1:50">
      <c r="A5012">
        <f t="shared" ca="1" si="471"/>
        <v>0.75061825782316782</v>
      </c>
      <c r="R5012">
        <f t="shared" ca="1" si="472"/>
        <v>0.75544245970989421</v>
      </c>
      <c r="AH5012">
        <f t="shared" ca="1" si="473"/>
        <v>34.596683622217313</v>
      </c>
      <c r="AI5012">
        <f t="shared" ca="1" si="474"/>
        <v>0.88136892228296582</v>
      </c>
      <c r="AX5012">
        <f t="shared" ca="1" si="475"/>
        <v>0.23958879069575098</v>
      </c>
    </row>
    <row r="5013" spans="1:50">
      <c r="A5013">
        <f t="shared" ca="1" si="471"/>
        <v>0.37115124477033212</v>
      </c>
      <c r="R5013">
        <f t="shared" ca="1" si="472"/>
        <v>0.37417206557497418</v>
      </c>
      <c r="AH5013">
        <f t="shared" ca="1" si="473"/>
        <v>14.677418811783028</v>
      </c>
      <c r="AI5013">
        <f t="shared" ca="1" si="474"/>
        <v>0.37615762910091033</v>
      </c>
      <c r="AX5013">
        <f t="shared" ca="1" si="475"/>
        <v>5.1423155352385166</v>
      </c>
    </row>
    <row r="5014" spans="1:50">
      <c r="A5014">
        <f t="shared" ca="1" si="471"/>
        <v>0.16546354101202065</v>
      </c>
      <c r="R5014">
        <f t="shared" ca="1" si="472"/>
        <v>-0.79766959658634817</v>
      </c>
      <c r="AH5014">
        <f t="shared" ca="1" si="473"/>
        <v>16.038379530485287</v>
      </c>
      <c r="AI5014">
        <f t="shared" ca="1" si="474"/>
        <v>0.42330416754231959</v>
      </c>
      <c r="AX5014">
        <f t="shared" ca="1" si="475"/>
        <v>2.9663941456498493</v>
      </c>
    </row>
    <row r="5015" spans="1:50">
      <c r="A5015">
        <f t="shared" ca="1" si="471"/>
        <v>0.94288513384912831</v>
      </c>
      <c r="R5015">
        <f t="shared" ca="1" si="472"/>
        <v>-0.738683285047258</v>
      </c>
      <c r="AH5015">
        <f t="shared" ca="1" si="473"/>
        <v>9.536969491154581</v>
      </c>
      <c r="AI5015">
        <f t="shared" ca="1" si="474"/>
        <v>0.18190757415042658</v>
      </c>
      <c r="AX5015">
        <f t="shared" ca="1" si="475"/>
        <v>0.92569453440910487</v>
      </c>
    </row>
    <row r="5016" spans="1:50">
      <c r="A5016">
        <f t="shared" ca="1" si="471"/>
        <v>0.73789341313922363</v>
      </c>
      <c r="R5016">
        <f t="shared" ca="1" si="472"/>
        <v>-0.95730431599442645</v>
      </c>
      <c r="AH5016">
        <f t="shared" ca="1" si="473"/>
        <v>37.929651180244178</v>
      </c>
      <c r="AI5016">
        <f t="shared" ca="1" si="474"/>
        <v>0.92715333968470959</v>
      </c>
      <c r="AX5016">
        <f t="shared" ca="1" si="475"/>
        <v>1.9692885874672021</v>
      </c>
    </row>
    <row r="5017" spans="1:50">
      <c r="A5017">
        <f t="shared" ca="1" si="471"/>
        <v>6.2538669935750191E-2</v>
      </c>
      <c r="R5017">
        <f t="shared" ca="1" si="472"/>
        <v>3.0931968946856389E-2</v>
      </c>
      <c r="AH5017">
        <f t="shared" ca="1" si="473"/>
        <v>30.160353402971442</v>
      </c>
      <c r="AI5017">
        <f t="shared" ca="1" si="474"/>
        <v>0.80319421145250658</v>
      </c>
      <c r="AX5017">
        <f t="shared" ca="1" si="475"/>
        <v>0.42679944056567626</v>
      </c>
    </row>
    <row r="5018" spans="1:50">
      <c r="A5018">
        <f t="shared" ca="1" si="471"/>
        <v>0.75150504889556557</v>
      </c>
      <c r="R5018">
        <f t="shared" ca="1" si="472"/>
        <v>-0.80121419990830101</v>
      </c>
      <c r="AH5018">
        <f t="shared" ca="1" si="473"/>
        <v>7.5066692720623216</v>
      </c>
      <c r="AI5018">
        <f t="shared" ca="1" si="474"/>
        <v>0.11270016712024933</v>
      </c>
      <c r="AX5018">
        <f t="shared" ca="1" si="475"/>
        <v>0.55271105558902778</v>
      </c>
    </row>
    <row r="5019" spans="1:50">
      <c r="A5019">
        <f t="shared" ca="1" si="471"/>
        <v>0.27962898150186721</v>
      </c>
      <c r="R5019">
        <f t="shared" ca="1" si="472"/>
        <v>-0.68704392405862691</v>
      </c>
      <c r="AH5019">
        <f t="shared" ca="1" si="473"/>
        <v>11.094561711665747</v>
      </c>
      <c r="AI5019">
        <f t="shared" ca="1" si="474"/>
        <v>0.24318343579630752</v>
      </c>
      <c r="AX5019">
        <f t="shared" ca="1" si="475"/>
        <v>2.1293504908088363</v>
      </c>
    </row>
    <row r="5020" spans="1:50">
      <c r="A5020">
        <f t="shared" ca="1" si="471"/>
        <v>0.51107779288941391</v>
      </c>
      <c r="R5020">
        <f t="shared" ca="1" si="472"/>
        <v>-1.2418096726570682</v>
      </c>
      <c r="AH5020">
        <f t="shared" ca="1" si="473"/>
        <v>27.774455759745429</v>
      </c>
      <c r="AI5020">
        <f t="shared" ca="1" si="474"/>
        <v>0.75301259161224343</v>
      </c>
      <c r="AX5020">
        <f t="shared" ca="1" si="475"/>
        <v>1.1142093973343854</v>
      </c>
    </row>
    <row r="5021" spans="1:50">
      <c r="A5021">
        <f t="shared" ca="1" si="471"/>
        <v>0.94532783045649038</v>
      </c>
      <c r="R5021">
        <f t="shared" ca="1" si="472"/>
        <v>-0.91288985882020224</v>
      </c>
      <c r="AH5021">
        <f t="shared" ca="1" si="473"/>
        <v>3.2303057900253558</v>
      </c>
      <c r="AI5021">
        <f t="shared" ca="1" si="474"/>
        <v>2.0869750994142677E-2</v>
      </c>
      <c r="AX5021">
        <f t="shared" ca="1" si="475"/>
        <v>1.7383196864973256</v>
      </c>
    </row>
    <row r="5022" spans="1:50">
      <c r="A5022">
        <f t="shared" ca="1" si="471"/>
        <v>2.2580366356394599E-2</v>
      </c>
      <c r="R5022">
        <f t="shared" ca="1" si="472"/>
        <v>0.77231747609204626</v>
      </c>
      <c r="AH5022">
        <f t="shared" ca="1" si="473"/>
        <v>4.8144063681312819</v>
      </c>
      <c r="AI5022">
        <f t="shared" ca="1" si="474"/>
        <v>4.635701735500608E-2</v>
      </c>
      <c r="AX5022">
        <f t="shared" ca="1" si="475"/>
        <v>1.1693523350460198</v>
      </c>
    </row>
    <row r="5023" spans="1:50">
      <c r="A5023">
        <f t="shared" ca="1" si="471"/>
        <v>0.85978788602500744</v>
      </c>
      <c r="R5023">
        <f t="shared" ca="1" si="472"/>
        <v>0.33035827071185009</v>
      </c>
      <c r="AH5023">
        <f t="shared" ca="1" si="473"/>
        <v>13.132229226661323</v>
      </c>
      <c r="AI5023">
        <f t="shared" ca="1" si="474"/>
        <v>0.32038373910227702</v>
      </c>
      <c r="AX5023">
        <f t="shared" ca="1" si="475"/>
        <v>1.7104824474116276</v>
      </c>
    </row>
    <row r="5024" spans="1:50">
      <c r="A5024">
        <f t="shared" ca="1" si="471"/>
        <v>0.46783678950632179</v>
      </c>
      <c r="R5024">
        <f t="shared" ca="1" si="472"/>
        <v>-0.39865038313275614</v>
      </c>
      <c r="AH5024">
        <f t="shared" ca="1" si="473"/>
        <v>15.922696179770199</v>
      </c>
      <c r="AI5024">
        <f t="shared" ca="1" si="474"/>
        <v>0.41936868217187584</v>
      </c>
      <c r="AX5024">
        <f t="shared" ca="1" si="475"/>
        <v>3.1626252270139231E-2</v>
      </c>
    </row>
    <row r="5025" spans="1:50">
      <c r="A5025">
        <f t="shared" ca="1" si="471"/>
        <v>0.72817823361175138</v>
      </c>
      <c r="R5025">
        <f t="shared" ca="1" si="472"/>
        <v>0.85336564571856044</v>
      </c>
      <c r="AH5025">
        <f t="shared" ca="1" si="473"/>
        <v>22.60316451960044</v>
      </c>
      <c r="AI5025">
        <f t="shared" ca="1" si="474"/>
        <v>0.62470670282995988</v>
      </c>
      <c r="AX5025">
        <f t="shared" ca="1" si="475"/>
        <v>1.4820256372600895</v>
      </c>
    </row>
    <row r="5026" spans="1:50">
      <c r="A5026">
        <f t="shared" ca="1" si="471"/>
        <v>0.26019139117651957</v>
      </c>
      <c r="R5026">
        <f t="shared" ca="1" si="472"/>
        <v>-0.12485353105701134</v>
      </c>
      <c r="AH5026">
        <f t="shared" ca="1" si="473"/>
        <v>22.959704701248</v>
      </c>
      <c r="AI5026">
        <f t="shared" ca="1" si="474"/>
        <v>0.63441121507814524</v>
      </c>
      <c r="AX5026">
        <f t="shared" ca="1" si="475"/>
        <v>3.2567741444499259</v>
      </c>
    </row>
    <row r="5027" spans="1:50">
      <c r="A5027">
        <f t="shared" ca="1" si="471"/>
        <v>0.83894003354273849</v>
      </c>
      <c r="R5027">
        <f t="shared" ca="1" si="472"/>
        <v>2.4177179105148041</v>
      </c>
      <c r="AH5027">
        <f t="shared" ca="1" si="473"/>
        <v>10.105628640384531</v>
      </c>
      <c r="AI5027">
        <f t="shared" ca="1" si="474"/>
        <v>0.20421956691054644</v>
      </c>
      <c r="AX5027">
        <f t="shared" ca="1" si="475"/>
        <v>0.10265787995847526</v>
      </c>
    </row>
    <row r="5028" spans="1:50">
      <c r="A5028">
        <f t="shared" ca="1" si="471"/>
        <v>0.56566403950976329</v>
      </c>
      <c r="R5028">
        <f t="shared" ca="1" si="472"/>
        <v>0.74028695386739263</v>
      </c>
      <c r="AH5028">
        <f t="shared" ca="1" si="473"/>
        <v>27.792672310776943</v>
      </c>
      <c r="AI5028">
        <f t="shared" ca="1" si="474"/>
        <v>0.75341729845173344</v>
      </c>
      <c r="AX5028">
        <f t="shared" ca="1" si="475"/>
        <v>0.80328455325207215</v>
      </c>
    </row>
    <row r="5029" spans="1:50">
      <c r="A5029">
        <f t="shared" ca="1" si="471"/>
        <v>0.26609660870876373</v>
      </c>
      <c r="R5029">
        <f t="shared" ca="1" si="472"/>
        <v>-0.44972866504283349</v>
      </c>
      <c r="AH5029">
        <f t="shared" ca="1" si="473"/>
        <v>21.020228170561786</v>
      </c>
      <c r="AI5029">
        <f t="shared" ca="1" si="474"/>
        <v>0.58008641235684966</v>
      </c>
      <c r="AX5029">
        <f t="shared" ca="1" si="475"/>
        <v>1.2162876118588204</v>
      </c>
    </row>
    <row r="5030" spans="1:50">
      <c r="A5030">
        <f t="shared" ca="1" si="471"/>
        <v>0.79177250081090911</v>
      </c>
      <c r="R5030">
        <f t="shared" ca="1" si="472"/>
        <v>0.1727590913152097</v>
      </c>
      <c r="AH5030">
        <f t="shared" ca="1" si="473"/>
        <v>18.773623272784754</v>
      </c>
      <c r="AI5030">
        <f t="shared" ca="1" si="474"/>
        <v>0.51245669824501505</v>
      </c>
      <c r="AX5030">
        <f t="shared" ca="1" si="475"/>
        <v>0.39923056373449911</v>
      </c>
    </row>
    <row r="5031" spans="1:50">
      <c r="A5031">
        <f t="shared" ca="1" si="471"/>
        <v>0.72134642473622346</v>
      </c>
      <c r="R5031">
        <f t="shared" ca="1" si="472"/>
        <v>-0.54511839105236137</v>
      </c>
      <c r="AH5031">
        <f t="shared" ca="1" si="473"/>
        <v>39.856770545039225</v>
      </c>
      <c r="AI5031">
        <f t="shared" ca="1" si="474"/>
        <v>0.94855744811200804</v>
      </c>
      <c r="AX5031">
        <f t="shared" ca="1" si="475"/>
        <v>2.8012880008503482</v>
      </c>
    </row>
    <row r="5032" spans="1:50">
      <c r="A5032">
        <f t="shared" ca="1" si="471"/>
        <v>0.97041578832803876</v>
      </c>
      <c r="R5032">
        <f t="shared" ca="1" si="472"/>
        <v>1.6146556278100868</v>
      </c>
      <c r="AH5032">
        <f t="shared" ca="1" si="473"/>
        <v>41.165831300590277</v>
      </c>
      <c r="AI5032">
        <f t="shared" ca="1" si="474"/>
        <v>0.96097873169518477</v>
      </c>
      <c r="AX5032">
        <f t="shared" ca="1" si="475"/>
        <v>0.34979131820582982</v>
      </c>
    </row>
    <row r="5033" spans="1:50">
      <c r="A5033">
        <f t="shared" ca="1" si="471"/>
        <v>9.5430879102351374E-2</v>
      </c>
      <c r="R5033">
        <f t="shared" ca="1" si="472"/>
        <v>-0.39309919719592556</v>
      </c>
      <c r="AH5033">
        <f t="shared" ca="1" si="473"/>
        <v>26.480110447872271</v>
      </c>
      <c r="AI5033">
        <f t="shared" ca="1" si="474"/>
        <v>0.72340739772785645</v>
      </c>
      <c r="AX5033">
        <f t="shared" ca="1" si="475"/>
        <v>0.4843974067528326</v>
      </c>
    </row>
    <row r="5034" spans="1:50">
      <c r="A5034">
        <f t="shared" ca="1" si="471"/>
        <v>0.39845888133083052</v>
      </c>
      <c r="R5034">
        <f t="shared" ca="1" si="472"/>
        <v>0.54131823197948348</v>
      </c>
      <c r="AH5034">
        <f t="shared" ca="1" si="473"/>
        <v>15.08158819384731</v>
      </c>
      <c r="AI5034">
        <f t="shared" ca="1" si="474"/>
        <v>0.39035225846796806</v>
      </c>
      <c r="AX5034">
        <f t="shared" ca="1" si="475"/>
        <v>2.1482043406622116</v>
      </c>
    </row>
    <row r="5035" spans="1:50">
      <c r="A5035">
        <f t="shared" ca="1" si="471"/>
        <v>8.4670765734357056E-3</v>
      </c>
      <c r="R5035">
        <f t="shared" ca="1" si="472"/>
        <v>-1.7392011590696437</v>
      </c>
      <c r="AH5035">
        <f t="shared" ca="1" si="473"/>
        <v>37.743043497548356</v>
      </c>
      <c r="AI5035">
        <f t="shared" ca="1" si="474"/>
        <v>0.92488350864850422</v>
      </c>
      <c r="AX5035">
        <f t="shared" ca="1" si="475"/>
        <v>4.2430071517125567</v>
      </c>
    </row>
    <row r="5036" spans="1:50">
      <c r="A5036">
        <f t="shared" ca="1" si="471"/>
        <v>0.32540425770823311</v>
      </c>
      <c r="R5036">
        <f t="shared" ca="1" si="472"/>
        <v>0.24183426564421043</v>
      </c>
      <c r="AH5036">
        <f t="shared" ca="1" si="473"/>
        <v>19.302838360203033</v>
      </c>
      <c r="AI5036">
        <f t="shared" ca="1" si="474"/>
        <v>0.52884213363008881</v>
      </c>
      <c r="AX5036">
        <f t="shared" ca="1" si="475"/>
        <v>4.4142550802255737E-2</v>
      </c>
    </row>
    <row r="5037" spans="1:50">
      <c r="A5037">
        <f t="shared" ca="1" si="471"/>
        <v>0.5381453133848777</v>
      </c>
      <c r="R5037">
        <f t="shared" ca="1" si="472"/>
        <v>0.31255190250420745</v>
      </c>
      <c r="AH5037">
        <f t="shared" ca="1" si="473"/>
        <v>20.454475910356784</v>
      </c>
      <c r="AI5037">
        <f t="shared" ca="1" si="474"/>
        <v>0.56353100313415627</v>
      </c>
      <c r="AX5037">
        <f t="shared" ca="1" si="475"/>
        <v>0.57514731061163382</v>
      </c>
    </row>
    <row r="5038" spans="1:50">
      <c r="A5038">
        <f t="shared" ca="1" si="471"/>
        <v>0.85282550522969502</v>
      </c>
      <c r="R5038">
        <f t="shared" ca="1" si="472"/>
        <v>-0.26145628759489525</v>
      </c>
      <c r="AH5038">
        <f t="shared" ca="1" si="473"/>
        <v>7.8433719607796988</v>
      </c>
      <c r="AI5038">
        <f t="shared" ca="1" si="474"/>
        <v>0.12303696743029036</v>
      </c>
      <c r="AX5038">
        <f t="shared" ca="1" si="475"/>
        <v>4.1542707825070986</v>
      </c>
    </row>
    <row r="5039" spans="1:50">
      <c r="A5039">
        <f t="shared" ca="1" si="471"/>
        <v>0.45983832225542531</v>
      </c>
      <c r="R5039">
        <f t="shared" ca="1" si="472"/>
        <v>-0.59732699367731201</v>
      </c>
      <c r="AH5039">
        <f t="shared" ca="1" si="473"/>
        <v>24.142388654292439</v>
      </c>
      <c r="AI5039">
        <f t="shared" ca="1" si="474"/>
        <v>0.66569196774716777</v>
      </c>
      <c r="AX5039">
        <f t="shared" ca="1" si="475"/>
        <v>0.73348851739864118</v>
      </c>
    </row>
    <row r="5040" spans="1:50">
      <c r="A5040">
        <f t="shared" ca="1" si="471"/>
        <v>0.65316837833965979</v>
      </c>
      <c r="R5040">
        <f t="shared" ca="1" si="472"/>
        <v>-0.53671740901636344</v>
      </c>
      <c r="AH5040">
        <f t="shared" ca="1" si="473"/>
        <v>8.5394834935247506</v>
      </c>
      <c r="AI5040">
        <f t="shared" ca="1" si="474"/>
        <v>0.14584555667236332</v>
      </c>
      <c r="AX5040">
        <f t="shared" ca="1" si="475"/>
        <v>0.83948255168648855</v>
      </c>
    </row>
    <row r="5041" spans="1:50">
      <c r="A5041">
        <f t="shared" ca="1" si="471"/>
        <v>0.65014408182528782</v>
      </c>
      <c r="R5041">
        <f t="shared" ca="1" si="472"/>
        <v>-3.2181045175951536E-2</v>
      </c>
      <c r="AH5041">
        <f t="shared" ca="1" si="473"/>
        <v>8.3193559759777322</v>
      </c>
      <c r="AI5041">
        <f t="shared" ca="1" si="474"/>
        <v>0.1384233677100728</v>
      </c>
      <c r="AX5041">
        <f t="shared" ca="1" si="475"/>
        <v>6.1938337294656268E-2</v>
      </c>
    </row>
    <row r="5042" spans="1:50">
      <c r="A5042">
        <f t="shared" ca="1" si="471"/>
        <v>6.3202996337813233E-2</v>
      </c>
      <c r="R5042">
        <f t="shared" ca="1" si="472"/>
        <v>-0.11956954681708271</v>
      </c>
      <c r="AH5042">
        <f t="shared" ca="1" si="473"/>
        <v>30.740237958566166</v>
      </c>
      <c r="AI5042">
        <f t="shared" ca="1" si="474"/>
        <v>0.81453078305367221</v>
      </c>
      <c r="AX5042">
        <f t="shared" ca="1" si="475"/>
        <v>5.8529288456583997</v>
      </c>
    </row>
    <row r="5043" spans="1:50">
      <c r="A5043">
        <f t="shared" ca="1" si="471"/>
        <v>0.55005592965126726</v>
      </c>
      <c r="R5043">
        <f t="shared" ca="1" si="472"/>
        <v>-0.57270360190346115</v>
      </c>
      <c r="AH5043">
        <f t="shared" ca="1" si="473"/>
        <v>35.016284018639922</v>
      </c>
      <c r="AI5043">
        <f t="shared" ca="1" si="474"/>
        <v>0.88774412769496736</v>
      </c>
      <c r="AX5043">
        <f t="shared" ca="1" si="475"/>
        <v>4.0829831666560485</v>
      </c>
    </row>
    <row r="5044" spans="1:50">
      <c r="A5044">
        <f t="shared" ca="1" si="471"/>
        <v>0.15952944820512782</v>
      </c>
      <c r="R5044">
        <f t="shared" ca="1" si="472"/>
        <v>0.30785374948015864</v>
      </c>
      <c r="AH5044">
        <f t="shared" ca="1" si="473"/>
        <v>12.023734012911824</v>
      </c>
      <c r="AI5044">
        <f t="shared" ca="1" si="474"/>
        <v>0.27890161083896492</v>
      </c>
      <c r="AX5044">
        <f t="shared" ca="1" si="475"/>
        <v>0.74114486946233471</v>
      </c>
    </row>
    <row r="5045" spans="1:50">
      <c r="A5045">
        <f t="shared" ca="1" si="471"/>
        <v>0.77801293714103825</v>
      </c>
      <c r="R5045">
        <f t="shared" ca="1" si="472"/>
        <v>-0.55291211000544815</v>
      </c>
      <c r="AH5045">
        <f t="shared" ca="1" si="473"/>
        <v>8.1118305424042259</v>
      </c>
      <c r="AI5045">
        <f t="shared" ca="1" si="474"/>
        <v>0.13160358949736406</v>
      </c>
      <c r="AX5045">
        <f t="shared" ca="1" si="475"/>
        <v>3.3952723020307611</v>
      </c>
    </row>
    <row r="5046" spans="1:50">
      <c r="A5046">
        <f t="shared" ca="1" si="471"/>
        <v>8.5610155006489275E-2</v>
      </c>
      <c r="R5046">
        <f t="shared" ca="1" si="472"/>
        <v>0.70145085602191537</v>
      </c>
      <c r="AH5046">
        <f t="shared" ca="1" si="473"/>
        <v>10.878747610381794</v>
      </c>
      <c r="AI5046">
        <f t="shared" ca="1" si="474"/>
        <v>0.23476380573389577</v>
      </c>
      <c r="AX5046">
        <f t="shared" ca="1" si="475"/>
        <v>0.49876575151946223</v>
      </c>
    </row>
    <row r="5047" spans="1:50">
      <c r="A5047">
        <f t="shared" ca="1" si="471"/>
        <v>8.1187303580481207E-2</v>
      </c>
      <c r="R5047">
        <f t="shared" ca="1" si="472"/>
        <v>-2.1375345224436164</v>
      </c>
      <c r="AH5047">
        <f t="shared" ca="1" si="473"/>
        <v>12.581410968119343</v>
      </c>
      <c r="AI5047">
        <f t="shared" ca="1" si="474"/>
        <v>0.29992459743161026</v>
      </c>
      <c r="AX5047">
        <f t="shared" ca="1" si="475"/>
        <v>1.2473307197815213</v>
      </c>
    </row>
    <row r="5048" spans="1:50">
      <c r="A5048">
        <f t="shared" ca="1" si="471"/>
        <v>0.85781618321680908</v>
      </c>
      <c r="R5048">
        <f t="shared" ca="1" si="472"/>
        <v>-0.70532865947740975</v>
      </c>
      <c r="AH5048">
        <f t="shared" ca="1" si="473"/>
        <v>30.614701510858769</v>
      </c>
      <c r="AI5048">
        <f t="shared" ca="1" si="474"/>
        <v>0.81210510124344937</v>
      </c>
      <c r="AX5048">
        <f t="shared" ca="1" si="475"/>
        <v>2.3727887705264323</v>
      </c>
    </row>
    <row r="5049" spans="1:50">
      <c r="A5049">
        <f t="shared" ca="1" si="471"/>
        <v>0.25657342258518467</v>
      </c>
      <c r="R5049">
        <f t="shared" ca="1" si="472"/>
        <v>1.7457207214713617</v>
      </c>
      <c r="AH5049">
        <f t="shared" ca="1" si="473"/>
        <v>4.0184496740509044</v>
      </c>
      <c r="AI5049">
        <f t="shared" ca="1" si="474"/>
        <v>3.2295875565759635E-2</v>
      </c>
      <c r="AX5049">
        <f t="shared" ca="1" si="475"/>
        <v>2.836137507323623</v>
      </c>
    </row>
    <row r="5050" spans="1:50">
      <c r="A5050">
        <f t="shared" ca="1" si="471"/>
        <v>0.95866312949628729</v>
      </c>
      <c r="R5050">
        <f t="shared" ca="1" si="472"/>
        <v>0.26519762405266101</v>
      </c>
      <c r="AH5050">
        <f t="shared" ca="1" si="473"/>
        <v>15.802536003049127</v>
      </c>
      <c r="AI5050">
        <f t="shared" ca="1" si="474"/>
        <v>0.41526672808862453</v>
      </c>
      <c r="AX5050">
        <f t="shared" ca="1" si="475"/>
        <v>0.56894191942098082</v>
      </c>
    </row>
    <row r="5051" spans="1:50">
      <c r="A5051">
        <f t="shared" ca="1" si="471"/>
        <v>0.10898357800767555</v>
      </c>
      <c r="R5051">
        <f t="shared" ca="1" si="472"/>
        <v>1.5793104667927562</v>
      </c>
      <c r="AH5051">
        <f t="shared" ca="1" si="473"/>
        <v>18.179889340251492</v>
      </c>
      <c r="AI5051">
        <f t="shared" ca="1" si="474"/>
        <v>0.49374027880067972</v>
      </c>
      <c r="AX5051">
        <f t="shared" ca="1" si="475"/>
        <v>0.49823355701511424</v>
      </c>
    </row>
    <row r="5052" spans="1:50">
      <c r="A5052">
        <f t="shared" ca="1" si="471"/>
        <v>0.64394034404210798</v>
      </c>
      <c r="R5052">
        <f t="shared" ca="1" si="472"/>
        <v>1.4014923291045351</v>
      </c>
      <c r="AH5052">
        <f t="shared" ca="1" si="473"/>
        <v>34.798039400672437</v>
      </c>
      <c r="AI5052">
        <f t="shared" ca="1" si="474"/>
        <v>0.88445019696824623</v>
      </c>
      <c r="AX5052">
        <f t="shared" ca="1" si="475"/>
        <v>11.345003359342096</v>
      </c>
    </row>
    <row r="5053" spans="1:50">
      <c r="A5053">
        <f t="shared" ca="1" si="471"/>
        <v>0.89847078494935828</v>
      </c>
      <c r="R5053">
        <f t="shared" ca="1" si="472"/>
        <v>0.13751303529026601</v>
      </c>
      <c r="AH5053">
        <f t="shared" ca="1" si="473"/>
        <v>9.797189906516321</v>
      </c>
      <c r="AI5053">
        <f t="shared" ca="1" si="474"/>
        <v>0.19196986012869055</v>
      </c>
      <c r="AX5053">
        <f t="shared" ca="1" si="475"/>
        <v>1.160766666414178</v>
      </c>
    </row>
    <row r="5054" spans="1:50">
      <c r="A5054">
        <f t="shared" ca="1" si="471"/>
        <v>0.35002370234523661</v>
      </c>
      <c r="R5054">
        <f t="shared" ca="1" si="472"/>
        <v>-2.4333208920774001</v>
      </c>
      <c r="AH5054">
        <f t="shared" ca="1" si="473"/>
        <v>25.356684260072345</v>
      </c>
      <c r="AI5054">
        <f t="shared" ca="1" si="474"/>
        <v>0.69635349467111696</v>
      </c>
      <c r="AX5054">
        <f t="shared" ca="1" si="475"/>
        <v>2.5221242807921969</v>
      </c>
    </row>
    <row r="5055" spans="1:50">
      <c r="A5055">
        <f t="shared" ca="1" si="471"/>
        <v>0.84234145010094397</v>
      </c>
      <c r="R5055">
        <f t="shared" ca="1" si="472"/>
        <v>-0.83395942411170521</v>
      </c>
      <c r="AH5055">
        <f t="shared" ca="1" si="473"/>
        <v>31.959924234901592</v>
      </c>
      <c r="AI5055">
        <f t="shared" ca="1" si="474"/>
        <v>0.83727783319475457</v>
      </c>
      <c r="AX5055">
        <f t="shared" ca="1" si="475"/>
        <v>1.8451728003565802</v>
      </c>
    </row>
    <row r="5056" spans="1:50">
      <c r="A5056">
        <f t="shared" ca="1" si="471"/>
        <v>0.68635840312788243</v>
      </c>
      <c r="R5056">
        <f t="shared" ca="1" si="472"/>
        <v>-0.91318806254332285</v>
      </c>
      <c r="AH5056">
        <f t="shared" ca="1" si="473"/>
        <v>25.160109408545637</v>
      </c>
      <c r="AI5056">
        <f t="shared" ca="1" si="474"/>
        <v>0.69148991770228851</v>
      </c>
      <c r="AX5056">
        <f t="shared" ca="1" si="475"/>
        <v>0.10426171672727295</v>
      </c>
    </row>
    <row r="5057" spans="1:50">
      <c r="A5057">
        <f t="shared" ca="1" si="471"/>
        <v>0.33698277702798962</v>
      </c>
      <c r="R5057">
        <f t="shared" ca="1" si="472"/>
        <v>0.85263339172052333</v>
      </c>
      <c r="AH5057">
        <f t="shared" ca="1" si="473"/>
        <v>7.5336373428233854</v>
      </c>
      <c r="AI5057">
        <f t="shared" ca="1" si="474"/>
        <v>0.113511383226366</v>
      </c>
      <c r="AX5057">
        <f t="shared" ca="1" si="475"/>
        <v>0.13896060309935451</v>
      </c>
    </row>
    <row r="5058" spans="1:50">
      <c r="A5058">
        <f t="shared" ca="1" si="471"/>
        <v>0.94830476227746752</v>
      </c>
      <c r="R5058">
        <f t="shared" ca="1" si="472"/>
        <v>-0.66120191522940319</v>
      </c>
      <c r="AH5058">
        <f t="shared" ca="1" si="473"/>
        <v>10.872841394506366</v>
      </c>
      <c r="AI5058">
        <f t="shared" ca="1" si="474"/>
        <v>0.23453272973027262</v>
      </c>
      <c r="AX5058">
        <f t="shared" ca="1" si="475"/>
        <v>3.5061273068178016</v>
      </c>
    </row>
    <row r="5059" spans="1:50">
      <c r="A5059">
        <f t="shared" ref="A5059:A5122" ca="1" si="476">RAND()</f>
        <v>0.50210540531394288</v>
      </c>
      <c r="R5059">
        <f t="shared" ref="R5059:R5122" ca="1" si="477">_xlfn.NORM.INV(RAND(),0,1)</f>
        <v>0.28472661370881297</v>
      </c>
      <c r="AH5059">
        <f t="shared" ref="AH5059:AH5122" ca="1" si="478">IF(AI5059&lt;$AL$4,$AL$1+SQRT(AI5059*($AL$2-$AL$1)*($AL$3-$AL$1)),$AL$2-SQRT((1-AI5059)*($AL$2-$AL$1)*($AL$2-$AL$3)))</f>
        <v>30.562959025793209</v>
      </c>
      <c r="AI5059">
        <f t="shared" ref="AI5059:AI5122" ca="1" si="479">RAND()</f>
        <v>0.81110071908350312</v>
      </c>
      <c r="AX5059">
        <f t="shared" ref="AX5059:AX5122" ca="1" si="480">-LN(1-RAND())/$AW$2</f>
        <v>0.71634479262851947</v>
      </c>
    </row>
    <row r="5060" spans="1:50">
      <c r="A5060">
        <f t="shared" ca="1" si="476"/>
        <v>5.7679168881777931E-2</v>
      </c>
      <c r="R5060">
        <f t="shared" ca="1" si="477"/>
        <v>1.1958874390340266</v>
      </c>
      <c r="AH5060">
        <f t="shared" ca="1" si="478"/>
        <v>3.9361312418413954</v>
      </c>
      <c r="AI5060">
        <f t="shared" ca="1" si="479"/>
        <v>3.098625830599977E-2</v>
      </c>
      <c r="AX5060">
        <f t="shared" ca="1" si="480"/>
        <v>2.3049594631222772</v>
      </c>
    </row>
    <row r="5061" spans="1:50">
      <c r="A5061">
        <f t="shared" ca="1" si="476"/>
        <v>7.7635435855683999E-2</v>
      </c>
      <c r="R5061">
        <f t="shared" ca="1" si="477"/>
        <v>0.91425857066363037</v>
      </c>
      <c r="AH5061">
        <f t="shared" ca="1" si="478"/>
        <v>22.967974402445428</v>
      </c>
      <c r="AI5061">
        <f t="shared" ca="1" si="479"/>
        <v>0.63463479604657713</v>
      </c>
      <c r="AX5061">
        <f t="shared" ca="1" si="480"/>
        <v>2.3986245830610127</v>
      </c>
    </row>
    <row r="5062" spans="1:50">
      <c r="A5062">
        <f t="shared" ca="1" si="476"/>
        <v>0.71938104244468348</v>
      </c>
      <c r="R5062">
        <f t="shared" ca="1" si="477"/>
        <v>0.67307524203853142</v>
      </c>
      <c r="AH5062">
        <f t="shared" ca="1" si="478"/>
        <v>19.848506085123347</v>
      </c>
      <c r="AI5062">
        <f t="shared" ca="1" si="479"/>
        <v>0.54544370735057812</v>
      </c>
      <c r="AX5062">
        <f t="shared" ca="1" si="480"/>
        <v>0.7656646604269971</v>
      </c>
    </row>
    <row r="5063" spans="1:50">
      <c r="A5063">
        <f t="shared" ca="1" si="476"/>
        <v>0.22630763102081619</v>
      </c>
      <c r="R5063">
        <f t="shared" ca="1" si="477"/>
        <v>-8.905388290895426E-2</v>
      </c>
      <c r="AH5063">
        <f t="shared" ca="1" si="478"/>
        <v>14.851639567462968</v>
      </c>
      <c r="AI5063">
        <f t="shared" ca="1" si="479"/>
        <v>0.3822963794522326</v>
      </c>
      <c r="AX5063">
        <f t="shared" ca="1" si="480"/>
        <v>1.8143368940515514</v>
      </c>
    </row>
    <row r="5064" spans="1:50">
      <c r="A5064">
        <f t="shared" ca="1" si="476"/>
        <v>0.91466618427738222</v>
      </c>
      <c r="R5064">
        <f t="shared" ca="1" si="477"/>
        <v>-1.1206825806292358</v>
      </c>
      <c r="AH5064">
        <f t="shared" ca="1" si="478"/>
        <v>8.6199782065004058</v>
      </c>
      <c r="AI5064">
        <f t="shared" ca="1" si="479"/>
        <v>0.14860804856108389</v>
      </c>
      <c r="AX5064">
        <f t="shared" ca="1" si="480"/>
        <v>2.8081955558660914</v>
      </c>
    </row>
    <row r="5065" spans="1:50">
      <c r="A5065">
        <f t="shared" ca="1" si="476"/>
        <v>0.83621445455151511</v>
      </c>
      <c r="R5065">
        <f t="shared" ca="1" si="477"/>
        <v>1.031333840671592</v>
      </c>
      <c r="AH5065">
        <f t="shared" ca="1" si="478"/>
        <v>17.327708945391535</v>
      </c>
      <c r="AI5065">
        <f t="shared" ca="1" si="479"/>
        <v>0.4662606986214759</v>
      </c>
      <c r="AX5065">
        <f t="shared" ca="1" si="480"/>
        <v>0.48355508538709274</v>
      </c>
    </row>
    <row r="5066" spans="1:50">
      <c r="A5066">
        <f t="shared" ca="1" si="476"/>
        <v>0.4869817449042898</v>
      </c>
      <c r="R5066">
        <f t="shared" ca="1" si="477"/>
        <v>-1.583106739766208</v>
      </c>
      <c r="AH5066">
        <f t="shared" ca="1" si="478"/>
        <v>16.219228828919491</v>
      </c>
      <c r="AI5066">
        <f t="shared" ca="1" si="479"/>
        <v>0.42942974954354796</v>
      </c>
      <c r="AX5066">
        <f t="shared" ca="1" si="480"/>
        <v>2.8520879385141913</v>
      </c>
    </row>
    <row r="5067" spans="1:50">
      <c r="A5067">
        <f t="shared" ca="1" si="476"/>
        <v>0.2445828858964828</v>
      </c>
      <c r="R5067">
        <f t="shared" ca="1" si="477"/>
        <v>-1.0855153731905067</v>
      </c>
      <c r="AH5067">
        <f t="shared" ca="1" si="478"/>
        <v>24.055462279849092</v>
      </c>
      <c r="AI5067">
        <f t="shared" ca="1" si="479"/>
        <v>0.66344048124383337</v>
      </c>
      <c r="AX5067">
        <f t="shared" ca="1" si="480"/>
        <v>0.85663069584816554</v>
      </c>
    </row>
    <row r="5068" spans="1:50">
      <c r="A5068">
        <f t="shared" ca="1" si="476"/>
        <v>0.41332303763744538</v>
      </c>
      <c r="R5068">
        <f t="shared" ca="1" si="477"/>
        <v>1.4892678141991684</v>
      </c>
      <c r="AH5068">
        <f t="shared" ca="1" si="478"/>
        <v>20.093903092278179</v>
      </c>
      <c r="AI5068">
        <f t="shared" ca="1" si="479"/>
        <v>0.55281268387297566</v>
      </c>
      <c r="AX5068">
        <f t="shared" ca="1" si="480"/>
        <v>1.3751936161650287</v>
      </c>
    </row>
    <row r="5069" spans="1:50">
      <c r="A5069">
        <f t="shared" ca="1" si="476"/>
        <v>0.26842973097572431</v>
      </c>
      <c r="R5069">
        <f t="shared" ca="1" si="477"/>
        <v>-1.2993067629467496</v>
      </c>
      <c r="AH5069">
        <f t="shared" ca="1" si="478"/>
        <v>30.67219551690674</v>
      </c>
      <c r="AI5069">
        <f t="shared" ca="1" si="479"/>
        <v>0.81321798693166003</v>
      </c>
      <c r="AX5069">
        <f t="shared" ca="1" si="480"/>
        <v>2.7617956817826377</v>
      </c>
    </row>
    <row r="5070" spans="1:50">
      <c r="A5070">
        <f t="shared" ca="1" si="476"/>
        <v>0.58928450023776868</v>
      </c>
      <c r="R5070">
        <f t="shared" ca="1" si="477"/>
        <v>1.0326180820718056</v>
      </c>
      <c r="AH5070">
        <f t="shared" ca="1" si="478"/>
        <v>42.909532436431327</v>
      </c>
      <c r="AI5070">
        <f t="shared" ca="1" si="479"/>
        <v>0.97486263486499025</v>
      </c>
      <c r="AX5070">
        <f t="shared" ca="1" si="480"/>
        <v>2.2163227909900716</v>
      </c>
    </row>
    <row r="5071" spans="1:50">
      <c r="A5071">
        <f t="shared" ca="1" si="476"/>
        <v>9.3685711333776456E-2</v>
      </c>
      <c r="R5071">
        <f t="shared" ca="1" si="477"/>
        <v>-1.1074296818469429</v>
      </c>
      <c r="AH5071">
        <f t="shared" ca="1" si="478"/>
        <v>14.671717856452808</v>
      </c>
      <c r="AI5071">
        <f t="shared" ca="1" si="479"/>
        <v>0.37595624039296238</v>
      </c>
      <c r="AX5071">
        <f t="shared" ca="1" si="480"/>
        <v>1.9695577744030697</v>
      </c>
    </row>
    <row r="5072" spans="1:50">
      <c r="A5072">
        <f t="shared" ca="1" si="476"/>
        <v>1.3597311294455294E-2</v>
      </c>
      <c r="R5072">
        <f t="shared" ca="1" si="477"/>
        <v>-0.71476155899616911</v>
      </c>
      <c r="AH5072">
        <f t="shared" ca="1" si="478"/>
        <v>24.731361937501749</v>
      </c>
      <c r="AI5072">
        <f t="shared" ca="1" si="479"/>
        <v>0.68074796523323233</v>
      </c>
      <c r="AX5072">
        <f t="shared" ca="1" si="480"/>
        <v>0.74236600279835085</v>
      </c>
    </row>
    <row r="5073" spans="1:50">
      <c r="A5073">
        <f t="shared" ca="1" si="476"/>
        <v>3.8072416680083432E-2</v>
      </c>
      <c r="R5073">
        <f t="shared" ca="1" si="477"/>
        <v>0.43379402754383112</v>
      </c>
      <c r="AH5073">
        <f t="shared" ca="1" si="478"/>
        <v>16.147699754356104</v>
      </c>
      <c r="AI5073">
        <f t="shared" ca="1" si="479"/>
        <v>0.42701088403938903</v>
      </c>
      <c r="AX5073">
        <f t="shared" ca="1" si="480"/>
        <v>0.70827972362343272</v>
      </c>
    </row>
    <row r="5074" spans="1:50">
      <c r="A5074">
        <f t="shared" ca="1" si="476"/>
        <v>2.8829863615518092E-2</v>
      </c>
      <c r="R5074">
        <f t="shared" ca="1" si="477"/>
        <v>3.9515704119624353E-3</v>
      </c>
      <c r="AH5074">
        <f t="shared" ca="1" si="478"/>
        <v>17.427806895597257</v>
      </c>
      <c r="AI5074">
        <f t="shared" ca="1" si="479"/>
        <v>0.46952611818474921</v>
      </c>
      <c r="AX5074">
        <f t="shared" ca="1" si="480"/>
        <v>1.0065191201754371</v>
      </c>
    </row>
    <row r="5075" spans="1:50">
      <c r="A5075">
        <f t="shared" ca="1" si="476"/>
        <v>0.9127492417714721</v>
      </c>
      <c r="R5075">
        <f t="shared" ca="1" si="477"/>
        <v>-0.36736031218619442</v>
      </c>
      <c r="AH5075">
        <f t="shared" ca="1" si="478"/>
        <v>14.219073709619913</v>
      </c>
      <c r="AI5075">
        <f t="shared" ca="1" si="479"/>
        <v>0.35986265690119368</v>
      </c>
      <c r="AX5075">
        <f t="shared" ca="1" si="480"/>
        <v>2.8991598822419551</v>
      </c>
    </row>
    <row r="5076" spans="1:50">
      <c r="A5076">
        <f t="shared" ca="1" si="476"/>
        <v>7.2601659717769329E-2</v>
      </c>
      <c r="R5076">
        <f t="shared" ca="1" si="477"/>
        <v>-0.16045063510767257</v>
      </c>
      <c r="AH5076">
        <f t="shared" ca="1" si="478"/>
        <v>25.722123129256136</v>
      </c>
      <c r="AI5076">
        <f t="shared" ca="1" si="479"/>
        <v>0.70529234732450008</v>
      </c>
      <c r="AX5076">
        <f t="shared" ca="1" si="480"/>
        <v>1.7312122986209506</v>
      </c>
    </row>
    <row r="5077" spans="1:50">
      <c r="A5077">
        <f t="shared" ca="1" si="476"/>
        <v>0.70366835290762764</v>
      </c>
      <c r="R5077">
        <f t="shared" ca="1" si="477"/>
        <v>-0.5632943659961358</v>
      </c>
      <c r="AH5077">
        <f t="shared" ca="1" si="478"/>
        <v>9.7438398024340618</v>
      </c>
      <c r="AI5077">
        <f t="shared" ca="1" si="479"/>
        <v>0.1898848281909965</v>
      </c>
      <c r="AX5077">
        <f t="shared" ca="1" si="480"/>
        <v>2.7673554317123497</v>
      </c>
    </row>
    <row r="5078" spans="1:50">
      <c r="A5078">
        <f t="shared" ca="1" si="476"/>
        <v>0.32766327714194221</v>
      </c>
      <c r="R5078">
        <f t="shared" ca="1" si="477"/>
        <v>-0.15551592143017348</v>
      </c>
      <c r="AH5078">
        <f t="shared" ca="1" si="478"/>
        <v>10.634178287772194</v>
      </c>
      <c r="AI5078">
        <f t="shared" ca="1" si="479"/>
        <v>0.22516604046054678</v>
      </c>
      <c r="AX5078">
        <f t="shared" ca="1" si="480"/>
        <v>1.4152846702194557</v>
      </c>
    </row>
    <row r="5079" spans="1:50">
      <c r="A5079">
        <f t="shared" ca="1" si="476"/>
        <v>0.60988659285913027</v>
      </c>
      <c r="R5079">
        <f t="shared" ca="1" si="477"/>
        <v>-1.3764394385234933</v>
      </c>
      <c r="AH5079">
        <f t="shared" ca="1" si="478"/>
        <v>8.7085506488785107</v>
      </c>
      <c r="AI5079">
        <f t="shared" ca="1" si="479"/>
        <v>0.15167770880816467</v>
      </c>
      <c r="AX5079">
        <f t="shared" ca="1" si="480"/>
        <v>2.2336885554216339</v>
      </c>
    </row>
    <row r="5080" spans="1:50">
      <c r="A5080">
        <f t="shared" ca="1" si="476"/>
        <v>0.38294676019457663</v>
      </c>
      <c r="R5080">
        <f t="shared" ca="1" si="477"/>
        <v>-2.0646937590647174</v>
      </c>
      <c r="AH5080">
        <f t="shared" ca="1" si="478"/>
        <v>15.47847169516308</v>
      </c>
      <c r="AI5080">
        <f t="shared" ca="1" si="479"/>
        <v>0.40413204174917161</v>
      </c>
      <c r="AX5080">
        <f t="shared" ca="1" si="480"/>
        <v>2.023790103889946</v>
      </c>
    </row>
    <row r="5081" spans="1:50">
      <c r="A5081">
        <f t="shared" ca="1" si="476"/>
        <v>0.89072568689694476</v>
      </c>
      <c r="R5081">
        <f t="shared" ca="1" si="477"/>
        <v>-0.92078403099175865</v>
      </c>
      <c r="AH5081">
        <f t="shared" ca="1" si="478"/>
        <v>7.0416022514246412</v>
      </c>
      <c r="AI5081">
        <f t="shared" ca="1" si="479"/>
        <v>9.9168324534537167E-2</v>
      </c>
      <c r="AX5081">
        <f t="shared" ca="1" si="480"/>
        <v>4.4690982478084811</v>
      </c>
    </row>
    <row r="5082" spans="1:50">
      <c r="A5082">
        <f t="shared" ca="1" si="476"/>
        <v>0.1994313486673881</v>
      </c>
      <c r="R5082">
        <f t="shared" ca="1" si="477"/>
        <v>0.51863158879286664</v>
      </c>
      <c r="AH5082">
        <f t="shared" ca="1" si="478"/>
        <v>4.9418520162540274</v>
      </c>
      <c r="AI5082">
        <f t="shared" ca="1" si="479"/>
        <v>4.8843802701107997E-2</v>
      </c>
      <c r="AX5082">
        <f t="shared" ca="1" si="480"/>
        <v>3.4809281885780354</v>
      </c>
    </row>
    <row r="5083" spans="1:50">
      <c r="A5083">
        <f t="shared" ca="1" si="476"/>
        <v>0.44723087163069319</v>
      </c>
      <c r="R5083">
        <f t="shared" ca="1" si="477"/>
        <v>0.27949256527827954</v>
      </c>
      <c r="AH5083">
        <f t="shared" ca="1" si="478"/>
        <v>25.377261367586183</v>
      </c>
      <c r="AI5083">
        <f t="shared" ca="1" si="479"/>
        <v>0.69686037111991805</v>
      </c>
      <c r="AX5083">
        <f t="shared" ca="1" si="480"/>
        <v>0.73477806939711987</v>
      </c>
    </row>
    <row r="5084" spans="1:50">
      <c r="A5084">
        <f t="shared" ca="1" si="476"/>
        <v>0.69992504586944515</v>
      </c>
      <c r="R5084">
        <f t="shared" ca="1" si="477"/>
        <v>-0.18615424796617178</v>
      </c>
      <c r="AH5084">
        <f t="shared" ca="1" si="478"/>
        <v>23.370642671168316</v>
      </c>
      <c r="AI5084">
        <f t="shared" ca="1" si="479"/>
        <v>0.64543866412669915</v>
      </c>
      <c r="AX5084">
        <f t="shared" ca="1" si="480"/>
        <v>6.8557062029556262</v>
      </c>
    </row>
    <row r="5085" spans="1:50">
      <c r="A5085">
        <f t="shared" ca="1" si="476"/>
        <v>0.36364121285652962</v>
      </c>
      <c r="R5085">
        <f t="shared" ca="1" si="477"/>
        <v>-1.1134314260111027</v>
      </c>
      <c r="AH5085">
        <f t="shared" ca="1" si="478"/>
        <v>13.158755493777072</v>
      </c>
      <c r="AI5085">
        <f t="shared" ca="1" si="479"/>
        <v>0.32136135161634949</v>
      </c>
      <c r="AX5085">
        <f t="shared" ca="1" si="480"/>
        <v>2.2921782721553852</v>
      </c>
    </row>
    <row r="5086" spans="1:50">
      <c r="A5086">
        <f t="shared" ca="1" si="476"/>
        <v>0.80351689334392806</v>
      </c>
      <c r="R5086">
        <f t="shared" ca="1" si="477"/>
        <v>-0.20528363818104423</v>
      </c>
      <c r="AH5086">
        <f t="shared" ca="1" si="478"/>
        <v>16.651129995282183</v>
      </c>
      <c r="AI5086">
        <f t="shared" ca="1" si="479"/>
        <v>0.44392643470421611</v>
      </c>
      <c r="AX5086">
        <f t="shared" ca="1" si="480"/>
        <v>3.6203032551118604</v>
      </c>
    </row>
    <row r="5087" spans="1:50">
      <c r="A5087">
        <f t="shared" ca="1" si="476"/>
        <v>6.8419383025905556E-2</v>
      </c>
      <c r="R5087">
        <f t="shared" ca="1" si="477"/>
        <v>-1.4940939651402718</v>
      </c>
      <c r="AH5087">
        <f t="shared" ca="1" si="478"/>
        <v>32.285474715531976</v>
      </c>
      <c r="AI5087">
        <f t="shared" ca="1" si="479"/>
        <v>0.84309779697297149</v>
      </c>
      <c r="AX5087">
        <f t="shared" ca="1" si="480"/>
        <v>1.9211281957073643</v>
      </c>
    </row>
    <row r="5088" spans="1:50">
      <c r="A5088">
        <f t="shared" ca="1" si="476"/>
        <v>0.34153794658308967</v>
      </c>
      <c r="R5088">
        <f t="shared" ca="1" si="477"/>
        <v>-1.9346297134763921</v>
      </c>
      <c r="AH5088">
        <f t="shared" ca="1" si="478"/>
        <v>9.3010051347412546</v>
      </c>
      <c r="AI5088">
        <f t="shared" ca="1" si="479"/>
        <v>0.17301739303296637</v>
      </c>
      <c r="AX5088">
        <f t="shared" ca="1" si="480"/>
        <v>0.74164523214829359</v>
      </c>
    </row>
    <row r="5089" spans="1:50">
      <c r="A5089">
        <f t="shared" ca="1" si="476"/>
        <v>0.83057911574268051</v>
      </c>
      <c r="R5089">
        <f t="shared" ca="1" si="477"/>
        <v>1.9206525300589767</v>
      </c>
      <c r="AH5089">
        <f t="shared" ca="1" si="478"/>
        <v>45.834111929626602</v>
      </c>
      <c r="AI5089">
        <f t="shared" ca="1" si="479"/>
        <v>0.99132268829256032</v>
      </c>
      <c r="AX5089">
        <f t="shared" ca="1" si="480"/>
        <v>0.63987985327542829</v>
      </c>
    </row>
    <row r="5090" spans="1:50">
      <c r="A5090">
        <f t="shared" ca="1" si="476"/>
        <v>0.2817353926619206</v>
      </c>
      <c r="R5090">
        <f t="shared" ca="1" si="477"/>
        <v>1.0473664220461023</v>
      </c>
      <c r="AH5090">
        <f t="shared" ca="1" si="478"/>
        <v>24.025215492459182</v>
      </c>
      <c r="AI5090">
        <f t="shared" ca="1" si="479"/>
        <v>0.66265528489340875</v>
      </c>
      <c r="AX5090">
        <f t="shared" ca="1" si="480"/>
        <v>6.6134666164709088</v>
      </c>
    </row>
    <row r="5091" spans="1:50">
      <c r="A5091">
        <f t="shared" ca="1" si="476"/>
        <v>0.81778344663647851</v>
      </c>
      <c r="R5091">
        <f t="shared" ca="1" si="477"/>
        <v>2.0740569028906046</v>
      </c>
      <c r="AH5091">
        <f t="shared" ca="1" si="478"/>
        <v>0.34850383768972709</v>
      </c>
      <c r="AI5091">
        <f t="shared" ca="1" si="479"/>
        <v>2.4290984976893526E-4</v>
      </c>
      <c r="AX5091">
        <f t="shared" ca="1" si="480"/>
        <v>1.9076886334578143</v>
      </c>
    </row>
    <row r="5092" spans="1:50">
      <c r="A5092">
        <f t="shared" ca="1" si="476"/>
        <v>0.83625989078349861</v>
      </c>
      <c r="R5092">
        <f t="shared" ca="1" si="477"/>
        <v>-0.82527746424062298</v>
      </c>
      <c r="AH5092">
        <f t="shared" ca="1" si="478"/>
        <v>18.305209428080349</v>
      </c>
      <c r="AI5092">
        <f t="shared" ca="1" si="479"/>
        <v>0.49772012530107657</v>
      </c>
      <c r="AX5092">
        <f t="shared" ca="1" si="480"/>
        <v>2.455543812096419</v>
      </c>
    </row>
    <row r="5093" spans="1:50">
      <c r="A5093">
        <f t="shared" ca="1" si="476"/>
        <v>0.76038693261812695</v>
      </c>
      <c r="R5093">
        <f t="shared" ca="1" si="477"/>
        <v>-1.0584352191374478</v>
      </c>
      <c r="AH5093">
        <f t="shared" ca="1" si="478"/>
        <v>26.351195246237843</v>
      </c>
      <c r="AI5093">
        <f t="shared" ca="1" si="479"/>
        <v>0.72036701685921822</v>
      </c>
      <c r="AX5093">
        <f t="shared" ca="1" si="480"/>
        <v>4.883000677495299</v>
      </c>
    </row>
    <row r="5094" spans="1:50">
      <c r="A5094">
        <f t="shared" ca="1" si="476"/>
        <v>7.1027265974936693E-3</v>
      </c>
      <c r="R5094">
        <f t="shared" ca="1" si="477"/>
        <v>-0.26410792520045945</v>
      </c>
      <c r="AH5094">
        <f t="shared" ca="1" si="478"/>
        <v>18.912264679831168</v>
      </c>
      <c r="AI5094">
        <f t="shared" ca="1" si="479"/>
        <v>0.5167763563315636</v>
      </c>
      <c r="AX5094">
        <f t="shared" ca="1" si="480"/>
        <v>0.86359195846135517</v>
      </c>
    </row>
    <row r="5095" spans="1:50">
      <c r="A5095">
        <f t="shared" ca="1" si="476"/>
        <v>0.48489566602727097</v>
      </c>
      <c r="R5095">
        <f t="shared" ca="1" si="477"/>
        <v>1.9509740000719473</v>
      </c>
      <c r="AH5095">
        <f t="shared" ca="1" si="478"/>
        <v>33.114578721756025</v>
      </c>
      <c r="AI5095">
        <f t="shared" ca="1" si="479"/>
        <v>0.85744127412811277</v>
      </c>
      <c r="AX5095">
        <f t="shared" ca="1" si="480"/>
        <v>1.1485616991313994</v>
      </c>
    </row>
    <row r="5096" spans="1:50">
      <c r="A5096">
        <f t="shared" ca="1" si="476"/>
        <v>0.6912217666038335</v>
      </c>
      <c r="R5096">
        <f t="shared" ca="1" si="477"/>
        <v>-1.1325904014373429</v>
      </c>
      <c r="AH5096">
        <f t="shared" ca="1" si="478"/>
        <v>19.304023164612602</v>
      </c>
      <c r="AI5096">
        <f t="shared" ca="1" si="479"/>
        <v>0.52887850306068018</v>
      </c>
      <c r="AX5096">
        <f t="shared" ca="1" si="480"/>
        <v>2.8123764920930094</v>
      </c>
    </row>
    <row r="5097" spans="1:50">
      <c r="A5097">
        <f t="shared" ca="1" si="476"/>
        <v>0.76014243173880103</v>
      </c>
      <c r="R5097">
        <f t="shared" ca="1" si="477"/>
        <v>-0.51100060435954819</v>
      </c>
      <c r="AH5097">
        <f t="shared" ca="1" si="478"/>
        <v>21.965438156576454</v>
      </c>
      <c r="AI5097">
        <f t="shared" ca="1" si="479"/>
        <v>0.60703167112363032</v>
      </c>
      <c r="AX5097">
        <f t="shared" ca="1" si="480"/>
        <v>0.33904372738988886</v>
      </c>
    </row>
    <row r="5098" spans="1:50">
      <c r="A5098">
        <f t="shared" ca="1" si="476"/>
        <v>0.26243432518512766</v>
      </c>
      <c r="R5098">
        <f t="shared" ca="1" si="477"/>
        <v>1.0141409654761899</v>
      </c>
      <c r="AH5098">
        <f t="shared" ca="1" si="478"/>
        <v>3.6418372963800412</v>
      </c>
      <c r="AI5098">
        <f t="shared" ca="1" si="479"/>
        <v>2.6525957786609378E-2</v>
      </c>
      <c r="AX5098">
        <f t="shared" ca="1" si="480"/>
        <v>1.0132054003051416</v>
      </c>
    </row>
    <row r="5099" spans="1:50">
      <c r="A5099">
        <f t="shared" ca="1" si="476"/>
        <v>0.69179819555523026</v>
      </c>
      <c r="R5099">
        <f t="shared" ca="1" si="477"/>
        <v>0.7298552980858497</v>
      </c>
      <c r="AH5099">
        <f t="shared" ca="1" si="478"/>
        <v>24.127410795150798</v>
      </c>
      <c r="AI5099">
        <f t="shared" ca="1" si="479"/>
        <v>0.6653045639185603</v>
      </c>
      <c r="AX5099">
        <f t="shared" ca="1" si="480"/>
        <v>0.37047342197507904</v>
      </c>
    </row>
    <row r="5100" spans="1:50">
      <c r="A5100">
        <f t="shared" ca="1" si="476"/>
        <v>0.37315530809132569</v>
      </c>
      <c r="R5100">
        <f t="shared" ca="1" si="477"/>
        <v>0.62315763042533279</v>
      </c>
      <c r="AH5100">
        <f t="shared" ca="1" si="478"/>
        <v>10.987634089469722</v>
      </c>
      <c r="AI5100">
        <f t="shared" ca="1" si="479"/>
        <v>0.2390176530314474</v>
      </c>
      <c r="AX5100">
        <f t="shared" ca="1" si="480"/>
        <v>0.96274430768516206</v>
      </c>
    </row>
    <row r="5101" spans="1:50">
      <c r="A5101">
        <f t="shared" ca="1" si="476"/>
        <v>0.31239966211018366</v>
      </c>
      <c r="R5101">
        <f t="shared" ca="1" si="477"/>
        <v>-0.37387347202944632</v>
      </c>
      <c r="AH5101">
        <f t="shared" ca="1" si="478"/>
        <v>4.8581025268032834</v>
      </c>
      <c r="AI5101">
        <f t="shared" ca="1" si="479"/>
        <v>4.7202320321864888E-2</v>
      </c>
      <c r="AX5101">
        <f t="shared" ca="1" si="480"/>
        <v>1.7194498759993133E-2</v>
      </c>
    </row>
    <row r="5102" spans="1:50">
      <c r="A5102">
        <f t="shared" ca="1" si="476"/>
        <v>0.22597209381637606</v>
      </c>
      <c r="R5102">
        <f t="shared" ca="1" si="477"/>
        <v>0.20484146436969985</v>
      </c>
      <c r="AH5102">
        <f t="shared" ca="1" si="478"/>
        <v>31.364949664599319</v>
      </c>
      <c r="AI5102">
        <f t="shared" ca="1" si="479"/>
        <v>0.82636744949854146</v>
      </c>
      <c r="AX5102">
        <f t="shared" ca="1" si="480"/>
        <v>8.4528354767022638</v>
      </c>
    </row>
    <row r="5103" spans="1:50">
      <c r="A5103">
        <f t="shared" ca="1" si="476"/>
        <v>0.49960229946595125</v>
      </c>
      <c r="R5103">
        <f t="shared" ca="1" si="477"/>
        <v>1.5388457610576995</v>
      </c>
      <c r="AH5103">
        <f t="shared" ca="1" si="478"/>
        <v>42.555549703308245</v>
      </c>
      <c r="AI5103">
        <f t="shared" ca="1" si="479"/>
        <v>0.97229007989004301</v>
      </c>
      <c r="AX5103">
        <f t="shared" ca="1" si="480"/>
        <v>4.9924593324076181</v>
      </c>
    </row>
    <row r="5104" spans="1:50">
      <c r="A5104">
        <f t="shared" ca="1" si="476"/>
        <v>0.37686190643061013</v>
      </c>
      <c r="R5104">
        <f t="shared" ca="1" si="477"/>
        <v>-0.35082000961313314</v>
      </c>
      <c r="AH5104">
        <f t="shared" ca="1" si="478"/>
        <v>35.541846756247978</v>
      </c>
      <c r="AI5104">
        <f t="shared" ca="1" si="479"/>
        <v>0.89548090239009137</v>
      </c>
      <c r="AX5104">
        <f t="shared" ca="1" si="480"/>
        <v>5.4006789247334765</v>
      </c>
    </row>
    <row r="5105" spans="1:50">
      <c r="A5105">
        <f t="shared" ca="1" si="476"/>
        <v>0.72255434716682632</v>
      </c>
      <c r="R5105">
        <f t="shared" ca="1" si="477"/>
        <v>1.3103751443627285</v>
      </c>
      <c r="AH5105">
        <f t="shared" ca="1" si="478"/>
        <v>14.645720484589873</v>
      </c>
      <c r="AI5105">
        <f t="shared" ca="1" si="479"/>
        <v>0.3750374599731261</v>
      </c>
      <c r="AX5105">
        <f t="shared" ca="1" si="480"/>
        <v>1.8243949856461821</v>
      </c>
    </row>
    <row r="5106" spans="1:50">
      <c r="A5106">
        <f t="shared" ca="1" si="476"/>
        <v>0.53187648589304204</v>
      </c>
      <c r="R5106">
        <f t="shared" ca="1" si="477"/>
        <v>0.74778249665827801</v>
      </c>
      <c r="AH5106">
        <f t="shared" ca="1" si="478"/>
        <v>21.310999199649775</v>
      </c>
      <c r="AI5106">
        <f t="shared" ca="1" si="479"/>
        <v>0.5884706165387521</v>
      </c>
      <c r="AX5106">
        <f t="shared" ca="1" si="480"/>
        <v>0.75071008040070897</v>
      </c>
    </row>
    <row r="5107" spans="1:50">
      <c r="A5107">
        <f t="shared" ca="1" si="476"/>
        <v>0.96086281680002872</v>
      </c>
      <c r="R5107">
        <f t="shared" ca="1" si="477"/>
        <v>-1.096843902304024</v>
      </c>
      <c r="AH5107">
        <f t="shared" ca="1" si="478"/>
        <v>15.680186508592634</v>
      </c>
      <c r="AI5107">
        <f t="shared" ca="1" si="479"/>
        <v>0.4110752009575066</v>
      </c>
      <c r="AX5107">
        <f t="shared" ca="1" si="480"/>
        <v>0.75879830440072549</v>
      </c>
    </row>
    <row r="5108" spans="1:50">
      <c r="A5108">
        <f t="shared" ca="1" si="476"/>
        <v>5.5139664182379367E-2</v>
      </c>
      <c r="R5108">
        <f t="shared" ca="1" si="477"/>
        <v>0.67433780678241384</v>
      </c>
      <c r="AH5108">
        <f t="shared" ca="1" si="478"/>
        <v>24.945630179081856</v>
      </c>
      <c r="AI5108">
        <f t="shared" ca="1" si="479"/>
        <v>0.68613927643833306</v>
      </c>
      <c r="AX5108">
        <f t="shared" ca="1" si="480"/>
        <v>0.28538724866160409</v>
      </c>
    </row>
    <row r="5109" spans="1:50">
      <c r="A5109">
        <f t="shared" ca="1" si="476"/>
        <v>0.65594285620107518</v>
      </c>
      <c r="R5109">
        <f t="shared" ca="1" si="477"/>
        <v>0.46948195892391464</v>
      </c>
      <c r="AH5109">
        <f t="shared" ca="1" si="478"/>
        <v>23.044508630778012</v>
      </c>
      <c r="AI5109">
        <f t="shared" ca="1" si="479"/>
        <v>0.63670074252189945</v>
      </c>
      <c r="AX5109">
        <f t="shared" ca="1" si="480"/>
        <v>3.3214570074084171</v>
      </c>
    </row>
    <row r="5110" spans="1:50">
      <c r="A5110">
        <f t="shared" ca="1" si="476"/>
        <v>0.4205642109276353</v>
      </c>
      <c r="R5110">
        <f t="shared" ca="1" si="477"/>
        <v>0.44594808629510296</v>
      </c>
      <c r="AH5110">
        <f t="shared" ca="1" si="478"/>
        <v>4.2869009603846413</v>
      </c>
      <c r="AI5110">
        <f t="shared" ca="1" si="479"/>
        <v>3.6755039688293523E-2</v>
      </c>
      <c r="AX5110">
        <f t="shared" ca="1" si="480"/>
        <v>7.7845290560359084</v>
      </c>
    </row>
    <row r="5111" spans="1:50">
      <c r="A5111">
        <f t="shared" ca="1" si="476"/>
        <v>0.13032013923804753</v>
      </c>
      <c r="R5111">
        <f t="shared" ca="1" si="477"/>
        <v>0.59888376976544599</v>
      </c>
      <c r="AH5111">
        <f t="shared" ca="1" si="478"/>
        <v>12.878542424629771</v>
      </c>
      <c r="AI5111">
        <f t="shared" ca="1" si="479"/>
        <v>0.31099869373999423</v>
      </c>
      <c r="AX5111">
        <f t="shared" ca="1" si="480"/>
        <v>1.0358131921668132</v>
      </c>
    </row>
    <row r="5112" spans="1:50">
      <c r="A5112">
        <f t="shared" ca="1" si="476"/>
        <v>0.41077990408490028</v>
      </c>
      <c r="R5112">
        <f t="shared" ca="1" si="477"/>
        <v>1.4739016594966714</v>
      </c>
      <c r="AH5112">
        <f t="shared" ca="1" si="478"/>
        <v>12.739547863631472</v>
      </c>
      <c r="AI5112">
        <f t="shared" ca="1" si="479"/>
        <v>0.30582935329669503</v>
      </c>
      <c r="AX5112">
        <f t="shared" ca="1" si="480"/>
        <v>0.16152475562781626</v>
      </c>
    </row>
    <row r="5113" spans="1:50">
      <c r="A5113">
        <f t="shared" ca="1" si="476"/>
        <v>0.94946426265170614</v>
      </c>
      <c r="R5113">
        <f t="shared" ca="1" si="477"/>
        <v>-0.81618620025103328</v>
      </c>
      <c r="AH5113">
        <f t="shared" ca="1" si="478"/>
        <v>18.739868184632535</v>
      </c>
      <c r="AI5113">
        <f t="shared" ca="1" si="479"/>
        <v>0.51140207944292537</v>
      </c>
      <c r="AX5113">
        <f t="shared" ca="1" si="480"/>
        <v>1.0990969512593516</v>
      </c>
    </row>
    <row r="5114" spans="1:50">
      <c r="A5114">
        <f t="shared" ca="1" si="476"/>
        <v>0.27690908341266418</v>
      </c>
      <c r="R5114">
        <f t="shared" ca="1" si="477"/>
        <v>0.48584393471308585</v>
      </c>
      <c r="AH5114">
        <f t="shared" ca="1" si="478"/>
        <v>26.978564900010049</v>
      </c>
      <c r="AI5114">
        <f t="shared" ca="1" si="479"/>
        <v>0.73500676296847534</v>
      </c>
      <c r="AX5114">
        <f t="shared" ca="1" si="480"/>
        <v>3.5778837864840627</v>
      </c>
    </row>
    <row r="5115" spans="1:50">
      <c r="A5115">
        <f t="shared" ca="1" si="476"/>
        <v>0.98075103667689467</v>
      </c>
      <c r="R5115">
        <f t="shared" ca="1" si="477"/>
        <v>-8.2576517727393856E-2</v>
      </c>
      <c r="AH5115">
        <f t="shared" ca="1" si="478"/>
        <v>12.787304399266262</v>
      </c>
      <c r="AI5115">
        <f t="shared" ca="1" si="479"/>
        <v>0.30760764306356603</v>
      </c>
      <c r="AX5115">
        <f t="shared" ca="1" si="480"/>
        <v>1.5594605956190855</v>
      </c>
    </row>
    <row r="5116" spans="1:50">
      <c r="A5116">
        <f t="shared" ca="1" si="476"/>
        <v>0.19112004759955381</v>
      </c>
      <c r="R5116">
        <f t="shared" ca="1" si="477"/>
        <v>2.3256627766237705</v>
      </c>
      <c r="AH5116">
        <f t="shared" ca="1" si="478"/>
        <v>39.078031015299381</v>
      </c>
      <c r="AI5116">
        <f t="shared" ca="1" si="479"/>
        <v>0.94035529674861884</v>
      </c>
      <c r="AX5116">
        <f t="shared" ca="1" si="480"/>
        <v>0.89788684663974005</v>
      </c>
    </row>
    <row r="5117" spans="1:50">
      <c r="A5117">
        <f t="shared" ca="1" si="476"/>
        <v>0.354602238957889</v>
      </c>
      <c r="R5117">
        <f t="shared" ca="1" si="477"/>
        <v>1.3065053039157364</v>
      </c>
      <c r="AH5117">
        <f t="shared" ca="1" si="478"/>
        <v>20.124904706118933</v>
      </c>
      <c r="AI5117">
        <f t="shared" ca="1" si="479"/>
        <v>0.55373934059076269</v>
      </c>
      <c r="AX5117">
        <f t="shared" ca="1" si="480"/>
        <v>0.12286220028100978</v>
      </c>
    </row>
    <row r="5118" spans="1:50">
      <c r="A5118">
        <f t="shared" ca="1" si="476"/>
        <v>7.0446906085892103E-2</v>
      </c>
      <c r="R5118">
        <f t="shared" ca="1" si="477"/>
        <v>0.26303398652917831</v>
      </c>
      <c r="AH5118">
        <f t="shared" ca="1" si="478"/>
        <v>35.292761471256718</v>
      </c>
      <c r="AI5118">
        <f t="shared" ca="1" si="479"/>
        <v>0.89184856742932461</v>
      </c>
      <c r="AX5118">
        <f t="shared" ca="1" si="480"/>
        <v>4.7930220363479838</v>
      </c>
    </row>
    <row r="5119" spans="1:50">
      <c r="A5119">
        <f t="shared" ca="1" si="476"/>
        <v>0.36171774368440479</v>
      </c>
      <c r="R5119">
        <f t="shared" ca="1" si="477"/>
        <v>0.53731226847859326</v>
      </c>
      <c r="AH5119">
        <f t="shared" ca="1" si="478"/>
        <v>44.884928729264161</v>
      </c>
      <c r="AI5119">
        <f t="shared" ca="1" si="479"/>
        <v>0.98691802294764641</v>
      </c>
      <c r="AX5119">
        <f t="shared" ca="1" si="480"/>
        <v>0.80340102897157606</v>
      </c>
    </row>
    <row r="5120" spans="1:50">
      <c r="A5120">
        <f t="shared" ca="1" si="476"/>
        <v>0.81094095723683046</v>
      </c>
      <c r="R5120">
        <f t="shared" ca="1" si="477"/>
        <v>-0.6052938589251925</v>
      </c>
      <c r="AH5120">
        <f t="shared" ca="1" si="478"/>
        <v>10.30966818210058</v>
      </c>
      <c r="AI5120">
        <f t="shared" ca="1" si="479"/>
        <v>0.21233878009252038</v>
      </c>
      <c r="AX5120">
        <f t="shared" ca="1" si="480"/>
        <v>1.3100964220888776</v>
      </c>
    </row>
    <row r="5121" spans="1:50">
      <c r="A5121">
        <f t="shared" ca="1" si="476"/>
        <v>0.89551704737930782</v>
      </c>
      <c r="R5121">
        <f t="shared" ca="1" si="477"/>
        <v>0.21716697128965917</v>
      </c>
      <c r="AH5121">
        <f t="shared" ca="1" si="478"/>
        <v>27.708852131798789</v>
      </c>
      <c r="AI5121">
        <f t="shared" ca="1" si="479"/>
        <v>0.75155236335899434</v>
      </c>
      <c r="AX5121">
        <f t="shared" ca="1" si="480"/>
        <v>0.37112375061143188</v>
      </c>
    </row>
    <row r="5122" spans="1:50">
      <c r="A5122">
        <f t="shared" ca="1" si="476"/>
        <v>8.5384782049428121E-2</v>
      </c>
      <c r="R5122">
        <f t="shared" ca="1" si="477"/>
        <v>-2.879906606849211</v>
      </c>
      <c r="AH5122">
        <f t="shared" ca="1" si="478"/>
        <v>20.541763991671267</v>
      </c>
      <c r="AI5122">
        <f t="shared" ca="1" si="479"/>
        <v>0.56610616563880223</v>
      </c>
      <c r="AX5122">
        <f t="shared" ca="1" si="480"/>
        <v>0.70987296303251146</v>
      </c>
    </row>
    <row r="5123" spans="1:50">
      <c r="A5123">
        <f t="shared" ref="A5123:A5186" ca="1" si="481">RAND()</f>
        <v>0.39364026407720909</v>
      </c>
      <c r="R5123">
        <f t="shared" ref="R5123:R5186" ca="1" si="482">_xlfn.NORM.INV(RAND(),0,1)</f>
        <v>3.9362922450372109E-2</v>
      </c>
      <c r="AH5123">
        <f t="shared" ref="AH5123:AH5186" ca="1" si="483">IF(AI5123&lt;$AL$4,$AL$1+SQRT(AI5123*($AL$2-$AL$1)*($AL$3-$AL$1)),$AL$2-SQRT((1-AI5123)*($AL$2-$AL$1)*($AL$2-$AL$3)))</f>
        <v>28.532063111515967</v>
      </c>
      <c r="AI5123">
        <f t="shared" ref="AI5123:AI5186" ca="1" si="484">RAND()</f>
        <v>0.76956384287603319</v>
      </c>
      <c r="AX5123">
        <f t="shared" ref="AX5123:AX5186" ca="1" si="485">-LN(1-RAND())/$AW$2</f>
        <v>6.5305602405266647</v>
      </c>
    </row>
    <row r="5124" spans="1:50">
      <c r="A5124">
        <f t="shared" ca="1" si="481"/>
        <v>0.73913001318438987</v>
      </c>
      <c r="R5124">
        <f t="shared" ca="1" si="482"/>
        <v>-0.85826676751564812</v>
      </c>
      <c r="AH5124">
        <f t="shared" ca="1" si="483"/>
        <v>8.3616795000979014</v>
      </c>
      <c r="AI5124">
        <f t="shared" ca="1" si="484"/>
        <v>0.13983536812471498</v>
      </c>
      <c r="AX5124">
        <f t="shared" ca="1" si="485"/>
        <v>0.76639147434065968</v>
      </c>
    </row>
    <row r="5125" spans="1:50">
      <c r="A5125">
        <f t="shared" ca="1" si="481"/>
        <v>0.831309882494356</v>
      </c>
      <c r="R5125">
        <f t="shared" ca="1" si="482"/>
        <v>7.6801108261033868E-2</v>
      </c>
      <c r="AH5125">
        <f t="shared" ca="1" si="483"/>
        <v>37.842884100733421</v>
      </c>
      <c r="AI5125">
        <f t="shared" ca="1" si="484"/>
        <v>0.92610226650589988</v>
      </c>
      <c r="AX5125">
        <f t="shared" ca="1" si="485"/>
        <v>1.1206408241277643</v>
      </c>
    </row>
    <row r="5126" spans="1:50">
      <c r="A5126">
        <f t="shared" ca="1" si="481"/>
        <v>0.70967079464368032</v>
      </c>
      <c r="R5126">
        <f t="shared" ca="1" si="482"/>
        <v>0.13214895610658683</v>
      </c>
      <c r="AH5126">
        <f t="shared" ca="1" si="483"/>
        <v>10.52721363242371</v>
      </c>
      <c r="AI5126">
        <f t="shared" ca="1" si="484"/>
        <v>0.22094956818984179</v>
      </c>
      <c r="AX5126">
        <f t="shared" ca="1" si="485"/>
        <v>2.87476311316333</v>
      </c>
    </row>
    <row r="5127" spans="1:50">
      <c r="A5127">
        <f t="shared" ca="1" si="481"/>
        <v>0.36710964654848388</v>
      </c>
      <c r="R5127">
        <f t="shared" ca="1" si="482"/>
        <v>-0.35478650440908616</v>
      </c>
      <c r="AH5127">
        <f t="shared" ca="1" si="483"/>
        <v>11.742091462012375</v>
      </c>
      <c r="AI5127">
        <f t="shared" ca="1" si="484"/>
        <v>0.26816621714948674</v>
      </c>
      <c r="AX5127">
        <f t="shared" ca="1" si="485"/>
        <v>2.9807456761203244</v>
      </c>
    </row>
    <row r="5128" spans="1:50">
      <c r="A5128">
        <f t="shared" ca="1" si="481"/>
        <v>0.10145998922474486</v>
      </c>
      <c r="R5128">
        <f t="shared" ca="1" si="482"/>
        <v>-1.2284448968714554</v>
      </c>
      <c r="AH5128">
        <f t="shared" ca="1" si="483"/>
        <v>6.0664373582507167</v>
      </c>
      <c r="AI5128">
        <f t="shared" ca="1" si="484"/>
        <v>7.3603324443159868E-2</v>
      </c>
      <c r="AX5128">
        <f t="shared" ca="1" si="485"/>
        <v>4.3648829756828986</v>
      </c>
    </row>
    <row r="5129" spans="1:50">
      <c r="A5129">
        <f t="shared" ca="1" si="481"/>
        <v>0.89044857174527592</v>
      </c>
      <c r="R5129">
        <f t="shared" ca="1" si="482"/>
        <v>1.5125042455923925</v>
      </c>
      <c r="AH5129">
        <f t="shared" ca="1" si="483"/>
        <v>34.125045407046287</v>
      </c>
      <c r="AI5129">
        <f t="shared" ca="1" si="484"/>
        <v>0.87399290833582888</v>
      </c>
      <c r="AX5129">
        <f t="shared" ca="1" si="485"/>
        <v>0.40000877369535387</v>
      </c>
    </row>
    <row r="5130" spans="1:50">
      <c r="A5130">
        <f t="shared" ca="1" si="481"/>
        <v>0.87425258699330488</v>
      </c>
      <c r="R5130">
        <f t="shared" ca="1" si="482"/>
        <v>0.65969735661078444</v>
      </c>
      <c r="AH5130">
        <f t="shared" ca="1" si="483"/>
        <v>15.686619071820346</v>
      </c>
      <c r="AI5130">
        <f t="shared" ca="1" si="484"/>
        <v>0.41129594463881847</v>
      </c>
      <c r="AX5130">
        <f t="shared" ca="1" si="485"/>
        <v>1.6228898135370815</v>
      </c>
    </row>
    <row r="5131" spans="1:50">
      <c r="A5131">
        <f t="shared" ca="1" si="481"/>
        <v>0.99333104244444115</v>
      </c>
      <c r="R5131">
        <f t="shared" ca="1" si="482"/>
        <v>0.28422193709338167</v>
      </c>
      <c r="AH5131">
        <f t="shared" ca="1" si="483"/>
        <v>26.716818786776649</v>
      </c>
      <c r="AI5131">
        <f t="shared" ca="1" si="484"/>
        <v>0.72894673629610163</v>
      </c>
      <c r="AX5131">
        <f t="shared" ca="1" si="485"/>
        <v>0.92406830646353655</v>
      </c>
    </row>
    <row r="5132" spans="1:50">
      <c r="A5132">
        <f t="shared" ca="1" si="481"/>
        <v>0.7498736057592964</v>
      </c>
      <c r="R5132">
        <f t="shared" ca="1" si="482"/>
        <v>-0.84621629352843675</v>
      </c>
      <c r="AH5132">
        <f t="shared" ca="1" si="483"/>
        <v>15.985910106940388</v>
      </c>
      <c r="AI5132">
        <f t="shared" ca="1" si="484"/>
        <v>0.42152084437342996</v>
      </c>
      <c r="AX5132">
        <f t="shared" ca="1" si="485"/>
        <v>0.61787878534977692</v>
      </c>
    </row>
    <row r="5133" spans="1:50">
      <c r="A5133">
        <f t="shared" ca="1" si="481"/>
        <v>0.66387365840086654</v>
      </c>
      <c r="R5133">
        <f t="shared" ca="1" si="482"/>
        <v>-6.7031467894457464E-2</v>
      </c>
      <c r="AH5133">
        <f t="shared" ca="1" si="483"/>
        <v>20.272999843511421</v>
      </c>
      <c r="AI5133">
        <f t="shared" ca="1" si="484"/>
        <v>0.55815273084806405</v>
      </c>
      <c r="AX5133">
        <f t="shared" ca="1" si="485"/>
        <v>2.1034538548782327</v>
      </c>
    </row>
    <row r="5134" spans="1:50">
      <c r="A5134">
        <f t="shared" ca="1" si="481"/>
        <v>0.92519368908547461</v>
      </c>
      <c r="R5134">
        <f t="shared" ca="1" si="482"/>
        <v>0.94581502478449775</v>
      </c>
      <c r="AH5134">
        <f t="shared" ca="1" si="483"/>
        <v>22.579735235643621</v>
      </c>
      <c r="AI5134">
        <f t="shared" ca="1" si="484"/>
        <v>0.62406454012629797</v>
      </c>
      <c r="AX5134">
        <f t="shared" ca="1" si="485"/>
        <v>0.72268506600779348</v>
      </c>
    </row>
    <row r="5135" spans="1:50">
      <c r="A5135">
        <f t="shared" ca="1" si="481"/>
        <v>0.98532230224569417</v>
      </c>
      <c r="R5135">
        <f t="shared" ca="1" si="482"/>
        <v>-0.64167803554417602</v>
      </c>
      <c r="AH5135">
        <f t="shared" ca="1" si="483"/>
        <v>1.8452460837603661</v>
      </c>
      <c r="AI5135">
        <f t="shared" ca="1" si="484"/>
        <v>6.8098662192659365E-3</v>
      </c>
      <c r="AX5135">
        <f t="shared" ca="1" si="485"/>
        <v>1.4300661355002362</v>
      </c>
    </row>
    <row r="5136" spans="1:50">
      <c r="A5136">
        <f t="shared" ca="1" si="481"/>
        <v>0.92796641093661347</v>
      </c>
      <c r="R5136">
        <f t="shared" ca="1" si="482"/>
        <v>-0.10967558961312952</v>
      </c>
      <c r="AH5136">
        <f t="shared" ca="1" si="483"/>
        <v>21.006599300197369</v>
      </c>
      <c r="AI5136">
        <f t="shared" ca="1" si="484"/>
        <v>0.57969135793034221</v>
      </c>
      <c r="AX5136">
        <f t="shared" ca="1" si="485"/>
        <v>9.8432758010478988E-2</v>
      </c>
    </row>
    <row r="5137" spans="1:50">
      <c r="A5137">
        <f t="shared" ca="1" si="481"/>
        <v>0.5139370220911339</v>
      </c>
      <c r="R5137">
        <f t="shared" ca="1" si="482"/>
        <v>-0.88308109226411735</v>
      </c>
      <c r="AH5137">
        <f t="shared" ca="1" si="483"/>
        <v>7.1366920460924455</v>
      </c>
      <c r="AI5137">
        <f t="shared" ca="1" si="484"/>
        <v>0.10186474672151835</v>
      </c>
      <c r="AX5137">
        <f t="shared" ca="1" si="485"/>
        <v>8.524268067802504E-2</v>
      </c>
    </row>
    <row r="5138" spans="1:50">
      <c r="A5138">
        <f t="shared" ca="1" si="481"/>
        <v>0.67472290450433547</v>
      </c>
      <c r="R5138">
        <f t="shared" ca="1" si="482"/>
        <v>-0.9890902230964963</v>
      </c>
      <c r="AH5138">
        <f t="shared" ca="1" si="483"/>
        <v>22.190435855170282</v>
      </c>
      <c r="AI5138">
        <f t="shared" ca="1" si="484"/>
        <v>0.61331407103730062</v>
      </c>
      <c r="AX5138">
        <f t="shared" ca="1" si="485"/>
        <v>1.4836617492665738</v>
      </c>
    </row>
    <row r="5139" spans="1:50">
      <c r="A5139">
        <f t="shared" ca="1" si="481"/>
        <v>0.89109380599624155</v>
      </c>
      <c r="R5139">
        <f t="shared" ca="1" si="482"/>
        <v>0.5857097919396701</v>
      </c>
      <c r="AH5139">
        <f t="shared" ca="1" si="483"/>
        <v>27.590415506947355</v>
      </c>
      <c r="AI5139">
        <f t="shared" ca="1" si="484"/>
        <v>0.7489052614243672</v>
      </c>
      <c r="AX5139">
        <f t="shared" ca="1" si="485"/>
        <v>3.0629548212517634</v>
      </c>
    </row>
    <row r="5140" spans="1:50">
      <c r="A5140">
        <f t="shared" ca="1" si="481"/>
        <v>0.97958917447231042</v>
      </c>
      <c r="R5140">
        <f t="shared" ca="1" si="482"/>
        <v>0.36598037770303621</v>
      </c>
      <c r="AH5140">
        <f t="shared" ca="1" si="483"/>
        <v>29.896060892860003</v>
      </c>
      <c r="AI5140">
        <f t="shared" ca="1" si="484"/>
        <v>0.79791581618820351</v>
      </c>
      <c r="AX5140">
        <f t="shared" ca="1" si="485"/>
        <v>2.3306541371565777</v>
      </c>
    </row>
    <row r="5141" spans="1:50">
      <c r="A5141">
        <f t="shared" ca="1" si="481"/>
        <v>0.25642606937975676</v>
      </c>
      <c r="R5141">
        <f t="shared" ca="1" si="482"/>
        <v>1.7187773012372154</v>
      </c>
      <c r="AH5141">
        <f t="shared" ca="1" si="483"/>
        <v>2.7836736601444221</v>
      </c>
      <c r="AI5141">
        <f t="shared" ca="1" si="484"/>
        <v>1.5497678092363687E-2</v>
      </c>
      <c r="AX5141">
        <f t="shared" ca="1" si="485"/>
        <v>2.1265668178355766</v>
      </c>
    </row>
    <row r="5142" spans="1:50">
      <c r="A5142">
        <f t="shared" ca="1" si="481"/>
        <v>1.3109917393614667E-2</v>
      </c>
      <c r="R5142">
        <f t="shared" ca="1" si="482"/>
        <v>-0.56400021675919443</v>
      </c>
      <c r="AH5142">
        <f t="shared" ca="1" si="483"/>
        <v>34.10467983468498</v>
      </c>
      <c r="AI5142">
        <f t="shared" ca="1" si="484"/>
        <v>0.87366939842106484</v>
      </c>
      <c r="AX5142">
        <f t="shared" ca="1" si="485"/>
        <v>0.79765168577571166</v>
      </c>
    </row>
    <row r="5143" spans="1:50">
      <c r="A5143">
        <f t="shared" ca="1" si="481"/>
        <v>0.9486943842354677</v>
      </c>
      <c r="R5143">
        <f t="shared" ca="1" si="482"/>
        <v>0.78797755206223952</v>
      </c>
      <c r="AH5143">
        <f t="shared" ca="1" si="483"/>
        <v>38.291550544106954</v>
      </c>
      <c r="AI5143">
        <f t="shared" ca="1" si="484"/>
        <v>0.93145610566939896</v>
      </c>
      <c r="AX5143">
        <f t="shared" ca="1" si="485"/>
        <v>0.10453110929333914</v>
      </c>
    </row>
    <row r="5144" spans="1:50">
      <c r="A5144">
        <f t="shared" ca="1" si="481"/>
        <v>0.69195647008562777</v>
      </c>
      <c r="R5144">
        <f t="shared" ca="1" si="482"/>
        <v>-1.1390028096191931</v>
      </c>
      <c r="AH5144">
        <f t="shared" ca="1" si="483"/>
        <v>37.423167989964604</v>
      </c>
      <c r="AI5144">
        <f t="shared" ca="1" si="484"/>
        <v>0.92091164829567451</v>
      </c>
      <c r="AX5144">
        <f t="shared" ca="1" si="485"/>
        <v>0.49918235092745145</v>
      </c>
    </row>
    <row r="5145" spans="1:50">
      <c r="A5145">
        <f t="shared" ca="1" si="481"/>
        <v>0.83421635825730589</v>
      </c>
      <c r="R5145">
        <f t="shared" ca="1" si="482"/>
        <v>-1.1731680410034981</v>
      </c>
      <c r="AH5145">
        <f t="shared" ca="1" si="483"/>
        <v>38.192927786968866</v>
      </c>
      <c r="AI5145">
        <f t="shared" ca="1" si="484"/>
        <v>0.93029652287813402</v>
      </c>
      <c r="AX5145">
        <f t="shared" ca="1" si="485"/>
        <v>1.5699187324797395</v>
      </c>
    </row>
    <row r="5146" spans="1:50">
      <c r="A5146">
        <f t="shared" ca="1" si="481"/>
        <v>2.7448938025140146E-2</v>
      </c>
      <c r="R5146">
        <f t="shared" ca="1" si="482"/>
        <v>0.80927776175654431</v>
      </c>
      <c r="AH5146">
        <f t="shared" ca="1" si="483"/>
        <v>11.312128990897548</v>
      </c>
      <c r="AI5146">
        <f t="shared" ca="1" si="484"/>
        <v>0.2516243183915251</v>
      </c>
      <c r="AX5146">
        <f t="shared" ca="1" si="485"/>
        <v>0.50036762260774947</v>
      </c>
    </row>
    <row r="5147" spans="1:50">
      <c r="A5147">
        <f t="shared" ca="1" si="481"/>
        <v>0.13633740236403247</v>
      </c>
      <c r="R5147">
        <f t="shared" ca="1" si="482"/>
        <v>-0.82894925284614607</v>
      </c>
      <c r="AH5147">
        <f t="shared" ca="1" si="483"/>
        <v>9.4492305885020542</v>
      </c>
      <c r="AI5147">
        <f t="shared" ca="1" si="484"/>
        <v>0.17857591742936574</v>
      </c>
      <c r="AX5147">
        <f t="shared" ca="1" si="485"/>
        <v>4.7331292868028161</v>
      </c>
    </row>
    <row r="5148" spans="1:50">
      <c r="A5148">
        <f t="shared" ca="1" si="481"/>
        <v>0.11932540376229051</v>
      </c>
      <c r="R5148">
        <f t="shared" ca="1" si="482"/>
        <v>0.37274083427699634</v>
      </c>
      <c r="AH5148">
        <f t="shared" ca="1" si="483"/>
        <v>19.544970532528129</v>
      </c>
      <c r="AI5148">
        <f t="shared" ca="1" si="484"/>
        <v>0.53624559006771</v>
      </c>
      <c r="AX5148">
        <f t="shared" ca="1" si="485"/>
        <v>1.9420840518685423</v>
      </c>
    </row>
    <row r="5149" spans="1:50">
      <c r="A5149">
        <f t="shared" ca="1" si="481"/>
        <v>0.37286008753121058</v>
      </c>
      <c r="R5149">
        <f t="shared" ca="1" si="482"/>
        <v>1.2122565511793288</v>
      </c>
      <c r="AH5149">
        <f t="shared" ca="1" si="483"/>
        <v>27.891760011739702</v>
      </c>
      <c r="AI5149">
        <f t="shared" ca="1" si="484"/>
        <v>0.7556128623107442</v>
      </c>
      <c r="AX5149">
        <f t="shared" ca="1" si="485"/>
        <v>4.2311554953638719</v>
      </c>
    </row>
    <row r="5150" spans="1:50">
      <c r="A5150">
        <f t="shared" ca="1" si="481"/>
        <v>0.55176567798872866</v>
      </c>
      <c r="R5150">
        <f t="shared" ca="1" si="482"/>
        <v>0.34504989522102664</v>
      </c>
      <c r="AH5150">
        <f t="shared" ca="1" si="483"/>
        <v>15.257107824162709</v>
      </c>
      <c r="AI5150">
        <f t="shared" ca="1" si="484"/>
        <v>0.39646572162907201</v>
      </c>
      <c r="AX5150">
        <f t="shared" ca="1" si="485"/>
        <v>0.39523903486638395</v>
      </c>
    </row>
    <row r="5151" spans="1:50">
      <c r="A5151">
        <f t="shared" ca="1" si="481"/>
        <v>0.14503338400377253</v>
      </c>
      <c r="R5151">
        <f t="shared" ca="1" si="482"/>
        <v>-4.2810358316473507E-2</v>
      </c>
      <c r="AH5151">
        <f t="shared" ca="1" si="483"/>
        <v>10.088050293380824</v>
      </c>
      <c r="AI5151">
        <f t="shared" ca="1" si="484"/>
        <v>0.20351813530815077</v>
      </c>
      <c r="AX5151">
        <f t="shared" ca="1" si="485"/>
        <v>6.7629596762611106</v>
      </c>
    </row>
    <row r="5152" spans="1:50">
      <c r="A5152">
        <f t="shared" ca="1" si="481"/>
        <v>0.21871107128234868</v>
      </c>
      <c r="R5152">
        <f t="shared" ca="1" si="482"/>
        <v>-0.99941400348373288</v>
      </c>
      <c r="AH5152">
        <f t="shared" ca="1" si="483"/>
        <v>17.460554171138995</v>
      </c>
      <c r="AI5152">
        <f t="shared" ca="1" si="484"/>
        <v>0.47059223257531002</v>
      </c>
      <c r="AX5152">
        <f t="shared" ca="1" si="485"/>
        <v>2.9574422113876979</v>
      </c>
    </row>
    <row r="5153" spans="1:50">
      <c r="A5153">
        <f t="shared" ca="1" si="481"/>
        <v>0.65885966139198882</v>
      </c>
      <c r="R5153">
        <f t="shared" ca="1" si="482"/>
        <v>0.21924325648436024</v>
      </c>
      <c r="AH5153">
        <f t="shared" ca="1" si="483"/>
        <v>18.77038222895936</v>
      </c>
      <c r="AI5153">
        <f t="shared" ca="1" si="484"/>
        <v>0.51235548693735122</v>
      </c>
      <c r="AX5153">
        <f t="shared" ca="1" si="485"/>
        <v>8.9424601259279815</v>
      </c>
    </row>
    <row r="5154" spans="1:50">
      <c r="A5154">
        <f t="shared" ca="1" si="481"/>
        <v>0.74723431976224997</v>
      </c>
      <c r="R5154">
        <f t="shared" ca="1" si="482"/>
        <v>0.17256513738139684</v>
      </c>
      <c r="AH5154">
        <f t="shared" ca="1" si="483"/>
        <v>13.488884174011204</v>
      </c>
      <c r="AI5154">
        <f t="shared" ca="1" si="484"/>
        <v>0.33346921057061518</v>
      </c>
      <c r="AX5154">
        <f t="shared" ca="1" si="485"/>
        <v>1.3811548383127568</v>
      </c>
    </row>
    <row r="5155" spans="1:50">
      <c r="A5155">
        <f t="shared" ca="1" si="481"/>
        <v>0.75849619245091371</v>
      </c>
      <c r="R5155">
        <f t="shared" ca="1" si="482"/>
        <v>-0.11364862899786345</v>
      </c>
      <c r="AH5155">
        <f t="shared" ca="1" si="483"/>
        <v>26.72167591096542</v>
      </c>
      <c r="AI5155">
        <f t="shared" ca="1" si="484"/>
        <v>0.72905981380293616</v>
      </c>
      <c r="AX5155">
        <f t="shared" ca="1" si="485"/>
        <v>0.45844104679449199</v>
      </c>
    </row>
    <row r="5156" spans="1:50">
      <c r="A5156">
        <f t="shared" ca="1" si="481"/>
        <v>0.6063980734087584</v>
      </c>
      <c r="R5156">
        <f t="shared" ca="1" si="482"/>
        <v>0.55425268775361503</v>
      </c>
      <c r="AH5156">
        <f t="shared" ca="1" si="483"/>
        <v>12.181001324394416</v>
      </c>
      <c r="AI5156">
        <f t="shared" ca="1" si="484"/>
        <v>0.28486166958727144</v>
      </c>
      <c r="AX5156">
        <f t="shared" ca="1" si="485"/>
        <v>0.23227193855575107</v>
      </c>
    </row>
    <row r="5157" spans="1:50">
      <c r="A5157">
        <f t="shared" ca="1" si="481"/>
        <v>7.2381680518301739E-2</v>
      </c>
      <c r="R5157">
        <f t="shared" ca="1" si="482"/>
        <v>-1.4228784905019112</v>
      </c>
      <c r="AH5157">
        <f t="shared" ca="1" si="483"/>
        <v>12.764018242423383</v>
      </c>
      <c r="AI5157">
        <f t="shared" ca="1" si="484"/>
        <v>0.30674083127471086</v>
      </c>
      <c r="AX5157">
        <f t="shared" ca="1" si="485"/>
        <v>2.3137993597717834</v>
      </c>
    </row>
    <row r="5158" spans="1:50">
      <c r="A5158">
        <f t="shared" ca="1" si="481"/>
        <v>0.32875862955101609</v>
      </c>
      <c r="R5158">
        <f t="shared" ca="1" si="482"/>
        <v>-7.7904733035012649E-2</v>
      </c>
      <c r="AH5158">
        <f t="shared" ca="1" si="483"/>
        <v>8.4980834525002447</v>
      </c>
      <c r="AI5158">
        <f t="shared" ca="1" si="484"/>
        <v>0.14443484473131696</v>
      </c>
      <c r="AX5158">
        <f t="shared" ca="1" si="485"/>
        <v>4.721902780430743E-2</v>
      </c>
    </row>
    <row r="5159" spans="1:50">
      <c r="A5159">
        <f t="shared" ca="1" si="481"/>
        <v>0.18497981168999977</v>
      </c>
      <c r="R5159">
        <f t="shared" ca="1" si="482"/>
        <v>0.69865020525872967</v>
      </c>
      <c r="AH5159">
        <f t="shared" ca="1" si="483"/>
        <v>13.683126506739335</v>
      </c>
      <c r="AI5159">
        <f t="shared" ca="1" si="484"/>
        <v>0.34054234983725051</v>
      </c>
      <c r="AX5159">
        <f t="shared" ca="1" si="485"/>
        <v>2.1979922542846988</v>
      </c>
    </row>
    <row r="5160" spans="1:50">
      <c r="A5160">
        <f t="shared" ca="1" si="481"/>
        <v>2.4012434274028771E-2</v>
      </c>
      <c r="R5160">
        <f t="shared" ca="1" si="482"/>
        <v>1.1744500933844624</v>
      </c>
      <c r="AH5160">
        <f t="shared" ca="1" si="483"/>
        <v>4.9932858081341793</v>
      </c>
      <c r="AI5160">
        <f t="shared" ca="1" si="484"/>
        <v>4.9865806323428408E-2</v>
      </c>
      <c r="AX5160">
        <f t="shared" ca="1" si="485"/>
        <v>0.149406880423371</v>
      </c>
    </row>
    <row r="5161" spans="1:50">
      <c r="A5161">
        <f t="shared" ca="1" si="481"/>
        <v>5.1450137560593023E-2</v>
      </c>
      <c r="R5161">
        <f t="shared" ca="1" si="482"/>
        <v>0.76152915538277111</v>
      </c>
      <c r="AH5161">
        <f t="shared" ca="1" si="483"/>
        <v>26.59978589967022</v>
      </c>
      <c r="AI5161">
        <f t="shared" ca="1" si="484"/>
        <v>0.72621499002936363</v>
      </c>
      <c r="AX5161">
        <f t="shared" ca="1" si="485"/>
        <v>5.9469782398349693</v>
      </c>
    </row>
    <row r="5162" spans="1:50">
      <c r="A5162">
        <f t="shared" ca="1" si="481"/>
        <v>0.18798390325437109</v>
      </c>
      <c r="R5162">
        <f t="shared" ca="1" si="482"/>
        <v>-0.2873869981279174</v>
      </c>
      <c r="AH5162">
        <f t="shared" ca="1" si="483"/>
        <v>17.055037114163298</v>
      </c>
      <c r="AI5162">
        <f t="shared" ca="1" si="484"/>
        <v>0.45731471022542125</v>
      </c>
      <c r="AX5162">
        <f t="shared" ca="1" si="485"/>
        <v>6.1332363160871504</v>
      </c>
    </row>
    <row r="5163" spans="1:50">
      <c r="A5163">
        <f t="shared" ca="1" si="481"/>
        <v>0.97409128911399423</v>
      </c>
      <c r="R5163">
        <f t="shared" ca="1" si="482"/>
        <v>-0.32755887296387082</v>
      </c>
      <c r="AH5163">
        <f t="shared" ca="1" si="483"/>
        <v>30.355213227373575</v>
      </c>
      <c r="AI5163">
        <f t="shared" ca="1" si="484"/>
        <v>0.80704117632902095</v>
      </c>
      <c r="AX5163">
        <f t="shared" ca="1" si="485"/>
        <v>1.0816556701252604</v>
      </c>
    </row>
    <row r="5164" spans="1:50">
      <c r="A5164">
        <f t="shared" ca="1" si="481"/>
        <v>0.59932425320794003</v>
      </c>
      <c r="R5164">
        <f t="shared" ca="1" si="482"/>
        <v>-0.58357551080221659</v>
      </c>
      <c r="AH5164">
        <f t="shared" ca="1" si="483"/>
        <v>25.000174722443155</v>
      </c>
      <c r="AI5164">
        <f t="shared" ca="1" si="484"/>
        <v>0.68750436804581494</v>
      </c>
      <c r="AX5164">
        <f t="shared" ca="1" si="485"/>
        <v>2.087589883277853</v>
      </c>
    </row>
    <row r="5165" spans="1:50">
      <c r="A5165">
        <f t="shared" ca="1" si="481"/>
        <v>0.78205501517702436</v>
      </c>
      <c r="R5165">
        <f t="shared" ca="1" si="482"/>
        <v>-2.7864243532019677E-3</v>
      </c>
      <c r="AH5165">
        <f t="shared" ca="1" si="483"/>
        <v>3.2254161222013336</v>
      </c>
      <c r="AI5165">
        <f t="shared" ca="1" si="484"/>
        <v>2.0806618322712578E-2</v>
      </c>
      <c r="AX5165">
        <f t="shared" ca="1" si="485"/>
        <v>1.160913985445631</v>
      </c>
    </row>
    <row r="5166" spans="1:50">
      <c r="A5166">
        <f t="shared" ca="1" si="481"/>
        <v>0.33908500333877156</v>
      </c>
      <c r="R5166">
        <f t="shared" ca="1" si="482"/>
        <v>-2.1655889898360505</v>
      </c>
      <c r="AH5166">
        <f t="shared" ca="1" si="483"/>
        <v>10.060579512278082</v>
      </c>
      <c r="AI5166">
        <f t="shared" ca="1" si="484"/>
        <v>0.20242134555246949</v>
      </c>
      <c r="AX5166">
        <f t="shared" ca="1" si="485"/>
        <v>5.3986910582358556</v>
      </c>
    </row>
    <row r="5167" spans="1:50">
      <c r="A5167">
        <f t="shared" ca="1" si="481"/>
        <v>0.34302314943255563</v>
      </c>
      <c r="R5167">
        <f t="shared" ca="1" si="482"/>
        <v>0.52716324168945228</v>
      </c>
      <c r="AH5167">
        <f t="shared" ca="1" si="483"/>
        <v>29.852348009965578</v>
      </c>
      <c r="AI5167">
        <f t="shared" ca="1" si="484"/>
        <v>0.79703605964423097</v>
      </c>
      <c r="AX5167">
        <f t="shared" ca="1" si="485"/>
        <v>0.55891321110547043</v>
      </c>
    </row>
    <row r="5168" spans="1:50">
      <c r="A5168">
        <f t="shared" ca="1" si="481"/>
        <v>0.49035377801272706</v>
      </c>
      <c r="R5168">
        <f t="shared" ca="1" si="482"/>
        <v>-1.2137249486121816E-2</v>
      </c>
      <c r="AH5168">
        <f t="shared" ca="1" si="483"/>
        <v>12.809367201134521</v>
      </c>
      <c r="AI5168">
        <f t="shared" ca="1" si="484"/>
        <v>0.30842841600997561</v>
      </c>
      <c r="AX5168">
        <f t="shared" ca="1" si="485"/>
        <v>2.4506440168908711E-2</v>
      </c>
    </row>
    <row r="5169" spans="1:50">
      <c r="A5169">
        <f t="shared" ca="1" si="481"/>
        <v>0.83328149676710461</v>
      </c>
      <c r="R5169">
        <f t="shared" ca="1" si="482"/>
        <v>0.49756041084433189</v>
      </c>
      <c r="AH5169">
        <f t="shared" ca="1" si="483"/>
        <v>15.23240875245542</v>
      </c>
      <c r="AI5169">
        <f t="shared" ca="1" si="484"/>
        <v>0.39560729942183082</v>
      </c>
      <c r="AX5169">
        <f t="shared" ca="1" si="485"/>
        <v>1.0542851774063338</v>
      </c>
    </row>
    <row r="5170" spans="1:50">
      <c r="A5170">
        <f t="shared" ca="1" si="481"/>
        <v>0.18133064925683051</v>
      </c>
      <c r="R5170">
        <f t="shared" ca="1" si="482"/>
        <v>-0.22765410663106872</v>
      </c>
      <c r="AH5170">
        <f t="shared" ca="1" si="483"/>
        <v>7.990764184642793</v>
      </c>
      <c r="AI5170">
        <f t="shared" ca="1" si="484"/>
        <v>0.12770462450914</v>
      </c>
      <c r="AX5170">
        <f t="shared" ca="1" si="485"/>
        <v>0.42618812467950984</v>
      </c>
    </row>
    <row r="5171" spans="1:50">
      <c r="A5171">
        <f t="shared" ca="1" si="481"/>
        <v>0.35788389485135386</v>
      </c>
      <c r="R5171">
        <f t="shared" ca="1" si="482"/>
        <v>1.0319130962488741</v>
      </c>
      <c r="AH5171">
        <f t="shared" ca="1" si="483"/>
        <v>20.291510619299352</v>
      </c>
      <c r="AI5171">
        <f t="shared" ca="1" si="484"/>
        <v>0.55870282935839843</v>
      </c>
      <c r="AX5171">
        <f t="shared" ca="1" si="485"/>
        <v>0.31029373575698393</v>
      </c>
    </row>
    <row r="5172" spans="1:50">
      <c r="A5172">
        <f t="shared" ca="1" si="481"/>
        <v>0.55403163748959228</v>
      </c>
      <c r="R5172">
        <f t="shared" ca="1" si="482"/>
        <v>1.1818048554376681</v>
      </c>
      <c r="AH5172">
        <f t="shared" ca="1" si="483"/>
        <v>27.087236128214133</v>
      </c>
      <c r="AI5172">
        <f t="shared" ca="1" si="484"/>
        <v>0.73750262587789217</v>
      </c>
      <c r="AX5172">
        <f t="shared" ca="1" si="485"/>
        <v>0.41822495491392042</v>
      </c>
    </row>
    <row r="5173" spans="1:50">
      <c r="A5173">
        <f t="shared" ca="1" si="481"/>
        <v>0.59981458658391651</v>
      </c>
      <c r="R5173">
        <f t="shared" ca="1" si="482"/>
        <v>-0.67577032467478559</v>
      </c>
      <c r="AH5173">
        <f t="shared" ca="1" si="483"/>
        <v>19.916491765692815</v>
      </c>
      <c r="AI5173">
        <f t="shared" ca="1" si="484"/>
        <v>0.54749126615818589</v>
      </c>
      <c r="AX5173">
        <f t="shared" ca="1" si="485"/>
        <v>5.1337520024311321</v>
      </c>
    </row>
    <row r="5174" spans="1:50">
      <c r="A5174">
        <f t="shared" ca="1" si="481"/>
        <v>0.36997895311224094</v>
      </c>
      <c r="R5174">
        <f t="shared" ca="1" si="482"/>
        <v>-1.1583336831865834</v>
      </c>
      <c r="AH5174">
        <f t="shared" ca="1" si="483"/>
        <v>16.96768815473817</v>
      </c>
      <c r="AI5174">
        <f t="shared" ca="1" si="484"/>
        <v>0.45443318707868741</v>
      </c>
      <c r="AX5174">
        <f t="shared" ca="1" si="485"/>
        <v>0.65112842974309459</v>
      </c>
    </row>
    <row r="5175" spans="1:50">
      <c r="A5175">
        <f t="shared" ca="1" si="481"/>
        <v>0.9879207872324629</v>
      </c>
      <c r="R5175">
        <f t="shared" ca="1" si="482"/>
        <v>0.59486103487185937</v>
      </c>
      <c r="AH5175">
        <f t="shared" ca="1" si="483"/>
        <v>11.438402766065941</v>
      </c>
      <c r="AI5175">
        <f t="shared" ca="1" si="484"/>
        <v>0.25650160938392452</v>
      </c>
      <c r="AX5175">
        <f t="shared" ca="1" si="485"/>
        <v>0.80063610872263924</v>
      </c>
    </row>
    <row r="5176" spans="1:50">
      <c r="A5176">
        <f t="shared" ca="1" si="481"/>
        <v>0.86273238474551084</v>
      </c>
      <c r="R5176">
        <f t="shared" ca="1" si="482"/>
        <v>0.55510536590331572</v>
      </c>
      <c r="AH5176">
        <f t="shared" ca="1" si="483"/>
        <v>3.8495676047163743</v>
      </c>
      <c r="AI5176">
        <f t="shared" ca="1" si="484"/>
        <v>2.9638341486563524E-2</v>
      </c>
      <c r="AX5176">
        <f t="shared" ca="1" si="485"/>
        <v>7.7283126939340576</v>
      </c>
    </row>
    <row r="5177" spans="1:50">
      <c r="A5177">
        <f t="shared" ca="1" si="481"/>
        <v>9.8178728108841429E-2</v>
      </c>
      <c r="R5177">
        <f t="shared" ca="1" si="482"/>
        <v>-0.55458614006068774</v>
      </c>
      <c r="AH5177">
        <f t="shared" ca="1" si="483"/>
        <v>11.598467080872531</v>
      </c>
      <c r="AI5177">
        <f t="shared" ca="1" si="484"/>
        <v>0.26266113473058483</v>
      </c>
      <c r="AX5177">
        <f t="shared" ca="1" si="485"/>
        <v>2.5860883644390649</v>
      </c>
    </row>
    <row r="5178" spans="1:50">
      <c r="A5178">
        <f t="shared" ca="1" si="481"/>
        <v>0.83106542079603885</v>
      </c>
      <c r="R5178">
        <f t="shared" ca="1" si="482"/>
        <v>1.0440302043255523</v>
      </c>
      <c r="AH5178">
        <f t="shared" ca="1" si="483"/>
        <v>20.327622398976192</v>
      </c>
      <c r="AI5178">
        <f t="shared" ca="1" si="484"/>
        <v>0.55977500375113021</v>
      </c>
      <c r="AX5178">
        <f t="shared" ca="1" si="485"/>
        <v>0.40137040111282712</v>
      </c>
    </row>
    <row r="5179" spans="1:50">
      <c r="A5179">
        <f t="shared" ca="1" si="481"/>
        <v>4.5497731863943458E-2</v>
      </c>
      <c r="R5179">
        <f t="shared" ca="1" si="482"/>
        <v>-2.0885407833314136</v>
      </c>
      <c r="AH5179">
        <f t="shared" ca="1" si="483"/>
        <v>25.070329284262101</v>
      </c>
      <c r="AI5179">
        <f t="shared" ca="1" si="484"/>
        <v>0.68925575900244007</v>
      </c>
      <c r="AX5179">
        <f t="shared" ca="1" si="485"/>
        <v>2.1343421826736706</v>
      </c>
    </row>
    <row r="5180" spans="1:50">
      <c r="A5180">
        <f t="shared" ca="1" si="481"/>
        <v>0.18834534326867436</v>
      </c>
      <c r="R5180">
        <f t="shared" ca="1" si="482"/>
        <v>-2.0164866412671065</v>
      </c>
      <c r="AH5180">
        <f t="shared" ca="1" si="483"/>
        <v>27.920735363205203</v>
      </c>
      <c r="AI5180">
        <f t="shared" ca="1" si="484"/>
        <v>0.7562530365491914</v>
      </c>
      <c r="AX5180">
        <f t="shared" ca="1" si="485"/>
        <v>0.38177421873728984</v>
      </c>
    </row>
    <row r="5181" spans="1:50">
      <c r="A5181">
        <f t="shared" ca="1" si="481"/>
        <v>0.89172701934216314</v>
      </c>
      <c r="R5181">
        <f t="shared" ca="1" si="482"/>
        <v>0.40616516856261836</v>
      </c>
      <c r="AH5181">
        <f t="shared" ca="1" si="483"/>
        <v>11.52589957462979</v>
      </c>
      <c r="AI5181">
        <f t="shared" ca="1" si="484"/>
        <v>0.25987179822926387</v>
      </c>
      <c r="AX5181">
        <f t="shared" ca="1" si="485"/>
        <v>0.88510656627235651</v>
      </c>
    </row>
    <row r="5182" spans="1:50">
      <c r="A5182">
        <f t="shared" ca="1" si="481"/>
        <v>0.7338448767373249</v>
      </c>
      <c r="R5182">
        <f t="shared" ca="1" si="482"/>
        <v>-1.0997209531339232</v>
      </c>
      <c r="AH5182">
        <f t="shared" ca="1" si="483"/>
        <v>8.4276396536602309</v>
      </c>
      <c r="AI5182">
        <f t="shared" ca="1" si="484"/>
        <v>0.14205022026389269</v>
      </c>
      <c r="AX5182">
        <f t="shared" ca="1" si="485"/>
        <v>5.4760010208804397</v>
      </c>
    </row>
    <row r="5183" spans="1:50">
      <c r="A5183">
        <f t="shared" ca="1" si="481"/>
        <v>0.37360592757264244</v>
      </c>
      <c r="R5183">
        <f t="shared" ca="1" si="482"/>
        <v>-1.3361020932440508</v>
      </c>
      <c r="AH5183">
        <f t="shared" ca="1" si="483"/>
        <v>7.1830325083086866</v>
      </c>
      <c r="AI5183">
        <f t="shared" ca="1" si="484"/>
        <v>0.10319191203083877</v>
      </c>
      <c r="AX5183">
        <f t="shared" ca="1" si="485"/>
        <v>1.65542666078158</v>
      </c>
    </row>
    <row r="5184" spans="1:50">
      <c r="A5184">
        <f t="shared" ca="1" si="481"/>
        <v>0.46309436099030421</v>
      </c>
      <c r="R5184">
        <f t="shared" ca="1" si="482"/>
        <v>-1.8639836271310575</v>
      </c>
      <c r="AH5184">
        <f t="shared" ca="1" si="483"/>
        <v>26.460723884586244</v>
      </c>
      <c r="AI5184">
        <f t="shared" ca="1" si="484"/>
        <v>0.72295123998115574</v>
      </c>
      <c r="AX5184">
        <f t="shared" ca="1" si="485"/>
        <v>0.60572039262386623</v>
      </c>
    </row>
    <row r="5185" spans="1:50">
      <c r="A5185">
        <f t="shared" ca="1" si="481"/>
        <v>0.97023133205360557</v>
      </c>
      <c r="R5185">
        <f t="shared" ca="1" si="482"/>
        <v>0.74019756603158204</v>
      </c>
      <c r="AH5185">
        <f t="shared" ca="1" si="483"/>
        <v>19.905051627237253</v>
      </c>
      <c r="AI5185">
        <f t="shared" ca="1" si="484"/>
        <v>0.54714704122037239</v>
      </c>
      <c r="AX5185">
        <f t="shared" ca="1" si="485"/>
        <v>0.75215770227040435</v>
      </c>
    </row>
    <row r="5186" spans="1:50">
      <c r="A5186">
        <f t="shared" ca="1" si="481"/>
        <v>0.68180037996988052</v>
      </c>
      <c r="R5186">
        <f t="shared" ca="1" si="482"/>
        <v>-2.1316521427551929</v>
      </c>
      <c r="AH5186">
        <f t="shared" ca="1" si="483"/>
        <v>13.893038488742235</v>
      </c>
      <c r="AI5186">
        <f t="shared" ca="1" si="484"/>
        <v>0.34814366521227513</v>
      </c>
      <c r="AX5186">
        <f t="shared" ca="1" si="485"/>
        <v>2.1854122548989343</v>
      </c>
    </row>
    <row r="5187" spans="1:50">
      <c r="A5187">
        <f t="shared" ref="A5187:A5250" ca="1" si="486">RAND()</f>
        <v>0.98215025949823742</v>
      </c>
      <c r="R5187">
        <f t="shared" ref="R5187:R5250" ca="1" si="487">_xlfn.NORM.INV(RAND(),0,1)</f>
        <v>-0.60201081732673634</v>
      </c>
      <c r="AH5187">
        <f t="shared" ref="AH5187:AH5250" ca="1" si="488">IF(AI5187&lt;$AL$4,$AL$1+SQRT(AI5187*($AL$2-$AL$1)*($AL$3-$AL$1)),$AL$2-SQRT((1-AI5187)*($AL$2-$AL$1)*($AL$2-$AL$3)))</f>
        <v>20.613125249666144</v>
      </c>
      <c r="AI5187">
        <f t="shared" ref="AI5187:AI5250" ca="1" si="489">RAND()</f>
        <v>0.56820579620409517</v>
      </c>
      <c r="AX5187">
        <f t="shared" ref="AX5187:AX5250" ca="1" si="490">-LN(1-RAND())/$AW$2</f>
        <v>0.33087407626910126</v>
      </c>
    </row>
    <row r="5188" spans="1:50">
      <c r="A5188">
        <f t="shared" ca="1" si="486"/>
        <v>0.33251646326196338</v>
      </c>
      <c r="R5188">
        <f t="shared" ca="1" si="487"/>
        <v>0.43019281374058127</v>
      </c>
      <c r="AH5188">
        <f t="shared" ca="1" si="488"/>
        <v>10.610688602628848</v>
      </c>
      <c r="AI5188">
        <f t="shared" ca="1" si="489"/>
        <v>0.22424107382046343</v>
      </c>
      <c r="AX5188">
        <f t="shared" ca="1" si="490"/>
        <v>0.88547940726498897</v>
      </c>
    </row>
    <row r="5189" spans="1:50">
      <c r="A5189">
        <f t="shared" ca="1" si="486"/>
        <v>0.72934955578302374</v>
      </c>
      <c r="R5189">
        <f t="shared" ca="1" si="487"/>
        <v>1.3699561111194438</v>
      </c>
      <c r="AH5189">
        <f t="shared" ca="1" si="488"/>
        <v>16.142351230277612</v>
      </c>
      <c r="AI5189">
        <f t="shared" ca="1" si="489"/>
        <v>0.42682980989305808</v>
      </c>
      <c r="AX5189">
        <f t="shared" ca="1" si="490"/>
        <v>0.32792012210405724</v>
      </c>
    </row>
    <row r="5190" spans="1:50">
      <c r="A5190">
        <f t="shared" ca="1" si="486"/>
        <v>3.0211079466317625E-2</v>
      </c>
      <c r="R5190">
        <f t="shared" ca="1" si="487"/>
        <v>0.36894712004099234</v>
      </c>
      <c r="AH5190">
        <f t="shared" ca="1" si="488"/>
        <v>20.279580848827507</v>
      </c>
      <c r="AI5190">
        <f t="shared" ca="1" si="489"/>
        <v>0.55834834273930967</v>
      </c>
      <c r="AX5190">
        <f t="shared" ca="1" si="490"/>
        <v>2.3722005579419285</v>
      </c>
    </row>
    <row r="5191" spans="1:50">
      <c r="A5191">
        <f t="shared" ca="1" si="486"/>
        <v>0.70254210528890948</v>
      </c>
      <c r="R5191">
        <f t="shared" ca="1" si="487"/>
        <v>-1.4072485625282214</v>
      </c>
      <c r="AH5191">
        <f t="shared" ca="1" si="488"/>
        <v>14.791547487438613</v>
      </c>
      <c r="AI5191">
        <f t="shared" ca="1" si="489"/>
        <v>0.38018243583535483</v>
      </c>
      <c r="AX5191">
        <f t="shared" ca="1" si="490"/>
        <v>9.2501541720043379E-2</v>
      </c>
    </row>
    <row r="5192" spans="1:50">
      <c r="A5192">
        <f t="shared" ca="1" si="486"/>
        <v>0.18413359323110756</v>
      </c>
      <c r="R5192">
        <f t="shared" ca="1" si="487"/>
        <v>-0.24015976333063241</v>
      </c>
      <c r="AH5192">
        <f t="shared" ca="1" si="488"/>
        <v>7.7197501101932122</v>
      </c>
      <c r="AI5192">
        <f t="shared" ca="1" si="489"/>
        <v>0.11918908352765623</v>
      </c>
      <c r="AX5192">
        <f t="shared" ca="1" si="490"/>
        <v>2.7084069577174952</v>
      </c>
    </row>
    <row r="5193" spans="1:50">
      <c r="A5193">
        <f t="shared" ca="1" si="486"/>
        <v>2.2125868527182013E-2</v>
      </c>
      <c r="R5193">
        <f t="shared" ca="1" si="487"/>
        <v>0.63293944793142187</v>
      </c>
      <c r="AH5193">
        <f t="shared" ca="1" si="488"/>
        <v>4.071136394742302</v>
      </c>
      <c r="AI5193">
        <f t="shared" ca="1" si="489"/>
        <v>3.31483030891907E-2</v>
      </c>
      <c r="AX5193">
        <f t="shared" ca="1" si="490"/>
        <v>3.2130788935518875</v>
      </c>
    </row>
    <row r="5194" spans="1:50">
      <c r="A5194">
        <f t="shared" ca="1" si="486"/>
        <v>0.54201857665029907</v>
      </c>
      <c r="R5194">
        <f t="shared" ca="1" si="487"/>
        <v>-1.0536022466863548</v>
      </c>
      <c r="AH5194">
        <f t="shared" ca="1" si="488"/>
        <v>12.573960764955636</v>
      </c>
      <c r="AI5194">
        <f t="shared" ca="1" si="489"/>
        <v>0.29964579358846</v>
      </c>
      <c r="AX5194">
        <f t="shared" ca="1" si="490"/>
        <v>0.44940731953012025</v>
      </c>
    </row>
    <row r="5195" spans="1:50">
      <c r="A5195">
        <f t="shared" ca="1" si="486"/>
        <v>0.26298532672341668</v>
      </c>
      <c r="R5195">
        <f t="shared" ca="1" si="487"/>
        <v>-3.7187430595467814E-2</v>
      </c>
      <c r="AH5195">
        <f t="shared" ca="1" si="488"/>
        <v>14.787336069972618</v>
      </c>
      <c r="AI5195">
        <f t="shared" ca="1" si="489"/>
        <v>0.3800341494754742</v>
      </c>
      <c r="AX5195">
        <f t="shared" ca="1" si="490"/>
        <v>5.7316087353317684</v>
      </c>
    </row>
    <row r="5196" spans="1:50">
      <c r="A5196">
        <f t="shared" ca="1" si="486"/>
        <v>0.76036924997069288</v>
      </c>
      <c r="R5196">
        <f t="shared" ca="1" si="487"/>
        <v>0.23791541743681804</v>
      </c>
      <c r="AH5196">
        <f t="shared" ca="1" si="488"/>
        <v>13.947418551517828</v>
      </c>
      <c r="AI5196">
        <f t="shared" ca="1" si="489"/>
        <v>0.35010568545027965</v>
      </c>
      <c r="AX5196">
        <f t="shared" ca="1" si="490"/>
        <v>0.10117621721361833</v>
      </c>
    </row>
    <row r="5197" spans="1:50">
      <c r="A5197">
        <f t="shared" ca="1" si="486"/>
        <v>0.57839710732387428</v>
      </c>
      <c r="R5197">
        <f t="shared" ca="1" si="487"/>
        <v>-1.1520906931619233</v>
      </c>
      <c r="AH5197">
        <f t="shared" ca="1" si="488"/>
        <v>14.582794050870845</v>
      </c>
      <c r="AI5197">
        <f t="shared" ca="1" si="489"/>
        <v>0.37281076137848523</v>
      </c>
      <c r="AX5197">
        <f t="shared" ca="1" si="490"/>
        <v>2.8296464905871708</v>
      </c>
    </row>
    <row r="5198" spans="1:50">
      <c r="A5198">
        <f t="shared" ca="1" si="486"/>
        <v>0.2230205781211021</v>
      </c>
      <c r="R5198">
        <f t="shared" ca="1" si="487"/>
        <v>-0.35304420671987458</v>
      </c>
      <c r="AH5198">
        <f t="shared" ca="1" si="488"/>
        <v>14.879982609750193</v>
      </c>
      <c r="AI5198">
        <f t="shared" ca="1" si="489"/>
        <v>0.38329218925427555</v>
      </c>
      <c r="AX5198">
        <f t="shared" ca="1" si="490"/>
        <v>3.3630316302051044</v>
      </c>
    </row>
    <row r="5199" spans="1:50">
      <c r="A5199">
        <f t="shared" ca="1" si="486"/>
        <v>0.63120663082943052</v>
      </c>
      <c r="R5199">
        <f t="shared" ca="1" si="487"/>
        <v>-0.87904535871857237</v>
      </c>
      <c r="AH5199">
        <f t="shared" ca="1" si="488"/>
        <v>43.468854456535446</v>
      </c>
      <c r="AI5199">
        <f t="shared" ca="1" si="489"/>
        <v>0.97867206894504155</v>
      </c>
      <c r="AX5199">
        <f t="shared" ca="1" si="490"/>
        <v>0.90491331649436912</v>
      </c>
    </row>
    <row r="5200" spans="1:50">
      <c r="A5200">
        <f t="shared" ca="1" si="486"/>
        <v>0.67209229530646231</v>
      </c>
      <c r="R5200">
        <f t="shared" ca="1" si="487"/>
        <v>-1.0256976644624387</v>
      </c>
      <c r="AH5200">
        <f t="shared" ca="1" si="488"/>
        <v>25.221084939961479</v>
      </c>
      <c r="AI5200">
        <f t="shared" ca="1" si="489"/>
        <v>0.69300268422369804</v>
      </c>
      <c r="AX5200">
        <f t="shared" ca="1" si="490"/>
        <v>0.72294960654001172</v>
      </c>
    </row>
    <row r="5201" spans="1:50">
      <c r="A5201">
        <f t="shared" ca="1" si="486"/>
        <v>0.70076345486836344</v>
      </c>
      <c r="R5201">
        <f t="shared" ca="1" si="487"/>
        <v>0.26835962140557118</v>
      </c>
      <c r="AH5201">
        <f t="shared" ca="1" si="488"/>
        <v>9.4995640654143223</v>
      </c>
      <c r="AI5201">
        <f t="shared" ca="1" si="489"/>
        <v>0.18048343486582219</v>
      </c>
      <c r="AX5201">
        <f t="shared" ca="1" si="490"/>
        <v>3.1586798171288257</v>
      </c>
    </row>
    <row r="5202" spans="1:50">
      <c r="A5202">
        <f t="shared" ca="1" si="486"/>
        <v>0.51963155773292502</v>
      </c>
      <c r="R5202">
        <f t="shared" ca="1" si="487"/>
        <v>1.2237413738949687</v>
      </c>
      <c r="AH5202">
        <f t="shared" ca="1" si="488"/>
        <v>25.321520320683945</v>
      </c>
      <c r="AI5202">
        <f t="shared" ca="1" si="489"/>
        <v>0.69548632035879221</v>
      </c>
      <c r="AX5202">
        <f t="shared" ca="1" si="490"/>
        <v>1.8252933362565751</v>
      </c>
    </row>
    <row r="5203" spans="1:50">
      <c r="A5203">
        <f t="shared" ca="1" si="486"/>
        <v>0.95545206431624918</v>
      </c>
      <c r="R5203">
        <f t="shared" ca="1" si="487"/>
        <v>0.35636619333294178</v>
      </c>
      <c r="AH5203">
        <f t="shared" ca="1" si="488"/>
        <v>12.33341088070393</v>
      </c>
      <c r="AI5203">
        <f t="shared" ca="1" si="489"/>
        <v>0.29061403205906355</v>
      </c>
      <c r="AX5203">
        <f t="shared" ca="1" si="490"/>
        <v>0.89605072939718189</v>
      </c>
    </row>
    <row r="5204" spans="1:50">
      <c r="A5204">
        <f t="shared" ca="1" si="486"/>
        <v>0.21854165580857787</v>
      </c>
      <c r="R5204">
        <f t="shared" ca="1" si="487"/>
        <v>1.7825898793685502</v>
      </c>
      <c r="AH5204">
        <f t="shared" ca="1" si="488"/>
        <v>7.3434920355747604</v>
      </c>
      <c r="AI5204">
        <f t="shared" ca="1" si="489"/>
        <v>0.10785375055309987</v>
      </c>
      <c r="AX5204">
        <f t="shared" ca="1" si="490"/>
        <v>2.0681423323334884E-2</v>
      </c>
    </row>
    <row r="5205" spans="1:50">
      <c r="A5205">
        <f t="shared" ca="1" si="486"/>
        <v>8.6544706049745179E-2</v>
      </c>
      <c r="R5205">
        <f t="shared" ca="1" si="487"/>
        <v>0.55778403850489777</v>
      </c>
      <c r="AH5205">
        <f t="shared" ca="1" si="488"/>
        <v>39.91971548004841</v>
      </c>
      <c r="AI5205">
        <f t="shared" ca="1" si="489"/>
        <v>0.94919393199841218</v>
      </c>
      <c r="AX5205">
        <f t="shared" ca="1" si="490"/>
        <v>0.41578229003366818</v>
      </c>
    </row>
    <row r="5206" spans="1:50">
      <c r="A5206">
        <f t="shared" ca="1" si="486"/>
        <v>0.76677071656715501</v>
      </c>
      <c r="R5206">
        <f t="shared" ca="1" si="487"/>
        <v>0.59360379530942842</v>
      </c>
      <c r="AH5206">
        <f t="shared" ca="1" si="488"/>
        <v>13.066364619933992</v>
      </c>
      <c r="AI5206">
        <f t="shared" ca="1" si="489"/>
        <v>0.31795328880616835</v>
      </c>
      <c r="AX5206">
        <f t="shared" ca="1" si="490"/>
        <v>1.2828361003848907</v>
      </c>
    </row>
    <row r="5207" spans="1:50">
      <c r="A5207">
        <f t="shared" ca="1" si="486"/>
        <v>0.88021667526530756</v>
      </c>
      <c r="R5207">
        <f t="shared" ca="1" si="487"/>
        <v>-1.7793291847234256</v>
      </c>
      <c r="AH5207">
        <f t="shared" ca="1" si="488"/>
        <v>26.617805416295674</v>
      </c>
      <c r="AI5207">
        <f t="shared" ca="1" si="489"/>
        <v>0.72663648822489402</v>
      </c>
      <c r="AX5207">
        <f t="shared" ca="1" si="490"/>
        <v>1.3298498711412314</v>
      </c>
    </row>
    <row r="5208" spans="1:50">
      <c r="A5208">
        <f t="shared" ca="1" si="486"/>
        <v>0.17023311388878304</v>
      </c>
      <c r="R5208">
        <f t="shared" ca="1" si="487"/>
        <v>1.7063054684834338</v>
      </c>
      <c r="AH5208">
        <f t="shared" ca="1" si="488"/>
        <v>23.471849047092629</v>
      </c>
      <c r="AI5208">
        <f t="shared" ca="1" si="489"/>
        <v>0.64812860350987989</v>
      </c>
      <c r="AX5208">
        <f t="shared" ca="1" si="490"/>
        <v>0.37403835376602179</v>
      </c>
    </row>
    <row r="5209" spans="1:50">
      <c r="A5209">
        <f t="shared" ca="1" si="486"/>
        <v>0.83058511708365168</v>
      </c>
      <c r="R5209">
        <f t="shared" ca="1" si="487"/>
        <v>-8.7951269910063495E-2</v>
      </c>
      <c r="AH5209">
        <f t="shared" ca="1" si="488"/>
        <v>13.479754045981451</v>
      </c>
      <c r="AI5209">
        <f t="shared" ca="1" si="489"/>
        <v>0.33313581772899592</v>
      </c>
      <c r="AX5209">
        <f t="shared" ca="1" si="490"/>
        <v>9.0709014477697814</v>
      </c>
    </row>
    <row r="5210" spans="1:50">
      <c r="A5210">
        <f t="shared" ca="1" si="486"/>
        <v>0.56753654335697845</v>
      </c>
      <c r="R5210">
        <f t="shared" ca="1" si="487"/>
        <v>-0.20972238531752566</v>
      </c>
      <c r="AH5210">
        <f t="shared" ca="1" si="488"/>
        <v>37.58943952147817</v>
      </c>
      <c r="AI5210">
        <f t="shared" ca="1" si="489"/>
        <v>0.92298899430447601</v>
      </c>
      <c r="AX5210">
        <f t="shared" ca="1" si="490"/>
        <v>1.7467385359001337</v>
      </c>
    </row>
    <row r="5211" spans="1:50">
      <c r="A5211">
        <f t="shared" ca="1" si="486"/>
        <v>0.85810445324782569</v>
      </c>
      <c r="R5211">
        <f t="shared" ca="1" si="487"/>
        <v>-0.82343725713536675</v>
      </c>
      <c r="AH5211">
        <f t="shared" ca="1" si="488"/>
        <v>33.069119712293968</v>
      </c>
      <c r="AI5211">
        <f t="shared" ca="1" si="489"/>
        <v>0.85667264634168361</v>
      </c>
      <c r="AX5211">
        <f t="shared" ca="1" si="490"/>
        <v>2.4469393575483451</v>
      </c>
    </row>
    <row r="5212" spans="1:50">
      <c r="A5212">
        <f t="shared" ca="1" si="486"/>
        <v>0.90392197956171716</v>
      </c>
      <c r="R5212">
        <f t="shared" ca="1" si="487"/>
        <v>0.10666481410689488</v>
      </c>
      <c r="AH5212">
        <f t="shared" ca="1" si="488"/>
        <v>11.168844333660473</v>
      </c>
      <c r="AI5212">
        <f t="shared" ca="1" si="489"/>
        <v>0.24607067480825373</v>
      </c>
      <c r="AX5212">
        <f t="shared" ca="1" si="490"/>
        <v>3.2082576180589992</v>
      </c>
    </row>
    <row r="5213" spans="1:50">
      <c r="A5213">
        <f t="shared" ca="1" si="486"/>
        <v>0.97839791640562457</v>
      </c>
      <c r="R5213">
        <f t="shared" ca="1" si="487"/>
        <v>0.58658926472390793</v>
      </c>
      <c r="AH5213">
        <f t="shared" ca="1" si="488"/>
        <v>22.494676508865961</v>
      </c>
      <c r="AI5213">
        <f t="shared" ca="1" si="489"/>
        <v>0.62172858982403501</v>
      </c>
      <c r="AX5213">
        <f t="shared" ca="1" si="490"/>
        <v>2.2698406107326914</v>
      </c>
    </row>
    <row r="5214" spans="1:50">
      <c r="A5214">
        <f t="shared" ca="1" si="486"/>
        <v>0.60893285959544174</v>
      </c>
      <c r="R5214">
        <f t="shared" ca="1" si="487"/>
        <v>-0.81074446625907337</v>
      </c>
      <c r="AH5214">
        <f t="shared" ca="1" si="488"/>
        <v>10.607124941531161</v>
      </c>
      <c r="AI5214">
        <f t="shared" ca="1" si="489"/>
        <v>0.2241006973139319</v>
      </c>
      <c r="AX5214">
        <f t="shared" ca="1" si="490"/>
        <v>1.9807087533350722</v>
      </c>
    </row>
    <row r="5215" spans="1:50">
      <c r="A5215">
        <f t="shared" ca="1" si="486"/>
        <v>0.96954958511200418</v>
      </c>
      <c r="R5215">
        <f t="shared" ca="1" si="487"/>
        <v>1.5414266483613746</v>
      </c>
      <c r="AH5215">
        <f t="shared" ca="1" si="488"/>
        <v>32.667105470382708</v>
      </c>
      <c r="AI5215">
        <f t="shared" ca="1" si="489"/>
        <v>0.84978538361258149</v>
      </c>
      <c r="AX5215">
        <f t="shared" ca="1" si="490"/>
        <v>1.0611354175646481</v>
      </c>
    </row>
    <row r="5216" spans="1:50">
      <c r="A5216">
        <f t="shared" ca="1" si="486"/>
        <v>0.23667847057973501</v>
      </c>
      <c r="R5216">
        <f t="shared" ca="1" si="487"/>
        <v>0.94258939780074791</v>
      </c>
      <c r="AH5216">
        <f t="shared" ca="1" si="488"/>
        <v>14.300995968021944</v>
      </c>
      <c r="AI5216">
        <f t="shared" ca="1" si="489"/>
        <v>0.36279055556240725</v>
      </c>
      <c r="AX5216">
        <f t="shared" ca="1" si="490"/>
        <v>2.0682551138331497</v>
      </c>
    </row>
    <row r="5217" spans="1:50">
      <c r="A5217">
        <f t="shared" ca="1" si="486"/>
        <v>0.90299766173299112</v>
      </c>
      <c r="R5217">
        <f t="shared" ca="1" si="487"/>
        <v>-1.1214983470900579</v>
      </c>
      <c r="AH5217">
        <f t="shared" ca="1" si="488"/>
        <v>11.162310538345878</v>
      </c>
      <c r="AI5217">
        <f t="shared" ca="1" si="489"/>
        <v>0.24581693864006016</v>
      </c>
      <c r="AX5217">
        <f t="shared" ca="1" si="490"/>
        <v>7.7332182335302188E-2</v>
      </c>
    </row>
    <row r="5218" spans="1:50">
      <c r="A5218">
        <f t="shared" ca="1" si="486"/>
        <v>0.93105776691083419</v>
      </c>
      <c r="R5218">
        <f t="shared" ca="1" si="487"/>
        <v>0.25226698120576874</v>
      </c>
      <c r="AH5218">
        <f t="shared" ca="1" si="488"/>
        <v>34.857999364649658</v>
      </c>
      <c r="AI5218">
        <f t="shared" ca="1" si="489"/>
        <v>0.88535990837952494</v>
      </c>
      <c r="AX5218">
        <f t="shared" ca="1" si="490"/>
        <v>0.96521807165792561</v>
      </c>
    </row>
    <row r="5219" spans="1:50">
      <c r="A5219">
        <f t="shared" ca="1" si="486"/>
        <v>0.18606561584295578</v>
      </c>
      <c r="R5219">
        <f t="shared" ca="1" si="487"/>
        <v>1.9746712335459089</v>
      </c>
      <c r="AH5219">
        <f t="shared" ca="1" si="488"/>
        <v>27.554458564407636</v>
      </c>
      <c r="AI5219">
        <f t="shared" ca="1" si="489"/>
        <v>0.74809883483155315</v>
      </c>
      <c r="AX5219">
        <f t="shared" ca="1" si="490"/>
        <v>0.36711476735820875</v>
      </c>
    </row>
    <row r="5220" spans="1:50">
      <c r="A5220">
        <f t="shared" ca="1" si="486"/>
        <v>0.43203726881069959</v>
      </c>
      <c r="R5220">
        <f t="shared" ca="1" si="487"/>
        <v>0.71184250753995171</v>
      </c>
      <c r="AH5220">
        <f t="shared" ca="1" si="488"/>
        <v>43.688924473534655</v>
      </c>
      <c r="AI5220">
        <f t="shared" ca="1" si="489"/>
        <v>0.9800851628496251</v>
      </c>
      <c r="AX5220">
        <f t="shared" ca="1" si="490"/>
        <v>2.6886279923807463</v>
      </c>
    </row>
    <row r="5221" spans="1:50">
      <c r="A5221">
        <f t="shared" ca="1" si="486"/>
        <v>0.93369218163560264</v>
      </c>
      <c r="R5221">
        <f t="shared" ca="1" si="487"/>
        <v>-0.11946213050070632</v>
      </c>
      <c r="AH5221">
        <f t="shared" ca="1" si="488"/>
        <v>4.861077873912798</v>
      </c>
      <c r="AI5221">
        <f t="shared" ca="1" si="489"/>
        <v>4.7260156192489133E-2</v>
      </c>
      <c r="AX5221">
        <f t="shared" ca="1" si="490"/>
        <v>2.9182896240829797E-2</v>
      </c>
    </row>
    <row r="5222" spans="1:50">
      <c r="A5222">
        <f t="shared" ca="1" si="486"/>
        <v>0.28488930354207653</v>
      </c>
      <c r="R5222">
        <f t="shared" ca="1" si="487"/>
        <v>1.5682639469107738</v>
      </c>
      <c r="AH5222">
        <f t="shared" ca="1" si="488"/>
        <v>27.273438474719963</v>
      </c>
      <c r="AI5222">
        <f t="shared" ca="1" si="489"/>
        <v>0.74175170061883056</v>
      </c>
      <c r="AX5222">
        <f t="shared" ca="1" si="490"/>
        <v>6.5560522277425204E-2</v>
      </c>
    </row>
    <row r="5223" spans="1:50">
      <c r="A5223">
        <f t="shared" ca="1" si="486"/>
        <v>0.95602008598558996</v>
      </c>
      <c r="R5223">
        <f t="shared" ca="1" si="487"/>
        <v>-0.68840303925485158</v>
      </c>
      <c r="AH5223">
        <f t="shared" ca="1" si="488"/>
        <v>3.3872786894679399</v>
      </c>
      <c r="AI5223">
        <f t="shared" ca="1" si="489"/>
        <v>2.2947313840247285E-2</v>
      </c>
      <c r="AX5223">
        <f t="shared" ca="1" si="490"/>
        <v>7.5617169102562221</v>
      </c>
    </row>
    <row r="5224" spans="1:50">
      <c r="A5224">
        <f t="shared" ca="1" si="486"/>
        <v>0.76227609813242159</v>
      </c>
      <c r="R5224">
        <f t="shared" ca="1" si="487"/>
        <v>0.69328539181499704</v>
      </c>
      <c r="AH5224">
        <f t="shared" ca="1" si="488"/>
        <v>8.9110877187179103</v>
      </c>
      <c r="AI5224">
        <f t="shared" ca="1" si="489"/>
        <v>0.15881496866137035</v>
      </c>
      <c r="AX5224">
        <f t="shared" ca="1" si="490"/>
        <v>0.81682282508325033</v>
      </c>
    </row>
    <row r="5225" spans="1:50">
      <c r="A5225">
        <f t="shared" ca="1" si="486"/>
        <v>4.4947274145424654E-2</v>
      </c>
      <c r="R5225">
        <f t="shared" ca="1" si="487"/>
        <v>4.5805304446847481E-2</v>
      </c>
      <c r="AH5225">
        <f t="shared" ca="1" si="488"/>
        <v>12.882475353796657</v>
      </c>
      <c r="AI5225">
        <f t="shared" ca="1" si="489"/>
        <v>0.31114468206924384</v>
      </c>
      <c r="AX5225">
        <f t="shared" ca="1" si="490"/>
        <v>0.19695683102375808</v>
      </c>
    </row>
    <row r="5226" spans="1:50">
      <c r="A5226">
        <f t="shared" ca="1" si="486"/>
        <v>3.7455263768004787E-3</v>
      </c>
      <c r="R5226">
        <f t="shared" ca="1" si="487"/>
        <v>-0.1108629701309945</v>
      </c>
      <c r="AH5226">
        <f t="shared" ca="1" si="488"/>
        <v>33.199830522376836</v>
      </c>
      <c r="AI5226">
        <f t="shared" ca="1" si="489"/>
        <v>0.85887715276156951</v>
      </c>
      <c r="AX5226">
        <f t="shared" ca="1" si="490"/>
        <v>0.23269145934363575</v>
      </c>
    </row>
    <row r="5227" spans="1:50">
      <c r="A5227">
        <f t="shared" ca="1" si="486"/>
        <v>0.77603359233097069</v>
      </c>
      <c r="R5227">
        <f t="shared" ca="1" si="487"/>
        <v>1.3107044277050153</v>
      </c>
      <c r="AH5227">
        <f t="shared" ca="1" si="488"/>
        <v>7.5202002546188123</v>
      </c>
      <c r="AI5227">
        <f t="shared" ca="1" si="489"/>
        <v>0.11310682373913772</v>
      </c>
      <c r="AX5227">
        <f t="shared" ca="1" si="490"/>
        <v>1.7408263528456611</v>
      </c>
    </row>
    <row r="5228" spans="1:50">
      <c r="A5228">
        <f t="shared" ca="1" si="486"/>
        <v>0.98567560099383689</v>
      </c>
      <c r="R5228">
        <f t="shared" ca="1" si="487"/>
        <v>-1.7283595754025911</v>
      </c>
      <c r="AH5228">
        <f t="shared" ca="1" si="488"/>
        <v>5.1084453379513768</v>
      </c>
      <c r="AI5228">
        <f t="shared" ca="1" si="489"/>
        <v>5.2192427541674302E-2</v>
      </c>
      <c r="AX5228">
        <f t="shared" ca="1" si="490"/>
        <v>4.5330112948525585</v>
      </c>
    </row>
    <row r="5229" spans="1:50">
      <c r="A5229">
        <f t="shared" ca="1" si="486"/>
        <v>0.24947614972549881</v>
      </c>
      <c r="R5229">
        <f t="shared" ca="1" si="487"/>
        <v>-0.63845936264752345</v>
      </c>
      <c r="AH5229">
        <f t="shared" ca="1" si="488"/>
        <v>20.540717476334851</v>
      </c>
      <c r="AI5229">
        <f t="shared" ca="1" si="489"/>
        <v>0.56607533659543852</v>
      </c>
      <c r="AX5229">
        <f t="shared" ca="1" si="490"/>
        <v>3.2196051614963497</v>
      </c>
    </row>
    <row r="5230" spans="1:50">
      <c r="A5230">
        <f t="shared" ca="1" si="486"/>
        <v>0.52106856716123529</v>
      </c>
      <c r="R5230">
        <f t="shared" ca="1" si="487"/>
        <v>-0.99062063444292625</v>
      </c>
      <c r="AH5230">
        <f t="shared" ca="1" si="488"/>
        <v>8.4523972738358424</v>
      </c>
      <c r="AI5230">
        <f t="shared" ca="1" si="489"/>
        <v>0.14288603934949518</v>
      </c>
      <c r="AX5230">
        <f t="shared" ca="1" si="490"/>
        <v>0.6812535930127942</v>
      </c>
    </row>
    <row r="5231" spans="1:50">
      <c r="A5231">
        <f t="shared" ca="1" si="486"/>
        <v>0.99852347224183835</v>
      </c>
      <c r="R5231">
        <f t="shared" ca="1" si="487"/>
        <v>-0.56329693384448776</v>
      </c>
      <c r="AH5231">
        <f t="shared" ca="1" si="488"/>
        <v>14.772030235834464</v>
      </c>
      <c r="AI5231">
        <f t="shared" ca="1" si="489"/>
        <v>0.3794950731475194</v>
      </c>
      <c r="AX5231">
        <f t="shared" ca="1" si="490"/>
        <v>2.3632022316609791</v>
      </c>
    </row>
    <row r="5232" spans="1:50">
      <c r="A5232">
        <f t="shared" ca="1" si="486"/>
        <v>0.18298618628959107</v>
      </c>
      <c r="R5232">
        <f t="shared" ca="1" si="487"/>
        <v>1.1483205288621452</v>
      </c>
      <c r="AH5232">
        <f t="shared" ca="1" si="488"/>
        <v>22.518023741727728</v>
      </c>
      <c r="AI5232">
        <f t="shared" ca="1" si="489"/>
        <v>0.62237049046987958</v>
      </c>
      <c r="AX5232">
        <f t="shared" ca="1" si="490"/>
        <v>4.1454327314724368</v>
      </c>
    </row>
    <row r="5233" spans="1:50">
      <c r="A5233">
        <f t="shared" ca="1" si="486"/>
        <v>0.46563091517006427</v>
      </c>
      <c r="R5233">
        <f t="shared" ca="1" si="487"/>
        <v>1.2982306875157892</v>
      </c>
      <c r="AH5233">
        <f t="shared" ca="1" si="488"/>
        <v>20.298326865843052</v>
      </c>
      <c r="AI5233">
        <f t="shared" ca="1" si="489"/>
        <v>0.55890530651584969</v>
      </c>
      <c r="AX5233">
        <f t="shared" ca="1" si="490"/>
        <v>0.25279239707275297</v>
      </c>
    </row>
    <row r="5234" spans="1:50">
      <c r="A5234">
        <f t="shared" ca="1" si="486"/>
        <v>0.57613571884152825</v>
      </c>
      <c r="R5234">
        <f t="shared" ca="1" si="487"/>
        <v>9.5508132705109536E-2</v>
      </c>
      <c r="AH5234">
        <f t="shared" ca="1" si="488"/>
        <v>15.1496075150175</v>
      </c>
      <c r="AI5234">
        <f t="shared" ca="1" si="489"/>
        <v>0.39272507182133765</v>
      </c>
      <c r="AX5234">
        <f t="shared" ca="1" si="490"/>
        <v>0.71101593202497926</v>
      </c>
    </row>
    <row r="5235" spans="1:50">
      <c r="A5235">
        <f t="shared" ca="1" si="486"/>
        <v>0.41452463332323497</v>
      </c>
      <c r="R5235">
        <f t="shared" ca="1" si="487"/>
        <v>0.80162826245373597</v>
      </c>
      <c r="AH5235">
        <f t="shared" ca="1" si="488"/>
        <v>6.9481344827913247</v>
      </c>
      <c r="AI5235">
        <f t="shared" ca="1" si="489"/>
        <v>9.6553145581907751E-2</v>
      </c>
      <c r="AX5235">
        <f t="shared" ca="1" si="490"/>
        <v>1.7516307734868832</v>
      </c>
    </row>
    <row r="5236" spans="1:50">
      <c r="A5236">
        <f t="shared" ca="1" si="486"/>
        <v>0.67778667092632283</v>
      </c>
      <c r="R5236">
        <f t="shared" ca="1" si="487"/>
        <v>0.45778879538075584</v>
      </c>
      <c r="AH5236">
        <f t="shared" ca="1" si="488"/>
        <v>20.894738922070108</v>
      </c>
      <c r="AI5236">
        <f t="shared" ca="1" si="489"/>
        <v>0.5764418887927697</v>
      </c>
      <c r="AX5236">
        <f t="shared" ca="1" si="490"/>
        <v>1.1228375666756902</v>
      </c>
    </row>
    <row r="5237" spans="1:50">
      <c r="A5237">
        <f t="shared" ca="1" si="486"/>
        <v>0.15855303339671956</v>
      </c>
      <c r="R5237">
        <f t="shared" ca="1" si="487"/>
        <v>-0.88482942358338201</v>
      </c>
      <c r="AH5237">
        <f t="shared" ca="1" si="488"/>
        <v>12.537114375716975</v>
      </c>
      <c r="AI5237">
        <f t="shared" ca="1" si="489"/>
        <v>0.29826610035094414</v>
      </c>
      <c r="AX5237">
        <f t="shared" ca="1" si="490"/>
        <v>4.8292475049247123</v>
      </c>
    </row>
    <row r="5238" spans="1:50">
      <c r="A5238">
        <f t="shared" ca="1" si="486"/>
        <v>0.70662379099587025</v>
      </c>
      <c r="R5238">
        <f t="shared" ca="1" si="487"/>
        <v>0.46493558781538724</v>
      </c>
      <c r="AH5238">
        <f t="shared" ca="1" si="488"/>
        <v>29.910073913854895</v>
      </c>
      <c r="AI5238">
        <f t="shared" ca="1" si="489"/>
        <v>0.79819743492661321</v>
      </c>
      <c r="AX5238">
        <f t="shared" ca="1" si="490"/>
        <v>0.59950836456912882</v>
      </c>
    </row>
    <row r="5239" spans="1:50">
      <c r="A5239">
        <f t="shared" ca="1" si="486"/>
        <v>0.84164848083449595</v>
      </c>
      <c r="R5239">
        <f t="shared" ca="1" si="487"/>
        <v>0.2446396877758901</v>
      </c>
      <c r="AH5239">
        <f t="shared" ca="1" si="488"/>
        <v>11.669126926594082</v>
      </c>
      <c r="AI5239">
        <f t="shared" ca="1" si="489"/>
        <v>0.26537208471522244</v>
      </c>
      <c r="AX5239">
        <f t="shared" ca="1" si="490"/>
        <v>1.6878843886272812</v>
      </c>
    </row>
    <row r="5240" spans="1:50">
      <c r="A5240">
        <f t="shared" ca="1" si="486"/>
        <v>0.51925632921087261</v>
      </c>
      <c r="R5240">
        <f t="shared" ca="1" si="487"/>
        <v>-0.52694713734754339</v>
      </c>
      <c r="AH5240">
        <f t="shared" ca="1" si="488"/>
        <v>21.050661399599534</v>
      </c>
      <c r="AI5240">
        <f t="shared" ca="1" si="489"/>
        <v>0.58096789729968179</v>
      </c>
      <c r="AX5240">
        <f t="shared" ca="1" si="490"/>
        <v>0.27598581099620578</v>
      </c>
    </row>
    <row r="5241" spans="1:50">
      <c r="A5241">
        <f t="shared" ca="1" si="486"/>
        <v>4.122212553672655E-2</v>
      </c>
      <c r="R5241">
        <f t="shared" ca="1" si="487"/>
        <v>1.4709746942394659</v>
      </c>
      <c r="AH5241">
        <f t="shared" ca="1" si="488"/>
        <v>4.8195264048684061</v>
      </c>
      <c r="AI5241">
        <f t="shared" ca="1" si="489"/>
        <v>4.6455669534447575E-2</v>
      </c>
      <c r="AX5241">
        <f t="shared" ca="1" si="490"/>
        <v>4.720803149136777E-2</v>
      </c>
    </row>
    <row r="5242" spans="1:50">
      <c r="A5242">
        <f t="shared" ca="1" si="486"/>
        <v>0.34648333329727632</v>
      </c>
      <c r="R5242">
        <f t="shared" ca="1" si="487"/>
        <v>1.0378416466847611</v>
      </c>
      <c r="AH5242">
        <f t="shared" ca="1" si="488"/>
        <v>33.627338851865609</v>
      </c>
      <c r="AI5242">
        <f t="shared" ca="1" si="489"/>
        <v>0.86596798346418535</v>
      </c>
      <c r="AX5242">
        <f t="shared" ca="1" si="490"/>
        <v>1.6839062682433048</v>
      </c>
    </row>
    <row r="5243" spans="1:50">
      <c r="A5243">
        <f t="shared" ca="1" si="486"/>
        <v>0.33312366930670823</v>
      </c>
      <c r="R5243">
        <f t="shared" ca="1" si="487"/>
        <v>-1.7505411968151439</v>
      </c>
      <c r="AH5243">
        <f t="shared" ca="1" si="488"/>
        <v>23.384671256523262</v>
      </c>
      <c r="AI5243">
        <f t="shared" ca="1" si="489"/>
        <v>0.64581213793833048</v>
      </c>
      <c r="AX5243">
        <f t="shared" ca="1" si="490"/>
        <v>8.0519076826726418E-2</v>
      </c>
    </row>
    <row r="5244" spans="1:50">
      <c r="A5244">
        <f t="shared" ca="1" si="486"/>
        <v>0.30992003281396907</v>
      </c>
      <c r="R5244">
        <f t="shared" ca="1" si="487"/>
        <v>-0.64125178364051338</v>
      </c>
      <c r="AH5244">
        <f t="shared" ca="1" si="488"/>
        <v>30.197827456801285</v>
      </c>
      <c r="AI5244">
        <f t="shared" ca="1" si="489"/>
        <v>0.80393698128469349</v>
      </c>
      <c r="AX5244">
        <f t="shared" ca="1" si="490"/>
        <v>3.0838289067655409</v>
      </c>
    </row>
    <row r="5245" spans="1:50">
      <c r="A5245">
        <f t="shared" ca="1" si="486"/>
        <v>0.65582163682062444</v>
      </c>
      <c r="R5245">
        <f t="shared" ca="1" si="487"/>
        <v>0.35322693377568992</v>
      </c>
      <c r="AH5245">
        <f t="shared" ca="1" si="488"/>
        <v>10.671234059022694</v>
      </c>
      <c r="AI5245">
        <f t="shared" ca="1" si="489"/>
        <v>0.22662408477991181</v>
      </c>
      <c r="AX5245">
        <f t="shared" ca="1" si="490"/>
        <v>0.91050445616057452</v>
      </c>
    </row>
    <row r="5246" spans="1:50">
      <c r="A5246">
        <f t="shared" ca="1" si="486"/>
        <v>0.31186574073923989</v>
      </c>
      <c r="R5246">
        <f t="shared" ca="1" si="487"/>
        <v>0.42861820105888382</v>
      </c>
      <c r="AH5246">
        <f t="shared" ca="1" si="488"/>
        <v>3.568649635849479</v>
      </c>
      <c r="AI5246">
        <f t="shared" ca="1" si="489"/>
        <v>2.5470520446897238E-2</v>
      </c>
      <c r="AX5246">
        <f t="shared" ca="1" si="490"/>
        <v>3.3293821127633882</v>
      </c>
    </row>
    <row r="5247" spans="1:50">
      <c r="A5247">
        <f t="shared" ca="1" si="486"/>
        <v>0.87488417628404047</v>
      </c>
      <c r="R5247">
        <f t="shared" ca="1" si="487"/>
        <v>1.9678037956691441</v>
      </c>
      <c r="AH5247">
        <f t="shared" ca="1" si="488"/>
        <v>12.408741486659828</v>
      </c>
      <c r="AI5247">
        <f t="shared" ca="1" si="489"/>
        <v>0.29344864169161511</v>
      </c>
      <c r="AX5247">
        <f t="shared" ca="1" si="490"/>
        <v>3.8577575360177627E-2</v>
      </c>
    </row>
    <row r="5248" spans="1:50">
      <c r="A5248">
        <f t="shared" ca="1" si="486"/>
        <v>0.71389092589763203</v>
      </c>
      <c r="R5248">
        <f t="shared" ca="1" si="487"/>
        <v>-0.51657141788371763</v>
      </c>
      <c r="AH5248">
        <f t="shared" ca="1" si="488"/>
        <v>3.9333181150585843</v>
      </c>
      <c r="AI5248">
        <f t="shared" ca="1" si="489"/>
        <v>3.0941982788496025E-2</v>
      </c>
      <c r="AX5248">
        <f t="shared" ca="1" si="490"/>
        <v>1.2329469519681093</v>
      </c>
    </row>
    <row r="5249" spans="1:50">
      <c r="A5249">
        <f t="shared" ca="1" si="486"/>
        <v>0.93836101083432666</v>
      </c>
      <c r="R5249">
        <f t="shared" ca="1" si="487"/>
        <v>0.94753413765829386</v>
      </c>
      <c r="AH5249">
        <f t="shared" ca="1" si="488"/>
        <v>18.923015935620501</v>
      </c>
      <c r="AI5249">
        <f t="shared" ca="1" si="489"/>
        <v>0.51711053073115132</v>
      </c>
      <c r="AX5249">
        <f t="shared" ca="1" si="490"/>
        <v>0.94697841081831913</v>
      </c>
    </row>
    <row r="5250" spans="1:50">
      <c r="A5250">
        <f t="shared" ca="1" si="486"/>
        <v>0.21987831881360986</v>
      </c>
      <c r="R5250">
        <f t="shared" ca="1" si="487"/>
        <v>0.19511050148616146</v>
      </c>
      <c r="AH5250">
        <f t="shared" ca="1" si="488"/>
        <v>31.816499585076489</v>
      </c>
      <c r="AI5250">
        <f t="shared" ca="1" si="489"/>
        <v>0.83468015633023829</v>
      </c>
      <c r="AX5250">
        <f t="shared" ca="1" si="490"/>
        <v>1.0060859608065613</v>
      </c>
    </row>
    <row r="5251" spans="1:50">
      <c r="A5251">
        <f t="shared" ref="A5251:A5314" ca="1" si="491">RAND()</f>
        <v>0.31363128279023633</v>
      </c>
      <c r="R5251">
        <f t="shared" ref="R5251:R5314" ca="1" si="492">_xlfn.NORM.INV(RAND(),0,1)</f>
        <v>0.5853686307779935</v>
      </c>
      <c r="AH5251">
        <f t="shared" ref="AH5251:AH5314" ca="1" si="493">IF(AI5251&lt;$AL$4,$AL$1+SQRT(AI5251*($AL$2-$AL$1)*($AL$3-$AL$1)),$AL$2-SQRT((1-AI5251)*($AL$2-$AL$1)*($AL$2-$AL$3)))</f>
        <v>13.853571297772355</v>
      </c>
      <c r="AI5251">
        <f t="shared" ref="AI5251:AI5314" ca="1" si="494">RAND()</f>
        <v>0.34671784603738676</v>
      </c>
      <c r="AX5251">
        <f t="shared" ref="AX5251:AX5314" ca="1" si="495">-LN(1-RAND())/$AW$2</f>
        <v>0.25837219584916743</v>
      </c>
    </row>
    <row r="5252" spans="1:50">
      <c r="A5252">
        <f t="shared" ca="1" si="491"/>
        <v>0.60855380223265665</v>
      </c>
      <c r="R5252">
        <f t="shared" ca="1" si="492"/>
        <v>-1.6333235383608657</v>
      </c>
      <c r="AH5252">
        <f t="shared" ca="1" si="493"/>
        <v>25.974762534393466</v>
      </c>
      <c r="AI5252">
        <f t="shared" ca="1" si="494"/>
        <v>0.71139398236060813</v>
      </c>
      <c r="AX5252">
        <f t="shared" ca="1" si="495"/>
        <v>1.2156054185314451</v>
      </c>
    </row>
    <row r="5253" spans="1:50">
      <c r="A5253">
        <f t="shared" ca="1" si="491"/>
        <v>0.15801207201221135</v>
      </c>
      <c r="R5253">
        <f t="shared" ca="1" si="492"/>
        <v>-0.20865922076892635</v>
      </c>
      <c r="AH5253">
        <f t="shared" ca="1" si="493"/>
        <v>13.56730026178473</v>
      </c>
      <c r="AI5253">
        <f t="shared" ca="1" si="494"/>
        <v>0.33632919489252444</v>
      </c>
      <c r="AX5253">
        <f t="shared" ca="1" si="495"/>
        <v>0.2049185606648837</v>
      </c>
    </row>
    <row r="5254" spans="1:50">
      <c r="A5254">
        <f t="shared" ca="1" si="491"/>
        <v>0.73625212766523329</v>
      </c>
      <c r="R5254">
        <f t="shared" ca="1" si="492"/>
        <v>-0.16176987382173244</v>
      </c>
      <c r="AH5254">
        <f t="shared" ca="1" si="493"/>
        <v>23.06943517507078</v>
      </c>
      <c r="AI5254">
        <f t="shared" ca="1" si="494"/>
        <v>0.63737233910514246</v>
      </c>
      <c r="AX5254">
        <f t="shared" ca="1" si="495"/>
        <v>1.1771683701987692</v>
      </c>
    </row>
    <row r="5255" spans="1:50">
      <c r="A5255">
        <f t="shared" ca="1" si="491"/>
        <v>0.80738776004215274</v>
      </c>
      <c r="R5255">
        <f t="shared" ca="1" si="492"/>
        <v>0.2260555779524927</v>
      </c>
      <c r="AH5255">
        <f t="shared" ca="1" si="493"/>
        <v>11.359038047580626</v>
      </c>
      <c r="AI5255">
        <f t="shared" ca="1" si="494"/>
        <v>0.25343802969583906</v>
      </c>
      <c r="AX5255">
        <f t="shared" ca="1" si="495"/>
        <v>0.64326787461178458</v>
      </c>
    </row>
    <row r="5256" spans="1:50">
      <c r="A5256">
        <f t="shared" ca="1" si="491"/>
        <v>0.39569127888648548</v>
      </c>
      <c r="R5256">
        <f t="shared" ca="1" si="492"/>
        <v>-1.3503690513395126</v>
      </c>
      <c r="AH5256">
        <f t="shared" ca="1" si="493"/>
        <v>35.932480538870131</v>
      </c>
      <c r="AI5256">
        <f t="shared" ca="1" si="494"/>
        <v>0.90105244810536622</v>
      </c>
      <c r="AX5256">
        <f t="shared" ca="1" si="495"/>
        <v>4.3769226601568452</v>
      </c>
    </row>
    <row r="5257" spans="1:50">
      <c r="A5257">
        <f t="shared" ca="1" si="491"/>
        <v>0.27995200941426635</v>
      </c>
      <c r="R5257">
        <f t="shared" ca="1" si="492"/>
        <v>-0.83656117894443183</v>
      </c>
      <c r="AH5257">
        <f t="shared" ca="1" si="493"/>
        <v>44.258660488886534</v>
      </c>
      <c r="AI5257">
        <f t="shared" ca="1" si="494"/>
        <v>0.98351851030906368</v>
      </c>
      <c r="AX5257">
        <f t="shared" ca="1" si="495"/>
        <v>0.17867201874841096</v>
      </c>
    </row>
    <row r="5258" spans="1:50">
      <c r="A5258">
        <f t="shared" ca="1" si="491"/>
        <v>0.30794352911696299</v>
      </c>
      <c r="R5258">
        <f t="shared" ca="1" si="492"/>
        <v>-1.3373732849256514</v>
      </c>
      <c r="AH5258">
        <f t="shared" ca="1" si="493"/>
        <v>28.658282963063936</v>
      </c>
      <c r="AI5258">
        <f t="shared" ca="1" si="494"/>
        <v>0.77226555695767651</v>
      </c>
      <c r="AX5258">
        <f t="shared" ca="1" si="495"/>
        <v>1.0179757815795731</v>
      </c>
    </row>
    <row r="5259" spans="1:50">
      <c r="A5259">
        <f t="shared" ca="1" si="491"/>
        <v>0.31423620604701019</v>
      </c>
      <c r="R5259">
        <f t="shared" ca="1" si="492"/>
        <v>-1.2234344808374873</v>
      </c>
      <c r="AH5259">
        <f t="shared" ca="1" si="493"/>
        <v>8.6432738810685219</v>
      </c>
      <c r="AI5259">
        <f t="shared" ca="1" si="494"/>
        <v>0.14941236676632264</v>
      </c>
      <c r="AX5259">
        <f t="shared" ca="1" si="495"/>
        <v>0.8202096495804243</v>
      </c>
    </row>
    <row r="5260" spans="1:50">
      <c r="A5260">
        <f t="shared" ca="1" si="491"/>
        <v>0.21789544474378852</v>
      </c>
      <c r="R5260">
        <f t="shared" ca="1" si="492"/>
        <v>4.6841753552667134E-2</v>
      </c>
      <c r="AH5260">
        <f t="shared" ca="1" si="493"/>
        <v>11.258425719642553</v>
      </c>
      <c r="AI5260">
        <f t="shared" ca="1" si="494"/>
        <v>0.24954521113977302</v>
      </c>
      <c r="AX5260">
        <f t="shared" ca="1" si="495"/>
        <v>1.4421188168416392</v>
      </c>
    </row>
    <row r="5261" spans="1:50">
      <c r="A5261">
        <f t="shared" ca="1" si="491"/>
        <v>0.55085593427321988</v>
      </c>
      <c r="R5261">
        <f t="shared" ca="1" si="492"/>
        <v>-0.23445185798695511</v>
      </c>
      <c r="AH5261">
        <f t="shared" ca="1" si="493"/>
        <v>25.807935271961831</v>
      </c>
      <c r="AI5261">
        <f t="shared" ca="1" si="494"/>
        <v>0.70737200209720574</v>
      </c>
      <c r="AX5261">
        <f t="shared" ca="1" si="495"/>
        <v>2.4994697030110089</v>
      </c>
    </row>
    <row r="5262" spans="1:50">
      <c r="A5262">
        <f t="shared" ca="1" si="491"/>
        <v>0.6197834114197226</v>
      </c>
      <c r="R5262">
        <f t="shared" ca="1" si="492"/>
        <v>1.233582375092809</v>
      </c>
      <c r="AH5262">
        <f t="shared" ca="1" si="493"/>
        <v>15.216697339647702</v>
      </c>
      <c r="AI5262">
        <f t="shared" ca="1" si="494"/>
        <v>0.39506092801916426</v>
      </c>
      <c r="AX5262">
        <f t="shared" ca="1" si="495"/>
        <v>0.25982491990324869</v>
      </c>
    </row>
    <row r="5263" spans="1:50">
      <c r="A5263">
        <f t="shared" ca="1" si="491"/>
        <v>0.37261317251605031</v>
      </c>
      <c r="R5263">
        <f t="shared" ca="1" si="492"/>
        <v>0.58452216299489013</v>
      </c>
      <c r="AH5263">
        <f t="shared" ca="1" si="493"/>
        <v>12.791762179150375</v>
      </c>
      <c r="AI5263">
        <f t="shared" ca="1" si="494"/>
        <v>0.30777351913354778</v>
      </c>
      <c r="AX5263">
        <f t="shared" ca="1" si="495"/>
        <v>0.60507949752425816</v>
      </c>
    </row>
    <row r="5264" spans="1:50">
      <c r="A5264">
        <f t="shared" ca="1" si="491"/>
        <v>0.28250575008074685</v>
      </c>
      <c r="R5264">
        <f t="shared" ca="1" si="492"/>
        <v>-0.1520076977763811</v>
      </c>
      <c r="AH5264">
        <f t="shared" ca="1" si="493"/>
        <v>30.497934880976175</v>
      </c>
      <c r="AI5264">
        <f t="shared" ca="1" si="494"/>
        <v>0.80983472804667711</v>
      </c>
      <c r="AX5264">
        <f t="shared" ca="1" si="495"/>
        <v>0.52439814705437782</v>
      </c>
    </row>
    <row r="5265" spans="1:50">
      <c r="A5265">
        <f t="shared" ca="1" si="491"/>
        <v>8.4721626006338369E-2</v>
      </c>
      <c r="R5265">
        <f t="shared" ca="1" si="492"/>
        <v>1.1836206983928983</v>
      </c>
      <c r="AH5265">
        <f t="shared" ca="1" si="493"/>
        <v>32.846189000177205</v>
      </c>
      <c r="AI5265">
        <f t="shared" ca="1" si="494"/>
        <v>0.8528733840911793</v>
      </c>
      <c r="AX5265">
        <f t="shared" ca="1" si="495"/>
        <v>1.1810136879181741</v>
      </c>
    </row>
    <row r="5266" spans="1:50">
      <c r="A5266">
        <f t="shared" ca="1" si="491"/>
        <v>0.66720506586829209</v>
      </c>
      <c r="R5266">
        <f t="shared" ca="1" si="492"/>
        <v>-4.6655930586479231E-2</v>
      </c>
      <c r="AH5266">
        <f t="shared" ca="1" si="493"/>
        <v>2.0241156040137045</v>
      </c>
      <c r="AI5266">
        <f t="shared" ca="1" si="494"/>
        <v>8.1940879568235259E-3</v>
      </c>
      <c r="AX5266">
        <f t="shared" ca="1" si="495"/>
        <v>6.3454785951244111E-2</v>
      </c>
    </row>
    <row r="5267" spans="1:50">
      <c r="A5267">
        <f t="shared" ca="1" si="491"/>
        <v>0.67198191387908457</v>
      </c>
      <c r="R5267">
        <f t="shared" ca="1" si="492"/>
        <v>-1.5396365935500682</v>
      </c>
      <c r="AH5267">
        <f t="shared" ca="1" si="493"/>
        <v>3.0904782806511095</v>
      </c>
      <c r="AI5267">
        <f t="shared" ca="1" si="494"/>
        <v>1.9102112006352479E-2</v>
      </c>
      <c r="AX5267">
        <f t="shared" ca="1" si="495"/>
        <v>0.34714605516037206</v>
      </c>
    </row>
    <row r="5268" spans="1:50">
      <c r="A5268">
        <f t="shared" ca="1" si="491"/>
        <v>0.77128541081905833</v>
      </c>
      <c r="R5268">
        <f t="shared" ca="1" si="492"/>
        <v>1.4421485571246739</v>
      </c>
      <c r="AH5268">
        <f t="shared" ca="1" si="493"/>
        <v>19.697852119563159</v>
      </c>
      <c r="AI5268">
        <f t="shared" ca="1" si="494"/>
        <v>0.54088991691606858</v>
      </c>
      <c r="AX5268">
        <f t="shared" ca="1" si="495"/>
        <v>1.5868174940515718</v>
      </c>
    </row>
    <row r="5269" spans="1:50">
      <c r="A5269">
        <f t="shared" ca="1" si="491"/>
        <v>0.17797995778951547</v>
      </c>
      <c r="R5269">
        <f t="shared" ca="1" si="492"/>
        <v>-0.37127145134421774</v>
      </c>
      <c r="AH5269">
        <f t="shared" ca="1" si="493"/>
        <v>18.322603002370819</v>
      </c>
      <c r="AI5269">
        <f t="shared" ca="1" si="494"/>
        <v>0.49827125972729691</v>
      </c>
      <c r="AX5269">
        <f t="shared" ca="1" si="495"/>
        <v>2.625187899888799</v>
      </c>
    </row>
    <row r="5270" spans="1:50">
      <c r="A5270">
        <f t="shared" ca="1" si="491"/>
        <v>7.6196456560922665E-2</v>
      </c>
      <c r="R5270">
        <f t="shared" ca="1" si="492"/>
        <v>0.55637817415685942</v>
      </c>
      <c r="AH5270">
        <f t="shared" ca="1" si="493"/>
        <v>10.473634549890512</v>
      </c>
      <c r="AI5270">
        <f t="shared" ca="1" si="494"/>
        <v>0.2188332171521955</v>
      </c>
      <c r="AX5270">
        <f t="shared" ca="1" si="495"/>
        <v>1.5432422363759439</v>
      </c>
    </row>
    <row r="5271" spans="1:50">
      <c r="A5271">
        <f t="shared" ca="1" si="491"/>
        <v>0.27116012725724858</v>
      </c>
      <c r="R5271">
        <f t="shared" ca="1" si="492"/>
        <v>3.7381532822411026E-3</v>
      </c>
      <c r="AH5271">
        <f t="shared" ca="1" si="493"/>
        <v>26.155119651529454</v>
      </c>
      <c r="AI5271">
        <f t="shared" ca="1" si="494"/>
        <v>0.7157108405835616</v>
      </c>
      <c r="AX5271">
        <f t="shared" ca="1" si="495"/>
        <v>2.279818173831202</v>
      </c>
    </row>
    <row r="5272" spans="1:50">
      <c r="A5272">
        <f t="shared" ca="1" si="491"/>
        <v>8.1375384120146443E-2</v>
      </c>
      <c r="R5272">
        <f t="shared" ca="1" si="492"/>
        <v>1.3209685857759841</v>
      </c>
      <c r="AH5272">
        <f t="shared" ca="1" si="493"/>
        <v>37.624559663347675</v>
      </c>
      <c r="AI5272">
        <f t="shared" ca="1" si="494"/>
        <v>0.92342423823697928</v>
      </c>
      <c r="AX5272">
        <f t="shared" ca="1" si="495"/>
        <v>1.1697406137181332</v>
      </c>
    </row>
    <row r="5273" spans="1:50">
      <c r="A5273">
        <f t="shared" ca="1" si="491"/>
        <v>0.44932516789967969</v>
      </c>
      <c r="R5273">
        <f t="shared" ca="1" si="492"/>
        <v>-1.4827699700919275</v>
      </c>
      <c r="AH5273">
        <f t="shared" ca="1" si="493"/>
        <v>1.9865457496123671</v>
      </c>
      <c r="AI5273">
        <f t="shared" ca="1" si="494"/>
        <v>7.8927280306059222E-3</v>
      </c>
      <c r="AX5273">
        <f t="shared" ca="1" si="495"/>
        <v>0.79153632175693966</v>
      </c>
    </row>
    <row r="5274" spans="1:50">
      <c r="A5274">
        <f t="shared" ca="1" si="491"/>
        <v>0.16341637697633571</v>
      </c>
      <c r="R5274">
        <f t="shared" ca="1" si="492"/>
        <v>0.42152634879233292</v>
      </c>
      <c r="AH5274">
        <f t="shared" ca="1" si="493"/>
        <v>23.229375617877761</v>
      </c>
      <c r="AI5274">
        <f t="shared" ca="1" si="494"/>
        <v>0.64166683509566114</v>
      </c>
      <c r="AX5274">
        <f t="shared" ca="1" si="495"/>
        <v>1.7599845154453564</v>
      </c>
    </row>
    <row r="5275" spans="1:50">
      <c r="A5275">
        <f t="shared" ca="1" si="491"/>
        <v>0.396746178242806</v>
      </c>
      <c r="R5275">
        <f t="shared" ca="1" si="492"/>
        <v>0.55557325871835639</v>
      </c>
      <c r="AH5275">
        <f t="shared" ca="1" si="493"/>
        <v>1.67012120563408</v>
      </c>
      <c r="AI5275">
        <f t="shared" ca="1" si="494"/>
        <v>5.578609683017266E-3</v>
      </c>
      <c r="AX5275">
        <f t="shared" ca="1" si="495"/>
        <v>0.9934201993072781</v>
      </c>
    </row>
    <row r="5276" spans="1:50">
      <c r="A5276">
        <f t="shared" ca="1" si="491"/>
        <v>0.81185150821732488</v>
      </c>
      <c r="R5276">
        <f t="shared" ca="1" si="492"/>
        <v>-0.83657854644794183</v>
      </c>
      <c r="AH5276">
        <f t="shared" ca="1" si="493"/>
        <v>23.773359986481804</v>
      </c>
      <c r="AI5276">
        <f t="shared" ca="1" si="494"/>
        <v>0.65608167680066309</v>
      </c>
      <c r="AX5276">
        <f t="shared" ca="1" si="495"/>
        <v>2.9407740168852818</v>
      </c>
    </row>
    <row r="5277" spans="1:50">
      <c r="A5277">
        <f t="shared" ca="1" si="491"/>
        <v>0.39686445809303528</v>
      </c>
      <c r="R5277">
        <f t="shared" ca="1" si="492"/>
        <v>-0.24197749434939092</v>
      </c>
      <c r="AH5277">
        <f t="shared" ca="1" si="493"/>
        <v>7.7358229612590419</v>
      </c>
      <c r="AI5277">
        <f t="shared" ca="1" si="494"/>
        <v>0.11968591377588522</v>
      </c>
      <c r="AX5277">
        <f t="shared" ca="1" si="495"/>
        <v>2.9508215115528067</v>
      </c>
    </row>
    <row r="5278" spans="1:50">
      <c r="A5278">
        <f t="shared" ca="1" si="491"/>
        <v>0.71556243198276515</v>
      </c>
      <c r="R5278">
        <f t="shared" ca="1" si="492"/>
        <v>0.61496761629008745</v>
      </c>
      <c r="AH5278">
        <f t="shared" ca="1" si="493"/>
        <v>14.209832300695247</v>
      </c>
      <c r="AI5278">
        <f t="shared" ca="1" si="494"/>
        <v>0.3595319480278214</v>
      </c>
      <c r="AX5278">
        <f t="shared" ca="1" si="495"/>
        <v>4.3818592227364688</v>
      </c>
    </row>
    <row r="5279" spans="1:50">
      <c r="A5279">
        <f t="shared" ca="1" si="491"/>
        <v>0.9576371638409138</v>
      </c>
      <c r="R5279">
        <f t="shared" ca="1" si="492"/>
        <v>-0.8114300646276702</v>
      </c>
      <c r="AH5279">
        <f t="shared" ca="1" si="493"/>
        <v>16.354663319942013</v>
      </c>
      <c r="AI5279">
        <f t="shared" ca="1" si="494"/>
        <v>0.43399565984277222</v>
      </c>
      <c r="AX5279">
        <f t="shared" ca="1" si="495"/>
        <v>4.6709335684385138</v>
      </c>
    </row>
    <row r="5280" spans="1:50">
      <c r="A5280">
        <f t="shared" ca="1" si="491"/>
        <v>0.51251143888244899</v>
      </c>
      <c r="R5280">
        <f t="shared" ca="1" si="492"/>
        <v>-0.24867792229775826</v>
      </c>
      <c r="AH5280">
        <f t="shared" ca="1" si="493"/>
        <v>20.777098009552663</v>
      </c>
      <c r="AI5280">
        <f t="shared" ca="1" si="494"/>
        <v>0.57301099962835456</v>
      </c>
      <c r="AX5280">
        <f t="shared" ca="1" si="495"/>
        <v>0.87867188671525365</v>
      </c>
    </row>
    <row r="5281" spans="1:50">
      <c r="A5281">
        <f t="shared" ca="1" si="491"/>
        <v>0.76358901270521518</v>
      </c>
      <c r="R5281">
        <f t="shared" ca="1" si="492"/>
        <v>0.40421043385661565</v>
      </c>
      <c r="AH5281">
        <f t="shared" ca="1" si="493"/>
        <v>9.6438075206401024</v>
      </c>
      <c r="AI5281">
        <f t="shared" ca="1" si="494"/>
        <v>0.1860060469903092</v>
      </c>
      <c r="AX5281">
        <f t="shared" ca="1" si="495"/>
        <v>1.903585878349811</v>
      </c>
    </row>
    <row r="5282" spans="1:50">
      <c r="A5282">
        <f t="shared" ca="1" si="491"/>
        <v>0.813904403588118</v>
      </c>
      <c r="R5282">
        <f t="shared" ca="1" si="492"/>
        <v>-0.11056796717878532</v>
      </c>
      <c r="AH5282">
        <f t="shared" ca="1" si="493"/>
        <v>15.644733757888062</v>
      </c>
      <c r="AI5282">
        <f t="shared" ca="1" si="494"/>
        <v>0.40985784071680198</v>
      </c>
      <c r="AX5282">
        <f t="shared" ca="1" si="495"/>
        <v>4.0836160009903269E-2</v>
      </c>
    </row>
    <row r="5283" spans="1:50">
      <c r="A5283">
        <f t="shared" ca="1" si="491"/>
        <v>7.7554670674566006E-2</v>
      </c>
      <c r="R5283">
        <f t="shared" ca="1" si="492"/>
        <v>-1.0071093898714203</v>
      </c>
      <c r="AH5283">
        <f t="shared" ca="1" si="493"/>
        <v>13.944646264972882</v>
      </c>
      <c r="AI5283">
        <f t="shared" ca="1" si="494"/>
        <v>0.35000573352103315</v>
      </c>
      <c r="AX5283">
        <f t="shared" ca="1" si="495"/>
        <v>1.2533018180264581</v>
      </c>
    </row>
    <row r="5284" spans="1:50">
      <c r="A5284">
        <f t="shared" ca="1" si="491"/>
        <v>0.30456266758756456</v>
      </c>
      <c r="R5284">
        <f t="shared" ca="1" si="492"/>
        <v>-1.5268763059707999</v>
      </c>
      <c r="AH5284">
        <f t="shared" ca="1" si="493"/>
        <v>15.753569188108884</v>
      </c>
      <c r="AI5284">
        <f t="shared" ca="1" si="494"/>
        <v>0.41359098832317753</v>
      </c>
      <c r="AX5284">
        <f t="shared" ca="1" si="495"/>
        <v>2.7301563319602993</v>
      </c>
    </row>
    <row r="5285" spans="1:50">
      <c r="A5285">
        <f t="shared" ca="1" si="491"/>
        <v>0.69052726254964159</v>
      </c>
      <c r="R5285">
        <f t="shared" ca="1" si="492"/>
        <v>1.4251250225375787</v>
      </c>
      <c r="AH5285">
        <f t="shared" ca="1" si="493"/>
        <v>36.696507960488802</v>
      </c>
      <c r="AI5285">
        <f t="shared" ca="1" si="494"/>
        <v>0.91150854977733109</v>
      </c>
      <c r="AX5285">
        <f t="shared" ca="1" si="495"/>
        <v>0.19683271574999356</v>
      </c>
    </row>
    <row r="5286" spans="1:50">
      <c r="A5286">
        <f t="shared" ca="1" si="491"/>
        <v>0.21702125060259481</v>
      </c>
      <c r="R5286">
        <f t="shared" ca="1" si="492"/>
        <v>-0.18422593976819499</v>
      </c>
      <c r="AH5286">
        <f t="shared" ca="1" si="493"/>
        <v>14.953269887036441</v>
      </c>
      <c r="AI5286">
        <f t="shared" ca="1" si="494"/>
        <v>0.38586335419454654</v>
      </c>
      <c r="AX5286">
        <f t="shared" ca="1" si="495"/>
        <v>2.8388486108614512</v>
      </c>
    </row>
    <row r="5287" spans="1:50">
      <c r="A5287">
        <f t="shared" ca="1" si="491"/>
        <v>0.69336262028081241</v>
      </c>
      <c r="R5287">
        <f t="shared" ca="1" si="492"/>
        <v>-2.4262171652258595</v>
      </c>
      <c r="AH5287">
        <f t="shared" ca="1" si="493"/>
        <v>44.540092205198178</v>
      </c>
      <c r="AI5287">
        <f t="shared" ca="1" si="494"/>
        <v>0.98509470343613115</v>
      </c>
      <c r="AX5287">
        <f t="shared" ca="1" si="495"/>
        <v>1.5503237764717783</v>
      </c>
    </row>
    <row r="5288" spans="1:50">
      <c r="A5288">
        <f t="shared" ca="1" si="491"/>
        <v>0.78583019420673739</v>
      </c>
      <c r="R5288">
        <f t="shared" ca="1" si="492"/>
        <v>-0.17758003733757755</v>
      </c>
      <c r="AH5288">
        <f t="shared" ca="1" si="493"/>
        <v>4.0977397023272131</v>
      </c>
      <c r="AI5288">
        <f t="shared" ca="1" si="494"/>
        <v>3.3582941336057437E-2</v>
      </c>
      <c r="AX5288">
        <f t="shared" ca="1" si="495"/>
        <v>0.4897791829932035</v>
      </c>
    </row>
    <row r="5289" spans="1:50">
      <c r="A5289">
        <f t="shared" ca="1" si="491"/>
        <v>0.18672063635054104</v>
      </c>
      <c r="R5289">
        <f t="shared" ca="1" si="492"/>
        <v>2.329987863372399E-2</v>
      </c>
      <c r="AH5289">
        <f t="shared" ca="1" si="493"/>
        <v>17.981363681030032</v>
      </c>
      <c r="AI5289">
        <f t="shared" ca="1" si="494"/>
        <v>0.4874034641367686</v>
      </c>
      <c r="AX5289">
        <f t="shared" ca="1" si="495"/>
        <v>1.8305668568871303</v>
      </c>
    </row>
    <row r="5290" spans="1:50">
      <c r="A5290">
        <f t="shared" ca="1" si="491"/>
        <v>0.38141368595823821</v>
      </c>
      <c r="R5290">
        <f t="shared" ca="1" si="492"/>
        <v>0.36358886793192297</v>
      </c>
      <c r="AH5290">
        <f t="shared" ca="1" si="493"/>
        <v>9.1219160096351075</v>
      </c>
      <c r="AI5290">
        <f t="shared" ca="1" si="494"/>
        <v>0.16641870337367459</v>
      </c>
      <c r="AX5290">
        <f t="shared" ca="1" si="495"/>
        <v>1.3067194848723338</v>
      </c>
    </row>
    <row r="5291" spans="1:50">
      <c r="A5291">
        <f t="shared" ca="1" si="491"/>
        <v>0.39584855999191171</v>
      </c>
      <c r="R5291">
        <f t="shared" ca="1" si="492"/>
        <v>-0.25262590609321106</v>
      </c>
      <c r="AH5291">
        <f t="shared" ca="1" si="493"/>
        <v>21.876111294175569</v>
      </c>
      <c r="AI5291">
        <f t="shared" ca="1" si="494"/>
        <v>0.60452344203120056</v>
      </c>
      <c r="AX5291">
        <f t="shared" ca="1" si="495"/>
        <v>3.2313664410413607</v>
      </c>
    </row>
    <row r="5292" spans="1:50">
      <c r="A5292">
        <f t="shared" ca="1" si="491"/>
        <v>4.0289429576410685E-2</v>
      </c>
      <c r="R5292">
        <f t="shared" ca="1" si="492"/>
        <v>1.855101056945863</v>
      </c>
      <c r="AH5292">
        <f t="shared" ca="1" si="493"/>
        <v>10.679114025974833</v>
      </c>
      <c r="AI5292">
        <f t="shared" ca="1" si="494"/>
        <v>0.22693396310885539</v>
      </c>
      <c r="AX5292">
        <f t="shared" ca="1" si="495"/>
        <v>7.0769876742773441</v>
      </c>
    </row>
    <row r="5293" spans="1:50">
      <c r="A5293">
        <f t="shared" ca="1" si="491"/>
        <v>0.80831681051297299</v>
      </c>
      <c r="R5293">
        <f t="shared" ca="1" si="492"/>
        <v>-1.0427456725563102</v>
      </c>
      <c r="AH5293">
        <f t="shared" ca="1" si="493"/>
        <v>1.1242145221720297</v>
      </c>
      <c r="AI5293">
        <f t="shared" ca="1" si="494"/>
        <v>2.5277165837249704E-3</v>
      </c>
      <c r="AX5293">
        <f t="shared" ca="1" si="495"/>
        <v>2.7642207590374963</v>
      </c>
    </row>
    <row r="5294" spans="1:50">
      <c r="A5294">
        <f t="shared" ca="1" si="491"/>
        <v>0.27067164811691247</v>
      </c>
      <c r="R5294">
        <f t="shared" ca="1" si="492"/>
        <v>-0.41769142557192218</v>
      </c>
      <c r="AH5294">
        <f t="shared" ca="1" si="493"/>
        <v>9.2800226529825665</v>
      </c>
      <c r="AI5294">
        <f t="shared" ca="1" si="494"/>
        <v>0.17223764087973914</v>
      </c>
      <c r="AX5294">
        <f t="shared" ca="1" si="495"/>
        <v>3.0007901876854635</v>
      </c>
    </row>
    <row r="5295" spans="1:50">
      <c r="A5295">
        <f t="shared" ca="1" si="491"/>
        <v>0.84345342206609475</v>
      </c>
      <c r="R5295">
        <f t="shared" ca="1" si="492"/>
        <v>2.2689060800965759</v>
      </c>
      <c r="AH5295">
        <f t="shared" ca="1" si="493"/>
        <v>17.376847188348464</v>
      </c>
      <c r="AI5295">
        <f t="shared" ca="1" si="494"/>
        <v>0.46786495031381625</v>
      </c>
      <c r="AX5295">
        <f t="shared" ca="1" si="495"/>
        <v>1.1500084671009467</v>
      </c>
    </row>
    <row r="5296" spans="1:50">
      <c r="A5296">
        <f t="shared" ca="1" si="491"/>
        <v>0.50799534164498206</v>
      </c>
      <c r="R5296">
        <f t="shared" ca="1" si="492"/>
        <v>-0.99980297801738172</v>
      </c>
      <c r="AH5296">
        <f t="shared" ca="1" si="493"/>
        <v>3.4081668411991219</v>
      </c>
      <c r="AI5296">
        <f t="shared" ca="1" si="494"/>
        <v>2.3231202434898401E-2</v>
      </c>
      <c r="AX5296">
        <f t="shared" ca="1" si="495"/>
        <v>0.91830227942718479</v>
      </c>
    </row>
    <row r="5297" spans="1:50">
      <c r="A5297">
        <f t="shared" ca="1" si="491"/>
        <v>1.5232065573884901E-2</v>
      </c>
      <c r="R5297">
        <f t="shared" ca="1" si="492"/>
        <v>-0.11365474532399458</v>
      </c>
      <c r="AH5297">
        <f t="shared" ca="1" si="493"/>
        <v>30.321919068265107</v>
      </c>
      <c r="AI5297">
        <f t="shared" ca="1" si="494"/>
        <v>0.80638656542204579</v>
      </c>
      <c r="AX5297">
        <f t="shared" ca="1" si="495"/>
        <v>0.59951759215103906</v>
      </c>
    </row>
    <row r="5298" spans="1:50">
      <c r="A5298">
        <f t="shared" ca="1" si="491"/>
        <v>0.7417615284622332</v>
      </c>
      <c r="R5298">
        <f t="shared" ca="1" si="492"/>
        <v>1.0490002593711685</v>
      </c>
      <c r="AH5298">
        <f t="shared" ca="1" si="493"/>
        <v>17.055460909530296</v>
      </c>
      <c r="AI5298">
        <f t="shared" ca="1" si="494"/>
        <v>0.45732867205825678</v>
      </c>
      <c r="AX5298">
        <f t="shared" ca="1" si="495"/>
        <v>1.7184984451998331</v>
      </c>
    </row>
    <row r="5299" spans="1:50">
      <c r="A5299">
        <f t="shared" ca="1" si="491"/>
        <v>0.83487840723042073</v>
      </c>
      <c r="R5299">
        <f t="shared" ca="1" si="492"/>
        <v>-0.14210121135224049</v>
      </c>
      <c r="AH5299">
        <f t="shared" ca="1" si="493"/>
        <v>4.2036600238765631</v>
      </c>
      <c r="AI5299">
        <f t="shared" ca="1" si="494"/>
        <v>3.534151519267581E-2</v>
      </c>
      <c r="AX5299">
        <f t="shared" ca="1" si="495"/>
        <v>4.0881008538494863E-2</v>
      </c>
    </row>
    <row r="5300" spans="1:50">
      <c r="A5300">
        <f t="shared" ca="1" si="491"/>
        <v>0.18882862169802672</v>
      </c>
      <c r="R5300">
        <f t="shared" ca="1" si="492"/>
        <v>-7.0288720228046331E-2</v>
      </c>
      <c r="AH5300">
        <f t="shared" ca="1" si="493"/>
        <v>21.440588838573351</v>
      </c>
      <c r="AI5300">
        <f t="shared" ca="1" si="494"/>
        <v>0.59218001705628953</v>
      </c>
      <c r="AX5300">
        <f t="shared" ca="1" si="495"/>
        <v>1.3128382036633601</v>
      </c>
    </row>
    <row r="5301" spans="1:50">
      <c r="A5301">
        <f t="shared" ca="1" si="491"/>
        <v>0.65131726991610139</v>
      </c>
      <c r="R5301">
        <f t="shared" ca="1" si="492"/>
        <v>1.4761657200365668</v>
      </c>
      <c r="AH5301">
        <f t="shared" ca="1" si="493"/>
        <v>2.6520692027384674</v>
      </c>
      <c r="AI5301">
        <f t="shared" ca="1" si="494"/>
        <v>1.4066942112227698E-2</v>
      </c>
      <c r="AX5301">
        <f t="shared" ca="1" si="495"/>
        <v>1.4463332611771194</v>
      </c>
    </row>
    <row r="5302" spans="1:50">
      <c r="A5302">
        <f t="shared" ca="1" si="491"/>
        <v>0.87143815101784228</v>
      </c>
      <c r="R5302">
        <f t="shared" ca="1" si="492"/>
        <v>0.42460561419325843</v>
      </c>
      <c r="AH5302">
        <f t="shared" ca="1" si="493"/>
        <v>12.756928341575382</v>
      </c>
      <c r="AI5302">
        <f t="shared" ca="1" si="494"/>
        <v>0.30647680672272437</v>
      </c>
      <c r="AX5302">
        <f t="shared" ca="1" si="495"/>
        <v>0.36443190713676366</v>
      </c>
    </row>
    <row r="5303" spans="1:50">
      <c r="A5303">
        <f t="shared" ca="1" si="491"/>
        <v>0.13822561195587513</v>
      </c>
      <c r="R5303">
        <f t="shared" ca="1" si="492"/>
        <v>-0.30729683445177997</v>
      </c>
      <c r="AH5303">
        <f t="shared" ca="1" si="493"/>
        <v>35.352297814190884</v>
      </c>
      <c r="AI5303">
        <f t="shared" ca="1" si="494"/>
        <v>0.89272241033792143</v>
      </c>
      <c r="AX5303">
        <f t="shared" ca="1" si="495"/>
        <v>0.89904694777905469</v>
      </c>
    </row>
    <row r="5304" spans="1:50">
      <c r="A5304">
        <f t="shared" ca="1" si="491"/>
        <v>0.53631137829908626</v>
      </c>
      <c r="R5304">
        <f t="shared" ca="1" si="492"/>
        <v>6.430407103452089E-2</v>
      </c>
      <c r="AH5304">
        <f t="shared" ca="1" si="493"/>
        <v>41.571124013273213</v>
      </c>
      <c r="AI5304">
        <f t="shared" ca="1" si="494"/>
        <v>0.96447702480019026</v>
      </c>
      <c r="AX5304">
        <f t="shared" ca="1" si="495"/>
        <v>2.6391753971465</v>
      </c>
    </row>
    <row r="5305" spans="1:50">
      <c r="A5305">
        <f t="shared" ca="1" si="491"/>
        <v>0.32111503782534601</v>
      </c>
      <c r="R5305">
        <f t="shared" ca="1" si="492"/>
        <v>0.57351156345401022</v>
      </c>
      <c r="AH5305">
        <f t="shared" ca="1" si="493"/>
        <v>18.069192817135626</v>
      </c>
      <c r="AI5305">
        <f t="shared" ca="1" si="494"/>
        <v>0.49021177632536839</v>
      </c>
      <c r="AX5305">
        <f t="shared" ca="1" si="495"/>
        <v>5.4474374176815825</v>
      </c>
    </row>
    <row r="5306" spans="1:50">
      <c r="A5306">
        <f t="shared" ca="1" si="491"/>
        <v>0.52246018460843957</v>
      </c>
      <c r="R5306">
        <f t="shared" ca="1" si="492"/>
        <v>-0.99619554324340376</v>
      </c>
      <c r="AH5306">
        <f t="shared" ca="1" si="493"/>
        <v>11.731848199411289</v>
      </c>
      <c r="AI5306">
        <f t="shared" ca="1" si="494"/>
        <v>0.26777427888354932</v>
      </c>
      <c r="AX5306">
        <f t="shared" ca="1" si="495"/>
        <v>4.6185032175428216</v>
      </c>
    </row>
    <row r="5307" spans="1:50">
      <c r="A5307">
        <f t="shared" ca="1" si="491"/>
        <v>0.72178546749362937</v>
      </c>
      <c r="R5307">
        <f t="shared" ca="1" si="492"/>
        <v>-1.167013888615805</v>
      </c>
      <c r="AH5307">
        <f t="shared" ca="1" si="493"/>
        <v>2.6483212766777018</v>
      </c>
      <c r="AI5307">
        <f t="shared" ca="1" si="494"/>
        <v>1.4027211169007625E-2</v>
      </c>
      <c r="AX5307">
        <f t="shared" ca="1" si="495"/>
        <v>0.71967473933020709</v>
      </c>
    </row>
    <row r="5308" spans="1:50">
      <c r="A5308">
        <f t="shared" ca="1" si="491"/>
        <v>1.1906656747936561E-2</v>
      </c>
      <c r="R5308">
        <f t="shared" ca="1" si="492"/>
        <v>0.37266557525975663</v>
      </c>
      <c r="AH5308">
        <f t="shared" ca="1" si="493"/>
        <v>21.013839070957705</v>
      </c>
      <c r="AI5308">
        <f t="shared" ca="1" si="494"/>
        <v>0.57990123729783094</v>
      </c>
      <c r="AX5308">
        <f t="shared" ca="1" si="495"/>
        <v>1.4565053495594278</v>
      </c>
    </row>
    <row r="5309" spans="1:50">
      <c r="A5309">
        <f t="shared" ca="1" si="491"/>
        <v>0.38175682800620581</v>
      </c>
      <c r="R5309">
        <f t="shared" ca="1" si="492"/>
        <v>-0.24519341856580629</v>
      </c>
      <c r="AH5309">
        <f t="shared" ca="1" si="493"/>
        <v>9.3090327017184862</v>
      </c>
      <c r="AI5309">
        <f t="shared" ca="1" si="494"/>
        <v>0.17331617968332835</v>
      </c>
      <c r="AX5309">
        <f t="shared" ca="1" si="495"/>
        <v>4.8600557244062026</v>
      </c>
    </row>
    <row r="5310" spans="1:50">
      <c r="A5310">
        <f t="shared" ca="1" si="491"/>
        <v>0.87392229573339342</v>
      </c>
      <c r="R5310">
        <f t="shared" ca="1" si="492"/>
        <v>0.67653826692456998</v>
      </c>
      <c r="AH5310">
        <f t="shared" ca="1" si="493"/>
        <v>13.559238298085951</v>
      </c>
      <c r="AI5310">
        <f t="shared" ca="1" si="494"/>
        <v>0.33603544329215707</v>
      </c>
      <c r="AX5310">
        <f t="shared" ca="1" si="495"/>
        <v>1.2716059884182085</v>
      </c>
    </row>
    <row r="5311" spans="1:50">
      <c r="A5311">
        <f t="shared" ca="1" si="491"/>
        <v>0.26392084281371753</v>
      </c>
      <c r="R5311">
        <f t="shared" ca="1" si="492"/>
        <v>0.37599211088242018</v>
      </c>
      <c r="AH5311">
        <f t="shared" ca="1" si="493"/>
        <v>33.035474796437782</v>
      </c>
      <c r="AI5311">
        <f t="shared" ca="1" si="494"/>
        <v>0.85610244230885113</v>
      </c>
      <c r="AX5311">
        <f t="shared" ca="1" si="495"/>
        <v>2.4941981566825726</v>
      </c>
    </row>
    <row r="5312" spans="1:50">
      <c r="A5312">
        <f t="shared" ca="1" si="491"/>
        <v>0.12058586002941818</v>
      </c>
      <c r="R5312">
        <f t="shared" ca="1" si="492"/>
        <v>0.35971030862861658</v>
      </c>
      <c r="AH5312">
        <f t="shared" ca="1" si="493"/>
        <v>13.468489166511439</v>
      </c>
      <c r="AI5312">
        <f t="shared" ca="1" si="494"/>
        <v>0.33272435811135392</v>
      </c>
      <c r="AX5312">
        <f t="shared" ca="1" si="495"/>
        <v>0.12453146893645738</v>
      </c>
    </row>
    <row r="5313" spans="1:50">
      <c r="A5313">
        <f t="shared" ca="1" si="491"/>
        <v>0.63809657130679942</v>
      </c>
      <c r="R5313">
        <f t="shared" ca="1" si="492"/>
        <v>-1.8580762515788662</v>
      </c>
      <c r="AH5313">
        <f t="shared" ca="1" si="493"/>
        <v>21.534481248262423</v>
      </c>
      <c r="AI5313">
        <f t="shared" ca="1" si="494"/>
        <v>0.59485712109723821</v>
      </c>
      <c r="AX5313">
        <f t="shared" ca="1" si="495"/>
        <v>0.62620628463559969</v>
      </c>
    </row>
    <row r="5314" spans="1:50">
      <c r="A5314">
        <f t="shared" ca="1" si="491"/>
        <v>0.90465090119719538</v>
      </c>
      <c r="R5314">
        <f t="shared" ca="1" si="492"/>
        <v>0.23723354571888622</v>
      </c>
      <c r="AH5314">
        <f t="shared" ca="1" si="493"/>
        <v>23.175928137095713</v>
      </c>
      <c r="AI5314">
        <f t="shared" ca="1" si="494"/>
        <v>0.6402345843468733</v>
      </c>
      <c r="AX5314">
        <f t="shared" ca="1" si="495"/>
        <v>2.2129881097420108</v>
      </c>
    </row>
    <row r="5315" spans="1:50">
      <c r="A5315">
        <f t="shared" ref="A5315:A5378" ca="1" si="496">RAND()</f>
        <v>0.66005275760825399</v>
      </c>
      <c r="R5315">
        <f t="shared" ref="R5315:R5378" ca="1" si="497">_xlfn.NORM.INV(RAND(),0,1)</f>
        <v>-0.60864607877528742</v>
      </c>
      <c r="AH5315">
        <f t="shared" ref="AH5315:AH5378" ca="1" si="498">IF(AI5315&lt;$AL$4,$AL$1+SQRT(AI5315*($AL$2-$AL$1)*($AL$3-$AL$1)),$AL$2-SQRT((1-AI5315)*($AL$2-$AL$1)*($AL$2-$AL$3)))</f>
        <v>7.2703204627434896</v>
      </c>
      <c r="AI5315">
        <f t="shared" ref="AI5315:AI5378" ca="1" si="499">RAND()</f>
        <v>0.10571511926197341</v>
      </c>
      <c r="AX5315">
        <f t="shared" ref="AX5315:AX5378" ca="1" si="500">-LN(1-RAND())/$AW$2</f>
        <v>4.0813651824530526</v>
      </c>
    </row>
    <row r="5316" spans="1:50">
      <c r="A5316">
        <f t="shared" ca="1" si="496"/>
        <v>0.93267052690260155</v>
      </c>
      <c r="R5316">
        <f t="shared" ca="1" si="497"/>
        <v>-1.560985101862042</v>
      </c>
      <c r="AH5316">
        <f t="shared" ca="1" si="498"/>
        <v>46.360428674777602</v>
      </c>
      <c r="AI5316">
        <f t="shared" ca="1" si="499"/>
        <v>0.99337676028430943</v>
      </c>
      <c r="AX5316">
        <f t="shared" ca="1" si="500"/>
        <v>1.5746531984457732</v>
      </c>
    </row>
    <row r="5317" spans="1:50">
      <c r="A5317">
        <f t="shared" ca="1" si="496"/>
        <v>0.39464750850249231</v>
      </c>
      <c r="R5317">
        <f t="shared" ca="1" si="497"/>
        <v>-0.67278237183241474</v>
      </c>
      <c r="AH5317">
        <f t="shared" ca="1" si="498"/>
        <v>4.6141520212427629</v>
      </c>
      <c r="AI5317">
        <f t="shared" ca="1" si="499"/>
        <v>4.2580797750277344E-2</v>
      </c>
      <c r="AX5317">
        <f t="shared" ca="1" si="500"/>
        <v>7.9650233171936229</v>
      </c>
    </row>
    <row r="5318" spans="1:50">
      <c r="A5318">
        <f t="shared" ca="1" si="496"/>
        <v>0.41941017278120196</v>
      </c>
      <c r="R5318">
        <f t="shared" ca="1" si="497"/>
        <v>-0.20524413948742232</v>
      </c>
      <c r="AH5318">
        <f t="shared" ca="1" si="498"/>
        <v>10.664914519129781</v>
      </c>
      <c r="AI5318">
        <f t="shared" ca="1" si="499"/>
        <v>0.22637552510631642</v>
      </c>
      <c r="AX5318">
        <f t="shared" ca="1" si="500"/>
        <v>0.76472714523167273</v>
      </c>
    </row>
    <row r="5319" spans="1:50">
      <c r="A5319">
        <f t="shared" ca="1" si="496"/>
        <v>0.76030380664827579</v>
      </c>
      <c r="R5319">
        <f t="shared" ca="1" si="497"/>
        <v>-0.46074124772266417</v>
      </c>
      <c r="AH5319">
        <f t="shared" ca="1" si="498"/>
        <v>24.963277108072159</v>
      </c>
      <c r="AI5319">
        <f t="shared" ca="1" si="499"/>
        <v>0.68658125341640819</v>
      </c>
      <c r="AX5319">
        <f t="shared" ca="1" si="500"/>
        <v>5.6769037628963588</v>
      </c>
    </row>
    <row r="5320" spans="1:50">
      <c r="A5320">
        <f t="shared" ca="1" si="496"/>
        <v>0.84409544648387225</v>
      </c>
      <c r="R5320">
        <f t="shared" ca="1" si="497"/>
        <v>-0.94188620336943607</v>
      </c>
      <c r="AH5320">
        <f t="shared" ca="1" si="498"/>
        <v>10.354795665363291</v>
      </c>
      <c r="AI5320">
        <f t="shared" ca="1" si="499"/>
        <v>0.21412888663245144</v>
      </c>
      <c r="AX5320">
        <f t="shared" ca="1" si="500"/>
        <v>1.6504252367537804</v>
      </c>
    </row>
    <row r="5321" spans="1:50">
      <c r="A5321">
        <f t="shared" ca="1" si="496"/>
        <v>0.8817841215267429</v>
      </c>
      <c r="R5321">
        <f t="shared" ca="1" si="497"/>
        <v>-0.46241099835675592</v>
      </c>
      <c r="AH5321">
        <f t="shared" ca="1" si="498"/>
        <v>20.684086812259853</v>
      </c>
      <c r="AI5321">
        <f t="shared" ca="1" si="499"/>
        <v>0.57028861698444167</v>
      </c>
      <c r="AX5321">
        <f t="shared" ca="1" si="500"/>
        <v>1.921637167081095</v>
      </c>
    </row>
    <row r="5322" spans="1:50">
      <c r="A5322">
        <f t="shared" ca="1" si="496"/>
        <v>7.0074806842005843E-2</v>
      </c>
      <c r="R5322">
        <f t="shared" ca="1" si="497"/>
        <v>-0.3010779457563898</v>
      </c>
      <c r="AH5322">
        <f t="shared" ca="1" si="498"/>
        <v>6.7159077923156367</v>
      </c>
      <c r="AI5322">
        <f t="shared" ca="1" si="499"/>
        <v>9.0206834949771775E-2</v>
      </c>
      <c r="AX5322">
        <f t="shared" ca="1" si="500"/>
        <v>1.3019979673685809</v>
      </c>
    </row>
    <row r="5323" spans="1:50">
      <c r="A5323">
        <f t="shared" ca="1" si="496"/>
        <v>0.43267819858678858</v>
      </c>
      <c r="R5323">
        <f t="shared" ca="1" si="497"/>
        <v>0.10370059525031627</v>
      </c>
      <c r="AH5323">
        <f t="shared" ca="1" si="498"/>
        <v>19.035055961421861</v>
      </c>
      <c r="AI5323">
        <f t="shared" ca="1" si="499"/>
        <v>0.52058612034386198</v>
      </c>
      <c r="AX5323">
        <f t="shared" ca="1" si="500"/>
        <v>1.9160156106576536</v>
      </c>
    </row>
    <row r="5324" spans="1:50">
      <c r="A5324">
        <f t="shared" ca="1" si="496"/>
        <v>0.87927916573902831</v>
      </c>
      <c r="R5324">
        <f t="shared" ca="1" si="497"/>
        <v>0.85364218694861216</v>
      </c>
      <c r="AH5324">
        <f t="shared" ca="1" si="498"/>
        <v>3.7777402555192086</v>
      </c>
      <c r="AI5324">
        <f t="shared" ca="1" si="499"/>
        <v>2.8542642876340674E-2</v>
      </c>
      <c r="AX5324">
        <f t="shared" ca="1" si="500"/>
        <v>0.50795160326810218</v>
      </c>
    </row>
    <row r="5325" spans="1:50">
      <c r="A5325">
        <f t="shared" ca="1" si="496"/>
        <v>0.64667545072999433</v>
      </c>
      <c r="R5325">
        <f t="shared" ca="1" si="497"/>
        <v>-0.61436842570873396</v>
      </c>
      <c r="AH5325">
        <f t="shared" ca="1" si="498"/>
        <v>46.60543014773716</v>
      </c>
      <c r="AI5325">
        <f t="shared" ca="1" si="499"/>
        <v>0.99423844775905412</v>
      </c>
      <c r="AX5325">
        <f t="shared" ca="1" si="500"/>
        <v>3.8932102798756971</v>
      </c>
    </row>
    <row r="5326" spans="1:50">
      <c r="A5326">
        <f t="shared" ca="1" si="496"/>
        <v>0.44093000355131862</v>
      </c>
      <c r="R5326">
        <f t="shared" ca="1" si="497"/>
        <v>-0.16974066815058167</v>
      </c>
      <c r="AH5326">
        <f t="shared" ca="1" si="498"/>
        <v>44.903419618319695</v>
      </c>
      <c r="AI5326">
        <f t="shared" ca="1" si="499"/>
        <v>0.98701243420653573</v>
      </c>
      <c r="AX5326">
        <f t="shared" ca="1" si="500"/>
        <v>0.82508392478675041</v>
      </c>
    </row>
    <row r="5327" spans="1:50">
      <c r="A5327">
        <f t="shared" ca="1" si="496"/>
        <v>0.54731148719152323</v>
      </c>
      <c r="R5327">
        <f t="shared" ca="1" si="497"/>
        <v>-1.8860729135674079</v>
      </c>
      <c r="AH5327">
        <f t="shared" ca="1" si="498"/>
        <v>34.916469197816596</v>
      </c>
      <c r="AI5327">
        <f t="shared" ca="1" si="499"/>
        <v>0.88624354926979221</v>
      </c>
      <c r="AX5327">
        <f t="shared" ca="1" si="500"/>
        <v>1.4445206582510892</v>
      </c>
    </row>
    <row r="5328" spans="1:50">
      <c r="A5328">
        <f t="shared" ca="1" si="496"/>
        <v>0.25023278207664312</v>
      </c>
      <c r="R5328">
        <f t="shared" ca="1" si="497"/>
        <v>-1.1913451887120829</v>
      </c>
      <c r="AH5328">
        <f t="shared" ca="1" si="498"/>
        <v>21.944425336850578</v>
      </c>
      <c r="AI5328">
        <f t="shared" ca="1" si="499"/>
        <v>0.60644236516022409</v>
      </c>
      <c r="AX5328">
        <f t="shared" ca="1" si="500"/>
        <v>0.10028718133032959</v>
      </c>
    </row>
    <row r="5329" spans="1:50">
      <c r="A5329">
        <f t="shared" ca="1" si="496"/>
        <v>0.39716529899451969</v>
      </c>
      <c r="R5329">
        <f t="shared" ca="1" si="497"/>
        <v>-7.6659051571649692E-2</v>
      </c>
      <c r="AH5329">
        <f t="shared" ca="1" si="498"/>
        <v>23.836325854597067</v>
      </c>
      <c r="AI5329">
        <f t="shared" ca="1" si="499"/>
        <v>0.657731077606587</v>
      </c>
      <c r="AX5329">
        <f t="shared" ca="1" si="500"/>
        <v>0.61887669218698671</v>
      </c>
    </row>
    <row r="5330" spans="1:50">
      <c r="A5330">
        <f t="shared" ca="1" si="496"/>
        <v>0.79629759115465948</v>
      </c>
      <c r="R5330">
        <f t="shared" ca="1" si="497"/>
        <v>-0.79533500398065304</v>
      </c>
      <c r="AH5330">
        <f t="shared" ca="1" si="498"/>
        <v>28.087399988848912</v>
      </c>
      <c r="AI5330">
        <f t="shared" ca="1" si="499"/>
        <v>0.75991898037565064</v>
      </c>
      <c r="AX5330">
        <f t="shared" ca="1" si="500"/>
        <v>0.45911512896407269</v>
      </c>
    </row>
    <row r="5331" spans="1:50">
      <c r="A5331">
        <f t="shared" ca="1" si="496"/>
        <v>0.86749842768679153</v>
      </c>
      <c r="R5331">
        <f t="shared" ca="1" si="497"/>
        <v>-0.4826793554087534</v>
      </c>
      <c r="AH5331">
        <f t="shared" ca="1" si="498"/>
        <v>10.995168739292019</v>
      </c>
      <c r="AI5331">
        <f t="shared" ca="1" si="499"/>
        <v>0.2393115691618487</v>
      </c>
      <c r="AX5331">
        <f t="shared" ca="1" si="500"/>
        <v>7.7159611973556377</v>
      </c>
    </row>
    <row r="5332" spans="1:50">
      <c r="A5332">
        <f t="shared" ca="1" si="496"/>
        <v>0.74949465939049464</v>
      </c>
      <c r="R5332">
        <f t="shared" ca="1" si="497"/>
        <v>-0.69178450455046225</v>
      </c>
      <c r="AH5332">
        <f t="shared" ca="1" si="498"/>
        <v>11.754476342836639</v>
      </c>
      <c r="AI5332">
        <f t="shared" ca="1" si="499"/>
        <v>0.26863996009467883</v>
      </c>
      <c r="AX5332">
        <f t="shared" ca="1" si="500"/>
        <v>1.1516855716380332</v>
      </c>
    </row>
    <row r="5333" spans="1:50">
      <c r="A5333">
        <f t="shared" ca="1" si="496"/>
        <v>0.75601159787277072</v>
      </c>
      <c r="R5333">
        <f t="shared" ca="1" si="497"/>
        <v>-0.70696163704462422</v>
      </c>
      <c r="AH5333">
        <f t="shared" ca="1" si="498"/>
        <v>13.690157270947964</v>
      </c>
      <c r="AI5333">
        <f t="shared" ca="1" si="499"/>
        <v>0.34079766049575355</v>
      </c>
      <c r="AX5333">
        <f t="shared" ca="1" si="500"/>
        <v>7.5964937249091395</v>
      </c>
    </row>
    <row r="5334" spans="1:50">
      <c r="A5334">
        <f t="shared" ca="1" si="496"/>
        <v>0.11642830539603677</v>
      </c>
      <c r="R5334">
        <f t="shared" ca="1" si="497"/>
        <v>0.80534156624161812</v>
      </c>
      <c r="AH5334">
        <f t="shared" ca="1" si="498"/>
        <v>25.616658102562582</v>
      </c>
      <c r="AI5334">
        <f t="shared" ca="1" si="499"/>
        <v>0.70272631895633653</v>
      </c>
      <c r="AX5334">
        <f t="shared" ca="1" si="500"/>
        <v>2.5376820367986537</v>
      </c>
    </row>
    <row r="5335" spans="1:50">
      <c r="A5335">
        <f t="shared" ca="1" si="496"/>
        <v>0.50592637554487441</v>
      </c>
      <c r="R5335">
        <f t="shared" ca="1" si="497"/>
        <v>0.18991494575655513</v>
      </c>
      <c r="AH5335">
        <f t="shared" ca="1" si="498"/>
        <v>16.115406021384565</v>
      </c>
      <c r="AI5335">
        <f t="shared" ca="1" si="499"/>
        <v>0.42591714545218928</v>
      </c>
      <c r="AX5335">
        <f t="shared" ca="1" si="500"/>
        <v>1.9415210738562005</v>
      </c>
    </row>
    <row r="5336" spans="1:50">
      <c r="A5336">
        <f t="shared" ca="1" si="496"/>
        <v>0.64170092723152228</v>
      </c>
      <c r="R5336">
        <f t="shared" ca="1" si="497"/>
        <v>1.9710131781701266</v>
      </c>
      <c r="AH5336">
        <f t="shared" ca="1" si="498"/>
        <v>39.44593361016728</v>
      </c>
      <c r="AI5336">
        <f t="shared" ca="1" si="499"/>
        <v>0.94430584131950168</v>
      </c>
      <c r="AX5336">
        <f t="shared" ca="1" si="500"/>
        <v>7.7077746528072701</v>
      </c>
    </row>
    <row r="5337" spans="1:50">
      <c r="A5337">
        <f t="shared" ca="1" si="496"/>
        <v>0.75233664775161979</v>
      </c>
      <c r="R5337">
        <f t="shared" ca="1" si="497"/>
        <v>-1.2200284590801007</v>
      </c>
      <c r="AH5337">
        <f t="shared" ca="1" si="498"/>
        <v>35.086819685224967</v>
      </c>
      <c r="AI5337">
        <f t="shared" ca="1" si="499"/>
        <v>0.88879852644950319</v>
      </c>
      <c r="AX5337">
        <f t="shared" ca="1" si="500"/>
        <v>6.5331992322546126</v>
      </c>
    </row>
    <row r="5338" spans="1:50">
      <c r="A5338">
        <f t="shared" ca="1" si="496"/>
        <v>0.62560269675715363</v>
      </c>
      <c r="R5338">
        <f t="shared" ca="1" si="497"/>
        <v>-1.6256080420546555</v>
      </c>
      <c r="AH5338">
        <f t="shared" ca="1" si="498"/>
        <v>34.784608001490142</v>
      </c>
      <c r="AI5338">
        <f t="shared" ca="1" si="499"/>
        <v>0.88424592316584105</v>
      </c>
      <c r="AX5338">
        <f t="shared" ca="1" si="500"/>
        <v>1.0357736489586324</v>
      </c>
    </row>
    <row r="5339" spans="1:50">
      <c r="A5339">
        <f t="shared" ca="1" si="496"/>
        <v>0.7238181090593685</v>
      </c>
      <c r="R5339">
        <f t="shared" ca="1" si="497"/>
        <v>-1.4515802167378602</v>
      </c>
      <c r="AH5339">
        <f t="shared" ca="1" si="498"/>
        <v>6.8020988456619067</v>
      </c>
      <c r="AI5339">
        <f t="shared" ca="1" si="499"/>
        <v>9.2537097412310088E-2</v>
      </c>
      <c r="AX5339">
        <f t="shared" ca="1" si="500"/>
        <v>0.38687356612462759</v>
      </c>
    </row>
    <row r="5340" spans="1:50">
      <c r="A5340">
        <f t="shared" ca="1" si="496"/>
        <v>0.10510270790749587</v>
      </c>
      <c r="R5340">
        <f t="shared" ca="1" si="497"/>
        <v>0.20003083543925268</v>
      </c>
      <c r="AH5340">
        <f t="shared" ca="1" si="498"/>
        <v>21.919935132086437</v>
      </c>
      <c r="AI5340">
        <f t="shared" ca="1" si="499"/>
        <v>0.6057549785068832</v>
      </c>
      <c r="AX5340">
        <f t="shared" ca="1" si="500"/>
        <v>2.1763152969858699</v>
      </c>
    </row>
    <row r="5341" spans="1:50">
      <c r="A5341">
        <f t="shared" ca="1" si="496"/>
        <v>0.11220943505896319</v>
      </c>
      <c r="R5341">
        <f t="shared" ca="1" si="497"/>
        <v>1.2469923507646379</v>
      </c>
      <c r="AH5341">
        <f t="shared" ca="1" si="498"/>
        <v>23.466391066817422</v>
      </c>
      <c r="AI5341">
        <f t="shared" ca="1" si="499"/>
        <v>0.64798379849046683</v>
      </c>
      <c r="AX5341">
        <f t="shared" ca="1" si="500"/>
        <v>6.0081927422490926</v>
      </c>
    </row>
    <row r="5342" spans="1:50">
      <c r="A5342">
        <f t="shared" ca="1" si="496"/>
        <v>0.67792287169226451</v>
      </c>
      <c r="R5342">
        <f t="shared" ca="1" si="497"/>
        <v>1.3820091939062109</v>
      </c>
      <c r="AH5342">
        <f t="shared" ca="1" si="498"/>
        <v>22.951136934468774</v>
      </c>
      <c r="AI5342">
        <f t="shared" ca="1" si="499"/>
        <v>0.63417950343107032</v>
      </c>
      <c r="AX5342">
        <f t="shared" ca="1" si="500"/>
        <v>1.2791050077902104</v>
      </c>
    </row>
    <row r="5343" spans="1:50">
      <c r="A5343">
        <f t="shared" ca="1" si="496"/>
        <v>0.2581872883027404</v>
      </c>
      <c r="R5343">
        <f t="shared" ca="1" si="497"/>
        <v>-0.40104316744798685</v>
      </c>
      <c r="AH5343">
        <f t="shared" ca="1" si="498"/>
        <v>6.2958888297982512</v>
      </c>
      <c r="AI5343">
        <f t="shared" ca="1" si="499"/>
        <v>7.9276432314356771E-2</v>
      </c>
      <c r="AX5343">
        <f t="shared" ca="1" si="500"/>
        <v>0.88783106959487568</v>
      </c>
    </row>
    <row r="5344" spans="1:50">
      <c r="A5344">
        <f t="shared" ca="1" si="496"/>
        <v>0.1299750074219912</v>
      </c>
      <c r="R5344">
        <f t="shared" ca="1" si="497"/>
        <v>-1.4733646202998985</v>
      </c>
      <c r="AH5344">
        <f t="shared" ca="1" si="498"/>
        <v>45.202915453895713</v>
      </c>
      <c r="AI5344">
        <f t="shared" ca="1" si="499"/>
        <v>0.98849398992876369</v>
      </c>
      <c r="AX5344">
        <f t="shared" ca="1" si="500"/>
        <v>0.84270764460104441</v>
      </c>
    </row>
    <row r="5345" spans="1:50">
      <c r="A5345">
        <f t="shared" ca="1" si="496"/>
        <v>0.32594195857269148</v>
      </c>
      <c r="R5345">
        <f t="shared" ca="1" si="497"/>
        <v>-1.5109216484151027</v>
      </c>
      <c r="AH5345">
        <f t="shared" ca="1" si="498"/>
        <v>12.045344832190374</v>
      </c>
      <c r="AI5345">
        <f t="shared" ca="1" si="499"/>
        <v>0.27972207554633099</v>
      </c>
      <c r="AX5345">
        <f t="shared" ca="1" si="500"/>
        <v>0.47518754184767642</v>
      </c>
    </row>
    <row r="5346" spans="1:50">
      <c r="A5346">
        <f t="shared" ca="1" si="496"/>
        <v>2.3752543287588912E-2</v>
      </c>
      <c r="R5346">
        <f t="shared" ca="1" si="497"/>
        <v>0.98195250132996148</v>
      </c>
      <c r="AH5346">
        <f t="shared" ca="1" si="498"/>
        <v>12.260452417681606</v>
      </c>
      <c r="AI5346">
        <f t="shared" ca="1" si="499"/>
        <v>0.28786327414096291</v>
      </c>
      <c r="AX5346">
        <f t="shared" ca="1" si="500"/>
        <v>2.9424614173610548</v>
      </c>
    </row>
    <row r="5347" spans="1:50">
      <c r="A5347">
        <f t="shared" ca="1" si="496"/>
        <v>0.23028406484898412</v>
      </c>
      <c r="R5347">
        <f t="shared" ca="1" si="497"/>
        <v>-1.6503124884735934</v>
      </c>
      <c r="AH5347">
        <f t="shared" ca="1" si="498"/>
        <v>10.98157770429416</v>
      </c>
      <c r="AI5347">
        <f t="shared" ca="1" si="499"/>
        <v>0.23878136077698275</v>
      </c>
      <c r="AX5347">
        <f t="shared" ca="1" si="500"/>
        <v>0.64814219169048937</v>
      </c>
    </row>
    <row r="5348" spans="1:50">
      <c r="A5348">
        <f t="shared" ca="1" si="496"/>
        <v>0.43254504659932969</v>
      </c>
      <c r="R5348">
        <f t="shared" ca="1" si="497"/>
        <v>-0.32967370066725671</v>
      </c>
      <c r="AH5348">
        <f t="shared" ca="1" si="498"/>
        <v>9.6344166907884112</v>
      </c>
      <c r="AI5348">
        <f t="shared" ca="1" si="499"/>
        <v>0.18564396994348464</v>
      </c>
      <c r="AX5348">
        <f t="shared" ca="1" si="500"/>
        <v>5.2740422002617944</v>
      </c>
    </row>
    <row r="5349" spans="1:50">
      <c r="A5349">
        <f t="shared" ca="1" si="496"/>
        <v>0.28766640180072656</v>
      </c>
      <c r="R5349">
        <f t="shared" ca="1" si="497"/>
        <v>-0.16895222466395554</v>
      </c>
      <c r="AH5349">
        <f t="shared" ca="1" si="498"/>
        <v>12.553819893312351</v>
      </c>
      <c r="AI5349">
        <f t="shared" ca="1" si="499"/>
        <v>0.29889179770875518</v>
      </c>
      <c r="AX5349">
        <f t="shared" ca="1" si="500"/>
        <v>0.67503310422564833</v>
      </c>
    </row>
    <row r="5350" spans="1:50">
      <c r="A5350">
        <f t="shared" ca="1" si="496"/>
        <v>0.60112028270409135</v>
      </c>
      <c r="R5350">
        <f t="shared" ca="1" si="497"/>
        <v>0.44424437374089304</v>
      </c>
      <c r="AH5350">
        <f t="shared" ca="1" si="498"/>
        <v>10.180849671128556</v>
      </c>
      <c r="AI5350">
        <f t="shared" ca="1" si="499"/>
        <v>0.20721763354336864</v>
      </c>
      <c r="AX5350">
        <f t="shared" ca="1" si="500"/>
        <v>1.8533949623816968</v>
      </c>
    </row>
    <row r="5351" spans="1:50">
      <c r="A5351">
        <f t="shared" ca="1" si="496"/>
        <v>0.99297035205295026</v>
      </c>
      <c r="R5351">
        <f t="shared" ca="1" si="497"/>
        <v>0.94585912483989287</v>
      </c>
      <c r="AH5351">
        <f t="shared" ca="1" si="498"/>
        <v>12.422829954283912</v>
      </c>
      <c r="AI5351">
        <f t="shared" ca="1" si="499"/>
        <v>0.29397814567766878</v>
      </c>
      <c r="AX5351">
        <f t="shared" ca="1" si="500"/>
        <v>1.3485000652579189</v>
      </c>
    </row>
    <row r="5352" spans="1:50">
      <c r="A5352">
        <f t="shared" ca="1" si="496"/>
        <v>0.54747252896751797</v>
      </c>
      <c r="R5352">
        <f t="shared" ca="1" si="497"/>
        <v>-1.4397004584943944</v>
      </c>
      <c r="AH5352">
        <f t="shared" ca="1" si="498"/>
        <v>13.431624044420971</v>
      </c>
      <c r="AI5352">
        <f t="shared" ca="1" si="499"/>
        <v>0.33137693998571482</v>
      </c>
      <c r="AX5352">
        <f t="shared" ca="1" si="500"/>
        <v>5.3041444473033632</v>
      </c>
    </row>
    <row r="5353" spans="1:50">
      <c r="A5353">
        <f t="shared" ca="1" si="496"/>
        <v>0.80811822855795556</v>
      </c>
      <c r="R5353">
        <f t="shared" ca="1" si="497"/>
        <v>-0.87549429109524812</v>
      </c>
      <c r="AH5353">
        <f t="shared" ca="1" si="498"/>
        <v>6.2142204738801423</v>
      </c>
      <c r="AI5353">
        <f t="shared" ca="1" si="499"/>
        <v>7.72330721959823E-2</v>
      </c>
      <c r="AX5353">
        <f t="shared" ca="1" si="500"/>
        <v>0.24805330392835157</v>
      </c>
    </row>
    <row r="5354" spans="1:50">
      <c r="A5354">
        <f t="shared" ca="1" si="496"/>
        <v>0.34825324732571439</v>
      </c>
      <c r="R5354">
        <f t="shared" ca="1" si="497"/>
        <v>1.6879834133641021</v>
      </c>
      <c r="AH5354">
        <f t="shared" ca="1" si="498"/>
        <v>30.963043821196951</v>
      </c>
      <c r="AI5354">
        <f t="shared" ca="1" si="499"/>
        <v>0.8187971497231662</v>
      </c>
      <c r="AX5354">
        <f t="shared" ca="1" si="500"/>
        <v>1.0879084463549873</v>
      </c>
    </row>
    <row r="5355" spans="1:50">
      <c r="A5355">
        <f t="shared" ca="1" si="496"/>
        <v>0.59505592999277546</v>
      </c>
      <c r="R5355">
        <f t="shared" ca="1" si="497"/>
        <v>1.0948192523816831</v>
      </c>
      <c r="AH5355">
        <f t="shared" ca="1" si="498"/>
        <v>6.5492277966114605</v>
      </c>
      <c r="AI5355">
        <f t="shared" ca="1" si="499"/>
        <v>8.5784769463816413E-2</v>
      </c>
      <c r="AX5355">
        <f t="shared" ca="1" si="500"/>
        <v>5.4723620074557351</v>
      </c>
    </row>
    <row r="5356" spans="1:50">
      <c r="A5356">
        <f t="shared" ca="1" si="496"/>
        <v>0.45830845937299514</v>
      </c>
      <c r="R5356">
        <f t="shared" ca="1" si="497"/>
        <v>-0.51662785078592666</v>
      </c>
      <c r="AH5356">
        <f t="shared" ca="1" si="498"/>
        <v>0.33297629294045428</v>
      </c>
      <c r="AI5356">
        <f t="shared" ca="1" si="499"/>
        <v>2.2174642332073446E-4</v>
      </c>
      <c r="AX5356">
        <f t="shared" ca="1" si="500"/>
        <v>0.87020497125411256</v>
      </c>
    </row>
    <row r="5357" spans="1:50">
      <c r="A5357">
        <f t="shared" ca="1" si="496"/>
        <v>0.45909858351409993</v>
      </c>
      <c r="R5357">
        <f t="shared" ca="1" si="497"/>
        <v>-0.68295265219069567</v>
      </c>
      <c r="AH5357">
        <f t="shared" ca="1" si="498"/>
        <v>14.713496971552679</v>
      </c>
      <c r="AI5357">
        <f t="shared" ca="1" si="499"/>
        <v>0.37743135201168898</v>
      </c>
      <c r="AX5357">
        <f t="shared" ca="1" si="500"/>
        <v>0.11590329336348069</v>
      </c>
    </row>
    <row r="5358" spans="1:50">
      <c r="A5358">
        <f t="shared" ca="1" si="496"/>
        <v>0.44074014709417608</v>
      </c>
      <c r="R5358">
        <f t="shared" ca="1" si="497"/>
        <v>1.329990093380893</v>
      </c>
      <c r="AH5358">
        <f t="shared" ca="1" si="498"/>
        <v>35.847503637251108</v>
      </c>
      <c r="AI5358">
        <f t="shared" ca="1" si="499"/>
        <v>0.89985342335118967</v>
      </c>
      <c r="AX5358">
        <f t="shared" ca="1" si="500"/>
        <v>0.44904945185905021</v>
      </c>
    </row>
    <row r="5359" spans="1:50">
      <c r="A5359">
        <f t="shared" ca="1" si="496"/>
        <v>0.69313264535710684</v>
      </c>
      <c r="R5359">
        <f t="shared" ca="1" si="497"/>
        <v>-0.47547405645347046</v>
      </c>
      <c r="AH5359">
        <f t="shared" ca="1" si="498"/>
        <v>7.8929036506692771</v>
      </c>
      <c r="AI5359">
        <f t="shared" ca="1" si="499"/>
        <v>0.12459585607749679</v>
      </c>
      <c r="AX5359">
        <f t="shared" ca="1" si="500"/>
        <v>7.9818211799836529</v>
      </c>
    </row>
    <row r="5360" spans="1:50">
      <c r="A5360">
        <f t="shared" ca="1" si="496"/>
        <v>0.10206458867453327</v>
      </c>
      <c r="R5360">
        <f t="shared" ca="1" si="497"/>
        <v>-1.369563241995805</v>
      </c>
      <c r="AH5360">
        <f t="shared" ca="1" si="498"/>
        <v>12.286720125627468</v>
      </c>
      <c r="AI5360">
        <f t="shared" ca="1" si="499"/>
        <v>0.28885426055862384</v>
      </c>
      <c r="AX5360">
        <f t="shared" ca="1" si="500"/>
        <v>4.8778814227291569</v>
      </c>
    </row>
    <row r="5361" spans="1:50">
      <c r="A5361">
        <f t="shared" ca="1" si="496"/>
        <v>0.53918547967843189</v>
      </c>
      <c r="R5361">
        <f t="shared" ca="1" si="497"/>
        <v>1.7650197280608715</v>
      </c>
      <c r="AH5361">
        <f t="shared" ca="1" si="498"/>
        <v>45.393576717988338</v>
      </c>
      <c r="AI5361">
        <f t="shared" ca="1" si="499"/>
        <v>0.98939043227347045</v>
      </c>
      <c r="AX5361">
        <f t="shared" ca="1" si="500"/>
        <v>0.88780484157016271</v>
      </c>
    </row>
    <row r="5362" spans="1:50">
      <c r="A5362">
        <f t="shared" ca="1" si="496"/>
        <v>0.47863015136790032</v>
      </c>
      <c r="R5362">
        <f t="shared" ca="1" si="497"/>
        <v>0.76154462918283727</v>
      </c>
      <c r="AH5362">
        <f t="shared" ca="1" si="498"/>
        <v>12.675364848810929</v>
      </c>
      <c r="AI5362">
        <f t="shared" ca="1" si="499"/>
        <v>0.30343580541531068</v>
      </c>
      <c r="AX5362">
        <f t="shared" ca="1" si="500"/>
        <v>3.1560639743706074</v>
      </c>
    </row>
    <row r="5363" spans="1:50">
      <c r="A5363">
        <f t="shared" ca="1" si="496"/>
        <v>0.99994704245253196</v>
      </c>
      <c r="R5363">
        <f t="shared" ca="1" si="497"/>
        <v>-0.7436166128088425</v>
      </c>
      <c r="AH5363">
        <f t="shared" ca="1" si="498"/>
        <v>26.048460467213967</v>
      </c>
      <c r="AI5363">
        <f t="shared" ca="1" si="499"/>
        <v>0.71316187700469391</v>
      </c>
      <c r="AX5363">
        <f t="shared" ca="1" si="500"/>
        <v>2.878505883024943</v>
      </c>
    </row>
    <row r="5364" spans="1:50">
      <c r="A5364">
        <f t="shared" ca="1" si="496"/>
        <v>0.66337086692025926</v>
      </c>
      <c r="R5364">
        <f t="shared" ca="1" si="497"/>
        <v>0.44268630454096425</v>
      </c>
      <c r="AH5364">
        <f t="shared" ca="1" si="498"/>
        <v>15.67783399313894</v>
      </c>
      <c r="AI5364">
        <f t="shared" ca="1" si="499"/>
        <v>0.41099446029873565</v>
      </c>
      <c r="AX5364">
        <f t="shared" ca="1" si="500"/>
        <v>4.5337907069945418</v>
      </c>
    </row>
    <row r="5365" spans="1:50">
      <c r="A5365">
        <f t="shared" ca="1" si="496"/>
        <v>0.99195123866613499</v>
      </c>
      <c r="R5365">
        <f t="shared" ca="1" si="497"/>
        <v>1.1264570055303191</v>
      </c>
      <c r="AH5365">
        <f t="shared" ca="1" si="498"/>
        <v>9.1788212468340173</v>
      </c>
      <c r="AI5365">
        <f t="shared" ca="1" si="499"/>
        <v>0.16850151896266319</v>
      </c>
      <c r="AX5365">
        <f t="shared" ca="1" si="500"/>
        <v>1.6397876697697455</v>
      </c>
    </row>
    <row r="5366" spans="1:50">
      <c r="A5366">
        <f t="shared" ca="1" si="496"/>
        <v>0.51806792388488587</v>
      </c>
      <c r="R5366">
        <f t="shared" ca="1" si="497"/>
        <v>1.3032043539368137</v>
      </c>
      <c r="AH5366">
        <f t="shared" ca="1" si="498"/>
        <v>20.171554025777745</v>
      </c>
      <c r="AI5366">
        <f t="shared" ca="1" si="499"/>
        <v>0.55513190538145207</v>
      </c>
      <c r="AX5366">
        <f t="shared" ca="1" si="500"/>
        <v>2.570222236473414</v>
      </c>
    </row>
    <row r="5367" spans="1:50">
      <c r="A5367">
        <f t="shared" ca="1" si="496"/>
        <v>0.60681581146806873</v>
      </c>
      <c r="R5367">
        <f t="shared" ca="1" si="497"/>
        <v>1.3106567247427161</v>
      </c>
      <c r="AH5367">
        <f t="shared" ca="1" si="498"/>
        <v>19.058548299677103</v>
      </c>
      <c r="AI5367">
        <f t="shared" ca="1" si="499"/>
        <v>0.52131328333829263</v>
      </c>
      <c r="AX5367">
        <f t="shared" ca="1" si="500"/>
        <v>0.69831318081024052</v>
      </c>
    </row>
    <row r="5368" spans="1:50">
      <c r="A5368">
        <f t="shared" ca="1" si="496"/>
        <v>0.69765199071628625</v>
      </c>
      <c r="R5368">
        <f t="shared" ca="1" si="497"/>
        <v>0.91082703603136206</v>
      </c>
      <c r="AH5368">
        <f t="shared" ca="1" si="498"/>
        <v>6.2001487871089012</v>
      </c>
      <c r="AI5368">
        <f t="shared" ca="1" si="499"/>
        <v>7.6883689964575952E-2</v>
      </c>
      <c r="AX5368">
        <f t="shared" ca="1" si="500"/>
        <v>1.4534816463544793</v>
      </c>
    </row>
    <row r="5369" spans="1:50">
      <c r="A5369">
        <f t="shared" ca="1" si="496"/>
        <v>0.20655602847413645</v>
      </c>
      <c r="R5369">
        <f t="shared" ca="1" si="497"/>
        <v>-7.4626013410155831E-2</v>
      </c>
      <c r="AH5369">
        <f t="shared" ca="1" si="498"/>
        <v>7.3466974308917621</v>
      </c>
      <c r="AI5369">
        <f t="shared" ca="1" si="499"/>
        <v>0.10794792628214323</v>
      </c>
      <c r="AX5369">
        <f t="shared" ca="1" si="500"/>
        <v>0.46768264668006337</v>
      </c>
    </row>
    <row r="5370" spans="1:50">
      <c r="A5370">
        <f t="shared" ca="1" si="496"/>
        <v>0.47381701209448523</v>
      </c>
      <c r="R5370">
        <f t="shared" ca="1" si="497"/>
        <v>0.28797079111354745</v>
      </c>
      <c r="AH5370">
        <f t="shared" ca="1" si="498"/>
        <v>18.455641172189996</v>
      </c>
      <c r="AI5370">
        <f t="shared" ca="1" si="499"/>
        <v>0.50247671307118247</v>
      </c>
      <c r="AX5370">
        <f t="shared" ca="1" si="500"/>
        <v>2.5995228562938291</v>
      </c>
    </row>
    <row r="5371" spans="1:50">
      <c r="A5371">
        <f t="shared" ca="1" si="496"/>
        <v>0.22554746611939425</v>
      </c>
      <c r="R5371">
        <f t="shared" ca="1" si="497"/>
        <v>-1.2494273426448805</v>
      </c>
      <c r="AH5371">
        <f t="shared" ca="1" si="498"/>
        <v>20.82976476199449</v>
      </c>
      <c r="AI5371">
        <f t="shared" ca="1" si="499"/>
        <v>0.57454868807971071</v>
      </c>
      <c r="AX5371">
        <f t="shared" ca="1" si="500"/>
        <v>1.5412444562001877</v>
      </c>
    </row>
    <row r="5372" spans="1:50">
      <c r="A5372">
        <f t="shared" ca="1" si="496"/>
        <v>0.86476311420927066</v>
      </c>
      <c r="R5372">
        <f t="shared" ca="1" si="497"/>
        <v>1.2425829327747959</v>
      </c>
      <c r="AH5372">
        <f t="shared" ca="1" si="498"/>
        <v>34.111861514922083</v>
      </c>
      <c r="AI5372">
        <f t="shared" ca="1" si="499"/>
        <v>0.87378352773949297</v>
      </c>
      <c r="AX5372">
        <f t="shared" ca="1" si="500"/>
        <v>0.80710003340415493</v>
      </c>
    </row>
    <row r="5373" spans="1:50">
      <c r="A5373">
        <f t="shared" ca="1" si="496"/>
        <v>0.82765423983984221</v>
      </c>
      <c r="R5373">
        <f t="shared" ca="1" si="497"/>
        <v>0.68383210616709011</v>
      </c>
      <c r="AH5373">
        <f t="shared" ca="1" si="498"/>
        <v>10.580788230161964</v>
      </c>
      <c r="AI5373">
        <f t="shared" ca="1" si="499"/>
        <v>0.2230628717223313</v>
      </c>
      <c r="AX5373">
        <f t="shared" ca="1" si="500"/>
        <v>1.0165352955003675</v>
      </c>
    </row>
    <row r="5374" spans="1:50">
      <c r="A5374">
        <f t="shared" ca="1" si="496"/>
        <v>0.97854471032513357</v>
      </c>
      <c r="R5374">
        <f t="shared" ca="1" si="497"/>
        <v>-0.55006977808108237</v>
      </c>
      <c r="AH5374">
        <f t="shared" ca="1" si="498"/>
        <v>27.595876366477388</v>
      </c>
      <c r="AI5374">
        <f t="shared" ca="1" si="499"/>
        <v>0.74902762210691676</v>
      </c>
      <c r="AX5374">
        <f t="shared" ca="1" si="500"/>
        <v>0.53775484804931484</v>
      </c>
    </row>
    <row r="5375" spans="1:50">
      <c r="A5375">
        <f t="shared" ca="1" si="496"/>
        <v>0.10288168615503146</v>
      </c>
      <c r="R5375">
        <f t="shared" ca="1" si="497"/>
        <v>0.60973429720041994</v>
      </c>
      <c r="AH5375">
        <f t="shared" ca="1" si="498"/>
        <v>2.6767623774552214</v>
      </c>
      <c r="AI5375">
        <f t="shared" ca="1" si="499"/>
        <v>1.4330113650719456E-2</v>
      </c>
      <c r="AX5375">
        <f t="shared" ca="1" si="500"/>
        <v>1.1822758895631553</v>
      </c>
    </row>
    <row r="5376" spans="1:50">
      <c r="A5376">
        <f t="shared" ca="1" si="496"/>
        <v>0.6521938210790903</v>
      </c>
      <c r="R5376">
        <f t="shared" ca="1" si="497"/>
        <v>-4.5537202794434038E-2</v>
      </c>
      <c r="AH5376">
        <f t="shared" ca="1" si="498"/>
        <v>18.002145510350253</v>
      </c>
      <c r="AI5376">
        <f t="shared" ca="1" si="499"/>
        <v>0.48806865402960076</v>
      </c>
      <c r="AX5376">
        <f t="shared" ca="1" si="500"/>
        <v>0.14830877961729982</v>
      </c>
    </row>
    <row r="5377" spans="1:50">
      <c r="A5377">
        <f t="shared" ca="1" si="496"/>
        <v>0.44991273901403228</v>
      </c>
      <c r="R5377">
        <f t="shared" ca="1" si="497"/>
        <v>1.3224010432401692</v>
      </c>
      <c r="AH5377">
        <f t="shared" ca="1" si="498"/>
        <v>29.533525029959055</v>
      </c>
      <c r="AI5377">
        <f t="shared" ca="1" si="499"/>
        <v>0.79056170115034374</v>
      </c>
      <c r="AX5377">
        <f t="shared" ca="1" si="500"/>
        <v>1.9034268318026855</v>
      </c>
    </row>
    <row r="5378" spans="1:50">
      <c r="A5378">
        <f t="shared" ca="1" si="496"/>
        <v>0.33622685913218053</v>
      </c>
      <c r="R5378">
        <f t="shared" ca="1" si="497"/>
        <v>0.73165020085424282</v>
      </c>
      <c r="AH5378">
        <f t="shared" ca="1" si="498"/>
        <v>21.933626603259402</v>
      </c>
      <c r="AI5378">
        <f t="shared" ca="1" si="499"/>
        <v>0.60613934217736587</v>
      </c>
      <c r="AX5378">
        <f t="shared" ca="1" si="500"/>
        <v>0.15992133227620198</v>
      </c>
    </row>
    <row r="5379" spans="1:50">
      <c r="A5379">
        <f t="shared" ref="A5379:A5442" ca="1" si="501">RAND()</f>
        <v>0.28992586733721282</v>
      </c>
      <c r="R5379">
        <f t="shared" ref="R5379:R5442" ca="1" si="502">_xlfn.NORM.INV(RAND(),0,1)</f>
        <v>-0.62376054521584634</v>
      </c>
      <c r="AH5379">
        <f t="shared" ref="AH5379:AH5442" ca="1" si="503">IF(AI5379&lt;$AL$4,$AL$1+SQRT(AI5379*($AL$2-$AL$1)*($AL$3-$AL$1)),$AL$2-SQRT((1-AI5379)*($AL$2-$AL$1)*($AL$2-$AL$3)))</f>
        <v>42.960620174644887</v>
      </c>
      <c r="AI5379">
        <f t="shared" ref="AI5379:AI5442" ca="1" si="504">RAND()</f>
        <v>0.97522356583719172</v>
      </c>
      <c r="AX5379">
        <f t="shared" ref="AX5379:AX5442" ca="1" si="505">-LN(1-RAND())/$AW$2</f>
        <v>8.2055085059707919E-2</v>
      </c>
    </row>
    <row r="5380" spans="1:50">
      <c r="A5380">
        <f t="shared" ca="1" si="501"/>
        <v>0.57679515339089027</v>
      </c>
      <c r="R5380">
        <f t="shared" ca="1" si="502"/>
        <v>0.20181117601254786</v>
      </c>
      <c r="AH5380">
        <f t="shared" ca="1" si="503"/>
        <v>5.9009925650757857</v>
      </c>
      <c r="AI5380">
        <f t="shared" ca="1" si="504"/>
        <v>6.96434265061594E-2</v>
      </c>
      <c r="AX5380">
        <f t="shared" ca="1" si="505"/>
        <v>1.2572114825906344</v>
      </c>
    </row>
    <row r="5381" spans="1:50">
      <c r="A5381">
        <f t="shared" ca="1" si="501"/>
        <v>0.56816255853189945</v>
      </c>
      <c r="R5381">
        <f t="shared" ca="1" si="502"/>
        <v>0.71660459820067091</v>
      </c>
      <c r="AH5381">
        <f t="shared" ca="1" si="503"/>
        <v>12.727329363586925</v>
      </c>
      <c r="AI5381">
        <f t="shared" ca="1" si="504"/>
        <v>0.30537401181473522</v>
      </c>
      <c r="AX5381">
        <f t="shared" ca="1" si="505"/>
        <v>1.4033700454427955</v>
      </c>
    </row>
    <row r="5382" spans="1:50">
      <c r="A5382">
        <f t="shared" ca="1" si="501"/>
        <v>0.75752952048242528</v>
      </c>
      <c r="R5382">
        <f t="shared" ca="1" si="502"/>
        <v>-0.45747981427815787</v>
      </c>
      <c r="AH5382">
        <f t="shared" ca="1" si="503"/>
        <v>29.784565044153677</v>
      </c>
      <c r="AI5382">
        <f t="shared" ca="1" si="504"/>
        <v>0.79566809477297329</v>
      </c>
      <c r="AX5382">
        <f t="shared" ca="1" si="505"/>
        <v>0.35605205634131704</v>
      </c>
    </row>
    <row r="5383" spans="1:50">
      <c r="A5383">
        <f t="shared" ca="1" si="501"/>
        <v>0.3177608413513725</v>
      </c>
      <c r="R5383">
        <f t="shared" ca="1" si="502"/>
        <v>-0.44543345022027903</v>
      </c>
      <c r="AH5383">
        <f t="shared" ca="1" si="503"/>
        <v>27.972999030946912</v>
      </c>
      <c r="AI5383">
        <f t="shared" ca="1" si="504"/>
        <v>0.75740561415466723</v>
      </c>
      <c r="AX5383">
        <f t="shared" ca="1" si="505"/>
        <v>1.1064294405457906</v>
      </c>
    </row>
    <row r="5384" spans="1:50">
      <c r="A5384">
        <f t="shared" ca="1" si="501"/>
        <v>0.82894955362354084</v>
      </c>
      <c r="R5384">
        <f t="shared" ca="1" si="502"/>
        <v>2.004761608439932</v>
      </c>
      <c r="AH5384">
        <f t="shared" ca="1" si="503"/>
        <v>14.529393479065959</v>
      </c>
      <c r="AI5384">
        <f t="shared" ca="1" si="504"/>
        <v>0.37091803651853572</v>
      </c>
      <c r="AX5384">
        <f t="shared" ca="1" si="505"/>
        <v>3.5050954781377928</v>
      </c>
    </row>
    <row r="5385" spans="1:50">
      <c r="A5385">
        <f t="shared" ca="1" si="501"/>
        <v>0.88807026358832208</v>
      </c>
      <c r="R5385">
        <f t="shared" ca="1" si="502"/>
        <v>-0.7399814021833806</v>
      </c>
      <c r="AH5385">
        <f t="shared" ca="1" si="503"/>
        <v>14.137008474422771</v>
      </c>
      <c r="AI5385">
        <f t="shared" ca="1" si="504"/>
        <v>0.35692291941818788</v>
      </c>
      <c r="AX5385">
        <f t="shared" ca="1" si="505"/>
        <v>0.11356642889371243</v>
      </c>
    </row>
    <row r="5386" spans="1:50">
      <c r="A5386">
        <f t="shared" ca="1" si="501"/>
        <v>0.518017584045942</v>
      </c>
      <c r="R5386">
        <f t="shared" ca="1" si="502"/>
        <v>0.65740470755746405</v>
      </c>
      <c r="AH5386">
        <f t="shared" ca="1" si="503"/>
        <v>36.19060583178581</v>
      </c>
      <c r="AI5386">
        <f t="shared" ca="1" si="504"/>
        <v>0.90465031635344595</v>
      </c>
      <c r="AX5386">
        <f t="shared" ca="1" si="505"/>
        <v>4.5706321288686631</v>
      </c>
    </row>
    <row r="5387" spans="1:50">
      <c r="A5387">
        <f t="shared" ca="1" si="501"/>
        <v>0.92624541941368355</v>
      </c>
      <c r="R5387">
        <f t="shared" ca="1" si="502"/>
        <v>-0.43574511209512912</v>
      </c>
      <c r="AH5387">
        <f t="shared" ca="1" si="503"/>
        <v>42.538057819181319</v>
      </c>
      <c r="AI5387">
        <f t="shared" ca="1" si="504"/>
        <v>0.97215970944505947</v>
      </c>
      <c r="AX5387">
        <f t="shared" ca="1" si="505"/>
        <v>1.5362059558315517</v>
      </c>
    </row>
    <row r="5388" spans="1:50">
      <c r="A5388">
        <f t="shared" ca="1" si="501"/>
        <v>0.36512166653332589</v>
      </c>
      <c r="R5388">
        <f t="shared" ca="1" si="502"/>
        <v>1.262394173122354</v>
      </c>
      <c r="AH5388">
        <f t="shared" ca="1" si="503"/>
        <v>40.986955577089716</v>
      </c>
      <c r="AI5388">
        <f t="shared" ca="1" si="504"/>
        <v>0.95938251511532291</v>
      </c>
      <c r="AX5388">
        <f t="shared" ca="1" si="505"/>
        <v>1.2932600031725188</v>
      </c>
    </row>
    <row r="5389" spans="1:50">
      <c r="A5389">
        <f t="shared" ca="1" si="501"/>
        <v>0.93862576749736326</v>
      </c>
      <c r="R5389">
        <f t="shared" ca="1" si="502"/>
        <v>-0.91860544387271414</v>
      </c>
      <c r="AH5389">
        <f t="shared" ca="1" si="503"/>
        <v>11.350805628231591</v>
      </c>
      <c r="AI5389">
        <f t="shared" ca="1" si="504"/>
        <v>0.25311988720663248</v>
      </c>
      <c r="AX5389">
        <f t="shared" ca="1" si="505"/>
        <v>1.9640031733061418</v>
      </c>
    </row>
    <row r="5390" spans="1:50">
      <c r="A5390">
        <f t="shared" ca="1" si="501"/>
        <v>0.13907029858234587</v>
      </c>
      <c r="R5390">
        <f t="shared" ca="1" si="502"/>
        <v>-1.9003295238293093E-2</v>
      </c>
      <c r="AH5390">
        <f t="shared" ca="1" si="503"/>
        <v>24.85513227163684</v>
      </c>
      <c r="AI5390">
        <f t="shared" ca="1" si="504"/>
        <v>0.68386781346156045</v>
      </c>
      <c r="AX5390">
        <f t="shared" ca="1" si="505"/>
        <v>3.6305550072173931</v>
      </c>
    </row>
    <row r="5391" spans="1:50">
      <c r="A5391">
        <f t="shared" ca="1" si="501"/>
        <v>0.15536178996815464</v>
      </c>
      <c r="R5391">
        <f t="shared" ca="1" si="502"/>
        <v>1.0398650527491933</v>
      </c>
      <c r="AH5391">
        <f t="shared" ca="1" si="503"/>
        <v>11.955758705386792</v>
      </c>
      <c r="AI5391">
        <f t="shared" ca="1" si="504"/>
        <v>0.27631785215862348</v>
      </c>
      <c r="AX5391">
        <f t="shared" ca="1" si="505"/>
        <v>7.7355631034478343</v>
      </c>
    </row>
    <row r="5392" spans="1:50">
      <c r="A5392">
        <f t="shared" ca="1" si="501"/>
        <v>0.28213989735480149</v>
      </c>
      <c r="R5392">
        <f t="shared" ca="1" si="502"/>
        <v>1.2201962148838124</v>
      </c>
      <c r="AH5392">
        <f t="shared" ca="1" si="503"/>
        <v>30.215552690519637</v>
      </c>
      <c r="AI5392">
        <f t="shared" ca="1" si="504"/>
        <v>0.8042878223291976</v>
      </c>
      <c r="AX5392">
        <f t="shared" ca="1" si="505"/>
        <v>2.6898775444511629E-2</v>
      </c>
    </row>
    <row r="5393" spans="1:50">
      <c r="A5393">
        <f t="shared" ca="1" si="501"/>
        <v>0.10174169864326033</v>
      </c>
      <c r="R5393">
        <f t="shared" ca="1" si="502"/>
        <v>-2.7342277192585644E-2</v>
      </c>
      <c r="AH5393">
        <f t="shared" ca="1" si="503"/>
        <v>11.18944545825223</v>
      </c>
      <c r="AI5393">
        <f t="shared" ca="1" si="504"/>
        <v>0.24687042808101078</v>
      </c>
      <c r="AX5393">
        <f t="shared" ca="1" si="505"/>
        <v>3.303784536262226</v>
      </c>
    </row>
    <row r="5394" spans="1:50">
      <c r="A5394">
        <f t="shared" ca="1" si="501"/>
        <v>0.25445606207222371</v>
      </c>
      <c r="R5394">
        <f t="shared" ca="1" si="502"/>
        <v>1.0046451541309966</v>
      </c>
      <c r="AH5394">
        <f t="shared" ca="1" si="503"/>
        <v>2.7431085371938271</v>
      </c>
      <c r="AI5394">
        <f t="shared" ca="1" si="504"/>
        <v>1.5049288893651314E-2</v>
      </c>
      <c r="AX5394">
        <f t="shared" ca="1" si="505"/>
        <v>0.50978833489120023</v>
      </c>
    </row>
    <row r="5395" spans="1:50">
      <c r="A5395">
        <f t="shared" ca="1" si="501"/>
        <v>0.92910338732418474</v>
      </c>
      <c r="R5395">
        <f t="shared" ca="1" si="502"/>
        <v>-0.57453986201750207</v>
      </c>
      <c r="AH5395">
        <f t="shared" ca="1" si="503"/>
        <v>27.514028381805932</v>
      </c>
      <c r="AI5395">
        <f t="shared" ca="1" si="504"/>
        <v>0.74719054019288544</v>
      </c>
      <c r="AX5395">
        <f t="shared" ca="1" si="505"/>
        <v>0.2286687645190133</v>
      </c>
    </row>
    <row r="5396" spans="1:50">
      <c r="A5396">
        <f t="shared" ca="1" si="501"/>
        <v>0.42190548937467609</v>
      </c>
      <c r="R5396">
        <f t="shared" ca="1" si="502"/>
        <v>-0.96293512582833141</v>
      </c>
      <c r="AH5396">
        <f t="shared" ca="1" si="503"/>
        <v>14.374006692294721</v>
      </c>
      <c r="AI5396">
        <f t="shared" ca="1" si="504"/>
        <v>0.36539430041966914</v>
      </c>
      <c r="AX5396">
        <f t="shared" ca="1" si="505"/>
        <v>2.8936234326745112</v>
      </c>
    </row>
    <row r="5397" spans="1:50">
      <c r="A5397">
        <f t="shared" ca="1" si="501"/>
        <v>9.4148304762400215E-2</v>
      </c>
      <c r="R5397">
        <f t="shared" ca="1" si="502"/>
        <v>0.43953116403115322</v>
      </c>
      <c r="AH5397">
        <f t="shared" ca="1" si="503"/>
        <v>10.15409226301329</v>
      </c>
      <c r="AI5397">
        <f t="shared" ca="1" si="504"/>
        <v>0.2061518183077713</v>
      </c>
      <c r="AX5397">
        <f t="shared" ca="1" si="505"/>
        <v>1.203951359694299</v>
      </c>
    </row>
    <row r="5398" spans="1:50">
      <c r="A5398">
        <f t="shared" ca="1" si="501"/>
        <v>0.55301870881121151</v>
      </c>
      <c r="R5398">
        <f t="shared" ca="1" si="502"/>
        <v>-1.1105710735712633</v>
      </c>
      <c r="AH5398">
        <f t="shared" ca="1" si="503"/>
        <v>35.423393001208936</v>
      </c>
      <c r="AI5398">
        <f t="shared" ca="1" si="504"/>
        <v>0.89376126420139768</v>
      </c>
      <c r="AX5398">
        <f t="shared" ca="1" si="505"/>
        <v>0.52687341308416569</v>
      </c>
    </row>
    <row r="5399" spans="1:50">
      <c r="A5399">
        <f t="shared" ca="1" si="501"/>
        <v>0.1072925499455597</v>
      </c>
      <c r="R5399">
        <f t="shared" ca="1" si="502"/>
        <v>0.77297588533681394</v>
      </c>
      <c r="AH5399">
        <f t="shared" ca="1" si="503"/>
        <v>13.244333973332637</v>
      </c>
      <c r="AI5399">
        <f t="shared" ca="1" si="504"/>
        <v>0.32451050746804533</v>
      </c>
      <c r="AX5399">
        <f t="shared" ca="1" si="505"/>
        <v>0.8300555875698824</v>
      </c>
    </row>
    <row r="5400" spans="1:50">
      <c r="A5400">
        <f t="shared" ca="1" si="501"/>
        <v>0.82262029741602083</v>
      </c>
      <c r="R5400">
        <f t="shared" ca="1" si="502"/>
        <v>-0.13070901118247946</v>
      </c>
      <c r="AH5400">
        <f t="shared" ca="1" si="503"/>
        <v>24.078809819263274</v>
      </c>
      <c r="AI5400">
        <f t="shared" ca="1" si="504"/>
        <v>0.6640459498070389</v>
      </c>
      <c r="AX5400">
        <f t="shared" ca="1" si="505"/>
        <v>0.47139307816064746</v>
      </c>
    </row>
    <row r="5401" spans="1:50">
      <c r="A5401">
        <f t="shared" ca="1" si="501"/>
        <v>0.61096247219663424</v>
      </c>
      <c r="R5401">
        <f t="shared" ca="1" si="502"/>
        <v>-0.17674455268758235</v>
      </c>
      <c r="AH5401">
        <f t="shared" ca="1" si="503"/>
        <v>29.200242154438357</v>
      </c>
      <c r="AI5401">
        <f t="shared" ca="1" si="504"/>
        <v>0.78368503678299839</v>
      </c>
      <c r="AX5401">
        <f t="shared" ca="1" si="505"/>
        <v>2.548868590052888</v>
      </c>
    </row>
    <row r="5402" spans="1:50">
      <c r="A5402">
        <f t="shared" ca="1" si="501"/>
        <v>0.23075151225649504</v>
      </c>
      <c r="R5402">
        <f t="shared" ca="1" si="502"/>
        <v>0.94919553265820711</v>
      </c>
      <c r="AH5402">
        <f t="shared" ca="1" si="503"/>
        <v>21.67290879754864</v>
      </c>
      <c r="AI5402">
        <f t="shared" ca="1" si="504"/>
        <v>0.59878795200400137</v>
      </c>
      <c r="AX5402">
        <f t="shared" ca="1" si="505"/>
        <v>0.47251172596161312</v>
      </c>
    </row>
    <row r="5403" spans="1:50">
      <c r="A5403">
        <f t="shared" ca="1" si="501"/>
        <v>0.72766496358800603</v>
      </c>
      <c r="R5403">
        <f t="shared" ca="1" si="502"/>
        <v>-0.28555108389471284</v>
      </c>
      <c r="AH5403">
        <f t="shared" ca="1" si="503"/>
        <v>19.197141018701295</v>
      </c>
      <c r="AI5403">
        <f t="shared" ca="1" si="504"/>
        <v>0.52559193928911285</v>
      </c>
      <c r="AX5403">
        <f t="shared" ca="1" si="505"/>
        <v>1.4324861403602751</v>
      </c>
    </row>
    <row r="5404" spans="1:50">
      <c r="A5404">
        <f t="shared" ca="1" si="501"/>
        <v>6.1017667174261381E-2</v>
      </c>
      <c r="R5404">
        <f t="shared" ca="1" si="502"/>
        <v>-0.26317496147348035</v>
      </c>
      <c r="AH5404">
        <f t="shared" ca="1" si="503"/>
        <v>16.470801493630205</v>
      </c>
      <c r="AI5404">
        <f t="shared" ca="1" si="504"/>
        <v>0.43789642376022475</v>
      </c>
      <c r="AX5404">
        <f t="shared" ca="1" si="505"/>
        <v>0.72584815906775479</v>
      </c>
    </row>
    <row r="5405" spans="1:50">
      <c r="A5405">
        <f t="shared" ca="1" si="501"/>
        <v>0.71720024307133179</v>
      </c>
      <c r="R5405">
        <f t="shared" ca="1" si="502"/>
        <v>-1.2071245773973207</v>
      </c>
      <c r="AH5405">
        <f t="shared" ca="1" si="503"/>
        <v>12.393553901197031</v>
      </c>
      <c r="AI5405">
        <f t="shared" ca="1" si="504"/>
        <v>0.29287760590891332</v>
      </c>
      <c r="AX5405">
        <f t="shared" ca="1" si="505"/>
        <v>1.3460384427552843</v>
      </c>
    </row>
    <row r="5406" spans="1:50">
      <c r="A5406">
        <f t="shared" ca="1" si="501"/>
        <v>0.63556498983190546</v>
      </c>
      <c r="R5406">
        <f t="shared" ca="1" si="502"/>
        <v>-3.0632044681891046</v>
      </c>
      <c r="AH5406">
        <f t="shared" ca="1" si="503"/>
        <v>33.97568919617764</v>
      </c>
      <c r="AI5406">
        <f t="shared" ca="1" si="504"/>
        <v>0.87161073163125102</v>
      </c>
      <c r="AX5406">
        <f t="shared" ca="1" si="505"/>
        <v>0.32184828748064065</v>
      </c>
    </row>
    <row r="5407" spans="1:50">
      <c r="A5407">
        <f t="shared" ca="1" si="501"/>
        <v>0.43664359685210885</v>
      </c>
      <c r="R5407">
        <f t="shared" ca="1" si="502"/>
        <v>-0.48209568830558147</v>
      </c>
      <c r="AH5407">
        <f t="shared" ca="1" si="503"/>
        <v>9.3437612121509446</v>
      </c>
      <c r="AI5407">
        <f t="shared" ca="1" si="504"/>
        <v>0.17461174717939298</v>
      </c>
      <c r="AX5407">
        <f t="shared" ca="1" si="505"/>
        <v>1.8958104369394921</v>
      </c>
    </row>
    <row r="5408" spans="1:50">
      <c r="A5408">
        <f t="shared" ca="1" si="501"/>
        <v>0.85496724086031273</v>
      </c>
      <c r="R5408">
        <f t="shared" ca="1" si="502"/>
        <v>1.4461326204305989</v>
      </c>
      <c r="AH5408">
        <f t="shared" ca="1" si="503"/>
        <v>22.754341609542667</v>
      </c>
      <c r="AI5408">
        <f t="shared" ca="1" si="504"/>
        <v>0.62883704943525098</v>
      </c>
      <c r="AX5408">
        <f t="shared" ca="1" si="505"/>
        <v>2.7109338983385962</v>
      </c>
    </row>
    <row r="5409" spans="1:50">
      <c r="A5409">
        <f t="shared" ca="1" si="501"/>
        <v>0.69904829583102435</v>
      </c>
      <c r="R5409">
        <f t="shared" ca="1" si="502"/>
        <v>-0.45375800918021209</v>
      </c>
      <c r="AH5409">
        <f t="shared" ca="1" si="503"/>
        <v>44.69599237744908</v>
      </c>
      <c r="AI5409">
        <f t="shared" ca="1" si="504"/>
        <v>0.98593375156996088</v>
      </c>
      <c r="AX5409">
        <f t="shared" ca="1" si="505"/>
        <v>0.42901524030454963</v>
      </c>
    </row>
    <row r="5410" spans="1:50">
      <c r="A5410">
        <f t="shared" ca="1" si="501"/>
        <v>7.3023319494247563E-4</v>
      </c>
      <c r="R5410">
        <f t="shared" ca="1" si="502"/>
        <v>1.3967700633599247</v>
      </c>
      <c r="AH5410">
        <f t="shared" ca="1" si="503"/>
        <v>10.857150950829492</v>
      </c>
      <c r="AI5410">
        <f t="shared" ca="1" si="504"/>
        <v>0.23391868415692585</v>
      </c>
      <c r="AX5410">
        <f t="shared" ca="1" si="505"/>
        <v>0.20211281969178493</v>
      </c>
    </row>
    <row r="5411" spans="1:50">
      <c r="A5411">
        <f t="shared" ca="1" si="501"/>
        <v>0.100237438390684</v>
      </c>
      <c r="R5411">
        <f t="shared" ca="1" si="502"/>
        <v>3.2229702628199641</v>
      </c>
      <c r="AH5411">
        <f t="shared" ca="1" si="503"/>
        <v>18.501068417336072</v>
      </c>
      <c r="AI5411">
        <f t="shared" ca="1" si="504"/>
        <v>0.50390865457532841</v>
      </c>
      <c r="AX5411">
        <f t="shared" ca="1" si="505"/>
        <v>2.6632114964646174</v>
      </c>
    </row>
    <row r="5412" spans="1:50">
      <c r="A5412">
        <f t="shared" ca="1" si="501"/>
        <v>0.45098610769892833</v>
      </c>
      <c r="R5412">
        <f t="shared" ca="1" si="502"/>
        <v>1.5441302080479093</v>
      </c>
      <c r="AH5412">
        <f t="shared" ca="1" si="503"/>
        <v>15.618060817835023</v>
      </c>
      <c r="AI5412">
        <f t="shared" ca="1" si="504"/>
        <v>0.40894112903695445</v>
      </c>
      <c r="AX5412">
        <f t="shared" ca="1" si="505"/>
        <v>1.1940292967121866</v>
      </c>
    </row>
    <row r="5413" spans="1:50">
      <c r="A5413">
        <f t="shared" ca="1" si="501"/>
        <v>0.69465625035548184</v>
      </c>
      <c r="R5413">
        <f t="shared" ca="1" si="502"/>
        <v>-0.64499570024365027</v>
      </c>
      <c r="AH5413">
        <f t="shared" ca="1" si="503"/>
        <v>9.8708954309281438</v>
      </c>
      <c r="AI5413">
        <f t="shared" ca="1" si="504"/>
        <v>0.19486915321663623</v>
      </c>
      <c r="AX5413">
        <f t="shared" ca="1" si="505"/>
        <v>1.4433865608961918</v>
      </c>
    </row>
    <row r="5414" spans="1:50">
      <c r="A5414">
        <f t="shared" ca="1" si="501"/>
        <v>4.826925864672893E-2</v>
      </c>
      <c r="R5414">
        <f t="shared" ca="1" si="502"/>
        <v>-0.91703600055884604</v>
      </c>
      <c r="AH5414">
        <f t="shared" ca="1" si="503"/>
        <v>43.446934574263089</v>
      </c>
      <c r="AI5414">
        <f t="shared" ca="1" si="504"/>
        <v>0.97852866676300576</v>
      </c>
      <c r="AX5414">
        <f t="shared" ca="1" si="505"/>
        <v>0.37837333182707222</v>
      </c>
    </row>
    <row r="5415" spans="1:50">
      <c r="A5415">
        <f t="shared" ca="1" si="501"/>
        <v>0.73723377388664435</v>
      </c>
      <c r="R5415">
        <f t="shared" ca="1" si="502"/>
        <v>-1.2885426001565481</v>
      </c>
      <c r="AH5415">
        <f t="shared" ca="1" si="503"/>
        <v>32.770169820077498</v>
      </c>
      <c r="AI5415">
        <f t="shared" ca="1" si="504"/>
        <v>0.85156647598551594</v>
      </c>
      <c r="AX5415">
        <f t="shared" ca="1" si="505"/>
        <v>2.0998471979079376</v>
      </c>
    </row>
    <row r="5416" spans="1:50">
      <c r="A5416">
        <f t="shared" ca="1" si="501"/>
        <v>0.92426256185984235</v>
      </c>
      <c r="R5416">
        <f t="shared" ca="1" si="502"/>
        <v>1.2783566100717967</v>
      </c>
      <c r="AH5416">
        <f t="shared" ca="1" si="503"/>
        <v>11.285370102443423</v>
      </c>
      <c r="AI5416">
        <f t="shared" ca="1" si="504"/>
        <v>0.25058871594760912</v>
      </c>
      <c r="AX5416">
        <f t="shared" ca="1" si="505"/>
        <v>0.1525702254545506</v>
      </c>
    </row>
    <row r="5417" spans="1:50">
      <c r="A5417">
        <f t="shared" ca="1" si="501"/>
        <v>0.88961232649582589</v>
      </c>
      <c r="R5417">
        <f t="shared" ca="1" si="502"/>
        <v>-0.91525037460390868</v>
      </c>
      <c r="AH5417">
        <f t="shared" ca="1" si="503"/>
        <v>15.478857937914334</v>
      </c>
      <c r="AI5417">
        <f t="shared" ca="1" si="504"/>
        <v>0.40414537536464989</v>
      </c>
      <c r="AX5417">
        <f t="shared" ca="1" si="505"/>
        <v>0.2701564074431167</v>
      </c>
    </row>
    <row r="5418" spans="1:50">
      <c r="A5418">
        <f t="shared" ca="1" si="501"/>
        <v>8.3770307518544418E-2</v>
      </c>
      <c r="R5418">
        <f t="shared" ca="1" si="502"/>
        <v>-1.1452913652780761</v>
      </c>
      <c r="AH5418">
        <f t="shared" ca="1" si="503"/>
        <v>19.505371973728966</v>
      </c>
      <c r="AI5418">
        <f t="shared" ca="1" si="504"/>
        <v>0.53503883076968262</v>
      </c>
      <c r="AX5418">
        <f t="shared" ca="1" si="505"/>
        <v>2.1352926378350303</v>
      </c>
    </row>
    <row r="5419" spans="1:50">
      <c r="A5419">
        <f t="shared" ca="1" si="501"/>
        <v>0.41749607637076869</v>
      </c>
      <c r="R5419">
        <f t="shared" ca="1" si="502"/>
        <v>-0.93695497312921805</v>
      </c>
      <c r="AH5419">
        <f t="shared" ca="1" si="503"/>
        <v>5.6328383655479595</v>
      </c>
      <c r="AI5419">
        <f t="shared" ca="1" si="504"/>
        <v>6.3457736104778006E-2</v>
      </c>
      <c r="AX5419">
        <f t="shared" ca="1" si="505"/>
        <v>1.5284203090732997</v>
      </c>
    </row>
    <row r="5420" spans="1:50">
      <c r="A5420">
        <f t="shared" ca="1" si="501"/>
        <v>0.35413318683799389</v>
      </c>
      <c r="R5420">
        <f t="shared" ca="1" si="502"/>
        <v>1.9269753932031395</v>
      </c>
      <c r="AH5420">
        <f t="shared" ca="1" si="503"/>
        <v>25.184071351299782</v>
      </c>
      <c r="AI5420">
        <f t="shared" ca="1" si="504"/>
        <v>0.69208484265130987</v>
      </c>
      <c r="AX5420">
        <f t="shared" ca="1" si="505"/>
        <v>2.8129822260258726</v>
      </c>
    </row>
    <row r="5421" spans="1:50">
      <c r="A5421">
        <f t="shared" ca="1" si="501"/>
        <v>3.0968531385675235E-2</v>
      </c>
      <c r="R5421">
        <f t="shared" ca="1" si="502"/>
        <v>-0.32912124885004607</v>
      </c>
      <c r="AH5421">
        <f t="shared" ca="1" si="503"/>
        <v>38.652193665883686</v>
      </c>
      <c r="AI5421">
        <f t="shared" ca="1" si="504"/>
        <v>0.93561364570169481</v>
      </c>
      <c r="AX5421">
        <f t="shared" ca="1" si="505"/>
        <v>2.8808321693746213</v>
      </c>
    </row>
    <row r="5422" spans="1:50">
      <c r="A5422">
        <f t="shared" ca="1" si="501"/>
        <v>0.12984451141085851</v>
      </c>
      <c r="R5422">
        <f t="shared" ca="1" si="502"/>
        <v>2.513213186641571</v>
      </c>
      <c r="AH5422">
        <f t="shared" ca="1" si="503"/>
        <v>32.844313333857286</v>
      </c>
      <c r="AI5422">
        <f t="shared" ca="1" si="504"/>
        <v>0.85284120750656656</v>
      </c>
      <c r="AX5422">
        <f t="shared" ca="1" si="505"/>
        <v>5.9805055066776935</v>
      </c>
    </row>
    <row r="5423" spans="1:50">
      <c r="A5423">
        <f t="shared" ca="1" si="501"/>
        <v>0.93169302560755562</v>
      </c>
      <c r="R5423">
        <f t="shared" ca="1" si="502"/>
        <v>1.4673984035636929</v>
      </c>
      <c r="AH5423">
        <f t="shared" ca="1" si="503"/>
        <v>13.967549832050658</v>
      </c>
      <c r="AI5423">
        <f t="shared" ca="1" si="504"/>
        <v>0.35083126744712367</v>
      </c>
      <c r="AX5423">
        <f t="shared" ca="1" si="505"/>
        <v>1.4834974871692268</v>
      </c>
    </row>
    <row r="5424" spans="1:50">
      <c r="A5424">
        <f t="shared" ca="1" si="501"/>
        <v>0.35643302505999386</v>
      </c>
      <c r="R5424">
        <f t="shared" ca="1" si="502"/>
        <v>0.71290130572527022</v>
      </c>
      <c r="AH5424">
        <f t="shared" ca="1" si="503"/>
        <v>13.565288827217522</v>
      </c>
      <c r="AI5424">
        <f t="shared" ca="1" si="504"/>
        <v>0.33625591087795981</v>
      </c>
      <c r="AX5424">
        <f t="shared" ca="1" si="505"/>
        <v>1.3274302934436344</v>
      </c>
    </row>
    <row r="5425" spans="1:50">
      <c r="A5425">
        <f t="shared" ca="1" si="501"/>
        <v>0.21280716062910376</v>
      </c>
      <c r="R5425">
        <f t="shared" ca="1" si="502"/>
        <v>1.014819536447126</v>
      </c>
      <c r="AH5425">
        <f t="shared" ca="1" si="503"/>
        <v>24.323911795395212</v>
      </c>
      <c r="AI5425">
        <f t="shared" ca="1" si="504"/>
        <v>0.6703692472546775</v>
      </c>
      <c r="AX5425">
        <f t="shared" ca="1" si="505"/>
        <v>1.6245677158368794</v>
      </c>
    </row>
    <row r="5426" spans="1:50">
      <c r="A5426">
        <f t="shared" ca="1" si="501"/>
        <v>0.35362737059181881</v>
      </c>
      <c r="R5426">
        <f t="shared" ca="1" si="502"/>
        <v>0.45975665189209042</v>
      </c>
      <c r="AH5426">
        <f t="shared" ca="1" si="503"/>
        <v>21.930261260622792</v>
      </c>
      <c r="AI5426">
        <f t="shared" ca="1" si="504"/>
        <v>0.60604488355155317</v>
      </c>
      <c r="AX5426">
        <f t="shared" ca="1" si="505"/>
        <v>3.4923583575596155</v>
      </c>
    </row>
    <row r="5427" spans="1:50">
      <c r="A5427">
        <f t="shared" ca="1" si="501"/>
        <v>0.92993700396058998</v>
      </c>
      <c r="R5427">
        <f t="shared" ca="1" si="502"/>
        <v>-0.19114438336863762</v>
      </c>
      <c r="AH5427">
        <f t="shared" ca="1" si="503"/>
        <v>33.043100459283046</v>
      </c>
      <c r="AI5427">
        <f t="shared" ca="1" si="504"/>
        <v>0.85623177898301661</v>
      </c>
      <c r="AX5427">
        <f t="shared" ca="1" si="505"/>
        <v>8.9869445629152944E-2</v>
      </c>
    </row>
    <row r="5428" spans="1:50">
      <c r="A5428">
        <f t="shared" ca="1" si="501"/>
        <v>0.15062397686173035</v>
      </c>
      <c r="R5428">
        <f t="shared" ca="1" si="502"/>
        <v>-0.72664928542089302</v>
      </c>
      <c r="AH5428">
        <f t="shared" ca="1" si="503"/>
        <v>28.368890421737348</v>
      </c>
      <c r="AI5428">
        <f t="shared" ca="1" si="504"/>
        <v>0.7660475492065969</v>
      </c>
      <c r="AX5428">
        <f t="shared" ca="1" si="505"/>
        <v>9.9540483613089119</v>
      </c>
    </row>
    <row r="5429" spans="1:50">
      <c r="A5429">
        <f t="shared" ca="1" si="501"/>
        <v>0.23763363729485532</v>
      </c>
      <c r="R5429">
        <f t="shared" ca="1" si="502"/>
        <v>-0.21250606957344215</v>
      </c>
      <c r="AH5429">
        <f t="shared" ca="1" si="503"/>
        <v>32.669821608309007</v>
      </c>
      <c r="AI5429">
        <f t="shared" ca="1" si="504"/>
        <v>0.84983245845608335</v>
      </c>
      <c r="AX5429">
        <f t="shared" ca="1" si="505"/>
        <v>0.44918125405629661</v>
      </c>
    </row>
    <row r="5430" spans="1:50">
      <c r="A5430">
        <f t="shared" ca="1" si="501"/>
        <v>0.96289062153175842</v>
      </c>
      <c r="R5430">
        <f t="shared" ca="1" si="502"/>
        <v>-0.9761782498007916</v>
      </c>
      <c r="AH5430">
        <f t="shared" ca="1" si="503"/>
        <v>8.8255062104437627</v>
      </c>
      <c r="AI5430">
        <f t="shared" ca="1" si="504"/>
        <v>0.15577911974116287</v>
      </c>
      <c r="AX5430">
        <f t="shared" ca="1" si="505"/>
        <v>0.14940812042954565</v>
      </c>
    </row>
    <row r="5431" spans="1:50">
      <c r="A5431">
        <f t="shared" ca="1" si="501"/>
        <v>0.80954111978128629</v>
      </c>
      <c r="R5431">
        <f t="shared" ca="1" si="502"/>
        <v>-6.4069547279764799E-2</v>
      </c>
      <c r="AH5431">
        <f t="shared" ca="1" si="503"/>
        <v>13.731915783224295</v>
      </c>
      <c r="AI5431">
        <f t="shared" ca="1" si="504"/>
        <v>0.34231303362243271</v>
      </c>
      <c r="AX5431">
        <f t="shared" ca="1" si="505"/>
        <v>0.77767690589901717</v>
      </c>
    </row>
    <row r="5432" spans="1:50">
      <c r="A5432">
        <f t="shared" ca="1" si="501"/>
        <v>0.2932148628844079</v>
      </c>
      <c r="R5432">
        <f t="shared" ca="1" si="502"/>
        <v>1.3893925541304086</v>
      </c>
      <c r="AH5432">
        <f t="shared" ca="1" si="503"/>
        <v>21.368894464203162</v>
      </c>
      <c r="AI5432">
        <f t="shared" ca="1" si="504"/>
        <v>0.59012989789903181</v>
      </c>
      <c r="AX5432">
        <f t="shared" ca="1" si="505"/>
        <v>3.5644747803355847</v>
      </c>
    </row>
    <row r="5433" spans="1:50">
      <c r="A5433">
        <f t="shared" ca="1" si="501"/>
        <v>7.3578848298752164E-2</v>
      </c>
      <c r="R5433">
        <f t="shared" ca="1" si="502"/>
        <v>0.24026116472803713</v>
      </c>
      <c r="AH5433">
        <f t="shared" ca="1" si="503"/>
        <v>27.640572101831875</v>
      </c>
      <c r="AI5433">
        <f t="shared" ca="1" si="504"/>
        <v>0.7500279920333105</v>
      </c>
      <c r="AX5433">
        <f t="shared" ca="1" si="505"/>
        <v>0.72351860329412665</v>
      </c>
    </row>
    <row r="5434" spans="1:50">
      <c r="A5434">
        <f t="shared" ca="1" si="501"/>
        <v>4.5271513498477578E-2</v>
      </c>
      <c r="R5434">
        <f t="shared" ca="1" si="502"/>
        <v>1.6089959895616539</v>
      </c>
      <c r="AH5434">
        <f t="shared" ca="1" si="503"/>
        <v>2.3349891139121772</v>
      </c>
      <c r="AI5434">
        <f t="shared" ca="1" si="504"/>
        <v>1.0904348324176749E-2</v>
      </c>
      <c r="AX5434">
        <f t="shared" ca="1" si="505"/>
        <v>0.56764178423317302</v>
      </c>
    </row>
    <row r="5435" spans="1:50">
      <c r="A5435">
        <f t="shared" ca="1" si="501"/>
        <v>0.15604836196106842</v>
      </c>
      <c r="R5435">
        <f t="shared" ca="1" si="502"/>
        <v>1.4355165591418293</v>
      </c>
      <c r="AH5435">
        <f t="shared" ca="1" si="503"/>
        <v>20.427440027553974</v>
      </c>
      <c r="AI5435">
        <f t="shared" ca="1" si="504"/>
        <v>0.56273184833804157</v>
      </c>
      <c r="AX5435">
        <f t="shared" ca="1" si="505"/>
        <v>2.5118623662287516</v>
      </c>
    </row>
    <row r="5436" spans="1:50">
      <c r="A5436">
        <f t="shared" ca="1" si="501"/>
        <v>0.93047004511746201</v>
      </c>
      <c r="R5436">
        <f t="shared" ca="1" si="502"/>
        <v>0.19624671341080022</v>
      </c>
      <c r="AH5436">
        <f t="shared" ca="1" si="503"/>
        <v>28.766087805444716</v>
      </c>
      <c r="AI5436">
        <f t="shared" ca="1" si="504"/>
        <v>0.77456048645695819</v>
      </c>
      <c r="AX5436">
        <f t="shared" ca="1" si="505"/>
        <v>2.1550152483297671</v>
      </c>
    </row>
    <row r="5437" spans="1:50">
      <c r="A5437">
        <f t="shared" ca="1" si="501"/>
        <v>0.14543738467001932</v>
      </c>
      <c r="R5437">
        <f t="shared" ca="1" si="502"/>
        <v>4.7636641839752768E-3</v>
      </c>
      <c r="AH5437">
        <f t="shared" ca="1" si="503"/>
        <v>22.799884558101166</v>
      </c>
      <c r="AI5437">
        <f t="shared" ca="1" si="504"/>
        <v>0.63007685997368834</v>
      </c>
      <c r="AX5437">
        <f t="shared" ca="1" si="505"/>
        <v>0.59546297003957649</v>
      </c>
    </row>
    <row r="5438" spans="1:50">
      <c r="A5438">
        <f t="shared" ca="1" si="501"/>
        <v>0.2416248935513633</v>
      </c>
      <c r="R5438">
        <f t="shared" ca="1" si="502"/>
        <v>0.78139311749053486</v>
      </c>
      <c r="AH5438">
        <f t="shared" ca="1" si="503"/>
        <v>21.69640340119544</v>
      </c>
      <c r="AI5438">
        <f t="shared" ca="1" si="504"/>
        <v>0.59945320978606942</v>
      </c>
      <c r="AX5438">
        <f t="shared" ca="1" si="505"/>
        <v>3.4347584642509532</v>
      </c>
    </row>
    <row r="5439" spans="1:50">
      <c r="A5439">
        <f t="shared" ca="1" si="501"/>
        <v>0.22531108917926745</v>
      </c>
      <c r="R5439">
        <f t="shared" ca="1" si="502"/>
        <v>-0.76131716692652385</v>
      </c>
      <c r="AH5439">
        <f t="shared" ca="1" si="503"/>
        <v>22.191374941302787</v>
      </c>
      <c r="AI5439">
        <f t="shared" ca="1" si="504"/>
        <v>0.61334018617239872</v>
      </c>
      <c r="AX5439">
        <f t="shared" ca="1" si="505"/>
        <v>4.579173759709934</v>
      </c>
    </row>
    <row r="5440" spans="1:50">
      <c r="A5440">
        <f t="shared" ca="1" si="501"/>
        <v>0.49066490620212677</v>
      </c>
      <c r="R5440">
        <f t="shared" ca="1" si="502"/>
        <v>-1.4709702264366928</v>
      </c>
      <c r="AH5440">
        <f t="shared" ca="1" si="503"/>
        <v>25.197936221453336</v>
      </c>
      <c r="AI5440">
        <f t="shared" ca="1" si="504"/>
        <v>0.69242881616245178</v>
      </c>
      <c r="AX5440">
        <f t="shared" ca="1" si="505"/>
        <v>0.19208083457646777</v>
      </c>
    </row>
    <row r="5441" spans="1:50">
      <c r="A5441">
        <f t="shared" ca="1" si="501"/>
        <v>0.4628427660379214</v>
      </c>
      <c r="R5441">
        <f t="shared" ca="1" si="502"/>
        <v>-1.4759222888918375</v>
      </c>
      <c r="AH5441">
        <f t="shared" ca="1" si="503"/>
        <v>15.074840315161389</v>
      </c>
      <c r="AI5441">
        <f t="shared" ca="1" si="504"/>
        <v>0.39011661049426183</v>
      </c>
      <c r="AX5441">
        <f t="shared" ca="1" si="505"/>
        <v>1.5132463852559963</v>
      </c>
    </row>
    <row r="5442" spans="1:50">
      <c r="A5442">
        <f t="shared" ca="1" si="501"/>
        <v>0.72351889142592574</v>
      </c>
      <c r="R5442">
        <f t="shared" ca="1" si="502"/>
        <v>1.6676171693812714</v>
      </c>
      <c r="AH5442">
        <f t="shared" ca="1" si="503"/>
        <v>38.346620976495863</v>
      </c>
      <c r="AI5442">
        <f t="shared" ca="1" si="504"/>
        <v>0.93209937866727688</v>
      </c>
      <c r="AX5442">
        <f t="shared" ca="1" si="505"/>
        <v>1.024258278821899</v>
      </c>
    </row>
    <row r="5443" spans="1:50">
      <c r="A5443">
        <f t="shared" ref="A5443:A5506" ca="1" si="506">RAND()</f>
        <v>0.28446325317046872</v>
      </c>
      <c r="R5443">
        <f t="shared" ref="R5443:R5506" ca="1" si="507">_xlfn.NORM.INV(RAND(),0,1)</f>
        <v>-1.6267026022855962</v>
      </c>
      <c r="AH5443">
        <f t="shared" ref="AH5443:AH5506" ca="1" si="508">IF(AI5443&lt;$AL$4,$AL$1+SQRT(AI5443*($AL$2-$AL$1)*($AL$3-$AL$1)),$AL$2-SQRT((1-AI5443)*($AL$2-$AL$1)*($AL$2-$AL$3)))</f>
        <v>22.499936306374185</v>
      </c>
      <c r="AI5443">
        <f t="shared" ref="AI5443:AI5506" ca="1" si="509">RAND()</f>
        <v>0.62187324842326164</v>
      </c>
      <c r="AX5443">
        <f t="shared" ref="AX5443:AX5506" ca="1" si="510">-LN(1-RAND())/$AW$2</f>
        <v>2.1943242242136898</v>
      </c>
    </row>
    <row r="5444" spans="1:50">
      <c r="A5444">
        <f t="shared" ca="1" si="506"/>
        <v>0.52792898109061437</v>
      </c>
      <c r="R5444">
        <f t="shared" ca="1" si="507"/>
        <v>-1.4456731706507464</v>
      </c>
      <c r="AH5444">
        <f t="shared" ca="1" si="508"/>
        <v>11.670147848527705</v>
      </c>
      <c r="AI5444">
        <f t="shared" ca="1" si="509"/>
        <v>0.26541121702313741</v>
      </c>
      <c r="AX5444">
        <f t="shared" ca="1" si="510"/>
        <v>3.3237235377828855</v>
      </c>
    </row>
    <row r="5445" spans="1:50">
      <c r="A5445">
        <f t="shared" ca="1" si="506"/>
        <v>0.31966763392893138</v>
      </c>
      <c r="R5445">
        <f t="shared" ca="1" si="507"/>
        <v>0.7343256077153324</v>
      </c>
      <c r="AH5445">
        <f t="shared" ca="1" si="508"/>
        <v>25.627236688085571</v>
      </c>
      <c r="AI5445">
        <f t="shared" ca="1" si="509"/>
        <v>0.70298420427069896</v>
      </c>
      <c r="AX5445">
        <f t="shared" ca="1" si="510"/>
        <v>0.93118510268327837</v>
      </c>
    </row>
    <row r="5446" spans="1:50">
      <c r="A5446">
        <f t="shared" ca="1" si="506"/>
        <v>0.4524298987796781</v>
      </c>
      <c r="R5446">
        <f t="shared" ca="1" si="507"/>
        <v>0.31442200576791551</v>
      </c>
      <c r="AH5446">
        <f t="shared" ca="1" si="508"/>
        <v>28.358912135498748</v>
      </c>
      <c r="AI5446">
        <f t="shared" ca="1" si="509"/>
        <v>0.76583165802046826</v>
      </c>
      <c r="AX5446">
        <f t="shared" ca="1" si="510"/>
        <v>3.2096374395974565</v>
      </c>
    </row>
    <row r="5447" spans="1:50">
      <c r="A5447">
        <f t="shared" ca="1" si="506"/>
        <v>0.48406201205178501</v>
      </c>
      <c r="R5447">
        <f t="shared" ca="1" si="507"/>
        <v>-0.47071115091212234</v>
      </c>
      <c r="AH5447">
        <f t="shared" ca="1" si="508"/>
        <v>23.182986971582675</v>
      </c>
      <c r="AI5447">
        <f t="shared" ca="1" si="509"/>
        <v>0.64042390611684774</v>
      </c>
      <c r="AX5447">
        <f t="shared" ca="1" si="510"/>
        <v>0.31209666238434869</v>
      </c>
    </row>
    <row r="5448" spans="1:50">
      <c r="A5448">
        <f t="shared" ca="1" si="506"/>
        <v>0.14918462151255718</v>
      </c>
      <c r="R5448">
        <f t="shared" ca="1" si="507"/>
        <v>0.14287576125026633</v>
      </c>
      <c r="AH5448">
        <f t="shared" ca="1" si="508"/>
        <v>14.900498182021082</v>
      </c>
      <c r="AI5448">
        <f t="shared" ca="1" si="509"/>
        <v>0.38401248606484739</v>
      </c>
      <c r="AX5448">
        <f t="shared" ca="1" si="510"/>
        <v>1.9223841945339419</v>
      </c>
    </row>
    <row r="5449" spans="1:50">
      <c r="A5449">
        <f t="shared" ca="1" si="506"/>
        <v>0.46491029980440868</v>
      </c>
      <c r="R5449">
        <f t="shared" ca="1" si="507"/>
        <v>-1.183741482861848</v>
      </c>
      <c r="AH5449">
        <f t="shared" ca="1" si="508"/>
        <v>13.687934116818077</v>
      </c>
      <c r="AI5449">
        <f t="shared" ca="1" si="509"/>
        <v>0.34071693564772776</v>
      </c>
      <c r="AX5449">
        <f t="shared" ca="1" si="510"/>
        <v>1.6447768954072597</v>
      </c>
    </row>
    <row r="5450" spans="1:50">
      <c r="A5450">
        <f t="shared" ca="1" si="506"/>
        <v>0.20490168471238357</v>
      </c>
      <c r="R5450">
        <f t="shared" ca="1" si="507"/>
        <v>0.5581602314341505</v>
      </c>
      <c r="AH5450">
        <f t="shared" ca="1" si="508"/>
        <v>10.62486130726171</v>
      </c>
      <c r="AI5450">
        <f t="shared" ca="1" si="509"/>
        <v>0.22479922646381212</v>
      </c>
      <c r="AX5450">
        <f t="shared" ca="1" si="510"/>
        <v>1.5282731377869159</v>
      </c>
    </row>
    <row r="5451" spans="1:50">
      <c r="A5451">
        <f t="shared" ca="1" si="506"/>
        <v>0.21223902608977196</v>
      </c>
      <c r="R5451">
        <f t="shared" ca="1" si="507"/>
        <v>0.4599812116250957</v>
      </c>
      <c r="AH5451">
        <f t="shared" ca="1" si="508"/>
        <v>13.440013144186572</v>
      </c>
      <c r="AI5451">
        <f t="shared" ca="1" si="509"/>
        <v>0.33168368055137476</v>
      </c>
      <c r="AX5451">
        <f t="shared" ca="1" si="510"/>
        <v>3.5778759125074791</v>
      </c>
    </row>
    <row r="5452" spans="1:50">
      <c r="A5452">
        <f t="shared" ca="1" si="506"/>
        <v>0.25952289878585855</v>
      </c>
      <c r="R5452">
        <f t="shared" ca="1" si="507"/>
        <v>-0.50287833605526788</v>
      </c>
      <c r="AH5452">
        <f t="shared" ca="1" si="508"/>
        <v>19.665503126810165</v>
      </c>
      <c r="AI5452">
        <f t="shared" ca="1" si="509"/>
        <v>0.53990914972521797</v>
      </c>
      <c r="AX5452">
        <f t="shared" ca="1" si="510"/>
        <v>0.23217361451808152</v>
      </c>
    </row>
    <row r="5453" spans="1:50">
      <c r="A5453">
        <f t="shared" ca="1" si="506"/>
        <v>0.33297809462187378</v>
      </c>
      <c r="R5453">
        <f t="shared" ca="1" si="507"/>
        <v>-1.2550668935999048</v>
      </c>
      <c r="AH5453">
        <f t="shared" ca="1" si="508"/>
        <v>38.111435820172609</v>
      </c>
      <c r="AI5453">
        <f t="shared" ca="1" si="509"/>
        <v>0.92933102087106256</v>
      </c>
      <c r="AX5453">
        <f t="shared" ca="1" si="510"/>
        <v>3.9409225209736438</v>
      </c>
    </row>
    <row r="5454" spans="1:50">
      <c r="A5454">
        <f t="shared" ca="1" si="506"/>
        <v>0.59130402493054002</v>
      </c>
      <c r="R5454">
        <f t="shared" ca="1" si="507"/>
        <v>-0.18302257213544201</v>
      </c>
      <c r="AH5454">
        <f t="shared" ca="1" si="508"/>
        <v>27.497785182340731</v>
      </c>
      <c r="AI5454">
        <f t="shared" ca="1" si="509"/>
        <v>0.74682516414995781</v>
      </c>
      <c r="AX5454">
        <f t="shared" ca="1" si="510"/>
        <v>4.1475990021554422E-2</v>
      </c>
    </row>
    <row r="5455" spans="1:50">
      <c r="A5455">
        <f t="shared" ca="1" si="506"/>
        <v>0.77315921632530971</v>
      </c>
      <c r="R5455">
        <f t="shared" ca="1" si="507"/>
        <v>-0.64536679505265226</v>
      </c>
      <c r="AH5455">
        <f t="shared" ca="1" si="508"/>
        <v>9.8484681909991139</v>
      </c>
      <c r="AI5455">
        <f t="shared" ca="1" si="509"/>
        <v>0.19398465141824273</v>
      </c>
      <c r="AX5455">
        <f t="shared" ca="1" si="510"/>
        <v>6.3753370941705301</v>
      </c>
    </row>
    <row r="5456" spans="1:50">
      <c r="A5456">
        <f t="shared" ca="1" si="506"/>
        <v>0.13663086399155266</v>
      </c>
      <c r="R5456">
        <f t="shared" ca="1" si="507"/>
        <v>0.49848793198778274</v>
      </c>
      <c r="AH5456">
        <f t="shared" ca="1" si="508"/>
        <v>10.941085712670059</v>
      </c>
      <c r="AI5456">
        <f t="shared" ca="1" si="509"/>
        <v>0.23720060734750648</v>
      </c>
      <c r="AX5456">
        <f t="shared" ca="1" si="510"/>
        <v>1.0509427784549983</v>
      </c>
    </row>
    <row r="5457" spans="1:50">
      <c r="A5457">
        <f t="shared" ca="1" si="506"/>
        <v>0.21431330422227801</v>
      </c>
      <c r="R5457">
        <f t="shared" ca="1" si="507"/>
        <v>0.62733445185862746</v>
      </c>
      <c r="AH5457">
        <f t="shared" ca="1" si="508"/>
        <v>13.43116458366157</v>
      </c>
      <c r="AI5457">
        <f t="shared" ca="1" si="509"/>
        <v>0.3313601381463761</v>
      </c>
      <c r="AX5457">
        <f t="shared" ca="1" si="510"/>
        <v>1.6218614305875627</v>
      </c>
    </row>
    <row r="5458" spans="1:50">
      <c r="A5458">
        <f t="shared" ca="1" si="506"/>
        <v>0.35195854788269321</v>
      </c>
      <c r="R5458">
        <f t="shared" ca="1" si="507"/>
        <v>1.1720749970184428</v>
      </c>
      <c r="AH5458">
        <f t="shared" ca="1" si="508"/>
        <v>37.221895607679073</v>
      </c>
      <c r="AI5458">
        <f t="shared" ca="1" si="509"/>
        <v>0.91836002406947426</v>
      </c>
      <c r="AX5458">
        <f t="shared" ca="1" si="510"/>
        <v>0.81450471101838395</v>
      </c>
    </row>
    <row r="5459" spans="1:50">
      <c r="A5459">
        <f t="shared" ca="1" si="506"/>
        <v>0.73712205664395991</v>
      </c>
      <c r="R5459">
        <f t="shared" ca="1" si="507"/>
        <v>0.83637206471900061</v>
      </c>
      <c r="AH5459">
        <f t="shared" ca="1" si="508"/>
        <v>16.913784390409454</v>
      </c>
      <c r="AI5459">
        <f t="shared" ca="1" si="509"/>
        <v>0.45265116831784347</v>
      </c>
      <c r="AX5459">
        <f t="shared" ca="1" si="510"/>
        <v>0.91323880345577513</v>
      </c>
    </row>
    <row r="5460" spans="1:50">
      <c r="A5460">
        <f t="shared" ca="1" si="506"/>
        <v>0.7949022144966682</v>
      </c>
      <c r="R5460">
        <f t="shared" ca="1" si="507"/>
        <v>-0.27722461373773294</v>
      </c>
      <c r="AH5460">
        <f t="shared" ca="1" si="508"/>
        <v>7.7976316153657041</v>
      </c>
      <c r="AI5460">
        <f t="shared" ca="1" si="509"/>
        <v>0.12160611761790152</v>
      </c>
      <c r="AX5460">
        <f t="shared" ca="1" si="510"/>
        <v>0.23180535811676697</v>
      </c>
    </row>
    <row r="5461" spans="1:50">
      <c r="A5461">
        <f t="shared" ca="1" si="506"/>
        <v>0.9674178530296329</v>
      </c>
      <c r="R5461">
        <f t="shared" ca="1" si="507"/>
        <v>0.52835725753529328</v>
      </c>
      <c r="AH5461">
        <f t="shared" ca="1" si="508"/>
        <v>32.087487417858235</v>
      </c>
      <c r="AI5461">
        <f t="shared" ca="1" si="509"/>
        <v>0.83957094649730646</v>
      </c>
      <c r="AX5461">
        <f t="shared" ca="1" si="510"/>
        <v>6.0935883285764436E-2</v>
      </c>
    </row>
    <row r="5462" spans="1:50">
      <c r="A5462">
        <f t="shared" ca="1" si="506"/>
        <v>0.18915854072454674</v>
      </c>
      <c r="R5462">
        <f t="shared" ca="1" si="507"/>
        <v>-1.1837976587516534</v>
      </c>
      <c r="AH5462">
        <f t="shared" ca="1" si="508"/>
        <v>31.329063741204063</v>
      </c>
      <c r="AI5462">
        <f t="shared" ca="1" si="509"/>
        <v>0.82569806960998959</v>
      </c>
      <c r="AX5462">
        <f t="shared" ca="1" si="510"/>
        <v>1.0630125346790629</v>
      </c>
    </row>
    <row r="5463" spans="1:50">
      <c r="A5463">
        <f t="shared" ca="1" si="506"/>
        <v>0.59732729391395034</v>
      </c>
      <c r="R5463">
        <f t="shared" ca="1" si="507"/>
        <v>-0.30140168109100812</v>
      </c>
      <c r="AH5463">
        <f t="shared" ca="1" si="508"/>
        <v>31.764466794793229</v>
      </c>
      <c r="AI5463">
        <f t="shared" ca="1" si="509"/>
        <v>0.83373266436090065</v>
      </c>
      <c r="AX5463">
        <f t="shared" ca="1" si="510"/>
        <v>2.8833341437771169</v>
      </c>
    </row>
    <row r="5464" spans="1:50">
      <c r="A5464">
        <f t="shared" ca="1" si="506"/>
        <v>0.2610607616747338</v>
      </c>
      <c r="R5464">
        <f t="shared" ca="1" si="507"/>
        <v>-1.0698315938122336</v>
      </c>
      <c r="AH5464">
        <f t="shared" ca="1" si="508"/>
        <v>37.336013128311677</v>
      </c>
      <c r="AI5464">
        <f t="shared" ca="1" si="509"/>
        <v>0.91981171825685293</v>
      </c>
      <c r="AX5464">
        <f t="shared" ca="1" si="510"/>
        <v>4.3761726356502404</v>
      </c>
    </row>
    <row r="5465" spans="1:50">
      <c r="A5465">
        <f t="shared" ca="1" si="506"/>
        <v>0.20138966781504497</v>
      </c>
      <c r="R5465">
        <f t="shared" ca="1" si="507"/>
        <v>0.10099894833884747</v>
      </c>
      <c r="AH5465">
        <f t="shared" ca="1" si="508"/>
        <v>10.63190753969559</v>
      </c>
      <c r="AI5465">
        <f t="shared" ca="1" si="509"/>
        <v>0.2250766480184615</v>
      </c>
      <c r="AX5465">
        <f t="shared" ca="1" si="510"/>
        <v>0.42177730186534912</v>
      </c>
    </row>
    <row r="5466" spans="1:50">
      <c r="A5466">
        <f t="shared" ca="1" si="506"/>
        <v>0.46163768131401661</v>
      </c>
      <c r="R5466">
        <f t="shared" ca="1" si="507"/>
        <v>0.12831809876327854</v>
      </c>
      <c r="AH5466">
        <f t="shared" ca="1" si="508"/>
        <v>22.945274354482862</v>
      </c>
      <c r="AI5466">
        <f t="shared" ca="1" si="509"/>
        <v>0.63402091012289863</v>
      </c>
      <c r="AX5466">
        <f t="shared" ca="1" si="510"/>
        <v>2.5205581667646211</v>
      </c>
    </row>
    <row r="5467" spans="1:50">
      <c r="A5467">
        <f t="shared" ca="1" si="506"/>
        <v>0.84121358323769624</v>
      </c>
      <c r="R5467">
        <f t="shared" ca="1" si="507"/>
        <v>1.1187500116409881</v>
      </c>
      <c r="AH5467">
        <f t="shared" ca="1" si="508"/>
        <v>13.09413219617943</v>
      </c>
      <c r="AI5467">
        <f t="shared" ca="1" si="509"/>
        <v>0.31897846082346026</v>
      </c>
      <c r="AX5467">
        <f t="shared" ca="1" si="510"/>
        <v>3.1972124335339025</v>
      </c>
    </row>
    <row r="5468" spans="1:50">
      <c r="A5468">
        <f t="shared" ca="1" si="506"/>
        <v>0.11796643009541241</v>
      </c>
      <c r="R5468">
        <f t="shared" ca="1" si="507"/>
        <v>0.43843451283195389</v>
      </c>
      <c r="AH5468">
        <f t="shared" ca="1" si="508"/>
        <v>34.112110183085001</v>
      </c>
      <c r="AI5468">
        <f t="shared" ca="1" si="509"/>
        <v>0.87378747858278438</v>
      </c>
      <c r="AX5468">
        <f t="shared" ca="1" si="510"/>
        <v>1.5834431325709977</v>
      </c>
    </row>
    <row r="5469" spans="1:50">
      <c r="A5469">
        <f t="shared" ca="1" si="506"/>
        <v>9.7533791040340989E-2</v>
      </c>
      <c r="R5469">
        <f t="shared" ca="1" si="507"/>
        <v>-1.4734666793328894</v>
      </c>
      <c r="AH5469">
        <f t="shared" ca="1" si="508"/>
        <v>31.801328650936352</v>
      </c>
      <c r="AI5469">
        <f t="shared" ca="1" si="509"/>
        <v>0.83440418056438492</v>
      </c>
      <c r="AX5469">
        <f t="shared" ca="1" si="510"/>
        <v>7.8225135143038145</v>
      </c>
    </row>
    <row r="5470" spans="1:50">
      <c r="A5470">
        <f t="shared" ca="1" si="506"/>
        <v>0.51236296452064767</v>
      </c>
      <c r="R5470">
        <f t="shared" ca="1" si="507"/>
        <v>0.55560186427036073</v>
      </c>
      <c r="AH5470">
        <f t="shared" ca="1" si="508"/>
        <v>13.308273745204581</v>
      </c>
      <c r="AI5470">
        <f t="shared" ca="1" si="509"/>
        <v>0.32685861222157808</v>
      </c>
      <c r="AX5470">
        <f t="shared" ca="1" si="510"/>
        <v>1.0891028532817033</v>
      </c>
    </row>
    <row r="5471" spans="1:50">
      <c r="A5471">
        <f t="shared" ca="1" si="506"/>
        <v>0.48783828535764395</v>
      </c>
      <c r="R5471">
        <f t="shared" ca="1" si="507"/>
        <v>0.96167181988358608</v>
      </c>
      <c r="AH5471">
        <f t="shared" ca="1" si="508"/>
        <v>15.138301434875451</v>
      </c>
      <c r="AI5471">
        <f t="shared" ca="1" si="509"/>
        <v>0.39233098657719645</v>
      </c>
      <c r="AX5471">
        <f t="shared" ca="1" si="510"/>
        <v>0.27570318456352133</v>
      </c>
    </row>
    <row r="5472" spans="1:50">
      <c r="A5472">
        <f t="shared" ca="1" si="506"/>
        <v>0.72482060828530193</v>
      </c>
      <c r="R5472">
        <f t="shared" ca="1" si="507"/>
        <v>0.75440625759380608</v>
      </c>
      <c r="AH5472">
        <f t="shared" ca="1" si="508"/>
        <v>14.85792353023907</v>
      </c>
      <c r="AI5472">
        <f t="shared" ca="1" si="509"/>
        <v>0.38251723069673771</v>
      </c>
      <c r="AX5472">
        <f t="shared" ca="1" si="510"/>
        <v>3.7636011220970067</v>
      </c>
    </row>
    <row r="5473" spans="1:50">
      <c r="A5473">
        <f t="shared" ca="1" si="506"/>
        <v>0.46655088053992699</v>
      </c>
      <c r="R5473">
        <f t="shared" ca="1" si="507"/>
        <v>0.18553224209512184</v>
      </c>
      <c r="AH5473">
        <f t="shared" ca="1" si="508"/>
        <v>9.3681415195049773</v>
      </c>
      <c r="AI5473">
        <f t="shared" ca="1" si="509"/>
        <v>0.17552415105894603</v>
      </c>
      <c r="AX5473">
        <f t="shared" ca="1" si="510"/>
        <v>2.5336649137127623</v>
      </c>
    </row>
    <row r="5474" spans="1:50">
      <c r="A5474">
        <f t="shared" ca="1" si="506"/>
        <v>0.26117481703171352</v>
      </c>
      <c r="R5474">
        <f t="shared" ca="1" si="507"/>
        <v>0.69057897354974795</v>
      </c>
      <c r="AH5474">
        <f t="shared" ca="1" si="508"/>
        <v>16.195701952296425</v>
      </c>
      <c r="AI5474">
        <f t="shared" ca="1" si="509"/>
        <v>0.42863471675101217</v>
      </c>
      <c r="AX5474">
        <f t="shared" ca="1" si="510"/>
        <v>3.1198498340181455</v>
      </c>
    </row>
    <row r="5475" spans="1:50">
      <c r="A5475">
        <f t="shared" ca="1" si="506"/>
        <v>0.59388432390826862</v>
      </c>
      <c r="R5475">
        <f t="shared" ca="1" si="507"/>
        <v>-1.7704265795204202</v>
      </c>
      <c r="AH5475">
        <f t="shared" ca="1" si="508"/>
        <v>9.7479409105872623</v>
      </c>
      <c r="AI5475">
        <f t="shared" ca="1" si="509"/>
        <v>0.19004470399260165</v>
      </c>
      <c r="AX5475">
        <f t="shared" ca="1" si="510"/>
        <v>1.3816919404800065</v>
      </c>
    </row>
    <row r="5476" spans="1:50">
      <c r="A5476">
        <f t="shared" ca="1" si="506"/>
        <v>0.90814523407743408</v>
      </c>
      <c r="R5476">
        <f t="shared" ca="1" si="507"/>
        <v>0.3380609498573105</v>
      </c>
      <c r="AH5476">
        <f t="shared" ca="1" si="508"/>
        <v>25.569226648262422</v>
      </c>
      <c r="AI5476">
        <f t="shared" ca="1" si="509"/>
        <v>0.70156865671801449</v>
      </c>
      <c r="AX5476">
        <f t="shared" ca="1" si="510"/>
        <v>0.39004311115412182</v>
      </c>
    </row>
    <row r="5477" spans="1:50">
      <c r="A5477">
        <f t="shared" ca="1" si="506"/>
        <v>9.5401577950160577E-2</v>
      </c>
      <c r="R5477">
        <f t="shared" ca="1" si="507"/>
        <v>-1.2636611021033748</v>
      </c>
      <c r="AH5477">
        <f t="shared" ca="1" si="508"/>
        <v>16.40010932746646</v>
      </c>
      <c r="AI5477">
        <f t="shared" ca="1" si="509"/>
        <v>0.43552367339689668</v>
      </c>
      <c r="AX5477">
        <f t="shared" ca="1" si="510"/>
        <v>2.146840277120786</v>
      </c>
    </row>
    <row r="5478" spans="1:50">
      <c r="A5478">
        <f t="shared" ca="1" si="506"/>
        <v>0.81391187765315831</v>
      </c>
      <c r="R5478">
        <f t="shared" ca="1" si="507"/>
        <v>-1.6784308268419625</v>
      </c>
      <c r="AH5478">
        <f t="shared" ca="1" si="508"/>
        <v>12.931420320448382</v>
      </c>
      <c r="AI5478">
        <f t="shared" ca="1" si="509"/>
        <v>0.31296020027036631</v>
      </c>
      <c r="AX5478">
        <f t="shared" ca="1" si="510"/>
        <v>1.8963236533224321</v>
      </c>
    </row>
    <row r="5479" spans="1:50">
      <c r="A5479">
        <f t="shared" ca="1" si="506"/>
        <v>0.38945453704471167</v>
      </c>
      <c r="R5479">
        <f t="shared" ca="1" si="507"/>
        <v>0.51136597945800411</v>
      </c>
      <c r="AH5479">
        <f t="shared" ca="1" si="508"/>
        <v>38.072156986494839</v>
      </c>
      <c r="AI5479">
        <f t="shared" ca="1" si="509"/>
        <v>0.92886328052258804</v>
      </c>
      <c r="AX5479">
        <f t="shared" ca="1" si="510"/>
        <v>0.7088154079206973</v>
      </c>
    </row>
    <row r="5480" spans="1:50">
      <c r="A5480">
        <f t="shared" ca="1" si="506"/>
        <v>2.6142090068297485E-2</v>
      </c>
      <c r="R5480">
        <f t="shared" ca="1" si="507"/>
        <v>-1.6789833522427318</v>
      </c>
      <c r="AH5480">
        <f t="shared" ca="1" si="508"/>
        <v>22.53330796072872</v>
      </c>
      <c r="AI5480">
        <f t="shared" ca="1" si="509"/>
        <v>0.62279041420991588</v>
      </c>
      <c r="AX5480">
        <f t="shared" ca="1" si="510"/>
        <v>4.9359645628147986</v>
      </c>
    </row>
    <row r="5481" spans="1:50">
      <c r="A5481">
        <f t="shared" ca="1" si="506"/>
        <v>0.24162325156629771</v>
      </c>
      <c r="R5481">
        <f t="shared" ca="1" si="507"/>
        <v>-2.5848137447498054</v>
      </c>
      <c r="AH5481">
        <f t="shared" ca="1" si="508"/>
        <v>26.772235553021734</v>
      </c>
      <c r="AI5481">
        <f t="shared" ca="1" si="509"/>
        <v>0.73023547939784617</v>
      </c>
      <c r="AX5481">
        <f t="shared" ca="1" si="510"/>
        <v>0.47800549224205602</v>
      </c>
    </row>
    <row r="5482" spans="1:50">
      <c r="A5482">
        <f t="shared" ca="1" si="506"/>
        <v>0.96898989634480492</v>
      </c>
      <c r="R5482">
        <f t="shared" ca="1" si="507"/>
        <v>2.4586897450539853</v>
      </c>
      <c r="AH5482">
        <f t="shared" ca="1" si="508"/>
        <v>25.879976089933336</v>
      </c>
      <c r="AI5482">
        <f t="shared" ca="1" si="509"/>
        <v>0.70911222328890622</v>
      </c>
      <c r="AX5482">
        <f t="shared" ca="1" si="510"/>
        <v>2.4645259837987306</v>
      </c>
    </row>
    <row r="5483" spans="1:50">
      <c r="A5483">
        <f t="shared" ca="1" si="506"/>
        <v>0.67549543055601957</v>
      </c>
      <c r="R5483">
        <f t="shared" ca="1" si="507"/>
        <v>-2.4965408437733561</v>
      </c>
      <c r="AH5483">
        <f t="shared" ca="1" si="508"/>
        <v>36.353912561625719</v>
      </c>
      <c r="AI5483">
        <f t="shared" ca="1" si="509"/>
        <v>0.90689214881212188</v>
      </c>
      <c r="AX5483">
        <f t="shared" ca="1" si="510"/>
        <v>0.11151074107604575</v>
      </c>
    </row>
    <row r="5484" spans="1:50">
      <c r="A5484">
        <f t="shared" ca="1" si="506"/>
        <v>2.3424729142545231E-2</v>
      </c>
      <c r="R5484">
        <f t="shared" ca="1" si="507"/>
        <v>0.31534987066344877</v>
      </c>
      <c r="AH5484">
        <f t="shared" ca="1" si="508"/>
        <v>27.075010654005492</v>
      </c>
      <c r="AI5484">
        <f t="shared" ca="1" si="509"/>
        <v>0.73722243174301916</v>
      </c>
      <c r="AX5484">
        <f t="shared" ca="1" si="510"/>
        <v>3.506125087389512</v>
      </c>
    </row>
    <row r="5485" spans="1:50">
      <c r="A5485">
        <f t="shared" ca="1" si="506"/>
        <v>6.5805661801426218E-2</v>
      </c>
      <c r="R5485">
        <f t="shared" ca="1" si="507"/>
        <v>-0.67280429481098603</v>
      </c>
      <c r="AH5485">
        <f t="shared" ca="1" si="508"/>
        <v>24.789679631247974</v>
      </c>
      <c r="AI5485">
        <f t="shared" ca="1" si="509"/>
        <v>0.68221987345244339</v>
      </c>
      <c r="AX5485">
        <f t="shared" ca="1" si="510"/>
        <v>4.8912078846032445</v>
      </c>
    </row>
    <row r="5486" spans="1:50">
      <c r="A5486">
        <f t="shared" ca="1" si="506"/>
        <v>0.6843729936486016</v>
      </c>
      <c r="R5486">
        <f t="shared" ca="1" si="507"/>
        <v>-1.3409635105982995</v>
      </c>
      <c r="AH5486">
        <f t="shared" ca="1" si="508"/>
        <v>3.9258032429160128</v>
      </c>
      <c r="AI5486">
        <f t="shared" ca="1" si="509"/>
        <v>3.0823862204179764E-2</v>
      </c>
      <c r="AX5486">
        <f t="shared" ca="1" si="510"/>
        <v>0.13364975946139715</v>
      </c>
    </row>
    <row r="5487" spans="1:50">
      <c r="A5487">
        <f t="shared" ca="1" si="506"/>
        <v>1.1435629647046031E-2</v>
      </c>
      <c r="R5487">
        <f t="shared" ca="1" si="507"/>
        <v>-0.18669372575188639</v>
      </c>
      <c r="AH5487">
        <f t="shared" ca="1" si="508"/>
        <v>38.3801189385008</v>
      </c>
      <c r="AI5487">
        <f t="shared" ca="1" si="509"/>
        <v>0.93248918205830611</v>
      </c>
      <c r="AX5487">
        <f t="shared" ca="1" si="510"/>
        <v>1.2613403884042356</v>
      </c>
    </row>
    <row r="5488" spans="1:50">
      <c r="A5488">
        <f t="shared" ca="1" si="506"/>
        <v>0.26826675870979155</v>
      </c>
      <c r="R5488">
        <f t="shared" ca="1" si="507"/>
        <v>0.24196548177869306</v>
      </c>
      <c r="AH5488">
        <f t="shared" ca="1" si="508"/>
        <v>25.874623320363213</v>
      </c>
      <c r="AI5488">
        <f t="shared" ca="1" si="509"/>
        <v>0.70898310003281872</v>
      </c>
      <c r="AX5488">
        <f t="shared" ca="1" si="510"/>
        <v>7.6956451904545498</v>
      </c>
    </row>
    <row r="5489" spans="1:50">
      <c r="A5489">
        <f t="shared" ca="1" si="506"/>
        <v>0.68880247130652961</v>
      </c>
      <c r="R5489">
        <f t="shared" ca="1" si="507"/>
        <v>1.6401740855143023</v>
      </c>
      <c r="AH5489">
        <f t="shared" ca="1" si="508"/>
        <v>18.805809246393533</v>
      </c>
      <c r="AI5489">
        <f t="shared" ca="1" si="509"/>
        <v>0.51346123161380641</v>
      </c>
      <c r="AX5489">
        <f t="shared" ca="1" si="510"/>
        <v>1.1581078631577979</v>
      </c>
    </row>
    <row r="5490" spans="1:50">
      <c r="A5490">
        <f t="shared" ca="1" si="506"/>
        <v>0.68250163701803712</v>
      </c>
      <c r="R5490">
        <f t="shared" ca="1" si="507"/>
        <v>-0.54265364416194517</v>
      </c>
      <c r="AH5490">
        <f t="shared" ca="1" si="508"/>
        <v>33.911835801102541</v>
      </c>
      <c r="AI5490">
        <f t="shared" ca="1" si="509"/>
        <v>0.87058548635465705</v>
      </c>
      <c r="AX5490">
        <f t="shared" ca="1" si="510"/>
        <v>1.9194983734115618</v>
      </c>
    </row>
    <row r="5491" spans="1:50">
      <c r="A5491">
        <f t="shared" ca="1" si="506"/>
        <v>0.41100944877436563</v>
      </c>
      <c r="R5491">
        <f t="shared" ca="1" si="507"/>
        <v>1.4308201943200911</v>
      </c>
      <c r="AH5491">
        <f t="shared" ca="1" si="508"/>
        <v>41.613671539907038</v>
      </c>
      <c r="AI5491">
        <f t="shared" ca="1" si="509"/>
        <v>0.96483474747971743</v>
      </c>
      <c r="AX5491">
        <f t="shared" ca="1" si="510"/>
        <v>1.7652332701557543</v>
      </c>
    </row>
    <row r="5492" spans="1:50">
      <c r="A5492">
        <f t="shared" ca="1" si="506"/>
        <v>0.67628068037115596</v>
      </c>
      <c r="R5492">
        <f t="shared" ca="1" si="507"/>
        <v>-0.2164949939813024</v>
      </c>
      <c r="AH5492">
        <f t="shared" ca="1" si="508"/>
        <v>24.021854348599653</v>
      </c>
      <c r="AI5492">
        <f t="shared" ca="1" si="509"/>
        <v>0.66256797425731462</v>
      </c>
      <c r="AX5492">
        <f t="shared" ca="1" si="510"/>
        <v>3.6694502925477286</v>
      </c>
    </row>
    <row r="5493" spans="1:50">
      <c r="A5493">
        <f t="shared" ca="1" si="506"/>
        <v>0.96571429868521197</v>
      </c>
      <c r="R5493">
        <f t="shared" ca="1" si="507"/>
        <v>-0.65497703579711375</v>
      </c>
      <c r="AH5493">
        <f t="shared" ca="1" si="508"/>
        <v>9.7873527246855918</v>
      </c>
      <c r="AI5493">
        <f t="shared" ca="1" si="509"/>
        <v>0.19158454671482095</v>
      </c>
      <c r="AX5493">
        <f t="shared" ca="1" si="510"/>
        <v>1.7816547801311926</v>
      </c>
    </row>
    <row r="5494" spans="1:50">
      <c r="A5494">
        <f t="shared" ca="1" si="506"/>
        <v>0.93238800080100037</v>
      </c>
      <c r="R5494">
        <f t="shared" ca="1" si="507"/>
        <v>-0.91279391447206171</v>
      </c>
      <c r="AH5494">
        <f t="shared" ca="1" si="508"/>
        <v>39.69408025415882</v>
      </c>
      <c r="AI5494">
        <f t="shared" ca="1" si="509"/>
        <v>0.94689400909614041</v>
      </c>
      <c r="AX5494">
        <f t="shared" ca="1" si="510"/>
        <v>0.71836998428629606</v>
      </c>
    </row>
    <row r="5495" spans="1:50">
      <c r="A5495">
        <f t="shared" ca="1" si="506"/>
        <v>0.45387543015541343</v>
      </c>
      <c r="R5495">
        <f t="shared" ca="1" si="507"/>
        <v>0.40818066688969251</v>
      </c>
      <c r="AH5495">
        <f t="shared" ca="1" si="508"/>
        <v>8.5627212447193735</v>
      </c>
      <c r="AI5495">
        <f t="shared" ca="1" si="509"/>
        <v>0.14664039022953701</v>
      </c>
      <c r="AX5495">
        <f t="shared" ca="1" si="510"/>
        <v>0.83030689534136048</v>
      </c>
    </row>
    <row r="5496" spans="1:50">
      <c r="A5496">
        <f t="shared" ca="1" si="506"/>
        <v>0.16686781791565253</v>
      </c>
      <c r="R5496">
        <f t="shared" ca="1" si="507"/>
        <v>-4.1359133656942361E-2</v>
      </c>
      <c r="AH5496">
        <f t="shared" ca="1" si="508"/>
        <v>4.8739540696344443</v>
      </c>
      <c r="AI5496">
        <f t="shared" ca="1" si="509"/>
        <v>4.751085654581233E-2</v>
      </c>
      <c r="AX5496">
        <f t="shared" ca="1" si="510"/>
        <v>2.7602423478340783</v>
      </c>
    </row>
    <row r="5497" spans="1:50">
      <c r="A5497">
        <f t="shared" ca="1" si="506"/>
        <v>0.30438717755060429</v>
      </c>
      <c r="R5497">
        <f t="shared" ca="1" si="507"/>
        <v>-1.8002650109831759</v>
      </c>
      <c r="AH5497">
        <f t="shared" ca="1" si="508"/>
        <v>22.949540163811431</v>
      </c>
      <c r="AI5497">
        <f t="shared" ca="1" si="509"/>
        <v>0.63413631132537451</v>
      </c>
      <c r="AX5497">
        <f t="shared" ca="1" si="510"/>
        <v>1.2260319357712617</v>
      </c>
    </row>
    <row r="5498" spans="1:50">
      <c r="A5498">
        <f t="shared" ca="1" si="506"/>
        <v>0.4552744770669177</v>
      </c>
      <c r="R5498">
        <f t="shared" ca="1" si="507"/>
        <v>-0.18542526200026255</v>
      </c>
      <c r="AH5498">
        <f t="shared" ca="1" si="508"/>
        <v>19.1355081631276</v>
      </c>
      <c r="AI5498">
        <f t="shared" ca="1" si="509"/>
        <v>0.52369157182581849</v>
      </c>
      <c r="AX5498">
        <f t="shared" ca="1" si="510"/>
        <v>2.5203954983585635</v>
      </c>
    </row>
    <row r="5499" spans="1:50">
      <c r="A5499">
        <f t="shared" ca="1" si="506"/>
        <v>0.33495276299660615</v>
      </c>
      <c r="R5499">
        <f t="shared" ca="1" si="507"/>
        <v>-0.87746647264889921</v>
      </c>
      <c r="AH5499">
        <f t="shared" ca="1" si="508"/>
        <v>23.80592860262966</v>
      </c>
      <c r="AI5499">
        <f t="shared" ca="1" si="509"/>
        <v>0.65693531181473253</v>
      </c>
      <c r="AX5499">
        <f t="shared" ca="1" si="510"/>
        <v>3.7095285360772134</v>
      </c>
    </row>
    <row r="5500" spans="1:50">
      <c r="A5500">
        <f t="shared" ca="1" si="506"/>
        <v>0.28778929204185322</v>
      </c>
      <c r="R5500">
        <f t="shared" ca="1" si="507"/>
        <v>1.4600578840537934E-2</v>
      </c>
      <c r="AH5500">
        <f t="shared" ca="1" si="508"/>
        <v>38.695814837522533</v>
      </c>
      <c r="AI5500">
        <f t="shared" ca="1" si="509"/>
        <v>0.93610769890621215</v>
      </c>
      <c r="AX5500">
        <f t="shared" ca="1" si="510"/>
        <v>0.66679572106152285</v>
      </c>
    </row>
    <row r="5501" spans="1:50">
      <c r="A5501">
        <f t="shared" ca="1" si="506"/>
        <v>0.75975429700521957</v>
      </c>
      <c r="R5501">
        <f t="shared" ca="1" si="507"/>
        <v>-1.629801868446306</v>
      </c>
      <c r="AH5501">
        <f t="shared" ca="1" si="508"/>
        <v>17.466393426073779</v>
      </c>
      <c r="AI5501">
        <f t="shared" ca="1" si="509"/>
        <v>0.47078222164649219</v>
      </c>
      <c r="AX5501">
        <f t="shared" ca="1" si="510"/>
        <v>0.32995487609250557</v>
      </c>
    </row>
    <row r="5502" spans="1:50">
      <c r="A5502">
        <f t="shared" ca="1" si="506"/>
        <v>6.4881028503602112E-2</v>
      </c>
      <c r="R5502">
        <f t="shared" ca="1" si="507"/>
        <v>-1.4535351330687347</v>
      </c>
      <c r="AH5502">
        <f t="shared" ca="1" si="508"/>
        <v>19.290354128371899</v>
      </c>
      <c r="AI5502">
        <f t="shared" ca="1" si="509"/>
        <v>0.52845882521959753</v>
      </c>
      <c r="AX5502">
        <f t="shared" ca="1" si="510"/>
        <v>0.4909828278504082</v>
      </c>
    </row>
    <row r="5503" spans="1:50">
      <c r="A5503">
        <f t="shared" ca="1" si="506"/>
        <v>0.48699281876610745</v>
      </c>
      <c r="R5503">
        <f t="shared" ca="1" si="507"/>
        <v>-1.0526864178079287</v>
      </c>
      <c r="AH5503">
        <f t="shared" ca="1" si="508"/>
        <v>6.0602550813789309</v>
      </c>
      <c r="AI5503">
        <f t="shared" ca="1" si="509"/>
        <v>7.3453383302758302E-2</v>
      </c>
      <c r="AX5503">
        <f t="shared" ca="1" si="510"/>
        <v>0.87789698246163528</v>
      </c>
    </row>
    <row r="5504" spans="1:50">
      <c r="A5504">
        <f t="shared" ca="1" si="506"/>
        <v>0.50697212595270036</v>
      </c>
      <c r="R5504">
        <f t="shared" ca="1" si="507"/>
        <v>-0.12830996211289983</v>
      </c>
      <c r="AH5504">
        <f t="shared" ca="1" si="508"/>
        <v>6.3838418947409155</v>
      </c>
      <c r="AI5504">
        <f t="shared" ca="1" si="509"/>
        <v>8.1506874674098562E-2</v>
      </c>
      <c r="AX5504">
        <f t="shared" ca="1" si="510"/>
        <v>0.83935334094240033</v>
      </c>
    </row>
    <row r="5505" spans="1:50">
      <c r="A5505">
        <f t="shared" ca="1" si="506"/>
        <v>0.87425312870323613</v>
      </c>
      <c r="R5505">
        <f t="shared" ca="1" si="507"/>
        <v>1.1394192001139083</v>
      </c>
      <c r="AH5505">
        <f t="shared" ca="1" si="508"/>
        <v>10.946509710608836</v>
      </c>
      <c r="AI5505">
        <f t="shared" ca="1" si="509"/>
        <v>0.23741244810821494</v>
      </c>
      <c r="AX5505">
        <f t="shared" ca="1" si="510"/>
        <v>3.21245788253345</v>
      </c>
    </row>
    <row r="5506" spans="1:50">
      <c r="A5506">
        <f t="shared" ca="1" si="506"/>
        <v>0.88950921830603136</v>
      </c>
      <c r="R5506">
        <f t="shared" ca="1" si="507"/>
        <v>-1.17143071742925</v>
      </c>
      <c r="AH5506">
        <f t="shared" ca="1" si="508"/>
        <v>11.381087925905106</v>
      </c>
      <c r="AI5506">
        <f t="shared" ca="1" si="509"/>
        <v>0.25428981510666371</v>
      </c>
      <c r="AX5506">
        <f t="shared" ca="1" si="510"/>
        <v>6.2909984994312849</v>
      </c>
    </row>
    <row r="5507" spans="1:50">
      <c r="A5507">
        <f t="shared" ref="A5507:A5570" ca="1" si="511">RAND()</f>
        <v>0.97217316904994622</v>
      </c>
      <c r="R5507">
        <f t="shared" ref="R5507:R5570" ca="1" si="512">_xlfn.NORM.INV(RAND(),0,1)</f>
        <v>1.4352807306263083E-2</v>
      </c>
      <c r="AH5507">
        <f t="shared" ref="AH5507:AH5570" ca="1" si="513">IF(AI5507&lt;$AL$4,$AL$1+SQRT(AI5507*($AL$2-$AL$1)*($AL$3-$AL$1)),$AL$2-SQRT((1-AI5507)*($AL$2-$AL$1)*($AL$2-$AL$3)))</f>
        <v>5.9315712145084598</v>
      </c>
      <c r="AI5507">
        <f t="shared" ref="AI5507:AI5570" ca="1" si="514">RAND()</f>
        <v>7.0367074145570752E-2</v>
      </c>
      <c r="AX5507">
        <f t="shared" ref="AX5507:AX5570" ca="1" si="515">-LN(1-RAND())/$AW$2</f>
        <v>3.2328826990167334</v>
      </c>
    </row>
    <row r="5508" spans="1:50">
      <c r="A5508">
        <f t="shared" ca="1" si="511"/>
        <v>4.6321606211000899E-2</v>
      </c>
      <c r="R5508">
        <f t="shared" ca="1" si="512"/>
        <v>-1.0109466864718624</v>
      </c>
      <c r="AH5508">
        <f t="shared" ca="1" si="513"/>
        <v>35.186965992740831</v>
      </c>
      <c r="AI5508">
        <f t="shared" ca="1" si="514"/>
        <v>0.89028701174989167</v>
      </c>
      <c r="AX5508">
        <f t="shared" ca="1" si="515"/>
        <v>0.15344315642757744</v>
      </c>
    </row>
    <row r="5509" spans="1:50">
      <c r="A5509">
        <f t="shared" ca="1" si="511"/>
        <v>0.72706690233324389</v>
      </c>
      <c r="R5509">
        <f t="shared" ca="1" si="512"/>
        <v>-0.37791003585229782</v>
      </c>
      <c r="AH5509">
        <f t="shared" ca="1" si="513"/>
        <v>12.373880105345563</v>
      </c>
      <c r="AI5509">
        <f t="shared" ca="1" si="514"/>
        <v>0.2921375508365448</v>
      </c>
      <c r="AX5509">
        <f t="shared" ca="1" si="515"/>
        <v>0.30513691395676684</v>
      </c>
    </row>
    <row r="5510" spans="1:50">
      <c r="A5510">
        <f t="shared" ca="1" si="511"/>
        <v>0.56947932972697668</v>
      </c>
      <c r="R5510">
        <f t="shared" ca="1" si="512"/>
        <v>0.41726036719724818</v>
      </c>
      <c r="AH5510">
        <f t="shared" ca="1" si="513"/>
        <v>2.9871306998747547</v>
      </c>
      <c r="AI5510">
        <f t="shared" ca="1" si="514"/>
        <v>1.7845899636268481E-2</v>
      </c>
      <c r="AX5510">
        <f t="shared" ca="1" si="515"/>
        <v>1.6641257976500914</v>
      </c>
    </row>
    <row r="5511" spans="1:50">
      <c r="A5511">
        <f t="shared" ca="1" si="511"/>
        <v>6.6094039321346054E-3</v>
      </c>
      <c r="R5511">
        <f t="shared" ca="1" si="512"/>
        <v>-2.0968029252376739</v>
      </c>
      <c r="AH5511">
        <f t="shared" ca="1" si="513"/>
        <v>17.803888797549703</v>
      </c>
      <c r="AI5511">
        <f t="shared" ca="1" si="514"/>
        <v>0.48170521171972724</v>
      </c>
      <c r="AX5511">
        <f t="shared" ca="1" si="515"/>
        <v>2.1432032861268833</v>
      </c>
    </row>
    <row r="5512" spans="1:50">
      <c r="A5512">
        <f t="shared" ca="1" si="511"/>
        <v>0.91099217930528176</v>
      </c>
      <c r="R5512">
        <f t="shared" ca="1" si="512"/>
        <v>1.1087740466079374</v>
      </c>
      <c r="AH5512">
        <f t="shared" ca="1" si="513"/>
        <v>6.6552518169986632</v>
      </c>
      <c r="AI5512">
        <f t="shared" ca="1" si="514"/>
        <v>8.8584753495328017E-2</v>
      </c>
      <c r="AX5512">
        <f t="shared" ca="1" si="515"/>
        <v>1.6065168783291415</v>
      </c>
    </row>
    <row r="5513" spans="1:50">
      <c r="A5513">
        <f t="shared" ca="1" si="511"/>
        <v>0.81740371221190089</v>
      </c>
      <c r="R5513">
        <f t="shared" ca="1" si="512"/>
        <v>1.3855346605760295</v>
      </c>
      <c r="AH5513">
        <f t="shared" ca="1" si="513"/>
        <v>12.769215308083908</v>
      </c>
      <c r="AI5513">
        <f t="shared" ca="1" si="514"/>
        <v>0.30693433561209338</v>
      </c>
      <c r="AX5513">
        <f t="shared" ca="1" si="515"/>
        <v>1.0312177822406476</v>
      </c>
    </row>
    <row r="5514" spans="1:50">
      <c r="A5514">
        <f t="shared" ca="1" si="511"/>
        <v>0.36571693880663247</v>
      </c>
      <c r="R5514">
        <f t="shared" ca="1" si="512"/>
        <v>-0.57627422416297136</v>
      </c>
      <c r="AH5514">
        <f t="shared" ca="1" si="513"/>
        <v>25.194707016305042</v>
      </c>
      <c r="AI5514">
        <f t="shared" ca="1" si="514"/>
        <v>0.69234871999652681</v>
      </c>
      <c r="AX5514">
        <f t="shared" ca="1" si="515"/>
        <v>1.0770984708799973</v>
      </c>
    </row>
    <row r="5515" spans="1:50">
      <c r="A5515">
        <f t="shared" ca="1" si="511"/>
        <v>0.99734436229312851</v>
      </c>
      <c r="R5515">
        <f t="shared" ca="1" si="512"/>
        <v>0.34330963777063633</v>
      </c>
      <c r="AH5515">
        <f t="shared" ca="1" si="513"/>
        <v>13.685473845721006</v>
      </c>
      <c r="AI5515">
        <f t="shared" ca="1" si="514"/>
        <v>0.34062759509509355</v>
      </c>
      <c r="AX5515">
        <f t="shared" ca="1" si="515"/>
        <v>0.4553692828408758</v>
      </c>
    </row>
    <row r="5516" spans="1:50">
      <c r="A5516">
        <f t="shared" ca="1" si="511"/>
        <v>0.58429386914055992</v>
      </c>
      <c r="R5516">
        <f t="shared" ca="1" si="512"/>
        <v>7.047609858516557E-2</v>
      </c>
      <c r="AH5516">
        <f t="shared" ca="1" si="513"/>
        <v>16.847561564978932</v>
      </c>
      <c r="AI5516">
        <f t="shared" ca="1" si="514"/>
        <v>0.45045791290606885</v>
      </c>
      <c r="AX5516">
        <f t="shared" ca="1" si="515"/>
        <v>1.631522347506277</v>
      </c>
    </row>
    <row r="5517" spans="1:50">
      <c r="A5517">
        <f t="shared" ca="1" si="511"/>
        <v>0.53412681641074233</v>
      </c>
      <c r="R5517">
        <f t="shared" ca="1" si="512"/>
        <v>1.1383971724915876</v>
      </c>
      <c r="AH5517">
        <f t="shared" ca="1" si="513"/>
        <v>26.150707882461557</v>
      </c>
      <c r="AI5517">
        <f t="shared" ca="1" si="514"/>
        <v>0.71560563274615929</v>
      </c>
      <c r="AX5517">
        <f t="shared" ca="1" si="515"/>
        <v>1.2500241140957833</v>
      </c>
    </row>
    <row r="5518" spans="1:50">
      <c r="A5518">
        <f t="shared" ca="1" si="511"/>
        <v>0.16027663956820848</v>
      </c>
      <c r="R5518">
        <f t="shared" ca="1" si="512"/>
        <v>0.18978119437290339</v>
      </c>
      <c r="AH5518">
        <f t="shared" ca="1" si="513"/>
        <v>15.036276952740529</v>
      </c>
      <c r="AI5518">
        <f t="shared" ca="1" si="514"/>
        <v>0.38876903533726848</v>
      </c>
      <c r="AX5518">
        <f t="shared" ca="1" si="515"/>
        <v>2.8771369221520353</v>
      </c>
    </row>
    <row r="5519" spans="1:50">
      <c r="A5519">
        <f t="shared" ca="1" si="511"/>
        <v>0.15030162460728735</v>
      </c>
      <c r="R5519">
        <f t="shared" ca="1" si="512"/>
        <v>-2.1119587515577138</v>
      </c>
      <c r="AH5519">
        <f t="shared" ca="1" si="513"/>
        <v>30.618671594624523</v>
      </c>
      <c r="AI5519">
        <f t="shared" ca="1" si="514"/>
        <v>0.81218205462149284</v>
      </c>
      <c r="AX5519">
        <f t="shared" ca="1" si="515"/>
        <v>1.6227951889322081</v>
      </c>
    </row>
    <row r="5520" spans="1:50">
      <c r="A5520">
        <f t="shared" ca="1" si="511"/>
        <v>1.5172603374466243E-2</v>
      </c>
      <c r="R5520">
        <f t="shared" ca="1" si="512"/>
        <v>0.59488931246647114</v>
      </c>
      <c r="AH5520">
        <f t="shared" ca="1" si="513"/>
        <v>29.634400203204997</v>
      </c>
      <c r="AI5520">
        <f t="shared" ca="1" si="514"/>
        <v>0.7926211724583917</v>
      </c>
      <c r="AX5520">
        <f t="shared" ca="1" si="515"/>
        <v>2.331084856841684</v>
      </c>
    </row>
    <row r="5521" spans="1:50">
      <c r="A5521">
        <f t="shared" ca="1" si="511"/>
        <v>0.20061466994950783</v>
      </c>
      <c r="R5521">
        <f t="shared" ca="1" si="512"/>
        <v>1.1417193838824067</v>
      </c>
      <c r="AH5521">
        <f t="shared" ca="1" si="513"/>
        <v>26.86434851933333</v>
      </c>
      <c r="AI5521">
        <f t="shared" ca="1" si="514"/>
        <v>0.73237081528256309</v>
      </c>
      <c r="AX5521">
        <f t="shared" ca="1" si="515"/>
        <v>6.7595958735970809</v>
      </c>
    </row>
    <row r="5522" spans="1:50">
      <c r="A5522">
        <f t="shared" ca="1" si="511"/>
        <v>0.91871010622390492</v>
      </c>
      <c r="R5522">
        <f t="shared" ca="1" si="512"/>
        <v>-1.6432377631293027</v>
      </c>
      <c r="AH5522">
        <f t="shared" ca="1" si="513"/>
        <v>8.9866417165714587</v>
      </c>
      <c r="AI5522">
        <f t="shared" ca="1" si="514"/>
        <v>0.16151945868404483</v>
      </c>
      <c r="AX5522">
        <f t="shared" ca="1" si="515"/>
        <v>3.0849276631345006</v>
      </c>
    </row>
    <row r="5523" spans="1:50">
      <c r="A5523">
        <f t="shared" ca="1" si="511"/>
        <v>0.95747047362421944</v>
      </c>
      <c r="R5523">
        <f t="shared" ca="1" si="512"/>
        <v>0.82631345935851541</v>
      </c>
      <c r="AH5523">
        <f t="shared" ca="1" si="513"/>
        <v>5.3751619944104174</v>
      </c>
      <c r="AI5523">
        <f t="shared" ca="1" si="514"/>
        <v>5.7784732932308347E-2</v>
      </c>
      <c r="AX5523">
        <f t="shared" ca="1" si="515"/>
        <v>4.3426520778798907E-3</v>
      </c>
    </row>
    <row r="5524" spans="1:50">
      <c r="A5524">
        <f t="shared" ca="1" si="511"/>
        <v>0.38347560848536033</v>
      </c>
      <c r="R5524">
        <f t="shared" ca="1" si="512"/>
        <v>-0.71389032019345777</v>
      </c>
      <c r="AH5524">
        <f t="shared" ca="1" si="513"/>
        <v>13.373134211241819</v>
      </c>
      <c r="AI5524">
        <f t="shared" ca="1" si="514"/>
        <v>0.3292363512461477</v>
      </c>
      <c r="AX5524">
        <f t="shared" ca="1" si="515"/>
        <v>2.6169280241855017</v>
      </c>
    </row>
    <row r="5525" spans="1:50">
      <c r="A5525">
        <f t="shared" ca="1" si="511"/>
        <v>0.29897377839897477</v>
      </c>
      <c r="R5525">
        <f t="shared" ca="1" si="512"/>
        <v>-0.25365585315344824</v>
      </c>
      <c r="AH5525">
        <f t="shared" ca="1" si="513"/>
        <v>25.46487903106776</v>
      </c>
      <c r="AI5525">
        <f t="shared" ca="1" si="514"/>
        <v>0.69901391951993075</v>
      </c>
      <c r="AX5525">
        <f t="shared" ca="1" si="515"/>
        <v>0.65871054176942689</v>
      </c>
    </row>
    <row r="5526" spans="1:50">
      <c r="A5526">
        <f t="shared" ca="1" si="511"/>
        <v>8.5656320478211478E-2</v>
      </c>
      <c r="R5526">
        <f t="shared" ca="1" si="512"/>
        <v>-0.33515047706956186</v>
      </c>
      <c r="AH5526">
        <f t="shared" ca="1" si="513"/>
        <v>9.0196724334553764</v>
      </c>
      <c r="AI5526">
        <f t="shared" ca="1" si="514"/>
        <v>0.16270898161366965</v>
      </c>
      <c r="AX5526">
        <f t="shared" ca="1" si="515"/>
        <v>1.2062387741109806</v>
      </c>
    </row>
    <row r="5527" spans="1:50">
      <c r="A5527">
        <f t="shared" ca="1" si="511"/>
        <v>1.6439437503772192E-2</v>
      </c>
      <c r="R5527">
        <f t="shared" ca="1" si="512"/>
        <v>0.23320703349758634</v>
      </c>
      <c r="AH5527">
        <f t="shared" ca="1" si="513"/>
        <v>14.733756754149169</v>
      </c>
      <c r="AI5527">
        <f t="shared" ca="1" si="514"/>
        <v>0.37814604366224025</v>
      </c>
      <c r="AX5527">
        <f t="shared" ca="1" si="515"/>
        <v>2.975999926767134</v>
      </c>
    </row>
    <row r="5528" spans="1:50">
      <c r="A5528">
        <f t="shared" ca="1" si="511"/>
        <v>0.79008126553424729</v>
      </c>
      <c r="R5528">
        <f t="shared" ca="1" si="512"/>
        <v>-0.80160985376910876</v>
      </c>
      <c r="AH5528">
        <f t="shared" ca="1" si="513"/>
        <v>9.7036912583457937</v>
      </c>
      <c r="AI5528">
        <f t="shared" ca="1" si="514"/>
        <v>0.18832324807459311</v>
      </c>
      <c r="AX5528">
        <f t="shared" ca="1" si="515"/>
        <v>0.49798039254900861</v>
      </c>
    </row>
    <row r="5529" spans="1:50">
      <c r="A5529">
        <f t="shared" ca="1" si="511"/>
        <v>0.51286465798104031</v>
      </c>
      <c r="R5529">
        <f t="shared" ca="1" si="512"/>
        <v>-0.24384860055371677</v>
      </c>
      <c r="AH5529">
        <f t="shared" ca="1" si="513"/>
        <v>30.631616256048936</v>
      </c>
      <c r="AI5529">
        <f t="shared" ca="1" si="514"/>
        <v>0.81243285557352607</v>
      </c>
      <c r="AX5529">
        <f t="shared" ca="1" si="515"/>
        <v>1.6652650618791549</v>
      </c>
    </row>
    <row r="5530" spans="1:50">
      <c r="A5530">
        <f t="shared" ca="1" si="511"/>
        <v>0.31500165676664516</v>
      </c>
      <c r="R5530">
        <f t="shared" ca="1" si="512"/>
        <v>1.0223390881287548</v>
      </c>
      <c r="AH5530">
        <f t="shared" ca="1" si="513"/>
        <v>7.0833245525599207</v>
      </c>
      <c r="AI5530">
        <f t="shared" ca="1" si="514"/>
        <v>0.10034697343379639</v>
      </c>
      <c r="AX5530">
        <f t="shared" ca="1" si="515"/>
        <v>1.1330256836578341</v>
      </c>
    </row>
    <row r="5531" spans="1:50">
      <c r="A5531">
        <f t="shared" ca="1" si="511"/>
        <v>0.84418461014099322</v>
      </c>
      <c r="R5531">
        <f t="shared" ca="1" si="512"/>
        <v>-0.57523176745164517</v>
      </c>
      <c r="AH5531">
        <f t="shared" ca="1" si="513"/>
        <v>13.074499525794941</v>
      </c>
      <c r="AI5531">
        <f t="shared" ca="1" si="514"/>
        <v>0.31825370736474079</v>
      </c>
      <c r="AX5531">
        <f t="shared" ca="1" si="515"/>
        <v>3.1281173194177145</v>
      </c>
    </row>
    <row r="5532" spans="1:50">
      <c r="A5532">
        <f t="shared" ca="1" si="511"/>
        <v>0.69749367881278967</v>
      </c>
      <c r="R5532">
        <f t="shared" ca="1" si="512"/>
        <v>1.2340139142718227</v>
      </c>
      <c r="AH5532">
        <f t="shared" ca="1" si="513"/>
        <v>24.156311063141136</v>
      </c>
      <c r="AI5532">
        <f t="shared" ca="1" si="514"/>
        <v>0.66605187106743935</v>
      </c>
      <c r="AX5532">
        <f t="shared" ca="1" si="515"/>
        <v>1.414203703566119</v>
      </c>
    </row>
    <row r="5533" spans="1:50">
      <c r="A5533">
        <f t="shared" ca="1" si="511"/>
        <v>0.88867752839860803</v>
      </c>
      <c r="R5533">
        <f t="shared" ca="1" si="512"/>
        <v>-1.7804390111965152</v>
      </c>
      <c r="AH5533">
        <f t="shared" ca="1" si="513"/>
        <v>33.214458734269009</v>
      </c>
      <c r="AI5533">
        <f t="shared" ca="1" si="514"/>
        <v>0.85912280220822101</v>
      </c>
      <c r="AX5533">
        <f t="shared" ca="1" si="515"/>
        <v>1.3688147563641473</v>
      </c>
    </row>
    <row r="5534" spans="1:50">
      <c r="A5534">
        <f t="shared" ca="1" si="511"/>
        <v>0.64180862343280676</v>
      </c>
      <c r="R5534">
        <f t="shared" ca="1" si="512"/>
        <v>0.36627731127577984</v>
      </c>
      <c r="AH5534">
        <f t="shared" ca="1" si="513"/>
        <v>13.891931333458643</v>
      </c>
      <c r="AI5534">
        <f t="shared" ca="1" si="514"/>
        <v>0.34810368858616714</v>
      </c>
      <c r="AX5534">
        <f t="shared" ca="1" si="515"/>
        <v>1.040421008644399</v>
      </c>
    </row>
    <row r="5535" spans="1:50">
      <c r="A5535">
        <f t="shared" ca="1" si="511"/>
        <v>0.49108197620163441</v>
      </c>
      <c r="R5535">
        <f t="shared" ca="1" si="512"/>
        <v>0.16963899556567971</v>
      </c>
      <c r="AH5535">
        <f t="shared" ca="1" si="513"/>
        <v>35.794525414878542</v>
      </c>
      <c r="AI5535">
        <f t="shared" ca="1" si="514"/>
        <v>0.89910224590573418</v>
      </c>
      <c r="AX5535">
        <f t="shared" ca="1" si="515"/>
        <v>2.3658786524360123</v>
      </c>
    </row>
    <row r="5536" spans="1:50">
      <c r="A5536">
        <f t="shared" ca="1" si="511"/>
        <v>0.80744293264638978</v>
      </c>
      <c r="R5536">
        <f t="shared" ca="1" si="512"/>
        <v>0.18533065309645752</v>
      </c>
      <c r="AH5536">
        <f t="shared" ca="1" si="513"/>
        <v>5.0492518305518699</v>
      </c>
      <c r="AI5536">
        <f t="shared" ca="1" si="514"/>
        <v>5.0989888096662828E-2</v>
      </c>
      <c r="AX5536">
        <f t="shared" ca="1" si="515"/>
        <v>1.8947757054070098</v>
      </c>
    </row>
    <row r="5537" spans="1:50">
      <c r="A5537">
        <f t="shared" ca="1" si="511"/>
        <v>0.40403394561100237</v>
      </c>
      <c r="R5537">
        <f t="shared" ca="1" si="512"/>
        <v>1.553524211978315</v>
      </c>
      <c r="AH5537">
        <f t="shared" ca="1" si="513"/>
        <v>2.9524241081538034</v>
      </c>
      <c r="AI5537">
        <f t="shared" ca="1" si="514"/>
        <v>1.7433616228815563E-2</v>
      </c>
      <c r="AX5537">
        <f t="shared" ca="1" si="515"/>
        <v>4.7231523139696652</v>
      </c>
    </row>
    <row r="5538" spans="1:50">
      <c r="A5538">
        <f t="shared" ca="1" si="511"/>
        <v>0.42515248768475866</v>
      </c>
      <c r="R5538">
        <f t="shared" ca="1" si="512"/>
        <v>0.31748566959650504</v>
      </c>
      <c r="AH5538">
        <f t="shared" ca="1" si="513"/>
        <v>10.064268433072051</v>
      </c>
      <c r="AI5538">
        <f t="shared" ca="1" si="514"/>
        <v>0.20256867210713736</v>
      </c>
      <c r="AX5538">
        <f t="shared" ca="1" si="515"/>
        <v>2.1905250478327387</v>
      </c>
    </row>
    <row r="5539" spans="1:50">
      <c r="A5539">
        <f t="shared" ca="1" si="511"/>
        <v>0.97663802382170117</v>
      </c>
      <c r="R5539">
        <f t="shared" ca="1" si="512"/>
        <v>-1.9253768105876576</v>
      </c>
      <c r="AH5539">
        <f t="shared" ca="1" si="513"/>
        <v>24.359715664103966</v>
      </c>
      <c r="AI5539">
        <f t="shared" ca="1" si="514"/>
        <v>0.67128790958720219</v>
      </c>
      <c r="AX5539">
        <f t="shared" ca="1" si="515"/>
        <v>2.3949877553207135</v>
      </c>
    </row>
    <row r="5540" spans="1:50">
      <c r="A5540">
        <f t="shared" ca="1" si="511"/>
        <v>0.52935248151642111</v>
      </c>
      <c r="R5540">
        <f t="shared" ca="1" si="512"/>
        <v>0.93816246927035618</v>
      </c>
      <c r="AH5540">
        <f t="shared" ca="1" si="513"/>
        <v>8.1218316425023964</v>
      </c>
      <c r="AI5540">
        <f t="shared" ca="1" si="514"/>
        <v>0.13192829845830634</v>
      </c>
      <c r="AX5540">
        <f t="shared" ca="1" si="515"/>
        <v>4.6156267521039043</v>
      </c>
    </row>
    <row r="5541" spans="1:50">
      <c r="A5541">
        <f t="shared" ca="1" si="511"/>
        <v>0.43628104375576771</v>
      </c>
      <c r="R5541">
        <f t="shared" ca="1" si="512"/>
        <v>0.19792116090820067</v>
      </c>
      <c r="AH5541">
        <f t="shared" ca="1" si="513"/>
        <v>8.8943380616221326</v>
      </c>
      <c r="AI5541">
        <f t="shared" ca="1" si="514"/>
        <v>0.15821849910884034</v>
      </c>
      <c r="AX5541">
        <f t="shared" ca="1" si="515"/>
        <v>1.8750522202452582</v>
      </c>
    </row>
    <row r="5542" spans="1:50">
      <c r="A5542">
        <f t="shared" ca="1" si="511"/>
        <v>3.1425295346044435E-2</v>
      </c>
      <c r="R5542">
        <f t="shared" ca="1" si="512"/>
        <v>0.44276013424057004</v>
      </c>
      <c r="AH5542">
        <f t="shared" ca="1" si="513"/>
        <v>21.202952768298584</v>
      </c>
      <c r="AI5542">
        <f t="shared" ca="1" si="514"/>
        <v>0.58536503536757889</v>
      </c>
      <c r="AX5542">
        <f t="shared" ca="1" si="515"/>
        <v>0.9517497537383921</v>
      </c>
    </row>
    <row r="5543" spans="1:50">
      <c r="A5543">
        <f t="shared" ca="1" si="511"/>
        <v>0.53813845832287277</v>
      </c>
      <c r="R5543">
        <f t="shared" ca="1" si="512"/>
        <v>0.99979195413241961</v>
      </c>
      <c r="AH5543">
        <f t="shared" ca="1" si="513"/>
        <v>28.610045165851758</v>
      </c>
      <c r="AI5543">
        <f t="shared" ca="1" si="514"/>
        <v>0.77123491609654915</v>
      </c>
      <c r="AX5543">
        <f t="shared" ca="1" si="515"/>
        <v>0.34024975910797201</v>
      </c>
    </row>
    <row r="5544" spans="1:50">
      <c r="A5544">
        <f t="shared" ca="1" si="511"/>
        <v>7.3896946008426556E-2</v>
      </c>
      <c r="R5544">
        <f t="shared" ca="1" si="512"/>
        <v>-2.1457733467714561</v>
      </c>
      <c r="AH5544">
        <f t="shared" ca="1" si="513"/>
        <v>6.1223877462476848</v>
      </c>
      <c r="AI5544">
        <f t="shared" ca="1" si="514"/>
        <v>7.4967263430807618E-2</v>
      </c>
      <c r="AX5544">
        <f t="shared" ca="1" si="515"/>
        <v>3.7401624127261908</v>
      </c>
    </row>
    <row r="5545" spans="1:50">
      <c r="A5545">
        <f t="shared" ca="1" si="511"/>
        <v>4.1776457561774616E-2</v>
      </c>
      <c r="R5545">
        <f t="shared" ca="1" si="512"/>
        <v>0.44300412209440454</v>
      </c>
      <c r="AH5545">
        <f t="shared" ca="1" si="513"/>
        <v>27.44352392591507</v>
      </c>
      <c r="AI5545">
        <f t="shared" ca="1" si="514"/>
        <v>0.74560269355961706</v>
      </c>
      <c r="AX5545">
        <f t="shared" ca="1" si="515"/>
        <v>1.2741906560311715</v>
      </c>
    </row>
    <row r="5546" spans="1:50">
      <c r="A5546">
        <f t="shared" ca="1" si="511"/>
        <v>0.77488571335957834</v>
      </c>
      <c r="R5546">
        <f t="shared" ca="1" si="512"/>
        <v>-0.50420595424778369</v>
      </c>
      <c r="AH5546">
        <f t="shared" ca="1" si="513"/>
        <v>15.276201542893311</v>
      </c>
      <c r="AI5546">
        <f t="shared" ca="1" si="514"/>
        <v>0.39712891035511766</v>
      </c>
      <c r="AX5546">
        <f t="shared" ca="1" si="515"/>
        <v>2.230720136195516</v>
      </c>
    </row>
    <row r="5547" spans="1:50">
      <c r="A5547">
        <f t="shared" ca="1" si="511"/>
        <v>0.55315520432265775</v>
      </c>
      <c r="R5547">
        <f t="shared" ca="1" si="512"/>
        <v>0.40742769065720924</v>
      </c>
      <c r="AH5547">
        <f t="shared" ca="1" si="513"/>
        <v>19.301057804950588</v>
      </c>
      <c r="AI5547">
        <f t="shared" ca="1" si="514"/>
        <v>0.52878747405250737</v>
      </c>
      <c r="AX5547">
        <f t="shared" ca="1" si="515"/>
        <v>1.7333195360172229</v>
      </c>
    </row>
    <row r="5548" spans="1:50">
      <c r="A5548">
        <f t="shared" ca="1" si="511"/>
        <v>0.87722113879851304</v>
      </c>
      <c r="R5548">
        <f t="shared" ca="1" si="512"/>
        <v>-0.3982252434707842</v>
      </c>
      <c r="AH5548">
        <f t="shared" ca="1" si="513"/>
        <v>35.547257185086508</v>
      </c>
      <c r="AI5548">
        <f t="shared" ca="1" si="514"/>
        <v>0.89555911256298326</v>
      </c>
      <c r="AX5548">
        <f t="shared" ca="1" si="515"/>
        <v>9.3303216859318694E-2</v>
      </c>
    </row>
    <row r="5549" spans="1:50">
      <c r="A5549">
        <f t="shared" ca="1" si="511"/>
        <v>3.5548535100797363E-2</v>
      </c>
      <c r="R5549">
        <f t="shared" ca="1" si="512"/>
        <v>0.17401546473485982</v>
      </c>
      <c r="AH5549">
        <f t="shared" ca="1" si="513"/>
        <v>9.7034937180607592</v>
      </c>
      <c r="AI5549">
        <f t="shared" ca="1" si="514"/>
        <v>0.18831558067288923</v>
      </c>
      <c r="AX5549">
        <f t="shared" ca="1" si="515"/>
        <v>0.87385036553735007</v>
      </c>
    </row>
    <row r="5550" spans="1:50">
      <c r="A5550">
        <f t="shared" ca="1" si="511"/>
        <v>0.35670614828410663</v>
      </c>
      <c r="R5550">
        <f t="shared" ca="1" si="512"/>
        <v>0.22401814821963847</v>
      </c>
      <c r="AH5550">
        <f t="shared" ca="1" si="513"/>
        <v>24.76729618801139</v>
      </c>
      <c r="AI5550">
        <f t="shared" ca="1" si="514"/>
        <v>0.68165532916822769</v>
      </c>
      <c r="AX5550">
        <f t="shared" ca="1" si="515"/>
        <v>0.21309377370525256</v>
      </c>
    </row>
    <row r="5551" spans="1:50">
      <c r="A5551">
        <f t="shared" ca="1" si="511"/>
        <v>0.34110915926618834</v>
      </c>
      <c r="R5551">
        <f t="shared" ca="1" si="512"/>
        <v>-0.86475161427585212</v>
      </c>
      <c r="AH5551">
        <f t="shared" ca="1" si="513"/>
        <v>12.389021303876319</v>
      </c>
      <c r="AI5551">
        <f t="shared" ca="1" si="514"/>
        <v>0.29270714075986537</v>
      </c>
      <c r="AX5551">
        <f t="shared" ca="1" si="515"/>
        <v>1.0547548757932934</v>
      </c>
    </row>
    <row r="5552" spans="1:50">
      <c r="A5552">
        <f t="shared" ca="1" si="511"/>
        <v>0.43748797278683937</v>
      </c>
      <c r="R5552">
        <f t="shared" ca="1" si="512"/>
        <v>0.88260563701562844</v>
      </c>
      <c r="AH5552">
        <f t="shared" ca="1" si="513"/>
        <v>20.095922326285876</v>
      </c>
      <c r="AI5552">
        <f t="shared" ca="1" si="514"/>
        <v>0.55287306924223623</v>
      </c>
      <c r="AX5552">
        <f t="shared" ca="1" si="515"/>
        <v>7.8416896392456534</v>
      </c>
    </row>
    <row r="5553" spans="1:50">
      <c r="A5553">
        <f t="shared" ca="1" si="511"/>
        <v>0.6080103783442522</v>
      </c>
      <c r="R5553">
        <f t="shared" ca="1" si="512"/>
        <v>-1.3089140545666893</v>
      </c>
      <c r="AH5553">
        <f t="shared" ca="1" si="513"/>
        <v>37.767932245490542</v>
      </c>
      <c r="AI5553">
        <f t="shared" ca="1" si="514"/>
        <v>0.92518825922454495</v>
      </c>
      <c r="AX5553">
        <f t="shared" ca="1" si="515"/>
        <v>5.9894806637244553</v>
      </c>
    </row>
    <row r="5554" spans="1:50">
      <c r="A5554">
        <f t="shared" ca="1" si="511"/>
        <v>0.81252265613612451</v>
      </c>
      <c r="R5554">
        <f t="shared" ca="1" si="512"/>
        <v>-0.60330775158671679</v>
      </c>
      <c r="AH5554">
        <f t="shared" ca="1" si="513"/>
        <v>8.2829967026155096</v>
      </c>
      <c r="AI5554">
        <f t="shared" ca="1" si="514"/>
        <v>0.13721606875107883</v>
      </c>
      <c r="AX5554">
        <f t="shared" ca="1" si="515"/>
        <v>2.1623780488276614</v>
      </c>
    </row>
    <row r="5555" spans="1:50">
      <c r="A5555">
        <f t="shared" ca="1" si="511"/>
        <v>0.31795083309895644</v>
      </c>
      <c r="R5555">
        <f t="shared" ca="1" si="512"/>
        <v>2.4206123913126015E-2</v>
      </c>
      <c r="AH5555">
        <f t="shared" ca="1" si="513"/>
        <v>22.818363370044697</v>
      </c>
      <c r="AI5555">
        <f t="shared" ca="1" si="514"/>
        <v>0.63057931505853604</v>
      </c>
      <c r="AX5555">
        <f t="shared" ca="1" si="515"/>
        <v>2.692016790654491</v>
      </c>
    </row>
    <row r="5556" spans="1:50">
      <c r="A5556">
        <f t="shared" ca="1" si="511"/>
        <v>0.54323113007366575</v>
      </c>
      <c r="R5556">
        <f t="shared" ca="1" si="512"/>
        <v>0.77046975145684571</v>
      </c>
      <c r="AH5556">
        <f t="shared" ca="1" si="513"/>
        <v>11.436290444590284</v>
      </c>
      <c r="AI5556">
        <f t="shared" ca="1" si="514"/>
        <v>0.25642015266300067</v>
      </c>
      <c r="AX5556">
        <f t="shared" ca="1" si="515"/>
        <v>2.508912584227887</v>
      </c>
    </row>
    <row r="5557" spans="1:50">
      <c r="A5557">
        <f t="shared" ca="1" si="511"/>
        <v>0.73725305684070541</v>
      </c>
      <c r="R5557">
        <f t="shared" ca="1" si="512"/>
        <v>0.65466105785717132</v>
      </c>
      <c r="AH5557">
        <f t="shared" ca="1" si="513"/>
        <v>12.041354501238281</v>
      </c>
      <c r="AI5557">
        <f t="shared" ca="1" si="514"/>
        <v>0.27957061594966826</v>
      </c>
      <c r="AX5557">
        <f t="shared" ca="1" si="515"/>
        <v>3.7808700784118576</v>
      </c>
    </row>
    <row r="5558" spans="1:50">
      <c r="A5558">
        <f t="shared" ca="1" si="511"/>
        <v>0.97895486885414962</v>
      </c>
      <c r="R5558">
        <f t="shared" ca="1" si="512"/>
        <v>1.1032202800016366</v>
      </c>
      <c r="AH5558">
        <f t="shared" ca="1" si="513"/>
        <v>23.952710665647608</v>
      </c>
      <c r="AI5558">
        <f t="shared" ca="1" si="514"/>
        <v>0.66076935916626611</v>
      </c>
      <c r="AX5558">
        <f t="shared" ca="1" si="515"/>
        <v>1.8916668965502135</v>
      </c>
    </row>
    <row r="5559" spans="1:50">
      <c r="A5559">
        <f t="shared" ca="1" si="511"/>
        <v>0.32905580104392584</v>
      </c>
      <c r="R5559">
        <f t="shared" ca="1" si="512"/>
        <v>1.9956820718272352</v>
      </c>
      <c r="AH5559">
        <f t="shared" ca="1" si="513"/>
        <v>25.862148633408346</v>
      </c>
      <c r="AI5559">
        <f t="shared" ca="1" si="514"/>
        <v>0.70868206570216463</v>
      </c>
      <c r="AX5559">
        <f t="shared" ca="1" si="515"/>
        <v>5.0141987798083383</v>
      </c>
    </row>
    <row r="5560" spans="1:50">
      <c r="A5560">
        <f t="shared" ca="1" si="511"/>
        <v>0.1824608470406196</v>
      </c>
      <c r="R5560">
        <f t="shared" ca="1" si="512"/>
        <v>0.67755264284010852</v>
      </c>
      <c r="AH5560">
        <f t="shared" ca="1" si="513"/>
        <v>18.679160806219521</v>
      </c>
      <c r="AI5560">
        <f t="shared" ca="1" si="514"/>
        <v>0.50950251609867236</v>
      </c>
      <c r="AX5560">
        <f t="shared" ca="1" si="515"/>
        <v>0.13882805609989596</v>
      </c>
    </row>
    <row r="5561" spans="1:50">
      <c r="A5561">
        <f t="shared" ca="1" si="511"/>
        <v>0.91884154153004949</v>
      </c>
      <c r="R5561">
        <f t="shared" ca="1" si="512"/>
        <v>-1.3504597854277705</v>
      </c>
      <c r="AH5561">
        <f t="shared" ca="1" si="513"/>
        <v>19.705602651806434</v>
      </c>
      <c r="AI5561">
        <f t="shared" ca="1" si="514"/>
        <v>0.54112474465488125</v>
      </c>
      <c r="AX5561">
        <f t="shared" ca="1" si="515"/>
        <v>5.0375365593810288</v>
      </c>
    </row>
    <row r="5562" spans="1:50">
      <c r="A5562">
        <f t="shared" ca="1" si="511"/>
        <v>0.83979069813990137</v>
      </c>
      <c r="R5562">
        <f t="shared" ca="1" si="512"/>
        <v>-0.86646361116097148</v>
      </c>
      <c r="AH5562">
        <f t="shared" ca="1" si="513"/>
        <v>21.790401270725674</v>
      </c>
      <c r="AI5562">
        <f t="shared" ca="1" si="514"/>
        <v>0.60210926976666213</v>
      </c>
      <c r="AX5562">
        <f t="shared" ca="1" si="515"/>
        <v>0.14892353064113895</v>
      </c>
    </row>
    <row r="5563" spans="1:50">
      <c r="A5563">
        <f t="shared" ca="1" si="511"/>
        <v>0.8931883305935987</v>
      </c>
      <c r="R5563">
        <f t="shared" ca="1" si="512"/>
        <v>1.8326959184936489</v>
      </c>
      <c r="AH5563">
        <f t="shared" ca="1" si="513"/>
        <v>12.792465768533248</v>
      </c>
      <c r="AI5563">
        <f t="shared" ca="1" si="514"/>
        <v>0.30779969820711495</v>
      </c>
      <c r="AX5563">
        <f t="shared" ca="1" si="515"/>
        <v>0.42458230281489134</v>
      </c>
    </row>
    <row r="5564" spans="1:50">
      <c r="A5564">
        <f t="shared" ca="1" si="511"/>
        <v>0.9471471299672426</v>
      </c>
      <c r="R5564">
        <f t="shared" ca="1" si="512"/>
        <v>0.73844153581994187</v>
      </c>
      <c r="AH5564">
        <f t="shared" ca="1" si="513"/>
        <v>6.111636469632411</v>
      </c>
      <c r="AI5564">
        <f t="shared" ca="1" si="514"/>
        <v>7.4704200673881838E-2</v>
      </c>
      <c r="AX5564">
        <f t="shared" ca="1" si="515"/>
        <v>0.16186194044996574</v>
      </c>
    </row>
    <row r="5565" spans="1:50">
      <c r="A5565">
        <f t="shared" ca="1" si="511"/>
        <v>0.37202486463520756</v>
      </c>
      <c r="R5565">
        <f t="shared" ca="1" si="512"/>
        <v>1.0613360238833445</v>
      </c>
      <c r="AH5565">
        <f t="shared" ca="1" si="513"/>
        <v>19.580837528090559</v>
      </c>
      <c r="AI5565">
        <f t="shared" ca="1" si="514"/>
        <v>0.5373372772537881</v>
      </c>
      <c r="AX5565">
        <f t="shared" ca="1" si="515"/>
        <v>1.3093563253382625</v>
      </c>
    </row>
    <row r="5566" spans="1:50">
      <c r="A5566">
        <f t="shared" ca="1" si="511"/>
        <v>0.41795139244064594</v>
      </c>
      <c r="R5566">
        <f t="shared" ca="1" si="512"/>
        <v>-0.91920918337380864</v>
      </c>
      <c r="AH5566">
        <f t="shared" ca="1" si="513"/>
        <v>11.682950632341964</v>
      </c>
      <c r="AI5566">
        <f t="shared" ca="1" si="514"/>
        <v>0.26590186387822834</v>
      </c>
      <c r="AX5566">
        <f t="shared" ca="1" si="515"/>
        <v>1.638015692912373</v>
      </c>
    </row>
    <row r="5567" spans="1:50">
      <c r="A5567">
        <f t="shared" ca="1" si="511"/>
        <v>0.22034464991518066</v>
      </c>
      <c r="R5567">
        <f t="shared" ca="1" si="512"/>
        <v>-1.5467959480882432</v>
      </c>
      <c r="AH5567">
        <f t="shared" ca="1" si="513"/>
        <v>12.354285967883072</v>
      </c>
      <c r="AI5567">
        <f t="shared" ca="1" si="514"/>
        <v>0.29140010750603729</v>
      </c>
      <c r="AX5567">
        <f t="shared" ca="1" si="515"/>
        <v>1.1361411490296283</v>
      </c>
    </row>
    <row r="5568" spans="1:50">
      <c r="A5568">
        <f t="shared" ca="1" si="511"/>
        <v>0.29783944709461541</v>
      </c>
      <c r="R5568">
        <f t="shared" ca="1" si="512"/>
        <v>0.49091465638385767</v>
      </c>
      <c r="AH5568">
        <f t="shared" ca="1" si="513"/>
        <v>34.331239680907963</v>
      </c>
      <c r="AI5568">
        <f t="shared" ca="1" si="514"/>
        <v>0.8772449750314234</v>
      </c>
      <c r="AX5568">
        <f t="shared" ca="1" si="515"/>
        <v>2.4639917625672538</v>
      </c>
    </row>
    <row r="5569" spans="1:50">
      <c r="A5569">
        <f t="shared" ca="1" si="511"/>
        <v>0.68032927867991755</v>
      </c>
      <c r="R5569">
        <f t="shared" ca="1" si="512"/>
        <v>-0.91133238161055785</v>
      </c>
      <c r="AH5569">
        <f t="shared" ca="1" si="513"/>
        <v>18.656824213857536</v>
      </c>
      <c r="AI5569">
        <f t="shared" ca="1" si="514"/>
        <v>0.50880266581948641</v>
      </c>
      <c r="AX5569">
        <f t="shared" ca="1" si="515"/>
        <v>2.9315049325730844</v>
      </c>
    </row>
    <row r="5570" spans="1:50">
      <c r="A5570">
        <f t="shared" ca="1" si="511"/>
        <v>0.27860947670005065</v>
      </c>
      <c r="R5570">
        <f t="shared" ca="1" si="512"/>
        <v>0.94985986070921724</v>
      </c>
      <c r="AH5570">
        <f t="shared" ca="1" si="513"/>
        <v>14.331795200047566</v>
      </c>
      <c r="AI5570">
        <f t="shared" ca="1" si="514"/>
        <v>0.36388958317432496</v>
      </c>
      <c r="AX5570">
        <f t="shared" ca="1" si="515"/>
        <v>2.9395815783597303</v>
      </c>
    </row>
    <row r="5571" spans="1:50">
      <c r="A5571">
        <f t="shared" ref="A5571:A5634" ca="1" si="516">RAND()</f>
        <v>0.6215510796455519</v>
      </c>
      <c r="R5571">
        <f t="shared" ref="R5571:R5634" ca="1" si="517">_xlfn.NORM.INV(RAND(),0,1)</f>
        <v>7.3657179804414552E-2</v>
      </c>
      <c r="AH5571">
        <f t="shared" ref="AH5571:AH5634" ca="1" si="518">IF(AI5571&lt;$AL$4,$AL$1+SQRT(AI5571*($AL$2-$AL$1)*($AL$3-$AL$1)),$AL$2-SQRT((1-AI5571)*($AL$2-$AL$1)*($AL$2-$AL$3)))</f>
        <v>10.446838851772263</v>
      </c>
      <c r="AI5571">
        <f t="shared" ref="AI5571:AI5634" ca="1" si="519">RAND()</f>
        <v>0.21777372159116393</v>
      </c>
      <c r="AX5571">
        <f t="shared" ref="AX5571:AX5634" ca="1" si="520">-LN(1-RAND())/$AW$2</f>
        <v>0.56512662335619301</v>
      </c>
    </row>
    <row r="5572" spans="1:50">
      <c r="A5572">
        <f t="shared" ca="1" si="516"/>
        <v>0.44314684558027861</v>
      </c>
      <c r="R5572">
        <f t="shared" ca="1" si="517"/>
        <v>1.3698190094786336</v>
      </c>
      <c r="AH5572">
        <f t="shared" ca="1" si="518"/>
        <v>2.0819428922453413</v>
      </c>
      <c r="AI5572">
        <f t="shared" ca="1" si="519"/>
        <v>8.6689724131417956E-3</v>
      </c>
      <c r="AX5572">
        <f t="shared" ca="1" si="520"/>
        <v>2.9160173819012427</v>
      </c>
    </row>
    <row r="5573" spans="1:50">
      <c r="A5573">
        <f t="shared" ca="1" si="516"/>
        <v>0.38082490844303496</v>
      </c>
      <c r="R5573">
        <f t="shared" ca="1" si="517"/>
        <v>1.8903195409221472</v>
      </c>
      <c r="AH5573">
        <f t="shared" ca="1" si="518"/>
        <v>33.438376288156249</v>
      </c>
      <c r="AI5573">
        <f t="shared" ca="1" si="519"/>
        <v>0.86285631001364749</v>
      </c>
      <c r="AX5573">
        <f t="shared" ca="1" si="520"/>
        <v>1.2247043208157593</v>
      </c>
    </row>
    <row r="5574" spans="1:50">
      <c r="A5574">
        <f t="shared" ca="1" si="516"/>
        <v>0.91744277414969111</v>
      </c>
      <c r="R5574">
        <f t="shared" ca="1" si="517"/>
        <v>0.29849757206902744</v>
      </c>
      <c r="AH5574">
        <f t="shared" ca="1" si="518"/>
        <v>36.329459235874076</v>
      </c>
      <c r="AI5574">
        <f t="shared" ca="1" si="519"/>
        <v>0.9065581576081857</v>
      </c>
      <c r="AX5574">
        <f t="shared" ca="1" si="520"/>
        <v>4.2949391841418096</v>
      </c>
    </row>
    <row r="5575" spans="1:50">
      <c r="A5575">
        <f t="shared" ca="1" si="516"/>
        <v>0.5032192467813118</v>
      </c>
      <c r="R5575">
        <f t="shared" ca="1" si="517"/>
        <v>0.27030400878908317</v>
      </c>
      <c r="AH5575">
        <f t="shared" ca="1" si="518"/>
        <v>15.141193188659841</v>
      </c>
      <c r="AI5575">
        <f t="shared" ca="1" si="519"/>
        <v>0.3924317938448324</v>
      </c>
      <c r="AX5575">
        <f t="shared" ca="1" si="520"/>
        <v>0.14140572681650379</v>
      </c>
    </row>
    <row r="5576" spans="1:50">
      <c r="A5576">
        <f t="shared" ca="1" si="516"/>
        <v>0.54985504361191251</v>
      </c>
      <c r="R5576">
        <f t="shared" ca="1" si="517"/>
        <v>-0.46874258712993883</v>
      </c>
      <c r="AH5576">
        <f t="shared" ca="1" si="518"/>
        <v>23.087086341116866</v>
      </c>
      <c r="AI5576">
        <f t="shared" ca="1" si="519"/>
        <v>0.63784753919475079</v>
      </c>
      <c r="AX5576">
        <f t="shared" ca="1" si="520"/>
        <v>4.1102715066796502</v>
      </c>
    </row>
    <row r="5577" spans="1:50">
      <c r="A5577">
        <f t="shared" ca="1" si="516"/>
        <v>0.50549982957917228</v>
      </c>
      <c r="R5577">
        <f t="shared" ca="1" si="517"/>
        <v>-0.52916038132350396</v>
      </c>
      <c r="AH5577">
        <f t="shared" ca="1" si="518"/>
        <v>16.027222740218967</v>
      </c>
      <c r="AI5577">
        <f t="shared" ca="1" si="519"/>
        <v>0.42292520262865241</v>
      </c>
      <c r="AX5577">
        <f t="shared" ca="1" si="520"/>
        <v>1.4686046605495726</v>
      </c>
    </row>
    <row r="5578" spans="1:50">
      <c r="A5578">
        <f t="shared" ca="1" si="516"/>
        <v>0.93605267532925462</v>
      </c>
      <c r="R5578">
        <f t="shared" ca="1" si="517"/>
        <v>0.31101422282682162</v>
      </c>
      <c r="AH5578">
        <f t="shared" ca="1" si="518"/>
        <v>19.417247348543967</v>
      </c>
      <c r="AI5578">
        <f t="shared" ca="1" si="519"/>
        <v>0.53234762012992942</v>
      </c>
      <c r="AX5578">
        <f t="shared" ca="1" si="520"/>
        <v>2.0972593761875409</v>
      </c>
    </row>
    <row r="5579" spans="1:50">
      <c r="A5579">
        <f t="shared" ca="1" si="516"/>
        <v>0.34122325920637131</v>
      </c>
      <c r="R5579">
        <f t="shared" ca="1" si="517"/>
        <v>1.6010757183925381</v>
      </c>
      <c r="AH5579">
        <f t="shared" ca="1" si="518"/>
        <v>13.9367964841286</v>
      </c>
      <c r="AI5579">
        <f t="shared" ca="1" si="519"/>
        <v>0.34972267608642027</v>
      </c>
      <c r="AX5579">
        <f t="shared" ca="1" si="520"/>
        <v>1.7506754971644451</v>
      </c>
    </row>
    <row r="5580" spans="1:50">
      <c r="A5580">
        <f t="shared" ca="1" si="516"/>
        <v>0.4782087917704364</v>
      </c>
      <c r="R5580">
        <f t="shared" ca="1" si="517"/>
        <v>-1.7469823436599912</v>
      </c>
      <c r="AH5580">
        <f t="shared" ca="1" si="518"/>
        <v>40.157514031103148</v>
      </c>
      <c r="AI5580">
        <f t="shared" ca="1" si="519"/>
        <v>0.95156273497603427</v>
      </c>
      <c r="AX5580">
        <f t="shared" ca="1" si="520"/>
        <v>1.1933935602621126</v>
      </c>
    </row>
    <row r="5581" spans="1:50">
      <c r="A5581">
        <f t="shared" ca="1" si="516"/>
        <v>0.69693364110842626</v>
      </c>
      <c r="R5581">
        <f t="shared" ca="1" si="517"/>
        <v>-1.0667203007053085</v>
      </c>
      <c r="AH5581">
        <f t="shared" ca="1" si="518"/>
        <v>17.475665746464827</v>
      </c>
      <c r="AI5581">
        <f t="shared" ca="1" si="519"/>
        <v>0.47108384068215925</v>
      </c>
      <c r="AX5581">
        <f t="shared" ca="1" si="520"/>
        <v>1.618260504770884</v>
      </c>
    </row>
    <row r="5582" spans="1:50">
      <c r="A5582">
        <f t="shared" ca="1" si="516"/>
        <v>0.88977066805611249</v>
      </c>
      <c r="R5582">
        <f t="shared" ca="1" si="517"/>
        <v>0.65471735538823206</v>
      </c>
      <c r="AH5582">
        <f t="shared" ca="1" si="518"/>
        <v>4.0221000717197199</v>
      </c>
      <c r="AI5582">
        <f t="shared" ca="1" si="519"/>
        <v>3.2354577973855547E-2</v>
      </c>
      <c r="AX5582">
        <f t="shared" ca="1" si="520"/>
        <v>0.1805508062843558</v>
      </c>
    </row>
    <row r="5583" spans="1:50">
      <c r="A5583">
        <f t="shared" ca="1" si="516"/>
        <v>0.29694555906327447</v>
      </c>
      <c r="R5583">
        <f t="shared" ca="1" si="517"/>
        <v>-0.59216124394563074</v>
      </c>
      <c r="AH5583">
        <f t="shared" ca="1" si="518"/>
        <v>5.4413125033354071</v>
      </c>
      <c r="AI5583">
        <f t="shared" ca="1" si="519"/>
        <v>5.9215763517908471E-2</v>
      </c>
      <c r="AX5583">
        <f t="shared" ca="1" si="520"/>
        <v>3.3547244288626112</v>
      </c>
    </row>
    <row r="5584" spans="1:50">
      <c r="A5584">
        <f t="shared" ca="1" si="516"/>
        <v>0.54526811134841247</v>
      </c>
      <c r="R5584">
        <f t="shared" ca="1" si="517"/>
        <v>-0.54247024022222534</v>
      </c>
      <c r="AH5584">
        <f t="shared" ca="1" si="518"/>
        <v>48.978540888683384</v>
      </c>
      <c r="AI5584">
        <f t="shared" ca="1" si="519"/>
        <v>0.99947831064195414</v>
      </c>
      <c r="AX5584">
        <f t="shared" ca="1" si="520"/>
        <v>2.285361526874524</v>
      </c>
    </row>
    <row r="5585" spans="1:50">
      <c r="A5585">
        <f t="shared" ca="1" si="516"/>
        <v>0.86353092442575297</v>
      </c>
      <c r="R5585">
        <f t="shared" ca="1" si="517"/>
        <v>0.3789586001586247</v>
      </c>
      <c r="AH5585">
        <f t="shared" ca="1" si="518"/>
        <v>29.247063638616158</v>
      </c>
      <c r="AI5585">
        <f t="shared" ca="1" si="519"/>
        <v>0.78465781619017616</v>
      </c>
      <c r="AX5585">
        <f t="shared" ca="1" si="520"/>
        <v>1.705376071483425</v>
      </c>
    </row>
    <row r="5586" spans="1:50">
      <c r="A5586">
        <f t="shared" ca="1" si="516"/>
        <v>0.102896048452643</v>
      </c>
      <c r="R5586">
        <f t="shared" ca="1" si="517"/>
        <v>1.4550694573634018</v>
      </c>
      <c r="AH5586">
        <f t="shared" ca="1" si="518"/>
        <v>9.2067737343438445</v>
      </c>
      <c r="AI5586">
        <f t="shared" ca="1" si="519"/>
        <v>0.16952936519080741</v>
      </c>
      <c r="AX5586">
        <f t="shared" ca="1" si="520"/>
        <v>1.4141258648173338</v>
      </c>
    </row>
    <row r="5587" spans="1:50">
      <c r="A5587">
        <f t="shared" ca="1" si="516"/>
        <v>0.36295755229313065</v>
      </c>
      <c r="R5587">
        <f t="shared" ca="1" si="517"/>
        <v>1.2605026816619285</v>
      </c>
      <c r="AH5587">
        <f t="shared" ca="1" si="518"/>
        <v>13.970778978789646</v>
      </c>
      <c r="AI5587">
        <f t="shared" ca="1" si="519"/>
        <v>0.35094761630238691</v>
      </c>
      <c r="AX5587">
        <f t="shared" ca="1" si="520"/>
        <v>2.7257019655533701</v>
      </c>
    </row>
    <row r="5588" spans="1:50">
      <c r="A5588">
        <f t="shared" ca="1" si="516"/>
        <v>0.14197453197521737</v>
      </c>
      <c r="R5588">
        <f t="shared" ca="1" si="517"/>
        <v>-1.3291292081890056</v>
      </c>
      <c r="AH5588">
        <f t="shared" ca="1" si="518"/>
        <v>20.090383936873909</v>
      </c>
      <c r="AI5588">
        <f t="shared" ca="1" si="519"/>
        <v>0.55270743347819484</v>
      </c>
      <c r="AX5588">
        <f t="shared" ca="1" si="520"/>
        <v>1.373076095762692</v>
      </c>
    </row>
    <row r="5589" spans="1:50">
      <c r="A5589">
        <f t="shared" ca="1" si="516"/>
        <v>0.64894631656867152</v>
      </c>
      <c r="R5589">
        <f t="shared" ca="1" si="517"/>
        <v>-0.81390322007299587</v>
      </c>
      <c r="AH5589">
        <f t="shared" ca="1" si="518"/>
        <v>4.5587558925123401</v>
      </c>
      <c r="AI5589">
        <f t="shared" ca="1" si="519"/>
        <v>4.1564510575031965E-2</v>
      </c>
      <c r="AX5589">
        <f t="shared" ca="1" si="520"/>
        <v>2.7286196102641002E-2</v>
      </c>
    </row>
    <row r="5590" spans="1:50">
      <c r="A5590">
        <f t="shared" ca="1" si="516"/>
        <v>0.79986832363793092</v>
      </c>
      <c r="R5590">
        <f t="shared" ca="1" si="517"/>
        <v>0.13978010766526741</v>
      </c>
      <c r="AH5590">
        <f t="shared" ca="1" si="518"/>
        <v>38.170142330410329</v>
      </c>
      <c r="AI5590">
        <f t="shared" ca="1" si="519"/>
        <v>0.93002723375862517</v>
      </c>
      <c r="AX5590">
        <f t="shared" ca="1" si="520"/>
        <v>0.81568415757813229</v>
      </c>
    </row>
    <row r="5591" spans="1:50">
      <c r="A5591">
        <f t="shared" ca="1" si="516"/>
        <v>8.8776705004772749E-2</v>
      </c>
      <c r="R5591">
        <f t="shared" ca="1" si="517"/>
        <v>1.2467965972918227</v>
      </c>
      <c r="AH5591">
        <f t="shared" ca="1" si="518"/>
        <v>15.510007189593999</v>
      </c>
      <c r="AI5591">
        <f t="shared" ca="1" si="519"/>
        <v>0.40522019796907127</v>
      </c>
      <c r="AX5591">
        <f t="shared" ca="1" si="520"/>
        <v>0.89778352980879794</v>
      </c>
    </row>
    <row r="5592" spans="1:50">
      <c r="A5592">
        <f t="shared" ca="1" si="516"/>
        <v>0.57470920729285735</v>
      </c>
      <c r="R5592">
        <f t="shared" ca="1" si="517"/>
        <v>-0.11734916993992142</v>
      </c>
      <c r="AH5592">
        <f t="shared" ca="1" si="518"/>
        <v>26.709725429771911</v>
      </c>
      <c r="AI5592">
        <f t="shared" ca="1" si="519"/>
        <v>0.72878155522169341</v>
      </c>
      <c r="AX5592">
        <f t="shared" ca="1" si="520"/>
        <v>0.63081531080532116</v>
      </c>
    </row>
    <row r="5593" spans="1:50">
      <c r="A5593">
        <f t="shared" ca="1" si="516"/>
        <v>0.44418316435618599</v>
      </c>
      <c r="R5593">
        <f t="shared" ca="1" si="517"/>
        <v>-0.6918913655400335</v>
      </c>
      <c r="AH5593">
        <f t="shared" ca="1" si="518"/>
        <v>36.558104626679985</v>
      </c>
      <c r="AI5593">
        <f t="shared" ca="1" si="519"/>
        <v>0.90965772438635895</v>
      </c>
      <c r="AX5593">
        <f t="shared" ca="1" si="520"/>
        <v>3.2082385368195951</v>
      </c>
    </row>
    <row r="5594" spans="1:50">
      <c r="A5594">
        <f t="shared" ca="1" si="516"/>
        <v>0.65077855455330114</v>
      </c>
      <c r="R5594">
        <f t="shared" ca="1" si="517"/>
        <v>-0.12694434538938831</v>
      </c>
      <c r="AH5594">
        <f t="shared" ca="1" si="518"/>
        <v>11.730642474479758</v>
      </c>
      <c r="AI5594">
        <f t="shared" ca="1" si="519"/>
        <v>0.26772813729195355</v>
      </c>
      <c r="AX5594">
        <f t="shared" ca="1" si="520"/>
        <v>1.1824235451453473</v>
      </c>
    </row>
    <row r="5595" spans="1:50">
      <c r="A5595">
        <f t="shared" ca="1" si="516"/>
        <v>0.48169329773831504</v>
      </c>
      <c r="R5595">
        <f t="shared" ca="1" si="517"/>
        <v>0.80882340807492936</v>
      </c>
      <c r="AH5595">
        <f t="shared" ca="1" si="518"/>
        <v>7.1511427990185794</v>
      </c>
      <c r="AI5595">
        <f t="shared" ca="1" si="519"/>
        <v>0.10227768666391057</v>
      </c>
      <c r="AX5595">
        <f t="shared" ca="1" si="520"/>
        <v>1.0325019161758988</v>
      </c>
    </row>
    <row r="5596" spans="1:50">
      <c r="A5596">
        <f t="shared" ca="1" si="516"/>
        <v>0.49920311768752734</v>
      </c>
      <c r="R5596">
        <f t="shared" ca="1" si="517"/>
        <v>0.62254483616167433</v>
      </c>
      <c r="AH5596">
        <f t="shared" ca="1" si="518"/>
        <v>21.575554550436355</v>
      </c>
      <c r="AI5596">
        <f t="shared" ca="1" si="519"/>
        <v>0.5960254504423903</v>
      </c>
      <c r="AX5596">
        <f t="shared" ca="1" si="520"/>
        <v>2.3139875412266306</v>
      </c>
    </row>
    <row r="5597" spans="1:50">
      <c r="A5597">
        <f t="shared" ca="1" si="516"/>
        <v>0.66551615118322915</v>
      </c>
      <c r="R5597">
        <f t="shared" ca="1" si="517"/>
        <v>-1.632120453928483</v>
      </c>
      <c r="AH5597">
        <f t="shared" ca="1" si="518"/>
        <v>30.266963234581901</v>
      </c>
      <c r="AI5597">
        <f t="shared" ca="1" si="519"/>
        <v>0.80530363000732885</v>
      </c>
      <c r="AX5597">
        <f t="shared" ca="1" si="520"/>
        <v>6.0096859148385784</v>
      </c>
    </row>
    <row r="5598" spans="1:50">
      <c r="A5598">
        <f t="shared" ca="1" si="516"/>
        <v>0.284427765749932</v>
      </c>
      <c r="R5598">
        <f t="shared" ca="1" si="517"/>
        <v>2.2341263218028771</v>
      </c>
      <c r="AH5598">
        <f t="shared" ca="1" si="518"/>
        <v>7.0572235705635693</v>
      </c>
      <c r="AI5598">
        <f t="shared" ca="1" si="519"/>
        <v>9.9608809049836045E-2</v>
      </c>
      <c r="AX5598">
        <f t="shared" ca="1" si="520"/>
        <v>2.0091313355363698</v>
      </c>
    </row>
    <row r="5599" spans="1:50">
      <c r="A5599">
        <f t="shared" ca="1" si="516"/>
        <v>7.4534378191917883E-2</v>
      </c>
      <c r="R5599">
        <f t="shared" ca="1" si="517"/>
        <v>0.93348450330610022</v>
      </c>
      <c r="AH5599">
        <f t="shared" ca="1" si="518"/>
        <v>24.922616352939112</v>
      </c>
      <c r="AI5599">
        <f t="shared" ca="1" si="519"/>
        <v>0.68556241470906154</v>
      </c>
      <c r="AX5599">
        <f t="shared" ca="1" si="520"/>
        <v>3.4435883956932494</v>
      </c>
    </row>
    <row r="5600" spans="1:50">
      <c r="A5600">
        <f t="shared" ca="1" si="516"/>
        <v>8.129901882174484E-2</v>
      </c>
      <c r="R5600">
        <f t="shared" ca="1" si="517"/>
        <v>-1.4715404852071086</v>
      </c>
      <c r="AH5600">
        <f t="shared" ca="1" si="518"/>
        <v>16.12784284345112</v>
      </c>
      <c r="AI5600">
        <f t="shared" ca="1" si="519"/>
        <v>0.42633848478102732</v>
      </c>
      <c r="AX5600">
        <f t="shared" ca="1" si="520"/>
        <v>2.276842849156778</v>
      </c>
    </row>
    <row r="5601" spans="1:50">
      <c r="A5601">
        <f t="shared" ca="1" si="516"/>
        <v>0.72812458378962475</v>
      </c>
      <c r="R5601">
        <f t="shared" ca="1" si="517"/>
        <v>-0.97139787245972276</v>
      </c>
      <c r="AH5601">
        <f t="shared" ca="1" si="518"/>
        <v>11.102675387500007</v>
      </c>
      <c r="AI5601">
        <f t="shared" ca="1" si="519"/>
        <v>0.24349906899490115</v>
      </c>
      <c r="AX5601">
        <f t="shared" ca="1" si="520"/>
        <v>0.53515942709348663</v>
      </c>
    </row>
    <row r="5602" spans="1:50">
      <c r="A5602">
        <f t="shared" ca="1" si="516"/>
        <v>0.13531525608093775</v>
      </c>
      <c r="R5602">
        <f t="shared" ca="1" si="517"/>
        <v>1.3501655449651897</v>
      </c>
      <c r="AH5602">
        <f t="shared" ca="1" si="518"/>
        <v>37.779043257326705</v>
      </c>
      <c r="AI5602">
        <f t="shared" ca="1" si="519"/>
        <v>0.92532410814685406</v>
      </c>
      <c r="AX5602">
        <f t="shared" ca="1" si="520"/>
        <v>0.90369274614721529</v>
      </c>
    </row>
    <row r="5603" spans="1:50">
      <c r="A5603">
        <f t="shared" ca="1" si="516"/>
        <v>6.0872538195167913E-2</v>
      </c>
      <c r="R5603">
        <f t="shared" ca="1" si="517"/>
        <v>2.7326378917149317</v>
      </c>
      <c r="AH5603">
        <f t="shared" ca="1" si="518"/>
        <v>20.614983594427276</v>
      </c>
      <c r="AI5603">
        <f t="shared" ca="1" si="519"/>
        <v>0.56826040542211087</v>
      </c>
      <c r="AX5603">
        <f t="shared" ca="1" si="520"/>
        <v>4.7604236620955707</v>
      </c>
    </row>
    <row r="5604" spans="1:50">
      <c r="A5604">
        <f t="shared" ca="1" si="516"/>
        <v>0.79058786319180907</v>
      </c>
      <c r="R5604">
        <f t="shared" ca="1" si="517"/>
        <v>-1.2734151722913396</v>
      </c>
      <c r="AH5604">
        <f t="shared" ca="1" si="518"/>
        <v>9.0078091530822952</v>
      </c>
      <c r="AI5604">
        <f t="shared" ca="1" si="519"/>
        <v>0.16228125147670636</v>
      </c>
      <c r="AX5604">
        <f t="shared" ca="1" si="520"/>
        <v>2.5249502755545645</v>
      </c>
    </row>
    <row r="5605" spans="1:50">
      <c r="A5605">
        <f t="shared" ca="1" si="516"/>
        <v>0.81743829537725232</v>
      </c>
      <c r="R5605">
        <f t="shared" ca="1" si="517"/>
        <v>-0.64271815158930579</v>
      </c>
      <c r="AH5605">
        <f t="shared" ca="1" si="518"/>
        <v>34.734020254163063</v>
      </c>
      <c r="AI5605">
        <f t="shared" ca="1" si="519"/>
        <v>0.88347493119984821</v>
      </c>
      <c r="AX5605">
        <f t="shared" ca="1" si="520"/>
        <v>1.5009565578473303</v>
      </c>
    </row>
    <row r="5606" spans="1:50">
      <c r="A5606">
        <f t="shared" ca="1" si="516"/>
        <v>0.47098139789639482</v>
      </c>
      <c r="R5606">
        <f t="shared" ca="1" si="517"/>
        <v>-1.2866501905037759</v>
      </c>
      <c r="AH5606">
        <f t="shared" ca="1" si="518"/>
        <v>7.5308241487604475</v>
      </c>
      <c r="AI5606">
        <f t="shared" ca="1" si="519"/>
        <v>0.11342662471910703</v>
      </c>
      <c r="AX5606">
        <f t="shared" ca="1" si="520"/>
        <v>1.456708720567405</v>
      </c>
    </row>
    <row r="5607" spans="1:50">
      <c r="A5607">
        <f t="shared" ca="1" si="516"/>
        <v>0.89729097652069167</v>
      </c>
      <c r="R5607">
        <f t="shared" ca="1" si="517"/>
        <v>-0.63860698535728455</v>
      </c>
      <c r="AH5607">
        <f t="shared" ca="1" si="518"/>
        <v>27.068941204777161</v>
      </c>
      <c r="AI5607">
        <f t="shared" ca="1" si="519"/>
        <v>0.7370832712650166</v>
      </c>
      <c r="AX5607">
        <f t="shared" ca="1" si="520"/>
        <v>1.8079744157629034</v>
      </c>
    </row>
    <row r="5608" spans="1:50">
      <c r="A5608">
        <f t="shared" ca="1" si="516"/>
        <v>0.99332280469131484</v>
      </c>
      <c r="R5608">
        <f t="shared" ca="1" si="517"/>
        <v>0.5947705584388232</v>
      </c>
      <c r="AH5608">
        <f t="shared" ca="1" si="518"/>
        <v>22.657863411656184</v>
      </c>
      <c r="AI5608">
        <f t="shared" ca="1" si="519"/>
        <v>0.6262037833921752</v>
      </c>
      <c r="AX5608">
        <f t="shared" ca="1" si="520"/>
        <v>0.51333532948911009</v>
      </c>
    </row>
    <row r="5609" spans="1:50">
      <c r="A5609">
        <f t="shared" ca="1" si="516"/>
        <v>0.76006290300484847</v>
      </c>
      <c r="R5609">
        <f t="shared" ca="1" si="517"/>
        <v>0.26489737841127703</v>
      </c>
      <c r="AH5609">
        <f t="shared" ca="1" si="518"/>
        <v>36.173699456435415</v>
      </c>
      <c r="AI5609">
        <f t="shared" ca="1" si="519"/>
        <v>0.90441670663951279</v>
      </c>
      <c r="AX5609">
        <f t="shared" ca="1" si="520"/>
        <v>0.3987313883326315</v>
      </c>
    </row>
    <row r="5610" spans="1:50">
      <c r="A5610">
        <f t="shared" ca="1" si="516"/>
        <v>0.37256942088424483</v>
      </c>
      <c r="R5610">
        <f t="shared" ca="1" si="517"/>
        <v>0.4840285028882596</v>
      </c>
      <c r="AH5610">
        <f t="shared" ca="1" si="518"/>
        <v>5.3640675077406543</v>
      </c>
      <c r="AI5610">
        <f t="shared" ca="1" si="519"/>
        <v>5.7546440455198078E-2</v>
      </c>
      <c r="AX5610">
        <f t="shared" ca="1" si="520"/>
        <v>9.1436645146084766E-3</v>
      </c>
    </row>
    <row r="5611" spans="1:50">
      <c r="A5611">
        <f t="shared" ca="1" si="516"/>
        <v>0.55515698938576397</v>
      </c>
      <c r="R5611">
        <f t="shared" ca="1" si="517"/>
        <v>0.26603683235859482</v>
      </c>
      <c r="AH5611">
        <f t="shared" ca="1" si="518"/>
        <v>4.150442280083313</v>
      </c>
      <c r="AI5611">
        <f t="shared" ca="1" si="519"/>
        <v>3.4452342240606337E-2</v>
      </c>
      <c r="AX5611">
        <f t="shared" ca="1" si="520"/>
        <v>1.0358399480608407</v>
      </c>
    </row>
    <row r="5612" spans="1:50">
      <c r="A5612">
        <f t="shared" ca="1" si="516"/>
        <v>0.55346958671991198</v>
      </c>
      <c r="R5612">
        <f t="shared" ca="1" si="517"/>
        <v>-0.57569943770492582</v>
      </c>
      <c r="AH5612">
        <f t="shared" ca="1" si="518"/>
        <v>17.371603341336915</v>
      </c>
      <c r="AI5612">
        <f t="shared" ca="1" si="519"/>
        <v>0.46769386574247185</v>
      </c>
      <c r="AX5612">
        <f t="shared" ca="1" si="520"/>
        <v>0.91688086848482109</v>
      </c>
    </row>
    <row r="5613" spans="1:50">
      <c r="A5613">
        <f t="shared" ca="1" si="516"/>
        <v>0.49549907289809902</v>
      </c>
      <c r="R5613">
        <f t="shared" ca="1" si="517"/>
        <v>-0.15293647749068218</v>
      </c>
      <c r="AH5613">
        <f t="shared" ca="1" si="518"/>
        <v>24.857554176860166</v>
      </c>
      <c r="AI5613">
        <f t="shared" ca="1" si="519"/>
        <v>0.68392870901523917</v>
      </c>
      <c r="AX5613">
        <f t="shared" ca="1" si="520"/>
        <v>0.75941440260121706</v>
      </c>
    </row>
    <row r="5614" spans="1:50">
      <c r="A5614">
        <f t="shared" ca="1" si="516"/>
        <v>0.50443151259895591</v>
      </c>
      <c r="R5614">
        <f t="shared" ca="1" si="517"/>
        <v>-1.1418989030525608</v>
      </c>
      <c r="AH5614">
        <f t="shared" ca="1" si="518"/>
        <v>12.97956281724187</v>
      </c>
      <c r="AI5614">
        <f t="shared" ca="1" si="519"/>
        <v>0.31474361539872964</v>
      </c>
      <c r="AX5614">
        <f t="shared" ca="1" si="520"/>
        <v>0.13034650814673912</v>
      </c>
    </row>
    <row r="5615" spans="1:50">
      <c r="A5615">
        <f t="shared" ca="1" si="516"/>
        <v>0.83506448755420515</v>
      </c>
      <c r="R5615">
        <f t="shared" ca="1" si="517"/>
        <v>0.72740083130918143</v>
      </c>
      <c r="AH5615">
        <f t="shared" ca="1" si="518"/>
        <v>7.0824514812931607</v>
      </c>
      <c r="AI5615">
        <f t="shared" ca="1" si="519"/>
        <v>0.10032223796974338</v>
      </c>
      <c r="AX5615">
        <f t="shared" ca="1" si="520"/>
        <v>0.89267243165990384</v>
      </c>
    </row>
    <row r="5616" spans="1:50">
      <c r="A5616">
        <f t="shared" ca="1" si="516"/>
        <v>0.82152445147660802</v>
      </c>
      <c r="R5616">
        <f t="shared" ca="1" si="517"/>
        <v>-0.84365860276188065</v>
      </c>
      <c r="AH5616">
        <f t="shared" ca="1" si="518"/>
        <v>19.267603575913107</v>
      </c>
      <c r="AI5616">
        <f t="shared" ca="1" si="519"/>
        <v>0.52775990501638559</v>
      </c>
      <c r="AX5616">
        <f t="shared" ca="1" si="520"/>
        <v>0.93237199526091163</v>
      </c>
    </row>
    <row r="5617" spans="1:50">
      <c r="A5617">
        <f t="shared" ca="1" si="516"/>
        <v>0.14813639013606583</v>
      </c>
      <c r="R5617">
        <f t="shared" ca="1" si="517"/>
        <v>-0.17398647697394606</v>
      </c>
      <c r="AH5617">
        <f t="shared" ca="1" si="518"/>
        <v>27.36823982676551</v>
      </c>
      <c r="AI5617">
        <f t="shared" ca="1" si="519"/>
        <v>0.7439017157305986</v>
      </c>
      <c r="AX5617">
        <f t="shared" ca="1" si="520"/>
        <v>1.5847790362470024</v>
      </c>
    </row>
    <row r="5618" spans="1:50">
      <c r="A5618">
        <f t="shared" ca="1" si="516"/>
        <v>0.4518921935959328</v>
      </c>
      <c r="R5618">
        <f t="shared" ca="1" si="517"/>
        <v>-0.27099318431694858</v>
      </c>
      <c r="AH5618">
        <f t="shared" ca="1" si="518"/>
        <v>5.0970277282136482</v>
      </c>
      <c r="AI5618">
        <f t="shared" ca="1" si="519"/>
        <v>5.1959383324357566E-2</v>
      </c>
      <c r="AX5618">
        <f t="shared" ca="1" si="520"/>
        <v>1.5345090058146367</v>
      </c>
    </row>
    <row r="5619" spans="1:50">
      <c r="A5619">
        <f t="shared" ca="1" si="516"/>
        <v>0.42690970849837306</v>
      </c>
      <c r="R5619">
        <f t="shared" ca="1" si="517"/>
        <v>0.43824071453493435</v>
      </c>
      <c r="AH5619">
        <f t="shared" ca="1" si="518"/>
        <v>11.259190779468312</v>
      </c>
      <c r="AI5619">
        <f t="shared" ca="1" si="519"/>
        <v>0.24957485046918348</v>
      </c>
      <c r="AX5619">
        <f t="shared" ca="1" si="520"/>
        <v>1.2189408644473758</v>
      </c>
    </row>
    <row r="5620" spans="1:50">
      <c r="A5620">
        <f t="shared" ca="1" si="516"/>
        <v>0.33372992497850673</v>
      </c>
      <c r="R5620">
        <f t="shared" ca="1" si="517"/>
        <v>0.91216518134904667</v>
      </c>
      <c r="AH5620">
        <f t="shared" ca="1" si="518"/>
        <v>11.260404905248393</v>
      </c>
      <c r="AI5620">
        <f t="shared" ca="1" si="519"/>
        <v>0.24962188594734869</v>
      </c>
      <c r="AX5620">
        <f t="shared" ca="1" si="520"/>
        <v>4.1941288230576168</v>
      </c>
    </row>
    <row r="5621" spans="1:50">
      <c r="A5621">
        <f t="shared" ca="1" si="516"/>
        <v>0.38839884549539438</v>
      </c>
      <c r="R5621">
        <f t="shared" ca="1" si="517"/>
        <v>0.94836554043514276</v>
      </c>
      <c r="AH5621">
        <f t="shared" ca="1" si="518"/>
        <v>29.429228118345307</v>
      </c>
      <c r="AI5621">
        <f t="shared" ca="1" si="519"/>
        <v>0.7884216720964623</v>
      </c>
      <c r="AX5621">
        <f t="shared" ca="1" si="520"/>
        <v>3.3749791306747916</v>
      </c>
    </row>
    <row r="5622" spans="1:50">
      <c r="A5622">
        <f t="shared" ca="1" si="516"/>
        <v>0.29986336771487498</v>
      </c>
      <c r="R5622">
        <f t="shared" ca="1" si="517"/>
        <v>0.14157161994850101</v>
      </c>
      <c r="AH5622">
        <f t="shared" ca="1" si="518"/>
        <v>12.192447998702491</v>
      </c>
      <c r="AI5622">
        <f t="shared" ca="1" si="519"/>
        <v>0.28529450583459237</v>
      </c>
      <c r="AX5622">
        <f t="shared" ca="1" si="520"/>
        <v>2.5574372741794917</v>
      </c>
    </row>
    <row r="5623" spans="1:50">
      <c r="A5623">
        <f t="shared" ca="1" si="516"/>
        <v>0.58939633704464223</v>
      </c>
      <c r="R5623">
        <f t="shared" ca="1" si="517"/>
        <v>-0.49983290118492202</v>
      </c>
      <c r="AH5623">
        <f t="shared" ca="1" si="518"/>
        <v>13.906648827850802</v>
      </c>
      <c r="AI5623">
        <f t="shared" ca="1" si="519"/>
        <v>0.34863500058195807</v>
      </c>
      <c r="AX5623">
        <f t="shared" ca="1" si="520"/>
        <v>5.1175811993125286</v>
      </c>
    </row>
    <row r="5624" spans="1:50">
      <c r="A5624">
        <f t="shared" ca="1" si="516"/>
        <v>0.17068988307907451</v>
      </c>
      <c r="R5624">
        <f t="shared" ca="1" si="517"/>
        <v>-1.7556439137468127</v>
      </c>
      <c r="AH5624">
        <f t="shared" ca="1" si="518"/>
        <v>40.425552212565144</v>
      </c>
      <c r="AI5624">
        <f t="shared" ca="1" si="519"/>
        <v>0.9541649747828419</v>
      </c>
      <c r="AX5624">
        <f t="shared" ca="1" si="520"/>
        <v>5.320817892042518</v>
      </c>
    </row>
    <row r="5625" spans="1:50">
      <c r="A5625">
        <f t="shared" ca="1" si="516"/>
        <v>0.18114133567561141</v>
      </c>
      <c r="R5625">
        <f t="shared" ca="1" si="517"/>
        <v>-1.7840649207929029</v>
      </c>
      <c r="AH5625">
        <f t="shared" ca="1" si="518"/>
        <v>14.583421803213398</v>
      </c>
      <c r="AI5625">
        <f t="shared" ca="1" si="519"/>
        <v>0.37283299441545004</v>
      </c>
      <c r="AX5625">
        <f t="shared" ca="1" si="520"/>
        <v>2.9560776339382402</v>
      </c>
    </row>
    <row r="5626" spans="1:50">
      <c r="A5626">
        <f t="shared" ca="1" si="516"/>
        <v>0.18453904873655647</v>
      </c>
      <c r="R5626">
        <f t="shared" ca="1" si="517"/>
        <v>-1.0991118192859848</v>
      </c>
      <c r="AH5626">
        <f t="shared" ca="1" si="518"/>
        <v>12.964469929202622</v>
      </c>
      <c r="AI5626">
        <f t="shared" ca="1" si="519"/>
        <v>0.3141847561875315</v>
      </c>
      <c r="AX5626">
        <f t="shared" ca="1" si="520"/>
        <v>2.4134851958600674</v>
      </c>
    </row>
    <row r="5627" spans="1:50">
      <c r="A5627">
        <f t="shared" ca="1" si="516"/>
        <v>0.80113019115539696</v>
      </c>
      <c r="R5627">
        <f t="shared" ca="1" si="517"/>
        <v>-1.5544602403582197</v>
      </c>
      <c r="AH5627">
        <f t="shared" ca="1" si="518"/>
        <v>15.148136683418286</v>
      </c>
      <c r="AI5627">
        <f t="shared" ca="1" si="519"/>
        <v>0.39267381168115301</v>
      </c>
      <c r="AX5627">
        <f t="shared" ca="1" si="520"/>
        <v>0.52579900327590756</v>
      </c>
    </row>
    <row r="5628" spans="1:50">
      <c r="A5628">
        <f t="shared" ca="1" si="516"/>
        <v>0.96860318643819798</v>
      </c>
      <c r="R5628">
        <f t="shared" ca="1" si="517"/>
        <v>1.0229246646279593</v>
      </c>
      <c r="AH5628">
        <f t="shared" ca="1" si="518"/>
        <v>35.267726783879098</v>
      </c>
      <c r="AI5628">
        <f t="shared" ca="1" si="519"/>
        <v>0.89148006294278337</v>
      </c>
      <c r="AX5628">
        <f t="shared" ca="1" si="520"/>
        <v>4.7031014279194308</v>
      </c>
    </row>
    <row r="5629" spans="1:50">
      <c r="A5629">
        <f t="shared" ca="1" si="516"/>
        <v>0.94292313174585096</v>
      </c>
      <c r="R5629">
        <f t="shared" ca="1" si="517"/>
        <v>0.1465974750955332</v>
      </c>
      <c r="AH5629">
        <f t="shared" ca="1" si="518"/>
        <v>36.348780707697443</v>
      </c>
      <c r="AI5629">
        <f t="shared" ca="1" si="519"/>
        <v>0.90682210591673329</v>
      </c>
      <c r="AX5629">
        <f t="shared" ca="1" si="520"/>
        <v>3.1113211355433497</v>
      </c>
    </row>
    <row r="5630" spans="1:50">
      <c r="A5630">
        <f t="shared" ca="1" si="516"/>
        <v>0.96073113929307064</v>
      </c>
      <c r="R5630">
        <f t="shared" ca="1" si="517"/>
        <v>-0.27913999496002945</v>
      </c>
      <c r="AH5630">
        <f t="shared" ca="1" si="518"/>
        <v>4.7415496043784158</v>
      </c>
      <c r="AI5630">
        <f t="shared" ca="1" si="519"/>
        <v>4.4964585301562221E-2</v>
      </c>
      <c r="AX5630">
        <f t="shared" ca="1" si="520"/>
        <v>5.509230466686021</v>
      </c>
    </row>
    <row r="5631" spans="1:50">
      <c r="A5631">
        <f t="shared" ca="1" si="516"/>
        <v>0.91763296163277841</v>
      </c>
      <c r="R5631">
        <f t="shared" ca="1" si="517"/>
        <v>0.22385670960256382</v>
      </c>
      <c r="AH5631">
        <f t="shared" ca="1" si="518"/>
        <v>33.09929654564948</v>
      </c>
      <c r="AI5631">
        <f t="shared" ca="1" si="519"/>
        <v>0.85718311137405223</v>
      </c>
      <c r="AX5631">
        <f t="shared" ca="1" si="520"/>
        <v>1.0037299972889499E-2</v>
      </c>
    </row>
    <row r="5632" spans="1:50">
      <c r="A5632">
        <f t="shared" ca="1" si="516"/>
        <v>0.85238791521247781</v>
      </c>
      <c r="R5632">
        <f t="shared" ca="1" si="517"/>
        <v>8.0199513435176326E-2</v>
      </c>
      <c r="AH5632">
        <f t="shared" ca="1" si="518"/>
        <v>19.592083988442631</v>
      </c>
      <c r="AI5632">
        <f t="shared" ca="1" si="519"/>
        <v>0.53767932191703649</v>
      </c>
      <c r="AX5632">
        <f t="shared" ca="1" si="520"/>
        <v>3.2415247776358189</v>
      </c>
    </row>
    <row r="5633" spans="1:50">
      <c r="A5633">
        <f t="shared" ca="1" si="516"/>
        <v>0.17588605469314844</v>
      </c>
      <c r="R5633">
        <f t="shared" ca="1" si="517"/>
        <v>0.83999597881051946</v>
      </c>
      <c r="AH5633">
        <f t="shared" ca="1" si="518"/>
        <v>31.038395329477037</v>
      </c>
      <c r="AI5633">
        <f t="shared" ca="1" si="519"/>
        <v>0.82022877415940088</v>
      </c>
      <c r="AX5633">
        <f t="shared" ca="1" si="520"/>
        <v>4.2987515792484636</v>
      </c>
    </row>
    <row r="5634" spans="1:50">
      <c r="A5634">
        <f t="shared" ca="1" si="516"/>
        <v>0.13076288602744401</v>
      </c>
      <c r="R5634">
        <f t="shared" ca="1" si="517"/>
        <v>1.0534185902937108</v>
      </c>
      <c r="AH5634">
        <f t="shared" ca="1" si="518"/>
        <v>37.330711791739049</v>
      </c>
      <c r="AI5634">
        <f t="shared" ca="1" si="519"/>
        <v>0.91974456814800998</v>
      </c>
      <c r="AX5634">
        <f t="shared" ca="1" si="520"/>
        <v>9.6098914638615959E-2</v>
      </c>
    </row>
    <row r="5635" spans="1:50">
      <c r="A5635">
        <f t="shared" ref="A5635:A5698" ca="1" si="521">RAND()</f>
        <v>0.85230650788627571</v>
      </c>
      <c r="R5635">
        <f t="shared" ref="R5635:R5698" ca="1" si="522">_xlfn.NORM.INV(RAND(),0,1)</f>
        <v>-0.83966224338294282</v>
      </c>
      <c r="AH5635">
        <f t="shared" ref="AH5635:AH5698" ca="1" si="523">IF(AI5635&lt;$AL$4,$AL$1+SQRT(AI5635*($AL$2-$AL$1)*($AL$3-$AL$1)),$AL$2-SQRT((1-AI5635)*($AL$2-$AL$1)*($AL$2-$AL$3)))</f>
        <v>20.17462266124901</v>
      </c>
      <c r="AI5635">
        <f t="shared" ref="AI5635:AI5698" ca="1" si="524">RAND()</f>
        <v>0.55522343330055945</v>
      </c>
      <c r="AX5635">
        <f t="shared" ref="AX5635:AX5698" ca="1" si="525">-LN(1-RAND())/$AW$2</f>
        <v>0.15960220613824186</v>
      </c>
    </row>
    <row r="5636" spans="1:50">
      <c r="A5636">
        <f t="shared" ca="1" si="521"/>
        <v>0.33182284941562812</v>
      </c>
      <c r="R5636">
        <f t="shared" ca="1" si="522"/>
        <v>-0.62199922828829768</v>
      </c>
      <c r="AH5636">
        <f t="shared" ca="1" si="523"/>
        <v>10.967824629591142</v>
      </c>
      <c r="AI5636">
        <f t="shared" ca="1" si="524"/>
        <v>0.23824464292682401</v>
      </c>
      <c r="AX5636">
        <f t="shared" ca="1" si="525"/>
        <v>3.0835833120614566</v>
      </c>
    </row>
    <row r="5637" spans="1:50">
      <c r="A5637">
        <f t="shared" ca="1" si="521"/>
        <v>0.82946075501454974</v>
      </c>
      <c r="R5637">
        <f t="shared" ca="1" si="522"/>
        <v>-1.3336040019997928</v>
      </c>
      <c r="AH5637">
        <f t="shared" ca="1" si="523"/>
        <v>11.158371658752877</v>
      </c>
      <c r="AI5637">
        <f t="shared" ca="1" si="524"/>
        <v>0.24566395390021423</v>
      </c>
      <c r="AX5637">
        <f t="shared" ca="1" si="525"/>
        <v>2.8002217341649458E-2</v>
      </c>
    </row>
    <row r="5638" spans="1:50">
      <c r="A5638">
        <f t="shared" ca="1" si="521"/>
        <v>0.54378063390533049</v>
      </c>
      <c r="R5638">
        <f t="shared" ca="1" si="522"/>
        <v>-0.75865249466708951</v>
      </c>
      <c r="AH5638">
        <f t="shared" ca="1" si="523"/>
        <v>19.840315033953008</v>
      </c>
      <c r="AI5638">
        <f t="shared" ca="1" si="524"/>
        <v>0.54519670137439946</v>
      </c>
      <c r="AX5638">
        <f t="shared" ca="1" si="525"/>
        <v>1.9849602499465633</v>
      </c>
    </row>
    <row r="5639" spans="1:50">
      <c r="A5639">
        <f t="shared" ca="1" si="521"/>
        <v>0.80865308057679708</v>
      </c>
      <c r="R5639">
        <f t="shared" ca="1" si="522"/>
        <v>2.6128179191730991</v>
      </c>
      <c r="AH5639">
        <f t="shared" ca="1" si="523"/>
        <v>30.149327663111951</v>
      </c>
      <c r="AI5639">
        <f t="shared" ca="1" si="524"/>
        <v>0.80297540388675381</v>
      </c>
      <c r="AX5639">
        <f t="shared" ca="1" si="525"/>
        <v>2.8065155409975109</v>
      </c>
    </row>
    <row r="5640" spans="1:50">
      <c r="A5640">
        <f t="shared" ca="1" si="521"/>
        <v>0.32990898792539181</v>
      </c>
      <c r="R5640">
        <f t="shared" ca="1" si="522"/>
        <v>-1.0351703910688379</v>
      </c>
      <c r="AH5640">
        <f t="shared" ca="1" si="523"/>
        <v>17.069165056701841</v>
      </c>
      <c r="AI5640">
        <f t="shared" ca="1" si="524"/>
        <v>0.45778005496862662</v>
      </c>
      <c r="AX5640">
        <f t="shared" ca="1" si="525"/>
        <v>5.3458539705744341</v>
      </c>
    </row>
    <row r="5641" spans="1:50">
      <c r="A5641">
        <f t="shared" ca="1" si="521"/>
        <v>0.38626227495751009</v>
      </c>
      <c r="R5641">
        <f t="shared" ca="1" si="522"/>
        <v>0.45523465468447927</v>
      </c>
      <c r="AH5641">
        <f t="shared" ca="1" si="523"/>
        <v>9.2164893813480351</v>
      </c>
      <c r="AI5641">
        <f t="shared" ca="1" si="524"/>
        <v>0.16988735303300218</v>
      </c>
      <c r="AX5641">
        <f t="shared" ca="1" si="525"/>
        <v>0.34647624381101744</v>
      </c>
    </row>
    <row r="5642" spans="1:50">
      <c r="A5642">
        <f t="shared" ca="1" si="521"/>
        <v>0.46849388149413584</v>
      </c>
      <c r="R5642">
        <f t="shared" ca="1" si="522"/>
        <v>-0.68252320045853765</v>
      </c>
      <c r="AH5642">
        <f t="shared" ca="1" si="523"/>
        <v>23.126346519032904</v>
      </c>
      <c r="AI5642">
        <f t="shared" ca="1" si="524"/>
        <v>0.63890337429245259</v>
      </c>
      <c r="AX5642">
        <f t="shared" ca="1" si="525"/>
        <v>1.0363137247884029</v>
      </c>
    </row>
    <row r="5643" spans="1:50">
      <c r="A5643">
        <f t="shared" ca="1" si="521"/>
        <v>6.4732989334170155E-2</v>
      </c>
      <c r="R5643">
        <f t="shared" ca="1" si="522"/>
        <v>-8.9471354231010949E-2</v>
      </c>
      <c r="AH5643">
        <f t="shared" ca="1" si="523"/>
        <v>22.307565170944862</v>
      </c>
      <c r="AI5643">
        <f t="shared" ca="1" si="524"/>
        <v>0.61656452661926697</v>
      </c>
      <c r="AX5643">
        <f t="shared" ca="1" si="525"/>
        <v>0.94471327886591439</v>
      </c>
    </row>
    <row r="5644" spans="1:50">
      <c r="A5644">
        <f t="shared" ca="1" si="521"/>
        <v>0.59152178834284508</v>
      </c>
      <c r="R5644">
        <f t="shared" ca="1" si="522"/>
        <v>0.52285047217689773</v>
      </c>
      <c r="AH5644">
        <f t="shared" ca="1" si="523"/>
        <v>0.95766907070325724</v>
      </c>
      <c r="AI5644">
        <f t="shared" ca="1" si="524"/>
        <v>1.8342600979632806E-3</v>
      </c>
      <c r="AX5644">
        <f t="shared" ca="1" si="525"/>
        <v>2.1890594625244049</v>
      </c>
    </row>
    <row r="5645" spans="1:50">
      <c r="A5645">
        <f t="shared" ca="1" si="521"/>
        <v>7.2954698838664123E-2</v>
      </c>
      <c r="R5645">
        <f t="shared" ca="1" si="522"/>
        <v>-3.7732607771931444E-2</v>
      </c>
      <c r="AH5645">
        <f t="shared" ca="1" si="523"/>
        <v>26.567794989557378</v>
      </c>
      <c r="AI5645">
        <f t="shared" ca="1" si="524"/>
        <v>0.72546588417429381</v>
      </c>
      <c r="AX5645">
        <f t="shared" ca="1" si="525"/>
        <v>4.7996439593301634</v>
      </c>
    </row>
    <row r="5646" spans="1:50">
      <c r="A5646">
        <f t="shared" ca="1" si="521"/>
        <v>0.22919681414870186</v>
      </c>
      <c r="R5646">
        <f t="shared" ca="1" si="522"/>
        <v>-0.46509062169577942</v>
      </c>
      <c r="AH5646">
        <f t="shared" ca="1" si="523"/>
        <v>18.168827601826248</v>
      </c>
      <c r="AI5646">
        <f t="shared" ca="1" si="524"/>
        <v>0.49338823187887082</v>
      </c>
      <c r="AX5646">
        <f t="shared" ca="1" si="525"/>
        <v>6.3434820416596107</v>
      </c>
    </row>
    <row r="5647" spans="1:50">
      <c r="A5647">
        <f t="shared" ca="1" si="521"/>
        <v>0.72502655269863225</v>
      </c>
      <c r="R5647">
        <f t="shared" ca="1" si="522"/>
        <v>-0.50287765669420592</v>
      </c>
      <c r="AH5647">
        <f t="shared" ca="1" si="523"/>
        <v>6.3737478308307223</v>
      </c>
      <c r="AI5647">
        <f t="shared" ca="1" si="524"/>
        <v>8.1249322822038672E-2</v>
      </c>
      <c r="AX5647">
        <f t="shared" ca="1" si="525"/>
        <v>0.26861054569979659</v>
      </c>
    </row>
    <row r="5648" spans="1:50">
      <c r="A5648">
        <f t="shared" ca="1" si="521"/>
        <v>0.10620717306006866</v>
      </c>
      <c r="R5648">
        <f t="shared" ca="1" si="522"/>
        <v>-1.0215878900380209</v>
      </c>
      <c r="AH5648">
        <f t="shared" ca="1" si="523"/>
        <v>6.6373221918601786</v>
      </c>
      <c r="AI5648">
        <f t="shared" ca="1" si="524"/>
        <v>8.81080917571192E-2</v>
      </c>
      <c r="AX5648">
        <f t="shared" ca="1" si="525"/>
        <v>0.34030477220564875</v>
      </c>
    </row>
    <row r="5649" spans="1:50">
      <c r="A5649">
        <f t="shared" ca="1" si="521"/>
        <v>0.36749923445413923</v>
      </c>
      <c r="R5649">
        <f t="shared" ca="1" si="522"/>
        <v>2.7811397457833049</v>
      </c>
      <c r="AH5649">
        <f t="shared" ca="1" si="523"/>
        <v>13.671127402488715</v>
      </c>
      <c r="AI5649">
        <f t="shared" ca="1" si="524"/>
        <v>0.34010650789689678</v>
      </c>
      <c r="AX5649">
        <f t="shared" ca="1" si="525"/>
        <v>6.449818340090566</v>
      </c>
    </row>
    <row r="5650" spans="1:50">
      <c r="A5650">
        <f t="shared" ca="1" si="521"/>
        <v>0.70553451239840437</v>
      </c>
      <c r="R5650">
        <f t="shared" ca="1" si="522"/>
        <v>0.16561234291644444</v>
      </c>
      <c r="AH5650">
        <f t="shared" ca="1" si="523"/>
        <v>18.784439757820174</v>
      </c>
      <c r="AI5650">
        <f t="shared" ca="1" si="524"/>
        <v>0.51279439938342108</v>
      </c>
      <c r="AX5650">
        <f t="shared" ca="1" si="525"/>
        <v>3.3098026501962527</v>
      </c>
    </row>
    <row r="5651" spans="1:50">
      <c r="A5651">
        <f t="shared" ca="1" si="521"/>
        <v>0.70819701204795982</v>
      </c>
      <c r="R5651">
        <f t="shared" ca="1" si="522"/>
        <v>0.13684786098629376</v>
      </c>
      <c r="AH5651">
        <f t="shared" ca="1" si="523"/>
        <v>14.271329300260341</v>
      </c>
      <c r="AI5651">
        <f t="shared" ca="1" si="524"/>
        <v>0.36173104501478248</v>
      </c>
      <c r="AX5651">
        <f t="shared" ca="1" si="525"/>
        <v>0.36966067861876151</v>
      </c>
    </row>
    <row r="5652" spans="1:50">
      <c r="A5652">
        <f t="shared" ca="1" si="521"/>
        <v>0.71954530389089921</v>
      </c>
      <c r="R5652">
        <f t="shared" ca="1" si="522"/>
        <v>-1.2722581997493108</v>
      </c>
      <c r="AH5652">
        <f t="shared" ca="1" si="523"/>
        <v>7.8939004721763197</v>
      </c>
      <c r="AI5652">
        <f t="shared" ca="1" si="524"/>
        <v>0.12462732932925102</v>
      </c>
      <c r="AX5652">
        <f t="shared" ca="1" si="525"/>
        <v>0.29253838344059496</v>
      </c>
    </row>
    <row r="5653" spans="1:50">
      <c r="A5653">
        <f t="shared" ca="1" si="521"/>
        <v>0.20258147436492091</v>
      </c>
      <c r="R5653">
        <f t="shared" ca="1" si="522"/>
        <v>0.1483117040271843</v>
      </c>
      <c r="AH5653">
        <f t="shared" ca="1" si="523"/>
        <v>27.293940328395433</v>
      </c>
      <c r="AI5653">
        <f t="shared" ca="1" si="524"/>
        <v>0.74221742709476635</v>
      </c>
      <c r="AX5653">
        <f t="shared" ca="1" si="525"/>
        <v>3.9626015724503802</v>
      </c>
    </row>
    <row r="5654" spans="1:50">
      <c r="A5654">
        <f t="shared" ca="1" si="521"/>
        <v>0.25221571505743934</v>
      </c>
      <c r="R5654">
        <f t="shared" ca="1" si="522"/>
        <v>-0.92644047022559695</v>
      </c>
      <c r="AH5654">
        <f t="shared" ca="1" si="523"/>
        <v>21.810311437995459</v>
      </c>
      <c r="AI5654">
        <f t="shared" ca="1" si="524"/>
        <v>0.60267072938859512</v>
      </c>
      <c r="AX5654">
        <f t="shared" ca="1" si="525"/>
        <v>0.33883709871990209</v>
      </c>
    </row>
    <row r="5655" spans="1:50">
      <c r="A5655">
        <f t="shared" ca="1" si="521"/>
        <v>0.83634939703133859</v>
      </c>
      <c r="R5655">
        <f t="shared" ca="1" si="522"/>
        <v>-0.77271739683284979</v>
      </c>
      <c r="AH5655">
        <f t="shared" ca="1" si="523"/>
        <v>19.242039520899318</v>
      </c>
      <c r="AI5655">
        <f t="shared" ca="1" si="524"/>
        <v>0.52697393358304034</v>
      </c>
      <c r="AX5655">
        <f t="shared" ca="1" si="525"/>
        <v>0.45809019973191845</v>
      </c>
    </row>
    <row r="5656" spans="1:50">
      <c r="A5656">
        <f t="shared" ca="1" si="521"/>
        <v>0.69759503862242422</v>
      </c>
      <c r="R5656">
        <f t="shared" ca="1" si="522"/>
        <v>-0.70569310096625393</v>
      </c>
      <c r="AH5656">
        <f t="shared" ca="1" si="523"/>
        <v>19.682305805508069</v>
      </c>
      <c r="AI5656">
        <f t="shared" ca="1" si="524"/>
        <v>0.5404187093646351</v>
      </c>
      <c r="AX5656">
        <f t="shared" ca="1" si="525"/>
        <v>0.1657717878816424</v>
      </c>
    </row>
    <row r="5657" spans="1:50">
      <c r="A5657">
        <f t="shared" ca="1" si="521"/>
        <v>0.47632680099646285</v>
      </c>
      <c r="R5657">
        <f t="shared" ca="1" si="522"/>
        <v>0.13231705944394159</v>
      </c>
      <c r="AH5657">
        <f t="shared" ca="1" si="523"/>
        <v>22.033137261317766</v>
      </c>
      <c r="AI5657">
        <f t="shared" ca="1" si="524"/>
        <v>0.60892729427785364</v>
      </c>
      <c r="AX5657">
        <f t="shared" ca="1" si="525"/>
        <v>2.7443597329570829E-2</v>
      </c>
    </row>
    <row r="5658" spans="1:50">
      <c r="A5658">
        <f t="shared" ca="1" si="521"/>
        <v>0.82067495782472855</v>
      </c>
      <c r="R5658">
        <f t="shared" ca="1" si="522"/>
        <v>0.32782232394780053</v>
      </c>
      <c r="AH5658">
        <f t="shared" ca="1" si="523"/>
        <v>33.695908267514511</v>
      </c>
      <c r="AI5658">
        <f t="shared" ca="1" si="524"/>
        <v>0.86708829638934914</v>
      </c>
      <c r="AX5658">
        <f t="shared" ca="1" si="525"/>
        <v>0.95296303523880321</v>
      </c>
    </row>
    <row r="5659" spans="1:50">
      <c r="A5659">
        <f t="shared" ca="1" si="521"/>
        <v>0.78809722520550241</v>
      </c>
      <c r="R5659">
        <f t="shared" ca="1" si="522"/>
        <v>-0.50600332853563945</v>
      </c>
      <c r="AH5659">
        <f t="shared" ca="1" si="523"/>
        <v>4.3178806690666427</v>
      </c>
      <c r="AI5659">
        <f t="shared" ca="1" si="524"/>
        <v>3.7288186944598789E-2</v>
      </c>
      <c r="AX5659">
        <f t="shared" ca="1" si="525"/>
        <v>1.0181974428512104</v>
      </c>
    </row>
    <row r="5660" spans="1:50">
      <c r="A5660">
        <f t="shared" ca="1" si="521"/>
        <v>0.51673467440011289</v>
      </c>
      <c r="R5660">
        <f t="shared" ca="1" si="522"/>
        <v>3.6354025538884623E-2</v>
      </c>
      <c r="AH5660">
        <f t="shared" ca="1" si="523"/>
        <v>43.787238026715549</v>
      </c>
      <c r="AI5660">
        <f t="shared" ca="1" si="524"/>
        <v>0.98070079433165536</v>
      </c>
      <c r="AX5660">
        <f t="shared" ca="1" si="525"/>
        <v>2.8524265492128014</v>
      </c>
    </row>
    <row r="5661" spans="1:50">
      <c r="A5661">
        <f t="shared" ca="1" si="521"/>
        <v>0.70586112466796569</v>
      </c>
      <c r="R5661">
        <f t="shared" ca="1" si="522"/>
        <v>-0.62603123219372525</v>
      </c>
      <c r="AH5661">
        <f t="shared" ca="1" si="523"/>
        <v>11.719878969935834</v>
      </c>
      <c r="AI5661">
        <f t="shared" ca="1" si="524"/>
        <v>0.26731616696181948</v>
      </c>
      <c r="AX5661">
        <f t="shared" ca="1" si="525"/>
        <v>0.5513080307765631</v>
      </c>
    </row>
    <row r="5662" spans="1:50">
      <c r="A5662">
        <f t="shared" ca="1" si="521"/>
        <v>6.7970512418047524E-2</v>
      </c>
      <c r="R5662">
        <f t="shared" ca="1" si="522"/>
        <v>0.29740061782772392</v>
      </c>
      <c r="AH5662">
        <f t="shared" ca="1" si="523"/>
        <v>18.458953671546247</v>
      </c>
      <c r="AI5662">
        <f t="shared" ca="1" si="524"/>
        <v>0.50258119825316705</v>
      </c>
      <c r="AX5662">
        <f t="shared" ca="1" si="525"/>
        <v>6.7275816134901776</v>
      </c>
    </row>
    <row r="5663" spans="1:50">
      <c r="A5663">
        <f t="shared" ca="1" si="521"/>
        <v>0.55467291793335671</v>
      </c>
      <c r="R5663">
        <f t="shared" ca="1" si="522"/>
        <v>0.97869133201129621</v>
      </c>
      <c r="AH5663">
        <f t="shared" ca="1" si="523"/>
        <v>29.427890336719774</v>
      </c>
      <c r="AI5663">
        <f t="shared" ca="1" si="524"/>
        <v>0.78839415200098617</v>
      </c>
      <c r="AX5663">
        <f t="shared" ca="1" si="525"/>
        <v>5.5883752956001498</v>
      </c>
    </row>
    <row r="5664" spans="1:50">
      <c r="A5664">
        <f t="shared" ca="1" si="521"/>
        <v>0.86088103209569578</v>
      </c>
      <c r="R5664">
        <f t="shared" ca="1" si="522"/>
        <v>-4.9912308221930032E-2</v>
      </c>
      <c r="AH5664">
        <f t="shared" ca="1" si="523"/>
        <v>21.004875418611185</v>
      </c>
      <c r="AI5664">
        <f t="shared" ca="1" si="524"/>
        <v>0.57964137525487114</v>
      </c>
      <c r="AX5664">
        <f t="shared" ca="1" si="525"/>
        <v>2.2809597010950475</v>
      </c>
    </row>
    <row r="5665" spans="1:50">
      <c r="A5665">
        <f t="shared" ca="1" si="521"/>
        <v>0.13734480707969587</v>
      </c>
      <c r="R5665">
        <f t="shared" ca="1" si="522"/>
        <v>-8.0542377082923645E-3</v>
      </c>
      <c r="AH5665">
        <f t="shared" ca="1" si="523"/>
        <v>30.317401229353372</v>
      </c>
      <c r="AI5665">
        <f t="shared" ca="1" si="524"/>
        <v>0.80629765281686994</v>
      </c>
      <c r="AX5665">
        <f t="shared" ca="1" si="525"/>
        <v>1.840727164193148</v>
      </c>
    </row>
    <row r="5666" spans="1:50">
      <c r="A5666">
        <f t="shared" ca="1" si="521"/>
        <v>2.1394399795689911E-2</v>
      </c>
      <c r="R5666">
        <f t="shared" ca="1" si="522"/>
        <v>0.35247959379499311</v>
      </c>
      <c r="AH5666">
        <f t="shared" ca="1" si="523"/>
        <v>16.831333719395651</v>
      </c>
      <c r="AI5666">
        <f t="shared" ca="1" si="524"/>
        <v>0.44991978858295001</v>
      </c>
      <c r="AX5666">
        <f t="shared" ca="1" si="525"/>
        <v>0.55314961777517313</v>
      </c>
    </row>
    <row r="5667" spans="1:50">
      <c r="A5667">
        <f t="shared" ca="1" si="521"/>
        <v>9.2123371813120802E-2</v>
      </c>
      <c r="R5667">
        <f t="shared" ca="1" si="522"/>
        <v>1.4200073661562307</v>
      </c>
      <c r="AH5667">
        <f t="shared" ca="1" si="523"/>
        <v>28.7086975189568</v>
      </c>
      <c r="AI5667">
        <f t="shared" ca="1" si="524"/>
        <v>0.77334021933036179</v>
      </c>
      <c r="AX5667">
        <f t="shared" ca="1" si="525"/>
        <v>1.2519569535818635</v>
      </c>
    </row>
    <row r="5668" spans="1:50">
      <c r="A5668">
        <f t="shared" ca="1" si="521"/>
        <v>0.37172704903518272</v>
      </c>
      <c r="R5668">
        <f t="shared" ca="1" si="522"/>
        <v>-1.2621226169832491</v>
      </c>
      <c r="AH5668">
        <f t="shared" ca="1" si="523"/>
        <v>25.159453967370062</v>
      </c>
      <c r="AI5668">
        <f t="shared" ca="1" si="524"/>
        <v>0.6914736364003965</v>
      </c>
      <c r="AX5668">
        <f t="shared" ca="1" si="525"/>
        <v>2.2892773835835816</v>
      </c>
    </row>
    <row r="5669" spans="1:50">
      <c r="A5669">
        <f t="shared" ca="1" si="521"/>
        <v>0.13398327775964136</v>
      </c>
      <c r="R5669">
        <f t="shared" ca="1" si="522"/>
        <v>-0.8558461211701609</v>
      </c>
      <c r="AH5669">
        <f t="shared" ca="1" si="523"/>
        <v>33.044331890416672</v>
      </c>
      <c r="AI5669">
        <f t="shared" ca="1" si="524"/>
        <v>0.85625265947882945</v>
      </c>
      <c r="AX5669">
        <f t="shared" ca="1" si="525"/>
        <v>6.412073854227021</v>
      </c>
    </row>
    <row r="5670" spans="1:50">
      <c r="A5670">
        <f t="shared" ca="1" si="521"/>
        <v>0.91925802057347972</v>
      </c>
      <c r="R5670">
        <f t="shared" ca="1" si="522"/>
        <v>-0.97234256711561573</v>
      </c>
      <c r="AH5670">
        <f t="shared" ca="1" si="523"/>
        <v>19.845318113731807</v>
      </c>
      <c r="AI5670">
        <f t="shared" ca="1" si="524"/>
        <v>0.54534758016898444</v>
      </c>
      <c r="AX5670">
        <f t="shared" ca="1" si="525"/>
        <v>11.55116520056632</v>
      </c>
    </row>
    <row r="5671" spans="1:50">
      <c r="A5671">
        <f t="shared" ca="1" si="521"/>
        <v>0.22165687654087474</v>
      </c>
      <c r="R5671">
        <f t="shared" ca="1" si="522"/>
        <v>0.28271426217368273</v>
      </c>
      <c r="AH5671">
        <f t="shared" ca="1" si="523"/>
        <v>27.10506231760839</v>
      </c>
      <c r="AI5671">
        <f t="shared" ca="1" si="524"/>
        <v>0.73791091425970234</v>
      </c>
      <c r="AX5671">
        <f t="shared" ca="1" si="525"/>
        <v>10.441459895210739</v>
      </c>
    </row>
    <row r="5672" spans="1:50">
      <c r="A5672">
        <f t="shared" ca="1" si="521"/>
        <v>0.27193450499114824</v>
      </c>
      <c r="R5672">
        <f t="shared" ca="1" si="522"/>
        <v>1.0386421500475769</v>
      </c>
      <c r="AH5672">
        <f t="shared" ca="1" si="523"/>
        <v>14.239560360793135</v>
      </c>
      <c r="AI5672">
        <f t="shared" ca="1" si="524"/>
        <v>0.36059547840532136</v>
      </c>
      <c r="AX5672">
        <f t="shared" ca="1" si="525"/>
        <v>6.4385438411785539E-2</v>
      </c>
    </row>
    <row r="5673" spans="1:50">
      <c r="A5673">
        <f t="shared" ca="1" si="521"/>
        <v>0.24193199460774539</v>
      </c>
      <c r="R5673">
        <f t="shared" ca="1" si="522"/>
        <v>-0.75427810507328752</v>
      </c>
      <c r="AH5673">
        <f t="shared" ca="1" si="523"/>
        <v>20.700914750697656</v>
      </c>
      <c r="AI5673">
        <f t="shared" ca="1" si="524"/>
        <v>0.57078180177705695</v>
      </c>
      <c r="AX5673">
        <f t="shared" ca="1" si="525"/>
        <v>2.1729274858250882</v>
      </c>
    </row>
    <row r="5674" spans="1:50">
      <c r="A5674">
        <f t="shared" ca="1" si="521"/>
        <v>0.36000041480677969</v>
      </c>
      <c r="R5674">
        <f t="shared" ca="1" si="522"/>
        <v>0.85044608715760406</v>
      </c>
      <c r="AH5674">
        <f t="shared" ca="1" si="523"/>
        <v>25.324417354122151</v>
      </c>
      <c r="AI5674">
        <f t="shared" ca="1" si="524"/>
        <v>0.69555781054322596</v>
      </c>
      <c r="AX5674">
        <f t="shared" ca="1" si="525"/>
        <v>1.7364974628661853</v>
      </c>
    </row>
    <row r="5675" spans="1:50">
      <c r="A5675">
        <f t="shared" ca="1" si="521"/>
        <v>0.22814265827769153</v>
      </c>
      <c r="R5675">
        <f t="shared" ca="1" si="522"/>
        <v>0.97209401018557262</v>
      </c>
      <c r="AH5675">
        <f t="shared" ca="1" si="523"/>
        <v>35.726976769999325</v>
      </c>
      <c r="AI5675">
        <f t="shared" ca="1" si="524"/>
        <v>0.8981404039379306</v>
      </c>
      <c r="AX5675">
        <f t="shared" ca="1" si="525"/>
        <v>1.1569129395124913</v>
      </c>
    </row>
    <row r="5676" spans="1:50">
      <c r="A5676">
        <f t="shared" ca="1" si="521"/>
        <v>0.12817986894232436</v>
      </c>
      <c r="R5676">
        <f t="shared" ca="1" si="522"/>
        <v>0.45369168412200844</v>
      </c>
      <c r="AH5676">
        <f t="shared" ca="1" si="523"/>
        <v>7.1431369022354705</v>
      </c>
      <c r="AI5676">
        <f t="shared" ca="1" si="524"/>
        <v>0.10204880960815632</v>
      </c>
      <c r="AX5676">
        <f t="shared" ca="1" si="525"/>
        <v>5.2627532015433962</v>
      </c>
    </row>
    <row r="5677" spans="1:50">
      <c r="A5677">
        <f t="shared" ca="1" si="521"/>
        <v>0.25881802009254207</v>
      </c>
      <c r="R5677">
        <f t="shared" ca="1" si="522"/>
        <v>0.25914221264425913</v>
      </c>
      <c r="AH5677">
        <f t="shared" ca="1" si="523"/>
        <v>41.240284509904349</v>
      </c>
      <c r="AI5677">
        <f t="shared" ca="1" si="524"/>
        <v>0.96163369226628914</v>
      </c>
      <c r="AX5677">
        <f t="shared" ca="1" si="525"/>
        <v>4.514346447553705</v>
      </c>
    </row>
    <row r="5678" spans="1:50">
      <c r="A5678">
        <f t="shared" ca="1" si="521"/>
        <v>0.77009023495775519</v>
      </c>
      <c r="R5678">
        <f t="shared" ca="1" si="522"/>
        <v>1.2832104807180265</v>
      </c>
      <c r="AH5678">
        <f t="shared" ca="1" si="523"/>
        <v>38.6877473167009</v>
      </c>
      <c r="AI5678">
        <f t="shared" ca="1" si="524"/>
        <v>0.93601646961459617</v>
      </c>
      <c r="AX5678">
        <f t="shared" ca="1" si="525"/>
        <v>2.7059253607503706</v>
      </c>
    </row>
    <row r="5679" spans="1:50">
      <c r="A5679">
        <f t="shared" ca="1" si="521"/>
        <v>0.56677689130520437</v>
      </c>
      <c r="R5679">
        <f t="shared" ca="1" si="522"/>
        <v>-0.74048474370992179</v>
      </c>
      <c r="AH5679">
        <f t="shared" ca="1" si="523"/>
        <v>25.163872371694673</v>
      </c>
      <c r="AI5679">
        <f t="shared" ca="1" si="524"/>
        <v>0.69158338221526439</v>
      </c>
      <c r="AX5679">
        <f t="shared" ca="1" si="525"/>
        <v>2.0808154250209148</v>
      </c>
    </row>
    <row r="5680" spans="1:50">
      <c r="A5680">
        <f t="shared" ca="1" si="521"/>
        <v>0.95906974866997419</v>
      </c>
      <c r="R5680">
        <f t="shared" ca="1" si="522"/>
        <v>1.0288559665924171</v>
      </c>
      <c r="AH5680">
        <f t="shared" ca="1" si="523"/>
        <v>17.500313897457644</v>
      </c>
      <c r="AI5680">
        <f t="shared" ca="1" si="524"/>
        <v>0.47188520161810754</v>
      </c>
      <c r="AX5680">
        <f t="shared" ca="1" si="525"/>
        <v>2.4740599130148433</v>
      </c>
    </row>
    <row r="5681" spans="1:50">
      <c r="A5681">
        <f t="shared" ca="1" si="521"/>
        <v>0.96890785838006455</v>
      </c>
      <c r="R5681">
        <f t="shared" ca="1" si="522"/>
        <v>0.43150250863890777</v>
      </c>
      <c r="AH5681">
        <f t="shared" ca="1" si="523"/>
        <v>9.9451043372252919</v>
      </c>
      <c r="AI5681">
        <f t="shared" ca="1" si="524"/>
        <v>0.1978102005565946</v>
      </c>
      <c r="AX5681">
        <f t="shared" ca="1" si="525"/>
        <v>2.7082063794873661</v>
      </c>
    </row>
    <row r="5682" spans="1:50">
      <c r="A5682">
        <f t="shared" ca="1" si="521"/>
        <v>0.94465436595631813</v>
      </c>
      <c r="R5682">
        <f t="shared" ca="1" si="522"/>
        <v>0.7209265599341248</v>
      </c>
      <c r="AH5682">
        <f t="shared" ca="1" si="523"/>
        <v>13.665306138690568</v>
      </c>
      <c r="AI5682">
        <f t="shared" ca="1" si="524"/>
        <v>0.33989501100246144</v>
      </c>
      <c r="AX5682">
        <f t="shared" ca="1" si="525"/>
        <v>1.4629714286251654</v>
      </c>
    </row>
    <row r="5683" spans="1:50">
      <c r="A5683">
        <f t="shared" ca="1" si="521"/>
        <v>0.36012306476838218</v>
      </c>
      <c r="R5683">
        <f t="shared" ca="1" si="522"/>
        <v>-0.92988788935394162</v>
      </c>
      <c r="AH5683">
        <f t="shared" ca="1" si="523"/>
        <v>23.034642349329147</v>
      </c>
      <c r="AI5683">
        <f t="shared" ca="1" si="524"/>
        <v>0.63643474338570349</v>
      </c>
      <c r="AX5683">
        <f t="shared" ca="1" si="525"/>
        <v>0.33619292002887141</v>
      </c>
    </row>
    <row r="5684" spans="1:50">
      <c r="A5684">
        <f t="shared" ca="1" si="521"/>
        <v>0.63164496678945348</v>
      </c>
      <c r="R5684">
        <f t="shared" ca="1" si="522"/>
        <v>1.4545735890348046</v>
      </c>
      <c r="AH5684">
        <f t="shared" ca="1" si="523"/>
        <v>24.347500257272337</v>
      </c>
      <c r="AI5684">
        <f t="shared" ca="1" si="524"/>
        <v>0.67097462847467859</v>
      </c>
      <c r="AX5684">
        <f t="shared" ca="1" si="525"/>
        <v>0.35885214876037069</v>
      </c>
    </row>
    <row r="5685" spans="1:50">
      <c r="A5685">
        <f t="shared" ca="1" si="521"/>
        <v>0.87548666480991877</v>
      </c>
      <c r="R5685">
        <f t="shared" ca="1" si="522"/>
        <v>-0.54304239152734035</v>
      </c>
      <c r="AH5685">
        <f t="shared" ca="1" si="523"/>
        <v>34.061081492868595</v>
      </c>
      <c r="AI5685">
        <f t="shared" ca="1" si="524"/>
        <v>0.87297543841151193</v>
      </c>
      <c r="AX5685">
        <f t="shared" ca="1" si="525"/>
        <v>2.529717938587734</v>
      </c>
    </row>
    <row r="5686" spans="1:50">
      <c r="A5686">
        <f t="shared" ca="1" si="521"/>
        <v>0.57360018413840552</v>
      </c>
      <c r="R5686">
        <f t="shared" ca="1" si="522"/>
        <v>0.21032561446623621</v>
      </c>
      <c r="AH5686">
        <f t="shared" ca="1" si="523"/>
        <v>10.23810469029025</v>
      </c>
      <c r="AI5686">
        <f t="shared" ca="1" si="524"/>
        <v>0.20949584068984084</v>
      </c>
      <c r="AX5686">
        <f t="shared" ca="1" si="525"/>
        <v>0.54053147093327913</v>
      </c>
    </row>
    <row r="5687" spans="1:50">
      <c r="A5687">
        <f t="shared" ca="1" si="521"/>
        <v>0.85468124723559902</v>
      </c>
      <c r="R5687">
        <f t="shared" ca="1" si="522"/>
        <v>0.69073953904082042</v>
      </c>
      <c r="AH5687">
        <f t="shared" ca="1" si="523"/>
        <v>2.1291875525650998</v>
      </c>
      <c r="AI5687">
        <f t="shared" ca="1" si="524"/>
        <v>9.0668792679963195E-3</v>
      </c>
      <c r="AX5687">
        <f t="shared" ca="1" si="525"/>
        <v>0.21634943792499928</v>
      </c>
    </row>
    <row r="5688" spans="1:50">
      <c r="A5688">
        <f t="shared" ca="1" si="521"/>
        <v>0.4579346959824333</v>
      </c>
      <c r="R5688">
        <f t="shared" ca="1" si="522"/>
        <v>1.3273296597077395</v>
      </c>
      <c r="AH5688">
        <f t="shared" ca="1" si="523"/>
        <v>10.82185350544642</v>
      </c>
      <c r="AI5688">
        <f t="shared" ca="1" si="524"/>
        <v>0.23253641862564944</v>
      </c>
      <c r="AX5688">
        <f t="shared" ca="1" si="525"/>
        <v>3.0511040539377947</v>
      </c>
    </row>
    <row r="5689" spans="1:50">
      <c r="A5689">
        <f t="shared" ca="1" si="521"/>
        <v>0.4154649052862498</v>
      </c>
      <c r="R5689">
        <f t="shared" ca="1" si="522"/>
        <v>0.80511335681733742</v>
      </c>
      <c r="AH5689">
        <f t="shared" ca="1" si="523"/>
        <v>6.7964805590704334</v>
      </c>
      <c r="AI5689">
        <f t="shared" ca="1" si="524"/>
        <v>9.2384295979644704E-2</v>
      </c>
      <c r="AX5689">
        <f t="shared" ca="1" si="525"/>
        <v>2.540323394295033</v>
      </c>
    </row>
    <row r="5690" spans="1:50">
      <c r="A5690">
        <f t="shared" ca="1" si="521"/>
        <v>0.83250013795001254</v>
      </c>
      <c r="R5690">
        <f t="shared" ca="1" si="522"/>
        <v>-2.1753181830412389</v>
      </c>
      <c r="AH5690">
        <f t="shared" ca="1" si="523"/>
        <v>14.399721802484642</v>
      </c>
      <c r="AI5690">
        <f t="shared" ca="1" si="524"/>
        <v>0.3663100961297564</v>
      </c>
      <c r="AX5690">
        <f t="shared" ca="1" si="525"/>
        <v>4.5554784696165571</v>
      </c>
    </row>
    <row r="5691" spans="1:50">
      <c r="A5691">
        <f t="shared" ca="1" si="521"/>
        <v>0.39259959126196498</v>
      </c>
      <c r="R5691">
        <f t="shared" ca="1" si="522"/>
        <v>0.52914638257590263</v>
      </c>
      <c r="AH5691">
        <f t="shared" ca="1" si="523"/>
        <v>37.272709383444415</v>
      </c>
      <c r="AI5691">
        <f t="shared" ca="1" si="524"/>
        <v>0.91900803678086807</v>
      </c>
      <c r="AX5691">
        <f t="shared" ca="1" si="525"/>
        <v>1.222716944777422</v>
      </c>
    </row>
    <row r="5692" spans="1:50">
      <c r="A5692">
        <f t="shared" ca="1" si="521"/>
        <v>0.30036700399081662</v>
      </c>
      <c r="R5692">
        <f t="shared" ca="1" si="522"/>
        <v>0.20345876202732852</v>
      </c>
      <c r="AH5692">
        <f t="shared" ca="1" si="523"/>
        <v>26.257824545600723</v>
      </c>
      <c r="AI5692">
        <f t="shared" ca="1" si="524"/>
        <v>0.71815455234626024</v>
      </c>
      <c r="AX5692">
        <f t="shared" ca="1" si="525"/>
        <v>0.11702433135868798</v>
      </c>
    </row>
    <row r="5693" spans="1:50">
      <c r="A5693">
        <f t="shared" ca="1" si="521"/>
        <v>0.63795701448401143</v>
      </c>
      <c r="R5693">
        <f t="shared" ca="1" si="522"/>
        <v>0.20521345557947834</v>
      </c>
      <c r="AH5693">
        <f t="shared" ca="1" si="523"/>
        <v>8.3600780502591423</v>
      </c>
      <c r="AI5693">
        <f t="shared" ca="1" si="524"/>
        <v>0.13978181001284939</v>
      </c>
      <c r="AX5693">
        <f t="shared" ca="1" si="525"/>
        <v>1.1156870793410505</v>
      </c>
    </row>
    <row r="5694" spans="1:50">
      <c r="A5694">
        <f t="shared" ca="1" si="521"/>
        <v>0.80511272657209665</v>
      </c>
      <c r="R5694">
        <f t="shared" ca="1" si="522"/>
        <v>-3.839193889535953E-2</v>
      </c>
      <c r="AH5694">
        <f t="shared" ca="1" si="523"/>
        <v>24.962939156516761</v>
      </c>
      <c r="AI5694">
        <f t="shared" ca="1" si="524"/>
        <v>0.68657279215985922</v>
      </c>
      <c r="AX5694">
        <f t="shared" ca="1" si="525"/>
        <v>1.0701332449293477</v>
      </c>
    </row>
    <row r="5695" spans="1:50">
      <c r="A5695">
        <f t="shared" ca="1" si="521"/>
        <v>6.2087374181142518E-2</v>
      </c>
      <c r="R5695">
        <f t="shared" ca="1" si="522"/>
        <v>1.2705734202945087</v>
      </c>
      <c r="AH5695">
        <f t="shared" ca="1" si="523"/>
        <v>29.764946794644821</v>
      </c>
      <c r="AI5695">
        <f t="shared" ca="1" si="524"/>
        <v>0.79527131088822256</v>
      </c>
      <c r="AX5695">
        <f t="shared" ca="1" si="525"/>
        <v>3.8449547966469697</v>
      </c>
    </row>
    <row r="5696" spans="1:50">
      <c r="A5696">
        <f t="shared" ca="1" si="521"/>
        <v>0.84157488819149995</v>
      </c>
      <c r="R5696">
        <f t="shared" ca="1" si="522"/>
        <v>5.8769648816099591E-2</v>
      </c>
      <c r="AH5696">
        <f t="shared" ca="1" si="523"/>
        <v>38.680207825737718</v>
      </c>
      <c r="AI5696">
        <f t="shared" ca="1" si="524"/>
        <v>0.93593115256575521</v>
      </c>
      <c r="AX5696">
        <f t="shared" ca="1" si="525"/>
        <v>0.35231177373551348</v>
      </c>
    </row>
    <row r="5697" spans="1:50">
      <c r="A5697">
        <f t="shared" ca="1" si="521"/>
        <v>0.7054171967967845</v>
      </c>
      <c r="R5697">
        <f t="shared" ca="1" si="522"/>
        <v>-0.20895095119196683</v>
      </c>
      <c r="AH5697">
        <f t="shared" ca="1" si="523"/>
        <v>21.580812696822473</v>
      </c>
      <c r="AI5697">
        <f t="shared" ca="1" si="524"/>
        <v>0.59617489651345656</v>
      </c>
      <c r="AX5697">
        <f t="shared" ca="1" si="525"/>
        <v>3.5968258803339355</v>
      </c>
    </row>
    <row r="5698" spans="1:50">
      <c r="A5698">
        <f t="shared" ca="1" si="521"/>
        <v>0.21249409632594518</v>
      </c>
      <c r="R5698">
        <f t="shared" ca="1" si="522"/>
        <v>-0.69778454844339688</v>
      </c>
      <c r="AH5698">
        <f t="shared" ca="1" si="523"/>
        <v>21.361805468515303</v>
      </c>
      <c r="AI5698">
        <f t="shared" ca="1" si="524"/>
        <v>0.58992690698841999</v>
      </c>
      <c r="AX5698">
        <f t="shared" ca="1" si="525"/>
        <v>0.42095109969974442</v>
      </c>
    </row>
    <row r="5699" spans="1:50">
      <c r="A5699">
        <f t="shared" ref="A5699:A5762" ca="1" si="526">RAND()</f>
        <v>0.43860236356191584</v>
      </c>
      <c r="R5699">
        <f t="shared" ref="R5699:R5762" ca="1" si="527">_xlfn.NORM.INV(RAND(),0,1)</f>
        <v>-0.19821995562191416</v>
      </c>
      <c r="AH5699">
        <f t="shared" ref="AH5699:AH5762" ca="1" si="528">IF(AI5699&lt;$AL$4,$AL$1+SQRT(AI5699*($AL$2-$AL$1)*($AL$3-$AL$1)),$AL$2-SQRT((1-AI5699)*($AL$2-$AL$1)*($AL$2-$AL$3)))</f>
        <v>5.9255066012378865</v>
      </c>
      <c r="AI5699">
        <f t="shared" ref="AI5699:AI5762" ca="1" si="529">RAND()</f>
        <v>7.0223256962627545E-2</v>
      </c>
      <c r="AX5699">
        <f t="shared" ref="AX5699:AX5762" ca="1" si="530">-LN(1-RAND())/$AW$2</f>
        <v>3.9336132587569659</v>
      </c>
    </row>
    <row r="5700" spans="1:50">
      <c r="A5700">
        <f t="shared" ca="1" si="526"/>
        <v>0.28553959107596849</v>
      </c>
      <c r="R5700">
        <f t="shared" ca="1" si="527"/>
        <v>1.1420094399428491</v>
      </c>
      <c r="AH5700">
        <f t="shared" ca="1" si="528"/>
        <v>9.1599086453771061</v>
      </c>
      <c r="AI5700">
        <f t="shared" ca="1" si="529"/>
        <v>0.16780785278330845</v>
      </c>
      <c r="AX5700">
        <f t="shared" ca="1" si="530"/>
        <v>6.751717089197304</v>
      </c>
    </row>
    <row r="5701" spans="1:50">
      <c r="A5701">
        <f t="shared" ca="1" si="526"/>
        <v>0.28141807320722523</v>
      </c>
      <c r="R5701">
        <f t="shared" ca="1" si="527"/>
        <v>0.46749592061198647</v>
      </c>
      <c r="AH5701">
        <f t="shared" ca="1" si="528"/>
        <v>42.347649319523654</v>
      </c>
      <c r="AI5701">
        <f t="shared" ca="1" si="529"/>
        <v>0.97072076453150657</v>
      </c>
      <c r="AX5701">
        <f t="shared" ca="1" si="530"/>
        <v>2.627908397052007</v>
      </c>
    </row>
    <row r="5702" spans="1:50">
      <c r="A5702">
        <f t="shared" ca="1" si="526"/>
        <v>0.31301308111220727</v>
      </c>
      <c r="R5702">
        <f t="shared" ca="1" si="527"/>
        <v>1.0749141979483048</v>
      </c>
      <c r="AH5702">
        <f t="shared" ca="1" si="528"/>
        <v>8.9077664901434161</v>
      </c>
      <c r="AI5702">
        <f t="shared" ca="1" si="529"/>
        <v>0.15869660768584393</v>
      </c>
      <c r="AX5702">
        <f t="shared" ca="1" si="530"/>
        <v>4.2025538261405471</v>
      </c>
    </row>
    <row r="5703" spans="1:50">
      <c r="A5703">
        <f t="shared" ca="1" si="526"/>
        <v>5.3777294745661064E-2</v>
      </c>
      <c r="R5703">
        <f t="shared" ca="1" si="527"/>
        <v>-0.27180033678943105</v>
      </c>
      <c r="AH5703">
        <f t="shared" ca="1" si="528"/>
        <v>4.5648145882093187</v>
      </c>
      <c r="AI5703">
        <f t="shared" ca="1" si="529"/>
        <v>4.1675064449457233E-2</v>
      </c>
      <c r="AX5703">
        <f t="shared" ca="1" si="530"/>
        <v>0.78142821408002106</v>
      </c>
    </row>
    <row r="5704" spans="1:50">
      <c r="A5704">
        <f t="shared" ca="1" si="526"/>
        <v>0.82455531190604847</v>
      </c>
      <c r="R5704">
        <f t="shared" ca="1" si="527"/>
        <v>3.6163912456536107E-2</v>
      </c>
      <c r="AH5704">
        <f t="shared" ca="1" si="528"/>
        <v>15.328266458434101</v>
      </c>
      <c r="AI5704">
        <f t="shared" ca="1" si="529"/>
        <v>0.39893544661132718</v>
      </c>
      <c r="AX5704">
        <f t="shared" ca="1" si="530"/>
        <v>1.3806220776169797</v>
      </c>
    </row>
    <row r="5705" spans="1:50">
      <c r="A5705">
        <f t="shared" ca="1" si="526"/>
        <v>1.5313033659393516E-2</v>
      </c>
      <c r="R5705">
        <f t="shared" ca="1" si="527"/>
        <v>-1.0551698364617768</v>
      </c>
      <c r="AH5705">
        <f t="shared" ca="1" si="528"/>
        <v>22.318674166631158</v>
      </c>
      <c r="AI5705">
        <f t="shared" ca="1" si="529"/>
        <v>0.6168721000534334</v>
      </c>
      <c r="AX5705">
        <f t="shared" ca="1" si="530"/>
        <v>4.2370718561938929</v>
      </c>
    </row>
    <row r="5706" spans="1:50">
      <c r="A5706">
        <f t="shared" ca="1" si="526"/>
        <v>0.46076745371867445</v>
      </c>
      <c r="R5706">
        <f t="shared" ca="1" si="527"/>
        <v>-0.55014601416046061</v>
      </c>
      <c r="AH5706">
        <f t="shared" ca="1" si="528"/>
        <v>25.555035763499369</v>
      </c>
      <c r="AI5706">
        <f t="shared" ca="1" si="529"/>
        <v>0.70122186173810253</v>
      </c>
      <c r="AX5706">
        <f t="shared" ca="1" si="530"/>
        <v>0.63085159828375603</v>
      </c>
    </row>
    <row r="5707" spans="1:50">
      <c r="A5707">
        <f t="shared" ca="1" si="526"/>
        <v>0.77672557840645573</v>
      </c>
      <c r="R5707">
        <f t="shared" ca="1" si="527"/>
        <v>0.62509534821683488</v>
      </c>
      <c r="AH5707">
        <f t="shared" ca="1" si="528"/>
        <v>40.891418529738218</v>
      </c>
      <c r="AI5707">
        <f t="shared" ca="1" si="529"/>
        <v>0.95851687179980183</v>
      </c>
      <c r="AX5707">
        <f t="shared" ca="1" si="530"/>
        <v>0.33128378788264451</v>
      </c>
    </row>
    <row r="5708" spans="1:50">
      <c r="A5708">
        <f t="shared" ca="1" si="526"/>
        <v>8.8478510152866674E-2</v>
      </c>
      <c r="R5708">
        <f t="shared" ca="1" si="527"/>
        <v>-0.79580329141951667</v>
      </c>
      <c r="AH5708">
        <f t="shared" ca="1" si="528"/>
        <v>10.847089725269733</v>
      </c>
      <c r="AI5708">
        <f t="shared" ca="1" si="529"/>
        <v>0.23352480850946056</v>
      </c>
      <c r="AX5708">
        <f t="shared" ca="1" si="530"/>
        <v>2.0484847023948083</v>
      </c>
    </row>
    <row r="5709" spans="1:50">
      <c r="A5709">
        <f t="shared" ca="1" si="526"/>
        <v>0.86536827738132349</v>
      </c>
      <c r="R5709">
        <f t="shared" ca="1" si="527"/>
        <v>1.7230485627333145</v>
      </c>
      <c r="AH5709">
        <f t="shared" ca="1" si="528"/>
        <v>40.150257417065433</v>
      </c>
      <c r="AI5709">
        <f t="shared" ca="1" si="529"/>
        <v>0.95149128552496276</v>
      </c>
      <c r="AX5709">
        <f t="shared" ca="1" si="530"/>
        <v>0.70522152630973134</v>
      </c>
    </row>
    <row r="5710" spans="1:50">
      <c r="A5710">
        <f t="shared" ca="1" si="526"/>
        <v>0.68271334135565698</v>
      </c>
      <c r="R5710">
        <f t="shared" ca="1" si="527"/>
        <v>-0.69091878957015707</v>
      </c>
      <c r="AH5710">
        <f t="shared" ca="1" si="528"/>
        <v>6.41092968275529</v>
      </c>
      <c r="AI5710">
        <f t="shared" ca="1" si="529"/>
        <v>8.2200038794465691E-2</v>
      </c>
      <c r="AX5710">
        <f t="shared" ca="1" si="530"/>
        <v>1.4243970290340826</v>
      </c>
    </row>
    <row r="5711" spans="1:50">
      <c r="A5711">
        <f t="shared" ca="1" si="526"/>
        <v>0.74143395702955694</v>
      </c>
      <c r="R5711">
        <f t="shared" ca="1" si="527"/>
        <v>-0.77389669255696103</v>
      </c>
      <c r="AH5711">
        <f t="shared" ca="1" si="528"/>
        <v>11.652308275306105</v>
      </c>
      <c r="AI5711">
        <f t="shared" ca="1" si="529"/>
        <v>0.26472726969392157</v>
      </c>
      <c r="AX5711">
        <f t="shared" ca="1" si="530"/>
        <v>0.64469611741338351</v>
      </c>
    </row>
    <row r="5712" spans="1:50">
      <c r="A5712">
        <f t="shared" ca="1" si="526"/>
        <v>0.16213193276155347</v>
      </c>
      <c r="R5712">
        <f t="shared" ca="1" si="527"/>
        <v>-0.75378722426970535</v>
      </c>
      <c r="AH5712">
        <f t="shared" ca="1" si="528"/>
        <v>19.817674622596289</v>
      </c>
      <c r="AI5712">
        <f t="shared" ca="1" si="529"/>
        <v>0.54451361740626603</v>
      </c>
      <c r="AX5712">
        <f t="shared" ca="1" si="530"/>
        <v>0.21966721035451281</v>
      </c>
    </row>
    <row r="5713" spans="1:50">
      <c r="A5713">
        <f t="shared" ca="1" si="526"/>
        <v>0.22115572832615871</v>
      </c>
      <c r="R5713">
        <f t="shared" ca="1" si="527"/>
        <v>-1.021219635235596</v>
      </c>
      <c r="AH5713">
        <f t="shared" ca="1" si="528"/>
        <v>42.113660015714906</v>
      </c>
      <c r="AI5713">
        <f t="shared" ca="1" si="529"/>
        <v>0.9689028208261331</v>
      </c>
      <c r="AX5713">
        <f t="shared" ca="1" si="530"/>
        <v>2.1219493322500393</v>
      </c>
    </row>
    <row r="5714" spans="1:50">
      <c r="A5714">
        <f t="shared" ca="1" si="526"/>
        <v>0.28368302107894328</v>
      </c>
      <c r="R5714">
        <f t="shared" ca="1" si="527"/>
        <v>-0.37332703967857345</v>
      </c>
      <c r="AH5714">
        <f t="shared" ca="1" si="528"/>
        <v>29.185004199649342</v>
      </c>
      <c r="AI5714">
        <f t="shared" ca="1" si="529"/>
        <v>0.78336797491569221</v>
      </c>
      <c r="AX5714">
        <f t="shared" ca="1" si="530"/>
        <v>1.9032464391720727</v>
      </c>
    </row>
    <row r="5715" spans="1:50">
      <c r="A5715">
        <f t="shared" ca="1" si="526"/>
        <v>0.12797181180676531</v>
      </c>
      <c r="R5715">
        <f t="shared" ca="1" si="527"/>
        <v>-7.0727749721708852E-2</v>
      </c>
      <c r="AH5715">
        <f t="shared" ca="1" si="528"/>
        <v>12.238813450632932</v>
      </c>
      <c r="AI5715">
        <f t="shared" ca="1" si="529"/>
        <v>0.28704639519194997</v>
      </c>
      <c r="AX5715">
        <f t="shared" ca="1" si="530"/>
        <v>0.86293512806952233</v>
      </c>
    </row>
    <row r="5716" spans="1:50">
      <c r="A5716">
        <f t="shared" ca="1" si="526"/>
        <v>7.6791059961262231E-2</v>
      </c>
      <c r="R5716">
        <f t="shared" ca="1" si="527"/>
        <v>-1.1987799248802971</v>
      </c>
      <c r="AH5716">
        <f t="shared" ca="1" si="528"/>
        <v>30.276745931395563</v>
      </c>
      <c r="AI5716">
        <f t="shared" ca="1" si="529"/>
        <v>0.80549662447263926</v>
      </c>
      <c r="AX5716">
        <f t="shared" ca="1" si="530"/>
        <v>3.4644749940997808</v>
      </c>
    </row>
    <row r="5717" spans="1:50">
      <c r="A5717">
        <f t="shared" ca="1" si="526"/>
        <v>0.10481298027305852</v>
      </c>
      <c r="R5717">
        <f t="shared" ca="1" si="527"/>
        <v>-0.41976079987355147</v>
      </c>
      <c r="AH5717">
        <f t="shared" ca="1" si="528"/>
        <v>17.726605812302388</v>
      </c>
      <c r="AI5717">
        <f t="shared" ca="1" si="529"/>
        <v>0.47921401380274287</v>
      </c>
      <c r="AX5717">
        <f t="shared" ca="1" si="530"/>
        <v>1.5833073966047226</v>
      </c>
    </row>
    <row r="5718" spans="1:50">
      <c r="A5718">
        <f t="shared" ca="1" si="526"/>
        <v>0.85131147056237599</v>
      </c>
      <c r="R5718">
        <f t="shared" ca="1" si="527"/>
        <v>1.2402677572621099</v>
      </c>
      <c r="AH5718">
        <f t="shared" ca="1" si="528"/>
        <v>31.047896430436268</v>
      </c>
      <c r="AI5718">
        <f t="shared" ca="1" si="529"/>
        <v>0.8204088851442648</v>
      </c>
      <c r="AX5718">
        <f t="shared" ca="1" si="530"/>
        <v>0.94460587501456617</v>
      </c>
    </row>
    <row r="5719" spans="1:50">
      <c r="A5719">
        <f t="shared" ca="1" si="526"/>
        <v>0.20827374028735735</v>
      </c>
      <c r="R5719">
        <f t="shared" ca="1" si="527"/>
        <v>-1.0940976239290012</v>
      </c>
      <c r="AH5719">
        <f t="shared" ca="1" si="528"/>
        <v>6.6013889778183952</v>
      </c>
      <c r="AI5719">
        <f t="shared" ca="1" si="529"/>
        <v>8.715667287292439E-2</v>
      </c>
      <c r="AX5719">
        <f t="shared" ca="1" si="530"/>
        <v>0.27074674669368531</v>
      </c>
    </row>
    <row r="5720" spans="1:50">
      <c r="A5720">
        <f t="shared" ca="1" si="526"/>
        <v>9.2909698521367323E-3</v>
      </c>
      <c r="R5720">
        <f t="shared" ca="1" si="527"/>
        <v>1.2918662989566676</v>
      </c>
      <c r="AH5720">
        <f t="shared" ca="1" si="528"/>
        <v>13.950081965603793</v>
      </c>
      <c r="AI5720">
        <f t="shared" ca="1" si="529"/>
        <v>0.35020170485665747</v>
      </c>
      <c r="AX5720">
        <f t="shared" ca="1" si="530"/>
        <v>2.8991083669973619</v>
      </c>
    </row>
    <row r="5721" spans="1:50">
      <c r="A5721">
        <f t="shared" ca="1" si="526"/>
        <v>0.59466826291114816</v>
      </c>
      <c r="R5721">
        <f t="shared" ca="1" si="527"/>
        <v>0.95303577682470564</v>
      </c>
      <c r="AH5721">
        <f t="shared" ca="1" si="528"/>
        <v>11.370137486257619</v>
      </c>
      <c r="AI5721">
        <f t="shared" ca="1" si="529"/>
        <v>0.2538668610846806</v>
      </c>
      <c r="AX5721">
        <f t="shared" ca="1" si="530"/>
        <v>3.7863552499926914</v>
      </c>
    </row>
    <row r="5722" spans="1:50">
      <c r="A5722">
        <f t="shared" ca="1" si="526"/>
        <v>0.35111314347154199</v>
      </c>
      <c r="R5722">
        <f t="shared" ca="1" si="527"/>
        <v>-0.64585708298077482</v>
      </c>
      <c r="AH5722">
        <f t="shared" ca="1" si="528"/>
        <v>20.817232827435141</v>
      </c>
      <c r="AI5722">
        <f t="shared" ca="1" si="529"/>
        <v>0.5741830500759354</v>
      </c>
      <c r="AX5722">
        <f t="shared" ca="1" si="530"/>
        <v>3.1303037343490527</v>
      </c>
    </row>
    <row r="5723" spans="1:50">
      <c r="A5723">
        <f t="shared" ca="1" si="526"/>
        <v>0.38142278256388207</v>
      </c>
      <c r="R5723">
        <f t="shared" ca="1" si="527"/>
        <v>0.97410193486944263</v>
      </c>
      <c r="AH5723">
        <f t="shared" ca="1" si="528"/>
        <v>13.680342179562658</v>
      </c>
      <c r="AI5723">
        <f t="shared" ca="1" si="529"/>
        <v>0.34044122790317233</v>
      </c>
      <c r="AX5723">
        <f t="shared" ca="1" si="530"/>
        <v>0.11087496168379909</v>
      </c>
    </row>
    <row r="5724" spans="1:50">
      <c r="A5724">
        <f t="shared" ca="1" si="526"/>
        <v>0.13645189966327376</v>
      </c>
      <c r="R5724">
        <f t="shared" ca="1" si="527"/>
        <v>-0.97351569463744925</v>
      </c>
      <c r="AH5724">
        <f t="shared" ca="1" si="528"/>
        <v>37.028121794349246</v>
      </c>
      <c r="AI5724">
        <f t="shared" ca="1" si="529"/>
        <v>0.9158651879088815</v>
      </c>
      <c r="AX5724">
        <f t="shared" ca="1" si="530"/>
        <v>0.44801442722195001</v>
      </c>
    </row>
    <row r="5725" spans="1:50">
      <c r="A5725">
        <f t="shared" ca="1" si="526"/>
        <v>0.65157286550698157</v>
      </c>
      <c r="R5725">
        <f t="shared" ca="1" si="527"/>
        <v>0.87608270294239343</v>
      </c>
      <c r="AH5725">
        <f t="shared" ca="1" si="528"/>
        <v>13.274184208055409</v>
      </c>
      <c r="AI5725">
        <f t="shared" ca="1" si="529"/>
        <v>0.32560722720807667</v>
      </c>
      <c r="AX5725">
        <f t="shared" ca="1" si="530"/>
        <v>0.32093411997268306</v>
      </c>
    </row>
    <row r="5726" spans="1:50">
      <c r="A5726">
        <f t="shared" ca="1" si="526"/>
        <v>0.82730936683780731</v>
      </c>
      <c r="R5726">
        <f t="shared" ca="1" si="527"/>
        <v>-0.18296543485446098</v>
      </c>
      <c r="AH5726">
        <f t="shared" ca="1" si="528"/>
        <v>8.61178877082056</v>
      </c>
      <c r="AI5726">
        <f t="shared" ca="1" si="529"/>
        <v>0.14832581166646219</v>
      </c>
      <c r="AX5726">
        <f t="shared" ca="1" si="530"/>
        <v>3.2926064232269244E-3</v>
      </c>
    </row>
    <row r="5727" spans="1:50">
      <c r="A5727">
        <f t="shared" ca="1" si="526"/>
        <v>0.59422518811847247</v>
      </c>
      <c r="R5727">
        <f t="shared" ca="1" si="527"/>
        <v>-1.2680211149814915</v>
      </c>
      <c r="AH5727">
        <f t="shared" ca="1" si="528"/>
        <v>37.712061724951084</v>
      </c>
      <c r="AI5727">
        <f t="shared" ca="1" si="529"/>
        <v>0.92450328647429392</v>
      </c>
      <c r="AX5727">
        <f t="shared" ca="1" si="530"/>
        <v>3.2641816737028284</v>
      </c>
    </row>
    <row r="5728" spans="1:50">
      <c r="A5728">
        <f t="shared" ca="1" si="526"/>
        <v>0.72931672748027943</v>
      </c>
      <c r="R5728">
        <f t="shared" ca="1" si="527"/>
        <v>-0.32331429564500974</v>
      </c>
      <c r="AH5728">
        <f t="shared" ca="1" si="528"/>
        <v>25.757413134535536</v>
      </c>
      <c r="AI5728">
        <f t="shared" ca="1" si="529"/>
        <v>0.70614849103520494</v>
      </c>
      <c r="AX5728">
        <f t="shared" ca="1" si="530"/>
        <v>0.36280406335586951</v>
      </c>
    </row>
    <row r="5729" spans="1:50">
      <c r="A5729">
        <f t="shared" ca="1" si="526"/>
        <v>0.53105991525838059</v>
      </c>
      <c r="R5729">
        <f t="shared" ca="1" si="527"/>
        <v>-0.14868341722905301</v>
      </c>
      <c r="AH5729">
        <f t="shared" ca="1" si="528"/>
        <v>16.79886212513096</v>
      </c>
      <c r="AI5729">
        <f t="shared" ca="1" si="529"/>
        <v>0.44884222190696832</v>
      </c>
      <c r="AX5729">
        <f t="shared" ca="1" si="530"/>
        <v>0.3583960352158197</v>
      </c>
    </row>
    <row r="5730" spans="1:50">
      <c r="A5730">
        <f t="shared" ca="1" si="526"/>
        <v>0.23239516622553291</v>
      </c>
      <c r="R5730">
        <f t="shared" ca="1" si="527"/>
        <v>-0.97296398573858778</v>
      </c>
      <c r="AH5730">
        <f t="shared" ca="1" si="528"/>
        <v>23.700541487355217</v>
      </c>
      <c r="AI5730">
        <f t="shared" ca="1" si="529"/>
        <v>0.65416924097083795</v>
      </c>
      <c r="AX5730">
        <f t="shared" ca="1" si="530"/>
        <v>0.47022553149056101</v>
      </c>
    </row>
    <row r="5731" spans="1:50">
      <c r="A5731">
        <f t="shared" ca="1" si="526"/>
        <v>0.65606036889648522</v>
      </c>
      <c r="R5731">
        <f t="shared" ca="1" si="527"/>
        <v>2.3106124406811537</v>
      </c>
      <c r="AH5731">
        <f t="shared" ca="1" si="528"/>
        <v>14.598605023017164</v>
      </c>
      <c r="AI5731">
        <f t="shared" ca="1" si="529"/>
        <v>0.37337061684182737</v>
      </c>
      <c r="AX5731">
        <f t="shared" ca="1" si="530"/>
        <v>1.1470783352747385</v>
      </c>
    </row>
    <row r="5732" spans="1:50">
      <c r="A5732">
        <f t="shared" ca="1" si="526"/>
        <v>0.13171293650529803</v>
      </c>
      <c r="R5732">
        <f t="shared" ca="1" si="527"/>
        <v>0.95892331918523099</v>
      </c>
      <c r="AH5732">
        <f t="shared" ca="1" si="528"/>
        <v>33.316648607572105</v>
      </c>
      <c r="AI5732">
        <f t="shared" ca="1" si="529"/>
        <v>0.86083289315838707</v>
      </c>
      <c r="AX5732">
        <f t="shared" ca="1" si="530"/>
        <v>1.7888106343922912</v>
      </c>
    </row>
    <row r="5733" spans="1:50">
      <c r="A5733">
        <f t="shared" ca="1" si="526"/>
        <v>0.58515117526053084</v>
      </c>
      <c r="R5733">
        <f t="shared" ca="1" si="527"/>
        <v>0.47534417037421689</v>
      </c>
      <c r="AH5733">
        <f t="shared" ca="1" si="528"/>
        <v>30.039755594184598</v>
      </c>
      <c r="AI5733">
        <f t="shared" ca="1" si="529"/>
        <v>0.80079432163005748</v>
      </c>
      <c r="AX5733">
        <f t="shared" ca="1" si="530"/>
        <v>2.4324348254215478</v>
      </c>
    </row>
    <row r="5734" spans="1:50">
      <c r="A5734">
        <f t="shared" ca="1" si="526"/>
        <v>0.75948400052912923</v>
      </c>
      <c r="R5734">
        <f t="shared" ca="1" si="527"/>
        <v>-0.80141875416160768</v>
      </c>
      <c r="AH5734">
        <f t="shared" ca="1" si="528"/>
        <v>38.855349933571887</v>
      </c>
      <c r="AI5734">
        <f t="shared" ca="1" si="529"/>
        <v>0.9378983874484319</v>
      </c>
      <c r="AX5734">
        <f t="shared" ca="1" si="530"/>
        <v>2.0119880714072882</v>
      </c>
    </row>
    <row r="5735" spans="1:50">
      <c r="A5735">
        <f t="shared" ca="1" si="526"/>
        <v>0.6529253804763675</v>
      </c>
      <c r="R5735">
        <f t="shared" ca="1" si="527"/>
        <v>-0.46008168656122106</v>
      </c>
      <c r="AH5735">
        <f t="shared" ca="1" si="528"/>
        <v>15.983612024596219</v>
      </c>
      <c r="AI5735">
        <f t="shared" ca="1" si="529"/>
        <v>0.42144267455340267</v>
      </c>
      <c r="AX5735">
        <f t="shared" ca="1" si="530"/>
        <v>2.0982284269483507</v>
      </c>
    </row>
    <row r="5736" spans="1:50">
      <c r="A5736">
        <f t="shared" ca="1" si="526"/>
        <v>0.88640114957507421</v>
      </c>
      <c r="R5736">
        <f t="shared" ca="1" si="527"/>
        <v>1.9412041375802824</v>
      </c>
      <c r="AH5736">
        <f t="shared" ca="1" si="528"/>
        <v>4.818941473558791</v>
      </c>
      <c r="AI5736">
        <f t="shared" ca="1" si="529"/>
        <v>4.6444393851169941E-2</v>
      </c>
      <c r="AX5736">
        <f t="shared" ca="1" si="530"/>
        <v>4.6590937602930307</v>
      </c>
    </row>
    <row r="5737" spans="1:50">
      <c r="A5737">
        <f t="shared" ca="1" si="526"/>
        <v>2.1388189693275939E-2</v>
      </c>
      <c r="R5737">
        <f t="shared" ca="1" si="527"/>
        <v>0.26131258249502232</v>
      </c>
      <c r="AH5737">
        <f t="shared" ca="1" si="528"/>
        <v>19.43690938248934</v>
      </c>
      <c r="AI5737">
        <f t="shared" ca="1" si="529"/>
        <v>0.53294874595291586</v>
      </c>
      <c r="AX5737">
        <f t="shared" ca="1" si="530"/>
        <v>0.76047422482058102</v>
      </c>
    </row>
    <row r="5738" spans="1:50">
      <c r="A5738">
        <f t="shared" ca="1" si="526"/>
        <v>0.15497694602634593</v>
      </c>
      <c r="R5738">
        <f t="shared" ca="1" si="527"/>
        <v>0.22609947783315457</v>
      </c>
      <c r="AH5738">
        <f t="shared" ca="1" si="528"/>
        <v>40.398921271405285</v>
      </c>
      <c r="AI5738">
        <f t="shared" ca="1" si="529"/>
        <v>0.95390964362366304</v>
      </c>
      <c r="AX5738">
        <f t="shared" ca="1" si="530"/>
        <v>6.1701190641318684</v>
      </c>
    </row>
    <row r="5739" spans="1:50">
      <c r="A5739">
        <f t="shared" ca="1" si="526"/>
        <v>0.76658529930460484</v>
      </c>
      <c r="R5739">
        <f t="shared" ca="1" si="527"/>
        <v>-0.81046755662916026</v>
      </c>
      <c r="AH5739">
        <f t="shared" ca="1" si="528"/>
        <v>12.677693414453401</v>
      </c>
      <c r="AI5739">
        <f t="shared" ca="1" si="529"/>
        <v>0.30352271556723232</v>
      </c>
      <c r="AX5739">
        <f t="shared" ca="1" si="530"/>
        <v>2.2556063574202585</v>
      </c>
    </row>
    <row r="5740" spans="1:50">
      <c r="A5740">
        <f t="shared" ca="1" si="526"/>
        <v>7.3229297010507288E-2</v>
      </c>
      <c r="R5740">
        <f t="shared" ca="1" si="527"/>
        <v>0.3511411333507492</v>
      </c>
      <c r="AH5740">
        <f t="shared" ca="1" si="528"/>
        <v>5.9232007720207962</v>
      </c>
      <c r="AI5740">
        <f t="shared" ca="1" si="529"/>
        <v>7.0168614771335514E-2</v>
      </c>
      <c r="AX5740">
        <f t="shared" ca="1" si="530"/>
        <v>0.20082703241614019</v>
      </c>
    </row>
    <row r="5741" spans="1:50">
      <c r="A5741">
        <f t="shared" ca="1" si="526"/>
        <v>0.67208727798880397</v>
      </c>
      <c r="R5741">
        <f t="shared" ca="1" si="527"/>
        <v>-2.522551912566005</v>
      </c>
      <c r="AH5741">
        <f t="shared" ca="1" si="528"/>
        <v>27.399146442359143</v>
      </c>
      <c r="AI5741">
        <f t="shared" ca="1" si="529"/>
        <v>0.74460070923303634</v>
      </c>
      <c r="AX5741">
        <f t="shared" ca="1" si="530"/>
        <v>2.0063017379144923</v>
      </c>
    </row>
    <row r="5742" spans="1:50">
      <c r="A5742">
        <f t="shared" ca="1" si="526"/>
        <v>0.69751400736065039</v>
      </c>
      <c r="R5742">
        <f t="shared" ca="1" si="527"/>
        <v>0.85413929396182753</v>
      </c>
      <c r="AH5742">
        <f t="shared" ca="1" si="528"/>
        <v>17.748518502468968</v>
      </c>
      <c r="AI5742">
        <f t="shared" ca="1" si="529"/>
        <v>0.47992097060720673</v>
      </c>
      <c r="AX5742">
        <f t="shared" ca="1" si="530"/>
        <v>0.51399821616478603</v>
      </c>
    </row>
    <row r="5743" spans="1:50">
      <c r="A5743">
        <f t="shared" ca="1" si="526"/>
        <v>0.47517674200771298</v>
      </c>
      <c r="R5743">
        <f t="shared" ca="1" si="527"/>
        <v>1.9616708335027631</v>
      </c>
      <c r="AH5743">
        <f t="shared" ca="1" si="528"/>
        <v>31.327380597237305</v>
      </c>
      <c r="AI5743">
        <f t="shared" ca="1" si="529"/>
        <v>0.82566664231978504</v>
      </c>
      <c r="AX5743">
        <f t="shared" ca="1" si="530"/>
        <v>1.0139153241408492</v>
      </c>
    </row>
    <row r="5744" spans="1:50">
      <c r="A5744">
        <f t="shared" ca="1" si="526"/>
        <v>0.74379535240150019</v>
      </c>
      <c r="R5744">
        <f t="shared" ca="1" si="527"/>
        <v>-0.43822004205534881</v>
      </c>
      <c r="AH5744">
        <f t="shared" ca="1" si="528"/>
        <v>25.692950880657072</v>
      </c>
      <c r="AI5744">
        <f t="shared" ca="1" si="529"/>
        <v>0.70458368155492512</v>
      </c>
      <c r="AX5744">
        <f t="shared" ca="1" si="530"/>
        <v>1.2747161115675318</v>
      </c>
    </row>
    <row r="5745" spans="1:50">
      <c r="A5745">
        <f t="shared" ca="1" si="526"/>
        <v>0.97688414370864474</v>
      </c>
      <c r="R5745">
        <f t="shared" ca="1" si="527"/>
        <v>-0.79291822465346062</v>
      </c>
      <c r="AH5745">
        <f t="shared" ca="1" si="528"/>
        <v>20.624132099945676</v>
      </c>
      <c r="AI5745">
        <f t="shared" ca="1" si="529"/>
        <v>0.56852919255927903</v>
      </c>
      <c r="AX5745">
        <f t="shared" ca="1" si="530"/>
        <v>7.8485481696934443</v>
      </c>
    </row>
    <row r="5746" spans="1:50">
      <c r="A5746">
        <f t="shared" ca="1" si="526"/>
        <v>0.76185549640746619</v>
      </c>
      <c r="R5746">
        <f t="shared" ca="1" si="527"/>
        <v>-0.56972393615411476</v>
      </c>
      <c r="AH5746">
        <f t="shared" ca="1" si="528"/>
        <v>24.18832692934274</v>
      </c>
      <c r="AI5746">
        <f t="shared" ca="1" si="529"/>
        <v>0.66687876664675338</v>
      </c>
      <c r="AX5746">
        <f t="shared" ca="1" si="530"/>
        <v>0.79142445206663437</v>
      </c>
    </row>
    <row r="5747" spans="1:50">
      <c r="A5747">
        <f t="shared" ca="1" si="526"/>
        <v>0.38617584520207138</v>
      </c>
      <c r="R5747">
        <f t="shared" ca="1" si="527"/>
        <v>-1.1224168961445784</v>
      </c>
      <c r="AH5747">
        <f t="shared" ca="1" si="528"/>
        <v>12.73597076112106</v>
      </c>
      <c r="AI5747">
        <f t="shared" ca="1" si="529"/>
        <v>0.30569606244198755</v>
      </c>
      <c r="AX5747">
        <f t="shared" ca="1" si="530"/>
        <v>1.41284107450501</v>
      </c>
    </row>
    <row r="5748" spans="1:50">
      <c r="A5748">
        <f t="shared" ca="1" si="526"/>
        <v>0.72832778316968538</v>
      </c>
      <c r="R5748">
        <f t="shared" ca="1" si="527"/>
        <v>0.81533049501377131</v>
      </c>
      <c r="AH5748">
        <f t="shared" ca="1" si="528"/>
        <v>21.118516143348312</v>
      </c>
      <c r="AI5748">
        <f t="shared" ca="1" si="529"/>
        <v>0.58292994511898399</v>
      </c>
      <c r="AX5748">
        <f t="shared" ca="1" si="530"/>
        <v>0.76668401559176569</v>
      </c>
    </row>
    <row r="5749" spans="1:50">
      <c r="A5749">
        <f t="shared" ca="1" si="526"/>
        <v>0.91889400128814713</v>
      </c>
      <c r="R5749">
        <f t="shared" ca="1" si="527"/>
        <v>0.46436961815572153</v>
      </c>
      <c r="AH5749">
        <f t="shared" ca="1" si="528"/>
        <v>16.927983921594901</v>
      </c>
      <c r="AI5749">
        <f t="shared" ca="1" si="529"/>
        <v>0.4531208762548572</v>
      </c>
      <c r="AX5749">
        <f t="shared" ca="1" si="530"/>
        <v>0.94562589167003974</v>
      </c>
    </row>
    <row r="5750" spans="1:50">
      <c r="A5750">
        <f t="shared" ca="1" si="526"/>
        <v>0.32558982728313368</v>
      </c>
      <c r="R5750">
        <f t="shared" ca="1" si="527"/>
        <v>0.73695742372377993</v>
      </c>
      <c r="AH5750">
        <f t="shared" ca="1" si="528"/>
        <v>25.365329385289257</v>
      </c>
      <c r="AI5750">
        <f t="shared" ca="1" si="529"/>
        <v>0.69656650185235358</v>
      </c>
      <c r="AX5750">
        <f t="shared" ca="1" si="530"/>
        <v>1.7843467034928921</v>
      </c>
    </row>
    <row r="5751" spans="1:50">
      <c r="A5751">
        <f t="shared" ca="1" si="526"/>
        <v>0.35314802187133232</v>
      </c>
      <c r="R5751">
        <f t="shared" ca="1" si="527"/>
        <v>-0.37166040172441389</v>
      </c>
      <c r="AH5751">
        <f t="shared" ca="1" si="528"/>
        <v>19.816488279385716</v>
      </c>
      <c r="AI5751">
        <f t="shared" ca="1" si="529"/>
        <v>0.54447781010577012</v>
      </c>
      <c r="AX5751">
        <f t="shared" ca="1" si="530"/>
        <v>3.9878216134626283E-2</v>
      </c>
    </row>
    <row r="5752" spans="1:50">
      <c r="A5752">
        <f t="shared" ca="1" si="526"/>
        <v>0.48535491190713209</v>
      </c>
      <c r="R5752">
        <f t="shared" ca="1" si="527"/>
        <v>-0.12193004555888738</v>
      </c>
      <c r="AH5752">
        <f t="shared" ca="1" si="528"/>
        <v>14.496067226670746</v>
      </c>
      <c r="AI5752">
        <f t="shared" ca="1" si="529"/>
        <v>0.36973537881345853</v>
      </c>
      <c r="AX5752">
        <f t="shared" ca="1" si="530"/>
        <v>2.8230141630602473E-2</v>
      </c>
    </row>
    <row r="5753" spans="1:50">
      <c r="A5753">
        <f t="shared" ca="1" si="526"/>
        <v>0.24304792001668796</v>
      </c>
      <c r="R5753">
        <f t="shared" ca="1" si="527"/>
        <v>0.14220225384977936</v>
      </c>
      <c r="AH5753">
        <f t="shared" ca="1" si="528"/>
        <v>14.631208469307424</v>
      </c>
      <c r="AI5753">
        <f t="shared" ca="1" si="529"/>
        <v>0.37452429282920452</v>
      </c>
      <c r="AX5753">
        <f t="shared" ca="1" si="530"/>
        <v>1.8089516087883859</v>
      </c>
    </row>
    <row r="5754" spans="1:50">
      <c r="A5754">
        <f t="shared" ca="1" si="526"/>
        <v>0.87279177756692117</v>
      </c>
      <c r="R5754">
        <f t="shared" ca="1" si="527"/>
        <v>-0.939892105592255</v>
      </c>
      <c r="AH5754">
        <f t="shared" ca="1" si="528"/>
        <v>5.5049672809274162</v>
      </c>
      <c r="AI5754">
        <f t="shared" ca="1" si="529"/>
        <v>6.0609329528162781E-2</v>
      </c>
      <c r="AX5754">
        <f t="shared" ca="1" si="530"/>
        <v>1.1114200872596705</v>
      </c>
    </row>
    <row r="5755" spans="1:50">
      <c r="A5755">
        <f t="shared" ca="1" si="526"/>
        <v>0.40541661291964537</v>
      </c>
      <c r="R5755">
        <f t="shared" ca="1" si="527"/>
        <v>-0.65271693799749564</v>
      </c>
      <c r="AH5755">
        <f t="shared" ca="1" si="528"/>
        <v>29.141631283456185</v>
      </c>
      <c r="AI5755">
        <f t="shared" ca="1" si="529"/>
        <v>0.78246422724235321</v>
      </c>
      <c r="AX5755">
        <f t="shared" ca="1" si="530"/>
        <v>5.6775200816179145</v>
      </c>
    </row>
    <row r="5756" spans="1:50">
      <c r="A5756">
        <f t="shared" ca="1" si="526"/>
        <v>0.35744152785559846</v>
      </c>
      <c r="R5756">
        <f t="shared" ca="1" si="527"/>
        <v>0.34340752162540777</v>
      </c>
      <c r="AH5756">
        <f t="shared" ca="1" si="528"/>
        <v>16.243193285298958</v>
      </c>
      <c r="AI5756">
        <f t="shared" ca="1" si="529"/>
        <v>0.43023900021315731</v>
      </c>
      <c r="AX5756">
        <f t="shared" ca="1" si="530"/>
        <v>3.3894993468484187</v>
      </c>
    </row>
    <row r="5757" spans="1:50">
      <c r="A5757">
        <f t="shared" ca="1" si="526"/>
        <v>0.1439422344302379</v>
      </c>
      <c r="R5757">
        <f t="shared" ca="1" si="527"/>
        <v>0.13385009446584478</v>
      </c>
      <c r="AH5757">
        <f t="shared" ca="1" si="528"/>
        <v>24.379168121941181</v>
      </c>
      <c r="AI5757">
        <f t="shared" ca="1" si="529"/>
        <v>0.67178648693812248</v>
      </c>
      <c r="AX5757">
        <f t="shared" ca="1" si="530"/>
        <v>1.7153029792771275</v>
      </c>
    </row>
    <row r="5758" spans="1:50">
      <c r="A5758">
        <f t="shared" ca="1" si="526"/>
        <v>0.88710917484154173</v>
      </c>
      <c r="R5758">
        <f t="shared" ca="1" si="527"/>
        <v>0.32633472332187813</v>
      </c>
      <c r="AH5758">
        <f t="shared" ca="1" si="528"/>
        <v>12.421512203009669</v>
      </c>
      <c r="AI5758">
        <f t="shared" ca="1" si="529"/>
        <v>0.29392862744572457</v>
      </c>
      <c r="AX5758">
        <f t="shared" ca="1" si="530"/>
        <v>1.653712409453687</v>
      </c>
    </row>
    <row r="5759" spans="1:50">
      <c r="A5759">
        <f t="shared" ca="1" si="526"/>
        <v>0.73623954037107842</v>
      </c>
      <c r="R5759">
        <f t="shared" ca="1" si="527"/>
        <v>1.1821532917642972</v>
      </c>
      <c r="AH5759">
        <f t="shared" ca="1" si="528"/>
        <v>14.289687637382755</v>
      </c>
      <c r="AI5759">
        <f t="shared" ca="1" si="529"/>
        <v>0.36238679548215302</v>
      </c>
      <c r="AX5759">
        <f t="shared" ca="1" si="530"/>
        <v>2.6837048023239825</v>
      </c>
    </row>
    <row r="5760" spans="1:50">
      <c r="A5760">
        <f t="shared" ca="1" si="526"/>
        <v>0.84029697261987202</v>
      </c>
      <c r="R5760">
        <f t="shared" ca="1" si="527"/>
        <v>-0.66490816228413407</v>
      </c>
      <c r="AH5760">
        <f t="shared" ca="1" si="528"/>
        <v>17.770338948088707</v>
      </c>
      <c r="AI5760">
        <f t="shared" ca="1" si="529"/>
        <v>0.48062447423945598</v>
      </c>
      <c r="AX5760">
        <f t="shared" ca="1" si="530"/>
        <v>0.274100634080574</v>
      </c>
    </row>
    <row r="5761" spans="1:50">
      <c r="A5761">
        <f t="shared" ca="1" si="526"/>
        <v>0.790627842347702</v>
      </c>
      <c r="R5761">
        <f t="shared" ca="1" si="527"/>
        <v>-1.4399852531660338</v>
      </c>
      <c r="AH5761">
        <f t="shared" ca="1" si="528"/>
        <v>11.259717754284402</v>
      </c>
      <c r="AI5761">
        <f t="shared" ca="1" si="529"/>
        <v>0.24959526576114643</v>
      </c>
      <c r="AX5761">
        <f t="shared" ca="1" si="530"/>
        <v>1.7760314317875838</v>
      </c>
    </row>
    <row r="5762" spans="1:50">
      <c r="A5762">
        <f t="shared" ca="1" si="526"/>
        <v>0.66286092599621738</v>
      </c>
      <c r="R5762">
        <f t="shared" ca="1" si="527"/>
        <v>1.1751132503881494</v>
      </c>
      <c r="AH5762">
        <f t="shared" ca="1" si="528"/>
        <v>26.988732441854442</v>
      </c>
      <c r="AI5762">
        <f t="shared" ca="1" si="529"/>
        <v>0.73524078268371884</v>
      </c>
      <c r="AX5762">
        <f t="shared" ca="1" si="530"/>
        <v>4.2770238178518865</v>
      </c>
    </row>
    <row r="5763" spans="1:50">
      <c r="A5763">
        <f t="shared" ref="A5763:A5826" ca="1" si="531">RAND()</f>
        <v>0.38117518647700876</v>
      </c>
      <c r="R5763">
        <f t="shared" ref="R5763:R5826" ca="1" si="532">_xlfn.NORM.INV(RAND(),0,1)</f>
        <v>-0.75035891334456628</v>
      </c>
      <c r="AH5763">
        <f t="shared" ref="AH5763:AH5826" ca="1" si="533">IF(AI5763&lt;$AL$4,$AL$1+SQRT(AI5763*($AL$2-$AL$1)*($AL$3-$AL$1)),$AL$2-SQRT((1-AI5763)*($AL$2-$AL$1)*($AL$2-$AL$3)))</f>
        <v>6.7126316302487146</v>
      </c>
      <c r="AI5763">
        <f t="shared" ref="AI5763:AI5826" ca="1" si="534">RAND()</f>
        <v>9.0118846806831021E-2</v>
      </c>
      <c r="AX5763">
        <f t="shared" ref="AX5763:AX5826" ca="1" si="535">-LN(1-RAND())/$AW$2</f>
        <v>4.4427172099844556</v>
      </c>
    </row>
    <row r="5764" spans="1:50">
      <c r="A5764">
        <f t="shared" ca="1" si="531"/>
        <v>0.25697037040927517</v>
      </c>
      <c r="R5764">
        <f t="shared" ca="1" si="532"/>
        <v>-1.1723942878868805</v>
      </c>
      <c r="AH5764">
        <f t="shared" ca="1" si="533"/>
        <v>29.250577537674825</v>
      </c>
      <c r="AI5764">
        <f t="shared" ca="1" si="534"/>
        <v>0.7847307337399777</v>
      </c>
      <c r="AX5764">
        <f t="shared" ca="1" si="535"/>
        <v>2.3041936468373487</v>
      </c>
    </row>
    <row r="5765" spans="1:50">
      <c r="A5765">
        <f t="shared" ca="1" si="531"/>
        <v>0.84225967724548301</v>
      </c>
      <c r="R5765">
        <f t="shared" ca="1" si="532"/>
        <v>0.75202295526340757</v>
      </c>
      <c r="AH5765">
        <f t="shared" ca="1" si="533"/>
        <v>10.00668359236689</v>
      </c>
      <c r="AI5765">
        <f t="shared" ca="1" si="534"/>
        <v>0.20026732135947212</v>
      </c>
      <c r="AX5765">
        <f t="shared" ca="1" si="535"/>
        <v>3.1328011555995032</v>
      </c>
    </row>
    <row r="5766" spans="1:50">
      <c r="A5766">
        <f t="shared" ca="1" si="531"/>
        <v>0.29071443422601562</v>
      </c>
      <c r="R5766">
        <f t="shared" ca="1" si="532"/>
        <v>0.17700489746640879</v>
      </c>
      <c r="AH5766">
        <f t="shared" ca="1" si="533"/>
        <v>7.9784850550265496</v>
      </c>
      <c r="AI5766">
        <f t="shared" ca="1" si="534"/>
        <v>0.12731244754656401</v>
      </c>
      <c r="AX5766">
        <f t="shared" ca="1" si="535"/>
        <v>2.2275702851864798</v>
      </c>
    </row>
    <row r="5767" spans="1:50">
      <c r="A5767">
        <f t="shared" ca="1" si="531"/>
        <v>1.2024148910569243E-2</v>
      </c>
      <c r="R5767">
        <f t="shared" ca="1" si="532"/>
        <v>-1.4759903137695503</v>
      </c>
      <c r="AH5767">
        <f t="shared" ca="1" si="533"/>
        <v>30.916184906565871</v>
      </c>
      <c r="AI5767">
        <f t="shared" ca="1" si="534"/>
        <v>0.81790400073980785</v>
      </c>
      <c r="AX5767">
        <f t="shared" ca="1" si="535"/>
        <v>6.1629206314472382</v>
      </c>
    </row>
    <row r="5768" spans="1:50">
      <c r="A5768">
        <f t="shared" ca="1" si="531"/>
        <v>0.21688355847216922</v>
      </c>
      <c r="R5768">
        <f t="shared" ca="1" si="532"/>
        <v>1.6367638165964249</v>
      </c>
      <c r="AH5768">
        <f t="shared" ca="1" si="533"/>
        <v>8.651586459474343</v>
      </c>
      <c r="AI5768">
        <f t="shared" ca="1" si="534"/>
        <v>0.14969989653151961</v>
      </c>
      <c r="AX5768">
        <f t="shared" ca="1" si="535"/>
        <v>1.5360428564323076</v>
      </c>
    </row>
    <row r="5769" spans="1:50">
      <c r="A5769">
        <f t="shared" ca="1" si="531"/>
        <v>0.5675757629000342</v>
      </c>
      <c r="R5769">
        <f t="shared" ca="1" si="532"/>
        <v>-4.709000667246404E-2</v>
      </c>
      <c r="AH5769">
        <f t="shared" ca="1" si="533"/>
        <v>21.528594372032586</v>
      </c>
      <c r="AI5769">
        <f t="shared" ca="1" si="534"/>
        <v>0.59468953078387277</v>
      </c>
      <c r="AX5769">
        <f t="shared" ca="1" si="535"/>
        <v>8.8276741856307114E-2</v>
      </c>
    </row>
    <row r="5770" spans="1:50">
      <c r="A5770">
        <f t="shared" ca="1" si="531"/>
        <v>0.39970982420921608</v>
      </c>
      <c r="R5770">
        <f t="shared" ca="1" si="532"/>
        <v>0.79849186609112965</v>
      </c>
      <c r="AH5770">
        <f t="shared" ca="1" si="533"/>
        <v>29.921162474373947</v>
      </c>
      <c r="AI5770">
        <f t="shared" ca="1" si="534"/>
        <v>0.79842014180975551</v>
      </c>
      <c r="AX5770">
        <f t="shared" ca="1" si="535"/>
        <v>0.53981865546736407</v>
      </c>
    </row>
    <row r="5771" spans="1:50">
      <c r="A5771">
        <f t="shared" ca="1" si="531"/>
        <v>0.62718233143107982</v>
      </c>
      <c r="R5771">
        <f t="shared" ca="1" si="532"/>
        <v>0.5744070147906335</v>
      </c>
      <c r="AH5771">
        <f t="shared" ca="1" si="533"/>
        <v>19.581504433860179</v>
      </c>
      <c r="AI5771">
        <f t="shared" ca="1" si="534"/>
        <v>0.53735756374636601</v>
      </c>
      <c r="AX5771">
        <f t="shared" ca="1" si="535"/>
        <v>2.2348934157035798E-2</v>
      </c>
    </row>
    <row r="5772" spans="1:50">
      <c r="A5772">
        <f t="shared" ca="1" si="531"/>
        <v>0.59489659052887212</v>
      </c>
      <c r="R5772">
        <f t="shared" ca="1" si="532"/>
        <v>-4.1686030598966958E-2</v>
      </c>
      <c r="AH5772">
        <f t="shared" ca="1" si="533"/>
        <v>30.722914381178171</v>
      </c>
      <c r="AI5772">
        <f t="shared" ca="1" si="534"/>
        <v>0.81419698502230631</v>
      </c>
      <c r="AX5772">
        <f t="shared" ca="1" si="535"/>
        <v>2.4407135616241158</v>
      </c>
    </row>
    <row r="5773" spans="1:50">
      <c r="A5773">
        <f t="shared" ca="1" si="531"/>
        <v>0.78195635319542456</v>
      </c>
      <c r="R5773">
        <f t="shared" ca="1" si="532"/>
        <v>0.70193846873368293</v>
      </c>
      <c r="AH5773">
        <f t="shared" ca="1" si="533"/>
        <v>43.307563881315545</v>
      </c>
      <c r="AI5773">
        <f t="shared" ca="1" si="534"/>
        <v>0.9776056493986639</v>
      </c>
      <c r="AX5773">
        <f t="shared" ca="1" si="535"/>
        <v>2.1893458409135826</v>
      </c>
    </row>
    <row r="5774" spans="1:50">
      <c r="A5774">
        <f t="shared" ca="1" si="531"/>
        <v>0.46662765636402592</v>
      </c>
      <c r="R5774">
        <f t="shared" ca="1" si="532"/>
        <v>0.44396887688358139</v>
      </c>
      <c r="AH5774">
        <f t="shared" ca="1" si="533"/>
        <v>24.527344959529938</v>
      </c>
      <c r="AI5774">
        <f t="shared" ca="1" si="534"/>
        <v>0.67557192259460763</v>
      </c>
      <c r="AX5774">
        <f t="shared" ca="1" si="535"/>
        <v>0.80651917243505022</v>
      </c>
    </row>
    <row r="5775" spans="1:50">
      <c r="A5775">
        <f t="shared" ca="1" si="531"/>
        <v>0.56281486689512716</v>
      </c>
      <c r="R5775">
        <f t="shared" ca="1" si="532"/>
        <v>0.17973503674211788</v>
      </c>
      <c r="AH5775">
        <f t="shared" ca="1" si="533"/>
        <v>7.2224277331859499</v>
      </c>
      <c r="AI5775">
        <f t="shared" ca="1" si="534"/>
        <v>0.10432692472218708</v>
      </c>
      <c r="AX5775">
        <f t="shared" ca="1" si="535"/>
        <v>2.7585121073808603</v>
      </c>
    </row>
    <row r="5776" spans="1:50">
      <c r="A5776">
        <f t="shared" ca="1" si="531"/>
        <v>0.70588523169635697</v>
      </c>
      <c r="R5776">
        <f t="shared" ca="1" si="532"/>
        <v>1.526283241127536</v>
      </c>
      <c r="AH5776">
        <f t="shared" ca="1" si="533"/>
        <v>6.6862375365336231</v>
      </c>
      <c r="AI5776">
        <f t="shared" ca="1" si="534"/>
        <v>8.9411544789902431E-2</v>
      </c>
      <c r="AX5776">
        <f t="shared" ca="1" si="535"/>
        <v>6.9679599125429128</v>
      </c>
    </row>
    <row r="5777" spans="1:50">
      <c r="A5777">
        <f t="shared" ca="1" si="531"/>
        <v>0.71196081314690662</v>
      </c>
      <c r="R5777">
        <f t="shared" ca="1" si="532"/>
        <v>-0.37416194226535632</v>
      </c>
      <c r="AH5777">
        <f t="shared" ca="1" si="533"/>
        <v>8.6410119240268717</v>
      </c>
      <c r="AI5777">
        <f t="shared" ca="1" si="534"/>
        <v>0.14933417414234917</v>
      </c>
      <c r="AX5777">
        <f t="shared" ca="1" si="535"/>
        <v>2.208821982741338</v>
      </c>
    </row>
    <row r="5778" spans="1:50">
      <c r="A5778">
        <f t="shared" ca="1" si="531"/>
        <v>0.69898809480784707</v>
      </c>
      <c r="R5778">
        <f t="shared" ca="1" si="532"/>
        <v>1.1063046584233209</v>
      </c>
      <c r="AH5778">
        <f t="shared" ca="1" si="533"/>
        <v>14.973480787536275</v>
      </c>
      <c r="AI5778">
        <f t="shared" ca="1" si="534"/>
        <v>0.38657147592945484</v>
      </c>
      <c r="AX5778">
        <f t="shared" ca="1" si="535"/>
        <v>5.5785494289290494</v>
      </c>
    </row>
    <row r="5779" spans="1:50">
      <c r="A5779">
        <f t="shared" ca="1" si="531"/>
        <v>0.35340997804816865</v>
      </c>
      <c r="R5779">
        <f t="shared" ca="1" si="532"/>
        <v>1.5447948568152296E-2</v>
      </c>
      <c r="AH5779">
        <f t="shared" ca="1" si="533"/>
        <v>19.0755827038634</v>
      </c>
      <c r="AI5779">
        <f t="shared" ca="1" si="534"/>
        <v>0.52184020744720372</v>
      </c>
      <c r="AX5779">
        <f t="shared" ca="1" si="535"/>
        <v>0.94525295242324503</v>
      </c>
    </row>
    <row r="5780" spans="1:50">
      <c r="A5780">
        <f t="shared" ca="1" si="531"/>
        <v>0.83709636547397936</v>
      </c>
      <c r="R5780">
        <f t="shared" ca="1" si="532"/>
        <v>2.4460703017421559</v>
      </c>
      <c r="AH5780">
        <f t="shared" ca="1" si="533"/>
        <v>7.4498581425114612</v>
      </c>
      <c r="AI5780">
        <f t="shared" ca="1" si="534"/>
        <v>0.11100077268708863</v>
      </c>
      <c r="AX5780">
        <f t="shared" ca="1" si="535"/>
        <v>2.6476418288840682</v>
      </c>
    </row>
    <row r="5781" spans="1:50">
      <c r="A5781">
        <f t="shared" ca="1" si="531"/>
        <v>0.1261058144206979</v>
      </c>
      <c r="R5781">
        <f t="shared" ca="1" si="532"/>
        <v>-0.45099923987178797</v>
      </c>
      <c r="AH5781">
        <f t="shared" ca="1" si="533"/>
        <v>24.676465474600885</v>
      </c>
      <c r="AI5781">
        <f t="shared" ca="1" si="534"/>
        <v>0.67935929957045949</v>
      </c>
      <c r="AX5781">
        <f t="shared" ca="1" si="535"/>
        <v>1.4569702323295679</v>
      </c>
    </row>
    <row r="5782" spans="1:50">
      <c r="A5782">
        <f t="shared" ca="1" si="531"/>
        <v>0.35487063145055875</v>
      </c>
      <c r="R5782">
        <f t="shared" ca="1" si="532"/>
        <v>1.5127998276251293</v>
      </c>
      <c r="AH5782">
        <f t="shared" ca="1" si="533"/>
        <v>11.345058638597237</v>
      </c>
      <c r="AI5782">
        <f t="shared" ca="1" si="534"/>
        <v>0.25289775417325688</v>
      </c>
      <c r="AX5782">
        <f t="shared" ca="1" si="535"/>
        <v>2.3300946370563222</v>
      </c>
    </row>
    <row r="5783" spans="1:50">
      <c r="A5783">
        <f t="shared" ca="1" si="531"/>
        <v>0.48103806387785308</v>
      </c>
      <c r="R5783">
        <f t="shared" ca="1" si="532"/>
        <v>0.65414661754838999</v>
      </c>
      <c r="AH5783">
        <f t="shared" ca="1" si="533"/>
        <v>27.034105690291909</v>
      </c>
      <c r="AI5783">
        <f t="shared" ca="1" si="534"/>
        <v>0.73628384927765878</v>
      </c>
      <c r="AX5783">
        <f t="shared" ca="1" si="535"/>
        <v>4.1959388822870425</v>
      </c>
    </row>
    <row r="5784" spans="1:50">
      <c r="A5784">
        <f t="shared" ca="1" si="531"/>
        <v>0.72675099748418848</v>
      </c>
      <c r="R5784">
        <f t="shared" ca="1" si="532"/>
        <v>0.14189801976449082</v>
      </c>
      <c r="AH5784">
        <f t="shared" ca="1" si="533"/>
        <v>38.931056476443523</v>
      </c>
      <c r="AI5784">
        <f t="shared" ca="1" si="534"/>
        <v>0.93873924463615854</v>
      </c>
      <c r="AX5784">
        <f t="shared" ca="1" si="535"/>
        <v>1.3241600354361123</v>
      </c>
    </row>
    <row r="5785" spans="1:50">
      <c r="A5785">
        <f t="shared" ca="1" si="531"/>
        <v>0.27217568036613249</v>
      </c>
      <c r="R5785">
        <f t="shared" ca="1" si="532"/>
        <v>1.4716746125008378</v>
      </c>
      <c r="AH5785">
        <f t="shared" ca="1" si="533"/>
        <v>15.876133914634039</v>
      </c>
      <c r="AI5785">
        <f t="shared" ca="1" si="534"/>
        <v>0.41778088169400529</v>
      </c>
      <c r="AX5785">
        <f t="shared" ca="1" si="535"/>
        <v>0.84915957604570869</v>
      </c>
    </row>
    <row r="5786" spans="1:50">
      <c r="A5786">
        <f t="shared" ca="1" si="531"/>
        <v>0.95417645931109518</v>
      </c>
      <c r="R5786">
        <f t="shared" ca="1" si="532"/>
        <v>9.723317651713187E-2</v>
      </c>
      <c r="AH5786">
        <f t="shared" ca="1" si="533"/>
        <v>39.758529832611316</v>
      </c>
      <c r="AI5786">
        <f t="shared" ca="1" si="534"/>
        <v>0.94755614440524383</v>
      </c>
      <c r="AX5786">
        <f t="shared" ca="1" si="535"/>
        <v>0.90804006883124644</v>
      </c>
    </row>
    <row r="5787" spans="1:50">
      <c r="A5787">
        <f t="shared" ca="1" si="531"/>
        <v>0.68554932463972917</v>
      </c>
      <c r="R5787">
        <f t="shared" ca="1" si="532"/>
        <v>-0.97275225220309702</v>
      </c>
      <c r="AH5787">
        <f t="shared" ca="1" si="533"/>
        <v>12.132791954656646</v>
      </c>
      <c r="AI5787">
        <f t="shared" ca="1" si="534"/>
        <v>0.28303727742534168</v>
      </c>
      <c r="AX5787">
        <f t="shared" ca="1" si="535"/>
        <v>1.7457631015875295</v>
      </c>
    </row>
    <row r="5788" spans="1:50">
      <c r="A5788">
        <f t="shared" ca="1" si="531"/>
        <v>0.82665843119344073</v>
      </c>
      <c r="R5788">
        <f t="shared" ca="1" si="532"/>
        <v>-0.6132286605165661</v>
      </c>
      <c r="AH5788">
        <f t="shared" ca="1" si="533"/>
        <v>25.215082191448168</v>
      </c>
      <c r="AI5788">
        <f t="shared" ca="1" si="534"/>
        <v>0.69285392461166517</v>
      </c>
      <c r="AX5788">
        <f t="shared" ca="1" si="535"/>
        <v>3.318293284972728E-2</v>
      </c>
    </row>
    <row r="5789" spans="1:50">
      <c r="A5789">
        <f t="shared" ca="1" si="531"/>
        <v>0.9359790411169614</v>
      </c>
      <c r="R5789">
        <f t="shared" ca="1" si="532"/>
        <v>-0.92749142519541905</v>
      </c>
      <c r="AH5789">
        <f t="shared" ca="1" si="533"/>
        <v>46.239152499245364</v>
      </c>
      <c r="AI5789">
        <f t="shared" ca="1" si="534"/>
        <v>0.9929280130380338</v>
      </c>
      <c r="AX5789">
        <f t="shared" ca="1" si="535"/>
        <v>4.7619627067801833</v>
      </c>
    </row>
    <row r="5790" spans="1:50">
      <c r="A5790">
        <f t="shared" ca="1" si="531"/>
        <v>0.32424078326295425</v>
      </c>
      <c r="R5790">
        <f t="shared" ca="1" si="532"/>
        <v>-1.533424816492748</v>
      </c>
      <c r="AH5790">
        <f t="shared" ca="1" si="533"/>
        <v>31.84108225810073</v>
      </c>
      <c r="AI5790">
        <f t="shared" ca="1" si="534"/>
        <v>0.83512685322146796</v>
      </c>
      <c r="AX5790">
        <f t="shared" ca="1" si="535"/>
        <v>1.4374568725923287</v>
      </c>
    </row>
    <row r="5791" spans="1:50">
      <c r="A5791">
        <f t="shared" ca="1" si="531"/>
        <v>0.82480582897340227</v>
      </c>
      <c r="R5791">
        <f t="shared" ca="1" si="532"/>
        <v>-0.27105786248341823</v>
      </c>
      <c r="AH5791">
        <f t="shared" ca="1" si="533"/>
        <v>17.788573857016544</v>
      </c>
      <c r="AI5791">
        <f t="shared" ca="1" si="534"/>
        <v>0.48121201291756099</v>
      </c>
      <c r="AX5791">
        <f t="shared" ca="1" si="535"/>
        <v>0.48351085866888038</v>
      </c>
    </row>
    <row r="5792" spans="1:50">
      <c r="A5792">
        <f t="shared" ca="1" si="531"/>
        <v>0.1608793162295995</v>
      </c>
      <c r="R5792">
        <f t="shared" ca="1" si="532"/>
        <v>1.0250928163111255</v>
      </c>
      <c r="AH5792">
        <f t="shared" ca="1" si="533"/>
        <v>6.6880025784850083</v>
      </c>
      <c r="AI5792">
        <f t="shared" ca="1" si="534"/>
        <v>8.9458756979644227E-2</v>
      </c>
      <c r="AX5792">
        <f t="shared" ca="1" si="535"/>
        <v>2.0607605145360561</v>
      </c>
    </row>
    <row r="5793" spans="1:50">
      <c r="A5793">
        <f t="shared" ca="1" si="531"/>
        <v>0.17153188138027109</v>
      </c>
      <c r="R5793">
        <f t="shared" ca="1" si="532"/>
        <v>-6.4220963658412469E-2</v>
      </c>
      <c r="AH5793">
        <f t="shared" ca="1" si="533"/>
        <v>42.017909727900374</v>
      </c>
      <c r="AI5793">
        <f t="shared" ca="1" si="534"/>
        <v>0.96814311744402626</v>
      </c>
      <c r="AX5793">
        <f t="shared" ca="1" si="535"/>
        <v>3.2016781879918246</v>
      </c>
    </row>
    <row r="5794" spans="1:50">
      <c r="A5794">
        <f t="shared" ca="1" si="531"/>
        <v>0.51752260896379354</v>
      </c>
      <c r="R5794">
        <f t="shared" ca="1" si="532"/>
        <v>-1.3568824267119983</v>
      </c>
      <c r="AH5794">
        <f t="shared" ca="1" si="533"/>
        <v>17.100583675712578</v>
      </c>
      <c r="AI5794">
        <f t="shared" ca="1" si="534"/>
        <v>0.45881420276060514</v>
      </c>
      <c r="AX5794">
        <f t="shared" ca="1" si="535"/>
        <v>1.2567704295161115</v>
      </c>
    </row>
    <row r="5795" spans="1:50">
      <c r="A5795">
        <f t="shared" ca="1" si="531"/>
        <v>0.33364167431952152</v>
      </c>
      <c r="R5795">
        <f t="shared" ca="1" si="532"/>
        <v>1.0726966690162654</v>
      </c>
      <c r="AH5795">
        <f t="shared" ca="1" si="533"/>
        <v>16.053994675267539</v>
      </c>
      <c r="AI5795">
        <f t="shared" ca="1" si="534"/>
        <v>0.42383436124661777</v>
      </c>
      <c r="AX5795">
        <f t="shared" ca="1" si="535"/>
        <v>0.31151838541653826</v>
      </c>
    </row>
    <row r="5796" spans="1:50">
      <c r="A5796">
        <f t="shared" ca="1" si="531"/>
        <v>0.78453227950400728</v>
      </c>
      <c r="R5796">
        <f t="shared" ca="1" si="532"/>
        <v>0.61140437982857732</v>
      </c>
      <c r="AH5796">
        <f t="shared" ca="1" si="533"/>
        <v>12.336065731177534</v>
      </c>
      <c r="AI5796">
        <f t="shared" ca="1" si="534"/>
        <v>0.29071402769691035</v>
      </c>
      <c r="AX5796">
        <f t="shared" ca="1" si="535"/>
        <v>1.0247090172813677E-2</v>
      </c>
    </row>
    <row r="5797" spans="1:50">
      <c r="A5797">
        <f t="shared" ca="1" si="531"/>
        <v>0.6528596885361172</v>
      </c>
      <c r="R5797">
        <f t="shared" ca="1" si="532"/>
        <v>0.92540027912900824</v>
      </c>
      <c r="AH5797">
        <f t="shared" ca="1" si="533"/>
        <v>29.114668490164252</v>
      </c>
      <c r="AI5797">
        <f t="shared" ca="1" si="534"/>
        <v>0.781901463862131</v>
      </c>
      <c r="AX5797">
        <f t="shared" ca="1" si="535"/>
        <v>1.5860878347333549</v>
      </c>
    </row>
    <row r="5798" spans="1:50">
      <c r="A5798">
        <f t="shared" ca="1" si="531"/>
        <v>0.70212971286828108</v>
      </c>
      <c r="R5798">
        <f t="shared" ca="1" si="532"/>
        <v>0.56514190283706633</v>
      </c>
      <c r="AH5798">
        <f t="shared" ca="1" si="533"/>
        <v>12.748894730482363</v>
      </c>
      <c r="AI5798">
        <f t="shared" ca="1" si="534"/>
        <v>0.30617757809965773</v>
      </c>
      <c r="AX5798">
        <f t="shared" ca="1" si="535"/>
        <v>3.2724692897878569</v>
      </c>
    </row>
    <row r="5799" spans="1:50">
      <c r="A5799">
        <f t="shared" ca="1" si="531"/>
        <v>0.27231796477512793</v>
      </c>
      <c r="R5799">
        <f t="shared" ca="1" si="532"/>
        <v>-1.8359149148545524</v>
      </c>
      <c r="AH5799">
        <f t="shared" ca="1" si="533"/>
        <v>33.817802613663176</v>
      </c>
      <c r="AI5799">
        <f t="shared" ca="1" si="534"/>
        <v>0.86906824387481685</v>
      </c>
      <c r="AX5799">
        <f t="shared" ca="1" si="535"/>
        <v>5.7181279063832804</v>
      </c>
    </row>
    <row r="5800" spans="1:50">
      <c r="A5800">
        <f t="shared" ca="1" si="531"/>
        <v>0.60288044236089444</v>
      </c>
      <c r="R5800">
        <f t="shared" ca="1" si="532"/>
        <v>4.6399522726008675E-2</v>
      </c>
      <c r="AH5800">
        <f t="shared" ca="1" si="533"/>
        <v>7.6615910156438494</v>
      </c>
      <c r="AI5800">
        <f t="shared" ca="1" si="534"/>
        <v>0.11739995378198909</v>
      </c>
      <c r="AX5800">
        <f t="shared" ca="1" si="535"/>
        <v>6.0990526928976081</v>
      </c>
    </row>
    <row r="5801" spans="1:50">
      <c r="A5801">
        <f t="shared" ca="1" si="531"/>
        <v>0.6530238996858494</v>
      </c>
      <c r="R5801">
        <f t="shared" ca="1" si="532"/>
        <v>0.71158610662523758</v>
      </c>
      <c r="AH5801">
        <f t="shared" ca="1" si="533"/>
        <v>4.8942774509404341</v>
      </c>
      <c r="AI5801">
        <f t="shared" ca="1" si="534"/>
        <v>4.7907903533567997E-2</v>
      </c>
      <c r="AX5801">
        <f t="shared" ca="1" si="535"/>
        <v>0.50971808915644257</v>
      </c>
    </row>
    <row r="5802" spans="1:50">
      <c r="A5802">
        <f t="shared" ca="1" si="531"/>
        <v>6.9055520009529525E-2</v>
      </c>
      <c r="R5802">
        <f t="shared" ca="1" si="532"/>
        <v>-0.74309586878353906</v>
      </c>
      <c r="AH5802">
        <f t="shared" ca="1" si="533"/>
        <v>27.181168846028871</v>
      </c>
      <c r="AI5802">
        <f t="shared" ca="1" si="534"/>
        <v>0.7396504723832783</v>
      </c>
      <c r="AX5802">
        <f t="shared" ca="1" si="535"/>
        <v>0.4944553278520622</v>
      </c>
    </row>
    <row r="5803" spans="1:50">
      <c r="A5803">
        <f t="shared" ca="1" si="531"/>
        <v>0.31963225012350749</v>
      </c>
      <c r="R5803">
        <f t="shared" ca="1" si="532"/>
        <v>1.1765593189091168</v>
      </c>
      <c r="AH5803">
        <f t="shared" ca="1" si="533"/>
        <v>13.298034651096962</v>
      </c>
      <c r="AI5803">
        <f t="shared" ca="1" si="534"/>
        <v>0.32648286976396046</v>
      </c>
      <c r="AX5803">
        <f t="shared" ca="1" si="535"/>
        <v>0.13462339189715319</v>
      </c>
    </row>
    <row r="5804" spans="1:50">
      <c r="A5804">
        <f t="shared" ca="1" si="531"/>
        <v>0.85391524828797061</v>
      </c>
      <c r="R5804">
        <f t="shared" ca="1" si="532"/>
        <v>-0.20052166188367326</v>
      </c>
      <c r="AH5804">
        <f t="shared" ca="1" si="533"/>
        <v>21.012845356517062</v>
      </c>
      <c r="AI5804">
        <f t="shared" ca="1" si="534"/>
        <v>0.57987243283740286</v>
      </c>
      <c r="AX5804">
        <f t="shared" ca="1" si="535"/>
        <v>1.3762482016850086</v>
      </c>
    </row>
    <row r="5805" spans="1:50">
      <c r="A5805">
        <f t="shared" ca="1" si="531"/>
        <v>0.13033323151034748</v>
      </c>
      <c r="R5805">
        <f t="shared" ca="1" si="532"/>
        <v>-0.1338002616762819</v>
      </c>
      <c r="AH5805">
        <f t="shared" ca="1" si="533"/>
        <v>19.50289002757809</v>
      </c>
      <c r="AI5805">
        <f t="shared" ca="1" si="534"/>
        <v>0.53496314166500203</v>
      </c>
      <c r="AX5805">
        <f t="shared" ca="1" si="535"/>
        <v>4.7243661403127835</v>
      </c>
    </row>
    <row r="5806" spans="1:50">
      <c r="A5806">
        <f t="shared" ca="1" si="531"/>
        <v>0.40298977263652125</v>
      </c>
      <c r="R5806">
        <f t="shared" ca="1" si="532"/>
        <v>-1.348704533990118</v>
      </c>
      <c r="AH5806">
        <f t="shared" ca="1" si="533"/>
        <v>8.3681275249070453</v>
      </c>
      <c r="AI5806">
        <f t="shared" ca="1" si="534"/>
        <v>0.14005111654621383</v>
      </c>
      <c r="AX5806">
        <f t="shared" ca="1" si="535"/>
        <v>7.6907208045916233</v>
      </c>
    </row>
    <row r="5807" spans="1:50">
      <c r="A5807">
        <f t="shared" ca="1" si="531"/>
        <v>0.92498045780170346</v>
      </c>
      <c r="R5807">
        <f t="shared" ca="1" si="532"/>
        <v>1.4674924483193224</v>
      </c>
      <c r="AH5807">
        <f t="shared" ca="1" si="533"/>
        <v>12.67290874803853</v>
      </c>
      <c r="AI5807">
        <f t="shared" ca="1" si="534"/>
        <v>0.30334412933387078</v>
      </c>
      <c r="AX5807">
        <f t="shared" ca="1" si="535"/>
        <v>0.89691352165633964</v>
      </c>
    </row>
    <row r="5808" spans="1:50">
      <c r="A5808">
        <f t="shared" ca="1" si="531"/>
        <v>0.94943037168445699</v>
      </c>
      <c r="R5808">
        <f t="shared" ca="1" si="532"/>
        <v>8.9118549375389128E-2</v>
      </c>
      <c r="AH5808">
        <f t="shared" ca="1" si="533"/>
        <v>30.001312518166408</v>
      </c>
      <c r="AI5808">
        <f t="shared" ca="1" si="534"/>
        <v>0.80002624950197621</v>
      </c>
      <c r="AX5808">
        <f t="shared" ca="1" si="535"/>
        <v>0.60822511987055017</v>
      </c>
    </row>
    <row r="5809" spans="1:50">
      <c r="A5809">
        <f t="shared" ca="1" si="531"/>
        <v>0.46754365020043942</v>
      </c>
      <c r="R5809">
        <f t="shared" ca="1" si="532"/>
        <v>-0.44948832489500073</v>
      </c>
      <c r="AH5809">
        <f t="shared" ca="1" si="533"/>
        <v>9.8117479685220257</v>
      </c>
      <c r="AI5809">
        <f t="shared" ca="1" si="534"/>
        <v>0.19254079639559218</v>
      </c>
      <c r="AX5809">
        <f t="shared" ca="1" si="535"/>
        <v>1.7280554015868419</v>
      </c>
    </row>
    <row r="5810" spans="1:50">
      <c r="A5810">
        <f t="shared" ca="1" si="531"/>
        <v>0.44896146079409271</v>
      </c>
      <c r="R5810">
        <f t="shared" ca="1" si="532"/>
        <v>-5.4791606375602805E-2</v>
      </c>
      <c r="AH5810">
        <f t="shared" ca="1" si="533"/>
        <v>22.680478812242146</v>
      </c>
      <c r="AI5810">
        <f t="shared" ca="1" si="534"/>
        <v>0.62682188103582492</v>
      </c>
      <c r="AX5810">
        <f t="shared" ca="1" si="535"/>
        <v>9.5587048999156973E-2</v>
      </c>
    </row>
    <row r="5811" spans="1:50">
      <c r="A5811">
        <f t="shared" ca="1" si="531"/>
        <v>8.0967288899936207E-2</v>
      </c>
      <c r="R5811">
        <f t="shared" ca="1" si="532"/>
        <v>-1.0504512032285471</v>
      </c>
      <c r="AH5811">
        <f t="shared" ca="1" si="533"/>
        <v>9.2858833906811196</v>
      </c>
      <c r="AI5811">
        <f t="shared" ca="1" si="534"/>
        <v>0.17245526069065498</v>
      </c>
      <c r="AX5811">
        <f t="shared" ca="1" si="535"/>
        <v>4.9069407907068028</v>
      </c>
    </row>
    <row r="5812" spans="1:50">
      <c r="A5812">
        <f t="shared" ca="1" si="531"/>
        <v>2.5166202105205926E-2</v>
      </c>
      <c r="R5812">
        <f t="shared" ca="1" si="532"/>
        <v>-1.1778465899353734</v>
      </c>
      <c r="AH5812">
        <f t="shared" ca="1" si="533"/>
        <v>4.1789800777219588</v>
      </c>
      <c r="AI5812">
        <f t="shared" ca="1" si="534"/>
        <v>3.4927748979994067E-2</v>
      </c>
      <c r="AX5812">
        <f t="shared" ca="1" si="535"/>
        <v>1.2385156027035489</v>
      </c>
    </row>
    <row r="5813" spans="1:50">
      <c r="A5813">
        <f t="shared" ca="1" si="531"/>
        <v>0.30806811752717367</v>
      </c>
      <c r="R5813">
        <f t="shared" ca="1" si="532"/>
        <v>-2.3729619644365143</v>
      </c>
      <c r="AH5813">
        <f t="shared" ca="1" si="533"/>
        <v>20.344716351922436</v>
      </c>
      <c r="AI5813">
        <f t="shared" ca="1" si="534"/>
        <v>0.56028207587603174</v>
      </c>
      <c r="AX5813">
        <f t="shared" ca="1" si="535"/>
        <v>6.6043412776075936</v>
      </c>
    </row>
    <row r="5814" spans="1:50">
      <c r="A5814">
        <f t="shared" ca="1" si="531"/>
        <v>0.41991140388716852</v>
      </c>
      <c r="R5814">
        <f t="shared" ca="1" si="532"/>
        <v>1.4792114150848437</v>
      </c>
      <c r="AH5814">
        <f t="shared" ca="1" si="533"/>
        <v>37.813047784403423</v>
      </c>
      <c r="AI5814">
        <f t="shared" ca="1" si="534"/>
        <v>0.92573909784738284</v>
      </c>
      <c r="AX5814">
        <f t="shared" ca="1" si="535"/>
        <v>3.6918162054577577</v>
      </c>
    </row>
    <row r="5815" spans="1:50">
      <c r="A5815">
        <f t="shared" ca="1" si="531"/>
        <v>3.1899526702299341E-2</v>
      </c>
      <c r="R5815">
        <f t="shared" ca="1" si="532"/>
        <v>1.2043287659881876</v>
      </c>
      <c r="AH5815">
        <f t="shared" ca="1" si="533"/>
        <v>5.4611597867119297</v>
      </c>
      <c r="AI5815">
        <f t="shared" ca="1" si="534"/>
        <v>5.9648532431998968E-2</v>
      </c>
      <c r="AX5815">
        <f t="shared" ca="1" si="535"/>
        <v>5.8742865813183895E-3</v>
      </c>
    </row>
    <row r="5816" spans="1:50">
      <c r="A5816">
        <f t="shared" ca="1" si="531"/>
        <v>0.48489242130214516</v>
      </c>
      <c r="R5816">
        <f t="shared" ca="1" si="532"/>
        <v>0.3729368090418978</v>
      </c>
      <c r="AH5816">
        <f t="shared" ca="1" si="533"/>
        <v>13.636923867211877</v>
      </c>
      <c r="AI5816">
        <f t="shared" ca="1" si="534"/>
        <v>0.33886334708052746</v>
      </c>
      <c r="AX5816">
        <f t="shared" ca="1" si="535"/>
        <v>4.9019105238488772</v>
      </c>
    </row>
    <row r="5817" spans="1:50">
      <c r="A5817">
        <f t="shared" ca="1" si="531"/>
        <v>0.7742456876381989</v>
      </c>
      <c r="R5817">
        <f t="shared" ca="1" si="532"/>
        <v>0.46268920196789531</v>
      </c>
      <c r="AH5817">
        <f t="shared" ca="1" si="533"/>
        <v>20.053654533935678</v>
      </c>
      <c r="AI5817">
        <f t="shared" ca="1" si="534"/>
        <v>0.55160819661356442</v>
      </c>
      <c r="AX5817">
        <f t="shared" ca="1" si="535"/>
        <v>4.0811184187721983</v>
      </c>
    </row>
    <row r="5818" spans="1:50">
      <c r="A5818">
        <f t="shared" ca="1" si="531"/>
        <v>0.79491939788159804</v>
      </c>
      <c r="R5818">
        <f t="shared" ca="1" si="532"/>
        <v>-9.6293423988570007E-2</v>
      </c>
      <c r="AH5818">
        <f t="shared" ca="1" si="533"/>
        <v>18.612067478011589</v>
      </c>
      <c r="AI5818">
        <f t="shared" ca="1" si="534"/>
        <v>0.50739884599755114</v>
      </c>
      <c r="AX5818">
        <f t="shared" ca="1" si="535"/>
        <v>1.6986923067497184</v>
      </c>
    </row>
    <row r="5819" spans="1:50">
      <c r="A5819">
        <f t="shared" ca="1" si="531"/>
        <v>1.5316778716420232E-2</v>
      </c>
      <c r="R5819">
        <f t="shared" ca="1" si="532"/>
        <v>-0.53787837632895308</v>
      </c>
      <c r="AH5819">
        <f t="shared" ca="1" si="533"/>
        <v>16.009309519186466</v>
      </c>
      <c r="AI5819">
        <f t="shared" ca="1" si="534"/>
        <v>0.42231648031876601</v>
      </c>
      <c r="AX5819">
        <f t="shared" ca="1" si="535"/>
        <v>1.9709514257919951</v>
      </c>
    </row>
    <row r="5820" spans="1:50">
      <c r="A5820">
        <f t="shared" ca="1" si="531"/>
        <v>4.3451386011742588E-2</v>
      </c>
      <c r="R5820">
        <f t="shared" ca="1" si="532"/>
        <v>-0.83354408528064616</v>
      </c>
      <c r="AH5820">
        <f t="shared" ca="1" si="533"/>
        <v>26.637728645378502</v>
      </c>
      <c r="AI5820">
        <f t="shared" ca="1" si="534"/>
        <v>0.72710213857651596</v>
      </c>
      <c r="AX5820">
        <f t="shared" ca="1" si="535"/>
        <v>1.424704349362603</v>
      </c>
    </row>
    <row r="5821" spans="1:50">
      <c r="A5821">
        <f t="shared" ca="1" si="531"/>
        <v>3.9265143686107784E-2</v>
      </c>
      <c r="R5821">
        <f t="shared" ca="1" si="532"/>
        <v>-0.16096223479593486</v>
      </c>
      <c r="AH5821">
        <f t="shared" ca="1" si="533"/>
        <v>2.9231924388375226</v>
      </c>
      <c r="AI5821">
        <f t="shared" ca="1" si="534"/>
        <v>1.7090108068953724E-2</v>
      </c>
      <c r="AX5821">
        <f t="shared" ca="1" si="535"/>
        <v>3.0001123557239592E-2</v>
      </c>
    </row>
    <row r="5822" spans="1:50">
      <c r="A5822">
        <f t="shared" ca="1" si="531"/>
        <v>0.16968164587851431</v>
      </c>
      <c r="R5822">
        <f t="shared" ca="1" si="532"/>
        <v>-0.19485412821455153</v>
      </c>
      <c r="AH5822">
        <f t="shared" ca="1" si="533"/>
        <v>18.450832555957607</v>
      </c>
      <c r="AI5822">
        <f t="shared" ca="1" si="534"/>
        <v>0.50232501679388775</v>
      </c>
      <c r="AX5822">
        <f t="shared" ca="1" si="535"/>
        <v>0.31346745349608418</v>
      </c>
    </row>
    <row r="5823" spans="1:50">
      <c r="A5823">
        <f t="shared" ca="1" si="531"/>
        <v>0.32106642283605502</v>
      </c>
      <c r="R5823">
        <f t="shared" ca="1" si="532"/>
        <v>-0.21903465329982671</v>
      </c>
      <c r="AH5823">
        <f t="shared" ca="1" si="533"/>
        <v>13.756999086312064</v>
      </c>
      <c r="AI5823">
        <f t="shared" ca="1" si="534"/>
        <v>0.3432224423852076</v>
      </c>
      <c r="AX5823">
        <f t="shared" ca="1" si="535"/>
        <v>0.19554104287870441</v>
      </c>
    </row>
    <row r="5824" spans="1:50">
      <c r="A5824">
        <f t="shared" ca="1" si="531"/>
        <v>0.36440108653334546</v>
      </c>
      <c r="R5824">
        <f t="shared" ca="1" si="532"/>
        <v>-0.63791530825066689</v>
      </c>
      <c r="AH5824">
        <f t="shared" ca="1" si="533"/>
        <v>38.336172114722956</v>
      </c>
      <c r="AI5824">
        <f t="shared" ca="1" si="534"/>
        <v>0.93197755953131678</v>
      </c>
      <c r="AX5824">
        <f t="shared" ca="1" si="535"/>
        <v>0.92013926866287732</v>
      </c>
    </row>
    <row r="5825" spans="1:50">
      <c r="A5825">
        <f t="shared" ca="1" si="531"/>
        <v>0.34619032842191189</v>
      </c>
      <c r="R5825">
        <f t="shared" ca="1" si="532"/>
        <v>0.23065513856354289</v>
      </c>
      <c r="AH5825">
        <f t="shared" ca="1" si="533"/>
        <v>30.086727155551593</v>
      </c>
      <c r="AI5825">
        <f t="shared" ca="1" si="534"/>
        <v>0.80173078231127681</v>
      </c>
      <c r="AX5825">
        <f t="shared" ca="1" si="535"/>
        <v>0.98925404768191738</v>
      </c>
    </row>
    <row r="5826" spans="1:50">
      <c r="A5826">
        <f t="shared" ca="1" si="531"/>
        <v>0.88587990661390892</v>
      </c>
      <c r="R5826">
        <f t="shared" ca="1" si="532"/>
        <v>-2.2500052294202762E-2</v>
      </c>
      <c r="AH5826">
        <f t="shared" ca="1" si="533"/>
        <v>34.070788426790529</v>
      </c>
      <c r="AI5826">
        <f t="shared" ca="1" si="534"/>
        <v>0.87313010932796475</v>
      </c>
      <c r="AX5826">
        <f t="shared" ca="1" si="535"/>
        <v>0.27156567202021997</v>
      </c>
    </row>
    <row r="5827" spans="1:50">
      <c r="A5827">
        <f t="shared" ref="A5827:A5890" ca="1" si="536">RAND()</f>
        <v>0.49826851036192576</v>
      </c>
      <c r="R5827">
        <f t="shared" ref="R5827:R5890" ca="1" si="537">_xlfn.NORM.INV(RAND(),0,1)</f>
        <v>-0.98697562519107507</v>
      </c>
      <c r="AH5827">
        <f t="shared" ref="AH5827:AH5890" ca="1" si="538">IF(AI5827&lt;$AL$4,$AL$1+SQRT(AI5827*($AL$2-$AL$1)*($AL$3-$AL$1)),$AL$2-SQRT((1-AI5827)*($AL$2-$AL$1)*($AL$2-$AL$3)))</f>
        <v>5.7037428524250267</v>
      </c>
      <c r="AI5827">
        <f t="shared" ref="AI5827:AI5890" ca="1" si="539">RAND()</f>
        <v>6.5065365053179169E-2</v>
      </c>
      <c r="AX5827">
        <f t="shared" ref="AX5827:AX5890" ca="1" si="540">-LN(1-RAND())/$AW$2</f>
        <v>1.8188413208461454</v>
      </c>
    </row>
    <row r="5828" spans="1:50">
      <c r="A5828">
        <f t="shared" ca="1" si="536"/>
        <v>3.5748271461614411E-2</v>
      </c>
      <c r="R5828">
        <f t="shared" ca="1" si="537"/>
        <v>1.0810578205446744</v>
      </c>
      <c r="AH5828">
        <f t="shared" ca="1" si="538"/>
        <v>8.0595697179890671</v>
      </c>
      <c r="AI5828">
        <f t="shared" ca="1" si="539"/>
        <v>0.12991332807825273</v>
      </c>
      <c r="AX5828">
        <f t="shared" ca="1" si="540"/>
        <v>1.584390658648487</v>
      </c>
    </row>
    <row r="5829" spans="1:50">
      <c r="A5829">
        <f t="shared" ca="1" si="536"/>
        <v>0.25257042264991647</v>
      </c>
      <c r="R5829">
        <f t="shared" ca="1" si="537"/>
        <v>-0.19171261435185255</v>
      </c>
      <c r="AH5829">
        <f t="shared" ca="1" si="538"/>
        <v>9.6244395759086867</v>
      </c>
      <c r="AI5829">
        <f t="shared" ca="1" si="539"/>
        <v>0.18525967430063472</v>
      </c>
      <c r="AX5829">
        <f t="shared" ca="1" si="540"/>
        <v>1.3053071810023367</v>
      </c>
    </row>
    <row r="5830" spans="1:50">
      <c r="A5830">
        <f t="shared" ca="1" si="536"/>
        <v>0.62889359769155651</v>
      </c>
      <c r="R5830">
        <f t="shared" ca="1" si="537"/>
        <v>-2.390890098612437E-2</v>
      </c>
      <c r="AH5830">
        <f t="shared" ca="1" si="538"/>
        <v>21.619408483152107</v>
      </c>
      <c r="AI5830">
        <f t="shared" ca="1" si="539"/>
        <v>0.59727101257691073</v>
      </c>
      <c r="AX5830">
        <f t="shared" ca="1" si="540"/>
        <v>2.5766122958183452E-2</v>
      </c>
    </row>
    <row r="5831" spans="1:50">
      <c r="A5831">
        <f t="shared" ca="1" si="536"/>
        <v>0.68832395544853497</v>
      </c>
      <c r="R5831">
        <f t="shared" ca="1" si="537"/>
        <v>0.4133511451704549</v>
      </c>
      <c r="AH5831">
        <f t="shared" ca="1" si="538"/>
        <v>18.804226345639268</v>
      </c>
      <c r="AI5831">
        <f t="shared" ca="1" si="539"/>
        <v>0.51341185305294645</v>
      </c>
      <c r="AX5831">
        <f t="shared" ca="1" si="540"/>
        <v>0.44703404681122361</v>
      </c>
    </row>
    <row r="5832" spans="1:50">
      <c r="A5832">
        <f t="shared" ca="1" si="536"/>
        <v>0.93669274446838546</v>
      </c>
      <c r="R5832">
        <f t="shared" ca="1" si="537"/>
        <v>0.74082775430534398</v>
      </c>
      <c r="AH5832">
        <f t="shared" ca="1" si="538"/>
        <v>20.788224439838114</v>
      </c>
      <c r="AI5832">
        <f t="shared" ca="1" si="539"/>
        <v>0.5733360843113644</v>
      </c>
      <c r="AX5832">
        <f t="shared" ca="1" si="540"/>
        <v>0.62523948817169417</v>
      </c>
    </row>
    <row r="5833" spans="1:50">
      <c r="A5833">
        <f t="shared" ca="1" si="536"/>
        <v>0.63208436702300141</v>
      </c>
      <c r="R5833">
        <f t="shared" ca="1" si="537"/>
        <v>0.18732010782573144</v>
      </c>
      <c r="AH5833">
        <f t="shared" ca="1" si="538"/>
        <v>13.790090894265759</v>
      </c>
      <c r="AI5833">
        <f t="shared" ca="1" si="539"/>
        <v>0.34442124127723228</v>
      </c>
      <c r="AX5833">
        <f t="shared" ca="1" si="540"/>
        <v>8.3025898727235354</v>
      </c>
    </row>
    <row r="5834" spans="1:50">
      <c r="A5834">
        <f t="shared" ca="1" si="536"/>
        <v>0.11545642288848568</v>
      </c>
      <c r="R5834">
        <f t="shared" ca="1" si="537"/>
        <v>-1.393020738534593</v>
      </c>
      <c r="AH5834">
        <f t="shared" ca="1" si="538"/>
        <v>13.894126428496236</v>
      </c>
      <c r="AI5834">
        <f t="shared" ca="1" si="539"/>
        <v>0.34818294681929296</v>
      </c>
      <c r="AX5834">
        <f t="shared" ca="1" si="540"/>
        <v>1.4438823301675181</v>
      </c>
    </row>
    <row r="5835" spans="1:50">
      <c r="A5835">
        <f t="shared" ca="1" si="536"/>
        <v>7.7900042305359518E-2</v>
      </c>
      <c r="R5835">
        <f t="shared" ca="1" si="537"/>
        <v>0.40102938004859179</v>
      </c>
      <c r="AH5835">
        <f t="shared" ca="1" si="538"/>
        <v>16.787374954676878</v>
      </c>
      <c r="AI5835">
        <f t="shared" ca="1" si="539"/>
        <v>0.44846076879938768</v>
      </c>
      <c r="AX5835">
        <f t="shared" ca="1" si="540"/>
        <v>1.8069059479698311</v>
      </c>
    </row>
    <row r="5836" spans="1:50">
      <c r="A5836">
        <f t="shared" ca="1" si="536"/>
        <v>0.73504951226055437</v>
      </c>
      <c r="R5836">
        <f t="shared" ca="1" si="537"/>
        <v>-1.6865177392377722</v>
      </c>
      <c r="AH5836">
        <f t="shared" ca="1" si="538"/>
        <v>34.899760606603401</v>
      </c>
      <c r="AI5836">
        <f t="shared" ca="1" si="539"/>
        <v>0.8859913851310568</v>
      </c>
      <c r="AX5836">
        <f t="shared" ca="1" si="540"/>
        <v>3.7893827965560427</v>
      </c>
    </row>
    <row r="5837" spans="1:50">
      <c r="A5837">
        <f t="shared" ca="1" si="536"/>
        <v>0.31417808491537014</v>
      </c>
      <c r="R5837">
        <f t="shared" ca="1" si="537"/>
        <v>0.2972581298016434</v>
      </c>
      <c r="AH5837">
        <f t="shared" ca="1" si="538"/>
        <v>15.945016751023047</v>
      </c>
      <c r="AI5837">
        <f t="shared" ca="1" si="539"/>
        <v>0.42012905795594946</v>
      </c>
      <c r="AX5837">
        <f t="shared" ca="1" si="540"/>
        <v>0.64467234527117734</v>
      </c>
    </row>
    <row r="5838" spans="1:50">
      <c r="A5838">
        <f t="shared" ca="1" si="536"/>
        <v>0.12766153856686246</v>
      </c>
      <c r="R5838">
        <f t="shared" ca="1" si="537"/>
        <v>-1.7692587478239794</v>
      </c>
      <c r="AH5838">
        <f t="shared" ca="1" si="538"/>
        <v>3.5966713302307709</v>
      </c>
      <c r="AI5838">
        <f t="shared" ca="1" si="539"/>
        <v>2.5872089315407965E-2</v>
      </c>
      <c r="AX5838">
        <f t="shared" ca="1" si="540"/>
        <v>0.21696606976797797</v>
      </c>
    </row>
    <row r="5839" spans="1:50">
      <c r="A5839">
        <f t="shared" ca="1" si="536"/>
        <v>0.7165194271012445</v>
      </c>
      <c r="R5839">
        <f t="shared" ca="1" si="537"/>
        <v>0.24481003907016791</v>
      </c>
      <c r="AH5839">
        <f t="shared" ca="1" si="538"/>
        <v>16.84306589968309</v>
      </c>
      <c r="AI5839">
        <f t="shared" ca="1" si="539"/>
        <v>0.45030886053362074</v>
      </c>
      <c r="AX5839">
        <f t="shared" ca="1" si="540"/>
        <v>0.12283061193997721</v>
      </c>
    </row>
    <row r="5840" spans="1:50">
      <c r="A5840">
        <f t="shared" ca="1" si="536"/>
        <v>0.83457923925042077</v>
      </c>
      <c r="R5840">
        <f t="shared" ca="1" si="537"/>
        <v>3.5457657084518021E-2</v>
      </c>
      <c r="AH5840">
        <f t="shared" ca="1" si="538"/>
        <v>19.222861575611148</v>
      </c>
      <c r="AI5840">
        <f t="shared" ca="1" si="539"/>
        <v>0.52638387520300367</v>
      </c>
      <c r="AX5840">
        <f t="shared" ca="1" si="540"/>
        <v>0.69613180249890294</v>
      </c>
    </row>
    <row r="5841" spans="1:50">
      <c r="A5841">
        <f t="shared" ca="1" si="536"/>
        <v>0.5233593444102409</v>
      </c>
      <c r="R5841">
        <f t="shared" ca="1" si="537"/>
        <v>-4.1896186118861893E-3</v>
      </c>
      <c r="AH5841">
        <f t="shared" ca="1" si="538"/>
        <v>15.473464084718998</v>
      </c>
      <c r="AI5841">
        <f t="shared" ca="1" si="539"/>
        <v>0.40395915884540556</v>
      </c>
      <c r="AX5841">
        <f t="shared" ca="1" si="540"/>
        <v>1.7558366065544453</v>
      </c>
    </row>
    <row r="5842" spans="1:50">
      <c r="A5842">
        <f t="shared" ca="1" si="536"/>
        <v>0.4370465579688646</v>
      </c>
      <c r="R5842">
        <f t="shared" ca="1" si="537"/>
        <v>0.43265777953151202</v>
      </c>
      <c r="AH5842">
        <f t="shared" ca="1" si="538"/>
        <v>35.133937768808366</v>
      </c>
      <c r="AI5842">
        <f t="shared" ca="1" si="539"/>
        <v>0.88950009686916875</v>
      </c>
      <c r="AX5842">
        <f t="shared" ca="1" si="540"/>
        <v>2.0957147993033773</v>
      </c>
    </row>
    <row r="5843" spans="1:50">
      <c r="A5843">
        <f t="shared" ca="1" si="536"/>
        <v>0.38283489845726049</v>
      </c>
      <c r="R5843">
        <f t="shared" ca="1" si="537"/>
        <v>1.7037799232471353</v>
      </c>
      <c r="AH5843">
        <f t="shared" ca="1" si="538"/>
        <v>19.31184003441091</v>
      </c>
      <c r="AI5843">
        <f t="shared" ca="1" si="539"/>
        <v>0.52911841896320755</v>
      </c>
      <c r="AX5843">
        <f t="shared" ca="1" si="540"/>
        <v>6.0527182508553894</v>
      </c>
    </row>
    <row r="5844" spans="1:50">
      <c r="A5844">
        <f t="shared" ca="1" si="536"/>
        <v>9.183898307630578E-2</v>
      </c>
      <c r="R5844">
        <f t="shared" ca="1" si="537"/>
        <v>-0.41142422445848459</v>
      </c>
      <c r="AH5844">
        <f t="shared" ca="1" si="538"/>
        <v>11.760180710189708</v>
      </c>
      <c r="AI5844">
        <f t="shared" ca="1" si="539"/>
        <v>0.26885811034132623</v>
      </c>
      <c r="AX5844">
        <f t="shared" ca="1" si="540"/>
        <v>1.4889081408093592</v>
      </c>
    </row>
    <row r="5845" spans="1:50">
      <c r="A5845">
        <f t="shared" ca="1" si="536"/>
        <v>0.39675365409103613</v>
      </c>
      <c r="R5845">
        <f t="shared" ca="1" si="537"/>
        <v>0.37615565852732319</v>
      </c>
      <c r="AH5845">
        <f t="shared" ca="1" si="538"/>
        <v>7.8914223649041118</v>
      </c>
      <c r="AI5845">
        <f t="shared" ca="1" si="539"/>
        <v>0.12454909388261759</v>
      </c>
      <c r="AX5845">
        <f t="shared" ca="1" si="540"/>
        <v>0.33601088862256379</v>
      </c>
    </row>
    <row r="5846" spans="1:50">
      <c r="A5846">
        <f t="shared" ca="1" si="536"/>
        <v>0.15481012753484413</v>
      </c>
      <c r="R5846">
        <f t="shared" ca="1" si="537"/>
        <v>-0.73155959549622673</v>
      </c>
      <c r="AH5846">
        <f t="shared" ca="1" si="538"/>
        <v>18.134156661715448</v>
      </c>
      <c r="AI5846">
        <f t="shared" ca="1" si="539"/>
        <v>0.49228401416995293</v>
      </c>
      <c r="AX5846">
        <f t="shared" ca="1" si="540"/>
        <v>2.6882372722398098</v>
      </c>
    </row>
    <row r="5847" spans="1:50">
      <c r="A5847">
        <f t="shared" ca="1" si="536"/>
        <v>0.96575312309195327</v>
      </c>
      <c r="R5847">
        <f t="shared" ca="1" si="537"/>
        <v>-0.27079359234578537</v>
      </c>
      <c r="AH5847">
        <f t="shared" ca="1" si="538"/>
        <v>28.88138262153252</v>
      </c>
      <c r="AI5847">
        <f t="shared" ca="1" si="539"/>
        <v>0.77700200001094566</v>
      </c>
      <c r="AX5847">
        <f t="shared" ca="1" si="540"/>
        <v>4.3392102667476369</v>
      </c>
    </row>
    <row r="5848" spans="1:50">
      <c r="A5848">
        <f t="shared" ca="1" si="536"/>
        <v>0.89518874938074544</v>
      </c>
      <c r="R5848">
        <f t="shared" ca="1" si="537"/>
        <v>-0.99799909201837012</v>
      </c>
      <c r="AH5848">
        <f t="shared" ca="1" si="538"/>
        <v>5.2378618796178076</v>
      </c>
      <c r="AI5848">
        <f t="shared" ca="1" si="539"/>
        <v>5.4870394139906797E-2</v>
      </c>
      <c r="AX5848">
        <f t="shared" ca="1" si="540"/>
        <v>3.9662718558139689</v>
      </c>
    </row>
    <row r="5849" spans="1:50">
      <c r="A5849">
        <f t="shared" ca="1" si="536"/>
        <v>0.41873584339357761</v>
      </c>
      <c r="R5849">
        <f t="shared" ca="1" si="537"/>
        <v>-1.1734454341754785</v>
      </c>
      <c r="AH5849">
        <f t="shared" ca="1" si="538"/>
        <v>28.720544565876672</v>
      </c>
      <c r="AI5849">
        <f t="shared" ca="1" si="539"/>
        <v>0.77359238821357956</v>
      </c>
      <c r="AX5849">
        <f t="shared" ca="1" si="540"/>
        <v>4.8194186531113026</v>
      </c>
    </row>
    <row r="5850" spans="1:50">
      <c r="A5850">
        <f t="shared" ca="1" si="536"/>
        <v>0.60092073761072473</v>
      </c>
      <c r="R5850">
        <f t="shared" ca="1" si="537"/>
        <v>0.65115108939594946</v>
      </c>
      <c r="AH5850">
        <f t="shared" ca="1" si="538"/>
        <v>12.696608594700855</v>
      </c>
      <c r="AI5850">
        <f t="shared" ca="1" si="539"/>
        <v>0.30422849483152692</v>
      </c>
      <c r="AX5850">
        <f t="shared" ca="1" si="540"/>
        <v>0.82898755070331842</v>
      </c>
    </row>
    <row r="5851" spans="1:50">
      <c r="A5851">
        <f t="shared" ca="1" si="536"/>
        <v>0.21711713352623108</v>
      </c>
      <c r="R5851">
        <f t="shared" ca="1" si="537"/>
        <v>-1.2770468246466051</v>
      </c>
      <c r="AH5851">
        <f t="shared" ca="1" si="538"/>
        <v>2.0716946501423368</v>
      </c>
      <c r="AI5851">
        <f t="shared" ca="1" si="539"/>
        <v>8.5838374468567569E-3</v>
      </c>
      <c r="AX5851">
        <f t="shared" ca="1" si="540"/>
        <v>1.318396201162696</v>
      </c>
    </row>
    <row r="5852" spans="1:50">
      <c r="A5852">
        <f t="shared" ca="1" si="536"/>
        <v>0.57413825187828005</v>
      </c>
      <c r="R5852">
        <f t="shared" ca="1" si="537"/>
        <v>0.32827656607810124</v>
      </c>
      <c r="AH5852">
        <f t="shared" ca="1" si="538"/>
        <v>10.3080016682975</v>
      </c>
      <c r="AI5852">
        <f t="shared" ca="1" si="539"/>
        <v>0.21227263421806319</v>
      </c>
      <c r="AX5852">
        <f t="shared" ca="1" si="540"/>
        <v>0.46943564518309466</v>
      </c>
    </row>
    <row r="5853" spans="1:50">
      <c r="A5853">
        <f t="shared" ca="1" si="536"/>
        <v>0.55239912870752073</v>
      </c>
      <c r="R5853">
        <f t="shared" ca="1" si="537"/>
        <v>-0.24910848397021296</v>
      </c>
      <c r="AH5853">
        <f t="shared" ca="1" si="538"/>
        <v>17.049497416931203</v>
      </c>
      <c r="AI5853">
        <f t="shared" ca="1" si="539"/>
        <v>0.45713218976158831</v>
      </c>
      <c r="AX5853">
        <f t="shared" ca="1" si="540"/>
        <v>0.13847923441869334</v>
      </c>
    </row>
    <row r="5854" spans="1:50">
      <c r="A5854">
        <f t="shared" ca="1" si="536"/>
        <v>0.97260187016932953</v>
      </c>
      <c r="R5854">
        <f t="shared" ca="1" si="537"/>
        <v>0.74570042464212405</v>
      </c>
      <c r="AH5854">
        <f t="shared" ca="1" si="538"/>
        <v>16.514924931894228</v>
      </c>
      <c r="AI5854">
        <f t="shared" ca="1" si="539"/>
        <v>0.43937487384166074</v>
      </c>
      <c r="AX5854">
        <f t="shared" ca="1" si="540"/>
        <v>2.3438063303322392</v>
      </c>
    </row>
    <row r="5855" spans="1:50">
      <c r="A5855">
        <f t="shared" ca="1" si="536"/>
        <v>0.20882193268644922</v>
      </c>
      <c r="R5855">
        <f t="shared" ca="1" si="537"/>
        <v>-1.120660046982904</v>
      </c>
      <c r="AH5855">
        <f t="shared" ca="1" si="538"/>
        <v>35.496475838415407</v>
      </c>
      <c r="AI5855">
        <f t="shared" ca="1" si="539"/>
        <v>0.89482389344716595</v>
      </c>
      <c r="AX5855">
        <f t="shared" ca="1" si="540"/>
        <v>9.6464992488077623</v>
      </c>
    </row>
    <row r="5856" spans="1:50">
      <c r="A5856">
        <f t="shared" ca="1" si="536"/>
        <v>0.39057389223342376</v>
      </c>
      <c r="R5856">
        <f t="shared" ca="1" si="537"/>
        <v>-2.3552776050807402</v>
      </c>
      <c r="AH5856">
        <f t="shared" ca="1" si="538"/>
        <v>22.048355618111152</v>
      </c>
      <c r="AI5856">
        <f t="shared" ca="1" si="539"/>
        <v>0.60935278817421079</v>
      </c>
      <c r="AX5856">
        <f t="shared" ca="1" si="540"/>
        <v>0.69280673691665351</v>
      </c>
    </row>
    <row r="5857" spans="1:50">
      <c r="A5857">
        <f t="shared" ca="1" si="536"/>
        <v>0.56291379440353229</v>
      </c>
      <c r="R5857">
        <f t="shared" ca="1" si="537"/>
        <v>-0.28569949678070744</v>
      </c>
      <c r="AH5857">
        <f t="shared" ca="1" si="538"/>
        <v>25.060017321443379</v>
      </c>
      <c r="AI5857">
        <f t="shared" ca="1" si="539"/>
        <v>0.6889986319966479</v>
      </c>
      <c r="AX5857">
        <f t="shared" ca="1" si="540"/>
        <v>1.0709215404958592</v>
      </c>
    </row>
    <row r="5858" spans="1:50">
      <c r="A5858">
        <f t="shared" ca="1" si="536"/>
        <v>0.74465742614086572</v>
      </c>
      <c r="R5858">
        <f t="shared" ca="1" si="537"/>
        <v>1.2646206629489813</v>
      </c>
      <c r="AH5858">
        <f t="shared" ca="1" si="538"/>
        <v>4.9304481168086802</v>
      </c>
      <c r="AI5858">
        <f t="shared" ca="1" si="539"/>
        <v>4.861863726508453E-2</v>
      </c>
      <c r="AX5858">
        <f t="shared" ca="1" si="540"/>
        <v>1.0370363098505675</v>
      </c>
    </row>
    <row r="5859" spans="1:50">
      <c r="A5859">
        <f t="shared" ca="1" si="536"/>
        <v>0.92408310726123999</v>
      </c>
      <c r="R5859">
        <f t="shared" ca="1" si="537"/>
        <v>-0.39675567994297078</v>
      </c>
      <c r="AH5859">
        <f t="shared" ca="1" si="538"/>
        <v>1.3301086172979364</v>
      </c>
      <c r="AI5859">
        <f t="shared" ca="1" si="539"/>
        <v>3.5383778676204569E-3</v>
      </c>
      <c r="AX5859">
        <f t="shared" ca="1" si="540"/>
        <v>0.90623575788773569</v>
      </c>
    </row>
    <row r="5860" spans="1:50">
      <c r="A5860">
        <f t="shared" ca="1" si="536"/>
        <v>0.72652600032552372</v>
      </c>
      <c r="R5860">
        <f t="shared" ca="1" si="537"/>
        <v>-1.4078002095470346</v>
      </c>
      <c r="AH5860">
        <f t="shared" ca="1" si="538"/>
        <v>19.333511961373965</v>
      </c>
      <c r="AI5860">
        <f t="shared" ca="1" si="539"/>
        <v>0.52978325568840312</v>
      </c>
      <c r="AX5860">
        <f t="shared" ca="1" si="540"/>
        <v>0.40451593040840428</v>
      </c>
    </row>
    <row r="5861" spans="1:50">
      <c r="A5861">
        <f t="shared" ca="1" si="536"/>
        <v>0.47636350814313322</v>
      </c>
      <c r="R5861">
        <f t="shared" ca="1" si="537"/>
        <v>-1.7146070670098479</v>
      </c>
      <c r="AH5861">
        <f t="shared" ca="1" si="538"/>
        <v>3.8718157379391598</v>
      </c>
      <c r="AI5861">
        <f t="shared" ca="1" si="539"/>
        <v>2.998191421710672E-2</v>
      </c>
      <c r="AX5861">
        <f t="shared" ca="1" si="540"/>
        <v>2.7311717258440251</v>
      </c>
    </row>
    <row r="5862" spans="1:50">
      <c r="A5862">
        <f t="shared" ca="1" si="536"/>
        <v>0.3913729351041918</v>
      </c>
      <c r="R5862">
        <f t="shared" ca="1" si="537"/>
        <v>0.47206802966249711</v>
      </c>
      <c r="AH5862">
        <f t="shared" ca="1" si="538"/>
        <v>33.703384978589824</v>
      </c>
      <c r="AI5862">
        <f t="shared" ca="1" si="539"/>
        <v>0.86721016942197415</v>
      </c>
      <c r="AX5862">
        <f t="shared" ca="1" si="540"/>
        <v>1.5753480192729448</v>
      </c>
    </row>
    <row r="5863" spans="1:50">
      <c r="A5863">
        <f t="shared" ca="1" si="536"/>
        <v>0.46713684994063953</v>
      </c>
      <c r="R5863">
        <f t="shared" ca="1" si="537"/>
        <v>0.96867730590634082</v>
      </c>
      <c r="AH5863">
        <f t="shared" ca="1" si="538"/>
        <v>21.932033167478551</v>
      </c>
      <c r="AI5863">
        <f t="shared" ca="1" si="539"/>
        <v>0.60609461894423788</v>
      </c>
      <c r="AX5863">
        <f t="shared" ca="1" si="540"/>
        <v>1.6504332994592317</v>
      </c>
    </row>
    <row r="5864" spans="1:50">
      <c r="A5864">
        <f t="shared" ca="1" si="536"/>
        <v>0.92314276945560902</v>
      </c>
      <c r="R5864">
        <f t="shared" ca="1" si="537"/>
        <v>-0.5127167861236801</v>
      </c>
      <c r="AH5864">
        <f t="shared" ca="1" si="538"/>
        <v>39.248017019373577</v>
      </c>
      <c r="AI5864">
        <f t="shared" ca="1" si="539"/>
        <v>0.94219743099215991</v>
      </c>
      <c r="AX5864">
        <f t="shared" ca="1" si="540"/>
        <v>3.4953409665696795</v>
      </c>
    </row>
    <row r="5865" spans="1:50">
      <c r="A5865">
        <f t="shared" ca="1" si="536"/>
        <v>0.82272304686168418</v>
      </c>
      <c r="R5865">
        <f t="shared" ca="1" si="537"/>
        <v>-0.21547793463339956</v>
      </c>
      <c r="AH5865">
        <f t="shared" ca="1" si="538"/>
        <v>30.841144436356721</v>
      </c>
      <c r="AI5865">
        <f t="shared" ca="1" si="539"/>
        <v>0.81646912674572747</v>
      </c>
      <c r="AX5865">
        <f t="shared" ca="1" si="540"/>
        <v>0.47381802597404427</v>
      </c>
    </row>
    <row r="5866" spans="1:50">
      <c r="A5866">
        <f t="shared" ca="1" si="536"/>
        <v>0.7772759303561706</v>
      </c>
      <c r="R5866">
        <f t="shared" ca="1" si="537"/>
        <v>-0.58815669425157802</v>
      </c>
      <c r="AH5866">
        <f t="shared" ca="1" si="538"/>
        <v>17.817187475368783</v>
      </c>
      <c r="AI5866">
        <f t="shared" ca="1" si="539"/>
        <v>0.48213328900221997</v>
      </c>
      <c r="AX5866">
        <f t="shared" ca="1" si="540"/>
        <v>1.8952058393752507</v>
      </c>
    </row>
    <row r="5867" spans="1:50">
      <c r="A5867">
        <f t="shared" ca="1" si="536"/>
        <v>0.97577392517635786</v>
      </c>
      <c r="R5867">
        <f t="shared" ca="1" si="537"/>
        <v>2.1217141734381064</v>
      </c>
      <c r="AH5867">
        <f t="shared" ca="1" si="538"/>
        <v>18.097859550779905</v>
      </c>
      <c r="AI5867">
        <f t="shared" ca="1" si="539"/>
        <v>0.49112671737911751</v>
      </c>
      <c r="AX5867">
        <f t="shared" ca="1" si="540"/>
        <v>1.6707534490255198</v>
      </c>
    </row>
    <row r="5868" spans="1:50">
      <c r="A5868">
        <f t="shared" ca="1" si="536"/>
        <v>0.9980295137569285</v>
      </c>
      <c r="R5868">
        <f t="shared" ca="1" si="537"/>
        <v>-4.9324014980409815E-2</v>
      </c>
      <c r="AH5868">
        <f t="shared" ca="1" si="538"/>
        <v>4.1879073374672364</v>
      </c>
      <c r="AI5868">
        <f t="shared" ca="1" si="539"/>
        <v>3.5077135734423837E-2</v>
      </c>
      <c r="AX5868">
        <f t="shared" ca="1" si="540"/>
        <v>0.84768754437725347</v>
      </c>
    </row>
    <row r="5869" spans="1:50">
      <c r="A5869">
        <f t="shared" ca="1" si="536"/>
        <v>1.6538736837108159E-2</v>
      </c>
      <c r="R5869">
        <f t="shared" ca="1" si="537"/>
        <v>-1.8922253321598645</v>
      </c>
      <c r="AH5869">
        <f t="shared" ca="1" si="538"/>
        <v>25.903327765696222</v>
      </c>
      <c r="AI5869">
        <f t="shared" ca="1" si="539"/>
        <v>0.70967519361626663</v>
      </c>
      <c r="AX5869">
        <f t="shared" ca="1" si="540"/>
        <v>8.2960943068904811</v>
      </c>
    </row>
    <row r="5870" spans="1:50">
      <c r="A5870">
        <f t="shared" ca="1" si="536"/>
        <v>3.8714650272655748E-2</v>
      </c>
      <c r="R5870">
        <f t="shared" ca="1" si="537"/>
        <v>0.16263425739002393</v>
      </c>
      <c r="AH5870">
        <f t="shared" ca="1" si="538"/>
        <v>13.661156606316545</v>
      </c>
      <c r="AI5870">
        <f t="shared" ca="1" si="539"/>
        <v>0.33974423040467416</v>
      </c>
      <c r="AX5870">
        <f t="shared" ca="1" si="540"/>
        <v>2.2482627072264099</v>
      </c>
    </row>
    <row r="5871" spans="1:50">
      <c r="A5871">
        <f t="shared" ca="1" si="536"/>
        <v>0.71999391158274739</v>
      </c>
      <c r="R5871">
        <f t="shared" ca="1" si="537"/>
        <v>-0.86136791621174269</v>
      </c>
      <c r="AH5871">
        <f t="shared" ca="1" si="538"/>
        <v>43.308363498622747</v>
      </c>
      <c r="AI5871">
        <f t="shared" ca="1" si="539"/>
        <v>0.97761100046671778</v>
      </c>
      <c r="AX5871">
        <f t="shared" ca="1" si="540"/>
        <v>3.5883965608974346</v>
      </c>
    </row>
    <row r="5872" spans="1:50">
      <c r="A5872">
        <f t="shared" ca="1" si="536"/>
        <v>0.63161420935403123</v>
      </c>
      <c r="R5872">
        <f t="shared" ca="1" si="537"/>
        <v>-0.48039260030878983</v>
      </c>
      <c r="AH5872">
        <f t="shared" ca="1" si="538"/>
        <v>14.773221268531522</v>
      </c>
      <c r="AI5872">
        <f t="shared" ca="1" si="539"/>
        <v>0.37953703010207995</v>
      </c>
      <c r="AX5872">
        <f t="shared" ca="1" si="540"/>
        <v>0.16335186012085751</v>
      </c>
    </row>
    <row r="5873" spans="1:50">
      <c r="A5873">
        <f t="shared" ca="1" si="536"/>
        <v>0.28773326783838116</v>
      </c>
      <c r="R5873">
        <f t="shared" ca="1" si="537"/>
        <v>-9.1001598470491496E-2</v>
      </c>
      <c r="AH5873">
        <f t="shared" ca="1" si="538"/>
        <v>34.253290782562416</v>
      </c>
      <c r="AI5873">
        <f t="shared" ca="1" si="539"/>
        <v>0.87602057441073311</v>
      </c>
      <c r="AX5873">
        <f t="shared" ca="1" si="540"/>
        <v>0.63221270067690705</v>
      </c>
    </row>
    <row r="5874" spans="1:50">
      <c r="A5874">
        <f t="shared" ca="1" si="536"/>
        <v>0.42100078903005977</v>
      </c>
      <c r="R5874">
        <f t="shared" ca="1" si="537"/>
        <v>0.44253334706659997</v>
      </c>
      <c r="AH5874">
        <f t="shared" ca="1" si="538"/>
        <v>32.482470736655841</v>
      </c>
      <c r="AI5874">
        <f t="shared" ca="1" si="539"/>
        <v>0.84656808425394059</v>
      </c>
      <c r="AX5874">
        <f t="shared" ca="1" si="540"/>
        <v>0.30283632906261981</v>
      </c>
    </row>
    <row r="5875" spans="1:50">
      <c r="A5875">
        <f t="shared" ca="1" si="536"/>
        <v>0.17229944921706619</v>
      </c>
      <c r="R5875">
        <f t="shared" ca="1" si="537"/>
        <v>2.4255127170406605</v>
      </c>
      <c r="AH5875">
        <f t="shared" ca="1" si="538"/>
        <v>20.852622732995766</v>
      </c>
      <c r="AI5875">
        <f t="shared" ca="1" si="539"/>
        <v>0.57521519922746234</v>
      </c>
      <c r="AX5875">
        <f t="shared" ca="1" si="540"/>
        <v>1.1436009885935832</v>
      </c>
    </row>
    <row r="5876" spans="1:50">
      <c r="A5876">
        <f t="shared" ca="1" si="536"/>
        <v>0.53157771678869092</v>
      </c>
      <c r="R5876">
        <f t="shared" ca="1" si="537"/>
        <v>-1.7964133134803126</v>
      </c>
      <c r="AH5876">
        <f t="shared" ca="1" si="538"/>
        <v>9.5675594736104568</v>
      </c>
      <c r="AI5876">
        <f t="shared" ca="1" si="539"/>
        <v>0.18307638856214636</v>
      </c>
      <c r="AX5876">
        <f t="shared" ca="1" si="540"/>
        <v>2.0055346820092459</v>
      </c>
    </row>
    <row r="5877" spans="1:50">
      <c r="A5877">
        <f t="shared" ca="1" si="536"/>
        <v>0.919447846615148</v>
      </c>
      <c r="R5877">
        <f t="shared" ca="1" si="537"/>
        <v>0.33562711972504244</v>
      </c>
      <c r="AH5877">
        <f t="shared" ca="1" si="538"/>
        <v>41.088223734275672</v>
      </c>
      <c r="AI5877">
        <f t="shared" ca="1" si="539"/>
        <v>0.96029012189483631</v>
      </c>
      <c r="AX5877">
        <f t="shared" ca="1" si="540"/>
        <v>1.7163937197719912</v>
      </c>
    </row>
    <row r="5878" spans="1:50">
      <c r="A5878">
        <f t="shared" ca="1" si="536"/>
        <v>7.5661350205297184E-3</v>
      </c>
      <c r="R5878">
        <f t="shared" ca="1" si="537"/>
        <v>-0.70858896829060392</v>
      </c>
      <c r="AH5878">
        <f t="shared" ca="1" si="538"/>
        <v>14.442148570432174</v>
      </c>
      <c r="AI5878">
        <f t="shared" ca="1" si="539"/>
        <v>0.36781960085639065</v>
      </c>
      <c r="AX5878">
        <f t="shared" ca="1" si="540"/>
        <v>0.87976582981175921</v>
      </c>
    </row>
    <row r="5879" spans="1:50">
      <c r="A5879">
        <f t="shared" ca="1" si="536"/>
        <v>0.35304569361099858</v>
      </c>
      <c r="R5879">
        <f t="shared" ca="1" si="537"/>
        <v>-3.6108908134505087</v>
      </c>
      <c r="AH5879">
        <f t="shared" ca="1" si="538"/>
        <v>15.712105589465665</v>
      </c>
      <c r="AI5879">
        <f t="shared" ca="1" si="539"/>
        <v>0.41217014844602406</v>
      </c>
      <c r="AX5879">
        <f t="shared" ca="1" si="540"/>
        <v>0.61574522584402225</v>
      </c>
    </row>
    <row r="5880" spans="1:50">
      <c r="A5880">
        <f t="shared" ca="1" si="536"/>
        <v>0.92032058397729744</v>
      </c>
      <c r="R5880">
        <f t="shared" ca="1" si="537"/>
        <v>0.39967477156599918</v>
      </c>
      <c r="AH5880">
        <f t="shared" ca="1" si="538"/>
        <v>42.773478502144066</v>
      </c>
      <c r="AI5880">
        <f t="shared" ca="1" si="539"/>
        <v>0.97388869352051299</v>
      </c>
      <c r="AX5880">
        <f t="shared" ca="1" si="540"/>
        <v>0.18446077243192863</v>
      </c>
    </row>
    <row r="5881" spans="1:50">
      <c r="A5881">
        <f t="shared" ca="1" si="536"/>
        <v>0.71395068106304616</v>
      </c>
      <c r="R5881">
        <f t="shared" ca="1" si="537"/>
        <v>0.87686608487618645</v>
      </c>
      <c r="AH5881">
        <f t="shared" ca="1" si="538"/>
        <v>12.373264512359462</v>
      </c>
      <c r="AI5881">
        <f t="shared" ca="1" si="539"/>
        <v>0.29211438827156599</v>
      </c>
      <c r="AX5881">
        <f t="shared" ca="1" si="540"/>
        <v>4.9451156337175083E-2</v>
      </c>
    </row>
    <row r="5882" spans="1:50">
      <c r="A5882">
        <f t="shared" ca="1" si="536"/>
        <v>0.67105029738044231</v>
      </c>
      <c r="R5882">
        <f t="shared" ca="1" si="537"/>
        <v>-1.4801571270305574</v>
      </c>
      <c r="AH5882">
        <f t="shared" ca="1" si="538"/>
        <v>21.484214541882025</v>
      </c>
      <c r="AI5882">
        <f t="shared" ca="1" si="539"/>
        <v>0.59342498985329373</v>
      </c>
      <c r="AX5882">
        <f t="shared" ca="1" si="540"/>
        <v>1.0164776858188735</v>
      </c>
    </row>
    <row r="5883" spans="1:50">
      <c r="A5883">
        <f t="shared" ca="1" si="536"/>
        <v>0.69510246057211045</v>
      </c>
      <c r="R5883">
        <f t="shared" ca="1" si="537"/>
        <v>-1.4404532850896759</v>
      </c>
      <c r="AH5883">
        <f t="shared" ca="1" si="538"/>
        <v>8.4481564372253111</v>
      </c>
      <c r="AI5883">
        <f t="shared" ca="1" si="539"/>
        <v>0.14274269437566289</v>
      </c>
      <c r="AX5883">
        <f t="shared" ca="1" si="540"/>
        <v>5.1824618793533697</v>
      </c>
    </row>
    <row r="5884" spans="1:50">
      <c r="A5884">
        <f t="shared" ca="1" si="536"/>
        <v>0.81432329531573044</v>
      </c>
      <c r="R5884">
        <f t="shared" ca="1" si="537"/>
        <v>-4.0465597903821079E-2</v>
      </c>
      <c r="AH5884">
        <f t="shared" ca="1" si="538"/>
        <v>1.9438891644357796</v>
      </c>
      <c r="AI5884">
        <f t="shared" ca="1" si="539"/>
        <v>7.5574101672216676E-3</v>
      </c>
      <c r="AX5884">
        <f t="shared" ca="1" si="540"/>
        <v>0.46559198642197475</v>
      </c>
    </row>
    <row r="5885" spans="1:50">
      <c r="A5885">
        <f t="shared" ca="1" si="536"/>
        <v>0.52321101655906399</v>
      </c>
      <c r="R5885">
        <f t="shared" ca="1" si="537"/>
        <v>1.3815013408146395</v>
      </c>
      <c r="AH5885">
        <f t="shared" ca="1" si="538"/>
        <v>26.735980564114559</v>
      </c>
      <c r="AI5885">
        <f t="shared" ca="1" si="539"/>
        <v>0.72939269984337218</v>
      </c>
      <c r="AX5885">
        <f t="shared" ca="1" si="540"/>
        <v>0.93377599093668029</v>
      </c>
    </row>
    <row r="5886" spans="1:50">
      <c r="A5886">
        <f t="shared" ca="1" si="536"/>
        <v>0.90388837229908858</v>
      </c>
      <c r="R5886">
        <f t="shared" ca="1" si="537"/>
        <v>0.60296483925662192</v>
      </c>
      <c r="AH5886">
        <f t="shared" ca="1" si="538"/>
        <v>12.487883611973842</v>
      </c>
      <c r="AI5886">
        <f t="shared" ca="1" si="539"/>
        <v>0.29642056204558986</v>
      </c>
      <c r="AX5886">
        <f t="shared" ca="1" si="540"/>
        <v>5.7698512316998025</v>
      </c>
    </row>
    <row r="5887" spans="1:50">
      <c r="A5887">
        <f t="shared" ca="1" si="536"/>
        <v>0.95275291406910434</v>
      </c>
      <c r="R5887">
        <f t="shared" ca="1" si="537"/>
        <v>-9.5318867286149384E-2</v>
      </c>
      <c r="AH5887">
        <f t="shared" ca="1" si="538"/>
        <v>3.6571947193598939</v>
      </c>
      <c r="AI5887">
        <f t="shared" ca="1" si="539"/>
        <v>2.6750146430627786E-2</v>
      </c>
      <c r="AX5887">
        <f t="shared" ca="1" si="540"/>
        <v>3.4402902057259483</v>
      </c>
    </row>
    <row r="5888" spans="1:50">
      <c r="A5888">
        <f t="shared" ca="1" si="536"/>
        <v>0.68387717067931653</v>
      </c>
      <c r="R5888">
        <f t="shared" ca="1" si="537"/>
        <v>-0.14885787476949683</v>
      </c>
      <c r="AH5888">
        <f t="shared" ca="1" si="538"/>
        <v>43.846335024071344</v>
      </c>
      <c r="AI5888">
        <f t="shared" ca="1" si="539"/>
        <v>0.98106620368201447</v>
      </c>
      <c r="AX5888">
        <f t="shared" ca="1" si="540"/>
        <v>2.6141752574447668</v>
      </c>
    </row>
    <row r="5889" spans="1:50">
      <c r="A5889">
        <f t="shared" ca="1" si="536"/>
        <v>0.55937625185850692</v>
      </c>
      <c r="R5889">
        <f t="shared" ca="1" si="537"/>
        <v>-0.57586402997210995</v>
      </c>
      <c r="AH5889">
        <f t="shared" ca="1" si="538"/>
        <v>27.096791383940502</v>
      </c>
      <c r="AI5889">
        <f t="shared" ca="1" si="539"/>
        <v>0.737721517544629</v>
      </c>
      <c r="AX5889">
        <f t="shared" ca="1" si="540"/>
        <v>1.1635997562123028</v>
      </c>
    </row>
    <row r="5890" spans="1:50">
      <c r="A5890">
        <f t="shared" ca="1" si="536"/>
        <v>0.47672546952987771</v>
      </c>
      <c r="R5890">
        <f t="shared" ca="1" si="537"/>
        <v>-1.5754680478250798</v>
      </c>
      <c r="AH5890">
        <f t="shared" ca="1" si="538"/>
        <v>20.784285952777616</v>
      </c>
      <c r="AI5890">
        <f t="shared" ca="1" si="539"/>
        <v>0.57322102635546635</v>
      </c>
      <c r="AX5890">
        <f t="shared" ca="1" si="540"/>
        <v>0.45951179005908321</v>
      </c>
    </row>
    <row r="5891" spans="1:50">
      <c r="A5891">
        <f t="shared" ref="A5891:A5954" ca="1" si="541">RAND()</f>
        <v>0.42597644543469071</v>
      </c>
      <c r="R5891">
        <f t="shared" ref="R5891:R5954" ca="1" si="542">_xlfn.NORM.INV(RAND(),0,1)</f>
        <v>1.5131432458991487E-2</v>
      </c>
      <c r="AH5891">
        <f t="shared" ref="AH5891:AH5954" ca="1" si="543">IF(AI5891&lt;$AL$4,$AL$1+SQRT(AI5891*($AL$2-$AL$1)*($AL$3-$AL$1)),$AL$2-SQRT((1-AI5891)*($AL$2-$AL$1)*($AL$2-$AL$3)))</f>
        <v>15.604174045247184</v>
      </c>
      <c r="AI5891">
        <f t="shared" ref="AI5891:AI5954" ca="1" si="544">RAND()</f>
        <v>0.40846357844517645</v>
      </c>
      <c r="AX5891">
        <f t="shared" ref="AX5891:AX5954" ca="1" si="545">-LN(1-RAND())/$AW$2</f>
        <v>1.2786040579352587</v>
      </c>
    </row>
    <row r="5892" spans="1:50">
      <c r="A5892">
        <f t="shared" ca="1" si="541"/>
        <v>8.185722450903099E-3</v>
      </c>
      <c r="R5892">
        <f t="shared" ca="1" si="542"/>
        <v>-0.64060371516370007</v>
      </c>
      <c r="AH5892">
        <f t="shared" ca="1" si="543"/>
        <v>24.052491637841936</v>
      </c>
      <c r="AI5892">
        <f t="shared" ca="1" si="544"/>
        <v>0.6633634048978686</v>
      </c>
      <c r="AX5892">
        <f t="shared" ca="1" si="545"/>
        <v>3.5614105078826803</v>
      </c>
    </row>
    <row r="5893" spans="1:50">
      <c r="A5893">
        <f t="shared" ca="1" si="541"/>
        <v>0.52294190786736439</v>
      </c>
      <c r="R5893">
        <f t="shared" ca="1" si="542"/>
        <v>0.87592874115080743</v>
      </c>
      <c r="AH5893">
        <f t="shared" ca="1" si="543"/>
        <v>32.553441548317863</v>
      </c>
      <c r="AI5893">
        <f t="shared" ca="1" si="544"/>
        <v>0.84780879909601936</v>
      </c>
      <c r="AX5893">
        <f t="shared" ca="1" si="545"/>
        <v>0.34146580372640539</v>
      </c>
    </row>
    <row r="5894" spans="1:50">
      <c r="A5894">
        <f t="shared" ca="1" si="541"/>
        <v>0.90323027026700342</v>
      </c>
      <c r="R5894">
        <f t="shared" ca="1" si="542"/>
        <v>0.23693242263324207</v>
      </c>
      <c r="AH5894">
        <f t="shared" ca="1" si="543"/>
        <v>15.80188939549236</v>
      </c>
      <c r="AI5894">
        <f t="shared" ca="1" si="544"/>
        <v>0.41524461554093106</v>
      </c>
      <c r="AX5894">
        <f t="shared" ca="1" si="545"/>
        <v>2.4017265803601866</v>
      </c>
    </row>
    <row r="5895" spans="1:50">
      <c r="A5895">
        <f t="shared" ca="1" si="541"/>
        <v>0.29657094948196949</v>
      </c>
      <c r="R5895">
        <f t="shared" ca="1" si="542"/>
        <v>1.3607967723132375</v>
      </c>
      <c r="AH5895">
        <f t="shared" ca="1" si="543"/>
        <v>46.949001792714419</v>
      </c>
      <c r="AI5895">
        <f t="shared" ca="1" si="544"/>
        <v>0.99534570496957009</v>
      </c>
      <c r="AX5895">
        <f t="shared" ca="1" si="545"/>
        <v>1.3102664533181265</v>
      </c>
    </row>
    <row r="5896" spans="1:50">
      <c r="A5896">
        <f t="shared" ca="1" si="541"/>
        <v>0.69891475049752305</v>
      </c>
      <c r="R5896">
        <f t="shared" ca="1" si="542"/>
        <v>0.83663417518286309</v>
      </c>
      <c r="AH5896">
        <f t="shared" ca="1" si="543"/>
        <v>28.96354731074425</v>
      </c>
      <c r="AI5896">
        <f t="shared" ca="1" si="544"/>
        <v>0.77873382912635225</v>
      </c>
      <c r="AX5896">
        <f t="shared" ca="1" si="545"/>
        <v>0.52069718379660135</v>
      </c>
    </row>
    <row r="5897" spans="1:50">
      <c r="A5897">
        <f t="shared" ca="1" si="541"/>
        <v>0.23658315382895978</v>
      </c>
      <c r="R5897">
        <f t="shared" ca="1" si="542"/>
        <v>0.97718514262702694</v>
      </c>
      <c r="AH5897">
        <f t="shared" ca="1" si="543"/>
        <v>15.73907955448648</v>
      </c>
      <c r="AI5897">
        <f t="shared" ca="1" si="544"/>
        <v>0.41309466511309678</v>
      </c>
      <c r="AX5897">
        <f t="shared" ca="1" si="545"/>
        <v>2.3952745579648456</v>
      </c>
    </row>
    <row r="5898" spans="1:50">
      <c r="A5898">
        <f t="shared" ca="1" si="541"/>
        <v>0.71792627669606224</v>
      </c>
      <c r="R5898">
        <f t="shared" ca="1" si="542"/>
        <v>-1.5252309247434717</v>
      </c>
      <c r="AH5898">
        <f t="shared" ca="1" si="543"/>
        <v>12.037546459536664</v>
      </c>
      <c r="AI5898">
        <f t="shared" ca="1" si="544"/>
        <v>0.27942606059408115</v>
      </c>
      <c r="AX5898">
        <f t="shared" ca="1" si="545"/>
        <v>0.95473416528491006</v>
      </c>
    </row>
    <row r="5899" spans="1:50">
      <c r="A5899">
        <f t="shared" ca="1" si="541"/>
        <v>0.44746146206403425</v>
      </c>
      <c r="R5899">
        <f t="shared" ca="1" si="542"/>
        <v>1.221226723921691</v>
      </c>
      <c r="AH5899">
        <f t="shared" ca="1" si="543"/>
        <v>4.0573087514214299</v>
      </c>
      <c r="AI5899">
        <f t="shared" ca="1" si="544"/>
        <v>3.2923508608721841E-2</v>
      </c>
      <c r="AX5899">
        <f t="shared" ca="1" si="545"/>
        <v>1.0021824937268775</v>
      </c>
    </row>
    <row r="5900" spans="1:50">
      <c r="A5900">
        <f t="shared" ca="1" si="541"/>
        <v>0.30256255496260653</v>
      </c>
      <c r="R5900">
        <f t="shared" ca="1" si="542"/>
        <v>1.7475352275962839</v>
      </c>
      <c r="AH5900">
        <f t="shared" ca="1" si="543"/>
        <v>37.80094018846512</v>
      </c>
      <c r="AI5900">
        <f t="shared" ca="1" si="544"/>
        <v>0.92559146985729723</v>
      </c>
      <c r="AX5900">
        <f t="shared" ca="1" si="545"/>
        <v>3.365797076650153</v>
      </c>
    </row>
    <row r="5901" spans="1:50">
      <c r="A5901">
        <f t="shared" ca="1" si="541"/>
        <v>0.41321951503202692</v>
      </c>
      <c r="R5901">
        <f t="shared" ca="1" si="542"/>
        <v>-8.1743051785601484E-2</v>
      </c>
      <c r="AH5901">
        <f t="shared" ca="1" si="543"/>
        <v>24.616200078197785</v>
      </c>
      <c r="AI5901">
        <f t="shared" ca="1" si="544"/>
        <v>0.67783135076495693</v>
      </c>
      <c r="AX5901">
        <f t="shared" ca="1" si="545"/>
        <v>0.33223865646422596</v>
      </c>
    </row>
    <row r="5902" spans="1:50">
      <c r="A5902">
        <f t="shared" ca="1" si="541"/>
        <v>0.5074496899317924</v>
      </c>
      <c r="R5902">
        <f t="shared" ca="1" si="542"/>
        <v>-1.6867255261566843</v>
      </c>
      <c r="AH5902">
        <f t="shared" ca="1" si="543"/>
        <v>7.4998877185267716</v>
      </c>
      <c r="AI5902">
        <f t="shared" ca="1" si="544"/>
        <v>0.11249663158101741</v>
      </c>
      <c r="AX5902">
        <f t="shared" ca="1" si="545"/>
        <v>1.0106374386568571</v>
      </c>
    </row>
    <row r="5903" spans="1:50">
      <c r="A5903">
        <f t="shared" ca="1" si="541"/>
        <v>0.85033566984364206</v>
      </c>
      <c r="R5903">
        <f t="shared" ca="1" si="542"/>
        <v>-0.53428974557700248</v>
      </c>
      <c r="AH5903">
        <f t="shared" ca="1" si="543"/>
        <v>21.323511068046383</v>
      </c>
      <c r="AI5903">
        <f t="shared" ca="1" si="544"/>
        <v>0.58882949126777095</v>
      </c>
      <c r="AX5903">
        <f t="shared" ca="1" si="545"/>
        <v>0.29758330758786755</v>
      </c>
    </row>
    <row r="5904" spans="1:50">
      <c r="A5904">
        <f t="shared" ca="1" si="541"/>
        <v>0.22710871281186806</v>
      </c>
      <c r="R5904">
        <f t="shared" ca="1" si="542"/>
        <v>-0.48096993101808871</v>
      </c>
      <c r="AH5904">
        <f t="shared" ca="1" si="543"/>
        <v>20.276980704610331</v>
      </c>
      <c r="AI5904">
        <f t="shared" ca="1" si="544"/>
        <v>0.55827106198294674</v>
      </c>
      <c r="AX5904">
        <f t="shared" ca="1" si="545"/>
        <v>0.9547249682206489</v>
      </c>
    </row>
    <row r="5905" spans="1:50">
      <c r="A5905">
        <f t="shared" ca="1" si="541"/>
        <v>0.66981501117825892</v>
      </c>
      <c r="R5905">
        <f t="shared" ca="1" si="542"/>
        <v>-0.92976326181054025</v>
      </c>
      <c r="AH5905">
        <f t="shared" ca="1" si="543"/>
        <v>48.100352678796618</v>
      </c>
      <c r="AI5905">
        <f t="shared" ca="1" si="544"/>
        <v>0.99819567002752241</v>
      </c>
      <c r="AX5905">
        <f t="shared" ca="1" si="545"/>
        <v>2.6635000367483959</v>
      </c>
    </row>
    <row r="5906" spans="1:50">
      <c r="A5906">
        <f t="shared" ca="1" si="541"/>
        <v>0.65983613044316258</v>
      </c>
      <c r="R5906">
        <f t="shared" ca="1" si="542"/>
        <v>0.28515710154407725</v>
      </c>
      <c r="AH5906">
        <f t="shared" ca="1" si="543"/>
        <v>20.082532243613002</v>
      </c>
      <c r="AI5906">
        <f t="shared" ca="1" si="544"/>
        <v>0.55247256152277213</v>
      </c>
      <c r="AX5906">
        <f t="shared" ca="1" si="545"/>
        <v>2.0732209752437698</v>
      </c>
    </row>
    <row r="5907" spans="1:50">
      <c r="A5907">
        <f t="shared" ca="1" si="541"/>
        <v>0.3032808347319198</v>
      </c>
      <c r="R5907">
        <f t="shared" ca="1" si="542"/>
        <v>-0.61825410458119123</v>
      </c>
      <c r="AH5907">
        <f t="shared" ca="1" si="543"/>
        <v>14.896694255677403</v>
      </c>
      <c r="AI5907">
        <f t="shared" ca="1" si="544"/>
        <v>0.3838789629103041</v>
      </c>
      <c r="AX5907">
        <f t="shared" ca="1" si="545"/>
        <v>2.4025657824871516</v>
      </c>
    </row>
    <row r="5908" spans="1:50">
      <c r="A5908">
        <f t="shared" ca="1" si="541"/>
        <v>0.200016747265785</v>
      </c>
      <c r="R5908">
        <f t="shared" ca="1" si="542"/>
        <v>-1.5374532635826066</v>
      </c>
      <c r="AH5908">
        <f t="shared" ca="1" si="543"/>
        <v>37.250499985165362</v>
      </c>
      <c r="AI5908">
        <f t="shared" ca="1" si="544"/>
        <v>0.91872512468586576</v>
      </c>
      <c r="AX5908">
        <f t="shared" ca="1" si="545"/>
        <v>0.29583086397530128</v>
      </c>
    </row>
    <row r="5909" spans="1:50">
      <c r="A5909">
        <f t="shared" ca="1" si="541"/>
        <v>0.97920487869064265</v>
      </c>
      <c r="R5909">
        <f t="shared" ca="1" si="542"/>
        <v>0.3864881238507098</v>
      </c>
      <c r="AH5909">
        <f t="shared" ca="1" si="543"/>
        <v>8.616415697658752</v>
      </c>
      <c r="AI5909">
        <f t="shared" ca="1" si="544"/>
        <v>0.14848523894972032</v>
      </c>
      <c r="AX5909">
        <f t="shared" ca="1" si="545"/>
        <v>1.9345838869863521</v>
      </c>
    </row>
    <row r="5910" spans="1:50">
      <c r="A5910">
        <f t="shared" ca="1" si="541"/>
        <v>0.18913065417694752</v>
      </c>
      <c r="R5910">
        <f t="shared" ca="1" si="542"/>
        <v>-0.53585029199596823</v>
      </c>
      <c r="AH5910">
        <f t="shared" ca="1" si="543"/>
        <v>14.459065710929387</v>
      </c>
      <c r="AI5910">
        <f t="shared" ca="1" si="544"/>
        <v>0.36842099492998248</v>
      </c>
      <c r="AX5910">
        <f t="shared" ca="1" si="545"/>
        <v>1.61655409312501</v>
      </c>
    </row>
    <row r="5911" spans="1:50">
      <c r="A5911">
        <f t="shared" ca="1" si="541"/>
        <v>0.70708210488557643</v>
      </c>
      <c r="R5911">
        <f t="shared" ca="1" si="542"/>
        <v>-0.15305059165869953</v>
      </c>
      <c r="AH5911">
        <f t="shared" ca="1" si="543"/>
        <v>5.5423940821498032</v>
      </c>
      <c r="AI5911">
        <f t="shared" ca="1" si="544"/>
        <v>6.1436264323698309E-2</v>
      </c>
      <c r="AX5911">
        <f t="shared" ca="1" si="545"/>
        <v>0.64875906723076837</v>
      </c>
    </row>
    <row r="5912" spans="1:50">
      <c r="A5912">
        <f t="shared" ca="1" si="541"/>
        <v>0.76149457109178265</v>
      </c>
      <c r="R5912">
        <f t="shared" ca="1" si="542"/>
        <v>0.58420304784611865</v>
      </c>
      <c r="AH5912">
        <f t="shared" ca="1" si="543"/>
        <v>37.718346884912698</v>
      </c>
      <c r="AI5912">
        <f t="shared" ca="1" si="544"/>
        <v>0.92458049838033318</v>
      </c>
      <c r="AX5912">
        <f t="shared" ca="1" si="545"/>
        <v>0.48013052023650521</v>
      </c>
    </row>
    <row r="5913" spans="1:50">
      <c r="A5913">
        <f t="shared" ca="1" si="541"/>
        <v>0.44746549389560397</v>
      </c>
      <c r="R5913">
        <f t="shared" ca="1" si="542"/>
        <v>0.40102581629721301</v>
      </c>
      <c r="AH5913">
        <f t="shared" ca="1" si="543"/>
        <v>2.9719294074730871</v>
      </c>
      <c r="AI5913">
        <f t="shared" ca="1" si="544"/>
        <v>1.7664728806006669E-2</v>
      </c>
      <c r="AX5913">
        <f t="shared" ca="1" si="545"/>
        <v>0.38708143016458607</v>
      </c>
    </row>
    <row r="5914" spans="1:50">
      <c r="A5914">
        <f t="shared" ca="1" si="541"/>
        <v>0.34212600708776364</v>
      </c>
      <c r="R5914">
        <f t="shared" ca="1" si="542"/>
        <v>-1.9710461977038851E-2</v>
      </c>
      <c r="AH5914">
        <f t="shared" ca="1" si="543"/>
        <v>1.6517451518265789</v>
      </c>
      <c r="AI5914">
        <f t="shared" ca="1" si="544"/>
        <v>5.4565240931652159E-3</v>
      </c>
      <c r="AX5914">
        <f t="shared" ca="1" si="545"/>
        <v>4.1503049388187057</v>
      </c>
    </row>
    <row r="5915" spans="1:50">
      <c r="A5915">
        <f t="shared" ca="1" si="541"/>
        <v>0.18114988198026494</v>
      </c>
      <c r="R5915">
        <f t="shared" ca="1" si="542"/>
        <v>-0.89018852030584372</v>
      </c>
      <c r="AH5915">
        <f t="shared" ca="1" si="543"/>
        <v>5.4319050288278241</v>
      </c>
      <c r="AI5915">
        <f t="shared" ca="1" si="544"/>
        <v>5.9011184484410006E-2</v>
      </c>
      <c r="AX5915">
        <f t="shared" ca="1" si="545"/>
        <v>2.9126372482072815</v>
      </c>
    </row>
    <row r="5916" spans="1:50">
      <c r="A5916">
        <f t="shared" ca="1" si="541"/>
        <v>0.21531312633998823</v>
      </c>
      <c r="R5916">
        <f t="shared" ca="1" si="542"/>
        <v>-1.5451201288772136</v>
      </c>
      <c r="AH5916">
        <f t="shared" ca="1" si="543"/>
        <v>40.679498137806554</v>
      </c>
      <c r="AI5916">
        <f t="shared" ca="1" si="544"/>
        <v>0.95656412251842426</v>
      </c>
      <c r="AX5916">
        <f t="shared" ca="1" si="545"/>
        <v>1.3240032118393772</v>
      </c>
    </row>
    <row r="5917" spans="1:50">
      <c r="A5917">
        <f t="shared" ca="1" si="541"/>
        <v>0.4434037186694334</v>
      </c>
      <c r="R5917">
        <f t="shared" ca="1" si="542"/>
        <v>0.65783242168507206</v>
      </c>
      <c r="AH5917">
        <f t="shared" ca="1" si="543"/>
        <v>17.988503569399398</v>
      </c>
      <c r="AI5917">
        <f t="shared" ca="1" si="544"/>
        <v>0.48763204813682248</v>
      </c>
      <c r="AX5917">
        <f t="shared" ca="1" si="545"/>
        <v>1.5812466907005822</v>
      </c>
    </row>
    <row r="5918" spans="1:50">
      <c r="A5918">
        <f t="shared" ca="1" si="541"/>
        <v>0.79747263044169869</v>
      </c>
      <c r="R5918">
        <f t="shared" ca="1" si="542"/>
        <v>-1.126478545548061</v>
      </c>
      <c r="AH5918">
        <f t="shared" ca="1" si="543"/>
        <v>27.000447778829635</v>
      </c>
      <c r="AI5918">
        <f t="shared" ca="1" si="544"/>
        <v>0.7355102988128287</v>
      </c>
      <c r="AX5918">
        <f t="shared" ca="1" si="545"/>
        <v>1.8482618858113813</v>
      </c>
    </row>
    <row r="5919" spans="1:50">
      <c r="A5919">
        <f t="shared" ca="1" si="541"/>
        <v>0.92642993653856209</v>
      </c>
      <c r="R5919">
        <f t="shared" ca="1" si="542"/>
        <v>-0.36639011983947906</v>
      </c>
      <c r="AH5919">
        <f t="shared" ca="1" si="543"/>
        <v>3.8390308080505453</v>
      </c>
      <c r="AI5919">
        <f t="shared" ca="1" si="544"/>
        <v>2.9476315090322447E-2</v>
      </c>
      <c r="AX5919">
        <f t="shared" ca="1" si="545"/>
        <v>2.5948827975326658</v>
      </c>
    </row>
    <row r="5920" spans="1:50">
      <c r="A5920">
        <f t="shared" ca="1" si="541"/>
        <v>0.91879020710436199</v>
      </c>
      <c r="R5920">
        <f t="shared" ca="1" si="542"/>
        <v>0.18936306135983053</v>
      </c>
      <c r="AH5920">
        <f t="shared" ca="1" si="543"/>
        <v>10.348774151175455</v>
      </c>
      <c r="AI5920">
        <f t="shared" ca="1" si="544"/>
        <v>0.21389014434275422</v>
      </c>
      <c r="AX5920">
        <f t="shared" ca="1" si="545"/>
        <v>0.22946316643975173</v>
      </c>
    </row>
    <row r="5921" spans="1:50">
      <c r="A5921">
        <f t="shared" ca="1" si="541"/>
        <v>0.67989114698788333</v>
      </c>
      <c r="R5921">
        <f t="shared" ca="1" si="542"/>
        <v>-0.68547169339612257</v>
      </c>
      <c r="AH5921">
        <f t="shared" ca="1" si="543"/>
        <v>41.326827150483368</v>
      </c>
      <c r="AI5921">
        <f t="shared" ca="1" si="544"/>
        <v>0.96238803636120374</v>
      </c>
      <c r="AX5921">
        <f t="shared" ca="1" si="545"/>
        <v>2.4566372147060416</v>
      </c>
    </row>
    <row r="5922" spans="1:50">
      <c r="A5922">
        <f t="shared" ca="1" si="541"/>
        <v>0.61259483747191701</v>
      </c>
      <c r="R5922">
        <f t="shared" ca="1" si="542"/>
        <v>-0.82286921745368491</v>
      </c>
      <c r="AH5922">
        <f t="shared" ca="1" si="543"/>
        <v>3.629113824341887</v>
      </c>
      <c r="AI5922">
        <f t="shared" ca="1" si="544"/>
        <v>2.6340934300058794E-2</v>
      </c>
      <c r="AX5922">
        <f t="shared" ca="1" si="545"/>
        <v>1.7224401857408385</v>
      </c>
    </row>
    <row r="5923" spans="1:50">
      <c r="A5923">
        <f t="shared" ca="1" si="541"/>
        <v>0.28446041346773809</v>
      </c>
      <c r="R5923">
        <f t="shared" ca="1" si="542"/>
        <v>2.3307520572442684</v>
      </c>
      <c r="AH5923">
        <f t="shared" ca="1" si="543"/>
        <v>5.9821374857244169</v>
      </c>
      <c r="AI5923">
        <f t="shared" ca="1" si="544"/>
        <v>7.157193779621851E-2</v>
      </c>
      <c r="AX5923">
        <f t="shared" ca="1" si="545"/>
        <v>1.793501756152359</v>
      </c>
    </row>
    <row r="5924" spans="1:50">
      <c r="A5924">
        <f t="shared" ca="1" si="541"/>
        <v>0.78503038101529077</v>
      </c>
      <c r="R5924">
        <f t="shared" ca="1" si="542"/>
        <v>0.67980441487735233</v>
      </c>
      <c r="AH5924">
        <f t="shared" ca="1" si="543"/>
        <v>18.15016974401891</v>
      </c>
      <c r="AI5924">
        <f t="shared" ca="1" si="544"/>
        <v>0.49279415633259582</v>
      </c>
      <c r="AX5924">
        <f t="shared" ca="1" si="545"/>
        <v>2.9205096986118049</v>
      </c>
    </row>
    <row r="5925" spans="1:50">
      <c r="A5925">
        <f t="shared" ca="1" si="541"/>
        <v>0.13217617807713089</v>
      </c>
      <c r="R5925">
        <f t="shared" ca="1" si="542"/>
        <v>-0.61244494036916008</v>
      </c>
      <c r="AH5925">
        <f t="shared" ca="1" si="543"/>
        <v>7.0848917173290573</v>
      </c>
      <c r="AI5925">
        <f t="shared" ca="1" si="544"/>
        <v>0.10039138129255576</v>
      </c>
      <c r="AX5925">
        <f t="shared" ca="1" si="545"/>
        <v>1.0410738535526236</v>
      </c>
    </row>
    <row r="5926" spans="1:50">
      <c r="A5926">
        <f t="shared" ca="1" si="541"/>
        <v>9.501158833158696E-2</v>
      </c>
      <c r="R5926">
        <f t="shared" ca="1" si="542"/>
        <v>-0.39459001957977019</v>
      </c>
      <c r="AH5926">
        <f t="shared" ca="1" si="543"/>
        <v>20.918865285556084</v>
      </c>
      <c r="AI5926">
        <f t="shared" ca="1" si="544"/>
        <v>0.57714380186018255</v>
      </c>
      <c r="AX5926">
        <f t="shared" ca="1" si="545"/>
        <v>2.5911715044388188</v>
      </c>
    </row>
    <row r="5927" spans="1:50">
      <c r="A5927">
        <f t="shared" ca="1" si="541"/>
        <v>0.32770417293478238</v>
      </c>
      <c r="R5927">
        <f t="shared" ca="1" si="542"/>
        <v>-0.21631220949310059</v>
      </c>
      <c r="AH5927">
        <f t="shared" ca="1" si="543"/>
        <v>32.663158295229849</v>
      </c>
      <c r="AI5927">
        <f t="shared" ca="1" si="544"/>
        <v>0.84971695985187123</v>
      </c>
      <c r="AX5927">
        <f t="shared" ca="1" si="545"/>
        <v>3.1617306667295</v>
      </c>
    </row>
    <row r="5928" spans="1:50">
      <c r="A5928">
        <f t="shared" ca="1" si="541"/>
        <v>0.34769503604633867</v>
      </c>
      <c r="R5928">
        <f t="shared" ca="1" si="542"/>
        <v>1.6095901292682016</v>
      </c>
      <c r="AH5928">
        <f t="shared" ca="1" si="543"/>
        <v>30.967412707243156</v>
      </c>
      <c r="AI5928">
        <f t="shared" ca="1" si="544"/>
        <v>0.81888031047179533</v>
      </c>
      <c r="AX5928">
        <f t="shared" ca="1" si="545"/>
        <v>3.7914495193879421</v>
      </c>
    </row>
    <row r="5929" spans="1:50">
      <c r="A5929">
        <f t="shared" ca="1" si="541"/>
        <v>0.64940030318281683</v>
      </c>
      <c r="R5929">
        <f t="shared" ca="1" si="542"/>
        <v>0.82923245433401638</v>
      </c>
      <c r="AH5929">
        <f t="shared" ca="1" si="543"/>
        <v>16.88249874732027</v>
      </c>
      <c r="AI5929">
        <f t="shared" ca="1" si="544"/>
        <v>0.45161555538937825</v>
      </c>
      <c r="AX5929">
        <f t="shared" ca="1" si="545"/>
        <v>0.3079018715516818</v>
      </c>
    </row>
    <row r="5930" spans="1:50">
      <c r="A5930">
        <f t="shared" ca="1" si="541"/>
        <v>0.77204164792236163</v>
      </c>
      <c r="R5930">
        <f t="shared" ca="1" si="542"/>
        <v>0.22429094787749884</v>
      </c>
      <c r="AH5930">
        <f t="shared" ca="1" si="543"/>
        <v>9.1107965146581957</v>
      </c>
      <c r="AI5930">
        <f t="shared" ca="1" si="544"/>
        <v>0.16601322626301585</v>
      </c>
      <c r="AX5930">
        <f t="shared" ca="1" si="545"/>
        <v>1.9086826899780676</v>
      </c>
    </row>
    <row r="5931" spans="1:50">
      <c r="A5931">
        <f t="shared" ca="1" si="541"/>
        <v>0.27765544866128955</v>
      </c>
      <c r="R5931">
        <f t="shared" ca="1" si="542"/>
        <v>1.8894100311818181</v>
      </c>
      <c r="AH5931">
        <f t="shared" ca="1" si="543"/>
        <v>8.4543949099374025</v>
      </c>
      <c r="AI5931">
        <f t="shared" ca="1" si="544"/>
        <v>0.14295358658635093</v>
      </c>
      <c r="AX5931">
        <f t="shared" ca="1" si="545"/>
        <v>3.2632332993500515</v>
      </c>
    </row>
    <row r="5932" spans="1:50">
      <c r="A5932">
        <f t="shared" ca="1" si="541"/>
        <v>0.18442299424961683</v>
      </c>
      <c r="R5932">
        <f t="shared" ca="1" si="542"/>
        <v>-1.9409167891590841E-2</v>
      </c>
      <c r="AH5932">
        <f t="shared" ca="1" si="543"/>
        <v>1.0618932633665272</v>
      </c>
      <c r="AI5932">
        <f t="shared" ca="1" si="544"/>
        <v>2.2552346055664252E-3</v>
      </c>
      <c r="AX5932">
        <f t="shared" ca="1" si="545"/>
        <v>1.4792292646664702</v>
      </c>
    </row>
    <row r="5933" spans="1:50">
      <c r="A5933">
        <f t="shared" ca="1" si="541"/>
        <v>0.47470358082043818</v>
      </c>
      <c r="R5933">
        <f t="shared" ca="1" si="542"/>
        <v>1.8577862521457422</v>
      </c>
      <c r="AH5933">
        <f t="shared" ca="1" si="543"/>
        <v>9.123468847750317</v>
      </c>
      <c r="AI5933">
        <f t="shared" ca="1" si="544"/>
        <v>0.16647536763174098</v>
      </c>
      <c r="AX5933">
        <f t="shared" ca="1" si="545"/>
        <v>0.99289251814205925</v>
      </c>
    </row>
    <row r="5934" spans="1:50">
      <c r="A5934">
        <f t="shared" ca="1" si="541"/>
        <v>0.16599734091207241</v>
      </c>
      <c r="R5934">
        <f t="shared" ca="1" si="542"/>
        <v>0.60848932702414549</v>
      </c>
      <c r="AH5934">
        <f t="shared" ca="1" si="543"/>
        <v>9.2736489211385447</v>
      </c>
      <c r="AI5934">
        <f t="shared" ca="1" si="544"/>
        <v>0.17200112862506822</v>
      </c>
      <c r="AX5934">
        <f t="shared" ca="1" si="545"/>
        <v>1.5999302166693685</v>
      </c>
    </row>
    <row r="5935" spans="1:50">
      <c r="A5935">
        <f t="shared" ca="1" si="541"/>
        <v>0.19519261729880188</v>
      </c>
      <c r="R5935">
        <f t="shared" ca="1" si="542"/>
        <v>-0.82973611745507203</v>
      </c>
      <c r="AH5935">
        <f t="shared" ca="1" si="543"/>
        <v>36.664646200382926</v>
      </c>
      <c r="AI5935">
        <f t="shared" ca="1" si="544"/>
        <v>0.9110841695195192</v>
      </c>
      <c r="AX5935">
        <f t="shared" ca="1" si="545"/>
        <v>0.41740651852655336</v>
      </c>
    </row>
    <row r="5936" spans="1:50">
      <c r="A5936">
        <f t="shared" ca="1" si="541"/>
        <v>7.7462887926103674E-2</v>
      </c>
      <c r="R5936">
        <f t="shared" ca="1" si="542"/>
        <v>-0.4052768211082301</v>
      </c>
      <c r="AH5936">
        <f t="shared" ca="1" si="543"/>
        <v>2.276316034794601</v>
      </c>
      <c r="AI5936">
        <f t="shared" ca="1" si="544"/>
        <v>1.0363229380526029E-2</v>
      </c>
      <c r="AX5936">
        <f t="shared" ca="1" si="545"/>
        <v>3.9470903406955538</v>
      </c>
    </row>
    <row r="5937" spans="1:50">
      <c r="A5937">
        <f t="shared" ca="1" si="541"/>
        <v>0.21244562893652763</v>
      </c>
      <c r="R5937">
        <f t="shared" ca="1" si="542"/>
        <v>-1.1036588704180506</v>
      </c>
      <c r="AH5937">
        <f t="shared" ca="1" si="543"/>
        <v>7.6139936020420027</v>
      </c>
      <c r="AI5937">
        <f t="shared" ca="1" si="544"/>
        <v>0.1159457971438731</v>
      </c>
      <c r="AX5937">
        <f t="shared" ca="1" si="545"/>
        <v>2.2166829853819605</v>
      </c>
    </row>
    <row r="5938" spans="1:50">
      <c r="A5938">
        <f t="shared" ca="1" si="541"/>
        <v>6.2801481059179265E-3</v>
      </c>
      <c r="R5938">
        <f t="shared" ca="1" si="542"/>
        <v>-0.56040134185231205</v>
      </c>
      <c r="AH5938">
        <f t="shared" ca="1" si="543"/>
        <v>22.223732408045432</v>
      </c>
      <c r="AI5938">
        <f t="shared" ca="1" si="544"/>
        <v>0.61423947933006717</v>
      </c>
      <c r="AX5938">
        <f t="shared" ca="1" si="545"/>
        <v>1.4780576750158465</v>
      </c>
    </row>
    <row r="5939" spans="1:50">
      <c r="A5939">
        <f t="shared" ca="1" si="541"/>
        <v>0.72493738904147265</v>
      </c>
      <c r="R5939">
        <f t="shared" ca="1" si="542"/>
        <v>-0.85366381908825595</v>
      </c>
      <c r="AH5939">
        <f t="shared" ca="1" si="543"/>
        <v>24.464217884385132</v>
      </c>
      <c r="AI5939">
        <f t="shared" ca="1" si="544"/>
        <v>0.67396191587192189</v>
      </c>
      <c r="AX5939">
        <f t="shared" ca="1" si="545"/>
        <v>1.3067740261162086</v>
      </c>
    </row>
    <row r="5940" spans="1:50">
      <c r="A5940">
        <f t="shared" ca="1" si="541"/>
        <v>0.65085798213790158</v>
      </c>
      <c r="R5940">
        <f t="shared" ca="1" si="542"/>
        <v>1.2645384596831672</v>
      </c>
      <c r="AH5940">
        <f t="shared" ca="1" si="543"/>
        <v>30.920045667119499</v>
      </c>
      <c r="AI5940">
        <f t="shared" ca="1" si="544"/>
        <v>0.81797767132759736</v>
      </c>
      <c r="AX5940">
        <f t="shared" ca="1" si="545"/>
        <v>6.3674133167121028</v>
      </c>
    </row>
    <row r="5941" spans="1:50">
      <c r="A5941">
        <f t="shared" ca="1" si="541"/>
        <v>0.45457055160054671</v>
      </c>
      <c r="R5941">
        <f t="shared" ca="1" si="542"/>
        <v>-0.74710394941642255</v>
      </c>
      <c r="AH5941">
        <f t="shared" ca="1" si="543"/>
        <v>28.267405468672408</v>
      </c>
      <c r="AI5941">
        <f t="shared" ca="1" si="544"/>
        <v>0.76384716746845505</v>
      </c>
      <c r="AX5941">
        <f t="shared" ca="1" si="545"/>
        <v>5.5133500941763867</v>
      </c>
    </row>
    <row r="5942" spans="1:50">
      <c r="A5942">
        <f t="shared" ca="1" si="541"/>
        <v>0.52372575363782625</v>
      </c>
      <c r="R5942">
        <f t="shared" ca="1" si="542"/>
        <v>0.66485439733960205</v>
      </c>
      <c r="AH5942">
        <f t="shared" ca="1" si="543"/>
        <v>8.9323285608517811</v>
      </c>
      <c r="AI5942">
        <f t="shared" ca="1" si="544"/>
        <v>0.15957298703801692</v>
      </c>
      <c r="AX5942">
        <f t="shared" ca="1" si="545"/>
        <v>1.8406789285441478</v>
      </c>
    </row>
    <row r="5943" spans="1:50">
      <c r="A5943">
        <f t="shared" ca="1" si="541"/>
        <v>0.69618092514446916</v>
      </c>
      <c r="R5943">
        <f t="shared" ca="1" si="542"/>
        <v>-0.5671487845990264</v>
      </c>
      <c r="AH5943">
        <f t="shared" ca="1" si="543"/>
        <v>37.803997888194466</v>
      </c>
      <c r="AI5943">
        <f t="shared" ca="1" si="544"/>
        <v>0.92562876624441748</v>
      </c>
      <c r="AX5943">
        <f t="shared" ca="1" si="545"/>
        <v>2.7657591745158658</v>
      </c>
    </row>
    <row r="5944" spans="1:50">
      <c r="A5944">
        <f t="shared" ca="1" si="541"/>
        <v>0.41423628256229372</v>
      </c>
      <c r="R5944">
        <f t="shared" ca="1" si="542"/>
        <v>-1.1567700619985333</v>
      </c>
      <c r="AH5944">
        <f t="shared" ca="1" si="543"/>
        <v>13.725400531126304</v>
      </c>
      <c r="AI5944">
        <f t="shared" ca="1" si="544"/>
        <v>0.34207671668639428</v>
      </c>
      <c r="AX5944">
        <f t="shared" ca="1" si="545"/>
        <v>1.8892977803270403</v>
      </c>
    </row>
    <row r="5945" spans="1:50">
      <c r="A5945">
        <f t="shared" ca="1" si="541"/>
        <v>5.2604057003351579E-2</v>
      </c>
      <c r="R5945">
        <f t="shared" ca="1" si="542"/>
        <v>-1.0477658956199405</v>
      </c>
      <c r="AH5945">
        <f t="shared" ca="1" si="543"/>
        <v>23.74624510865366</v>
      </c>
      <c r="AI5945">
        <f t="shared" ca="1" si="544"/>
        <v>0.65537017705255407</v>
      </c>
      <c r="AX5945">
        <f t="shared" ca="1" si="545"/>
        <v>1.5415698086304699</v>
      </c>
    </row>
    <row r="5946" spans="1:50">
      <c r="A5946">
        <f t="shared" ca="1" si="541"/>
        <v>0.60576389599220792</v>
      </c>
      <c r="R5946">
        <f t="shared" ca="1" si="542"/>
        <v>-1.0100593906903497</v>
      </c>
      <c r="AH5946">
        <f t="shared" ca="1" si="543"/>
        <v>10.289189845390638</v>
      </c>
      <c r="AI5946">
        <f t="shared" ca="1" si="544"/>
        <v>0.21152577843228715</v>
      </c>
      <c r="AX5946">
        <f t="shared" ca="1" si="545"/>
        <v>1.8906479562990151</v>
      </c>
    </row>
    <row r="5947" spans="1:50">
      <c r="A5947">
        <f t="shared" ca="1" si="541"/>
        <v>6.4828392894108244E-2</v>
      </c>
      <c r="R5947">
        <f t="shared" ca="1" si="542"/>
        <v>-0.9533123107856013</v>
      </c>
      <c r="AH5947">
        <f t="shared" ca="1" si="543"/>
        <v>17.753254034542657</v>
      </c>
      <c r="AI5947">
        <f t="shared" ca="1" si="544"/>
        <v>0.4800736873196304</v>
      </c>
      <c r="AX5947">
        <f t="shared" ca="1" si="545"/>
        <v>2.2390911088498546</v>
      </c>
    </row>
    <row r="5948" spans="1:50">
      <c r="A5948">
        <f t="shared" ca="1" si="541"/>
        <v>0.18310757257653221</v>
      </c>
      <c r="R5948">
        <f t="shared" ca="1" si="542"/>
        <v>1.3500453123553042</v>
      </c>
      <c r="AH5948">
        <f t="shared" ca="1" si="543"/>
        <v>4.6714958993336735</v>
      </c>
      <c r="AI5948">
        <f t="shared" ca="1" si="544"/>
        <v>4.3645747874982654E-2</v>
      </c>
      <c r="AX5948">
        <f t="shared" ca="1" si="545"/>
        <v>10.162049258061733</v>
      </c>
    </row>
    <row r="5949" spans="1:50">
      <c r="A5949">
        <f t="shared" ca="1" si="541"/>
        <v>0.27246119826299153</v>
      </c>
      <c r="R5949">
        <f t="shared" ca="1" si="542"/>
        <v>5.8798247032699154E-2</v>
      </c>
      <c r="AH5949">
        <f t="shared" ca="1" si="543"/>
        <v>15.373804235333978</v>
      </c>
      <c r="AI5949">
        <f t="shared" ca="1" si="544"/>
        <v>0.40051328343351245</v>
      </c>
      <c r="AX5949">
        <f t="shared" ca="1" si="545"/>
        <v>3.5995671420954833E-2</v>
      </c>
    </row>
    <row r="5950" spans="1:50">
      <c r="A5950">
        <f t="shared" ca="1" si="541"/>
        <v>0.36649218470052658</v>
      </c>
      <c r="R5950">
        <f t="shared" ca="1" si="542"/>
        <v>0.60887314363600897</v>
      </c>
      <c r="AH5950">
        <f t="shared" ca="1" si="543"/>
        <v>5.4968705084642888</v>
      </c>
      <c r="AI5950">
        <f t="shared" ca="1" si="544"/>
        <v>6.0431170773648901E-2</v>
      </c>
      <c r="AX5950">
        <f t="shared" ca="1" si="545"/>
        <v>0.65970458234077356</v>
      </c>
    </row>
    <row r="5951" spans="1:50">
      <c r="A5951">
        <f t="shared" ca="1" si="541"/>
        <v>0.19523970030349913</v>
      </c>
      <c r="R5951">
        <f t="shared" ca="1" si="542"/>
        <v>-1.4178969435375874</v>
      </c>
      <c r="AH5951">
        <f t="shared" ca="1" si="543"/>
        <v>35.04260760674147</v>
      </c>
      <c r="AI5951">
        <f t="shared" ca="1" si="544"/>
        <v>0.88813820639704588</v>
      </c>
      <c r="AX5951">
        <f t="shared" ca="1" si="545"/>
        <v>2.9623124552174209</v>
      </c>
    </row>
    <row r="5952" spans="1:50">
      <c r="A5952">
        <f t="shared" ca="1" si="541"/>
        <v>8.4798930374027637E-2</v>
      </c>
      <c r="R5952">
        <f t="shared" ca="1" si="542"/>
        <v>-6.9072251099599274E-2</v>
      </c>
      <c r="AH5952">
        <f t="shared" ca="1" si="543"/>
        <v>24.506514619010723</v>
      </c>
      <c r="AI5952">
        <f t="shared" ca="1" si="544"/>
        <v>0.67504110156464303</v>
      </c>
      <c r="AX5952">
        <f t="shared" ca="1" si="545"/>
        <v>0.42717225513783036</v>
      </c>
    </row>
    <row r="5953" spans="1:50">
      <c r="A5953">
        <f t="shared" ca="1" si="541"/>
        <v>0.20517920609223739</v>
      </c>
      <c r="R5953">
        <f t="shared" ca="1" si="542"/>
        <v>0.94555441461047618</v>
      </c>
      <c r="AH5953">
        <f t="shared" ca="1" si="543"/>
        <v>29.441285234902615</v>
      </c>
      <c r="AI5953">
        <f t="shared" ca="1" si="544"/>
        <v>0.78866962360368342</v>
      </c>
      <c r="AX5953">
        <f t="shared" ca="1" si="545"/>
        <v>1.5888175625952814</v>
      </c>
    </row>
    <row r="5954" spans="1:50">
      <c r="A5954">
        <f t="shared" ca="1" si="541"/>
        <v>0.60613358280265184</v>
      </c>
      <c r="R5954">
        <f t="shared" ca="1" si="542"/>
        <v>-3.0356064224931738</v>
      </c>
      <c r="AH5954">
        <f t="shared" ca="1" si="543"/>
        <v>25.64889632614971</v>
      </c>
      <c r="AI5954">
        <f t="shared" ca="1" si="544"/>
        <v>0.7035118749326974</v>
      </c>
      <c r="AX5954">
        <f t="shared" ca="1" si="545"/>
        <v>0.49952513058569209</v>
      </c>
    </row>
    <row r="5955" spans="1:50">
      <c r="A5955">
        <f t="shared" ref="A5955:A6018" ca="1" si="546">RAND()</f>
        <v>8.6392899408356705E-2</v>
      </c>
      <c r="R5955">
        <f t="shared" ref="R5955:R6018" ca="1" si="547">_xlfn.NORM.INV(RAND(),0,1)</f>
        <v>1.6574074529017524</v>
      </c>
      <c r="AH5955">
        <f t="shared" ref="AH5955:AH6018" ca="1" si="548">IF(AI5955&lt;$AL$4,$AL$1+SQRT(AI5955*($AL$2-$AL$1)*($AL$3-$AL$1)),$AL$2-SQRT((1-AI5955)*($AL$2-$AL$1)*($AL$2-$AL$3)))</f>
        <v>4.1067000821561912</v>
      </c>
      <c r="AI5955">
        <f t="shared" ref="AI5955:AI6018" ca="1" si="549">RAND()</f>
        <v>3.372997112956333E-2</v>
      </c>
      <c r="AX5955">
        <f t="shared" ref="AX5955:AX6018" ca="1" si="550">-LN(1-RAND())/$AW$2</f>
        <v>5.6264026748148099E-3</v>
      </c>
    </row>
    <row r="5956" spans="1:50">
      <c r="A5956">
        <f t="shared" ca="1" si="546"/>
        <v>7.1814448590718616E-2</v>
      </c>
      <c r="R5956">
        <f t="shared" ca="1" si="547"/>
        <v>1.0700087403194483</v>
      </c>
      <c r="AH5956">
        <f t="shared" ca="1" si="548"/>
        <v>31.193730524539323</v>
      </c>
      <c r="AI5956">
        <f t="shared" ca="1" si="549"/>
        <v>0.82316211420817798</v>
      </c>
      <c r="AX5956">
        <f t="shared" ca="1" si="550"/>
        <v>0.38468693034975482</v>
      </c>
    </row>
    <row r="5957" spans="1:50">
      <c r="A5957">
        <f t="shared" ca="1" si="546"/>
        <v>0.23890869709984008</v>
      </c>
      <c r="R5957">
        <f t="shared" ca="1" si="547"/>
        <v>-0.51371997170342842</v>
      </c>
      <c r="AH5957">
        <f t="shared" ca="1" si="548"/>
        <v>8.8477750249029228</v>
      </c>
      <c r="AI5957">
        <f t="shared" ca="1" si="549"/>
        <v>0.15656624578259182</v>
      </c>
      <c r="AX5957">
        <f t="shared" ca="1" si="550"/>
        <v>2.1194696919573994</v>
      </c>
    </row>
    <row r="5958" spans="1:50">
      <c r="A5958">
        <f t="shared" ca="1" si="546"/>
        <v>0.68015943207503649</v>
      </c>
      <c r="R5958">
        <f t="shared" ca="1" si="547"/>
        <v>0.346917471028936</v>
      </c>
      <c r="AH5958">
        <f t="shared" ca="1" si="548"/>
        <v>20.543862613837547</v>
      </c>
      <c r="AI5958">
        <f t="shared" ca="1" si="549"/>
        <v>0.56616798514376132</v>
      </c>
      <c r="AX5958">
        <f t="shared" ca="1" si="550"/>
        <v>3.0583145738979725</v>
      </c>
    </row>
    <row r="5959" spans="1:50">
      <c r="A5959">
        <f t="shared" ca="1" si="546"/>
        <v>0.48079068793226098</v>
      </c>
      <c r="R5959">
        <f t="shared" ca="1" si="547"/>
        <v>1.3616579001467359</v>
      </c>
      <c r="AH5959">
        <f t="shared" ca="1" si="548"/>
        <v>40.997269809641125</v>
      </c>
      <c r="AI5959">
        <f t="shared" ca="1" si="549"/>
        <v>0.95947542455980039</v>
      </c>
      <c r="AX5959">
        <f t="shared" ca="1" si="550"/>
        <v>1.6990024248078572</v>
      </c>
    </row>
    <row r="5960" spans="1:50">
      <c r="A5960">
        <f t="shared" ca="1" si="546"/>
        <v>0.72305753173934828</v>
      </c>
      <c r="R5960">
        <f t="shared" ca="1" si="547"/>
        <v>-0.41518576255143425</v>
      </c>
      <c r="AH5960">
        <f t="shared" ca="1" si="548"/>
        <v>12.766187302640795</v>
      </c>
      <c r="AI5960">
        <f t="shared" ca="1" si="549"/>
        <v>0.30682159600898617</v>
      </c>
      <c r="AX5960">
        <f t="shared" ca="1" si="550"/>
        <v>0.79952780602763696</v>
      </c>
    </row>
    <row r="5961" spans="1:50">
      <c r="A5961">
        <f t="shared" ca="1" si="546"/>
        <v>0.68931253970963891</v>
      </c>
      <c r="R5961">
        <f t="shared" ca="1" si="547"/>
        <v>0.31880847763091957</v>
      </c>
      <c r="AH5961">
        <f t="shared" ca="1" si="548"/>
        <v>15.006652422733211</v>
      </c>
      <c r="AI5961">
        <f t="shared" ca="1" si="549"/>
        <v>0.3877328126682984</v>
      </c>
      <c r="AX5961">
        <f t="shared" ca="1" si="550"/>
        <v>0.30411069348869951</v>
      </c>
    </row>
    <row r="5962" spans="1:50">
      <c r="A5962">
        <f t="shared" ca="1" si="546"/>
        <v>0.98471359833042804</v>
      </c>
      <c r="R5962">
        <f t="shared" ca="1" si="547"/>
        <v>-0.34335435242584061</v>
      </c>
      <c r="AH5962">
        <f t="shared" ca="1" si="548"/>
        <v>6.6355668981011009</v>
      </c>
      <c r="AI5962">
        <f t="shared" ca="1" si="549"/>
        <v>8.8061496118350124E-2</v>
      </c>
      <c r="AX5962">
        <f t="shared" ca="1" si="550"/>
        <v>0.40393901166585111</v>
      </c>
    </row>
    <row r="5963" spans="1:50">
      <c r="A5963">
        <f t="shared" ca="1" si="546"/>
        <v>0.74145692492303938</v>
      </c>
      <c r="R5963">
        <f t="shared" ca="1" si="547"/>
        <v>-0.25770991574926932</v>
      </c>
      <c r="AH5963">
        <f t="shared" ca="1" si="548"/>
        <v>11.801732924453887</v>
      </c>
      <c r="AI5963">
        <f t="shared" ca="1" si="549"/>
        <v>0.27044619621262478</v>
      </c>
      <c r="AX5963">
        <f t="shared" ca="1" si="550"/>
        <v>2.8319654259849356</v>
      </c>
    </row>
    <row r="5964" spans="1:50">
      <c r="A5964">
        <f t="shared" ca="1" si="546"/>
        <v>0.37297458101927117</v>
      </c>
      <c r="R5964">
        <f t="shared" ca="1" si="547"/>
        <v>-1.0508632399923823</v>
      </c>
      <c r="AH5964">
        <f t="shared" ca="1" si="548"/>
        <v>23.445937799839843</v>
      </c>
      <c r="AI5964">
        <f t="shared" ca="1" si="549"/>
        <v>0.64744089033501284</v>
      </c>
      <c r="AX5964">
        <f t="shared" ca="1" si="550"/>
        <v>4.2349092643618365</v>
      </c>
    </row>
    <row r="5965" spans="1:50">
      <c r="A5965">
        <f t="shared" ca="1" si="546"/>
        <v>0.16409620036891204</v>
      </c>
      <c r="R5965">
        <f t="shared" ca="1" si="547"/>
        <v>0.84816311536871714</v>
      </c>
      <c r="AH5965">
        <f t="shared" ca="1" si="548"/>
        <v>9.9566086256181094</v>
      </c>
      <c r="AI5965">
        <f t="shared" ca="1" si="549"/>
        <v>0.19826811064746586</v>
      </c>
      <c r="AX5965">
        <f t="shared" ca="1" si="550"/>
        <v>2.2133163617431575</v>
      </c>
    </row>
    <row r="5966" spans="1:50">
      <c r="A5966">
        <f t="shared" ca="1" si="546"/>
        <v>0.69712368194514041</v>
      </c>
      <c r="R5966">
        <f t="shared" ca="1" si="547"/>
        <v>-0.88603323371281695</v>
      </c>
      <c r="AH5966">
        <f t="shared" ca="1" si="548"/>
        <v>9.2019874987573296</v>
      </c>
      <c r="AI5966">
        <f t="shared" ca="1" si="549"/>
        <v>0.16935314785457234</v>
      </c>
      <c r="AX5966">
        <f t="shared" ca="1" si="550"/>
        <v>0.10776680162860604</v>
      </c>
    </row>
    <row r="5967" spans="1:50">
      <c r="A5967">
        <f t="shared" ca="1" si="546"/>
        <v>0.75762410521368673</v>
      </c>
      <c r="R5967">
        <f t="shared" ca="1" si="547"/>
        <v>-0.7827307015637871</v>
      </c>
      <c r="AH5967">
        <f t="shared" ca="1" si="548"/>
        <v>19.75391619555003</v>
      </c>
      <c r="AI5967">
        <f t="shared" ca="1" si="549"/>
        <v>0.54258720724709453</v>
      </c>
      <c r="AX5967">
        <f t="shared" ca="1" si="550"/>
        <v>1.5223441235325159</v>
      </c>
    </row>
    <row r="5968" spans="1:50">
      <c r="A5968">
        <f t="shared" ca="1" si="546"/>
        <v>2.1635965247692845E-2</v>
      </c>
      <c r="R5968">
        <f t="shared" ca="1" si="547"/>
        <v>1.5727466970249353</v>
      </c>
      <c r="AH5968">
        <f t="shared" ca="1" si="548"/>
        <v>13.849928091779951</v>
      </c>
      <c r="AI5968">
        <f t="shared" ca="1" si="549"/>
        <v>0.34658615051525965</v>
      </c>
      <c r="AX5968">
        <f t="shared" ca="1" si="550"/>
        <v>2.523618378181367</v>
      </c>
    </row>
    <row r="5969" spans="1:50">
      <c r="A5969">
        <f t="shared" ca="1" si="546"/>
        <v>0.9441764216666455</v>
      </c>
      <c r="R5969">
        <f t="shared" ca="1" si="547"/>
        <v>-1.1419401620983274</v>
      </c>
      <c r="AH5969">
        <f t="shared" ca="1" si="548"/>
        <v>10.966393850371091</v>
      </c>
      <c r="AI5969">
        <f t="shared" ca="1" si="549"/>
        <v>0.23818879547782601</v>
      </c>
      <c r="AX5969">
        <f t="shared" ca="1" si="550"/>
        <v>0.86566383909131794</v>
      </c>
    </row>
    <row r="5970" spans="1:50">
      <c r="A5970">
        <f t="shared" ca="1" si="546"/>
        <v>0.73730864539348195</v>
      </c>
      <c r="R5970">
        <f t="shared" ca="1" si="547"/>
        <v>4.0057464100532646E-2</v>
      </c>
      <c r="AH5970">
        <f t="shared" ca="1" si="548"/>
        <v>24.85247139265029</v>
      </c>
      <c r="AI5970">
        <f t="shared" ca="1" si="549"/>
        <v>0.68380090247126402</v>
      </c>
      <c r="AX5970">
        <f t="shared" ca="1" si="550"/>
        <v>0.8107190671376121</v>
      </c>
    </row>
    <row r="5971" spans="1:50">
      <c r="A5971">
        <f t="shared" ca="1" si="546"/>
        <v>0.97734837367676441</v>
      </c>
      <c r="R5971">
        <f t="shared" ca="1" si="547"/>
        <v>-0.56637615260850793</v>
      </c>
      <c r="AH5971">
        <f t="shared" ca="1" si="548"/>
        <v>17.585307588637811</v>
      </c>
      <c r="AI5971">
        <f t="shared" ca="1" si="549"/>
        <v>0.47464385793838926</v>
      </c>
      <c r="AX5971">
        <f t="shared" ca="1" si="550"/>
        <v>1.7318278951394075</v>
      </c>
    </row>
    <row r="5972" spans="1:50">
      <c r="A5972">
        <f t="shared" ca="1" si="546"/>
        <v>0.62249617687037939</v>
      </c>
      <c r="R5972">
        <f t="shared" ca="1" si="547"/>
        <v>0.13283761945658204</v>
      </c>
      <c r="AH5972">
        <f t="shared" ca="1" si="548"/>
        <v>25.139037342112804</v>
      </c>
      <c r="AI5972">
        <f t="shared" ca="1" si="549"/>
        <v>0.69096626786156923</v>
      </c>
      <c r="AX5972">
        <f t="shared" ca="1" si="550"/>
        <v>1.6002259232196041</v>
      </c>
    </row>
    <row r="5973" spans="1:50">
      <c r="A5973">
        <f t="shared" ca="1" si="546"/>
        <v>0.30264253573425703</v>
      </c>
      <c r="R5973">
        <f t="shared" ca="1" si="547"/>
        <v>-8.2353948770600427E-3</v>
      </c>
      <c r="AH5973">
        <f t="shared" ca="1" si="548"/>
        <v>39.185099770454514</v>
      </c>
      <c r="AI5973">
        <f t="shared" ca="1" si="549"/>
        <v>0.94151896651248845</v>
      </c>
      <c r="AX5973">
        <f t="shared" ca="1" si="550"/>
        <v>6.4873357424325064</v>
      </c>
    </row>
    <row r="5974" spans="1:50">
      <c r="A5974">
        <f t="shared" ca="1" si="546"/>
        <v>0.58348010820107543</v>
      </c>
      <c r="R5974">
        <f t="shared" ca="1" si="547"/>
        <v>0.20615275912595896</v>
      </c>
      <c r="AH5974">
        <f t="shared" ca="1" si="548"/>
        <v>8.579485391046779</v>
      </c>
      <c r="AI5974">
        <f t="shared" ca="1" si="549"/>
        <v>0.14721513915037021</v>
      </c>
      <c r="AX5974">
        <f t="shared" ca="1" si="550"/>
        <v>4.7151817205917004</v>
      </c>
    </row>
    <row r="5975" spans="1:50">
      <c r="A5975">
        <f t="shared" ca="1" si="546"/>
        <v>0.88298890753487802</v>
      </c>
      <c r="R5975">
        <f t="shared" ca="1" si="547"/>
        <v>-1.9642694754182042E-3</v>
      </c>
      <c r="AH5975">
        <f t="shared" ca="1" si="548"/>
        <v>10.501640963530612</v>
      </c>
      <c r="AI5975">
        <f t="shared" ca="1" si="549"/>
        <v>0.2199398167130785</v>
      </c>
      <c r="AX5975">
        <f t="shared" ca="1" si="550"/>
        <v>1.9075236041303079</v>
      </c>
    </row>
    <row r="5976" spans="1:50">
      <c r="A5976">
        <f t="shared" ca="1" si="546"/>
        <v>0.61817084413538803</v>
      </c>
      <c r="R5976">
        <f t="shared" ca="1" si="547"/>
        <v>0.60294894229595042</v>
      </c>
      <c r="AH5976">
        <f t="shared" ca="1" si="548"/>
        <v>19.989747216099097</v>
      </c>
      <c r="AI5976">
        <f t="shared" ca="1" si="549"/>
        <v>0.5496923639231841</v>
      </c>
      <c r="AX5976">
        <f t="shared" ca="1" si="550"/>
        <v>4.0725540996541456</v>
      </c>
    </row>
    <row r="5977" spans="1:50">
      <c r="A5977">
        <f t="shared" ca="1" si="546"/>
        <v>0.45058307971692602</v>
      </c>
      <c r="R5977">
        <f t="shared" ca="1" si="547"/>
        <v>1.1799975103842764</v>
      </c>
      <c r="AH5977">
        <f t="shared" ca="1" si="548"/>
        <v>17.206232695194878</v>
      </c>
      <c r="AI5977">
        <f t="shared" ca="1" si="549"/>
        <v>0.46228441297914713</v>
      </c>
      <c r="AX5977">
        <f t="shared" ca="1" si="550"/>
        <v>0.78862515428771562</v>
      </c>
    </row>
    <row r="5978" spans="1:50">
      <c r="A5978">
        <f t="shared" ca="1" si="546"/>
        <v>0.68993221933044746</v>
      </c>
      <c r="R5978">
        <f t="shared" ca="1" si="547"/>
        <v>-0.30576436575273352</v>
      </c>
      <c r="AH5978">
        <f t="shared" ca="1" si="548"/>
        <v>20.056930173506256</v>
      </c>
      <c r="AI5978">
        <f t="shared" ca="1" si="549"/>
        <v>0.55170628468285998</v>
      </c>
      <c r="AX5978">
        <f t="shared" ca="1" si="550"/>
        <v>1.5732812512694723</v>
      </c>
    </row>
    <row r="5979" spans="1:50">
      <c r="A5979">
        <f t="shared" ca="1" si="546"/>
        <v>0.28823656133513142</v>
      </c>
      <c r="R5979">
        <f t="shared" ca="1" si="547"/>
        <v>0.10635783902651587</v>
      </c>
      <c r="AH5979">
        <f t="shared" ca="1" si="548"/>
        <v>36.327675758212379</v>
      </c>
      <c r="AI5979">
        <f t="shared" ca="1" si="549"/>
        <v>0.90653377491371323</v>
      </c>
      <c r="AX5979">
        <f t="shared" ca="1" si="550"/>
        <v>0.30442656295389142</v>
      </c>
    </row>
    <row r="5980" spans="1:50">
      <c r="A5980">
        <f t="shared" ca="1" si="546"/>
        <v>0.25076465647662882</v>
      </c>
      <c r="R5980">
        <f t="shared" ca="1" si="547"/>
        <v>0.72799615250460448</v>
      </c>
      <c r="AH5980">
        <f t="shared" ca="1" si="548"/>
        <v>30.649916231216274</v>
      </c>
      <c r="AI5980">
        <f t="shared" ca="1" si="549"/>
        <v>0.8127871290705263</v>
      </c>
      <c r="AX5980">
        <f t="shared" ca="1" si="550"/>
        <v>3.1163135039985459</v>
      </c>
    </row>
    <row r="5981" spans="1:50">
      <c r="A5981">
        <f t="shared" ca="1" si="546"/>
        <v>0.8759879386943431</v>
      </c>
      <c r="R5981">
        <f t="shared" ca="1" si="547"/>
        <v>4.3312832252381937E-2</v>
      </c>
      <c r="AH5981">
        <f t="shared" ca="1" si="548"/>
        <v>14.875114599246025</v>
      </c>
      <c r="AI5981">
        <f t="shared" ca="1" si="549"/>
        <v>0.38312121279195011</v>
      </c>
      <c r="AX5981">
        <f t="shared" ca="1" si="550"/>
        <v>3.1994569443477876</v>
      </c>
    </row>
    <row r="5982" spans="1:50">
      <c r="A5982">
        <f t="shared" ca="1" si="546"/>
        <v>0.46970538925959748</v>
      </c>
      <c r="R5982">
        <f t="shared" ca="1" si="547"/>
        <v>-1.2852940098038728</v>
      </c>
      <c r="AH5982">
        <f t="shared" ca="1" si="548"/>
        <v>37.177520429840897</v>
      </c>
      <c r="AI5982">
        <f t="shared" ca="1" si="549"/>
        <v>0.9177920088364262</v>
      </c>
      <c r="AX5982">
        <f t="shared" ca="1" si="550"/>
        <v>3.3269922050029841</v>
      </c>
    </row>
    <row r="5983" spans="1:50">
      <c r="A5983">
        <f t="shared" ca="1" si="546"/>
        <v>0.62245093170248944</v>
      </c>
      <c r="R5983">
        <f t="shared" ca="1" si="547"/>
        <v>0.22699887610726477</v>
      </c>
      <c r="AH5983">
        <f t="shared" ca="1" si="548"/>
        <v>12.874111430870606</v>
      </c>
      <c r="AI5983">
        <f t="shared" ca="1" si="549"/>
        <v>0.31083419897629372</v>
      </c>
      <c r="AX5983">
        <f t="shared" ca="1" si="550"/>
        <v>0.50751879012415135</v>
      </c>
    </row>
    <row r="5984" spans="1:50">
      <c r="A5984">
        <f t="shared" ca="1" si="546"/>
        <v>0.98172761873837233</v>
      </c>
      <c r="R5984">
        <f t="shared" ca="1" si="547"/>
        <v>1.4264065234409076</v>
      </c>
      <c r="AH5984">
        <f t="shared" ca="1" si="548"/>
        <v>15.878866561822861</v>
      </c>
      <c r="AI5984">
        <f t="shared" ca="1" si="549"/>
        <v>0.41787412644705502</v>
      </c>
      <c r="AX5984">
        <f t="shared" ca="1" si="550"/>
        <v>6.8895205100304553</v>
      </c>
    </row>
    <row r="5985" spans="1:50">
      <c r="A5985">
        <f t="shared" ca="1" si="546"/>
        <v>0.68466791029378671</v>
      </c>
      <c r="R5985">
        <f t="shared" ca="1" si="547"/>
        <v>2.1123300418998976E-2</v>
      </c>
      <c r="AH5985">
        <f t="shared" ca="1" si="548"/>
        <v>43.767427825412007</v>
      </c>
      <c r="AI5985">
        <f t="shared" ca="1" si="549"/>
        <v>0.98057752204427573</v>
      </c>
      <c r="AX5985">
        <f t="shared" ca="1" si="550"/>
        <v>1.4289653938387021</v>
      </c>
    </row>
    <row r="5986" spans="1:50">
      <c r="A5986">
        <f t="shared" ca="1" si="546"/>
        <v>0.43570524667267552</v>
      </c>
      <c r="R5986">
        <f t="shared" ca="1" si="547"/>
        <v>1.4252740894206883</v>
      </c>
      <c r="AH5986">
        <f t="shared" ca="1" si="548"/>
        <v>13.63727426816947</v>
      </c>
      <c r="AI5986">
        <f t="shared" ca="1" si="549"/>
        <v>0.33887608867583496</v>
      </c>
      <c r="AX5986">
        <f t="shared" ca="1" si="550"/>
        <v>2.9214542894838685E-2</v>
      </c>
    </row>
    <row r="5987" spans="1:50">
      <c r="A5987">
        <f t="shared" ca="1" si="546"/>
        <v>0.20489168508013322</v>
      </c>
      <c r="R5987">
        <f t="shared" ca="1" si="547"/>
        <v>0.63145460432151768</v>
      </c>
      <c r="AH5987">
        <f t="shared" ca="1" si="548"/>
        <v>23.122507677496994</v>
      </c>
      <c r="AI5987">
        <f t="shared" ca="1" si="549"/>
        <v>0.63880020322689601</v>
      </c>
      <c r="AX5987">
        <f t="shared" ca="1" si="550"/>
        <v>1.4559979920412167</v>
      </c>
    </row>
    <row r="5988" spans="1:50">
      <c r="A5988">
        <f t="shared" ca="1" si="546"/>
        <v>0.54063746560701487</v>
      </c>
      <c r="R5988">
        <f t="shared" ca="1" si="547"/>
        <v>-1.349434989812025</v>
      </c>
      <c r="AH5988">
        <f t="shared" ca="1" si="548"/>
        <v>24.366643960316935</v>
      </c>
      <c r="AI5988">
        <f t="shared" ca="1" si="549"/>
        <v>0.67146552907142187</v>
      </c>
      <c r="AX5988">
        <f t="shared" ca="1" si="550"/>
        <v>0.22234999328734859</v>
      </c>
    </row>
    <row r="5989" spans="1:50">
      <c r="A5989">
        <f t="shared" ca="1" si="546"/>
        <v>0.13132715791416849</v>
      </c>
      <c r="R5989">
        <f t="shared" ca="1" si="547"/>
        <v>-2.120183466677386</v>
      </c>
      <c r="AH5989">
        <f t="shared" ca="1" si="548"/>
        <v>16.399740139196254</v>
      </c>
      <c r="AI5989">
        <f t="shared" ca="1" si="549"/>
        <v>0.43551126864323031</v>
      </c>
      <c r="AX5989">
        <f t="shared" ca="1" si="550"/>
        <v>9.625894333519032E-2</v>
      </c>
    </row>
    <row r="5990" spans="1:50">
      <c r="A5990">
        <f t="shared" ca="1" si="546"/>
        <v>2.7535622411720029E-2</v>
      </c>
      <c r="R5990">
        <f t="shared" ca="1" si="547"/>
        <v>-0.16955265088006041</v>
      </c>
      <c r="AH5990">
        <f t="shared" ca="1" si="548"/>
        <v>35.093894336564809</v>
      </c>
      <c r="AI5990">
        <f t="shared" ca="1" si="549"/>
        <v>0.88890400697525263</v>
      </c>
      <c r="AX5990">
        <f t="shared" ca="1" si="550"/>
        <v>4.753121345174109</v>
      </c>
    </row>
    <row r="5991" spans="1:50">
      <c r="A5991">
        <f t="shared" ca="1" si="546"/>
        <v>0.7840333703162472</v>
      </c>
      <c r="R5991">
        <f t="shared" ca="1" si="547"/>
        <v>-0.2151642614022618</v>
      </c>
      <c r="AH5991">
        <f t="shared" ca="1" si="548"/>
        <v>7.0234275492161142</v>
      </c>
      <c r="AI5991">
        <f t="shared" ca="1" si="549"/>
        <v>9.865706907817573E-2</v>
      </c>
      <c r="AX5991">
        <f t="shared" ca="1" si="550"/>
        <v>0.14527442726096629</v>
      </c>
    </row>
    <row r="5992" spans="1:50">
      <c r="A5992">
        <f t="shared" ca="1" si="546"/>
        <v>0.26088862162860094</v>
      </c>
      <c r="R5992">
        <f t="shared" ca="1" si="547"/>
        <v>1.0906998448028218</v>
      </c>
      <c r="AH5992">
        <f t="shared" ca="1" si="548"/>
        <v>24.240831362467926</v>
      </c>
      <c r="AI5992">
        <f t="shared" ca="1" si="549"/>
        <v>0.66823261555159197</v>
      </c>
      <c r="AX5992">
        <f t="shared" ca="1" si="550"/>
        <v>3.8996694542447292</v>
      </c>
    </row>
    <row r="5993" spans="1:50">
      <c r="A5993">
        <f t="shared" ca="1" si="546"/>
        <v>0.22744289896148862</v>
      </c>
      <c r="R5993">
        <f t="shared" ca="1" si="547"/>
        <v>-0.31831052173243868</v>
      </c>
      <c r="AH5993">
        <f t="shared" ca="1" si="548"/>
        <v>22.389453128361584</v>
      </c>
      <c r="AI5993">
        <f t="shared" ca="1" si="549"/>
        <v>0.61882885072452909</v>
      </c>
      <c r="AX5993">
        <f t="shared" ca="1" si="550"/>
        <v>7.5072337540504547E-2</v>
      </c>
    </row>
    <row r="5994" spans="1:50">
      <c r="A5994">
        <f t="shared" ca="1" si="546"/>
        <v>0.37528573151834654</v>
      </c>
      <c r="R5994">
        <f t="shared" ca="1" si="547"/>
        <v>-0.47113145873897838</v>
      </c>
      <c r="AH5994">
        <f t="shared" ca="1" si="548"/>
        <v>3.9334512376282347</v>
      </c>
      <c r="AI5994">
        <f t="shared" ca="1" si="549"/>
        <v>3.0944077277598181E-2</v>
      </c>
      <c r="AX5994">
        <f t="shared" ca="1" si="550"/>
        <v>1.0426409359035953</v>
      </c>
    </row>
    <row r="5995" spans="1:50">
      <c r="A5995">
        <f t="shared" ca="1" si="546"/>
        <v>0.836467181872803</v>
      </c>
      <c r="R5995">
        <f t="shared" ca="1" si="547"/>
        <v>-0.8111315683552629</v>
      </c>
      <c r="AH5995">
        <f t="shared" ca="1" si="548"/>
        <v>8.4773139180684893</v>
      </c>
      <c r="AI5995">
        <f t="shared" ca="1" si="549"/>
        <v>0.14372970253095541</v>
      </c>
      <c r="AX5995">
        <f t="shared" ca="1" si="550"/>
        <v>2.3645735605222429</v>
      </c>
    </row>
    <row r="5996" spans="1:50">
      <c r="A5996">
        <f t="shared" ca="1" si="546"/>
        <v>0.90206993385450018</v>
      </c>
      <c r="R5996">
        <f t="shared" ca="1" si="547"/>
        <v>0.52559473284589819</v>
      </c>
      <c r="AH5996">
        <f t="shared" ca="1" si="548"/>
        <v>20.794317926674985</v>
      </c>
      <c r="AI5996">
        <f t="shared" ca="1" si="549"/>
        <v>0.57351406731593091</v>
      </c>
      <c r="AX5996">
        <f t="shared" ca="1" si="550"/>
        <v>0.79266638829606628</v>
      </c>
    </row>
    <row r="5997" spans="1:50">
      <c r="A5997">
        <f t="shared" ca="1" si="546"/>
        <v>0.1101958058892889</v>
      </c>
      <c r="R5997">
        <f t="shared" ca="1" si="547"/>
        <v>0.88724198126304055</v>
      </c>
      <c r="AH5997">
        <f t="shared" ca="1" si="548"/>
        <v>11.152754353124052</v>
      </c>
      <c r="AI5997">
        <f t="shared" ca="1" si="549"/>
        <v>0.24544575282563885</v>
      </c>
      <c r="AX5997">
        <f t="shared" ca="1" si="550"/>
        <v>0.72070203387446807</v>
      </c>
    </row>
    <row r="5998" spans="1:50">
      <c r="A5998">
        <f t="shared" ca="1" si="546"/>
        <v>0.87007994596653182</v>
      </c>
      <c r="R5998">
        <f t="shared" ca="1" si="547"/>
        <v>-0.54549820477248345</v>
      </c>
      <c r="AH5998">
        <f t="shared" ca="1" si="548"/>
        <v>31.752657783247631</v>
      </c>
      <c r="AI5998">
        <f t="shared" ca="1" si="549"/>
        <v>0.8335172510123634</v>
      </c>
      <c r="AX5998">
        <f t="shared" ca="1" si="550"/>
        <v>0.49130557074740105</v>
      </c>
    </row>
    <row r="5999" spans="1:50">
      <c r="A5999">
        <f t="shared" ca="1" si="546"/>
        <v>0.96250202757890913</v>
      </c>
      <c r="R5999">
        <f t="shared" ca="1" si="547"/>
        <v>-0.90232610265542512</v>
      </c>
      <c r="AH5999">
        <f t="shared" ca="1" si="548"/>
        <v>33.305716211318355</v>
      </c>
      <c r="AI5999">
        <f t="shared" ca="1" si="549"/>
        <v>0.86065044439148053</v>
      </c>
      <c r="AX5999">
        <f t="shared" ca="1" si="550"/>
        <v>8.4773430943894224E-2</v>
      </c>
    </row>
    <row r="6000" spans="1:50">
      <c r="A6000">
        <f t="shared" ca="1" si="546"/>
        <v>0.60260841929339948</v>
      </c>
      <c r="R6000">
        <f t="shared" ca="1" si="547"/>
        <v>-1.152540660738534</v>
      </c>
      <c r="AH6000">
        <f t="shared" ca="1" si="548"/>
        <v>28.115259556911038</v>
      </c>
      <c r="AI6000">
        <f t="shared" ca="1" si="549"/>
        <v>0.76052906786931318</v>
      </c>
      <c r="AX6000">
        <f t="shared" ca="1" si="550"/>
        <v>0.43208267247321241</v>
      </c>
    </row>
    <row r="6001" spans="1:50">
      <c r="A6001">
        <f t="shared" ca="1" si="546"/>
        <v>0.64191752486763165</v>
      </c>
      <c r="R6001">
        <f t="shared" ca="1" si="547"/>
        <v>1.1069603073331067</v>
      </c>
      <c r="AH6001">
        <f t="shared" ca="1" si="548"/>
        <v>36.722714166873928</v>
      </c>
      <c r="AI6001">
        <f t="shared" ca="1" si="549"/>
        <v>0.91185684045273485</v>
      </c>
      <c r="AX6001">
        <f t="shared" ca="1" si="550"/>
        <v>0.76524116179208224</v>
      </c>
    </row>
    <row r="6002" spans="1:50">
      <c r="A6002">
        <f t="shared" ca="1" si="546"/>
        <v>0.32156156966062943</v>
      </c>
      <c r="R6002">
        <f t="shared" ca="1" si="547"/>
        <v>1.8446084770398612</v>
      </c>
      <c r="AH6002">
        <f t="shared" ca="1" si="548"/>
        <v>13.772736673258535</v>
      </c>
      <c r="AI6002">
        <f t="shared" ca="1" si="549"/>
        <v>0.34379269592746642</v>
      </c>
      <c r="AX6002">
        <f t="shared" ca="1" si="550"/>
        <v>2.5205797451848158</v>
      </c>
    </row>
    <row r="6003" spans="1:50">
      <c r="A6003">
        <f t="shared" ca="1" si="546"/>
        <v>0.1254847833458389</v>
      </c>
      <c r="R6003">
        <f t="shared" ca="1" si="547"/>
        <v>0.56760038606133334</v>
      </c>
      <c r="AH6003">
        <f t="shared" ca="1" si="548"/>
        <v>15.854452478993132</v>
      </c>
      <c r="AI6003">
        <f t="shared" ca="1" si="549"/>
        <v>0.41704079224533075</v>
      </c>
      <c r="AX6003">
        <f t="shared" ca="1" si="550"/>
        <v>0.7224427088954174</v>
      </c>
    </row>
    <row r="6004" spans="1:50">
      <c r="A6004">
        <f t="shared" ca="1" si="546"/>
        <v>0.33094932398728072</v>
      </c>
      <c r="R6004">
        <f t="shared" ca="1" si="547"/>
        <v>-0.13677792726754578</v>
      </c>
      <c r="AH6004">
        <f t="shared" ca="1" si="548"/>
        <v>9.6325920265438363</v>
      </c>
      <c r="AI6004">
        <f t="shared" ca="1" si="549"/>
        <v>0.18557365829967176</v>
      </c>
      <c r="AX6004">
        <f t="shared" ca="1" si="550"/>
        <v>12.664979049963833</v>
      </c>
    </row>
    <row r="6005" spans="1:50">
      <c r="A6005">
        <f t="shared" ca="1" si="546"/>
        <v>0.63229048743727823</v>
      </c>
      <c r="R6005">
        <f t="shared" ca="1" si="547"/>
        <v>1.4448597770494138</v>
      </c>
      <c r="AH6005">
        <f t="shared" ca="1" si="548"/>
        <v>6.8755655110024039</v>
      </c>
      <c r="AI6005">
        <f t="shared" ca="1" si="549"/>
        <v>9.4546802192171486E-2</v>
      </c>
      <c r="AX6005">
        <f t="shared" ca="1" si="550"/>
        <v>0.23499816284205305</v>
      </c>
    </row>
    <row r="6006" spans="1:50">
      <c r="A6006">
        <f t="shared" ca="1" si="546"/>
        <v>0.71560221382408606</v>
      </c>
      <c r="R6006">
        <f t="shared" ca="1" si="547"/>
        <v>-1.0911664690334182</v>
      </c>
      <c r="AH6006">
        <f t="shared" ca="1" si="548"/>
        <v>38.852385666405645</v>
      </c>
      <c r="AI6006">
        <f t="shared" ca="1" si="549"/>
        <v>0.93786534733472082</v>
      </c>
      <c r="AX6006">
        <f t="shared" ca="1" si="550"/>
        <v>5.6004795501160523</v>
      </c>
    </row>
    <row r="6007" spans="1:50">
      <c r="A6007">
        <f t="shared" ca="1" si="546"/>
        <v>5.5965950524032082E-2</v>
      </c>
      <c r="R6007">
        <f t="shared" ca="1" si="547"/>
        <v>0.90586648651699064</v>
      </c>
      <c r="AH6007">
        <f t="shared" ca="1" si="548"/>
        <v>18.873806179229252</v>
      </c>
      <c r="AI6007">
        <f t="shared" ca="1" si="549"/>
        <v>0.5155800291159065</v>
      </c>
      <c r="AX6007">
        <f t="shared" ca="1" si="550"/>
        <v>3.5845107163707759</v>
      </c>
    </row>
    <row r="6008" spans="1:50">
      <c r="A6008">
        <f t="shared" ca="1" si="546"/>
        <v>0.96042865172123437</v>
      </c>
      <c r="R6008">
        <f t="shared" ca="1" si="547"/>
        <v>-1.7856472781577121E-2</v>
      </c>
      <c r="AH6008">
        <f t="shared" ca="1" si="548"/>
        <v>19.175405505575043</v>
      </c>
      <c r="AI6008">
        <f t="shared" ca="1" si="549"/>
        <v>0.52492218712713323</v>
      </c>
      <c r="AX6008">
        <f t="shared" ca="1" si="550"/>
        <v>3.593554425221028E-2</v>
      </c>
    </row>
    <row r="6009" spans="1:50">
      <c r="A6009">
        <f t="shared" ca="1" si="546"/>
        <v>2.4871115751021744E-3</v>
      </c>
      <c r="R6009">
        <f t="shared" ca="1" si="547"/>
        <v>0.26160380771751968</v>
      </c>
      <c r="AH6009">
        <f t="shared" ca="1" si="548"/>
        <v>37.825410326354941</v>
      </c>
      <c r="AI6009">
        <f t="shared" ca="1" si="549"/>
        <v>0.92588968313918751</v>
      </c>
      <c r="AX6009">
        <f t="shared" ca="1" si="550"/>
        <v>0.21231758884263982</v>
      </c>
    </row>
    <row r="6010" spans="1:50">
      <c r="A6010">
        <f t="shared" ca="1" si="546"/>
        <v>0.31236393533121465</v>
      </c>
      <c r="R6010">
        <f t="shared" ca="1" si="547"/>
        <v>-0.11083096012551827</v>
      </c>
      <c r="AH6010">
        <f t="shared" ca="1" si="548"/>
        <v>8.6736189103025616</v>
      </c>
      <c r="AI6010">
        <f t="shared" ca="1" si="549"/>
        <v>0.15046333000231638</v>
      </c>
      <c r="AX6010">
        <f t="shared" ca="1" si="550"/>
        <v>4.594574105849043</v>
      </c>
    </row>
    <row r="6011" spans="1:50">
      <c r="A6011">
        <f t="shared" ca="1" si="546"/>
        <v>0.62098526143273336</v>
      </c>
      <c r="R6011">
        <f t="shared" ca="1" si="547"/>
        <v>1.1760314068756643</v>
      </c>
      <c r="AH6011">
        <f t="shared" ca="1" si="548"/>
        <v>25.214438576096619</v>
      </c>
      <c r="AI6011">
        <f t="shared" ca="1" si="549"/>
        <v>0.69283797245095635</v>
      </c>
      <c r="AX6011">
        <f t="shared" ca="1" si="550"/>
        <v>3.1941925621125526</v>
      </c>
    </row>
    <row r="6012" spans="1:50">
      <c r="A6012">
        <f t="shared" ca="1" si="546"/>
        <v>0.91923751981740431</v>
      </c>
      <c r="R6012">
        <f t="shared" ca="1" si="547"/>
        <v>0.73676742535477791</v>
      </c>
      <c r="AH6012">
        <f t="shared" ca="1" si="548"/>
        <v>4.5906793649184285</v>
      </c>
      <c r="AI6012">
        <f t="shared" ca="1" si="549"/>
        <v>4.2148674062975733E-2</v>
      </c>
      <c r="AX6012">
        <f t="shared" ca="1" si="550"/>
        <v>1.4324347697932456</v>
      </c>
    </row>
    <row r="6013" spans="1:50">
      <c r="A6013">
        <f t="shared" ca="1" si="546"/>
        <v>0.71788978730209063</v>
      </c>
      <c r="R6013">
        <f t="shared" ca="1" si="547"/>
        <v>0.2227898042732539</v>
      </c>
      <c r="AH6013">
        <f t="shared" ca="1" si="548"/>
        <v>14.40619496692787</v>
      </c>
      <c r="AI6013">
        <f t="shared" ca="1" si="549"/>
        <v>0.36654052163382445</v>
      </c>
      <c r="AX6013">
        <f t="shared" ca="1" si="550"/>
        <v>0.10721409182182344</v>
      </c>
    </row>
    <row r="6014" spans="1:50">
      <c r="A6014">
        <f t="shared" ca="1" si="546"/>
        <v>3.7502345313626728E-2</v>
      </c>
      <c r="R6014">
        <f t="shared" ca="1" si="547"/>
        <v>0.17893830023761628</v>
      </c>
      <c r="AH6014">
        <f t="shared" ca="1" si="548"/>
        <v>20.209541939161969</v>
      </c>
      <c r="AI6014">
        <f t="shared" ca="1" si="549"/>
        <v>0.55626430426272511</v>
      </c>
      <c r="AX6014">
        <f t="shared" ca="1" si="550"/>
        <v>1.5915233494069916</v>
      </c>
    </row>
    <row r="6015" spans="1:50">
      <c r="A6015">
        <f t="shared" ca="1" si="546"/>
        <v>0.37884817713157382</v>
      </c>
      <c r="R6015">
        <f t="shared" ca="1" si="547"/>
        <v>1.2124148009667146</v>
      </c>
      <c r="AH6015">
        <f t="shared" ca="1" si="548"/>
        <v>22.471588341760693</v>
      </c>
      <c r="AI6015">
        <f t="shared" ca="1" si="549"/>
        <v>0.62109327578725715</v>
      </c>
      <c r="AX6015">
        <f t="shared" ca="1" si="550"/>
        <v>1.2622043098891884</v>
      </c>
    </row>
    <row r="6016" spans="1:50">
      <c r="A6016">
        <f t="shared" ca="1" si="546"/>
        <v>0.68820070180224324</v>
      </c>
      <c r="R6016">
        <f t="shared" ca="1" si="547"/>
        <v>-0.81482007677893975</v>
      </c>
      <c r="AH6016">
        <f t="shared" ca="1" si="548"/>
        <v>11.660605278710577</v>
      </c>
      <c r="AI6016">
        <f t="shared" ca="1" si="549"/>
        <v>0.26504540620258221</v>
      </c>
      <c r="AX6016">
        <f t="shared" ca="1" si="550"/>
        <v>7.5762474736705343</v>
      </c>
    </row>
    <row r="6017" spans="1:50">
      <c r="A6017">
        <f t="shared" ca="1" si="546"/>
        <v>0.90900956561902002</v>
      </c>
      <c r="R6017">
        <f t="shared" ca="1" si="547"/>
        <v>0.12075560422073417</v>
      </c>
      <c r="AH6017">
        <f t="shared" ca="1" si="548"/>
        <v>22.543841015108136</v>
      </c>
      <c r="AI6017">
        <f t="shared" ca="1" si="549"/>
        <v>0.62307966689817085</v>
      </c>
      <c r="AX6017">
        <f t="shared" ca="1" si="550"/>
        <v>0.30851779406463498</v>
      </c>
    </row>
    <row r="6018" spans="1:50">
      <c r="A6018">
        <f t="shared" ca="1" si="546"/>
        <v>3.3434414178284078E-2</v>
      </c>
      <c r="R6018">
        <f t="shared" ca="1" si="547"/>
        <v>1.2044131634050643</v>
      </c>
      <c r="AH6018">
        <f t="shared" ca="1" si="548"/>
        <v>14.491954563100755</v>
      </c>
      <c r="AI6018">
        <f t="shared" ca="1" si="549"/>
        <v>0.36958935462554932</v>
      </c>
      <c r="AX6018">
        <f t="shared" ca="1" si="550"/>
        <v>0.10409167505538078</v>
      </c>
    </row>
    <row r="6019" spans="1:50">
      <c r="A6019">
        <f t="shared" ref="A6019:A6082" ca="1" si="551">RAND()</f>
        <v>0.97537137802653073</v>
      </c>
      <c r="R6019">
        <f t="shared" ref="R6019:R6082" ca="1" si="552">_xlfn.NORM.INV(RAND(),0,1)</f>
        <v>0.24153976270043662</v>
      </c>
      <c r="AH6019">
        <f t="shared" ref="AH6019:AH6082" ca="1" si="553">IF(AI6019&lt;$AL$4,$AL$1+SQRT(AI6019*($AL$2-$AL$1)*($AL$3-$AL$1)),$AL$2-SQRT((1-AI6019)*($AL$2-$AL$1)*($AL$2-$AL$3)))</f>
        <v>36.83052096343237</v>
      </c>
      <c r="AI6019">
        <f t="shared" ref="AI6019:AI6082" ca="1" si="554">RAND()</f>
        <v>0.91328241095270291</v>
      </c>
      <c r="AX6019">
        <f t="shared" ref="AX6019:AX6082" ca="1" si="555">-LN(1-RAND())/$AW$2</f>
        <v>0.14457188018060929</v>
      </c>
    </row>
    <row r="6020" spans="1:50">
      <c r="A6020">
        <f t="shared" ca="1" si="551"/>
        <v>0.65807469862362067</v>
      </c>
      <c r="R6020">
        <f t="shared" ca="1" si="552"/>
        <v>9.5128956117877861E-2</v>
      </c>
      <c r="AH6020">
        <f t="shared" ca="1" si="553"/>
        <v>16.965395987695281</v>
      </c>
      <c r="AI6020">
        <f t="shared" ca="1" si="554"/>
        <v>0.45435746887511042</v>
      </c>
      <c r="AX6020">
        <f t="shared" ca="1" si="555"/>
        <v>2.8390783435492168</v>
      </c>
    </row>
    <row r="6021" spans="1:50">
      <c r="A6021">
        <f t="shared" ca="1" si="551"/>
        <v>0.88631343105402038</v>
      </c>
      <c r="R6021">
        <f t="shared" ca="1" si="552"/>
        <v>-1.4338310478247487</v>
      </c>
      <c r="AH6021">
        <f t="shared" ca="1" si="553"/>
        <v>6.5945526037122928</v>
      </c>
      <c r="AI6021">
        <f t="shared" ca="1" si="554"/>
        <v>8.6976248086257146E-2</v>
      </c>
      <c r="AX6021">
        <f t="shared" ca="1" si="555"/>
        <v>2.3682688793591766</v>
      </c>
    </row>
    <row r="6022" spans="1:50">
      <c r="A6022">
        <f t="shared" ca="1" si="551"/>
        <v>0.45698576503420385</v>
      </c>
      <c r="R6022">
        <f t="shared" ca="1" si="552"/>
        <v>7.3634504746881657E-2</v>
      </c>
      <c r="AH6022">
        <f t="shared" ca="1" si="553"/>
        <v>38.675999281405424</v>
      </c>
      <c r="AI6022">
        <f t="shared" ca="1" si="554"/>
        <v>0.93588350386263475</v>
      </c>
      <c r="AX6022">
        <f t="shared" ca="1" si="555"/>
        <v>0.5183747010403682</v>
      </c>
    </row>
    <row r="6023" spans="1:50">
      <c r="A6023">
        <f t="shared" ca="1" si="551"/>
        <v>0.89956471476459932</v>
      </c>
      <c r="R6023">
        <f t="shared" ca="1" si="552"/>
        <v>-0.69792557568605029</v>
      </c>
      <c r="AH6023">
        <f t="shared" ca="1" si="553"/>
        <v>15.478866733606935</v>
      </c>
      <c r="AI6023">
        <f t="shared" ca="1" si="554"/>
        <v>0.40414567900196485</v>
      </c>
      <c r="AX6023">
        <f t="shared" ca="1" si="555"/>
        <v>0.9730288324417502</v>
      </c>
    </row>
    <row r="6024" spans="1:50">
      <c r="A6024">
        <f t="shared" ca="1" si="551"/>
        <v>0.18878656082206013</v>
      </c>
      <c r="R6024">
        <f t="shared" ca="1" si="552"/>
        <v>-0.48341532983716867</v>
      </c>
      <c r="AH6024">
        <f t="shared" ca="1" si="553"/>
        <v>16.096255206820814</v>
      </c>
      <c r="AI6024">
        <f t="shared" ca="1" si="554"/>
        <v>0.42526804449948763</v>
      </c>
      <c r="AX6024">
        <f t="shared" ca="1" si="555"/>
        <v>2.0752664928850382</v>
      </c>
    </row>
    <row r="6025" spans="1:50">
      <c r="A6025">
        <f t="shared" ca="1" si="551"/>
        <v>0.73597301117827119</v>
      </c>
      <c r="R6025">
        <f t="shared" ca="1" si="552"/>
        <v>0.22445027315474125</v>
      </c>
      <c r="AH6025">
        <f t="shared" ca="1" si="553"/>
        <v>16.113104564917961</v>
      </c>
      <c r="AI6025">
        <f t="shared" ca="1" si="554"/>
        <v>0.42583915888590806</v>
      </c>
      <c r="AX6025">
        <f t="shared" ca="1" si="555"/>
        <v>1.6378042045811942</v>
      </c>
    </row>
    <row r="6026" spans="1:50">
      <c r="A6026">
        <f t="shared" ca="1" si="551"/>
        <v>0.76011849206425652</v>
      </c>
      <c r="R6026">
        <f t="shared" ca="1" si="552"/>
        <v>0.61272171835806799</v>
      </c>
      <c r="AH6026">
        <f t="shared" ca="1" si="553"/>
        <v>17.601843117630175</v>
      </c>
      <c r="AI6026">
        <f t="shared" ca="1" si="554"/>
        <v>0.47517971531267633</v>
      </c>
      <c r="AX6026">
        <f t="shared" ca="1" si="555"/>
        <v>3.2994080476911334</v>
      </c>
    </row>
    <row r="6027" spans="1:50">
      <c r="A6027">
        <f t="shared" ca="1" si="551"/>
        <v>0.93170696419584431</v>
      </c>
      <c r="R6027">
        <f t="shared" ca="1" si="552"/>
        <v>0.53545414731152319</v>
      </c>
      <c r="AH6027">
        <f t="shared" ca="1" si="553"/>
        <v>23.957861049521103</v>
      </c>
      <c r="AI6027">
        <f t="shared" ca="1" si="554"/>
        <v>0.66090349944197502</v>
      </c>
      <c r="AX6027">
        <f t="shared" ca="1" si="555"/>
        <v>1.4746298955211954</v>
      </c>
    </row>
    <row r="6028" spans="1:50">
      <c r="A6028">
        <f t="shared" ca="1" si="551"/>
        <v>0.95404939102900821</v>
      </c>
      <c r="R6028">
        <f t="shared" ca="1" si="552"/>
        <v>0.10461853626236922</v>
      </c>
      <c r="AH6028">
        <f t="shared" ca="1" si="553"/>
        <v>4.8519632286739389</v>
      </c>
      <c r="AI6028">
        <f t="shared" ca="1" si="554"/>
        <v>4.7083094344808063E-2</v>
      </c>
      <c r="AX6028">
        <f t="shared" ca="1" si="555"/>
        <v>4.3028535373804263E-4</v>
      </c>
    </row>
    <row r="6029" spans="1:50">
      <c r="A6029">
        <f t="shared" ca="1" si="551"/>
        <v>0.6152496266191616</v>
      </c>
      <c r="R6029">
        <f t="shared" ca="1" si="552"/>
        <v>1.8060329112087046</v>
      </c>
      <c r="AH6029">
        <f t="shared" ca="1" si="553"/>
        <v>23.886043440683249</v>
      </c>
      <c r="AI6029">
        <f t="shared" ca="1" si="554"/>
        <v>0.65903063640905879</v>
      </c>
      <c r="AX6029">
        <f t="shared" ca="1" si="555"/>
        <v>0.53692589392760082</v>
      </c>
    </row>
    <row r="6030" spans="1:50">
      <c r="A6030">
        <f t="shared" ca="1" si="551"/>
        <v>0.51501050513957303</v>
      </c>
      <c r="R6030">
        <f t="shared" ca="1" si="552"/>
        <v>8.097699492918313E-2</v>
      </c>
      <c r="AH6030">
        <f t="shared" ca="1" si="553"/>
        <v>16.223186814662554</v>
      </c>
      <c r="AI6030">
        <f t="shared" ca="1" si="554"/>
        <v>0.42956344552140713</v>
      </c>
      <c r="AX6030">
        <f t="shared" ca="1" si="555"/>
        <v>2.5951509505876511</v>
      </c>
    </row>
    <row r="6031" spans="1:50">
      <c r="A6031">
        <f t="shared" ca="1" si="551"/>
        <v>0.85723333230327869</v>
      </c>
      <c r="R6031">
        <f t="shared" ca="1" si="552"/>
        <v>-1.0615658872508738</v>
      </c>
      <c r="AH6031">
        <f t="shared" ca="1" si="553"/>
        <v>32.303925587402972</v>
      </c>
      <c r="AI6031">
        <f t="shared" ca="1" si="554"/>
        <v>0.84342447519191444</v>
      </c>
      <c r="AX6031">
        <f t="shared" ca="1" si="555"/>
        <v>2.246667639190369</v>
      </c>
    </row>
    <row r="6032" spans="1:50">
      <c r="A6032">
        <f t="shared" ca="1" si="551"/>
        <v>0.17752655702588716</v>
      </c>
      <c r="R6032">
        <f t="shared" ca="1" si="552"/>
        <v>-0.41825826135917521</v>
      </c>
      <c r="AH6032">
        <f t="shared" ca="1" si="553"/>
        <v>9.673362238925737</v>
      </c>
      <c r="AI6032">
        <f t="shared" ca="1" si="554"/>
        <v>0.18714787401094868</v>
      </c>
      <c r="AX6032">
        <f t="shared" ca="1" si="555"/>
        <v>0.16642941170189662</v>
      </c>
    </row>
    <row r="6033" spans="1:50">
      <c r="A6033">
        <f t="shared" ca="1" si="551"/>
        <v>0.1330438903374872</v>
      </c>
      <c r="R6033">
        <f t="shared" ca="1" si="552"/>
        <v>-0.42798612281266674</v>
      </c>
      <c r="AH6033">
        <f t="shared" ca="1" si="553"/>
        <v>13.536077030838982</v>
      </c>
      <c r="AI6033">
        <f t="shared" ca="1" si="554"/>
        <v>0.3351911608495457</v>
      </c>
      <c r="AX6033">
        <f t="shared" ca="1" si="555"/>
        <v>0.62098287323576773</v>
      </c>
    </row>
    <row r="6034" spans="1:50">
      <c r="A6034">
        <f t="shared" ca="1" si="551"/>
        <v>0.99124218439078104</v>
      </c>
      <c r="R6034">
        <f t="shared" ca="1" si="552"/>
        <v>-0.73175136026762488</v>
      </c>
      <c r="AH6034">
        <f t="shared" ca="1" si="553"/>
        <v>22.941314874481751</v>
      </c>
      <c r="AI6034">
        <f t="shared" ca="1" si="554"/>
        <v>0.63391377963902873</v>
      </c>
      <c r="AX6034">
        <f t="shared" ca="1" si="555"/>
        <v>3.2815195443901128</v>
      </c>
    </row>
    <row r="6035" spans="1:50">
      <c r="A6035">
        <f t="shared" ca="1" si="551"/>
        <v>0.30395727812001294</v>
      </c>
      <c r="R6035">
        <f t="shared" ca="1" si="552"/>
        <v>0.11212437297605239</v>
      </c>
      <c r="AH6035">
        <f t="shared" ca="1" si="553"/>
        <v>19.711862288762177</v>
      </c>
      <c r="AI6035">
        <f t="shared" ca="1" si="554"/>
        <v>0.5413143569925466</v>
      </c>
      <c r="AX6035">
        <f t="shared" ca="1" si="555"/>
        <v>8.9342718607045537</v>
      </c>
    </row>
    <row r="6036" spans="1:50">
      <c r="A6036">
        <f t="shared" ca="1" si="551"/>
        <v>0.38735835305564936</v>
      </c>
      <c r="R6036">
        <f t="shared" ca="1" si="552"/>
        <v>1.1942441887768356</v>
      </c>
      <c r="AH6036">
        <f t="shared" ca="1" si="553"/>
        <v>39.594312556455066</v>
      </c>
      <c r="AI6036">
        <f t="shared" ca="1" si="554"/>
        <v>0.94586083441362567</v>
      </c>
      <c r="AX6036">
        <f t="shared" ca="1" si="555"/>
        <v>1.9653154486473388</v>
      </c>
    </row>
    <row r="6037" spans="1:50">
      <c r="A6037">
        <f t="shared" ca="1" si="551"/>
        <v>0.69537286683331734</v>
      </c>
      <c r="R6037">
        <f t="shared" ca="1" si="552"/>
        <v>-0.27606287367569426</v>
      </c>
      <c r="AH6037">
        <f t="shared" ca="1" si="553"/>
        <v>8.9751064164853283</v>
      </c>
      <c r="AI6037">
        <f t="shared" ca="1" si="554"/>
        <v>0.16110507037447219</v>
      </c>
      <c r="AX6037">
        <f t="shared" ca="1" si="555"/>
        <v>0.49559455696583576</v>
      </c>
    </row>
    <row r="6038" spans="1:50">
      <c r="A6038">
        <f t="shared" ca="1" si="551"/>
        <v>0.64268900470013135</v>
      </c>
      <c r="R6038">
        <f t="shared" ca="1" si="552"/>
        <v>-2.3445229291833023</v>
      </c>
      <c r="AH6038">
        <f t="shared" ca="1" si="553"/>
        <v>10.940106199489293</v>
      </c>
      <c r="AI6038">
        <f t="shared" ca="1" si="554"/>
        <v>0.23716234814641268</v>
      </c>
      <c r="AX6038">
        <f t="shared" ca="1" si="555"/>
        <v>0.27342857103261436</v>
      </c>
    </row>
    <row r="6039" spans="1:50">
      <c r="A6039">
        <f t="shared" ca="1" si="551"/>
        <v>0.20579486741135988</v>
      </c>
      <c r="R6039">
        <f t="shared" ca="1" si="552"/>
        <v>1.403592377841008</v>
      </c>
      <c r="AH6039">
        <f t="shared" ca="1" si="553"/>
        <v>27.645789123337963</v>
      </c>
      <c r="AI6039">
        <f t="shared" ca="1" si="554"/>
        <v>0.75014462804086235</v>
      </c>
      <c r="AX6039">
        <f t="shared" ca="1" si="555"/>
        <v>3.8103555260120689</v>
      </c>
    </row>
    <row r="6040" spans="1:50">
      <c r="A6040">
        <f t="shared" ca="1" si="551"/>
        <v>0.99734947770759508</v>
      </c>
      <c r="R6040">
        <f t="shared" ca="1" si="552"/>
        <v>-2.0233089211286646</v>
      </c>
      <c r="AH6040">
        <f t="shared" ca="1" si="553"/>
        <v>8.8426264422454999</v>
      </c>
      <c r="AI6040">
        <f t="shared" ca="1" si="554"/>
        <v>0.15638408479419863</v>
      </c>
      <c r="AX6040">
        <f t="shared" ca="1" si="555"/>
        <v>1.2688908048429806</v>
      </c>
    </row>
    <row r="6041" spans="1:50">
      <c r="A6041">
        <f t="shared" ca="1" si="551"/>
        <v>3.1824877003154062E-2</v>
      </c>
      <c r="R6041">
        <f t="shared" ca="1" si="552"/>
        <v>-1.4224760400023955</v>
      </c>
      <c r="AH6041">
        <f t="shared" ca="1" si="553"/>
        <v>12.977531459925196</v>
      </c>
      <c r="AI6041">
        <f t="shared" ca="1" si="554"/>
        <v>0.3146684115995857</v>
      </c>
      <c r="AX6041">
        <f t="shared" ca="1" si="555"/>
        <v>2.2520521165952303</v>
      </c>
    </row>
    <row r="6042" spans="1:50">
      <c r="A6042">
        <f t="shared" ca="1" si="551"/>
        <v>0.88492102535245998</v>
      </c>
      <c r="R6042">
        <f t="shared" ca="1" si="552"/>
        <v>-1.0194988457176699</v>
      </c>
      <c r="AH6042">
        <f t="shared" ca="1" si="553"/>
        <v>12.713123010352284</v>
      </c>
      <c r="AI6042">
        <f t="shared" ca="1" si="554"/>
        <v>0.30484440217943964</v>
      </c>
      <c r="AX6042">
        <f t="shared" ca="1" si="555"/>
        <v>3.4864257682857462</v>
      </c>
    </row>
    <row r="6043" spans="1:50">
      <c r="A6043">
        <f t="shared" ca="1" si="551"/>
        <v>0.23840772808155941</v>
      </c>
      <c r="R6043">
        <f t="shared" ca="1" si="552"/>
        <v>-0.96948844671401246</v>
      </c>
      <c r="AH6043">
        <f t="shared" ca="1" si="553"/>
        <v>4.4087448249257148</v>
      </c>
      <c r="AI6043">
        <f t="shared" ca="1" si="554"/>
        <v>3.8874061862618547E-2</v>
      </c>
      <c r="AX6043">
        <f t="shared" ca="1" si="555"/>
        <v>4.1945942033963037</v>
      </c>
    </row>
    <row r="6044" spans="1:50">
      <c r="A6044">
        <f t="shared" ca="1" si="551"/>
        <v>0.55397599194169145</v>
      </c>
      <c r="R6044">
        <f t="shared" ca="1" si="552"/>
        <v>-9.327169785612606E-3</v>
      </c>
      <c r="AH6044">
        <f t="shared" ca="1" si="553"/>
        <v>8.771449928896434</v>
      </c>
      <c r="AI6044">
        <f t="shared" ca="1" si="554"/>
        <v>0.15387666771027453</v>
      </c>
      <c r="AX6044">
        <f t="shared" ca="1" si="555"/>
        <v>1.1791791446523798</v>
      </c>
    </row>
    <row r="6045" spans="1:50">
      <c r="A6045">
        <f t="shared" ca="1" si="551"/>
        <v>8.5492930357296992E-2</v>
      </c>
      <c r="R6045">
        <f t="shared" ca="1" si="552"/>
        <v>-1.2127408398122519</v>
      </c>
      <c r="AH6045">
        <f t="shared" ca="1" si="553"/>
        <v>8.3999975757988139</v>
      </c>
      <c r="AI6045">
        <f t="shared" ca="1" si="554"/>
        <v>0.14111991854685191</v>
      </c>
      <c r="AX6045">
        <f t="shared" ca="1" si="555"/>
        <v>0.21821009487430898</v>
      </c>
    </row>
    <row r="6046" spans="1:50">
      <c r="A6046">
        <f t="shared" ca="1" si="551"/>
        <v>0.32288652333327628</v>
      </c>
      <c r="R6046">
        <f t="shared" ca="1" si="552"/>
        <v>-1.5646661862216904</v>
      </c>
      <c r="AH6046">
        <f t="shared" ca="1" si="553"/>
        <v>18.503346668063944</v>
      </c>
      <c r="AI6046">
        <f t="shared" ca="1" si="554"/>
        <v>0.50398041444392072</v>
      </c>
      <c r="AX6046">
        <f t="shared" ca="1" si="555"/>
        <v>1.5650473924239481</v>
      </c>
    </row>
    <row r="6047" spans="1:50">
      <c r="A6047">
        <f t="shared" ca="1" si="551"/>
        <v>0.98602559784083899</v>
      </c>
      <c r="R6047">
        <f t="shared" ca="1" si="552"/>
        <v>-0.36710487504249256</v>
      </c>
      <c r="AH6047">
        <f t="shared" ca="1" si="553"/>
        <v>32.664070982697112</v>
      </c>
      <c r="AI6047">
        <f t="shared" ca="1" si="554"/>
        <v>0.84973278255351792</v>
      </c>
      <c r="AX6047">
        <f t="shared" ca="1" si="555"/>
        <v>1.1964465956765249</v>
      </c>
    </row>
    <row r="6048" spans="1:50">
      <c r="A6048">
        <f t="shared" ca="1" si="551"/>
        <v>0.15448881576684825</v>
      </c>
      <c r="R6048">
        <f t="shared" ca="1" si="552"/>
        <v>-1.8486755657294016</v>
      </c>
      <c r="AH6048">
        <f t="shared" ca="1" si="553"/>
        <v>13.672499826125247</v>
      </c>
      <c r="AI6048">
        <f t="shared" ca="1" si="554"/>
        <v>0.34015636555856488</v>
      </c>
      <c r="AX6048">
        <f t="shared" ca="1" si="555"/>
        <v>2.5911188667655645</v>
      </c>
    </row>
    <row r="6049" spans="1:50">
      <c r="A6049">
        <f t="shared" ca="1" si="551"/>
        <v>8.3564001903171481E-2</v>
      </c>
      <c r="R6049">
        <f t="shared" ca="1" si="552"/>
        <v>0.11588754915521254</v>
      </c>
      <c r="AH6049">
        <f t="shared" ca="1" si="553"/>
        <v>21.18241178440995</v>
      </c>
      <c r="AI6049">
        <f t="shared" ca="1" si="554"/>
        <v>0.58477330471834277</v>
      </c>
      <c r="AX6049">
        <f t="shared" ca="1" si="555"/>
        <v>3.4435626041981537</v>
      </c>
    </row>
    <row r="6050" spans="1:50">
      <c r="A6050">
        <f t="shared" ca="1" si="551"/>
        <v>4.6131582986320363E-2</v>
      </c>
      <c r="R6050">
        <f t="shared" ca="1" si="552"/>
        <v>2.1138340562260022E-2</v>
      </c>
      <c r="AH6050">
        <f t="shared" ca="1" si="553"/>
        <v>18.765191976676022</v>
      </c>
      <c r="AI6050">
        <f t="shared" ca="1" si="554"/>
        <v>0.51219338387304802</v>
      </c>
      <c r="AX6050">
        <f t="shared" ca="1" si="555"/>
        <v>1.2382800181747069</v>
      </c>
    </row>
    <row r="6051" spans="1:50">
      <c r="A6051">
        <f t="shared" ca="1" si="551"/>
        <v>0.8646347656713369</v>
      </c>
      <c r="R6051">
        <f t="shared" ca="1" si="552"/>
        <v>0.27717984609398866</v>
      </c>
      <c r="AH6051">
        <f t="shared" ca="1" si="553"/>
        <v>21.11321577920129</v>
      </c>
      <c r="AI6051">
        <f t="shared" ca="1" si="554"/>
        <v>0.58277684869050728</v>
      </c>
      <c r="AX6051">
        <f t="shared" ca="1" si="555"/>
        <v>3.1655191151136859</v>
      </c>
    </row>
    <row r="6052" spans="1:50">
      <c r="A6052">
        <f t="shared" ca="1" si="551"/>
        <v>0.77149124855443274</v>
      </c>
      <c r="R6052">
        <f t="shared" ca="1" si="552"/>
        <v>0.51595794975517273</v>
      </c>
      <c r="AH6052">
        <f t="shared" ca="1" si="553"/>
        <v>11.805340433677969</v>
      </c>
      <c r="AI6052">
        <f t="shared" ca="1" si="554"/>
        <v>0.27058399030638247</v>
      </c>
      <c r="AX6052">
        <f t="shared" ca="1" si="555"/>
        <v>0.38924425162226262</v>
      </c>
    </row>
    <row r="6053" spans="1:50">
      <c r="A6053">
        <f t="shared" ca="1" si="551"/>
        <v>0.14136235150609033</v>
      </c>
      <c r="R6053">
        <f t="shared" ca="1" si="552"/>
        <v>-0.340954401645987</v>
      </c>
      <c r="AH6053">
        <f t="shared" ca="1" si="553"/>
        <v>32.617515728766911</v>
      </c>
      <c r="AI6053">
        <f t="shared" ca="1" si="554"/>
        <v>0.84892462028016713</v>
      </c>
      <c r="AX6053">
        <f t="shared" ca="1" si="555"/>
        <v>3.2138063782699384</v>
      </c>
    </row>
    <row r="6054" spans="1:50">
      <c r="A6054">
        <f t="shared" ca="1" si="551"/>
        <v>0.16460824357029891</v>
      </c>
      <c r="R6054">
        <f t="shared" ca="1" si="552"/>
        <v>0.69230881240841191</v>
      </c>
      <c r="AH6054">
        <f t="shared" ca="1" si="553"/>
        <v>15.497505036701369</v>
      </c>
      <c r="AI6054">
        <f t="shared" ca="1" si="554"/>
        <v>0.40478892065377636</v>
      </c>
      <c r="AX6054">
        <f t="shared" ca="1" si="555"/>
        <v>1.9289677971426606</v>
      </c>
    </row>
    <row r="6055" spans="1:50">
      <c r="A6055">
        <f t="shared" ca="1" si="551"/>
        <v>0.76740854781807621</v>
      </c>
      <c r="R6055">
        <f t="shared" ca="1" si="552"/>
        <v>0.80655552505316785</v>
      </c>
      <c r="AH6055">
        <f t="shared" ca="1" si="553"/>
        <v>9.1594578922275378</v>
      </c>
      <c r="AI6055">
        <f t="shared" ca="1" si="554"/>
        <v>0.1677913377589787</v>
      </c>
      <c r="AX6055">
        <f t="shared" ca="1" si="555"/>
        <v>2.3386139265165555</v>
      </c>
    </row>
    <row r="6056" spans="1:50">
      <c r="A6056">
        <f t="shared" ca="1" si="551"/>
        <v>0.77716740488041602</v>
      </c>
      <c r="R6056">
        <f t="shared" ca="1" si="552"/>
        <v>-1.7226666536950639</v>
      </c>
      <c r="AH6056">
        <f t="shared" ca="1" si="553"/>
        <v>42.019141317438603</v>
      </c>
      <c r="AI6056">
        <f t="shared" ca="1" si="554"/>
        <v>0.9681529473444922</v>
      </c>
      <c r="AX6056">
        <f t="shared" ca="1" si="555"/>
        <v>0.33636079651054801</v>
      </c>
    </row>
    <row r="6057" spans="1:50">
      <c r="A6057">
        <f t="shared" ca="1" si="551"/>
        <v>0.374342454878832</v>
      </c>
      <c r="R6057">
        <f t="shared" ca="1" si="552"/>
        <v>-1.4113943224090477</v>
      </c>
      <c r="AH6057">
        <f t="shared" ca="1" si="553"/>
        <v>30.099536627140346</v>
      </c>
      <c r="AI6057">
        <f t="shared" ca="1" si="554"/>
        <v>0.80198577877273569</v>
      </c>
      <c r="AX6057">
        <f t="shared" ca="1" si="555"/>
        <v>0.40682891947360211</v>
      </c>
    </row>
    <row r="6058" spans="1:50">
      <c r="A6058">
        <f t="shared" ca="1" si="551"/>
        <v>0.61212997793014534</v>
      </c>
      <c r="R6058">
        <f t="shared" ca="1" si="552"/>
        <v>-0.11159196086134204</v>
      </c>
      <c r="AH6058">
        <f t="shared" ca="1" si="553"/>
        <v>32.397897913553393</v>
      </c>
      <c r="AI6058">
        <f t="shared" ca="1" si="554"/>
        <v>0.84508300106915601</v>
      </c>
      <c r="AX6058">
        <f t="shared" ca="1" si="555"/>
        <v>4.332253422512907</v>
      </c>
    </row>
    <row r="6059" spans="1:50">
      <c r="A6059">
        <f t="shared" ca="1" si="551"/>
        <v>0.96970744046033819</v>
      </c>
      <c r="R6059">
        <f t="shared" ca="1" si="552"/>
        <v>-0.41981641830997946</v>
      </c>
      <c r="AH6059">
        <f t="shared" ca="1" si="553"/>
        <v>20.021590716937162</v>
      </c>
      <c r="AI6059">
        <f t="shared" ca="1" si="554"/>
        <v>0.55064748842858591</v>
      </c>
      <c r="AX6059">
        <f t="shared" ca="1" si="555"/>
        <v>0.2408426085719001</v>
      </c>
    </row>
    <row r="6060" spans="1:50">
      <c r="A6060">
        <f t="shared" ca="1" si="551"/>
        <v>0.7792560742531246</v>
      </c>
      <c r="R6060">
        <f t="shared" ca="1" si="552"/>
        <v>0.62513574806987171</v>
      </c>
      <c r="AH6060">
        <f t="shared" ca="1" si="553"/>
        <v>39.761761842110921</v>
      </c>
      <c r="AI6060">
        <f t="shared" ca="1" si="554"/>
        <v>0.94758923971117204</v>
      </c>
      <c r="AX6060">
        <f t="shared" ca="1" si="555"/>
        <v>1.0516164537530703</v>
      </c>
    </row>
    <row r="6061" spans="1:50">
      <c r="A6061">
        <f t="shared" ca="1" si="551"/>
        <v>0.37368739348295243</v>
      </c>
      <c r="R6061">
        <f t="shared" ca="1" si="552"/>
        <v>0.82074305149419269</v>
      </c>
      <c r="AH6061">
        <f t="shared" ca="1" si="553"/>
        <v>4.0503895215474204</v>
      </c>
      <c r="AI6061">
        <f t="shared" ca="1" si="554"/>
        <v>3.2811310552522288E-2</v>
      </c>
      <c r="AX6061">
        <f t="shared" ca="1" si="555"/>
        <v>1.1036537748889705</v>
      </c>
    </row>
    <row r="6062" spans="1:50">
      <c r="A6062">
        <f t="shared" ca="1" si="551"/>
        <v>3.1785212891580761E-3</v>
      </c>
      <c r="R6062">
        <f t="shared" ca="1" si="552"/>
        <v>0.9784076064204611</v>
      </c>
      <c r="AH6062">
        <f t="shared" ca="1" si="553"/>
        <v>34.008154439060128</v>
      </c>
      <c r="AI6062">
        <f t="shared" ca="1" si="554"/>
        <v>0.87213043777752386</v>
      </c>
      <c r="AX6062">
        <f t="shared" ca="1" si="555"/>
        <v>8.8998528191180402</v>
      </c>
    </row>
    <row r="6063" spans="1:50">
      <c r="A6063">
        <f t="shared" ca="1" si="551"/>
        <v>0.91096088063532188</v>
      </c>
      <c r="R6063">
        <f t="shared" ca="1" si="552"/>
        <v>-0.88786930991977076</v>
      </c>
      <c r="AH6063">
        <f t="shared" ca="1" si="553"/>
        <v>13.115011008010768</v>
      </c>
      <c r="AI6063">
        <f t="shared" ca="1" si="554"/>
        <v>0.31974879353041652</v>
      </c>
      <c r="AX6063">
        <f t="shared" ca="1" si="555"/>
        <v>1.6999196864334447</v>
      </c>
    </row>
    <row r="6064" spans="1:50">
      <c r="A6064">
        <f t="shared" ca="1" si="551"/>
        <v>0.5571113363554866</v>
      </c>
      <c r="R6064">
        <f t="shared" ca="1" si="552"/>
        <v>0.71404930493255048</v>
      </c>
      <c r="AH6064">
        <f t="shared" ca="1" si="553"/>
        <v>18.540382393235092</v>
      </c>
      <c r="AI6064">
        <f t="shared" ca="1" si="554"/>
        <v>0.50514623001806369</v>
      </c>
      <c r="AX6064">
        <f t="shared" ca="1" si="555"/>
        <v>2.0031943534082965</v>
      </c>
    </row>
    <row r="6065" spans="1:50">
      <c r="A6065">
        <f t="shared" ca="1" si="551"/>
        <v>0.5026097936282875</v>
      </c>
      <c r="R6065">
        <f t="shared" ca="1" si="552"/>
        <v>-0.28874999852007649</v>
      </c>
      <c r="AH6065">
        <f t="shared" ca="1" si="553"/>
        <v>11.206470184683461</v>
      </c>
      <c r="AI6065">
        <f t="shared" ca="1" si="554"/>
        <v>0.24753102223407331</v>
      </c>
      <c r="AX6065">
        <f t="shared" ca="1" si="555"/>
        <v>0.70614662317646215</v>
      </c>
    </row>
    <row r="6066" spans="1:50">
      <c r="A6066">
        <f t="shared" ca="1" si="551"/>
        <v>9.9880938024644927E-2</v>
      </c>
      <c r="R6066">
        <f t="shared" ca="1" si="552"/>
        <v>0.25418227962759293</v>
      </c>
      <c r="AH6066">
        <f t="shared" ca="1" si="553"/>
        <v>23.319324785359388</v>
      </c>
      <c r="AI6066">
        <f t="shared" ca="1" si="554"/>
        <v>0.64407078504543103</v>
      </c>
      <c r="AX6066">
        <f t="shared" ca="1" si="555"/>
        <v>0.70170538829021423</v>
      </c>
    </row>
    <row r="6067" spans="1:50">
      <c r="A6067">
        <f t="shared" ca="1" si="551"/>
        <v>0.45761207570255324</v>
      </c>
      <c r="R6067">
        <f t="shared" ca="1" si="552"/>
        <v>-0.13502691638519893</v>
      </c>
      <c r="AH6067">
        <f t="shared" ca="1" si="553"/>
        <v>23.071106942632539</v>
      </c>
      <c r="AI6067">
        <f t="shared" ca="1" si="554"/>
        <v>0.63741735935243327</v>
      </c>
      <c r="AX6067">
        <f t="shared" ca="1" si="555"/>
        <v>2.5101079999466069</v>
      </c>
    </row>
    <row r="6068" spans="1:50">
      <c r="A6068">
        <f t="shared" ca="1" si="551"/>
        <v>0.23869407793412434</v>
      </c>
      <c r="R6068">
        <f t="shared" ca="1" si="552"/>
        <v>0.72723291574354876</v>
      </c>
      <c r="AH6068">
        <f t="shared" ca="1" si="553"/>
        <v>18.781378679998308</v>
      </c>
      <c r="AI6068">
        <f t="shared" ca="1" si="554"/>
        <v>0.512698841439168</v>
      </c>
      <c r="AX6068">
        <f t="shared" ca="1" si="555"/>
        <v>1.9425611155338727E-2</v>
      </c>
    </row>
    <row r="6069" spans="1:50">
      <c r="A6069">
        <f t="shared" ca="1" si="551"/>
        <v>0.56491900019287944</v>
      </c>
      <c r="R6069">
        <f t="shared" ca="1" si="552"/>
        <v>-0.47837229360983097</v>
      </c>
      <c r="AH6069">
        <f t="shared" ca="1" si="553"/>
        <v>27.086152890289974</v>
      </c>
      <c r="AI6069">
        <f t="shared" ca="1" si="554"/>
        <v>0.73747780531641671</v>
      </c>
      <c r="AX6069">
        <f t="shared" ca="1" si="555"/>
        <v>7.9052777284779344E-2</v>
      </c>
    </row>
    <row r="6070" spans="1:50">
      <c r="A6070">
        <f t="shared" ca="1" si="551"/>
        <v>0.70412357925755975</v>
      </c>
      <c r="R6070">
        <f t="shared" ca="1" si="552"/>
        <v>-0.59826218068119252</v>
      </c>
      <c r="AH6070">
        <f t="shared" ca="1" si="553"/>
        <v>28.073874573645469</v>
      </c>
      <c r="AI6070">
        <f t="shared" ca="1" si="554"/>
        <v>0.75962251189388463</v>
      </c>
      <c r="AX6070">
        <f t="shared" ca="1" si="555"/>
        <v>0.64178429436715478</v>
      </c>
    </row>
    <row r="6071" spans="1:50">
      <c r="A6071">
        <f t="shared" ca="1" si="551"/>
        <v>0.38749893442641081</v>
      </c>
      <c r="R6071">
        <f t="shared" ca="1" si="552"/>
        <v>-1.0280961696483062</v>
      </c>
      <c r="AH6071">
        <f t="shared" ca="1" si="553"/>
        <v>13.256839314704202</v>
      </c>
      <c r="AI6071">
        <f t="shared" ca="1" si="554"/>
        <v>0.32497007142726642</v>
      </c>
      <c r="AX6071">
        <f t="shared" ca="1" si="555"/>
        <v>0.21465995166133814</v>
      </c>
    </row>
    <row r="6072" spans="1:50">
      <c r="A6072">
        <f t="shared" ca="1" si="551"/>
        <v>0.15792459844243978</v>
      </c>
      <c r="R6072">
        <f t="shared" ca="1" si="552"/>
        <v>0.27322890110327719</v>
      </c>
      <c r="AH6072">
        <f t="shared" ca="1" si="553"/>
        <v>10.015485474766692</v>
      </c>
      <c r="AI6072">
        <f t="shared" ca="1" si="554"/>
        <v>0.20061929909070331</v>
      </c>
      <c r="AX6072">
        <f t="shared" ca="1" si="555"/>
        <v>4.1610996495168084</v>
      </c>
    </row>
    <row r="6073" spans="1:50">
      <c r="A6073">
        <f t="shared" ca="1" si="551"/>
        <v>0.38232557690302238</v>
      </c>
      <c r="R6073">
        <f t="shared" ca="1" si="552"/>
        <v>-0.45324848531618445</v>
      </c>
      <c r="AH6073">
        <f t="shared" ca="1" si="553"/>
        <v>34.41445036719935</v>
      </c>
      <c r="AI6073">
        <f t="shared" ca="1" si="554"/>
        <v>0.87854532132175378</v>
      </c>
      <c r="AX6073">
        <f t="shared" ca="1" si="555"/>
        <v>8.9076874883119717E-2</v>
      </c>
    </row>
    <row r="6074" spans="1:50">
      <c r="A6074">
        <f t="shared" ca="1" si="551"/>
        <v>0.16380929688672241</v>
      </c>
      <c r="R6074">
        <f t="shared" ca="1" si="552"/>
        <v>1.2197434646817296</v>
      </c>
      <c r="AH6074">
        <f t="shared" ca="1" si="553"/>
        <v>23.901324454582973</v>
      </c>
      <c r="AI6074">
        <f t="shared" ca="1" si="554"/>
        <v>0.65942956738752556</v>
      </c>
      <c r="AX6074">
        <f t="shared" ca="1" si="555"/>
        <v>3.5134968216041105</v>
      </c>
    </row>
    <row r="6075" spans="1:50">
      <c r="A6075">
        <f t="shared" ca="1" si="551"/>
        <v>0.53200403213765546</v>
      </c>
      <c r="R6075">
        <f t="shared" ca="1" si="552"/>
        <v>-0.15217939329693536</v>
      </c>
      <c r="AH6075">
        <f t="shared" ca="1" si="553"/>
        <v>9.8086092877725264</v>
      </c>
      <c r="AI6075">
        <f t="shared" ca="1" si="554"/>
        <v>0.19241763232035491</v>
      </c>
      <c r="AX6075">
        <f t="shared" ca="1" si="555"/>
        <v>4.8361878786942966E-2</v>
      </c>
    </row>
    <row r="6076" spans="1:50">
      <c r="A6076">
        <f t="shared" ca="1" si="551"/>
        <v>0.77780891415292608</v>
      </c>
      <c r="R6076">
        <f t="shared" ca="1" si="552"/>
        <v>0.11173825237800915</v>
      </c>
      <c r="AH6076">
        <f t="shared" ca="1" si="553"/>
        <v>10.493882992724743</v>
      </c>
      <c r="AI6076">
        <f t="shared" ca="1" si="554"/>
        <v>0.21963335950373841</v>
      </c>
      <c r="AX6076">
        <f t="shared" ca="1" si="555"/>
        <v>0.11319968704413713</v>
      </c>
    </row>
    <row r="6077" spans="1:50">
      <c r="A6077">
        <f t="shared" ca="1" si="551"/>
        <v>3.6682004976556604E-2</v>
      </c>
      <c r="R6077">
        <f t="shared" ca="1" si="552"/>
        <v>-1.0129673386476956</v>
      </c>
      <c r="AH6077">
        <f t="shared" ca="1" si="553"/>
        <v>24.996584921480292</v>
      </c>
      <c r="AI6077">
        <f t="shared" ca="1" si="554"/>
        <v>0.68741461720562658</v>
      </c>
      <c r="AX6077">
        <f t="shared" ca="1" si="555"/>
        <v>1.6088653585568566</v>
      </c>
    </row>
    <row r="6078" spans="1:50">
      <c r="A6078">
        <f t="shared" ca="1" si="551"/>
        <v>0.47240507694142098</v>
      </c>
      <c r="R6078">
        <f t="shared" ca="1" si="552"/>
        <v>0.59886700270825322</v>
      </c>
      <c r="AH6078">
        <f t="shared" ca="1" si="553"/>
        <v>19.786770311465034</v>
      </c>
      <c r="AI6078">
        <f t="shared" ca="1" si="554"/>
        <v>0.54358037589391461</v>
      </c>
      <c r="AX6078">
        <f t="shared" ca="1" si="555"/>
        <v>4.085312301517801</v>
      </c>
    </row>
    <row r="6079" spans="1:50">
      <c r="A6079">
        <f t="shared" ca="1" si="551"/>
        <v>8.1236615107883936E-2</v>
      </c>
      <c r="R6079">
        <f t="shared" ca="1" si="552"/>
        <v>8.4236559217736318E-2</v>
      </c>
      <c r="AH6079">
        <f t="shared" ca="1" si="553"/>
        <v>27.813524856558498</v>
      </c>
      <c r="AI6079">
        <f t="shared" ca="1" si="554"/>
        <v>0.75388016035472616</v>
      </c>
      <c r="AX6079">
        <f t="shared" ca="1" si="555"/>
        <v>1.0830787486238385</v>
      </c>
    </row>
    <row r="6080" spans="1:50">
      <c r="A6080">
        <f t="shared" ca="1" si="551"/>
        <v>0.48497507001764839</v>
      </c>
      <c r="R6080">
        <f t="shared" ca="1" si="552"/>
        <v>-1.0403342762102918</v>
      </c>
      <c r="AH6080">
        <f t="shared" ca="1" si="553"/>
        <v>8.9100813962294829</v>
      </c>
      <c r="AI6080">
        <f t="shared" ca="1" si="554"/>
        <v>0.15877910097486947</v>
      </c>
      <c r="AX6080">
        <f t="shared" ca="1" si="555"/>
        <v>0.58327225829835372</v>
      </c>
    </row>
    <row r="6081" spans="1:50">
      <c r="A6081">
        <f t="shared" ca="1" si="551"/>
        <v>0.70393637197549275</v>
      </c>
      <c r="R6081">
        <f t="shared" ca="1" si="552"/>
        <v>0.96620955951280085</v>
      </c>
      <c r="AH6081">
        <f t="shared" ca="1" si="553"/>
        <v>30.660810104280074</v>
      </c>
      <c r="AI6081">
        <f t="shared" ca="1" si="554"/>
        <v>0.81299786708864219</v>
      </c>
      <c r="AX6081">
        <f t="shared" ca="1" si="555"/>
        <v>0.46259538455923044</v>
      </c>
    </row>
    <row r="6082" spans="1:50">
      <c r="A6082">
        <f t="shared" ca="1" si="551"/>
        <v>0.58972052622232174</v>
      </c>
      <c r="R6082">
        <f t="shared" ca="1" si="552"/>
        <v>0.79876627278799051</v>
      </c>
      <c r="AH6082">
        <f t="shared" ca="1" si="553"/>
        <v>32.279100821231545</v>
      </c>
      <c r="AI6082">
        <f t="shared" ca="1" si="554"/>
        <v>0.84298486614796175</v>
      </c>
      <c r="AX6082">
        <f t="shared" ca="1" si="555"/>
        <v>2.9520244051980935</v>
      </c>
    </row>
    <row r="6083" spans="1:50">
      <c r="A6083">
        <f t="shared" ref="A6083:A6146" ca="1" si="556">RAND()</f>
        <v>0.67533347480998585</v>
      </c>
      <c r="R6083">
        <f t="shared" ref="R6083:R6146" ca="1" si="557">_xlfn.NORM.INV(RAND(),0,1)</f>
        <v>0.47961320462092399</v>
      </c>
      <c r="AH6083">
        <f t="shared" ref="AH6083:AH6146" ca="1" si="558">IF(AI6083&lt;$AL$4,$AL$1+SQRT(AI6083*($AL$2-$AL$1)*($AL$3-$AL$1)),$AL$2-SQRT((1-AI6083)*($AL$2-$AL$1)*($AL$2-$AL$3)))</f>
        <v>24.86806893917759</v>
      </c>
      <c r="AI6083">
        <f t="shared" ref="AI6083:AI6146" ca="1" si="559">RAND()</f>
        <v>0.6841930205770349</v>
      </c>
      <c r="AX6083">
        <f t="shared" ref="AX6083:AX6146" ca="1" si="560">-LN(1-RAND())/$AW$2</f>
        <v>2.39105936027295</v>
      </c>
    </row>
    <row r="6084" spans="1:50">
      <c r="A6084">
        <f t="shared" ca="1" si="556"/>
        <v>0.90197010616016116</v>
      </c>
      <c r="R6084">
        <f t="shared" ca="1" si="557"/>
        <v>0.56434473042580513</v>
      </c>
      <c r="AH6084">
        <f t="shared" ca="1" si="558"/>
        <v>25.431076091033859</v>
      </c>
      <c r="AI6084">
        <f t="shared" ca="1" si="559"/>
        <v>0.69818398897771594</v>
      </c>
      <c r="AX6084">
        <f t="shared" ca="1" si="560"/>
        <v>0.36206527062310567</v>
      </c>
    </row>
    <row r="6085" spans="1:50">
      <c r="A6085">
        <f t="shared" ca="1" si="556"/>
        <v>0.58041545087364943</v>
      </c>
      <c r="R6085">
        <f t="shared" ca="1" si="557"/>
        <v>1.259180791515389</v>
      </c>
      <c r="AH6085">
        <f t="shared" ca="1" si="558"/>
        <v>15.980841158595318</v>
      </c>
      <c r="AI6085">
        <f t="shared" ca="1" si="559"/>
        <v>0.42134841586163885</v>
      </c>
      <c r="AX6085">
        <f t="shared" ca="1" si="560"/>
        <v>0.32011935056668384</v>
      </c>
    </row>
    <row r="6086" spans="1:50">
      <c r="A6086">
        <f t="shared" ca="1" si="556"/>
        <v>0.94069875416872051</v>
      </c>
      <c r="R6086">
        <f t="shared" ca="1" si="557"/>
        <v>1.6971947469855462</v>
      </c>
      <c r="AH6086">
        <f t="shared" ca="1" si="558"/>
        <v>17.104332395265054</v>
      </c>
      <c r="AI6086">
        <f t="shared" ca="1" si="559"/>
        <v>0.45893752641939589</v>
      </c>
      <c r="AX6086">
        <f t="shared" ca="1" si="560"/>
        <v>7.5194626986844124</v>
      </c>
    </row>
    <row r="6087" spans="1:50">
      <c r="A6087">
        <f t="shared" ca="1" si="556"/>
        <v>0.89450027820512479</v>
      </c>
      <c r="R6087">
        <f t="shared" ca="1" si="557"/>
        <v>-0.44503793513065065</v>
      </c>
      <c r="AH6087">
        <f t="shared" ca="1" si="558"/>
        <v>26.737874147341579</v>
      </c>
      <c r="AI6087">
        <f t="shared" ca="1" si="559"/>
        <v>0.72943675040754041</v>
      </c>
      <c r="AX6087">
        <f t="shared" ca="1" si="560"/>
        <v>3.6710538262003554</v>
      </c>
    </row>
    <row r="6088" spans="1:50">
      <c r="A6088">
        <f t="shared" ca="1" si="556"/>
        <v>0.21559666296569391</v>
      </c>
      <c r="R6088">
        <f t="shared" ca="1" si="557"/>
        <v>-9.9445128478187581E-2</v>
      </c>
      <c r="AH6088">
        <f t="shared" ca="1" si="558"/>
        <v>19.115388977687683</v>
      </c>
      <c r="AI6088">
        <f t="shared" ca="1" si="559"/>
        <v>0.52307040100023228</v>
      </c>
      <c r="AX6088">
        <f t="shared" ca="1" si="560"/>
        <v>4.7992489429206744</v>
      </c>
    </row>
    <row r="6089" spans="1:50">
      <c r="A6089">
        <f t="shared" ca="1" si="556"/>
        <v>0.61730713398583636</v>
      </c>
      <c r="R6089">
        <f t="shared" ca="1" si="557"/>
        <v>0.14369073884120723</v>
      </c>
      <c r="AH6089">
        <f t="shared" ca="1" si="558"/>
        <v>5.7667144474207435</v>
      </c>
      <c r="AI6089">
        <f t="shared" ca="1" si="559"/>
        <v>6.650999103618227E-2</v>
      </c>
      <c r="AX6089">
        <f t="shared" ca="1" si="560"/>
        <v>18.918154356570344</v>
      </c>
    </row>
    <row r="6090" spans="1:50">
      <c r="A6090">
        <f t="shared" ca="1" si="556"/>
        <v>0.25901725414907439</v>
      </c>
      <c r="R6090">
        <f t="shared" ca="1" si="557"/>
        <v>-0.57346632930882557</v>
      </c>
      <c r="AH6090">
        <f t="shared" ca="1" si="558"/>
        <v>42.748026033869785</v>
      </c>
      <c r="AI6090">
        <f t="shared" ca="1" si="559"/>
        <v>0.9737044367972848</v>
      </c>
      <c r="AX6090">
        <f t="shared" ca="1" si="560"/>
        <v>0.23410091609302627</v>
      </c>
    </row>
    <row r="6091" spans="1:50">
      <c r="A6091">
        <f t="shared" ca="1" si="556"/>
        <v>0.49708821386956725</v>
      </c>
      <c r="R6091">
        <f t="shared" ca="1" si="557"/>
        <v>0.57680025235049415</v>
      </c>
      <c r="AH6091">
        <f t="shared" ca="1" si="558"/>
        <v>30.646280555742052</v>
      </c>
      <c r="AI6091">
        <f t="shared" ca="1" si="559"/>
        <v>0.81271677183647595</v>
      </c>
      <c r="AX6091">
        <f t="shared" ca="1" si="560"/>
        <v>0.80004002006293795</v>
      </c>
    </row>
    <row r="6092" spans="1:50">
      <c r="A6092">
        <f t="shared" ca="1" si="556"/>
        <v>0.32871399895271247</v>
      </c>
      <c r="R6092">
        <f t="shared" ca="1" si="557"/>
        <v>0.49413526052017592</v>
      </c>
      <c r="AH6092">
        <f t="shared" ca="1" si="558"/>
        <v>2.1192902260719251</v>
      </c>
      <c r="AI6092">
        <f t="shared" ca="1" si="559"/>
        <v>8.9827821246479811E-3</v>
      </c>
      <c r="AX6092">
        <f t="shared" ca="1" si="560"/>
        <v>0.13059641694886159</v>
      </c>
    </row>
    <row r="6093" spans="1:50">
      <c r="A6093">
        <f t="shared" ca="1" si="556"/>
        <v>0.67191314057317675</v>
      </c>
      <c r="R6093">
        <f t="shared" ca="1" si="557"/>
        <v>-0.34440852196936023</v>
      </c>
      <c r="AH6093">
        <f t="shared" ca="1" si="558"/>
        <v>6.8520361044513773</v>
      </c>
      <c r="AI6093">
        <f t="shared" ca="1" si="559"/>
        <v>9.3900797553410409E-2</v>
      </c>
      <c r="AX6093">
        <f t="shared" ca="1" si="560"/>
        <v>2.0398261899771448</v>
      </c>
    </row>
    <row r="6094" spans="1:50">
      <c r="A6094">
        <f t="shared" ca="1" si="556"/>
        <v>0.85123462737363609</v>
      </c>
      <c r="R6094">
        <f t="shared" ca="1" si="557"/>
        <v>-2.0223817580312735</v>
      </c>
      <c r="AH6094">
        <f t="shared" ca="1" si="558"/>
        <v>24.221158451614848</v>
      </c>
      <c r="AI6094">
        <f t="shared" ca="1" si="559"/>
        <v>0.66772566421162571</v>
      </c>
      <c r="AX6094">
        <f t="shared" ca="1" si="560"/>
        <v>1.2559546004476911</v>
      </c>
    </row>
    <row r="6095" spans="1:50">
      <c r="A6095">
        <f t="shared" ca="1" si="556"/>
        <v>0.22089642705510182</v>
      </c>
      <c r="R6095">
        <f t="shared" ca="1" si="557"/>
        <v>-0.60317599700075653</v>
      </c>
      <c r="AH6095">
        <f t="shared" ca="1" si="558"/>
        <v>6.5867872386852229</v>
      </c>
      <c r="AI6095">
        <f t="shared" ca="1" si="559"/>
        <v>8.6771532255413009E-2</v>
      </c>
      <c r="AX6095">
        <f t="shared" ca="1" si="560"/>
        <v>0.93327197512116866</v>
      </c>
    </row>
    <row r="6096" spans="1:50">
      <c r="A6096">
        <f t="shared" ca="1" si="556"/>
        <v>9.9850393286267214E-2</v>
      </c>
      <c r="R6096">
        <f t="shared" ca="1" si="557"/>
        <v>-0.35474608132390395</v>
      </c>
      <c r="AH6096">
        <f t="shared" ca="1" si="558"/>
        <v>15.924236332670183</v>
      </c>
      <c r="AI6096">
        <f t="shared" ca="1" si="559"/>
        <v>0.41942116524414252</v>
      </c>
      <c r="AX6096">
        <f t="shared" ca="1" si="560"/>
        <v>3.6387736046314838E-2</v>
      </c>
    </row>
    <row r="6097" spans="1:50">
      <c r="A6097">
        <f t="shared" ca="1" si="556"/>
        <v>0.42667327412153555</v>
      </c>
      <c r="R6097">
        <f t="shared" ca="1" si="557"/>
        <v>0.68825353481293639</v>
      </c>
      <c r="AH6097">
        <f t="shared" ca="1" si="558"/>
        <v>16.239626409203538</v>
      </c>
      <c r="AI6097">
        <f t="shared" ca="1" si="559"/>
        <v>0.43011858750492649</v>
      </c>
      <c r="AX6097">
        <f t="shared" ca="1" si="560"/>
        <v>1.8413696134605102</v>
      </c>
    </row>
    <row r="6098" spans="1:50">
      <c r="A6098">
        <f t="shared" ca="1" si="556"/>
        <v>0.54462933073489872</v>
      </c>
      <c r="R6098">
        <f t="shared" ca="1" si="557"/>
        <v>-2.1023316824177645</v>
      </c>
      <c r="AH6098">
        <f t="shared" ca="1" si="558"/>
        <v>15.843317925734652</v>
      </c>
      <c r="AI6098">
        <f t="shared" ca="1" si="559"/>
        <v>0.41666053483878018</v>
      </c>
      <c r="AX6098">
        <f t="shared" ca="1" si="560"/>
        <v>2.7965178411418261</v>
      </c>
    </row>
    <row r="6099" spans="1:50">
      <c r="A6099">
        <f t="shared" ca="1" si="556"/>
        <v>0.39737607684506193</v>
      </c>
      <c r="R6099">
        <f t="shared" ca="1" si="557"/>
        <v>-0.16262683637593242</v>
      </c>
      <c r="AH6099">
        <f t="shared" ca="1" si="558"/>
        <v>1.0249332467582966</v>
      </c>
      <c r="AI6099">
        <f t="shared" ca="1" si="559"/>
        <v>2.1009763206210064E-3</v>
      </c>
      <c r="AX6099">
        <f t="shared" ca="1" si="560"/>
        <v>1.6464630622636185</v>
      </c>
    </row>
    <row r="6100" spans="1:50">
      <c r="A6100">
        <f t="shared" ca="1" si="556"/>
        <v>0.21595785877748941</v>
      </c>
      <c r="R6100">
        <f t="shared" ca="1" si="557"/>
        <v>0.47837733271694011</v>
      </c>
      <c r="AH6100">
        <f t="shared" ca="1" si="558"/>
        <v>30.616300325270359</v>
      </c>
      <c r="AI6100">
        <f t="shared" ca="1" si="559"/>
        <v>0.81213609345994298</v>
      </c>
      <c r="AX6100">
        <f t="shared" ca="1" si="560"/>
        <v>1.8424492738232892</v>
      </c>
    </row>
    <row r="6101" spans="1:50">
      <c r="A6101">
        <f t="shared" ca="1" si="556"/>
        <v>1.1866009573055503E-2</v>
      </c>
      <c r="R6101">
        <f t="shared" ca="1" si="557"/>
        <v>0.27573109637457027</v>
      </c>
      <c r="AH6101">
        <f t="shared" ca="1" si="558"/>
        <v>25.044205977368318</v>
      </c>
      <c r="AI6101">
        <f t="shared" ca="1" si="559"/>
        <v>0.68860417234999038</v>
      </c>
      <c r="AX6101">
        <f t="shared" ca="1" si="560"/>
        <v>0.79215003955756291</v>
      </c>
    </row>
    <row r="6102" spans="1:50">
      <c r="A6102">
        <f t="shared" ca="1" si="556"/>
        <v>0.31578816691433831</v>
      </c>
      <c r="R6102">
        <f t="shared" ca="1" si="557"/>
        <v>-1.242403939919593</v>
      </c>
      <c r="AH6102">
        <f t="shared" ca="1" si="558"/>
        <v>22.576668380595891</v>
      </c>
      <c r="AI6102">
        <f t="shared" ca="1" si="559"/>
        <v>0.62398044144609532</v>
      </c>
      <c r="AX6102">
        <f t="shared" ca="1" si="560"/>
        <v>0.66268601812534134</v>
      </c>
    </row>
    <row r="6103" spans="1:50">
      <c r="A6103">
        <f t="shared" ca="1" si="556"/>
        <v>0.67815160502812299</v>
      </c>
      <c r="R6103">
        <f t="shared" ca="1" si="557"/>
        <v>-1.0752341237399825</v>
      </c>
      <c r="AH6103">
        <f t="shared" ca="1" si="558"/>
        <v>17.609041867920382</v>
      </c>
      <c r="AI6103">
        <f t="shared" ca="1" si="559"/>
        <v>0.47541291564293264</v>
      </c>
      <c r="AX6103">
        <f t="shared" ca="1" si="560"/>
        <v>9.3962723976043008E-3</v>
      </c>
    </row>
    <row r="6104" spans="1:50">
      <c r="A6104">
        <f t="shared" ca="1" si="556"/>
        <v>0.24898737938307303</v>
      </c>
      <c r="R6104">
        <f t="shared" ca="1" si="557"/>
        <v>0.47709806129763094</v>
      </c>
      <c r="AH6104">
        <f t="shared" ca="1" si="558"/>
        <v>43.482746660399869</v>
      </c>
      <c r="AI6104">
        <f t="shared" ca="1" si="559"/>
        <v>0.97876270445373548</v>
      </c>
      <c r="AX6104">
        <f t="shared" ca="1" si="560"/>
        <v>0.19319744615552373</v>
      </c>
    </row>
    <row r="6105" spans="1:50">
      <c r="A6105">
        <f t="shared" ca="1" si="556"/>
        <v>0.29589925160550712</v>
      </c>
      <c r="R6105">
        <f t="shared" ca="1" si="557"/>
        <v>-0.91498681192780085</v>
      </c>
      <c r="AH6105">
        <f t="shared" ca="1" si="558"/>
        <v>7.1544138183164812</v>
      </c>
      <c r="AI6105">
        <f t="shared" ca="1" si="559"/>
        <v>0.10237127416743563</v>
      </c>
      <c r="AX6105">
        <f t="shared" ca="1" si="560"/>
        <v>1.4097899823144873</v>
      </c>
    </row>
    <row r="6106" spans="1:50">
      <c r="A6106">
        <f t="shared" ca="1" si="556"/>
        <v>0.99305026415595299</v>
      </c>
      <c r="R6106">
        <f t="shared" ca="1" si="557"/>
        <v>0.29360800185740638</v>
      </c>
      <c r="AH6106">
        <f t="shared" ca="1" si="558"/>
        <v>10.824481694043627</v>
      </c>
      <c r="AI6106">
        <f t="shared" ca="1" si="559"/>
        <v>0.23263938272983853</v>
      </c>
      <c r="AX6106">
        <f t="shared" ca="1" si="560"/>
        <v>3.8580286660808985</v>
      </c>
    </row>
    <row r="6107" spans="1:50">
      <c r="A6107">
        <f t="shared" ca="1" si="556"/>
        <v>0.70647964927930318</v>
      </c>
      <c r="R6107">
        <f t="shared" ca="1" si="557"/>
        <v>-1.1523860486887514</v>
      </c>
      <c r="AH6107">
        <f t="shared" ca="1" si="558"/>
        <v>33.914024902555795</v>
      </c>
      <c r="AI6107">
        <f t="shared" ca="1" si="559"/>
        <v>0.87062070258220248</v>
      </c>
      <c r="AX6107">
        <f t="shared" ca="1" si="560"/>
        <v>0.2270108802016447</v>
      </c>
    </row>
    <row r="6108" spans="1:50">
      <c r="A6108">
        <f t="shared" ca="1" si="556"/>
        <v>0.33746600423418571</v>
      </c>
      <c r="R6108">
        <f t="shared" ca="1" si="557"/>
        <v>-0.61443882367017011</v>
      </c>
      <c r="AH6108">
        <f t="shared" ca="1" si="558"/>
        <v>9.1418766458915748</v>
      </c>
      <c r="AI6108">
        <f t="shared" ca="1" si="559"/>
        <v>0.16714781721739558</v>
      </c>
      <c r="AX6108">
        <f t="shared" ca="1" si="560"/>
        <v>0.46676268880761113</v>
      </c>
    </row>
    <row r="6109" spans="1:50">
      <c r="A6109">
        <f t="shared" ca="1" si="556"/>
        <v>0.91842150567075498</v>
      </c>
      <c r="R6109">
        <f t="shared" ca="1" si="557"/>
        <v>-0.20353508996884606</v>
      </c>
      <c r="AH6109">
        <f t="shared" ca="1" si="558"/>
        <v>18.776591759602173</v>
      </c>
      <c r="AI6109">
        <f t="shared" ca="1" si="559"/>
        <v>0.51254938892672852</v>
      </c>
      <c r="AX6109">
        <f t="shared" ca="1" si="560"/>
        <v>2.5601170747180539</v>
      </c>
    </row>
    <row r="6110" spans="1:50">
      <c r="A6110">
        <f t="shared" ca="1" si="556"/>
        <v>0.79586802969046155</v>
      </c>
      <c r="R6110">
        <f t="shared" ca="1" si="557"/>
        <v>1.4745583115047054</v>
      </c>
      <c r="AH6110">
        <f t="shared" ca="1" si="558"/>
        <v>7.4787875639801493</v>
      </c>
      <c r="AI6110">
        <f t="shared" ca="1" si="559"/>
        <v>0.11186452685428827</v>
      </c>
      <c r="AX6110">
        <f t="shared" ca="1" si="560"/>
        <v>1.3443870673593781</v>
      </c>
    </row>
    <row r="6111" spans="1:50">
      <c r="A6111">
        <f t="shared" ca="1" si="556"/>
        <v>0.9691635157788232</v>
      </c>
      <c r="R6111">
        <f t="shared" ca="1" si="557"/>
        <v>0.24130331912380215</v>
      </c>
      <c r="AH6111">
        <f t="shared" ca="1" si="558"/>
        <v>5.5122409261857435</v>
      </c>
      <c r="AI6111">
        <f t="shared" ca="1" si="559"/>
        <v>6.0769600056634121E-2</v>
      </c>
      <c r="AX6111">
        <f t="shared" ca="1" si="560"/>
        <v>2.6670791480290656</v>
      </c>
    </row>
    <row r="6112" spans="1:50">
      <c r="A6112">
        <f t="shared" ca="1" si="556"/>
        <v>0.7403952159500824</v>
      </c>
      <c r="R6112">
        <f t="shared" ca="1" si="557"/>
        <v>7.0611398584331811E-2</v>
      </c>
      <c r="AH6112">
        <f t="shared" ca="1" si="558"/>
        <v>8.8344311530850668</v>
      </c>
      <c r="AI6112">
        <f t="shared" ca="1" si="559"/>
        <v>0.15609434759719987</v>
      </c>
      <c r="AX6112">
        <f t="shared" ca="1" si="560"/>
        <v>5.8009768410573317</v>
      </c>
    </row>
    <row r="6113" spans="1:50">
      <c r="A6113">
        <f t="shared" ca="1" si="556"/>
        <v>0.12699925077975105</v>
      </c>
      <c r="R6113">
        <f t="shared" ca="1" si="557"/>
        <v>0.22343767535201475</v>
      </c>
      <c r="AH6113">
        <f t="shared" ca="1" si="558"/>
        <v>12.320026782955914</v>
      </c>
      <c r="AI6113">
        <f t="shared" ca="1" si="559"/>
        <v>0.29010980918142004</v>
      </c>
      <c r="AX6113">
        <f t="shared" ca="1" si="560"/>
        <v>1.7287871641614498</v>
      </c>
    </row>
    <row r="6114" spans="1:50">
      <c r="A6114">
        <f t="shared" ca="1" si="556"/>
        <v>0.16623635524401381</v>
      </c>
      <c r="R6114">
        <f t="shared" ca="1" si="557"/>
        <v>-2.1483628527861929</v>
      </c>
      <c r="AH6114">
        <f t="shared" ca="1" si="558"/>
        <v>13.482910054900252</v>
      </c>
      <c r="AI6114">
        <f t="shared" ca="1" si="559"/>
        <v>0.33325107097074746</v>
      </c>
      <c r="AX6114">
        <f t="shared" ca="1" si="560"/>
        <v>0.54629194953558557</v>
      </c>
    </row>
    <row r="6115" spans="1:50">
      <c r="A6115">
        <f t="shared" ca="1" si="556"/>
        <v>0.12486535660334486</v>
      </c>
      <c r="R6115">
        <f t="shared" ca="1" si="557"/>
        <v>-0.12673837433557861</v>
      </c>
      <c r="AH6115">
        <f t="shared" ca="1" si="558"/>
        <v>12.628205053974078</v>
      </c>
      <c r="AI6115">
        <f t="shared" ca="1" si="559"/>
        <v>0.30167447125609559</v>
      </c>
      <c r="AX6115">
        <f t="shared" ca="1" si="560"/>
        <v>3.8305234044495826</v>
      </c>
    </row>
    <row r="6116" spans="1:50">
      <c r="A6116">
        <f t="shared" ca="1" si="556"/>
        <v>8.9792010627249619E-2</v>
      </c>
      <c r="R6116">
        <f t="shared" ca="1" si="557"/>
        <v>-0.51840375876157008</v>
      </c>
      <c r="AH6116">
        <f t="shared" ca="1" si="558"/>
        <v>19.226922928226724</v>
      </c>
      <c r="AI6116">
        <f t="shared" ca="1" si="559"/>
        <v>0.52650886376735095</v>
      </c>
      <c r="AX6116">
        <f t="shared" ca="1" si="560"/>
        <v>0.8226686928800786</v>
      </c>
    </row>
    <row r="6117" spans="1:50">
      <c r="A6117">
        <f t="shared" ca="1" si="556"/>
        <v>0.21186024455282937</v>
      </c>
      <c r="R6117">
        <f t="shared" ca="1" si="557"/>
        <v>0.18426271598158009</v>
      </c>
      <c r="AH6117">
        <f t="shared" ca="1" si="558"/>
        <v>22.297854027980904</v>
      </c>
      <c r="AI6117">
        <f t="shared" ca="1" si="559"/>
        <v>0.61629555427247307</v>
      </c>
      <c r="AX6117">
        <f t="shared" ca="1" si="560"/>
        <v>2.3849961584955239</v>
      </c>
    </row>
    <row r="6118" spans="1:50">
      <c r="A6118">
        <f t="shared" ca="1" si="556"/>
        <v>0.37229870643674468</v>
      </c>
      <c r="R6118">
        <f t="shared" ca="1" si="557"/>
        <v>-9.2370792707507671E-2</v>
      </c>
      <c r="AH6118">
        <f t="shared" ca="1" si="558"/>
        <v>20.397267884452457</v>
      </c>
      <c r="AI6118">
        <f t="shared" ca="1" si="559"/>
        <v>0.56183912564756511</v>
      </c>
      <c r="AX6118">
        <f t="shared" ca="1" si="560"/>
        <v>1.446576039898551</v>
      </c>
    </row>
    <row r="6119" spans="1:50">
      <c r="A6119">
        <f t="shared" ca="1" si="556"/>
        <v>0.98135871366675931</v>
      </c>
      <c r="R6119">
        <f t="shared" ca="1" si="557"/>
        <v>-0.59173798584880588</v>
      </c>
      <c r="AH6119">
        <f t="shared" ca="1" si="558"/>
        <v>11.468233413400462</v>
      </c>
      <c r="AI6119">
        <f t="shared" ca="1" si="559"/>
        <v>0.25765148185790576</v>
      </c>
      <c r="AX6119">
        <f t="shared" ca="1" si="560"/>
        <v>1.0053041320079754</v>
      </c>
    </row>
    <row r="6120" spans="1:50">
      <c r="A6120">
        <f t="shared" ca="1" si="556"/>
        <v>0.77632286037608289</v>
      </c>
      <c r="R6120">
        <f t="shared" ca="1" si="557"/>
        <v>-7.2781503200664843E-2</v>
      </c>
      <c r="AH6120">
        <f t="shared" ca="1" si="558"/>
        <v>18.464345608139496</v>
      </c>
      <c r="AI6120">
        <f t="shared" ca="1" si="559"/>
        <v>0.50275125103856466</v>
      </c>
      <c r="AX6120">
        <f t="shared" ca="1" si="560"/>
        <v>1.4362907261670816</v>
      </c>
    </row>
    <row r="6121" spans="1:50">
      <c r="A6121">
        <f t="shared" ca="1" si="556"/>
        <v>0.26386427613848884</v>
      </c>
      <c r="R6121">
        <f t="shared" ca="1" si="557"/>
        <v>0.21816295526844912</v>
      </c>
      <c r="AH6121">
        <f t="shared" ca="1" si="558"/>
        <v>31.332847628315111</v>
      </c>
      <c r="AI6121">
        <f t="shared" ca="1" si="559"/>
        <v>0.82576871116614958</v>
      </c>
      <c r="AX6121">
        <f t="shared" ca="1" si="560"/>
        <v>3.5981687907132751</v>
      </c>
    </row>
    <row r="6122" spans="1:50">
      <c r="A6122">
        <f t="shared" ca="1" si="556"/>
        <v>0.500818765000975</v>
      </c>
      <c r="R6122">
        <f t="shared" ca="1" si="557"/>
        <v>0.1320736319149281</v>
      </c>
      <c r="AH6122">
        <f t="shared" ca="1" si="558"/>
        <v>21.659174093481905</v>
      </c>
      <c r="AI6122">
        <f t="shared" ca="1" si="559"/>
        <v>0.59839879346821634</v>
      </c>
      <c r="AX6122">
        <f t="shared" ca="1" si="560"/>
        <v>1.5910655243571279</v>
      </c>
    </row>
    <row r="6123" spans="1:50">
      <c r="A6123">
        <f t="shared" ca="1" si="556"/>
        <v>0.70308211987060865</v>
      </c>
      <c r="R6123">
        <f t="shared" ca="1" si="557"/>
        <v>1.0248924420667422</v>
      </c>
      <c r="AH6123">
        <f t="shared" ca="1" si="558"/>
        <v>9.4463316347668549</v>
      </c>
      <c r="AI6123">
        <f t="shared" ca="1" si="559"/>
        <v>0.1784663627079941</v>
      </c>
      <c r="AX6123">
        <f t="shared" ca="1" si="560"/>
        <v>0.54007463043615644</v>
      </c>
    </row>
    <row r="6124" spans="1:50">
      <c r="A6124">
        <f t="shared" ca="1" si="556"/>
        <v>0.87397040076605348</v>
      </c>
      <c r="R6124">
        <f t="shared" ca="1" si="557"/>
        <v>0.22288434796344439</v>
      </c>
      <c r="AH6124">
        <f t="shared" ca="1" si="558"/>
        <v>14.066346423072915</v>
      </c>
      <c r="AI6124">
        <f t="shared" ca="1" si="559"/>
        <v>0.35438627030669778</v>
      </c>
      <c r="AX6124">
        <f t="shared" ca="1" si="560"/>
        <v>0.36337824436669769</v>
      </c>
    </row>
    <row r="6125" spans="1:50">
      <c r="A6125">
        <f t="shared" ca="1" si="556"/>
        <v>0.19574722730620653</v>
      </c>
      <c r="R6125">
        <f t="shared" ca="1" si="557"/>
        <v>0.18449538157934189</v>
      </c>
      <c r="AH6125">
        <f t="shared" ca="1" si="558"/>
        <v>10.546743907985821</v>
      </c>
      <c r="AI6125">
        <f t="shared" ca="1" si="559"/>
        <v>0.22172029186897324</v>
      </c>
      <c r="AX6125">
        <f t="shared" ca="1" si="560"/>
        <v>1.1041086091763959</v>
      </c>
    </row>
    <row r="6126" spans="1:50">
      <c r="A6126">
        <f t="shared" ca="1" si="556"/>
        <v>0.18418435172447023</v>
      </c>
      <c r="R6126">
        <f t="shared" ca="1" si="557"/>
        <v>-1.0916012414421477</v>
      </c>
      <c r="AH6126">
        <f t="shared" ca="1" si="558"/>
        <v>5.5312122109572668</v>
      </c>
      <c r="AI6126">
        <f t="shared" ca="1" si="559"/>
        <v>6.1188617045285554E-2</v>
      </c>
      <c r="AX6126">
        <f t="shared" ca="1" si="560"/>
        <v>3.3526985825155737</v>
      </c>
    </row>
    <row r="6127" spans="1:50">
      <c r="A6127">
        <f t="shared" ca="1" si="556"/>
        <v>0.6366392226950649</v>
      </c>
      <c r="R6127">
        <f t="shared" ca="1" si="557"/>
        <v>0.21955853075875825</v>
      </c>
      <c r="AH6127">
        <f t="shared" ca="1" si="558"/>
        <v>14.059299914187264</v>
      </c>
      <c r="AI6127">
        <f t="shared" ca="1" si="559"/>
        <v>0.35413303867083012</v>
      </c>
      <c r="AX6127">
        <f t="shared" ca="1" si="560"/>
        <v>1.8858156975495077</v>
      </c>
    </row>
    <row r="6128" spans="1:50">
      <c r="A6128">
        <f t="shared" ca="1" si="556"/>
        <v>6.2296029269889752E-2</v>
      </c>
      <c r="R6128">
        <f t="shared" ca="1" si="557"/>
        <v>-0.94347738894853495</v>
      </c>
      <c r="AH6128">
        <f t="shared" ca="1" si="558"/>
        <v>22.873892087888578</v>
      </c>
      <c r="AI6128">
        <f t="shared" ca="1" si="559"/>
        <v>0.63208713477024303</v>
      </c>
      <c r="AX6128">
        <f t="shared" ca="1" si="560"/>
        <v>0.83655240169457601</v>
      </c>
    </row>
    <row r="6129" spans="1:50">
      <c r="A6129">
        <f t="shared" ca="1" si="556"/>
        <v>0.23583384949541852</v>
      </c>
      <c r="R6129">
        <f t="shared" ca="1" si="557"/>
        <v>-1.2635771303362537</v>
      </c>
      <c r="AH6129">
        <f t="shared" ca="1" si="558"/>
        <v>16.221095105442735</v>
      </c>
      <c r="AI6129">
        <f t="shared" ca="1" si="559"/>
        <v>0.42949279206222779</v>
      </c>
      <c r="AX6129">
        <f t="shared" ca="1" si="560"/>
        <v>1.3580289618443409</v>
      </c>
    </row>
    <row r="6130" spans="1:50">
      <c r="A6130">
        <f t="shared" ca="1" si="556"/>
        <v>0.94202353766038749</v>
      </c>
      <c r="R6130">
        <f t="shared" ca="1" si="557"/>
        <v>-1.8083924590827356</v>
      </c>
      <c r="AH6130">
        <f t="shared" ca="1" si="558"/>
        <v>20.206990450855869</v>
      </c>
      <c r="AI6130">
        <f t="shared" ca="1" si="559"/>
        <v>0.55618829100230338</v>
      </c>
      <c r="AX6130">
        <f t="shared" ca="1" si="560"/>
        <v>1.193126714420617</v>
      </c>
    </row>
    <row r="6131" spans="1:50">
      <c r="A6131">
        <f t="shared" ca="1" si="556"/>
        <v>0.99916488346798427</v>
      </c>
      <c r="R6131">
        <f t="shared" ca="1" si="557"/>
        <v>-1.1613972510246862</v>
      </c>
      <c r="AH6131">
        <f t="shared" ca="1" si="558"/>
        <v>25.201379760986701</v>
      </c>
      <c r="AI6131">
        <f t="shared" ca="1" si="559"/>
        <v>0.69251421712060002</v>
      </c>
      <c r="AX6131">
        <f t="shared" ca="1" si="560"/>
        <v>1.7662267979910367</v>
      </c>
    </row>
    <row r="6132" spans="1:50">
      <c r="A6132">
        <f t="shared" ca="1" si="556"/>
        <v>0.69980976544981077</v>
      </c>
      <c r="R6132">
        <f t="shared" ca="1" si="557"/>
        <v>1.1363610912869169</v>
      </c>
      <c r="AH6132">
        <f t="shared" ca="1" si="558"/>
        <v>16.191943419480999</v>
      </c>
      <c r="AI6132">
        <f t="shared" ca="1" si="559"/>
        <v>0.42850765512421307</v>
      </c>
      <c r="AX6132">
        <f t="shared" ca="1" si="560"/>
        <v>0.86892224829234166</v>
      </c>
    </row>
    <row r="6133" spans="1:50">
      <c r="A6133">
        <f t="shared" ca="1" si="556"/>
        <v>0.32143751701938494</v>
      </c>
      <c r="R6133">
        <f t="shared" ca="1" si="557"/>
        <v>-2.3036317544449143</v>
      </c>
      <c r="AH6133">
        <f t="shared" ca="1" si="558"/>
        <v>33.849267711284696</v>
      </c>
      <c r="AI6133">
        <f t="shared" ca="1" si="559"/>
        <v>0.86957692326912439</v>
      </c>
      <c r="AX6133">
        <f t="shared" ca="1" si="560"/>
        <v>3.1026290472093474</v>
      </c>
    </row>
    <row r="6134" spans="1:50">
      <c r="A6134">
        <f t="shared" ca="1" si="556"/>
        <v>0.48916477558258475</v>
      </c>
      <c r="R6134">
        <f t="shared" ca="1" si="557"/>
        <v>-5.5632597701711049E-2</v>
      </c>
      <c r="AH6134">
        <f t="shared" ca="1" si="558"/>
        <v>20.446395179531777</v>
      </c>
      <c r="AI6134">
        <f t="shared" ca="1" si="559"/>
        <v>0.56329222105779864</v>
      </c>
      <c r="AX6134">
        <f t="shared" ca="1" si="560"/>
        <v>1.4588787197711643</v>
      </c>
    </row>
    <row r="6135" spans="1:50">
      <c r="A6135">
        <f t="shared" ca="1" si="556"/>
        <v>0.25947175098780151</v>
      </c>
      <c r="R6135">
        <f t="shared" ca="1" si="557"/>
        <v>0.12775140308107191</v>
      </c>
      <c r="AH6135">
        <f t="shared" ca="1" si="558"/>
        <v>28.402634683042269</v>
      </c>
      <c r="AI6135">
        <f t="shared" ca="1" si="559"/>
        <v>0.76677690568293566</v>
      </c>
      <c r="AX6135">
        <f t="shared" ca="1" si="560"/>
        <v>0.15963473107611686</v>
      </c>
    </row>
    <row r="6136" spans="1:50">
      <c r="A6136">
        <f t="shared" ca="1" si="556"/>
        <v>0.76764122800259382</v>
      </c>
      <c r="R6136">
        <f t="shared" ca="1" si="557"/>
        <v>-0.37966029978080379</v>
      </c>
      <c r="AH6136">
        <f t="shared" ca="1" si="558"/>
        <v>9.8800869361039236</v>
      </c>
      <c r="AI6136">
        <f t="shared" ca="1" si="559"/>
        <v>0.19523223572994286</v>
      </c>
      <c r="AX6136">
        <f t="shared" ca="1" si="560"/>
        <v>13.004190998080315</v>
      </c>
    </row>
    <row r="6137" spans="1:50">
      <c r="A6137">
        <f t="shared" ca="1" si="556"/>
        <v>0.49217131063550423</v>
      </c>
      <c r="R6137">
        <f t="shared" ca="1" si="557"/>
        <v>-1.9185880552220012</v>
      </c>
      <c r="AH6137">
        <f t="shared" ca="1" si="558"/>
        <v>27.024196887387475</v>
      </c>
      <c r="AI6137">
        <f t="shared" ca="1" si="559"/>
        <v>0.73605623566523226</v>
      </c>
      <c r="AX6137">
        <f t="shared" ca="1" si="560"/>
        <v>3.4887562560413414</v>
      </c>
    </row>
    <row r="6138" spans="1:50">
      <c r="A6138">
        <f t="shared" ca="1" si="556"/>
        <v>0.83587056090477341</v>
      </c>
      <c r="R6138">
        <f t="shared" ca="1" si="557"/>
        <v>1.0857674062699378</v>
      </c>
      <c r="AH6138">
        <f t="shared" ca="1" si="558"/>
        <v>1.9306559263504246</v>
      </c>
      <c r="AI6138">
        <f t="shared" ca="1" si="559"/>
        <v>7.4548646119040329E-3</v>
      </c>
      <c r="AX6138">
        <f t="shared" ca="1" si="560"/>
        <v>4.9182238778416538</v>
      </c>
    </row>
    <row r="6139" spans="1:50">
      <c r="A6139">
        <f t="shared" ca="1" si="556"/>
        <v>0.88886079456785194</v>
      </c>
      <c r="R6139">
        <f t="shared" ca="1" si="557"/>
        <v>0.30010847079721187</v>
      </c>
      <c r="AH6139">
        <f t="shared" ca="1" si="558"/>
        <v>16.352067561816746</v>
      </c>
      <c r="AI6139">
        <f t="shared" ca="1" si="559"/>
        <v>0.43390832131772772</v>
      </c>
      <c r="AX6139">
        <f t="shared" ca="1" si="560"/>
        <v>0.53804065637550247</v>
      </c>
    </row>
    <row r="6140" spans="1:50">
      <c r="A6140">
        <f t="shared" ca="1" si="556"/>
        <v>2.6514923348068486E-2</v>
      </c>
      <c r="R6140">
        <f t="shared" ca="1" si="557"/>
        <v>1.3438505439475457</v>
      </c>
      <c r="AH6140">
        <f t="shared" ca="1" si="558"/>
        <v>32.44284692684063</v>
      </c>
      <c r="AI6140">
        <f t="shared" ca="1" si="559"/>
        <v>0.84587318798282529</v>
      </c>
      <c r="AX6140">
        <f t="shared" ca="1" si="560"/>
        <v>2.1647875882079828</v>
      </c>
    </row>
    <row r="6141" spans="1:50">
      <c r="A6141">
        <f t="shared" ca="1" si="556"/>
        <v>0.14894140081862484</v>
      </c>
      <c r="R6141">
        <f t="shared" ca="1" si="557"/>
        <v>1.3320663915850213</v>
      </c>
      <c r="AH6141">
        <f t="shared" ca="1" si="558"/>
        <v>16.076504132004253</v>
      </c>
      <c r="AI6141">
        <f t="shared" ca="1" si="559"/>
        <v>0.42459821404703779</v>
      </c>
      <c r="AX6141">
        <f t="shared" ca="1" si="560"/>
        <v>1.1959548367042176</v>
      </c>
    </row>
    <row r="6142" spans="1:50">
      <c r="A6142">
        <f t="shared" ca="1" si="556"/>
        <v>0.41560675943379843</v>
      </c>
      <c r="R6142">
        <f t="shared" ca="1" si="557"/>
        <v>-0.79267541488777837</v>
      </c>
      <c r="AH6142">
        <f t="shared" ca="1" si="558"/>
        <v>12.058230553407974</v>
      </c>
      <c r="AI6142">
        <f t="shared" ca="1" si="559"/>
        <v>0.28021106563082798</v>
      </c>
      <c r="AX6142">
        <f t="shared" ca="1" si="560"/>
        <v>0.55612720972047458</v>
      </c>
    </row>
    <row r="6143" spans="1:50">
      <c r="A6143">
        <f t="shared" ca="1" si="556"/>
        <v>4.0255943372347502E-2</v>
      </c>
      <c r="R6143">
        <f t="shared" ca="1" si="557"/>
        <v>-0.26349740835834029</v>
      </c>
      <c r="AH6143">
        <f t="shared" ca="1" si="558"/>
        <v>11.743222504820523</v>
      </c>
      <c r="AI6143">
        <f t="shared" ca="1" si="559"/>
        <v>0.2682094878421647</v>
      </c>
      <c r="AX6143">
        <f t="shared" ca="1" si="560"/>
        <v>1.4233132067547674</v>
      </c>
    </row>
    <row r="6144" spans="1:50">
      <c r="A6144">
        <f t="shared" ca="1" si="556"/>
        <v>0.63186539381425799</v>
      </c>
      <c r="R6144">
        <f t="shared" ca="1" si="557"/>
        <v>0.32450273351257192</v>
      </c>
      <c r="AH6144">
        <f t="shared" ca="1" si="558"/>
        <v>22.368330912925718</v>
      </c>
      <c r="AI6144">
        <f t="shared" ca="1" si="559"/>
        <v>0.61824543173121171</v>
      </c>
      <c r="AX6144">
        <f t="shared" ca="1" si="560"/>
        <v>1.0022021005966837</v>
      </c>
    </row>
    <row r="6145" spans="1:50">
      <c r="A6145">
        <f t="shared" ca="1" si="556"/>
        <v>0.49446879921485554</v>
      </c>
      <c r="R6145">
        <f t="shared" ca="1" si="557"/>
        <v>-1.4053914779843439</v>
      </c>
      <c r="AH6145">
        <f t="shared" ca="1" si="558"/>
        <v>28.771972538611969</v>
      </c>
      <c r="AI6145">
        <f t="shared" ca="1" si="559"/>
        <v>0.77468542504927784</v>
      </c>
      <c r="AX6145">
        <f t="shared" ca="1" si="560"/>
        <v>1.2677581953645964</v>
      </c>
    </row>
    <row r="6146" spans="1:50">
      <c r="A6146">
        <f t="shared" ca="1" si="556"/>
        <v>8.9518772227155541E-2</v>
      </c>
      <c r="R6146">
        <f t="shared" ca="1" si="557"/>
        <v>0.19388750449812606</v>
      </c>
      <c r="AH6146">
        <f t="shared" ca="1" si="558"/>
        <v>25.253918816986832</v>
      </c>
      <c r="AI6146">
        <f t="shared" ca="1" si="559"/>
        <v>0.69381573304186084</v>
      </c>
      <c r="AX6146">
        <f t="shared" ca="1" si="560"/>
        <v>0.27854950318034799</v>
      </c>
    </row>
    <row r="6147" spans="1:50">
      <c r="A6147">
        <f t="shared" ref="A6147:A6210" ca="1" si="561">RAND()</f>
        <v>0.55555435417636889</v>
      </c>
      <c r="R6147">
        <f t="shared" ref="R6147:R6210" ca="1" si="562">_xlfn.NORM.INV(RAND(),0,1)</f>
        <v>0.72856365142787738</v>
      </c>
      <c r="AH6147">
        <f t="shared" ref="AH6147:AH6210" ca="1" si="563">IF(AI6147&lt;$AL$4,$AL$1+SQRT(AI6147*($AL$2-$AL$1)*($AL$3-$AL$1)),$AL$2-SQRT((1-AI6147)*($AL$2-$AL$1)*($AL$2-$AL$3)))</f>
        <v>6.1212400732320678</v>
      </c>
      <c r="AI6147">
        <f t="shared" ref="AI6147:AI6210" ca="1" si="564">RAND()</f>
        <v>7.4939160068284272E-2</v>
      </c>
      <c r="AX6147">
        <f t="shared" ref="AX6147:AX6210" ca="1" si="565">-LN(1-RAND())/$AW$2</f>
        <v>0.74296428380372082</v>
      </c>
    </row>
    <row r="6148" spans="1:50">
      <c r="A6148">
        <f t="shared" ca="1" si="561"/>
        <v>0.95804028766227356</v>
      </c>
      <c r="R6148">
        <f t="shared" ca="1" si="562"/>
        <v>-3.5806786356133342</v>
      </c>
      <c r="AH6148">
        <f t="shared" ca="1" si="563"/>
        <v>39.414100413195328</v>
      </c>
      <c r="AI6148">
        <f t="shared" ca="1" si="564"/>
        <v>0.94396936496904438</v>
      </c>
      <c r="AX6148">
        <f t="shared" ca="1" si="565"/>
        <v>1.8110375850934257</v>
      </c>
    </row>
    <row r="6149" spans="1:50">
      <c r="A6149">
        <f t="shared" ca="1" si="561"/>
        <v>0.36560941041542583</v>
      </c>
      <c r="R6149">
        <f t="shared" ca="1" si="562"/>
        <v>0.49349300581157063</v>
      </c>
      <c r="AH6149">
        <f t="shared" ca="1" si="563"/>
        <v>9.568340647626556</v>
      </c>
      <c r="AI6149">
        <f t="shared" ca="1" si="564"/>
        <v>0.1831062854980452</v>
      </c>
      <c r="AX6149">
        <f t="shared" ca="1" si="565"/>
        <v>0.29618991714786197</v>
      </c>
    </row>
    <row r="6150" spans="1:50">
      <c r="A6150">
        <f t="shared" ca="1" si="561"/>
        <v>0.5310808638240625</v>
      </c>
      <c r="R6150">
        <f t="shared" ca="1" si="562"/>
        <v>4.1848936442235403E-3</v>
      </c>
      <c r="AH6150">
        <f t="shared" ca="1" si="563"/>
        <v>7.8971310741275316</v>
      </c>
      <c r="AI6150">
        <f t="shared" ca="1" si="564"/>
        <v>0.12472935840390131</v>
      </c>
      <c r="AX6150">
        <f t="shared" ca="1" si="565"/>
        <v>2.0729155495132279</v>
      </c>
    </row>
    <row r="6151" spans="1:50">
      <c r="A6151">
        <f t="shared" ca="1" si="561"/>
        <v>0.69612076535093248</v>
      </c>
      <c r="R6151">
        <f t="shared" ca="1" si="562"/>
        <v>0.68797936474510324</v>
      </c>
      <c r="AH6151">
        <f t="shared" ca="1" si="563"/>
        <v>27.037839497252872</v>
      </c>
      <c r="AI6151">
        <f t="shared" ca="1" si="564"/>
        <v>0.7363695925230398</v>
      </c>
      <c r="AX6151">
        <f t="shared" ca="1" si="565"/>
        <v>6.1169639522443003E-2</v>
      </c>
    </row>
    <row r="6152" spans="1:50">
      <c r="A6152">
        <f t="shared" ca="1" si="561"/>
        <v>7.5860602611258821E-2</v>
      </c>
      <c r="R6152">
        <f t="shared" ca="1" si="562"/>
        <v>-1.2996620832754884</v>
      </c>
      <c r="AH6152">
        <f t="shared" ca="1" si="563"/>
        <v>7.2463681765042329</v>
      </c>
      <c r="AI6152">
        <f t="shared" ca="1" si="564"/>
        <v>0.10501970349890655</v>
      </c>
      <c r="AX6152">
        <f t="shared" ca="1" si="565"/>
        <v>5.0326080613352628</v>
      </c>
    </row>
    <row r="6153" spans="1:50">
      <c r="A6153">
        <f t="shared" ca="1" si="561"/>
        <v>0.77959424560189683</v>
      </c>
      <c r="R6153">
        <f t="shared" ca="1" si="562"/>
        <v>1.043243286742852</v>
      </c>
      <c r="AH6153">
        <f t="shared" ca="1" si="563"/>
        <v>15.658495119646574</v>
      </c>
      <c r="AI6153">
        <f t="shared" ca="1" si="564"/>
        <v>0.41033052127633096</v>
      </c>
      <c r="AX6153">
        <f t="shared" ca="1" si="565"/>
        <v>0.97242802700537512</v>
      </c>
    </row>
    <row r="6154" spans="1:50">
      <c r="A6154">
        <f t="shared" ca="1" si="561"/>
        <v>0.52322733844914437</v>
      </c>
      <c r="R6154">
        <f t="shared" ca="1" si="562"/>
        <v>-0.2525022035452596</v>
      </c>
      <c r="AH6154">
        <f t="shared" ca="1" si="563"/>
        <v>14.475568254901276</v>
      </c>
      <c r="AI6154">
        <f t="shared" ca="1" si="564"/>
        <v>0.36900737459391098</v>
      </c>
      <c r="AX6154">
        <f t="shared" ca="1" si="565"/>
        <v>0.32443404625402616</v>
      </c>
    </row>
    <row r="6155" spans="1:50">
      <c r="A6155">
        <f t="shared" ca="1" si="561"/>
        <v>0.79697456492859287</v>
      </c>
      <c r="R6155">
        <f t="shared" ca="1" si="562"/>
        <v>-4.1483596392691481E-2</v>
      </c>
      <c r="AH6155">
        <f t="shared" ca="1" si="563"/>
        <v>21.379099464003627</v>
      </c>
      <c r="AI6155">
        <f t="shared" ca="1" si="564"/>
        <v>0.59042202625430118</v>
      </c>
      <c r="AX6155">
        <f t="shared" ca="1" si="565"/>
        <v>1.4630465556708101</v>
      </c>
    </row>
    <row r="6156" spans="1:50">
      <c r="A6156">
        <f t="shared" ca="1" si="561"/>
        <v>0.32794122554765681</v>
      </c>
      <c r="R6156">
        <f t="shared" ca="1" si="562"/>
        <v>-8.3610731741425887E-2</v>
      </c>
      <c r="AH6156">
        <f t="shared" ca="1" si="563"/>
        <v>9.1767709071858405</v>
      </c>
      <c r="AI6156">
        <f t="shared" ca="1" si="564"/>
        <v>0.1684262485659449</v>
      </c>
      <c r="AX6156">
        <f t="shared" ca="1" si="565"/>
        <v>0.16410800555013652</v>
      </c>
    </row>
    <row r="6157" spans="1:50">
      <c r="A6157">
        <f t="shared" ca="1" si="561"/>
        <v>0.22748308582672527</v>
      </c>
      <c r="R6157">
        <f t="shared" ca="1" si="562"/>
        <v>-4.5073909217144568E-2</v>
      </c>
      <c r="AH6157">
        <f t="shared" ca="1" si="563"/>
        <v>7.9189539469953925</v>
      </c>
      <c r="AI6157">
        <f t="shared" ca="1" si="564"/>
        <v>0.12541966322926779</v>
      </c>
      <c r="AX6157">
        <f t="shared" ca="1" si="565"/>
        <v>0.31202230553825505</v>
      </c>
    </row>
    <row r="6158" spans="1:50">
      <c r="A6158">
        <f t="shared" ca="1" si="561"/>
        <v>0.99435387960252364</v>
      </c>
      <c r="R6158">
        <f t="shared" ca="1" si="562"/>
        <v>0.73023642826309465</v>
      </c>
      <c r="AH6158">
        <f t="shared" ca="1" si="563"/>
        <v>46.683224123454721</v>
      </c>
      <c r="AI6158">
        <f t="shared" ca="1" si="564"/>
        <v>0.99449949889238365</v>
      </c>
      <c r="AX6158">
        <f t="shared" ca="1" si="565"/>
        <v>8.9428893752864259E-3</v>
      </c>
    </row>
    <row r="6159" spans="1:50">
      <c r="A6159">
        <f t="shared" ca="1" si="561"/>
        <v>0.90173343143224483</v>
      </c>
      <c r="R6159">
        <f t="shared" ca="1" si="562"/>
        <v>-1.5081124269214887</v>
      </c>
      <c r="AH6159">
        <f t="shared" ca="1" si="563"/>
        <v>23.193091195497953</v>
      </c>
      <c r="AI6159">
        <f t="shared" ca="1" si="564"/>
        <v>0.64069482017355528</v>
      </c>
      <c r="AX6159">
        <f t="shared" ca="1" si="565"/>
        <v>0.52317964888751778</v>
      </c>
    </row>
    <row r="6160" spans="1:50">
      <c r="A6160">
        <f t="shared" ca="1" si="561"/>
        <v>0.16658743882494542</v>
      </c>
      <c r="R6160">
        <f t="shared" ca="1" si="562"/>
        <v>0.39904683834382443</v>
      </c>
      <c r="AH6160">
        <f t="shared" ca="1" si="563"/>
        <v>5.3820023849184535</v>
      </c>
      <c r="AI6160">
        <f t="shared" ca="1" si="564"/>
        <v>5.7931899342535842E-2</v>
      </c>
      <c r="AX6160">
        <f t="shared" ca="1" si="565"/>
        <v>0.79955761226018307</v>
      </c>
    </row>
    <row r="6161" spans="1:50">
      <c r="A6161">
        <f t="shared" ca="1" si="561"/>
        <v>0.28194695715475759</v>
      </c>
      <c r="R6161">
        <f t="shared" ca="1" si="562"/>
        <v>0.34159743911259305</v>
      </c>
      <c r="AH6161">
        <f t="shared" ca="1" si="563"/>
        <v>20.992371305625174</v>
      </c>
      <c r="AI6161">
        <f t="shared" ca="1" si="564"/>
        <v>0.57927873876464109</v>
      </c>
      <c r="AX6161">
        <f t="shared" ca="1" si="565"/>
        <v>1.6356829188941175</v>
      </c>
    </row>
    <row r="6162" spans="1:50">
      <c r="A6162">
        <f t="shared" ca="1" si="561"/>
        <v>0.49043648180452659</v>
      </c>
      <c r="R6162">
        <f t="shared" ca="1" si="562"/>
        <v>-0.52916998555871919</v>
      </c>
      <c r="AH6162">
        <f t="shared" ca="1" si="563"/>
        <v>32.788544748592741</v>
      </c>
      <c r="AI6162">
        <f t="shared" ca="1" si="564"/>
        <v>0.8518829040644027</v>
      </c>
      <c r="AX6162">
        <f t="shared" ca="1" si="565"/>
        <v>0.81869215434563936</v>
      </c>
    </row>
    <row r="6163" spans="1:50">
      <c r="A6163">
        <f t="shared" ca="1" si="561"/>
        <v>0.45750521521755994</v>
      </c>
      <c r="R6163">
        <f t="shared" ca="1" si="562"/>
        <v>-1.3657000267481361</v>
      </c>
      <c r="AH6163">
        <f t="shared" ca="1" si="563"/>
        <v>9.5645062083185852</v>
      </c>
      <c r="AI6163">
        <f t="shared" ca="1" si="564"/>
        <v>0.18295955801792951</v>
      </c>
      <c r="AX6163">
        <f t="shared" ca="1" si="565"/>
        <v>2.1390910786604356</v>
      </c>
    </row>
    <row r="6164" spans="1:50">
      <c r="A6164">
        <f t="shared" ca="1" si="561"/>
        <v>1.9080325789221808E-2</v>
      </c>
      <c r="R6164">
        <f t="shared" ca="1" si="562"/>
        <v>0.71638548530624768</v>
      </c>
      <c r="AH6164">
        <f t="shared" ca="1" si="563"/>
        <v>28.908852181448744</v>
      </c>
      <c r="AI6164">
        <f t="shared" ca="1" si="564"/>
        <v>0.77758174184801032</v>
      </c>
      <c r="AX6164">
        <f t="shared" ca="1" si="565"/>
        <v>7.2489282771619692</v>
      </c>
    </row>
    <row r="6165" spans="1:50">
      <c r="A6165">
        <f t="shared" ca="1" si="561"/>
        <v>0.69266604454467429</v>
      </c>
      <c r="R6165">
        <f t="shared" ca="1" si="562"/>
        <v>1.0454743734050997</v>
      </c>
      <c r="AH6165">
        <f t="shared" ca="1" si="563"/>
        <v>27.111160666205194</v>
      </c>
      <c r="AI6165">
        <f t="shared" ca="1" si="564"/>
        <v>0.73805051697586388</v>
      </c>
      <c r="AX6165">
        <f t="shared" ca="1" si="565"/>
        <v>0.21824157200822925</v>
      </c>
    </row>
    <row r="6166" spans="1:50">
      <c r="A6166">
        <f t="shared" ca="1" si="561"/>
        <v>0.8752878273888347</v>
      </c>
      <c r="R6166">
        <f t="shared" ca="1" si="562"/>
        <v>2.020705485735196</v>
      </c>
      <c r="AH6166">
        <f t="shared" ca="1" si="563"/>
        <v>34.842764950881367</v>
      </c>
      <c r="AI6166">
        <f t="shared" ca="1" si="564"/>
        <v>0.88512911283288487</v>
      </c>
      <c r="AX6166">
        <f t="shared" ca="1" si="565"/>
        <v>3.2087023888229207</v>
      </c>
    </row>
    <row r="6167" spans="1:50">
      <c r="A6167">
        <f t="shared" ca="1" si="561"/>
        <v>0.66677137854760715</v>
      </c>
      <c r="R6167">
        <f t="shared" ca="1" si="562"/>
        <v>-1.5951878535977015</v>
      </c>
      <c r="AH6167">
        <f t="shared" ca="1" si="563"/>
        <v>19.398586691801984</v>
      </c>
      <c r="AI6167">
        <f t="shared" ca="1" si="564"/>
        <v>0.53177675177042072</v>
      </c>
      <c r="AX6167">
        <f t="shared" ca="1" si="565"/>
        <v>1.5786534734928799</v>
      </c>
    </row>
    <row r="6168" spans="1:50">
      <c r="A6168">
        <f t="shared" ca="1" si="561"/>
        <v>1.4927698684783719E-2</v>
      </c>
      <c r="R6168">
        <f t="shared" ca="1" si="562"/>
        <v>-0.1569413211759112</v>
      </c>
      <c r="AH6168">
        <f t="shared" ca="1" si="563"/>
        <v>8.104163681003719</v>
      </c>
      <c r="AI6168">
        <f t="shared" ca="1" si="564"/>
        <v>0.13135493793699948</v>
      </c>
      <c r="AX6168">
        <f t="shared" ca="1" si="565"/>
        <v>8.3630453689449133</v>
      </c>
    </row>
    <row r="6169" spans="1:50">
      <c r="A6169">
        <f t="shared" ca="1" si="561"/>
        <v>0.15982867311184579</v>
      </c>
      <c r="R6169">
        <f t="shared" ca="1" si="562"/>
        <v>-0.69675727092701301</v>
      </c>
      <c r="AH6169">
        <f t="shared" ca="1" si="563"/>
        <v>24.997936855176089</v>
      </c>
      <c r="AI6169">
        <f t="shared" ca="1" si="564"/>
        <v>0.68744841925111899</v>
      </c>
      <c r="AX6169">
        <f t="shared" ca="1" si="565"/>
        <v>0.36298109452223104</v>
      </c>
    </row>
    <row r="6170" spans="1:50">
      <c r="A6170">
        <f t="shared" ca="1" si="561"/>
        <v>0.52638968932360375</v>
      </c>
      <c r="R6170">
        <f t="shared" ca="1" si="562"/>
        <v>-0.28441452072738194</v>
      </c>
      <c r="AH6170">
        <f t="shared" ca="1" si="563"/>
        <v>7.453018147419435</v>
      </c>
      <c r="AI6170">
        <f t="shared" ca="1" si="564"/>
        <v>0.11109495901152688</v>
      </c>
      <c r="AX6170">
        <f t="shared" ca="1" si="565"/>
        <v>0.94171717520991627</v>
      </c>
    </row>
    <row r="6171" spans="1:50">
      <c r="A6171">
        <f t="shared" ca="1" si="561"/>
        <v>0.2075171123399363</v>
      </c>
      <c r="R6171">
        <f t="shared" ca="1" si="562"/>
        <v>-0.92613109311345054</v>
      </c>
      <c r="AH6171">
        <f t="shared" ca="1" si="563"/>
        <v>22.813772366342189</v>
      </c>
      <c r="AI6171">
        <f t="shared" ca="1" si="564"/>
        <v>0.63045451352547022</v>
      </c>
      <c r="AX6171">
        <f t="shared" ca="1" si="565"/>
        <v>3.991008928144876</v>
      </c>
    </row>
    <row r="6172" spans="1:50">
      <c r="A6172">
        <f t="shared" ca="1" si="561"/>
        <v>0.28613897013228518</v>
      </c>
      <c r="R6172">
        <f t="shared" ca="1" si="562"/>
        <v>1.3129475704362628</v>
      </c>
      <c r="AH6172">
        <f t="shared" ca="1" si="563"/>
        <v>23.42763840349652</v>
      </c>
      <c r="AI6172">
        <f t="shared" ca="1" si="564"/>
        <v>0.64695479959233348</v>
      </c>
      <c r="AX6172">
        <f t="shared" ca="1" si="565"/>
        <v>1.3528962356843457</v>
      </c>
    </row>
    <row r="6173" spans="1:50">
      <c r="A6173">
        <f t="shared" ca="1" si="561"/>
        <v>0.22062660302426018</v>
      </c>
      <c r="R6173">
        <f t="shared" ca="1" si="562"/>
        <v>1.3118094762935368</v>
      </c>
      <c r="AH6173">
        <f t="shared" ca="1" si="563"/>
        <v>19.766293114195147</v>
      </c>
      <c r="AI6173">
        <f t="shared" ca="1" si="564"/>
        <v>0.54296148397161814</v>
      </c>
      <c r="AX6173">
        <f t="shared" ca="1" si="565"/>
        <v>0.82929592295594112</v>
      </c>
    </row>
    <row r="6174" spans="1:50">
      <c r="A6174">
        <f t="shared" ca="1" si="561"/>
        <v>0.4488975881101408</v>
      </c>
      <c r="R6174">
        <f t="shared" ca="1" si="562"/>
        <v>7.7711132294211713E-2</v>
      </c>
      <c r="AH6174">
        <f t="shared" ca="1" si="563"/>
        <v>17.010487067127876</v>
      </c>
      <c r="AI6174">
        <f t="shared" ca="1" si="564"/>
        <v>0.4558460182259314</v>
      </c>
      <c r="AX6174">
        <f t="shared" ca="1" si="565"/>
        <v>2.481262691941359</v>
      </c>
    </row>
    <row r="6175" spans="1:50">
      <c r="A6175">
        <f t="shared" ca="1" si="561"/>
        <v>0.52943776180390267</v>
      </c>
      <c r="R6175">
        <f t="shared" ca="1" si="562"/>
        <v>-1.3376560701602889</v>
      </c>
      <c r="AH6175">
        <f t="shared" ca="1" si="563"/>
        <v>11.276201335146567</v>
      </c>
      <c r="AI6175">
        <f t="shared" ca="1" si="564"/>
        <v>0.2502337084819477</v>
      </c>
      <c r="AX6175">
        <f t="shared" ca="1" si="565"/>
        <v>2.5144687560301842</v>
      </c>
    </row>
    <row r="6176" spans="1:50">
      <c r="A6176">
        <f t="shared" ca="1" si="561"/>
        <v>0.74391682361990752</v>
      </c>
      <c r="R6176">
        <f t="shared" ca="1" si="562"/>
        <v>-1.0626209095600039</v>
      </c>
      <c r="AH6176">
        <f t="shared" ca="1" si="563"/>
        <v>19.732522448068611</v>
      </c>
      <c r="AI6176">
        <f t="shared" ca="1" si="564"/>
        <v>0.5419399013216647</v>
      </c>
      <c r="AX6176">
        <f t="shared" ca="1" si="565"/>
        <v>2.4635265245713103</v>
      </c>
    </row>
    <row r="6177" spans="1:50">
      <c r="A6177">
        <f t="shared" ca="1" si="561"/>
        <v>0.50429075083657393</v>
      </c>
      <c r="R6177">
        <f t="shared" ca="1" si="562"/>
        <v>0.49671930365941075</v>
      </c>
      <c r="AH6177">
        <f t="shared" ca="1" si="563"/>
        <v>20.299564359487494</v>
      </c>
      <c r="AI6177">
        <f t="shared" ca="1" si="564"/>
        <v>0.55894206138188718</v>
      </c>
      <c r="AX6177">
        <f t="shared" ca="1" si="565"/>
        <v>0.31122046594506692</v>
      </c>
    </row>
    <row r="6178" spans="1:50">
      <c r="A6178">
        <f t="shared" ca="1" si="561"/>
        <v>0.77924821131123034</v>
      </c>
      <c r="R6178">
        <f t="shared" ca="1" si="562"/>
        <v>-1.2683262790255891</v>
      </c>
      <c r="AH6178">
        <f t="shared" ca="1" si="563"/>
        <v>38.002846295544281</v>
      </c>
      <c r="AI6178">
        <f t="shared" ca="1" si="564"/>
        <v>0.92803415149583224</v>
      </c>
      <c r="AX6178">
        <f t="shared" ca="1" si="565"/>
        <v>0.17753823404561125</v>
      </c>
    </row>
    <row r="6179" spans="1:50">
      <c r="A6179">
        <f t="shared" ca="1" si="561"/>
        <v>0.6260563655411282</v>
      </c>
      <c r="R6179">
        <f t="shared" ca="1" si="562"/>
        <v>-5.7185846336355178E-2</v>
      </c>
      <c r="AH6179">
        <f t="shared" ca="1" si="563"/>
        <v>18.866792166062307</v>
      </c>
      <c r="AI6179">
        <f t="shared" ca="1" si="564"/>
        <v>0.51536168498442037</v>
      </c>
      <c r="AX6179">
        <f t="shared" ca="1" si="565"/>
        <v>2.4632410732367864</v>
      </c>
    </row>
    <row r="6180" spans="1:50">
      <c r="A6180">
        <f t="shared" ca="1" si="561"/>
        <v>0.66114829463480906</v>
      </c>
      <c r="R6180">
        <f t="shared" ca="1" si="562"/>
        <v>-0.6230384246554852</v>
      </c>
      <c r="AH6180">
        <f t="shared" ca="1" si="563"/>
        <v>11.327026806927371</v>
      </c>
      <c r="AI6180">
        <f t="shared" ca="1" si="564"/>
        <v>0.25220057220394276</v>
      </c>
      <c r="AX6180">
        <f t="shared" ca="1" si="565"/>
        <v>4.7342214979915918</v>
      </c>
    </row>
    <row r="6181" spans="1:50">
      <c r="A6181">
        <f t="shared" ca="1" si="561"/>
        <v>0.65152988978574899</v>
      </c>
      <c r="R6181">
        <f t="shared" ca="1" si="562"/>
        <v>1.0649458433343422</v>
      </c>
      <c r="AH6181">
        <f t="shared" ca="1" si="563"/>
        <v>37.969210424723585</v>
      </c>
      <c r="AI6181">
        <f t="shared" ca="1" si="564"/>
        <v>0.92763005109771013</v>
      </c>
      <c r="AX6181">
        <f t="shared" ca="1" si="565"/>
        <v>1.4868545600811367</v>
      </c>
    </row>
    <row r="6182" spans="1:50">
      <c r="A6182">
        <f t="shared" ca="1" si="561"/>
        <v>0.2297032075166513</v>
      </c>
      <c r="R6182">
        <f t="shared" ca="1" si="562"/>
        <v>0.70081092185138061</v>
      </c>
      <c r="AH6182">
        <f t="shared" ca="1" si="563"/>
        <v>18.885971480592868</v>
      </c>
      <c r="AI6182">
        <f t="shared" ca="1" si="564"/>
        <v>0.51595861464675974</v>
      </c>
      <c r="AX6182">
        <f t="shared" ca="1" si="565"/>
        <v>0.88109633223243999</v>
      </c>
    </row>
    <row r="6183" spans="1:50">
      <c r="A6183">
        <f t="shared" ca="1" si="561"/>
        <v>0.82881059596727591</v>
      </c>
      <c r="R6183">
        <f t="shared" ca="1" si="562"/>
        <v>-0.74420445430455839</v>
      </c>
      <c r="AH6183">
        <f t="shared" ca="1" si="563"/>
        <v>41.837550708120958</v>
      </c>
      <c r="AI6183">
        <f t="shared" ca="1" si="564"/>
        <v>0.96668721077875164</v>
      </c>
      <c r="AX6183">
        <f t="shared" ca="1" si="565"/>
        <v>0.96272158291102961</v>
      </c>
    </row>
    <row r="6184" spans="1:50">
      <c r="A6184">
        <f t="shared" ca="1" si="561"/>
        <v>9.5903074838834645E-2</v>
      </c>
      <c r="R6184">
        <f t="shared" ca="1" si="562"/>
        <v>0.84440311386535072</v>
      </c>
      <c r="AH6184">
        <f t="shared" ca="1" si="563"/>
        <v>12.722824892788815</v>
      </c>
      <c r="AI6184">
        <f t="shared" ca="1" si="564"/>
        <v>0.30520610801315728</v>
      </c>
      <c r="AX6184">
        <f t="shared" ca="1" si="565"/>
        <v>0.40522608146358813</v>
      </c>
    </row>
    <row r="6185" spans="1:50">
      <c r="A6185">
        <f t="shared" ca="1" si="561"/>
        <v>0.7174490946954567</v>
      </c>
      <c r="R6185">
        <f t="shared" ca="1" si="562"/>
        <v>1.1083921529644876</v>
      </c>
      <c r="AH6185">
        <f t="shared" ca="1" si="563"/>
        <v>18.079720332912892</v>
      </c>
      <c r="AI6185">
        <f t="shared" ca="1" si="564"/>
        <v>0.49054787298747271</v>
      </c>
      <c r="AX6185">
        <f t="shared" ca="1" si="565"/>
        <v>1.970198574256907</v>
      </c>
    </row>
    <row r="6186" spans="1:50">
      <c r="A6186">
        <f t="shared" ca="1" si="561"/>
        <v>0.22233451107666236</v>
      </c>
      <c r="R6186">
        <f t="shared" ca="1" si="562"/>
        <v>-0.50291074801701641</v>
      </c>
      <c r="AH6186">
        <f t="shared" ca="1" si="563"/>
        <v>31.943952794104362</v>
      </c>
      <c r="AI6186">
        <f t="shared" ca="1" si="564"/>
        <v>0.83698957964923415</v>
      </c>
      <c r="AX6186">
        <f t="shared" ca="1" si="565"/>
        <v>1.2352792450467984</v>
      </c>
    </row>
    <row r="6187" spans="1:50">
      <c r="A6187">
        <f t="shared" ca="1" si="561"/>
        <v>0.87584146039299315</v>
      </c>
      <c r="R6187">
        <f t="shared" ca="1" si="562"/>
        <v>1.2723697899085331</v>
      </c>
      <c r="AH6187">
        <f t="shared" ca="1" si="563"/>
        <v>8.2806952192718999</v>
      </c>
      <c r="AI6187">
        <f t="shared" ca="1" si="564"/>
        <v>0.13713982662894497</v>
      </c>
      <c r="AX6187">
        <f t="shared" ca="1" si="565"/>
        <v>0.67789927823297647</v>
      </c>
    </row>
    <row r="6188" spans="1:50">
      <c r="A6188">
        <f t="shared" ca="1" si="561"/>
        <v>0.72987362208999629</v>
      </c>
      <c r="R6188">
        <f t="shared" ca="1" si="562"/>
        <v>0.32832924388932327</v>
      </c>
      <c r="AH6188">
        <f t="shared" ca="1" si="563"/>
        <v>41.714264620925363</v>
      </c>
      <c r="AI6188">
        <f t="shared" ca="1" si="564"/>
        <v>0.96567329461397544</v>
      </c>
      <c r="AX6188">
        <f t="shared" ca="1" si="565"/>
        <v>1.4243863547193987</v>
      </c>
    </row>
    <row r="6189" spans="1:50">
      <c r="A6189">
        <f t="shared" ca="1" si="561"/>
        <v>0.20445915170377793</v>
      </c>
      <c r="R6189">
        <f t="shared" ca="1" si="562"/>
        <v>-1.4273847920493359</v>
      </c>
      <c r="AH6189">
        <f t="shared" ca="1" si="563"/>
        <v>9.5709836866201492</v>
      </c>
      <c r="AI6189">
        <f t="shared" ca="1" si="564"/>
        <v>0.18320745745909806</v>
      </c>
      <c r="AX6189">
        <f t="shared" ca="1" si="565"/>
        <v>0.36792036208780088</v>
      </c>
    </row>
    <row r="6190" spans="1:50">
      <c r="A6190">
        <f t="shared" ca="1" si="561"/>
        <v>0.97197018175747407</v>
      </c>
      <c r="R6190">
        <f t="shared" ca="1" si="562"/>
        <v>0.85897688380390735</v>
      </c>
      <c r="AH6190">
        <f t="shared" ca="1" si="563"/>
        <v>16.95063963692705</v>
      </c>
      <c r="AI6190">
        <f t="shared" ca="1" si="564"/>
        <v>0.45386988979587128</v>
      </c>
      <c r="AX6190">
        <f t="shared" ca="1" si="565"/>
        <v>0.28890526408404615</v>
      </c>
    </row>
    <row r="6191" spans="1:50">
      <c r="A6191">
        <f t="shared" ca="1" si="561"/>
        <v>0.69588579946136542</v>
      </c>
      <c r="R6191">
        <f t="shared" ca="1" si="562"/>
        <v>1.0264553815487369</v>
      </c>
      <c r="AH6191">
        <f t="shared" ca="1" si="563"/>
        <v>1.1764510067450449</v>
      </c>
      <c r="AI6191">
        <f t="shared" ca="1" si="564"/>
        <v>2.7680739425428591E-3</v>
      </c>
      <c r="AX6191">
        <f t="shared" ca="1" si="565"/>
        <v>0.99699600953896961</v>
      </c>
    </row>
    <row r="6192" spans="1:50">
      <c r="A6192">
        <f t="shared" ca="1" si="561"/>
        <v>0.87905609746917424</v>
      </c>
      <c r="R6192">
        <f t="shared" ca="1" si="562"/>
        <v>-0.99939017913144546</v>
      </c>
      <c r="AH6192">
        <f t="shared" ca="1" si="563"/>
        <v>28.476879959740639</v>
      </c>
      <c r="AI6192">
        <f t="shared" ca="1" si="564"/>
        <v>0.76837765186629292</v>
      </c>
      <c r="AX6192">
        <f t="shared" ca="1" si="565"/>
        <v>0.97208332529479846</v>
      </c>
    </row>
    <row r="6193" spans="1:50">
      <c r="A6193">
        <f t="shared" ca="1" si="561"/>
        <v>0.66346709803467374</v>
      </c>
      <c r="R6193">
        <f t="shared" ca="1" si="562"/>
        <v>-2.0167115878134786E-2</v>
      </c>
      <c r="AH6193">
        <f t="shared" ca="1" si="563"/>
        <v>12.05399935710512</v>
      </c>
      <c r="AI6193">
        <f t="shared" ca="1" si="564"/>
        <v>0.28005051760471056</v>
      </c>
      <c r="AX6193">
        <f t="shared" ca="1" si="565"/>
        <v>1.1125958402046017</v>
      </c>
    </row>
    <row r="6194" spans="1:50">
      <c r="A6194">
        <f t="shared" ca="1" si="561"/>
        <v>0.56031255397444124</v>
      </c>
      <c r="R6194">
        <f t="shared" ca="1" si="562"/>
        <v>0.47357098341653786</v>
      </c>
      <c r="AH6194">
        <f t="shared" ca="1" si="563"/>
        <v>16.613220917734047</v>
      </c>
      <c r="AI6194">
        <f t="shared" ca="1" si="564"/>
        <v>0.44266149125598431</v>
      </c>
      <c r="AX6194">
        <f t="shared" ca="1" si="565"/>
        <v>0.12539663148238056</v>
      </c>
    </row>
    <row r="6195" spans="1:50">
      <c r="A6195">
        <f t="shared" ca="1" si="561"/>
        <v>0.65243008400224867</v>
      </c>
      <c r="R6195">
        <f t="shared" ca="1" si="562"/>
        <v>-0.67867461802836526</v>
      </c>
      <c r="AH6195">
        <f t="shared" ca="1" si="563"/>
        <v>12.02494143495251</v>
      </c>
      <c r="AI6195">
        <f t="shared" ca="1" si="564"/>
        <v>0.27894746349060673</v>
      </c>
      <c r="AX6195">
        <f t="shared" ca="1" si="565"/>
        <v>4.8324225911309133</v>
      </c>
    </row>
    <row r="6196" spans="1:50">
      <c r="A6196">
        <f t="shared" ca="1" si="561"/>
        <v>0.55034324313320293</v>
      </c>
      <c r="R6196">
        <f t="shared" ca="1" si="562"/>
        <v>1.4878281634988673</v>
      </c>
      <c r="AH6196">
        <f t="shared" ca="1" si="563"/>
        <v>22.030853031153022</v>
      </c>
      <c r="AI6196">
        <f t="shared" ca="1" si="564"/>
        <v>0.608863408917519</v>
      </c>
      <c r="AX6196">
        <f t="shared" ca="1" si="565"/>
        <v>4.7266878936850609E-2</v>
      </c>
    </row>
    <row r="6197" spans="1:50">
      <c r="A6197">
        <f t="shared" ca="1" si="561"/>
        <v>0.75777632574557119</v>
      </c>
      <c r="R6197">
        <f t="shared" ca="1" si="562"/>
        <v>0.34125291303080785</v>
      </c>
      <c r="AH6197">
        <f t="shared" ca="1" si="563"/>
        <v>1.891132142373219</v>
      </c>
      <c r="AI6197">
        <f t="shared" ca="1" si="564"/>
        <v>7.152761559834242E-3</v>
      </c>
      <c r="AX6197">
        <f t="shared" ca="1" si="565"/>
        <v>3.5566463552083967</v>
      </c>
    </row>
    <row r="6198" spans="1:50">
      <c r="A6198">
        <f t="shared" ca="1" si="561"/>
        <v>0.44450055164567348</v>
      </c>
      <c r="R6198">
        <f t="shared" ca="1" si="562"/>
        <v>-0.29656667748888488</v>
      </c>
      <c r="AH6198">
        <f t="shared" ca="1" si="563"/>
        <v>24.534853486924099</v>
      </c>
      <c r="AI6198">
        <f t="shared" ca="1" si="564"/>
        <v>0.67576315653378916</v>
      </c>
      <c r="AX6198">
        <f t="shared" ca="1" si="565"/>
        <v>1.5675632292973332</v>
      </c>
    </row>
    <row r="6199" spans="1:50">
      <c r="A6199">
        <f t="shared" ca="1" si="561"/>
        <v>0.66451829767441439</v>
      </c>
      <c r="R6199">
        <f t="shared" ca="1" si="562"/>
        <v>-0.3015655506160993</v>
      </c>
      <c r="AH6199">
        <f t="shared" ca="1" si="563"/>
        <v>41.662011804367047</v>
      </c>
      <c r="AI6199">
        <f t="shared" ca="1" si="564"/>
        <v>0.96523897642474277</v>
      </c>
      <c r="AX6199">
        <f t="shared" ca="1" si="565"/>
        <v>3.9995056214969531</v>
      </c>
    </row>
    <row r="6200" spans="1:50">
      <c r="A6200">
        <f t="shared" ca="1" si="561"/>
        <v>2.1615084282363584E-2</v>
      </c>
      <c r="R6200">
        <f t="shared" ca="1" si="562"/>
        <v>9.5034192299834772E-2</v>
      </c>
      <c r="AH6200">
        <f t="shared" ca="1" si="563"/>
        <v>20.182766533543997</v>
      </c>
      <c r="AI6200">
        <f t="shared" ca="1" si="564"/>
        <v>0.55546629420342808</v>
      </c>
      <c r="AX6200">
        <f t="shared" ca="1" si="565"/>
        <v>0.2603120496262688</v>
      </c>
    </row>
    <row r="6201" spans="1:50">
      <c r="A6201">
        <f t="shared" ca="1" si="561"/>
        <v>0.45769628562249065</v>
      </c>
      <c r="R6201">
        <f t="shared" ca="1" si="562"/>
        <v>0.38707033533251717</v>
      </c>
      <c r="AH6201">
        <f t="shared" ca="1" si="563"/>
        <v>6.5658031127811016</v>
      </c>
      <c r="AI6201">
        <f t="shared" ca="1" si="564"/>
        <v>8.6219541031612001E-2</v>
      </c>
      <c r="AX6201">
        <f t="shared" ca="1" si="565"/>
        <v>2.2662299335641225</v>
      </c>
    </row>
    <row r="6202" spans="1:50">
      <c r="A6202">
        <f t="shared" ca="1" si="561"/>
        <v>0.95899860192231445</v>
      </c>
      <c r="R6202">
        <f t="shared" ca="1" si="562"/>
        <v>0.65537629000416608</v>
      </c>
      <c r="AH6202">
        <f t="shared" ca="1" si="563"/>
        <v>23.530187423114128</v>
      </c>
      <c r="AI6202">
        <f t="shared" ca="1" si="564"/>
        <v>0.64967451107226726</v>
      </c>
      <c r="AX6202">
        <f t="shared" ca="1" si="565"/>
        <v>1.4357528493960487</v>
      </c>
    </row>
    <row r="6203" spans="1:50">
      <c r="A6203">
        <f t="shared" ca="1" si="561"/>
        <v>0.45160287224479556</v>
      </c>
      <c r="R6203">
        <f t="shared" ca="1" si="562"/>
        <v>-0.78864662399547514</v>
      </c>
      <c r="AH6203">
        <f t="shared" ca="1" si="563"/>
        <v>22.760725211803702</v>
      </c>
      <c r="AI6203">
        <f t="shared" ca="1" si="564"/>
        <v>0.62901095450656686</v>
      </c>
      <c r="AX6203">
        <f t="shared" ca="1" si="565"/>
        <v>2.3178051305088965</v>
      </c>
    </row>
    <row r="6204" spans="1:50">
      <c r="A6204">
        <f t="shared" ca="1" si="561"/>
        <v>0.67413846080227935</v>
      </c>
      <c r="R6204">
        <f t="shared" ca="1" si="562"/>
        <v>0.48768322667771924</v>
      </c>
      <c r="AH6204">
        <f t="shared" ca="1" si="563"/>
        <v>5.7651128814479602</v>
      </c>
      <c r="AI6204">
        <f t="shared" ca="1" si="564"/>
        <v>6.6473053071674393E-2</v>
      </c>
      <c r="AX6204">
        <f t="shared" ca="1" si="565"/>
        <v>1.0939404699802955</v>
      </c>
    </row>
    <row r="6205" spans="1:50">
      <c r="A6205">
        <f t="shared" ca="1" si="561"/>
        <v>0.24808846031545773</v>
      </c>
      <c r="R6205">
        <f t="shared" ca="1" si="562"/>
        <v>2.0446641187458128</v>
      </c>
      <c r="AH6205">
        <f t="shared" ca="1" si="563"/>
        <v>31.198567146887935</v>
      </c>
      <c r="AI6205">
        <f t="shared" ca="1" si="564"/>
        <v>0.82325306133495912</v>
      </c>
      <c r="AX6205">
        <f t="shared" ca="1" si="565"/>
        <v>7.9754440157585389</v>
      </c>
    </row>
    <row r="6206" spans="1:50">
      <c r="A6206">
        <f t="shared" ca="1" si="561"/>
        <v>2.4820630820963863E-2</v>
      </c>
      <c r="R6206">
        <f t="shared" ca="1" si="562"/>
        <v>0.99999755344581764</v>
      </c>
      <c r="AH6206">
        <f t="shared" ca="1" si="563"/>
        <v>17.177534861273159</v>
      </c>
      <c r="AI6206">
        <f t="shared" ca="1" si="564"/>
        <v>0.46134289110853077</v>
      </c>
      <c r="AX6206">
        <f t="shared" ca="1" si="565"/>
        <v>0.45615324896334808</v>
      </c>
    </row>
    <row r="6207" spans="1:50">
      <c r="A6207">
        <f t="shared" ca="1" si="561"/>
        <v>0.60490313425180509</v>
      </c>
      <c r="R6207">
        <f t="shared" ca="1" si="562"/>
        <v>-0.55648296897575222</v>
      </c>
      <c r="AH6207">
        <f t="shared" ca="1" si="563"/>
        <v>12.722951174570724</v>
      </c>
      <c r="AI6207">
        <f t="shared" ca="1" si="564"/>
        <v>0.30521081543328088</v>
      </c>
      <c r="AX6207">
        <f t="shared" ca="1" si="565"/>
        <v>2.4469633757236813</v>
      </c>
    </row>
    <row r="6208" spans="1:50">
      <c r="A6208">
        <f t="shared" ca="1" si="561"/>
        <v>0.40013030010896466</v>
      </c>
      <c r="R6208">
        <f t="shared" ca="1" si="562"/>
        <v>3.7178550070173197</v>
      </c>
      <c r="AH6208">
        <f t="shared" ca="1" si="563"/>
        <v>21.481169978401972</v>
      </c>
      <c r="AI6208">
        <f t="shared" ca="1" si="564"/>
        <v>0.59333816709959952</v>
      </c>
      <c r="AX6208">
        <f t="shared" ca="1" si="565"/>
        <v>2.8232894495679219</v>
      </c>
    </row>
    <row r="6209" spans="1:50">
      <c r="A6209">
        <f t="shared" ca="1" si="561"/>
        <v>0.85535713680543157</v>
      </c>
      <c r="R6209">
        <f t="shared" ca="1" si="562"/>
        <v>-1.6012926731829007E-2</v>
      </c>
      <c r="AH6209">
        <f t="shared" ca="1" si="563"/>
        <v>31.02843390966461</v>
      </c>
      <c r="AI6209">
        <f t="shared" ca="1" si="564"/>
        <v>0.82003984004001818</v>
      </c>
      <c r="AX6209">
        <f t="shared" ca="1" si="565"/>
        <v>5.6568964796265302</v>
      </c>
    </row>
    <row r="6210" spans="1:50">
      <c r="A6210">
        <f t="shared" ca="1" si="561"/>
        <v>0.28036865146126244</v>
      </c>
      <c r="R6210">
        <f t="shared" ca="1" si="562"/>
        <v>2.4238341239441019</v>
      </c>
      <c r="AH6210">
        <f t="shared" ca="1" si="563"/>
        <v>37.388447781342904</v>
      </c>
      <c r="AI6210">
        <f t="shared" ca="1" si="564"/>
        <v>0.92047437531804266</v>
      </c>
      <c r="AX6210">
        <f t="shared" ca="1" si="565"/>
        <v>6.1536431023111291</v>
      </c>
    </row>
    <row r="6211" spans="1:50">
      <c r="A6211">
        <f t="shared" ref="A6211:A6274" ca="1" si="566">RAND()</f>
        <v>0.65033573170505288</v>
      </c>
      <c r="R6211">
        <f t="shared" ref="R6211:R6274" ca="1" si="567">_xlfn.NORM.INV(RAND(),0,1)</f>
        <v>0.54243130266131012</v>
      </c>
      <c r="AH6211">
        <f t="shared" ref="AH6211:AH6274" ca="1" si="568">IF(AI6211&lt;$AL$4,$AL$1+SQRT(AI6211*($AL$2-$AL$1)*($AL$3-$AL$1)),$AL$2-SQRT((1-AI6211)*($AL$2-$AL$1)*($AL$2-$AL$3)))</f>
        <v>11.594304612247711</v>
      </c>
      <c r="AI6211">
        <f t="shared" ref="AI6211:AI6274" ca="1" si="569">RAND()</f>
        <v>0.2625012808915913</v>
      </c>
      <c r="AX6211">
        <f t="shared" ref="AX6211:AX6274" ca="1" si="570">-LN(1-RAND())/$AW$2</f>
        <v>6.1224522189969361</v>
      </c>
    </row>
    <row r="6212" spans="1:50">
      <c r="A6212">
        <f t="shared" ca="1" si="566"/>
        <v>0.2093992163369075</v>
      </c>
      <c r="R6212">
        <f t="shared" ca="1" si="567"/>
        <v>0.32690310061703498</v>
      </c>
      <c r="AH6212">
        <f t="shared" ca="1" si="568"/>
        <v>28.65545458078784</v>
      </c>
      <c r="AI6212">
        <f t="shared" ca="1" si="569"/>
        <v>0.77220519042359459</v>
      </c>
      <c r="AX6212">
        <f t="shared" ca="1" si="570"/>
        <v>5.2716889649513954</v>
      </c>
    </row>
    <row r="6213" spans="1:50">
      <c r="A6213">
        <f t="shared" ca="1" si="566"/>
        <v>8.437439645553324E-4</v>
      </c>
      <c r="R6213">
        <f t="shared" ca="1" si="567"/>
        <v>1.1431043292963137</v>
      </c>
      <c r="AH6213">
        <f t="shared" ca="1" si="568"/>
        <v>10.435526293214942</v>
      </c>
      <c r="AI6213">
        <f t="shared" ca="1" si="569"/>
        <v>0.21732621015255704</v>
      </c>
      <c r="AX6213">
        <f t="shared" ca="1" si="570"/>
        <v>0.22434356016808521</v>
      </c>
    </row>
    <row r="6214" spans="1:50">
      <c r="A6214">
        <f t="shared" ca="1" si="566"/>
        <v>0.26950586943340293</v>
      </c>
      <c r="R6214">
        <f t="shared" ca="1" si="567"/>
        <v>1.4433841026235861</v>
      </c>
      <c r="AH6214">
        <f t="shared" ca="1" si="568"/>
        <v>16.266591615157843</v>
      </c>
      <c r="AI6214">
        <f t="shared" ca="1" si="569"/>
        <v>0.43102857937073047</v>
      </c>
      <c r="AX6214">
        <f t="shared" ca="1" si="570"/>
        <v>1.423983072539958</v>
      </c>
    </row>
    <row r="6215" spans="1:50">
      <c r="A6215">
        <f t="shared" ca="1" si="566"/>
        <v>0.48433307181884688</v>
      </c>
      <c r="R6215">
        <f t="shared" ca="1" si="567"/>
        <v>-0.62472264073240291</v>
      </c>
      <c r="AH6215">
        <f t="shared" ca="1" si="568"/>
        <v>23.476791190024549</v>
      </c>
      <c r="AI6215">
        <f t="shared" ca="1" si="569"/>
        <v>0.64825969721122034</v>
      </c>
      <c r="AX6215">
        <f t="shared" ca="1" si="570"/>
        <v>1.5027527944322827</v>
      </c>
    </row>
    <row r="6216" spans="1:50">
      <c r="A6216">
        <f t="shared" ca="1" si="566"/>
        <v>0.1854850403745939</v>
      </c>
      <c r="R6216">
        <f t="shared" ca="1" si="567"/>
        <v>-7.1144473119371707E-2</v>
      </c>
      <c r="AH6216">
        <f t="shared" ca="1" si="568"/>
        <v>33.151271834303657</v>
      </c>
      <c r="AI6216">
        <f t="shared" ca="1" si="569"/>
        <v>0.85806017959923531</v>
      </c>
      <c r="AX6216">
        <f t="shared" ca="1" si="570"/>
        <v>0.8509428008135288</v>
      </c>
    </row>
    <row r="6217" spans="1:50">
      <c r="A6217">
        <f t="shared" ca="1" si="566"/>
        <v>0.8899186276990525</v>
      </c>
      <c r="R6217">
        <f t="shared" ca="1" si="567"/>
        <v>-0.28056604864403412</v>
      </c>
      <c r="AH6217">
        <f t="shared" ca="1" si="568"/>
        <v>5.1080572269545792</v>
      </c>
      <c r="AI6217">
        <f t="shared" ca="1" si="569"/>
        <v>5.2184497267685814E-2</v>
      </c>
      <c r="AX6217">
        <f t="shared" ca="1" si="570"/>
        <v>2.6605670333660263</v>
      </c>
    </row>
    <row r="6218" spans="1:50">
      <c r="A6218">
        <f t="shared" ca="1" si="566"/>
        <v>0.69663071646300212</v>
      </c>
      <c r="R6218">
        <f t="shared" ca="1" si="567"/>
        <v>1.3919232137584019</v>
      </c>
      <c r="AH6218">
        <f t="shared" ca="1" si="568"/>
        <v>18.160675677711815</v>
      </c>
      <c r="AI6218">
        <f t="shared" ca="1" si="569"/>
        <v>0.49312871335007402</v>
      </c>
      <c r="AX6218">
        <f t="shared" ca="1" si="570"/>
        <v>0.26483635575531711</v>
      </c>
    </row>
    <row r="6219" spans="1:50">
      <c r="A6219">
        <f t="shared" ca="1" si="566"/>
        <v>7.3800346548805629E-2</v>
      </c>
      <c r="R6219">
        <f t="shared" ca="1" si="567"/>
        <v>0.40527513731492149</v>
      </c>
      <c r="AH6219">
        <f t="shared" ca="1" si="568"/>
        <v>9.5680763918629523</v>
      </c>
      <c r="AI6219">
        <f t="shared" ca="1" si="569"/>
        <v>0.1830961716810503</v>
      </c>
      <c r="AX6219">
        <f t="shared" ca="1" si="570"/>
        <v>0.83531172045156599</v>
      </c>
    </row>
    <row r="6220" spans="1:50">
      <c r="A6220">
        <f t="shared" ca="1" si="566"/>
        <v>0.39255905678368119</v>
      </c>
      <c r="R6220">
        <f t="shared" ca="1" si="567"/>
        <v>0.7400598651028274</v>
      </c>
      <c r="AH6220">
        <f t="shared" ca="1" si="568"/>
        <v>7.8119439152304713</v>
      </c>
      <c r="AI6220">
        <f t="shared" ca="1" si="569"/>
        <v>0.12205293546941276</v>
      </c>
      <c r="AX6220">
        <f t="shared" ca="1" si="570"/>
        <v>3.1272463277039808</v>
      </c>
    </row>
    <row r="6221" spans="1:50">
      <c r="A6221">
        <f t="shared" ca="1" si="566"/>
        <v>0.33823888732524743</v>
      </c>
      <c r="R6221">
        <f t="shared" ca="1" si="567"/>
        <v>0.4072139373079332</v>
      </c>
      <c r="AH6221">
        <f t="shared" ca="1" si="568"/>
        <v>11.192555821646664</v>
      </c>
      <c r="AI6221">
        <f t="shared" ca="1" si="569"/>
        <v>0.24699113817199492</v>
      </c>
      <c r="AX6221">
        <f t="shared" ca="1" si="570"/>
        <v>2.727774085899962</v>
      </c>
    </row>
    <row r="6222" spans="1:50">
      <c r="A6222">
        <f t="shared" ca="1" si="566"/>
        <v>0.17583803752186811</v>
      </c>
      <c r="R6222">
        <f t="shared" ca="1" si="567"/>
        <v>-4.704643027808908E-2</v>
      </c>
      <c r="AH6222">
        <f t="shared" ca="1" si="568"/>
        <v>38.466277696656249</v>
      </c>
      <c r="AI6222">
        <f t="shared" ca="1" si="569"/>
        <v>0.93348662491467549</v>
      </c>
      <c r="AX6222">
        <f t="shared" ca="1" si="570"/>
        <v>1.793373577465639</v>
      </c>
    </row>
    <row r="6223" spans="1:50">
      <c r="A6223">
        <f t="shared" ca="1" si="566"/>
        <v>2.3702158703893583E-2</v>
      </c>
      <c r="R6223">
        <f t="shared" ca="1" si="567"/>
        <v>-0.75349043598406096</v>
      </c>
      <c r="AH6223">
        <f t="shared" ca="1" si="568"/>
        <v>12.916206925070796</v>
      </c>
      <c r="AI6223">
        <f t="shared" ca="1" si="569"/>
        <v>0.3123961455879164</v>
      </c>
      <c r="AX6223">
        <f t="shared" ca="1" si="570"/>
        <v>0.21450891459186652</v>
      </c>
    </row>
    <row r="6224" spans="1:50">
      <c r="A6224">
        <f t="shared" ca="1" si="566"/>
        <v>0.48544914727739263</v>
      </c>
      <c r="R6224">
        <f t="shared" ca="1" si="567"/>
        <v>-1.2448776173800766</v>
      </c>
      <c r="AH6224">
        <f t="shared" ca="1" si="568"/>
        <v>7.6476125179167127</v>
      </c>
      <c r="AI6224">
        <f t="shared" ca="1" si="569"/>
        <v>0.11697195444839281</v>
      </c>
      <c r="AX6224">
        <f t="shared" ca="1" si="570"/>
        <v>4.4608611523523347</v>
      </c>
    </row>
    <row r="6225" spans="1:50">
      <c r="A6225">
        <f t="shared" ca="1" si="566"/>
        <v>0.25598740143170096</v>
      </c>
      <c r="R6225">
        <f t="shared" ca="1" si="567"/>
        <v>0.48770005080171053</v>
      </c>
      <c r="AH6225">
        <f t="shared" ca="1" si="568"/>
        <v>30.96706656650921</v>
      </c>
      <c r="AI6225">
        <f t="shared" ca="1" si="569"/>
        <v>0.81887372245815426</v>
      </c>
      <c r="AX6225">
        <f t="shared" ca="1" si="570"/>
        <v>0.1774628122508812</v>
      </c>
    </row>
    <row r="6226" spans="1:50">
      <c r="A6226">
        <f t="shared" ca="1" si="566"/>
        <v>0.84944665870010172</v>
      </c>
      <c r="R6226">
        <f t="shared" ca="1" si="567"/>
        <v>-1.9095807266184674</v>
      </c>
      <c r="AH6226">
        <f t="shared" ca="1" si="568"/>
        <v>19.963774840401857</v>
      </c>
      <c r="AI6226">
        <f t="shared" ca="1" si="569"/>
        <v>0.54891258908096174</v>
      </c>
      <c r="AX6226">
        <f t="shared" ca="1" si="570"/>
        <v>0.27468908335431347</v>
      </c>
    </row>
    <row r="6227" spans="1:50">
      <c r="A6227">
        <f t="shared" ca="1" si="566"/>
        <v>0.66861926824494766</v>
      </c>
      <c r="R6227">
        <f t="shared" ca="1" si="567"/>
        <v>-0.21924445343226653</v>
      </c>
      <c r="AH6227">
        <f t="shared" ca="1" si="568"/>
        <v>14.61047963213754</v>
      </c>
      <c r="AI6227">
        <f t="shared" ca="1" si="569"/>
        <v>0.37379092406632419</v>
      </c>
      <c r="AX6227">
        <f t="shared" ca="1" si="570"/>
        <v>2.0596216724342473</v>
      </c>
    </row>
    <row r="6228" spans="1:50">
      <c r="A6228">
        <f t="shared" ca="1" si="566"/>
        <v>0.43306365113152467</v>
      </c>
      <c r="R6228">
        <f t="shared" ca="1" si="567"/>
        <v>1.4361936633218524</v>
      </c>
      <c r="AH6228">
        <f t="shared" ca="1" si="568"/>
        <v>24.070416415618148</v>
      </c>
      <c r="AI6228">
        <f t="shared" ca="1" si="569"/>
        <v>0.66382834757027764</v>
      </c>
      <c r="AX6228">
        <f t="shared" ca="1" si="570"/>
        <v>0.74937416319513062</v>
      </c>
    </row>
    <row r="6229" spans="1:50">
      <c r="A6229">
        <f t="shared" ca="1" si="566"/>
        <v>0.48261993145410031</v>
      </c>
      <c r="R6229">
        <f t="shared" ca="1" si="567"/>
        <v>-0.91816686643195466</v>
      </c>
      <c r="AH6229">
        <f t="shared" ca="1" si="568"/>
        <v>18.881368242636871</v>
      </c>
      <c r="AI6229">
        <f t="shared" ca="1" si="569"/>
        <v>0.51581537877481543</v>
      </c>
      <c r="AX6229">
        <f t="shared" ca="1" si="570"/>
        <v>0.32815437331341313</v>
      </c>
    </row>
    <row r="6230" spans="1:50">
      <c r="A6230">
        <f t="shared" ca="1" si="566"/>
        <v>0.96272304496375871</v>
      </c>
      <c r="R6230">
        <f t="shared" ca="1" si="567"/>
        <v>0.49106849022758059</v>
      </c>
      <c r="AH6230">
        <f t="shared" ca="1" si="568"/>
        <v>23.018296914980684</v>
      </c>
      <c r="AI6230">
        <f t="shared" ca="1" si="569"/>
        <v>0.6359938493159295</v>
      </c>
      <c r="AX6230">
        <f t="shared" ca="1" si="570"/>
        <v>0.93336169613848419</v>
      </c>
    </row>
    <row r="6231" spans="1:50">
      <c r="A6231">
        <f t="shared" ca="1" si="566"/>
        <v>0.12369907949264425</v>
      </c>
      <c r="R6231">
        <f t="shared" ca="1" si="567"/>
        <v>2.6330821880287021E-2</v>
      </c>
      <c r="AH6231">
        <f t="shared" ca="1" si="568"/>
        <v>21.090229808921297</v>
      </c>
      <c r="AI6231">
        <f t="shared" ca="1" si="569"/>
        <v>0.58211259374950863</v>
      </c>
      <c r="AX6231">
        <f t="shared" ca="1" si="570"/>
        <v>9.289021186660161E-2</v>
      </c>
    </row>
    <row r="6232" spans="1:50">
      <c r="A6232">
        <f t="shared" ca="1" si="566"/>
        <v>0.39594894808411085</v>
      </c>
      <c r="R6232">
        <f t="shared" ca="1" si="567"/>
        <v>-1.9695382403363828</v>
      </c>
      <c r="AH6232">
        <f t="shared" ca="1" si="568"/>
        <v>24.17807082022523</v>
      </c>
      <c r="AI6232">
        <f t="shared" ca="1" si="569"/>
        <v>0.66661398671734817</v>
      </c>
      <c r="AX6232">
        <f t="shared" ca="1" si="570"/>
        <v>1.5493367882644595</v>
      </c>
    </row>
    <row r="6233" spans="1:50">
      <c r="A6233">
        <f t="shared" ca="1" si="566"/>
        <v>0.5613284936935744</v>
      </c>
      <c r="R6233">
        <f t="shared" ca="1" si="567"/>
        <v>0.5012212543001705</v>
      </c>
      <c r="AH6233">
        <f t="shared" ca="1" si="568"/>
        <v>10.598339642596635</v>
      </c>
      <c r="AI6233">
        <f t="shared" ca="1" si="569"/>
        <v>0.22375458053991415</v>
      </c>
      <c r="AX6233">
        <f t="shared" ca="1" si="570"/>
        <v>1.3632167715078525</v>
      </c>
    </row>
    <row r="6234" spans="1:50">
      <c r="A6234">
        <f t="shared" ca="1" si="566"/>
        <v>0.23678231338008771</v>
      </c>
      <c r="R6234">
        <f t="shared" ca="1" si="567"/>
        <v>-0.17968797833645656</v>
      </c>
      <c r="AH6234">
        <f t="shared" ca="1" si="568"/>
        <v>31.597574835147508</v>
      </c>
      <c r="AI6234">
        <f t="shared" ca="1" si="569"/>
        <v>0.83067537402600189</v>
      </c>
      <c r="AX6234">
        <f t="shared" ca="1" si="570"/>
        <v>1.0024920105975621</v>
      </c>
    </row>
    <row r="6235" spans="1:50">
      <c r="A6235">
        <f t="shared" ca="1" si="566"/>
        <v>0.33936802944181133</v>
      </c>
      <c r="R6235">
        <f t="shared" ca="1" si="567"/>
        <v>5.2430968569315603E-2</v>
      </c>
      <c r="AH6235">
        <f t="shared" ca="1" si="568"/>
        <v>29.370628151285928</v>
      </c>
      <c r="AI6235">
        <f t="shared" ca="1" si="569"/>
        <v>0.78721450856374164</v>
      </c>
      <c r="AX6235">
        <f t="shared" ca="1" si="570"/>
        <v>2.2386429153850824</v>
      </c>
    </row>
    <row r="6236" spans="1:50">
      <c r="A6236">
        <f t="shared" ca="1" si="566"/>
        <v>0.99141176445772139</v>
      </c>
      <c r="R6236">
        <f t="shared" ca="1" si="567"/>
        <v>0.61893640978927167</v>
      </c>
      <c r="AH6236">
        <f t="shared" ca="1" si="568"/>
        <v>22.274520633449008</v>
      </c>
      <c r="AI6236">
        <f t="shared" ca="1" si="569"/>
        <v>0.6156488969474776</v>
      </c>
      <c r="AX6236">
        <f t="shared" ca="1" si="570"/>
        <v>1.6526759788785182E-2</v>
      </c>
    </row>
    <row r="6237" spans="1:50">
      <c r="A6237">
        <f t="shared" ca="1" si="566"/>
        <v>0.21975208887906716</v>
      </c>
      <c r="R6237">
        <f t="shared" ca="1" si="567"/>
        <v>0.51803426132659236</v>
      </c>
      <c r="AH6237">
        <f t="shared" ca="1" si="568"/>
        <v>18.345748485297861</v>
      </c>
      <c r="AI6237">
        <f t="shared" ca="1" si="569"/>
        <v>0.49900418052198869</v>
      </c>
      <c r="AX6237">
        <f t="shared" ca="1" si="570"/>
        <v>0.77439400405343706</v>
      </c>
    </row>
    <row r="6238" spans="1:50">
      <c r="A6238">
        <f t="shared" ca="1" si="566"/>
        <v>0.74867069864522318</v>
      </c>
      <c r="R6238">
        <f t="shared" ca="1" si="567"/>
        <v>1.3824780201783251</v>
      </c>
      <c r="AH6238">
        <f t="shared" ca="1" si="568"/>
        <v>28.832792208563074</v>
      </c>
      <c r="AI6238">
        <f t="shared" ca="1" si="569"/>
        <v>0.77597465715706593</v>
      </c>
      <c r="AX6238">
        <f t="shared" ca="1" si="570"/>
        <v>5.5632244449666439</v>
      </c>
    </row>
    <row r="6239" spans="1:50">
      <c r="A6239">
        <f t="shared" ca="1" si="566"/>
        <v>0.25270714758432788</v>
      </c>
      <c r="R6239">
        <f t="shared" ca="1" si="567"/>
        <v>0.29897607949280008</v>
      </c>
      <c r="AH6239">
        <f t="shared" ca="1" si="568"/>
        <v>21.775423382528441</v>
      </c>
      <c r="AI6239">
        <f t="shared" ca="1" si="569"/>
        <v>0.60168663738223882</v>
      </c>
      <c r="AX6239">
        <f t="shared" ca="1" si="570"/>
        <v>7.2845794445187281E-2</v>
      </c>
    </row>
    <row r="6240" spans="1:50">
      <c r="A6240">
        <f t="shared" ca="1" si="566"/>
        <v>0.22131539451309223</v>
      </c>
      <c r="R6240">
        <f t="shared" ca="1" si="567"/>
        <v>-0.66709046295359686</v>
      </c>
      <c r="AH6240">
        <f t="shared" ca="1" si="568"/>
        <v>20.10319420313968</v>
      </c>
      <c r="AI6240">
        <f t="shared" ca="1" si="569"/>
        <v>0.55309050157240958</v>
      </c>
      <c r="AX6240">
        <f t="shared" ca="1" si="570"/>
        <v>1.8397816094535144</v>
      </c>
    </row>
    <row r="6241" spans="1:50">
      <c r="A6241">
        <f t="shared" ca="1" si="566"/>
        <v>0.44676676769415824</v>
      </c>
      <c r="R6241">
        <f t="shared" ca="1" si="567"/>
        <v>0.60338622790254937</v>
      </c>
      <c r="AH6241">
        <f t="shared" ca="1" si="568"/>
        <v>16.024491504257767</v>
      </c>
      <c r="AI6241">
        <f t="shared" ca="1" si="569"/>
        <v>0.42283241122787374</v>
      </c>
      <c r="AX6241">
        <f t="shared" ca="1" si="570"/>
        <v>0.38144837047475538</v>
      </c>
    </row>
    <row r="6242" spans="1:50">
      <c r="A6242">
        <f t="shared" ca="1" si="566"/>
        <v>7.7068447399175177E-2</v>
      </c>
      <c r="R6242">
        <f t="shared" ca="1" si="567"/>
        <v>-4.0126288407866355E-2</v>
      </c>
      <c r="AH6242">
        <f t="shared" ca="1" si="568"/>
        <v>11.227458851800748</v>
      </c>
      <c r="AI6242">
        <f t="shared" ca="1" si="569"/>
        <v>0.24834502645559775</v>
      </c>
      <c r="AX6242">
        <f t="shared" ca="1" si="570"/>
        <v>10.827924584527967</v>
      </c>
    </row>
    <row r="6243" spans="1:50">
      <c r="A6243">
        <f t="shared" ca="1" si="566"/>
        <v>0.40966745580022124</v>
      </c>
      <c r="R6243">
        <f t="shared" ca="1" si="567"/>
        <v>0.71722357915170876</v>
      </c>
      <c r="AH6243">
        <f t="shared" ca="1" si="568"/>
        <v>3.000088633503915</v>
      </c>
      <c r="AI6243">
        <f t="shared" ca="1" si="569"/>
        <v>1.8001063617758772E-2</v>
      </c>
      <c r="AX6243">
        <f t="shared" ca="1" si="570"/>
        <v>1.2162283957624427</v>
      </c>
    </row>
    <row r="6244" spans="1:50">
      <c r="A6244">
        <f t="shared" ca="1" si="566"/>
        <v>0.75143247335147412</v>
      </c>
      <c r="R6244">
        <f t="shared" ca="1" si="567"/>
        <v>-1.0016466441757659</v>
      </c>
      <c r="AH6244">
        <f t="shared" ca="1" si="568"/>
        <v>28.743652506007795</v>
      </c>
      <c r="AI6244">
        <f t="shared" ca="1" si="569"/>
        <v>0.77408384560732568</v>
      </c>
      <c r="AX6244">
        <f t="shared" ca="1" si="570"/>
        <v>0.39945703485871292</v>
      </c>
    </row>
    <row r="6245" spans="1:50">
      <c r="A6245">
        <f t="shared" ca="1" si="566"/>
        <v>7.7928659366988451E-2</v>
      </c>
      <c r="R6245">
        <f t="shared" ca="1" si="567"/>
        <v>0.29138342893818414</v>
      </c>
      <c r="AH6245">
        <f t="shared" ca="1" si="568"/>
        <v>39.090141032583389</v>
      </c>
      <c r="AI6245">
        <f t="shared" ca="1" si="569"/>
        <v>0.94048748865553966</v>
      </c>
      <c r="AX6245">
        <f t="shared" ca="1" si="570"/>
        <v>3.5695433233018807</v>
      </c>
    </row>
    <row r="6246" spans="1:50">
      <c r="A6246">
        <f t="shared" ca="1" si="566"/>
        <v>0.65018213203737818</v>
      </c>
      <c r="R6246">
        <f t="shared" ca="1" si="567"/>
        <v>0.46183579694302246</v>
      </c>
      <c r="AH6246">
        <f t="shared" ca="1" si="568"/>
        <v>39.86977229238866</v>
      </c>
      <c r="AI6246">
        <f t="shared" ca="1" si="569"/>
        <v>0.94868924329597171</v>
      </c>
      <c r="AX6246">
        <f t="shared" ca="1" si="570"/>
        <v>0.91028771383635376</v>
      </c>
    </row>
    <row r="6247" spans="1:50">
      <c r="A6247">
        <f t="shared" ca="1" si="566"/>
        <v>0.38409954449721961</v>
      </c>
      <c r="R6247">
        <f t="shared" ca="1" si="567"/>
        <v>1.4014773131641345</v>
      </c>
      <c r="AH6247">
        <f t="shared" ca="1" si="568"/>
        <v>13.350728707071298</v>
      </c>
      <c r="AI6247">
        <f t="shared" ca="1" si="569"/>
        <v>0.32841545684865592</v>
      </c>
      <c r="AX6247">
        <f t="shared" ca="1" si="570"/>
        <v>3.9144306007566776</v>
      </c>
    </row>
    <row r="6248" spans="1:50">
      <c r="A6248">
        <f t="shared" ca="1" si="566"/>
        <v>0.77530107133214343</v>
      </c>
      <c r="R6248">
        <f t="shared" ca="1" si="567"/>
        <v>0.93265491622811869</v>
      </c>
      <c r="AH6248">
        <f t="shared" ca="1" si="568"/>
        <v>5.5475143232293878</v>
      </c>
      <c r="AI6248">
        <f t="shared" ca="1" si="569"/>
        <v>6.1549830332870425E-2</v>
      </c>
      <c r="AX6248">
        <f t="shared" ca="1" si="570"/>
        <v>3.9533920484316116</v>
      </c>
    </row>
    <row r="6249" spans="1:50">
      <c r="A6249">
        <f t="shared" ca="1" si="566"/>
        <v>0.87770046617290143</v>
      </c>
      <c r="R6249">
        <f t="shared" ca="1" si="567"/>
        <v>1.782543049781403</v>
      </c>
      <c r="AH6249">
        <f t="shared" ca="1" si="568"/>
        <v>16.000299069250119</v>
      </c>
      <c r="AI6249">
        <f t="shared" ca="1" si="569"/>
        <v>0.42201016830978288</v>
      </c>
      <c r="AX6249">
        <f t="shared" ca="1" si="570"/>
        <v>0.38924171307824229</v>
      </c>
    </row>
    <row r="6250" spans="1:50">
      <c r="A6250">
        <f t="shared" ca="1" si="566"/>
        <v>0.80892463561872718</v>
      </c>
      <c r="R6250">
        <f t="shared" ca="1" si="567"/>
        <v>-0.53259657401721272</v>
      </c>
      <c r="AH6250">
        <f t="shared" ca="1" si="568"/>
        <v>32.784363856335062</v>
      </c>
      <c r="AI6250">
        <f t="shared" ca="1" si="569"/>
        <v>0.85181093608446878</v>
      </c>
      <c r="AX6250">
        <f t="shared" ca="1" si="570"/>
        <v>4.3949348645418533</v>
      </c>
    </row>
    <row r="6251" spans="1:50">
      <c r="A6251">
        <f t="shared" ca="1" si="566"/>
        <v>0.76721714525066165</v>
      </c>
      <c r="R6251">
        <f t="shared" ca="1" si="567"/>
        <v>0.58190844910271911</v>
      </c>
      <c r="AH6251">
        <f t="shared" ca="1" si="568"/>
        <v>11.899055852022478</v>
      </c>
      <c r="AI6251">
        <f t="shared" ca="1" si="569"/>
        <v>0.2741590275163488</v>
      </c>
      <c r="AX6251">
        <f t="shared" ca="1" si="570"/>
        <v>6.4370984331333112</v>
      </c>
    </row>
    <row r="6252" spans="1:50">
      <c r="A6252">
        <f t="shared" ca="1" si="566"/>
        <v>0.94891164581672616</v>
      </c>
      <c r="R6252">
        <f t="shared" ca="1" si="567"/>
        <v>0.13099760698690407</v>
      </c>
      <c r="AH6252">
        <f t="shared" ca="1" si="568"/>
        <v>27.754474149059341</v>
      </c>
      <c r="AI6252">
        <f t="shared" ca="1" si="569"/>
        <v>0.7525682898075654</v>
      </c>
      <c r="AX6252">
        <f t="shared" ca="1" si="570"/>
        <v>2.9460700393778869</v>
      </c>
    </row>
    <row r="6253" spans="1:50">
      <c r="A6253">
        <f t="shared" ca="1" si="566"/>
        <v>0.28220916077914371</v>
      </c>
      <c r="R6253">
        <f t="shared" ca="1" si="567"/>
        <v>0.4121286862474437</v>
      </c>
      <c r="AH6253">
        <f t="shared" ca="1" si="568"/>
        <v>26.258167190190871</v>
      </c>
      <c r="AI6253">
        <f t="shared" ca="1" si="569"/>
        <v>0.71816268741553535</v>
      </c>
      <c r="AX6253">
        <f t="shared" ca="1" si="570"/>
        <v>2.8099857388495905E-2</v>
      </c>
    </row>
    <row r="6254" spans="1:50">
      <c r="A6254">
        <f t="shared" ca="1" si="566"/>
        <v>0.64974446607683001</v>
      </c>
      <c r="R6254">
        <f t="shared" ca="1" si="567"/>
        <v>-0.40399466742020357</v>
      </c>
      <c r="AH6254">
        <f t="shared" ca="1" si="568"/>
        <v>10.655514828522904</v>
      </c>
      <c r="AI6254">
        <f t="shared" ca="1" si="569"/>
        <v>0.22600574329570944</v>
      </c>
      <c r="AX6254">
        <f t="shared" ca="1" si="570"/>
        <v>1.2970118134753268</v>
      </c>
    </row>
    <row r="6255" spans="1:50">
      <c r="A6255">
        <f t="shared" ca="1" si="566"/>
        <v>0.69360733248080086</v>
      </c>
      <c r="R6255">
        <f t="shared" ca="1" si="567"/>
        <v>8.8102732837387343E-2</v>
      </c>
      <c r="AH6255">
        <f t="shared" ca="1" si="568"/>
        <v>5.9863076881833006</v>
      </c>
      <c r="AI6255">
        <f t="shared" ca="1" si="569"/>
        <v>7.1671759475204988E-2</v>
      </c>
      <c r="AX6255">
        <f t="shared" ca="1" si="570"/>
        <v>4.033227622968818</v>
      </c>
    </row>
    <row r="6256" spans="1:50">
      <c r="A6256">
        <f t="shared" ca="1" si="566"/>
        <v>9.3291046606308603E-2</v>
      </c>
      <c r="R6256">
        <f t="shared" ca="1" si="567"/>
        <v>-2.272570240810508</v>
      </c>
      <c r="AH6256">
        <f t="shared" ca="1" si="568"/>
        <v>39.356053563047141</v>
      </c>
      <c r="AI6256">
        <f t="shared" ca="1" si="569"/>
        <v>0.94335320212363927</v>
      </c>
      <c r="AX6256">
        <f t="shared" ca="1" si="570"/>
        <v>0.93530363346278345</v>
      </c>
    </row>
    <row r="6257" spans="1:50">
      <c r="A6257">
        <f t="shared" ca="1" si="566"/>
        <v>0.73893968111345343</v>
      </c>
      <c r="R6257">
        <f t="shared" ca="1" si="567"/>
        <v>0.7491991937208502</v>
      </c>
      <c r="AH6257">
        <f t="shared" ca="1" si="568"/>
        <v>9.9383600313270826</v>
      </c>
      <c r="AI6257">
        <f t="shared" ca="1" si="569"/>
        <v>0.19754200022455926</v>
      </c>
      <c r="AX6257">
        <f t="shared" ca="1" si="570"/>
        <v>3.1761788779696576</v>
      </c>
    </row>
    <row r="6258" spans="1:50">
      <c r="A6258">
        <f t="shared" ca="1" si="566"/>
        <v>0.37484319366434782</v>
      </c>
      <c r="R6258">
        <f t="shared" ca="1" si="567"/>
        <v>-0.5430918302070642</v>
      </c>
      <c r="AH6258">
        <f t="shared" ca="1" si="568"/>
        <v>21.022577953557018</v>
      </c>
      <c r="AI6258">
        <f t="shared" ca="1" si="569"/>
        <v>0.58015450577116012</v>
      </c>
      <c r="AX6258">
        <f t="shared" ca="1" si="570"/>
        <v>0.98172557421756834</v>
      </c>
    </row>
    <row r="6259" spans="1:50">
      <c r="A6259">
        <f t="shared" ca="1" si="566"/>
        <v>2.4127770302577622E-2</v>
      </c>
      <c r="R6259">
        <f t="shared" ca="1" si="567"/>
        <v>-1.0231888727582656</v>
      </c>
      <c r="AH6259">
        <f t="shared" ca="1" si="568"/>
        <v>22.545551309995325</v>
      </c>
      <c r="AI6259">
        <f t="shared" ca="1" si="569"/>
        <v>0.62312662356395021</v>
      </c>
      <c r="AX6259">
        <f t="shared" ca="1" si="570"/>
        <v>4.0556431327458373</v>
      </c>
    </row>
    <row r="6260" spans="1:50">
      <c r="A6260">
        <f t="shared" ca="1" si="566"/>
        <v>1.6245770226001377E-2</v>
      </c>
      <c r="R6260">
        <f t="shared" ca="1" si="567"/>
        <v>0.73827084604574122</v>
      </c>
      <c r="AH6260">
        <f t="shared" ca="1" si="568"/>
        <v>7.1608665781334482</v>
      </c>
      <c r="AI6260">
        <f t="shared" ca="1" si="569"/>
        <v>0.10255602029965727</v>
      </c>
      <c r="AX6260">
        <f t="shared" ca="1" si="570"/>
        <v>0.95257597279811979</v>
      </c>
    </row>
    <row r="6261" spans="1:50">
      <c r="A6261">
        <f t="shared" ca="1" si="566"/>
        <v>0.29860277761309795</v>
      </c>
      <c r="R6261">
        <f t="shared" ca="1" si="567"/>
        <v>-1.2416813081859706</v>
      </c>
      <c r="AH6261">
        <f t="shared" ca="1" si="568"/>
        <v>5.5717021253361283</v>
      </c>
      <c r="AI6261">
        <f t="shared" ca="1" si="569"/>
        <v>6.2087729146950266E-2</v>
      </c>
      <c r="AX6261">
        <f t="shared" ca="1" si="570"/>
        <v>2.063542549879954</v>
      </c>
    </row>
    <row r="6262" spans="1:50">
      <c r="A6262">
        <f t="shared" ca="1" si="566"/>
        <v>0.60688379575063367</v>
      </c>
      <c r="R6262">
        <f t="shared" ca="1" si="567"/>
        <v>-6.9521462974402717E-2</v>
      </c>
      <c r="AH6262">
        <f t="shared" ca="1" si="568"/>
        <v>14.157326656555817</v>
      </c>
      <c r="AI6262">
        <f t="shared" ca="1" si="569"/>
        <v>0.35765138379757788</v>
      </c>
      <c r="AX6262">
        <f t="shared" ca="1" si="570"/>
        <v>1.133075499359941</v>
      </c>
    </row>
    <row r="6263" spans="1:50">
      <c r="A6263">
        <f t="shared" ca="1" si="566"/>
        <v>0.39855809173032253</v>
      </c>
      <c r="R6263">
        <f t="shared" ca="1" si="567"/>
        <v>1.4690401298928839</v>
      </c>
      <c r="AH6263">
        <f t="shared" ca="1" si="568"/>
        <v>8.5909220220358282</v>
      </c>
      <c r="AI6263">
        <f t="shared" ca="1" si="569"/>
        <v>0.1476078823774003</v>
      </c>
      <c r="AX6263">
        <f t="shared" ca="1" si="570"/>
        <v>1.4986173265363374</v>
      </c>
    </row>
    <row r="6264" spans="1:50">
      <c r="A6264">
        <f t="shared" ca="1" si="566"/>
        <v>0.47618252539092143</v>
      </c>
      <c r="R6264">
        <f t="shared" ca="1" si="567"/>
        <v>-0.49758756579640007</v>
      </c>
      <c r="AH6264">
        <f t="shared" ca="1" si="568"/>
        <v>8.9429014520008163</v>
      </c>
      <c r="AI6264">
        <f t="shared" ca="1" si="569"/>
        <v>0.1599509727603966</v>
      </c>
      <c r="AX6264">
        <f t="shared" ca="1" si="570"/>
        <v>0.77432849247474955</v>
      </c>
    </row>
    <row r="6265" spans="1:50">
      <c r="A6265">
        <f t="shared" ca="1" si="566"/>
        <v>0.88189553812205346</v>
      </c>
      <c r="R6265">
        <f t="shared" ca="1" si="567"/>
        <v>-0.47793355233418239</v>
      </c>
      <c r="AH6265">
        <f t="shared" ca="1" si="568"/>
        <v>36.688491201662991</v>
      </c>
      <c r="AI6265">
        <f t="shared" ca="1" si="569"/>
        <v>0.91140186675589818</v>
      </c>
      <c r="AX6265">
        <f t="shared" ca="1" si="570"/>
        <v>3.4369982181142356</v>
      </c>
    </row>
    <row r="6266" spans="1:50">
      <c r="A6266">
        <f t="shared" ca="1" si="566"/>
        <v>6.0658285582210425E-2</v>
      </c>
      <c r="R6266">
        <f t="shared" ca="1" si="567"/>
        <v>6.1223396281248711E-2</v>
      </c>
      <c r="AH6266">
        <f t="shared" ca="1" si="568"/>
        <v>23.651794761968688</v>
      </c>
      <c r="AI6266">
        <f t="shared" ca="1" si="569"/>
        <v>0.6528860403672897</v>
      </c>
      <c r="AX6266">
        <f t="shared" ca="1" si="570"/>
        <v>2.9407007317636243E-2</v>
      </c>
    </row>
    <row r="6267" spans="1:50">
      <c r="A6267">
        <f t="shared" ca="1" si="566"/>
        <v>0.4719430157984208</v>
      </c>
      <c r="R6267">
        <f t="shared" ca="1" si="567"/>
        <v>-0.18290566658295679</v>
      </c>
      <c r="AH6267">
        <f t="shared" ca="1" si="568"/>
        <v>17.104153885005289</v>
      </c>
      <c r="AI6267">
        <f t="shared" ca="1" si="569"/>
        <v>0.45893165418929383</v>
      </c>
      <c r="AX6267">
        <f t="shared" ca="1" si="570"/>
        <v>0.21301104237284599</v>
      </c>
    </row>
    <row r="6268" spans="1:50">
      <c r="A6268">
        <f t="shared" ca="1" si="566"/>
        <v>0.68208242588246981</v>
      </c>
      <c r="R6268">
        <f t="shared" ca="1" si="567"/>
        <v>-4.0938234962817985E-3</v>
      </c>
      <c r="AH6268">
        <f t="shared" ca="1" si="568"/>
        <v>21.735466800094972</v>
      </c>
      <c r="AI6268">
        <f t="shared" ca="1" si="569"/>
        <v>0.6005580814957332</v>
      </c>
      <c r="AX6268">
        <f t="shared" ca="1" si="570"/>
        <v>1.7782473311738647</v>
      </c>
    </row>
    <row r="6269" spans="1:50">
      <c r="A6269">
        <f t="shared" ca="1" si="566"/>
        <v>0.89876315516813143</v>
      </c>
      <c r="R6269">
        <f t="shared" ca="1" si="567"/>
        <v>0.7901137364918176</v>
      </c>
      <c r="AH6269">
        <f t="shared" ca="1" si="568"/>
        <v>38.637338735608253</v>
      </c>
      <c r="AI6269">
        <f t="shared" ca="1" si="569"/>
        <v>0.93544496449534564</v>
      </c>
      <c r="AX6269">
        <f t="shared" ca="1" si="570"/>
        <v>1.125200744323297</v>
      </c>
    </row>
    <row r="6270" spans="1:50">
      <c r="A6270">
        <f t="shared" ca="1" si="566"/>
        <v>0.96838106747301422</v>
      </c>
      <c r="R6270">
        <f t="shared" ca="1" si="567"/>
        <v>1.2588829123773404</v>
      </c>
      <c r="AH6270">
        <f t="shared" ca="1" si="568"/>
        <v>3.346883473499473</v>
      </c>
      <c r="AI6270">
        <f t="shared" ca="1" si="569"/>
        <v>2.2403257970367796E-2</v>
      </c>
      <c r="AX6270">
        <f t="shared" ca="1" si="570"/>
        <v>1.0439365590976759</v>
      </c>
    </row>
    <row r="6271" spans="1:50">
      <c r="A6271">
        <f t="shared" ca="1" si="566"/>
        <v>0.88000565437973699</v>
      </c>
      <c r="R6271">
        <f t="shared" ca="1" si="567"/>
        <v>-1.0891539325695629</v>
      </c>
      <c r="AH6271">
        <f t="shared" ca="1" si="568"/>
        <v>12.408840895360086</v>
      </c>
      <c r="AI6271">
        <f t="shared" ca="1" si="569"/>
        <v>0.29345237858482376</v>
      </c>
      <c r="AX6271">
        <f t="shared" ca="1" si="570"/>
        <v>2.5094406045440101</v>
      </c>
    </row>
    <row r="6272" spans="1:50">
      <c r="A6272">
        <f t="shared" ca="1" si="566"/>
        <v>0.50475405341213386</v>
      </c>
      <c r="R6272">
        <f t="shared" ca="1" si="567"/>
        <v>0.90510192603654926</v>
      </c>
      <c r="AH6272">
        <f t="shared" ca="1" si="568"/>
        <v>30.452167225623008</v>
      </c>
      <c r="AI6272">
        <f t="shared" ca="1" si="569"/>
        <v>0.80894111691249637</v>
      </c>
      <c r="AX6272">
        <f t="shared" ca="1" si="570"/>
        <v>0.99996423266837764</v>
      </c>
    </row>
    <row r="6273" spans="1:50">
      <c r="A6273">
        <f t="shared" ca="1" si="566"/>
        <v>0.85254896119505963</v>
      </c>
      <c r="R6273">
        <f t="shared" ca="1" si="567"/>
        <v>0.50404491886730973</v>
      </c>
      <c r="AH6273">
        <f t="shared" ca="1" si="568"/>
        <v>17.023824970180947</v>
      </c>
      <c r="AI6273">
        <f t="shared" ca="1" si="569"/>
        <v>0.45628594020136914</v>
      </c>
      <c r="AX6273">
        <f t="shared" ca="1" si="570"/>
        <v>2.0045849462328902</v>
      </c>
    </row>
    <row r="6274" spans="1:50">
      <c r="A6274">
        <f t="shared" ca="1" si="566"/>
        <v>0.31942282926712584</v>
      </c>
      <c r="R6274">
        <f t="shared" ca="1" si="567"/>
        <v>-0.13360728897055407</v>
      </c>
      <c r="AH6274">
        <f t="shared" ca="1" si="568"/>
        <v>42.720994282133908</v>
      </c>
      <c r="AI6274">
        <f t="shared" ca="1" si="569"/>
        <v>0.97350803787963636</v>
      </c>
      <c r="AX6274">
        <f t="shared" ca="1" si="570"/>
        <v>3.7168870359842829</v>
      </c>
    </row>
    <row r="6275" spans="1:50">
      <c r="A6275">
        <f t="shared" ref="A6275:A6338" ca="1" si="571">RAND()</f>
        <v>0.29057927904065128</v>
      </c>
      <c r="R6275">
        <f t="shared" ref="R6275:R6338" ca="1" si="572">_xlfn.NORM.INV(RAND(),0,1)</f>
        <v>1.1446327428197558</v>
      </c>
      <c r="AH6275">
        <f t="shared" ref="AH6275:AH6338" ca="1" si="573">IF(AI6275&lt;$AL$4,$AL$1+SQRT(AI6275*($AL$2-$AL$1)*($AL$3-$AL$1)),$AL$2-SQRT((1-AI6275)*($AL$2-$AL$1)*($AL$2-$AL$3)))</f>
        <v>4.7225871343485082</v>
      </c>
      <c r="AI6275">
        <f t="shared" ref="AI6275:AI6338" ca="1" si="574">RAND()</f>
        <v>4.460565848302811E-2</v>
      </c>
      <c r="AX6275">
        <f t="shared" ref="AX6275:AX6338" ca="1" si="575">-LN(1-RAND())/$AW$2</f>
        <v>4.2524603179353768</v>
      </c>
    </row>
    <row r="6276" spans="1:50">
      <c r="A6276">
        <f t="shared" ca="1" si="571"/>
        <v>0.38737928968806323</v>
      </c>
      <c r="R6276">
        <f t="shared" ca="1" si="572"/>
        <v>1.053327256475532</v>
      </c>
      <c r="AH6276">
        <f t="shared" ca="1" si="573"/>
        <v>20.301471706757184</v>
      </c>
      <c r="AI6276">
        <f t="shared" ca="1" si="574"/>
        <v>0.55899870860772793</v>
      </c>
      <c r="AX6276">
        <f t="shared" ca="1" si="575"/>
        <v>0.14872446546338494</v>
      </c>
    </row>
    <row r="6277" spans="1:50">
      <c r="A6277">
        <f t="shared" ca="1" si="571"/>
        <v>7.1906113924129933E-2</v>
      </c>
      <c r="R6277">
        <f t="shared" ca="1" si="572"/>
        <v>0.70076269119340728</v>
      </c>
      <c r="AH6277">
        <f t="shared" ca="1" si="573"/>
        <v>35.087148339327676</v>
      </c>
      <c r="AI6277">
        <f t="shared" ca="1" si="574"/>
        <v>0.88880342767339138</v>
      </c>
      <c r="AX6277">
        <f t="shared" ca="1" si="575"/>
        <v>2.6221144062649331</v>
      </c>
    </row>
    <row r="6278" spans="1:50">
      <c r="A6278">
        <f t="shared" ca="1" si="571"/>
        <v>0.58080791650001218</v>
      </c>
      <c r="R6278">
        <f t="shared" ca="1" si="572"/>
        <v>-1.3841150695529032</v>
      </c>
      <c r="AH6278">
        <f t="shared" ca="1" si="573"/>
        <v>17.389710517173285</v>
      </c>
      <c r="AI6278">
        <f t="shared" ca="1" si="574"/>
        <v>0.46828450992312054</v>
      </c>
      <c r="AX6278">
        <f t="shared" ca="1" si="575"/>
        <v>0.54611687739198511</v>
      </c>
    </row>
    <row r="6279" spans="1:50">
      <c r="A6279">
        <f t="shared" ca="1" si="571"/>
        <v>0.3557156238981839</v>
      </c>
      <c r="R6279">
        <f t="shared" ca="1" si="572"/>
        <v>1.3572314123526668</v>
      </c>
      <c r="AH6279">
        <f t="shared" ca="1" si="573"/>
        <v>33.724874913090332</v>
      </c>
      <c r="AI6279">
        <f t="shared" ca="1" si="574"/>
        <v>0.86756015170272172</v>
      </c>
      <c r="AX6279">
        <f t="shared" ca="1" si="575"/>
        <v>0.78599845090416298</v>
      </c>
    </row>
    <row r="6280" spans="1:50">
      <c r="A6280">
        <f t="shared" ca="1" si="571"/>
        <v>0.80565012681785619</v>
      </c>
      <c r="R6280">
        <f t="shared" ca="1" si="572"/>
        <v>-0.60839167123056981</v>
      </c>
      <c r="AH6280">
        <f t="shared" ca="1" si="573"/>
        <v>10.030403554917022</v>
      </c>
      <c r="AI6280">
        <f t="shared" ca="1" si="574"/>
        <v>0.2012156800086049</v>
      </c>
      <c r="AX6280">
        <f t="shared" ca="1" si="575"/>
        <v>2.2103042660250241</v>
      </c>
    </row>
    <row r="6281" spans="1:50">
      <c r="A6281">
        <f t="shared" ca="1" si="571"/>
        <v>0.31207761975135728</v>
      </c>
      <c r="R6281">
        <f t="shared" ca="1" si="572"/>
        <v>0.74798384437219756</v>
      </c>
      <c r="AH6281">
        <f t="shared" ca="1" si="573"/>
        <v>10.75457112340608</v>
      </c>
      <c r="AI6281">
        <f t="shared" ca="1" si="574"/>
        <v>0.22989815614610398</v>
      </c>
      <c r="AX6281">
        <f t="shared" ca="1" si="575"/>
        <v>1.6742976849462676</v>
      </c>
    </row>
    <row r="6282" spans="1:50">
      <c r="A6282">
        <f t="shared" ca="1" si="571"/>
        <v>0.40291122282391045</v>
      </c>
      <c r="R6282">
        <f t="shared" ca="1" si="572"/>
        <v>1.509779427654087E-2</v>
      </c>
      <c r="AH6282">
        <f t="shared" ca="1" si="573"/>
        <v>9.9256311472919414</v>
      </c>
      <c r="AI6282">
        <f t="shared" ca="1" si="574"/>
        <v>0.19703630734418387</v>
      </c>
      <c r="AX6282">
        <f t="shared" ca="1" si="575"/>
        <v>6.2411051630283989</v>
      </c>
    </row>
    <row r="6283" spans="1:50">
      <c r="A6283">
        <f t="shared" ca="1" si="571"/>
        <v>0.81483945190931739</v>
      </c>
      <c r="R6283">
        <f t="shared" ca="1" si="572"/>
        <v>-0.57411219913088052</v>
      </c>
      <c r="AH6283">
        <f t="shared" ca="1" si="573"/>
        <v>29.850275261923969</v>
      </c>
      <c r="AI6283">
        <f t="shared" ca="1" si="574"/>
        <v>0.7969942964898834</v>
      </c>
      <c r="AX6283">
        <f t="shared" ca="1" si="575"/>
        <v>0.56186433702390848</v>
      </c>
    </row>
    <row r="6284" spans="1:50">
      <c r="A6284">
        <f t="shared" ca="1" si="571"/>
        <v>0.89870969389656041</v>
      </c>
      <c r="R6284">
        <f t="shared" ca="1" si="572"/>
        <v>1.2238555026137956</v>
      </c>
      <c r="AH6284">
        <f t="shared" ca="1" si="573"/>
        <v>17.432307050291172</v>
      </c>
      <c r="AI6284">
        <f t="shared" ca="1" si="574"/>
        <v>0.46967268796674289</v>
      </c>
      <c r="AX6284">
        <f t="shared" ca="1" si="575"/>
        <v>0.27486124343163765</v>
      </c>
    </row>
    <row r="6285" spans="1:50">
      <c r="A6285">
        <f t="shared" ca="1" si="571"/>
        <v>0.69786221213799016</v>
      </c>
      <c r="R6285">
        <f t="shared" ca="1" si="572"/>
        <v>-1.7933180922697576</v>
      </c>
      <c r="AH6285">
        <f t="shared" ca="1" si="573"/>
        <v>12.272061720289258</v>
      </c>
      <c r="AI6285">
        <f t="shared" ca="1" si="574"/>
        <v>0.28830133658116841</v>
      </c>
      <c r="AX6285">
        <f t="shared" ca="1" si="575"/>
        <v>2.8191594522370802</v>
      </c>
    </row>
    <row r="6286" spans="1:50">
      <c r="A6286">
        <f t="shared" ca="1" si="571"/>
        <v>0.5762419582259275</v>
      </c>
      <c r="R6286">
        <f t="shared" ca="1" si="572"/>
        <v>0.12235021764459461</v>
      </c>
      <c r="AH6286">
        <f t="shared" ca="1" si="573"/>
        <v>8.2244727758715452</v>
      </c>
      <c r="AI6286">
        <f t="shared" ca="1" si="574"/>
        <v>0.1352839048821044</v>
      </c>
      <c r="AX6286">
        <f t="shared" ca="1" si="575"/>
        <v>0.13574289036826287</v>
      </c>
    </row>
    <row r="6287" spans="1:50">
      <c r="A6287">
        <f t="shared" ca="1" si="571"/>
        <v>0.20175863896635127</v>
      </c>
      <c r="R6287">
        <f t="shared" ca="1" si="572"/>
        <v>1.5023066192156604</v>
      </c>
      <c r="AH6287">
        <f t="shared" ca="1" si="573"/>
        <v>28.756377672646686</v>
      </c>
      <c r="AI6287">
        <f t="shared" ca="1" si="574"/>
        <v>0.7743542552063879</v>
      </c>
      <c r="AX6287">
        <f t="shared" ca="1" si="575"/>
        <v>2.9073104263954814</v>
      </c>
    </row>
    <row r="6288" spans="1:50">
      <c r="A6288">
        <f t="shared" ca="1" si="571"/>
        <v>0.6528864484804453</v>
      </c>
      <c r="R6288">
        <f t="shared" ca="1" si="572"/>
        <v>-0.25159914628949104</v>
      </c>
      <c r="AH6288">
        <f t="shared" ca="1" si="573"/>
        <v>3.3345366392901092</v>
      </c>
      <c r="AI6288">
        <f t="shared" ca="1" si="574"/>
        <v>2.2238269197536353E-2</v>
      </c>
      <c r="AX6288">
        <f t="shared" ca="1" si="575"/>
        <v>0.32748809747965751</v>
      </c>
    </row>
    <row r="6289" spans="1:50">
      <c r="A6289">
        <f t="shared" ca="1" si="571"/>
        <v>0.37756804006014388</v>
      </c>
      <c r="R6289">
        <f t="shared" ca="1" si="572"/>
        <v>0.16280835912182845</v>
      </c>
      <c r="AH6289">
        <f t="shared" ca="1" si="573"/>
        <v>39.515517542968979</v>
      </c>
      <c r="AI6289">
        <f t="shared" ca="1" si="574"/>
        <v>0.94503781380410434</v>
      </c>
      <c r="AX6289">
        <f t="shared" ca="1" si="575"/>
        <v>3.0993496727131253</v>
      </c>
    </row>
    <row r="6290" spans="1:50">
      <c r="A6290">
        <f t="shared" ca="1" si="571"/>
        <v>0.70529601205751347</v>
      </c>
      <c r="R6290">
        <f t="shared" ca="1" si="572"/>
        <v>0.72534469620725195</v>
      </c>
      <c r="AH6290">
        <f t="shared" ca="1" si="573"/>
        <v>9.1016238180449118</v>
      </c>
      <c r="AI6290">
        <f t="shared" ca="1" si="574"/>
        <v>0.16567911225040488</v>
      </c>
      <c r="AX6290">
        <f t="shared" ca="1" si="575"/>
        <v>1.674434330770608</v>
      </c>
    </row>
    <row r="6291" spans="1:50">
      <c r="A6291">
        <f t="shared" ca="1" si="571"/>
        <v>0.55227324141650069</v>
      </c>
      <c r="R6291">
        <f t="shared" ca="1" si="572"/>
        <v>1.1906011087274613</v>
      </c>
      <c r="AH6291">
        <f t="shared" ca="1" si="573"/>
        <v>24.819246629809602</v>
      </c>
      <c r="AI6291">
        <f t="shared" ca="1" si="574"/>
        <v>0.68296482985482243</v>
      </c>
      <c r="AX6291">
        <f t="shared" ca="1" si="575"/>
        <v>1.6146206353977843</v>
      </c>
    </row>
    <row r="6292" spans="1:50">
      <c r="A6292">
        <f t="shared" ca="1" si="571"/>
        <v>0.68916868339369519</v>
      </c>
      <c r="R6292">
        <f t="shared" ca="1" si="572"/>
        <v>0.11206555312929689</v>
      </c>
      <c r="AH6292">
        <f t="shared" ca="1" si="573"/>
        <v>38.365470755128726</v>
      </c>
      <c r="AI6292">
        <f t="shared" ca="1" si="574"/>
        <v>0.93231886462511748</v>
      </c>
      <c r="AX6292">
        <f t="shared" ca="1" si="575"/>
        <v>0.41974426873160586</v>
      </c>
    </row>
    <row r="6293" spans="1:50">
      <c r="A6293">
        <f t="shared" ca="1" si="571"/>
        <v>2.7005593801643246E-2</v>
      </c>
      <c r="R6293">
        <f t="shared" ca="1" si="572"/>
        <v>0.71213552884597664</v>
      </c>
      <c r="AH6293">
        <f t="shared" ca="1" si="573"/>
        <v>38.122945911681988</v>
      </c>
      <c r="AI6293">
        <f t="shared" ca="1" si="574"/>
        <v>0.92946779309158423</v>
      </c>
      <c r="AX6293">
        <f t="shared" ca="1" si="575"/>
        <v>1.4069331277346198</v>
      </c>
    </row>
    <row r="6294" spans="1:50">
      <c r="A6294">
        <f t="shared" ca="1" si="571"/>
        <v>0.34511686368047867</v>
      </c>
      <c r="R6294">
        <f t="shared" ca="1" si="572"/>
        <v>-1.1587362585798791</v>
      </c>
      <c r="AH6294">
        <f t="shared" ca="1" si="573"/>
        <v>16.104079718525007</v>
      </c>
      <c r="AI6294">
        <f t="shared" ca="1" si="574"/>
        <v>0.42553329413594621</v>
      </c>
      <c r="AX6294">
        <f t="shared" ca="1" si="575"/>
        <v>2.6705083852590388</v>
      </c>
    </row>
    <row r="6295" spans="1:50">
      <c r="A6295">
        <f t="shared" ca="1" si="571"/>
        <v>0.39934526318123442</v>
      </c>
      <c r="R6295">
        <f t="shared" ca="1" si="572"/>
        <v>-2.2586058487226865</v>
      </c>
      <c r="AH6295">
        <f t="shared" ca="1" si="573"/>
        <v>8.6329399401729425</v>
      </c>
      <c r="AI6295">
        <f t="shared" ca="1" si="574"/>
        <v>0.14905530402126643</v>
      </c>
      <c r="AX6295">
        <f t="shared" ca="1" si="575"/>
        <v>1.226139087161664</v>
      </c>
    </row>
    <row r="6296" spans="1:50">
      <c r="A6296">
        <f t="shared" ca="1" si="571"/>
        <v>0.92153183381562154</v>
      </c>
      <c r="R6296">
        <f t="shared" ca="1" si="572"/>
        <v>-0.88054920595996145</v>
      </c>
      <c r="AH6296">
        <f t="shared" ca="1" si="573"/>
        <v>25.107537846199893</v>
      </c>
      <c r="AI6296">
        <f t="shared" ca="1" si="574"/>
        <v>0.69018266396081474</v>
      </c>
      <c r="AX6296">
        <f t="shared" ca="1" si="575"/>
        <v>1.5046780915035634</v>
      </c>
    </row>
    <row r="6297" spans="1:50">
      <c r="A6297">
        <f t="shared" ca="1" si="571"/>
        <v>0.77816588331919423</v>
      </c>
      <c r="R6297">
        <f t="shared" ca="1" si="572"/>
        <v>-1.3685652975333107</v>
      </c>
      <c r="AH6297">
        <f t="shared" ca="1" si="573"/>
        <v>13.798239804852543</v>
      </c>
      <c r="AI6297">
        <f t="shared" ca="1" si="574"/>
        <v>0.34471627938651861</v>
      </c>
      <c r="AX6297">
        <f t="shared" ca="1" si="575"/>
        <v>0.39193833606757883</v>
      </c>
    </row>
    <row r="6298" spans="1:50">
      <c r="A6298">
        <f t="shared" ca="1" si="571"/>
        <v>0.80352473941162084</v>
      </c>
      <c r="R6298">
        <f t="shared" ca="1" si="572"/>
        <v>1.2549452290404826</v>
      </c>
      <c r="AH6298">
        <f t="shared" ca="1" si="573"/>
        <v>6.2238667873475926</v>
      </c>
      <c r="AI6298">
        <f t="shared" ca="1" si="574"/>
        <v>7.7473035573296878E-2</v>
      </c>
      <c r="AX6298">
        <f t="shared" ca="1" si="575"/>
        <v>3.0705290557674521</v>
      </c>
    </row>
    <row r="6299" spans="1:50">
      <c r="A6299">
        <f t="shared" ca="1" si="571"/>
        <v>0.365582277177813</v>
      </c>
      <c r="R6299">
        <f t="shared" ca="1" si="572"/>
        <v>1.5157921853172249</v>
      </c>
      <c r="AH6299">
        <f t="shared" ca="1" si="573"/>
        <v>20.496354059247292</v>
      </c>
      <c r="AI6299">
        <f t="shared" ca="1" si="574"/>
        <v>0.5647674381013531</v>
      </c>
      <c r="AX6299">
        <f t="shared" ca="1" si="575"/>
        <v>0.11905580852327219</v>
      </c>
    </row>
    <row r="6300" spans="1:50">
      <c r="A6300">
        <f t="shared" ca="1" si="571"/>
        <v>0.10851914457587875</v>
      </c>
      <c r="R6300">
        <f t="shared" ca="1" si="572"/>
        <v>-1.191432641316436</v>
      </c>
      <c r="AH6300">
        <f t="shared" ca="1" si="573"/>
        <v>36.46800773565284</v>
      </c>
      <c r="AI6300">
        <f t="shared" ca="1" si="574"/>
        <v>0.90844259267882432</v>
      </c>
      <c r="AX6300">
        <f t="shared" ca="1" si="575"/>
        <v>2.0431377471993906</v>
      </c>
    </row>
    <row r="6301" spans="1:50">
      <c r="A6301">
        <f t="shared" ca="1" si="571"/>
        <v>0.52034711819862978</v>
      </c>
      <c r="R6301">
        <f t="shared" ca="1" si="572"/>
        <v>-3.3212808395592895E-2</v>
      </c>
      <c r="AH6301">
        <f t="shared" ca="1" si="573"/>
        <v>16.066078514162569</v>
      </c>
      <c r="AI6301">
        <f t="shared" ca="1" si="574"/>
        <v>0.42424448629651046</v>
      </c>
      <c r="AX6301">
        <f t="shared" ca="1" si="575"/>
        <v>0.46260603732265432</v>
      </c>
    </row>
    <row r="6302" spans="1:50">
      <c r="A6302">
        <f t="shared" ca="1" si="571"/>
        <v>0.65093223225962094</v>
      </c>
      <c r="R6302">
        <f t="shared" ca="1" si="572"/>
        <v>3.8094540163786911E-2</v>
      </c>
      <c r="AH6302">
        <f t="shared" ca="1" si="573"/>
        <v>7.3650203185687442</v>
      </c>
      <c r="AI6302">
        <f t="shared" ca="1" si="574"/>
        <v>0.10848704858586089</v>
      </c>
      <c r="AX6302">
        <f t="shared" ca="1" si="575"/>
        <v>1.5201816326019377</v>
      </c>
    </row>
    <row r="6303" spans="1:50">
      <c r="A6303">
        <f t="shared" ca="1" si="571"/>
        <v>0.46869787612465641</v>
      </c>
      <c r="R6303">
        <f t="shared" ca="1" si="572"/>
        <v>0.6255473402422711</v>
      </c>
      <c r="AH6303">
        <f t="shared" ca="1" si="573"/>
        <v>28.393158576058063</v>
      </c>
      <c r="AI6303">
        <f t="shared" ca="1" si="574"/>
        <v>0.76657220184031338</v>
      </c>
      <c r="AX6303">
        <f t="shared" ca="1" si="575"/>
        <v>4.5594194440239866</v>
      </c>
    </row>
    <row r="6304" spans="1:50">
      <c r="A6304">
        <f t="shared" ca="1" si="571"/>
        <v>0.83883804537972761</v>
      </c>
      <c r="R6304">
        <f t="shared" ca="1" si="572"/>
        <v>0.22934421137727948</v>
      </c>
      <c r="AH6304">
        <f t="shared" ca="1" si="573"/>
        <v>42.091469266388444</v>
      </c>
      <c r="AI6304">
        <f t="shared" ca="1" si="574"/>
        <v>0.96872757081776073</v>
      </c>
      <c r="AX6304">
        <f t="shared" ca="1" si="575"/>
        <v>8.4205356800634146</v>
      </c>
    </row>
    <row r="6305" spans="1:50">
      <c r="A6305">
        <f t="shared" ca="1" si="571"/>
        <v>2.5093237938552448E-2</v>
      </c>
      <c r="R6305">
        <f t="shared" ca="1" si="572"/>
        <v>-2.0850593000738895</v>
      </c>
      <c r="AH6305">
        <f t="shared" ca="1" si="573"/>
        <v>35.897299363928454</v>
      </c>
      <c r="AI6305">
        <f t="shared" ca="1" si="574"/>
        <v>0.90055691738467358</v>
      </c>
      <c r="AX6305">
        <f t="shared" ca="1" si="575"/>
        <v>1.5116118312876217</v>
      </c>
    </row>
    <row r="6306" spans="1:50">
      <c r="A6306">
        <f t="shared" ca="1" si="571"/>
        <v>5.2791492461252365E-2</v>
      </c>
      <c r="R6306">
        <f t="shared" ca="1" si="572"/>
        <v>-0.83942220921044508</v>
      </c>
      <c r="AH6306">
        <f t="shared" ca="1" si="573"/>
        <v>18.002493287293898</v>
      </c>
      <c r="AI6306">
        <f t="shared" ca="1" si="574"/>
        <v>0.488079782085164</v>
      </c>
      <c r="AX6306">
        <f t="shared" ca="1" si="575"/>
        <v>0.76077259441544498</v>
      </c>
    </row>
    <row r="6307" spans="1:50">
      <c r="A6307">
        <f t="shared" ca="1" si="571"/>
        <v>0.41664011273238999</v>
      </c>
      <c r="R6307">
        <f t="shared" ca="1" si="572"/>
        <v>-0.99277130561519888</v>
      </c>
      <c r="AH6307">
        <f t="shared" ca="1" si="573"/>
        <v>14.220106576004987</v>
      </c>
      <c r="AI6307">
        <f t="shared" ca="1" si="574"/>
        <v>0.35989961328377917</v>
      </c>
      <c r="AX6307">
        <f t="shared" ca="1" si="575"/>
        <v>6.0692046183201098</v>
      </c>
    </row>
    <row r="6308" spans="1:50">
      <c r="A6308">
        <f t="shared" ca="1" si="571"/>
        <v>5.9385920032812956E-2</v>
      </c>
      <c r="R6308">
        <f t="shared" ca="1" si="572"/>
        <v>1.6710594553020279</v>
      </c>
      <c r="AH6308">
        <f t="shared" ca="1" si="573"/>
        <v>27.493583663193469</v>
      </c>
      <c r="AI6308">
        <f t="shared" ca="1" si="574"/>
        <v>0.74673061183716405</v>
      </c>
      <c r="AX6308">
        <f t="shared" ca="1" si="575"/>
        <v>2.1643375713758659</v>
      </c>
    </row>
    <row r="6309" spans="1:50">
      <c r="A6309">
        <f t="shared" ca="1" si="571"/>
        <v>0.26588626183719943</v>
      </c>
      <c r="R6309">
        <f t="shared" ca="1" si="572"/>
        <v>-1.2234715630675623</v>
      </c>
      <c r="AH6309">
        <f t="shared" ca="1" si="573"/>
        <v>46.423226679348602</v>
      </c>
      <c r="AI6309">
        <f t="shared" ca="1" si="574"/>
        <v>0.99360334630633818</v>
      </c>
      <c r="AX6309">
        <f t="shared" ca="1" si="575"/>
        <v>5.0420313719824774</v>
      </c>
    </row>
    <row r="6310" spans="1:50">
      <c r="A6310">
        <f t="shared" ca="1" si="571"/>
        <v>0.58773239534468324</v>
      </c>
      <c r="R6310">
        <f t="shared" ca="1" si="572"/>
        <v>-1.1333203175002369</v>
      </c>
      <c r="AH6310">
        <f t="shared" ca="1" si="573"/>
        <v>15.884410917648594</v>
      </c>
      <c r="AI6310">
        <f t="shared" ca="1" si="574"/>
        <v>0.41806329078207283</v>
      </c>
      <c r="AX6310">
        <f t="shared" ca="1" si="575"/>
        <v>0.19071245023515293</v>
      </c>
    </row>
    <row r="6311" spans="1:50">
      <c r="A6311">
        <f t="shared" ca="1" si="571"/>
        <v>0.77251237987986998</v>
      </c>
      <c r="R6311">
        <f t="shared" ca="1" si="572"/>
        <v>-0.46138557292966592</v>
      </c>
      <c r="AH6311">
        <f t="shared" ca="1" si="573"/>
        <v>7.3810893307026397</v>
      </c>
      <c r="AI6311">
        <f t="shared" ca="1" si="574"/>
        <v>0.10896095941562467</v>
      </c>
      <c r="AX6311">
        <f t="shared" ca="1" si="575"/>
        <v>5.0330767810430199</v>
      </c>
    </row>
    <row r="6312" spans="1:50">
      <c r="A6312">
        <f t="shared" ca="1" si="571"/>
        <v>0.87067031506598891</v>
      </c>
      <c r="R6312">
        <f t="shared" ca="1" si="572"/>
        <v>-0.50076217556599512</v>
      </c>
      <c r="AH6312">
        <f t="shared" ca="1" si="573"/>
        <v>33.458914320578074</v>
      </c>
      <c r="AI6312">
        <f t="shared" ca="1" si="574"/>
        <v>0.86319624227301139</v>
      </c>
      <c r="AX6312">
        <f t="shared" ca="1" si="575"/>
        <v>4.2523025900042466</v>
      </c>
    </row>
    <row r="6313" spans="1:50">
      <c r="A6313">
        <f t="shared" ca="1" si="571"/>
        <v>0.59443953448677889</v>
      </c>
      <c r="R6313">
        <f t="shared" ca="1" si="572"/>
        <v>0.73445773261405578</v>
      </c>
      <c r="AH6313">
        <f t="shared" ca="1" si="573"/>
        <v>24.669183558550518</v>
      </c>
      <c r="AI6313">
        <f t="shared" ca="1" si="574"/>
        <v>0.67917486920479631</v>
      </c>
      <c r="AX6313">
        <f t="shared" ca="1" si="575"/>
        <v>0.42430617714272301</v>
      </c>
    </row>
    <row r="6314" spans="1:50">
      <c r="A6314">
        <f t="shared" ca="1" si="571"/>
        <v>3.2105150109905667E-3</v>
      </c>
      <c r="R6314">
        <f t="shared" ca="1" si="572"/>
        <v>-0.81456031218150105</v>
      </c>
      <c r="AH6314">
        <f t="shared" ca="1" si="573"/>
        <v>24.734548678006888</v>
      </c>
      <c r="AI6314">
        <f t="shared" ca="1" si="574"/>
        <v>0.68082848474799829</v>
      </c>
      <c r="AX6314">
        <f t="shared" ca="1" si="575"/>
        <v>2.2506685501218349</v>
      </c>
    </row>
    <row r="6315" spans="1:50">
      <c r="A6315">
        <f t="shared" ca="1" si="571"/>
        <v>0.97020915267500074</v>
      </c>
      <c r="R6315">
        <f t="shared" ca="1" si="572"/>
        <v>-2.3803945314988275</v>
      </c>
      <c r="AH6315">
        <f t="shared" ca="1" si="573"/>
        <v>20.222293328992222</v>
      </c>
      <c r="AI6315">
        <f t="shared" ca="1" si="574"/>
        <v>0.55664409270770943</v>
      </c>
      <c r="AX6315">
        <f t="shared" ca="1" si="575"/>
        <v>0.85613217929392771</v>
      </c>
    </row>
    <row r="6316" spans="1:50">
      <c r="A6316">
        <f t="shared" ca="1" si="571"/>
        <v>0.11093023602967778</v>
      </c>
      <c r="R6316">
        <f t="shared" ca="1" si="572"/>
        <v>-0.25866906733921968</v>
      </c>
      <c r="AH6316">
        <f t="shared" ca="1" si="573"/>
        <v>44.811208420148652</v>
      </c>
      <c r="AI6316">
        <f t="shared" ca="1" si="574"/>
        <v>0.98653822097043187</v>
      </c>
      <c r="AX6316">
        <f t="shared" ca="1" si="575"/>
        <v>0.1729314879945279</v>
      </c>
    </row>
    <row r="6317" spans="1:50">
      <c r="A6317">
        <f t="shared" ca="1" si="571"/>
        <v>0.98819151667149197</v>
      </c>
      <c r="R6317">
        <f t="shared" ca="1" si="572"/>
        <v>1.6942481971295842</v>
      </c>
      <c r="AH6317">
        <f t="shared" ca="1" si="573"/>
        <v>15.135287512165064</v>
      </c>
      <c r="AI6317">
        <f t="shared" ca="1" si="574"/>
        <v>0.3922259115703034</v>
      </c>
      <c r="AX6317">
        <f t="shared" ca="1" si="575"/>
        <v>3.8755830253992842</v>
      </c>
    </row>
    <row r="6318" spans="1:50">
      <c r="A6318">
        <f t="shared" ca="1" si="571"/>
        <v>0.66274931860410979</v>
      </c>
      <c r="R6318">
        <f t="shared" ca="1" si="572"/>
        <v>-0.42786603259891265</v>
      </c>
      <c r="AH6318">
        <f t="shared" ca="1" si="573"/>
        <v>26.704899431924598</v>
      </c>
      <c r="AI6318">
        <f t="shared" ca="1" si="574"/>
        <v>0.72866914476162659</v>
      </c>
      <c r="AX6318">
        <f t="shared" ca="1" si="575"/>
        <v>1.6656982317765137</v>
      </c>
    </row>
    <row r="6319" spans="1:50">
      <c r="A6319">
        <f t="shared" ca="1" si="571"/>
        <v>0.92416737672087246</v>
      </c>
      <c r="R6319">
        <f t="shared" ca="1" si="572"/>
        <v>-0.72763939460901839</v>
      </c>
      <c r="AH6319">
        <f t="shared" ca="1" si="573"/>
        <v>13.098839501645791</v>
      </c>
      <c r="AI6319">
        <f t="shared" ca="1" si="574"/>
        <v>0.31915217693735143</v>
      </c>
      <c r="AX6319">
        <f t="shared" ca="1" si="575"/>
        <v>0.47479004719474999</v>
      </c>
    </row>
    <row r="6320" spans="1:50">
      <c r="A6320">
        <f t="shared" ca="1" si="571"/>
        <v>2.4531387445662078E-3</v>
      </c>
      <c r="R6320">
        <f t="shared" ca="1" si="572"/>
        <v>-0.25096045610054141</v>
      </c>
      <c r="AH6320">
        <f t="shared" ca="1" si="573"/>
        <v>15.309885626352091</v>
      </c>
      <c r="AI6320">
        <f t="shared" ca="1" si="574"/>
        <v>0.3982979823716134</v>
      </c>
      <c r="AX6320">
        <f t="shared" ca="1" si="575"/>
        <v>0.45773706549663795</v>
      </c>
    </row>
    <row r="6321" spans="1:50">
      <c r="A6321">
        <f t="shared" ca="1" si="571"/>
        <v>0.69101810904884753</v>
      </c>
      <c r="R6321">
        <f t="shared" ca="1" si="572"/>
        <v>5.6494651234046719E-2</v>
      </c>
      <c r="AH6321">
        <f t="shared" ca="1" si="573"/>
        <v>17.781566950791188</v>
      </c>
      <c r="AI6321">
        <f t="shared" ca="1" si="574"/>
        <v>0.48098628592682469</v>
      </c>
      <c r="AX6321">
        <f t="shared" ca="1" si="575"/>
        <v>0.32620324568449982</v>
      </c>
    </row>
    <row r="6322" spans="1:50">
      <c r="A6322">
        <f t="shared" ca="1" si="571"/>
        <v>0.81174850743478288</v>
      </c>
      <c r="R6322">
        <f t="shared" ca="1" si="572"/>
        <v>-0.68879545737553605</v>
      </c>
      <c r="AH6322">
        <f t="shared" ca="1" si="573"/>
        <v>9.3086849791958759</v>
      </c>
      <c r="AI6322">
        <f t="shared" ca="1" si="574"/>
        <v>0.17330323208381382</v>
      </c>
      <c r="AX6322">
        <f t="shared" ca="1" si="575"/>
        <v>1.2693750865725968</v>
      </c>
    </row>
    <row r="6323" spans="1:50">
      <c r="A6323">
        <f t="shared" ca="1" si="571"/>
        <v>0.94836547603982835</v>
      </c>
      <c r="R6323">
        <f t="shared" ca="1" si="572"/>
        <v>-0.37036989164060247</v>
      </c>
      <c r="AH6323">
        <f t="shared" ca="1" si="573"/>
        <v>23.409120160782706</v>
      </c>
      <c r="AI6323">
        <f t="shared" ca="1" si="574"/>
        <v>0.64646255468815361</v>
      </c>
      <c r="AX6323">
        <f t="shared" ca="1" si="575"/>
        <v>9.114779451519281</v>
      </c>
    </row>
    <row r="6324" spans="1:50">
      <c r="A6324">
        <f t="shared" ca="1" si="571"/>
        <v>2.103347424334534E-2</v>
      </c>
      <c r="R6324">
        <f t="shared" ca="1" si="572"/>
        <v>0.67403939408007829</v>
      </c>
      <c r="AH6324">
        <f t="shared" ca="1" si="573"/>
        <v>17.111804967283355</v>
      </c>
      <c r="AI6324">
        <f t="shared" ca="1" si="574"/>
        <v>0.45918331374499621</v>
      </c>
      <c r="AX6324">
        <f t="shared" ca="1" si="575"/>
        <v>1.7404669478407079E-2</v>
      </c>
    </row>
    <row r="6325" spans="1:50">
      <c r="A6325">
        <f t="shared" ca="1" si="571"/>
        <v>0.12300577996674777</v>
      </c>
      <c r="R6325">
        <f t="shared" ca="1" si="572"/>
        <v>-0.73992996723236104</v>
      </c>
      <c r="AH6325">
        <f t="shared" ca="1" si="573"/>
        <v>27.606456401886721</v>
      </c>
      <c r="AI6325">
        <f t="shared" ca="1" si="574"/>
        <v>0.74926460255969984</v>
      </c>
      <c r="AX6325">
        <f t="shared" ca="1" si="575"/>
        <v>3.2642498528375472</v>
      </c>
    </row>
    <row r="6326" spans="1:50">
      <c r="A6326">
        <f t="shared" ca="1" si="571"/>
        <v>0.38048767857793697</v>
      </c>
      <c r="R6326">
        <f t="shared" ca="1" si="572"/>
        <v>-9.3459946768380389E-2</v>
      </c>
      <c r="AH6326">
        <f t="shared" ca="1" si="573"/>
        <v>33.434617216241833</v>
      </c>
      <c r="AI6326">
        <f t="shared" ca="1" si="574"/>
        <v>0.86279404661378434</v>
      </c>
      <c r="AX6326">
        <f t="shared" ca="1" si="575"/>
        <v>2.1334654713692308E-2</v>
      </c>
    </row>
    <row r="6327" spans="1:50">
      <c r="A6327">
        <f t="shared" ca="1" si="571"/>
        <v>0.18286449786320591</v>
      </c>
      <c r="R6327">
        <f t="shared" ca="1" si="572"/>
        <v>-1.7146473639519897</v>
      </c>
      <c r="AH6327">
        <f t="shared" ca="1" si="573"/>
        <v>3.7317472097931779</v>
      </c>
      <c r="AI6327">
        <f t="shared" ca="1" si="574"/>
        <v>2.7851874475598337E-2</v>
      </c>
      <c r="AX6327">
        <f t="shared" ca="1" si="575"/>
        <v>4.1719839850827292</v>
      </c>
    </row>
    <row r="6328" spans="1:50">
      <c r="A6328">
        <f t="shared" ca="1" si="571"/>
        <v>5.6435391308575777E-3</v>
      </c>
      <c r="R6328">
        <f t="shared" ca="1" si="572"/>
        <v>-0.69829169489267495</v>
      </c>
      <c r="AH6328">
        <f t="shared" ca="1" si="573"/>
        <v>14.189925928668671</v>
      </c>
      <c r="AI6328">
        <f t="shared" ca="1" si="574"/>
        <v>0.358819297502882</v>
      </c>
      <c r="AX6328">
        <f t="shared" ca="1" si="575"/>
        <v>3.1856464288263426</v>
      </c>
    </row>
    <row r="6329" spans="1:50">
      <c r="A6329">
        <f t="shared" ca="1" si="571"/>
        <v>0.78118518343697774</v>
      </c>
      <c r="R6329">
        <f t="shared" ca="1" si="572"/>
        <v>-2.1082721060171248</v>
      </c>
      <c r="AH6329">
        <f t="shared" ca="1" si="573"/>
        <v>25.405423250210482</v>
      </c>
      <c r="AI6329">
        <f t="shared" ca="1" si="574"/>
        <v>0.69755339724935639</v>
      </c>
      <c r="AX6329">
        <f t="shared" ca="1" si="575"/>
        <v>0.64654969144121033</v>
      </c>
    </row>
    <row r="6330" spans="1:50">
      <c r="A6330">
        <f t="shared" ca="1" si="571"/>
        <v>0.26651794042445853</v>
      </c>
      <c r="R6330">
        <f t="shared" ca="1" si="572"/>
        <v>-0.61143136814138455</v>
      </c>
      <c r="AH6330">
        <f t="shared" ca="1" si="573"/>
        <v>6.910385638637301</v>
      </c>
      <c r="AI6330">
        <f t="shared" ca="1" si="574"/>
        <v>9.5506859349369311E-2</v>
      </c>
      <c r="AX6330">
        <f t="shared" ca="1" si="575"/>
        <v>3.6813626246062725</v>
      </c>
    </row>
    <row r="6331" spans="1:50">
      <c r="A6331">
        <f t="shared" ca="1" si="571"/>
        <v>2.6304071712390464E-2</v>
      </c>
      <c r="R6331">
        <f t="shared" ca="1" si="572"/>
        <v>0.62298504243100028</v>
      </c>
      <c r="AH6331">
        <f t="shared" ca="1" si="573"/>
        <v>2.6021605773417384</v>
      </c>
      <c r="AI6331">
        <f t="shared" ca="1" si="574"/>
        <v>1.3542479340542979E-2</v>
      </c>
      <c r="AX6331">
        <f t="shared" ca="1" si="575"/>
        <v>5.2967204591397135</v>
      </c>
    </row>
    <row r="6332" spans="1:50">
      <c r="A6332">
        <f t="shared" ca="1" si="571"/>
        <v>0.45455478517624381</v>
      </c>
      <c r="R6332">
        <f t="shared" ca="1" si="572"/>
        <v>1.0622416608720118</v>
      </c>
      <c r="AH6332">
        <f t="shared" ca="1" si="573"/>
        <v>33.097610557018712</v>
      </c>
      <c r="AI6332">
        <f t="shared" ca="1" si="574"/>
        <v>0.85715461555889738</v>
      </c>
      <c r="AX6332">
        <f t="shared" ca="1" si="575"/>
        <v>0.67599552622115489</v>
      </c>
    </row>
    <row r="6333" spans="1:50">
      <c r="A6333">
        <f t="shared" ca="1" si="571"/>
        <v>0.84363214826453825</v>
      </c>
      <c r="R6333">
        <f t="shared" ca="1" si="572"/>
        <v>-0.21350841247512473</v>
      </c>
      <c r="AH6333">
        <f t="shared" ca="1" si="573"/>
        <v>46.410472410081645</v>
      </c>
      <c r="AI6333">
        <f t="shared" ca="1" si="574"/>
        <v>0.99355764584060746</v>
      </c>
      <c r="AX6333">
        <f t="shared" ca="1" si="575"/>
        <v>3.4296181479114365</v>
      </c>
    </row>
    <row r="6334" spans="1:50">
      <c r="A6334">
        <f t="shared" ca="1" si="571"/>
        <v>0.58231597712390692</v>
      </c>
      <c r="R6334">
        <f t="shared" ca="1" si="572"/>
        <v>0.95943884326874995</v>
      </c>
      <c r="AH6334">
        <f t="shared" ca="1" si="573"/>
        <v>21.194430761283598</v>
      </c>
      <c r="AI6334">
        <f t="shared" ca="1" si="574"/>
        <v>0.58511959041675765</v>
      </c>
      <c r="AX6334">
        <f t="shared" ca="1" si="575"/>
        <v>2.3517345078897458</v>
      </c>
    </row>
    <row r="6335" spans="1:50">
      <c r="A6335">
        <f t="shared" ca="1" si="571"/>
        <v>0.58744316979589506</v>
      </c>
      <c r="R6335">
        <f t="shared" ca="1" si="572"/>
        <v>-1.7162768050209902</v>
      </c>
      <c r="AH6335">
        <f t="shared" ca="1" si="573"/>
        <v>15.388403753478173</v>
      </c>
      <c r="AI6335">
        <f t="shared" ca="1" si="574"/>
        <v>0.40101870263387807</v>
      </c>
      <c r="AX6335">
        <f t="shared" ca="1" si="575"/>
        <v>0.80297068472980937</v>
      </c>
    </row>
    <row r="6336" spans="1:50">
      <c r="A6336">
        <f t="shared" ca="1" si="571"/>
        <v>0.60213626905235096</v>
      </c>
      <c r="R6336">
        <f t="shared" ca="1" si="572"/>
        <v>-0.76369621787441622</v>
      </c>
      <c r="AH6336">
        <f t="shared" ca="1" si="573"/>
        <v>15.728765638200642</v>
      </c>
      <c r="AI6336">
        <f t="shared" ca="1" si="574"/>
        <v>0.41274124765931142</v>
      </c>
      <c r="AX6336">
        <f t="shared" ca="1" si="575"/>
        <v>0.73821338652451374</v>
      </c>
    </row>
    <row r="6337" spans="1:50">
      <c r="A6337">
        <f t="shared" ca="1" si="571"/>
        <v>0.84968263415191259</v>
      </c>
      <c r="R6337">
        <f t="shared" ca="1" si="572"/>
        <v>-0.83512723965417046</v>
      </c>
      <c r="AH6337">
        <f t="shared" ca="1" si="573"/>
        <v>30.753080356998236</v>
      </c>
      <c r="AI6337">
        <f t="shared" ca="1" si="574"/>
        <v>0.81477804212791638</v>
      </c>
      <c r="AX6337">
        <f t="shared" ca="1" si="575"/>
        <v>0.10301961626463087</v>
      </c>
    </row>
    <row r="6338" spans="1:50">
      <c r="A6338">
        <f t="shared" ca="1" si="571"/>
        <v>0.40894946134941978</v>
      </c>
      <c r="R6338">
        <f t="shared" ca="1" si="572"/>
        <v>-0.55510690670157192</v>
      </c>
      <c r="AH6338">
        <f t="shared" ca="1" si="573"/>
        <v>37.39721344606501</v>
      </c>
      <c r="AI6338">
        <f t="shared" ca="1" si="574"/>
        <v>0.92058488553797768</v>
      </c>
      <c r="AX6338">
        <f t="shared" ca="1" si="575"/>
        <v>0.80646978716103113</v>
      </c>
    </row>
    <row r="6339" spans="1:50">
      <c r="A6339">
        <f t="shared" ref="A6339:A6402" ca="1" si="576">RAND()</f>
        <v>0.31285498547993951</v>
      </c>
      <c r="R6339">
        <f t="shared" ref="R6339:R6402" ca="1" si="577">_xlfn.NORM.INV(RAND(),0,1)</f>
        <v>0.92333810124510007</v>
      </c>
      <c r="AH6339">
        <f t="shared" ref="AH6339:AH6402" ca="1" si="578">IF(AI6339&lt;$AL$4,$AL$1+SQRT(AI6339*($AL$2-$AL$1)*($AL$3-$AL$1)),$AL$2-SQRT((1-AI6339)*($AL$2-$AL$1)*($AL$2-$AL$3)))</f>
        <v>10.669929015465321</v>
      </c>
      <c r="AI6339">
        <f t="shared" ref="AI6339:AI6402" ca="1" si="579">RAND()</f>
        <v>0.22657275817573164</v>
      </c>
      <c r="AX6339">
        <f t="shared" ref="AX6339:AX6402" ca="1" si="580">-LN(1-RAND())/$AW$2</f>
        <v>4.3308461723967007</v>
      </c>
    </row>
    <row r="6340" spans="1:50">
      <c r="A6340">
        <f t="shared" ca="1" si="576"/>
        <v>0.95019630061955362</v>
      </c>
      <c r="R6340">
        <f t="shared" ca="1" si="577"/>
        <v>6.7624767548077724E-2</v>
      </c>
      <c r="AH6340">
        <f t="shared" ca="1" si="578"/>
        <v>25.71412219041359</v>
      </c>
      <c r="AI6340">
        <f t="shared" ca="1" si="579"/>
        <v>0.70509806950891918</v>
      </c>
      <c r="AX6340">
        <f t="shared" ca="1" si="580"/>
        <v>3.9550004260219005</v>
      </c>
    </row>
    <row r="6341" spans="1:50">
      <c r="A6341">
        <f t="shared" ca="1" si="576"/>
        <v>0.84976268318022541</v>
      </c>
      <c r="R6341">
        <f t="shared" ca="1" si="577"/>
        <v>-0.8986881005049866</v>
      </c>
      <c r="AH6341">
        <f t="shared" ca="1" si="578"/>
        <v>29.696335560852138</v>
      </c>
      <c r="AI6341">
        <f t="shared" ca="1" si="579"/>
        <v>0.79388060517124126</v>
      </c>
      <c r="AX6341">
        <f t="shared" ca="1" si="580"/>
        <v>0.577747311788671</v>
      </c>
    </row>
    <row r="6342" spans="1:50">
      <c r="A6342">
        <f t="shared" ca="1" si="576"/>
        <v>0.54294941601347368</v>
      </c>
      <c r="R6342">
        <f t="shared" ca="1" si="577"/>
        <v>-1.3081270500043558E-2</v>
      </c>
      <c r="AH6342">
        <f t="shared" ca="1" si="578"/>
        <v>36.354512229718495</v>
      </c>
      <c r="AI6342">
        <f t="shared" ca="1" si="579"/>
        <v>0.90690033175554896</v>
      </c>
      <c r="AX6342">
        <f t="shared" ca="1" si="580"/>
        <v>9.1236797891616539E-2</v>
      </c>
    </row>
    <row r="6343" spans="1:50">
      <c r="A6343">
        <f t="shared" ca="1" si="576"/>
        <v>0.64675007118213512</v>
      </c>
      <c r="R6343">
        <f t="shared" ca="1" si="577"/>
        <v>-1.8164180973052337</v>
      </c>
      <c r="AH6343">
        <f t="shared" ca="1" si="578"/>
        <v>25.076070116911932</v>
      </c>
      <c r="AI6343">
        <f t="shared" ca="1" si="579"/>
        <v>0.68939885959145475</v>
      </c>
      <c r="AX6343">
        <f t="shared" ca="1" si="580"/>
        <v>0.10907249783811086</v>
      </c>
    </row>
    <row r="6344" spans="1:50">
      <c r="A6344">
        <f t="shared" ca="1" si="576"/>
        <v>0.97212939677684373</v>
      </c>
      <c r="R6344">
        <f t="shared" ca="1" si="577"/>
        <v>0.65456613176194056</v>
      </c>
      <c r="AH6344">
        <f t="shared" ca="1" si="578"/>
        <v>25.21452739206628</v>
      </c>
      <c r="AI6344">
        <f t="shared" ca="1" si="579"/>
        <v>0.69284017380068363</v>
      </c>
      <c r="AX6344">
        <f t="shared" ca="1" si="580"/>
        <v>0.38390966462635062</v>
      </c>
    </row>
    <row r="6345" spans="1:50">
      <c r="A6345">
        <f t="shared" ca="1" si="576"/>
        <v>3.4565350596840849E-2</v>
      </c>
      <c r="R6345">
        <f t="shared" ca="1" si="577"/>
        <v>-3.6604093164167066</v>
      </c>
      <c r="AH6345">
        <f t="shared" ca="1" si="578"/>
        <v>15.86878363499445</v>
      </c>
      <c r="AI6345">
        <f t="shared" ca="1" si="579"/>
        <v>0.41753003472258865</v>
      </c>
      <c r="AX6345">
        <f t="shared" ca="1" si="580"/>
        <v>4.7396101757167557</v>
      </c>
    </row>
    <row r="6346" spans="1:50">
      <c r="A6346">
        <f t="shared" ca="1" si="576"/>
        <v>0.83219738159112433</v>
      </c>
      <c r="R6346">
        <f t="shared" ca="1" si="577"/>
        <v>0.55270868450364941</v>
      </c>
      <c r="AH6346">
        <f t="shared" ca="1" si="578"/>
        <v>12.499851321267904</v>
      </c>
      <c r="AI6346">
        <f t="shared" ca="1" si="579"/>
        <v>0.29686942453649368</v>
      </c>
      <c r="AX6346">
        <f t="shared" ca="1" si="580"/>
        <v>1.2128318982475028</v>
      </c>
    </row>
    <row r="6347" spans="1:50">
      <c r="A6347">
        <f t="shared" ca="1" si="576"/>
        <v>0.45965525266848362</v>
      </c>
      <c r="R6347">
        <f t="shared" ca="1" si="577"/>
        <v>-0.29475066995820182</v>
      </c>
      <c r="AH6347">
        <f t="shared" ca="1" si="578"/>
        <v>14.973761853440799</v>
      </c>
      <c r="AI6347">
        <f t="shared" ca="1" si="579"/>
        <v>0.38658132065026063</v>
      </c>
      <c r="AX6347">
        <f t="shared" ca="1" si="580"/>
        <v>3.4148199678974365</v>
      </c>
    </row>
    <row r="6348" spans="1:50">
      <c r="A6348">
        <f t="shared" ca="1" si="576"/>
        <v>0.5327274821217044</v>
      </c>
      <c r="R6348">
        <f t="shared" ca="1" si="577"/>
        <v>1.1999163566740945</v>
      </c>
      <c r="AH6348">
        <f t="shared" ca="1" si="578"/>
        <v>8.2929022740684744</v>
      </c>
      <c r="AI6348">
        <f t="shared" ca="1" si="579"/>
        <v>0.13754445625450018</v>
      </c>
      <c r="AX6348">
        <f t="shared" ca="1" si="580"/>
        <v>2.2438438007989441</v>
      </c>
    </row>
    <row r="6349" spans="1:50">
      <c r="A6349">
        <f t="shared" ca="1" si="576"/>
        <v>0.80885356017084087</v>
      </c>
      <c r="R6349">
        <f t="shared" ca="1" si="577"/>
        <v>1.7585800224865804</v>
      </c>
      <c r="AH6349">
        <f t="shared" ca="1" si="578"/>
        <v>27.628995990361478</v>
      </c>
      <c r="AI6349">
        <f t="shared" ca="1" si="579"/>
        <v>0.7497690898003686</v>
      </c>
      <c r="AX6349">
        <f t="shared" ca="1" si="580"/>
        <v>0.6763459257544141</v>
      </c>
    </row>
    <row r="6350" spans="1:50">
      <c r="A6350">
        <f t="shared" ca="1" si="576"/>
        <v>0.18812183274686978</v>
      </c>
      <c r="R6350">
        <f t="shared" ca="1" si="577"/>
        <v>-0.22434287696256636</v>
      </c>
      <c r="AH6350">
        <f t="shared" ca="1" si="578"/>
        <v>10.810725464381477</v>
      </c>
      <c r="AI6350">
        <f t="shared" ca="1" si="579"/>
        <v>0.23210038068596073</v>
      </c>
      <c r="AX6350">
        <f t="shared" ca="1" si="580"/>
        <v>3.1111733143925013</v>
      </c>
    </row>
    <row r="6351" spans="1:50">
      <c r="A6351">
        <f t="shared" ca="1" si="576"/>
        <v>0.3210883919387526</v>
      </c>
      <c r="R6351">
        <f t="shared" ca="1" si="577"/>
        <v>-0.61792156586381808</v>
      </c>
      <c r="AH6351">
        <f t="shared" ca="1" si="578"/>
        <v>25.947771659108984</v>
      </c>
      <c r="AI6351">
        <f t="shared" ca="1" si="579"/>
        <v>0.71074515591881948</v>
      </c>
      <c r="AX6351">
        <f t="shared" ca="1" si="580"/>
        <v>1.9518500094884543</v>
      </c>
    </row>
    <row r="6352" spans="1:50">
      <c r="A6352">
        <f t="shared" ca="1" si="576"/>
        <v>0.26714336337807598</v>
      </c>
      <c r="R6352">
        <f t="shared" ca="1" si="577"/>
        <v>-1.507951944899927</v>
      </c>
      <c r="AH6352">
        <f t="shared" ca="1" si="578"/>
        <v>3.1062252988006978</v>
      </c>
      <c r="AI6352">
        <f t="shared" ca="1" si="579"/>
        <v>1.9297271213818967E-2</v>
      </c>
      <c r="AX6352">
        <f t="shared" ca="1" si="580"/>
        <v>0.24053779342325793</v>
      </c>
    </row>
    <row r="6353" spans="1:50">
      <c r="A6353">
        <f t="shared" ca="1" si="576"/>
        <v>5.9426329154646185E-2</v>
      </c>
      <c r="R6353">
        <f t="shared" ca="1" si="577"/>
        <v>1.7072898497040669</v>
      </c>
      <c r="AH6353">
        <f t="shared" ca="1" si="578"/>
        <v>12.956880100956646</v>
      </c>
      <c r="AI6353">
        <f t="shared" ca="1" si="579"/>
        <v>0.31390363407254906</v>
      </c>
      <c r="AX6353">
        <f t="shared" ca="1" si="580"/>
        <v>2.0889641403313401</v>
      </c>
    </row>
    <row r="6354" spans="1:50">
      <c r="A6354">
        <f t="shared" ca="1" si="576"/>
        <v>0.55647167816903875</v>
      </c>
      <c r="R6354">
        <f t="shared" ca="1" si="577"/>
        <v>-1.0284516241834483</v>
      </c>
      <c r="AH6354">
        <f t="shared" ca="1" si="578"/>
        <v>20.646689534902837</v>
      </c>
      <c r="AI6354">
        <f t="shared" ca="1" si="579"/>
        <v>0.56919158236980871</v>
      </c>
      <c r="AX6354">
        <f t="shared" ca="1" si="580"/>
        <v>0.20769784108655187</v>
      </c>
    </row>
    <row r="6355" spans="1:50">
      <c r="A6355">
        <f t="shared" ca="1" si="576"/>
        <v>0.46557787931529171</v>
      </c>
      <c r="R6355">
        <f t="shared" ca="1" si="577"/>
        <v>0.39229333644696257</v>
      </c>
      <c r="AH6355">
        <f t="shared" ca="1" si="578"/>
        <v>14.826640657648568</v>
      </c>
      <c r="AI6355">
        <f t="shared" ca="1" si="579"/>
        <v>0.38141739628690963</v>
      </c>
      <c r="AX6355">
        <f t="shared" ca="1" si="580"/>
        <v>0.27265536168724075</v>
      </c>
    </row>
    <row r="6356" spans="1:50">
      <c r="A6356">
        <f t="shared" ca="1" si="576"/>
        <v>0.12614905823283329</v>
      </c>
      <c r="R6356">
        <f t="shared" ca="1" si="577"/>
        <v>0.69645634734146933</v>
      </c>
      <c r="AH6356">
        <f t="shared" ca="1" si="578"/>
        <v>34.506896593982432</v>
      </c>
      <c r="AI6356">
        <f t="shared" ca="1" si="579"/>
        <v>0.87998187342522338</v>
      </c>
      <c r="AX6356">
        <f t="shared" ca="1" si="580"/>
        <v>1.6961816033394581</v>
      </c>
    </row>
    <row r="6357" spans="1:50">
      <c r="A6357">
        <f t="shared" ca="1" si="576"/>
        <v>0.35652660329554997</v>
      </c>
      <c r="R6357">
        <f t="shared" ca="1" si="577"/>
        <v>-0.55381678474540963</v>
      </c>
      <c r="AH6357">
        <f t="shared" ca="1" si="578"/>
        <v>12.866005722524527</v>
      </c>
      <c r="AI6357">
        <f t="shared" ca="1" si="579"/>
        <v>0.31053323450020942</v>
      </c>
      <c r="AX6357">
        <f t="shared" ca="1" si="580"/>
        <v>3.8562373823487337</v>
      </c>
    </row>
    <row r="6358" spans="1:50">
      <c r="A6358">
        <f t="shared" ca="1" si="576"/>
        <v>0.95681914746832342</v>
      </c>
      <c r="R6358">
        <f t="shared" ca="1" si="577"/>
        <v>-1.0010856755188688</v>
      </c>
      <c r="AH6358">
        <f t="shared" ca="1" si="578"/>
        <v>22.922185742493372</v>
      </c>
      <c r="AI6358">
        <f t="shared" ca="1" si="579"/>
        <v>0.63339598751798543</v>
      </c>
      <c r="AX6358">
        <f t="shared" ca="1" si="580"/>
        <v>0.38977358722732447</v>
      </c>
    </row>
    <row r="6359" spans="1:50">
      <c r="A6359">
        <f t="shared" ca="1" si="576"/>
        <v>0.76222234324785754</v>
      </c>
      <c r="R6359">
        <f t="shared" ca="1" si="577"/>
        <v>-0.15981449837408065</v>
      </c>
      <c r="AH6359">
        <f t="shared" ca="1" si="578"/>
        <v>11.951563110603928</v>
      </c>
      <c r="AI6359">
        <f t="shared" ca="1" si="579"/>
        <v>0.27615822513682198</v>
      </c>
      <c r="AX6359">
        <f t="shared" ca="1" si="580"/>
        <v>0.32484182886210983</v>
      </c>
    </row>
    <row r="6360" spans="1:50">
      <c r="A6360">
        <f t="shared" ca="1" si="576"/>
        <v>0.27358380852460196</v>
      </c>
      <c r="R6360">
        <f t="shared" ca="1" si="577"/>
        <v>-0.17336459991978598</v>
      </c>
      <c r="AH6360">
        <f t="shared" ca="1" si="578"/>
        <v>15.018796481194933</v>
      </c>
      <c r="AI6360">
        <f t="shared" ca="1" si="579"/>
        <v>0.38815770018797002</v>
      </c>
      <c r="AX6360">
        <f t="shared" ca="1" si="580"/>
        <v>0.63549145308150379</v>
      </c>
    </row>
    <row r="6361" spans="1:50">
      <c r="A6361">
        <f t="shared" ca="1" si="576"/>
        <v>0.55236458121233389</v>
      </c>
      <c r="R6361">
        <f t="shared" ca="1" si="577"/>
        <v>0.12634922342304486</v>
      </c>
      <c r="AH6361">
        <f t="shared" ca="1" si="578"/>
        <v>7.9994545789731744</v>
      </c>
      <c r="AI6361">
        <f t="shared" ca="1" si="579"/>
        <v>0.12798254712210977</v>
      </c>
      <c r="AX6361">
        <f t="shared" ca="1" si="580"/>
        <v>0.42858903100939816</v>
      </c>
    </row>
    <row r="6362" spans="1:50">
      <c r="A6362">
        <f t="shared" ca="1" si="576"/>
        <v>0.71236645042989588</v>
      </c>
      <c r="R6362">
        <f t="shared" ca="1" si="577"/>
        <v>1.3424912988101505</v>
      </c>
      <c r="AH6362">
        <f t="shared" ca="1" si="578"/>
        <v>24.319946091678325</v>
      </c>
      <c r="AI6362">
        <f t="shared" ca="1" si="579"/>
        <v>0.67026741563284631</v>
      </c>
      <c r="AX6362">
        <f t="shared" ca="1" si="580"/>
        <v>2.2300728430986454</v>
      </c>
    </row>
    <row r="6363" spans="1:50">
      <c r="A6363">
        <f t="shared" ca="1" si="576"/>
        <v>0.13110055032116319</v>
      </c>
      <c r="R6363">
        <f t="shared" ca="1" si="577"/>
        <v>-1.4999359953807592</v>
      </c>
      <c r="AH6363">
        <f t="shared" ca="1" si="578"/>
        <v>17.412227642831773</v>
      </c>
      <c r="AI6363">
        <f t="shared" ca="1" si="579"/>
        <v>0.46901854639869112</v>
      </c>
      <c r="AX6363">
        <f t="shared" ca="1" si="580"/>
        <v>2.1771865136270288</v>
      </c>
    </row>
    <row r="6364" spans="1:50">
      <c r="A6364">
        <f t="shared" ca="1" si="576"/>
        <v>0.63381303328546068</v>
      </c>
      <c r="R6364">
        <f t="shared" ca="1" si="577"/>
        <v>-7.5463314649774085E-2</v>
      </c>
      <c r="AH6364">
        <f t="shared" ca="1" si="578"/>
        <v>24.972404493737912</v>
      </c>
      <c r="AI6364">
        <f t="shared" ca="1" si="579"/>
        <v>0.68680973158746494</v>
      </c>
      <c r="AX6364">
        <f t="shared" ca="1" si="580"/>
        <v>0.26560053413989537</v>
      </c>
    </row>
    <row r="6365" spans="1:50">
      <c r="A6365">
        <f t="shared" ca="1" si="576"/>
        <v>0.15862457706358413</v>
      </c>
      <c r="R6365">
        <f t="shared" ca="1" si="577"/>
        <v>0.40278767285853473</v>
      </c>
      <c r="AH6365">
        <f t="shared" ca="1" si="578"/>
        <v>24.797761271472464</v>
      </c>
      <c r="AI6365">
        <f t="shared" ca="1" si="579"/>
        <v>0.68242358153515337</v>
      </c>
      <c r="AX6365">
        <f t="shared" ca="1" si="580"/>
        <v>1.5367533822723767</v>
      </c>
    </row>
    <row r="6366" spans="1:50">
      <c r="A6366">
        <f t="shared" ca="1" si="576"/>
        <v>0.67116731356663517</v>
      </c>
      <c r="R6366">
        <f t="shared" ca="1" si="577"/>
        <v>-0.42778952105194007</v>
      </c>
      <c r="AH6366">
        <f t="shared" ca="1" si="578"/>
        <v>4.862802895046701</v>
      </c>
      <c r="AI6366">
        <f t="shared" ca="1" si="579"/>
        <v>4.7293703992149161E-2</v>
      </c>
      <c r="AX6366">
        <f t="shared" ca="1" si="580"/>
        <v>0.55284702777216255</v>
      </c>
    </row>
    <row r="6367" spans="1:50">
      <c r="A6367">
        <f t="shared" ca="1" si="576"/>
        <v>0.73124705708143789</v>
      </c>
      <c r="R6367">
        <f t="shared" ca="1" si="577"/>
        <v>1.2182579062601671</v>
      </c>
      <c r="AH6367">
        <f t="shared" ca="1" si="578"/>
        <v>16.900279962212174</v>
      </c>
      <c r="AI6367">
        <f t="shared" ca="1" si="579"/>
        <v>0.45220426671003344</v>
      </c>
      <c r="AX6367">
        <f t="shared" ca="1" si="580"/>
        <v>1.9113694395498109</v>
      </c>
    </row>
    <row r="6368" spans="1:50">
      <c r="A6368">
        <f t="shared" ca="1" si="576"/>
        <v>0.39363127204416537</v>
      </c>
      <c r="R6368">
        <f t="shared" ca="1" si="577"/>
        <v>0.34368299395266422</v>
      </c>
      <c r="AH6368">
        <f t="shared" ca="1" si="578"/>
        <v>14.891665298778868</v>
      </c>
      <c r="AI6368">
        <f t="shared" ca="1" si="579"/>
        <v>0.38370241725351606</v>
      </c>
      <c r="AX6368">
        <f t="shared" ca="1" si="580"/>
        <v>0.28524707640155106</v>
      </c>
    </row>
    <row r="6369" spans="1:50">
      <c r="A6369">
        <f t="shared" ca="1" si="576"/>
        <v>0.72936555096985123</v>
      </c>
      <c r="R6369">
        <f t="shared" ca="1" si="577"/>
        <v>-0.8045123752973613</v>
      </c>
      <c r="AH6369">
        <f t="shared" ca="1" si="578"/>
        <v>29.238623556568928</v>
      </c>
      <c r="AI6369">
        <f t="shared" ca="1" si="579"/>
        <v>0.7844826240870727</v>
      </c>
      <c r="AX6369">
        <f t="shared" ca="1" si="580"/>
        <v>0.25822725172735361</v>
      </c>
    </row>
    <row r="6370" spans="1:50">
      <c r="A6370">
        <f t="shared" ca="1" si="576"/>
        <v>0.24520035820675268</v>
      </c>
      <c r="R6370">
        <f t="shared" ca="1" si="577"/>
        <v>-0.80960552300592814</v>
      </c>
      <c r="AH6370">
        <f t="shared" ca="1" si="578"/>
        <v>5.6272754182917248</v>
      </c>
      <c r="AI6370">
        <f t="shared" ca="1" si="579"/>
        <v>6.3332457266620623E-2</v>
      </c>
      <c r="AX6370">
        <f t="shared" ca="1" si="580"/>
        <v>2.2373553573421257</v>
      </c>
    </row>
    <row r="6371" spans="1:50">
      <c r="A6371">
        <f t="shared" ca="1" si="576"/>
        <v>0.62954853255075971</v>
      </c>
      <c r="R6371">
        <f t="shared" ca="1" si="577"/>
        <v>0.24099758659810983</v>
      </c>
      <c r="AH6371">
        <f t="shared" ca="1" si="578"/>
        <v>5.2365992589459998</v>
      </c>
      <c r="AI6371">
        <f t="shared" ca="1" si="579"/>
        <v>5.4843943597587597E-2</v>
      </c>
      <c r="AX6371">
        <f t="shared" ca="1" si="580"/>
        <v>3.1254540900623105</v>
      </c>
    </row>
    <row r="6372" spans="1:50">
      <c r="A6372">
        <f t="shared" ca="1" si="576"/>
        <v>0.91335329755751149</v>
      </c>
      <c r="R6372">
        <f t="shared" ca="1" si="577"/>
        <v>0.74800502286399639</v>
      </c>
      <c r="AH6372">
        <f t="shared" ca="1" si="578"/>
        <v>3.2621558246099207</v>
      </c>
      <c r="AI6372">
        <f t="shared" ca="1" si="579"/>
        <v>2.1283321248072862E-2</v>
      </c>
      <c r="AX6372">
        <f t="shared" ca="1" si="580"/>
        <v>4.1071817181468719E-2</v>
      </c>
    </row>
    <row r="6373" spans="1:50">
      <c r="A6373">
        <f t="shared" ca="1" si="576"/>
        <v>0.77327706882047953</v>
      </c>
      <c r="R6373">
        <f t="shared" ca="1" si="577"/>
        <v>-0.66316845128371604</v>
      </c>
      <c r="AH6373">
        <f t="shared" ca="1" si="578"/>
        <v>24.260050230279585</v>
      </c>
      <c r="AI6373">
        <f t="shared" ca="1" si="579"/>
        <v>0.66872749292613509</v>
      </c>
      <c r="AX6373">
        <f t="shared" ca="1" si="580"/>
        <v>3.1156285885813135</v>
      </c>
    </row>
    <row r="6374" spans="1:50">
      <c r="A6374">
        <f t="shared" ca="1" si="576"/>
        <v>0.90636119332042508</v>
      </c>
      <c r="R6374">
        <f t="shared" ca="1" si="577"/>
        <v>-1.0791568163113157</v>
      </c>
      <c r="AH6374">
        <f t="shared" ca="1" si="578"/>
        <v>23.424182198151755</v>
      </c>
      <c r="AI6374">
        <f t="shared" ca="1" si="579"/>
        <v>0.64686295408148298</v>
      </c>
      <c r="AX6374">
        <f t="shared" ca="1" si="580"/>
        <v>0.61062266947356425</v>
      </c>
    </row>
    <row r="6375" spans="1:50">
      <c r="A6375">
        <f t="shared" ca="1" si="576"/>
        <v>0.39795579258057545</v>
      </c>
      <c r="R6375">
        <f t="shared" ca="1" si="577"/>
        <v>1.3368210693324387</v>
      </c>
      <c r="AH6375">
        <f t="shared" ca="1" si="578"/>
        <v>7.9389384993524326</v>
      </c>
      <c r="AI6375">
        <f t="shared" ca="1" si="579"/>
        <v>0.12605348899300051</v>
      </c>
      <c r="AX6375">
        <f t="shared" ca="1" si="580"/>
        <v>7.416140273394312</v>
      </c>
    </row>
    <row r="6376" spans="1:50">
      <c r="A6376">
        <f t="shared" ca="1" si="576"/>
        <v>0.30748377142313155</v>
      </c>
      <c r="R6376">
        <f t="shared" ca="1" si="577"/>
        <v>-1.6937883951281689</v>
      </c>
      <c r="AH6376">
        <f t="shared" ca="1" si="578"/>
        <v>16.178852522189565</v>
      </c>
      <c r="AI6376">
        <f t="shared" ca="1" si="579"/>
        <v>0.42806499164209832</v>
      </c>
      <c r="AX6376">
        <f t="shared" ca="1" si="580"/>
        <v>1.9315895571329447</v>
      </c>
    </row>
    <row r="6377" spans="1:50">
      <c r="A6377">
        <f t="shared" ca="1" si="576"/>
        <v>0.65428875168770861</v>
      </c>
      <c r="R6377">
        <f t="shared" ca="1" si="577"/>
        <v>0.3298803243786963</v>
      </c>
      <c r="AH6377">
        <f t="shared" ca="1" si="578"/>
        <v>27.641359400181383</v>
      </c>
      <c r="AI6377">
        <f t="shared" ca="1" si="579"/>
        <v>0.75004559526407133</v>
      </c>
      <c r="AX6377">
        <f t="shared" ca="1" si="580"/>
        <v>3.2719286617148482</v>
      </c>
    </row>
    <row r="6378" spans="1:50">
      <c r="A6378">
        <f t="shared" ca="1" si="576"/>
        <v>0.91643922873223782</v>
      </c>
      <c r="R6378">
        <f t="shared" ca="1" si="577"/>
        <v>-0.20031933200276628</v>
      </c>
      <c r="AH6378">
        <f t="shared" ca="1" si="578"/>
        <v>30.508718269142395</v>
      </c>
      <c r="AI6378">
        <f t="shared" ca="1" si="579"/>
        <v>0.81004496824416827</v>
      </c>
      <c r="AX6378">
        <f t="shared" ca="1" si="580"/>
        <v>3.0335057449049754</v>
      </c>
    </row>
    <row r="6379" spans="1:50">
      <c r="A6379">
        <f t="shared" ca="1" si="576"/>
        <v>0.89355905447978234</v>
      </c>
      <c r="R6379">
        <f t="shared" ca="1" si="577"/>
        <v>-3.3404506329771814E-2</v>
      </c>
      <c r="AH6379">
        <f t="shared" ca="1" si="578"/>
        <v>26.328817999929718</v>
      </c>
      <c r="AI6379">
        <f t="shared" ca="1" si="579"/>
        <v>0.71983757135977433</v>
      </c>
      <c r="AX6379">
        <f t="shared" ca="1" si="580"/>
        <v>1.0661928877859368</v>
      </c>
    </row>
    <row r="6380" spans="1:50">
      <c r="A6380">
        <f t="shared" ca="1" si="576"/>
        <v>0.23788733728732192</v>
      </c>
      <c r="R6380">
        <f t="shared" ca="1" si="577"/>
        <v>0.65109162049255209</v>
      </c>
      <c r="AH6380">
        <f t="shared" ca="1" si="578"/>
        <v>37.720188806584837</v>
      </c>
      <c r="AI6380">
        <f t="shared" ca="1" si="579"/>
        <v>0.9246031185270378</v>
      </c>
      <c r="AX6380">
        <f t="shared" ca="1" si="580"/>
        <v>1.4374481369440681</v>
      </c>
    </row>
    <row r="6381" spans="1:50">
      <c r="A6381">
        <f t="shared" ca="1" si="576"/>
        <v>0.50854116023161722</v>
      </c>
      <c r="R6381">
        <f t="shared" ca="1" si="577"/>
        <v>0.23174435031620616</v>
      </c>
      <c r="AH6381">
        <f t="shared" ca="1" si="578"/>
        <v>12.522487782243175</v>
      </c>
      <c r="AI6381">
        <f t="shared" ca="1" si="579"/>
        <v>0.29771803898394378</v>
      </c>
      <c r="AX6381">
        <f t="shared" ca="1" si="580"/>
        <v>0.95982118700349861</v>
      </c>
    </row>
    <row r="6382" spans="1:50">
      <c r="A6382">
        <f t="shared" ca="1" si="576"/>
        <v>0.35756173851185846</v>
      </c>
      <c r="R6382">
        <f t="shared" ca="1" si="577"/>
        <v>-0.99956401656016325</v>
      </c>
      <c r="AH6382">
        <f t="shared" ca="1" si="578"/>
        <v>35.326042440373328</v>
      </c>
      <c r="AI6382">
        <f t="shared" ca="1" si="579"/>
        <v>0.89233748476913766</v>
      </c>
      <c r="AX6382">
        <f t="shared" ca="1" si="580"/>
        <v>0.12785283591009253</v>
      </c>
    </row>
    <row r="6383" spans="1:50">
      <c r="A6383">
        <f t="shared" ca="1" si="576"/>
        <v>0.86875792700025078</v>
      </c>
      <c r="R6383">
        <f t="shared" ca="1" si="577"/>
        <v>0.24443303040211847</v>
      </c>
      <c r="AH6383">
        <f t="shared" ca="1" si="578"/>
        <v>39.652984947245372</v>
      </c>
      <c r="AI6383">
        <f t="shared" ca="1" si="579"/>
        <v>0.94646963974903453</v>
      </c>
      <c r="AX6383">
        <f t="shared" ca="1" si="580"/>
        <v>2.3978926063288668</v>
      </c>
    </row>
    <row r="6384" spans="1:50">
      <c r="A6384">
        <f t="shared" ca="1" si="576"/>
        <v>0.7916224601438081</v>
      </c>
      <c r="R6384">
        <f t="shared" ca="1" si="577"/>
        <v>-1.6263286645325907</v>
      </c>
      <c r="AH6384">
        <f t="shared" ca="1" si="578"/>
        <v>32.670673849264588</v>
      </c>
      <c r="AI6384">
        <f t="shared" ca="1" si="579"/>
        <v>0.84984722758071896</v>
      </c>
      <c r="AX6384">
        <f t="shared" ca="1" si="580"/>
        <v>2.98380051114935</v>
      </c>
    </row>
    <row r="6385" spans="1:50">
      <c r="A6385">
        <f t="shared" ca="1" si="576"/>
        <v>0.13301328344633534</v>
      </c>
      <c r="R6385">
        <f t="shared" ca="1" si="577"/>
        <v>-1.6675471627095346</v>
      </c>
      <c r="AH6385">
        <f t="shared" ca="1" si="578"/>
        <v>18.672687047440782</v>
      </c>
      <c r="AI6385">
        <f t="shared" ca="1" si="579"/>
        <v>0.50929973158620767</v>
      </c>
      <c r="AX6385">
        <f t="shared" ca="1" si="580"/>
        <v>0.1202102453439</v>
      </c>
    </row>
    <row r="6386" spans="1:50">
      <c r="A6386">
        <f t="shared" ca="1" si="576"/>
        <v>0.52306282975673635</v>
      </c>
      <c r="R6386">
        <f t="shared" ca="1" si="577"/>
        <v>-0.46716824742228968</v>
      </c>
      <c r="AH6386">
        <f t="shared" ca="1" si="578"/>
        <v>23.859549762556501</v>
      </c>
      <c r="AI6386">
        <f t="shared" ca="1" si="579"/>
        <v>0.65833843069187004</v>
      </c>
      <c r="AX6386">
        <f t="shared" ca="1" si="580"/>
        <v>2.1651576010472824</v>
      </c>
    </row>
    <row r="6387" spans="1:50">
      <c r="A6387">
        <f t="shared" ca="1" si="576"/>
        <v>0.62742778789400899</v>
      </c>
      <c r="R6387">
        <f t="shared" ca="1" si="577"/>
        <v>1.1996806191133489</v>
      </c>
      <c r="AH6387">
        <f t="shared" ca="1" si="578"/>
        <v>4.4312862887926521</v>
      </c>
      <c r="AI6387">
        <f t="shared" ca="1" si="579"/>
        <v>3.9272596346483502E-2</v>
      </c>
      <c r="AX6387">
        <f t="shared" ca="1" si="580"/>
        <v>2.8018676845218478</v>
      </c>
    </row>
    <row r="6388" spans="1:50">
      <c r="A6388">
        <f t="shared" ca="1" si="576"/>
        <v>0.20044799232767596</v>
      </c>
      <c r="R6388">
        <f t="shared" ca="1" si="577"/>
        <v>0.16255641029924919</v>
      </c>
      <c r="AH6388">
        <f t="shared" ca="1" si="578"/>
        <v>9.806194189059763</v>
      </c>
      <c r="AI6388">
        <f t="shared" ca="1" si="579"/>
        <v>0.19232288894709892</v>
      </c>
      <c r="AX6388">
        <f t="shared" ca="1" si="580"/>
        <v>3.3932446401880618</v>
      </c>
    </row>
    <row r="6389" spans="1:50">
      <c r="A6389">
        <f t="shared" ca="1" si="576"/>
        <v>0.99695709376468</v>
      </c>
      <c r="R6389">
        <f t="shared" ca="1" si="577"/>
        <v>1.4158761063011007</v>
      </c>
      <c r="AH6389">
        <f t="shared" ca="1" si="578"/>
        <v>17.348144725388082</v>
      </c>
      <c r="AI6389">
        <f t="shared" ca="1" si="579"/>
        <v>0.46692817356289884</v>
      </c>
      <c r="AX6389">
        <f t="shared" ca="1" si="580"/>
        <v>2.3257742154178818</v>
      </c>
    </row>
    <row r="6390" spans="1:50">
      <c r="A6390">
        <f t="shared" ca="1" si="576"/>
        <v>0.83036264970955775</v>
      </c>
      <c r="R6390">
        <f t="shared" ca="1" si="577"/>
        <v>0.82188473937242223</v>
      </c>
      <c r="AH6390">
        <f t="shared" ca="1" si="578"/>
        <v>23.185889322671603</v>
      </c>
      <c r="AI6390">
        <f t="shared" ca="1" si="579"/>
        <v>0.64050173429199164</v>
      </c>
      <c r="AX6390">
        <f t="shared" ca="1" si="580"/>
        <v>1.8706984652258671</v>
      </c>
    </row>
    <row r="6391" spans="1:50">
      <c r="A6391">
        <f t="shared" ca="1" si="576"/>
        <v>0.28153455228167179</v>
      </c>
      <c r="R6391">
        <f t="shared" ca="1" si="577"/>
        <v>0.20125950738219719</v>
      </c>
      <c r="AH6391">
        <f t="shared" ca="1" si="578"/>
        <v>29.276282056545369</v>
      </c>
      <c r="AI6391">
        <f t="shared" ca="1" si="579"/>
        <v>0.78526375730006825</v>
      </c>
      <c r="AX6391">
        <f t="shared" ca="1" si="580"/>
        <v>0.83717289919759297</v>
      </c>
    </row>
    <row r="6392" spans="1:50">
      <c r="A6392">
        <f t="shared" ca="1" si="576"/>
        <v>0.99070810711826363</v>
      </c>
      <c r="R6392">
        <f t="shared" ca="1" si="577"/>
        <v>1.3501922083328257</v>
      </c>
      <c r="AH6392">
        <f t="shared" ca="1" si="578"/>
        <v>17.29326035743798</v>
      </c>
      <c r="AI6392">
        <f t="shared" ca="1" si="579"/>
        <v>0.46513459097683096</v>
      </c>
      <c r="AX6392">
        <f t="shared" ca="1" si="580"/>
        <v>5.57844433752076</v>
      </c>
    </row>
    <row r="6393" spans="1:50">
      <c r="A6393">
        <f t="shared" ca="1" si="576"/>
        <v>0.75289970615796886</v>
      </c>
      <c r="R6393">
        <f t="shared" ca="1" si="577"/>
        <v>-0.51846971972220801</v>
      </c>
      <c r="AH6393">
        <f t="shared" ca="1" si="578"/>
        <v>13.933344284127621</v>
      </c>
      <c r="AI6393">
        <f t="shared" ca="1" si="579"/>
        <v>0.34959817273636506</v>
      </c>
      <c r="AX6393">
        <f t="shared" ca="1" si="580"/>
        <v>2.6998247058837594</v>
      </c>
    </row>
    <row r="6394" spans="1:50">
      <c r="A6394">
        <f t="shared" ca="1" si="576"/>
        <v>0.70988174118960079</v>
      </c>
      <c r="R6394">
        <f t="shared" ca="1" si="577"/>
        <v>-1.2290467389148927</v>
      </c>
      <c r="AH6394">
        <f t="shared" ca="1" si="578"/>
        <v>19.23975770337325</v>
      </c>
      <c r="AI6394">
        <f t="shared" ca="1" si="579"/>
        <v>0.5269037469264074</v>
      </c>
      <c r="AX6394">
        <f t="shared" ca="1" si="580"/>
        <v>3.0866972861171882</v>
      </c>
    </row>
    <row r="6395" spans="1:50">
      <c r="A6395">
        <f t="shared" ca="1" si="576"/>
        <v>0.49385720001108668</v>
      </c>
      <c r="R6395">
        <f t="shared" ca="1" si="577"/>
        <v>-0.44078225008087996</v>
      </c>
      <c r="AH6395">
        <f t="shared" ca="1" si="578"/>
        <v>10.456121227367184</v>
      </c>
      <c r="AI6395">
        <f t="shared" ca="1" si="579"/>
        <v>0.21814082580765992</v>
      </c>
      <c r="AX6395">
        <f t="shared" ca="1" si="580"/>
        <v>1.7221237030013625</v>
      </c>
    </row>
    <row r="6396" spans="1:50">
      <c r="A6396">
        <f t="shared" ca="1" si="576"/>
        <v>1.079511947620948E-2</v>
      </c>
      <c r="R6396">
        <f t="shared" ca="1" si="577"/>
        <v>0.78291934962271581</v>
      </c>
      <c r="AH6396">
        <f t="shared" ca="1" si="578"/>
        <v>2.7762018361293097</v>
      </c>
      <c r="AI6396">
        <f t="shared" ca="1" si="579"/>
        <v>1.5414593269855503E-2</v>
      </c>
      <c r="AX6396">
        <f t="shared" ca="1" si="580"/>
        <v>5.1053278202728007</v>
      </c>
    </row>
    <row r="6397" spans="1:50">
      <c r="A6397">
        <f t="shared" ca="1" si="576"/>
        <v>0.32947326199394467</v>
      </c>
      <c r="R6397">
        <f t="shared" ca="1" si="577"/>
        <v>0.68307388046519679</v>
      </c>
      <c r="AH6397">
        <f t="shared" ca="1" si="578"/>
        <v>23.097499819615372</v>
      </c>
      <c r="AI6397">
        <f t="shared" ca="1" si="579"/>
        <v>0.63812774202220257</v>
      </c>
      <c r="AX6397">
        <f t="shared" ca="1" si="580"/>
        <v>0.6341320248503175</v>
      </c>
    </row>
    <row r="6398" spans="1:50">
      <c r="A6398">
        <f t="shared" ca="1" si="576"/>
        <v>0.89746825272153152</v>
      </c>
      <c r="R6398">
        <f t="shared" ca="1" si="577"/>
        <v>0.59083360682705599</v>
      </c>
      <c r="AH6398">
        <f t="shared" ca="1" si="578"/>
        <v>9.581264965218562</v>
      </c>
      <c r="AI6398">
        <f t="shared" ca="1" si="579"/>
        <v>0.1836012766674493</v>
      </c>
      <c r="AX6398">
        <f t="shared" ca="1" si="580"/>
        <v>1.5655921423446744</v>
      </c>
    </row>
    <row r="6399" spans="1:50">
      <c r="A6399">
        <f t="shared" ca="1" si="576"/>
        <v>0.66304998081458011</v>
      </c>
      <c r="R6399">
        <f t="shared" ca="1" si="577"/>
        <v>1.1226218217867134</v>
      </c>
      <c r="AH6399">
        <f t="shared" ca="1" si="578"/>
        <v>31.894795154443603</v>
      </c>
      <c r="AI6399">
        <f t="shared" ca="1" si="579"/>
        <v>0.8361007787502206</v>
      </c>
      <c r="AX6399">
        <f t="shared" ca="1" si="580"/>
        <v>0.17953709323861788</v>
      </c>
    </row>
    <row r="6400" spans="1:50">
      <c r="A6400">
        <f t="shared" ca="1" si="576"/>
        <v>0.35138277257431627</v>
      </c>
      <c r="R6400">
        <f t="shared" ca="1" si="577"/>
        <v>-1.2084059288120987</v>
      </c>
      <c r="AH6400">
        <f t="shared" ca="1" si="578"/>
        <v>26.91459633946749</v>
      </c>
      <c r="AI6400">
        <f t="shared" ca="1" si="579"/>
        <v>0.73353206891513612</v>
      </c>
      <c r="AX6400">
        <f t="shared" ca="1" si="580"/>
        <v>0.45560530980866942</v>
      </c>
    </row>
    <row r="6401" spans="1:50">
      <c r="A6401">
        <f t="shared" ca="1" si="576"/>
        <v>3.5557717315116033E-2</v>
      </c>
      <c r="R6401">
        <f t="shared" ca="1" si="577"/>
        <v>-0.32719974797067863</v>
      </c>
      <c r="AH6401">
        <f t="shared" ca="1" si="578"/>
        <v>24.373998387948646</v>
      </c>
      <c r="AI6401">
        <f t="shared" ca="1" si="579"/>
        <v>0.6716540206895707</v>
      </c>
      <c r="AX6401">
        <f t="shared" ca="1" si="580"/>
        <v>6.3989095162254109E-2</v>
      </c>
    </row>
    <row r="6402" spans="1:50">
      <c r="A6402">
        <f t="shared" ca="1" si="576"/>
        <v>0.10320166494608995</v>
      </c>
      <c r="R6402">
        <f t="shared" ca="1" si="577"/>
        <v>-0.10725533269665925</v>
      </c>
      <c r="AH6402">
        <f t="shared" ca="1" si="578"/>
        <v>33.426148880183391</v>
      </c>
      <c r="AI6402">
        <f t="shared" ca="1" si="579"/>
        <v>0.86265372952907693</v>
      </c>
      <c r="AX6402">
        <f t="shared" ca="1" si="580"/>
        <v>0.36525715989038376</v>
      </c>
    </row>
    <row r="6403" spans="1:50">
      <c r="A6403">
        <f t="shared" ref="A6403:A6466" ca="1" si="581">RAND()</f>
        <v>7.9297955075446014E-2</v>
      </c>
      <c r="R6403">
        <f t="shared" ref="R6403:R6466" ca="1" si="582">_xlfn.NORM.INV(RAND(),0,1)</f>
        <v>-6.4570562367842588E-2</v>
      </c>
      <c r="AH6403">
        <f t="shared" ref="AH6403:AH6466" ca="1" si="583">IF(AI6403&lt;$AL$4,$AL$1+SQRT(AI6403*($AL$2-$AL$1)*($AL$3-$AL$1)),$AL$2-SQRT((1-AI6403)*($AL$2-$AL$1)*($AL$2-$AL$3)))</f>
        <v>16.472646105419869</v>
      </c>
      <c r="AI6403">
        <f t="shared" ref="AI6403:AI6466" ca="1" si="584">RAND()</f>
        <v>0.43795827041379132</v>
      </c>
      <c r="AX6403">
        <f t="shared" ref="AX6403:AX6466" ca="1" si="585">-LN(1-RAND())/$AW$2</f>
        <v>0.76211626567969726</v>
      </c>
    </row>
    <row r="6404" spans="1:50">
      <c r="A6404">
        <f t="shared" ca="1" si="581"/>
        <v>0.87598342217710534</v>
      </c>
      <c r="R6404">
        <f t="shared" ca="1" si="582"/>
        <v>-0.52642779561882047</v>
      </c>
      <c r="AH6404">
        <f t="shared" ca="1" si="583"/>
        <v>10.602724281739789</v>
      </c>
      <c r="AI6404">
        <f t="shared" ca="1" si="584"/>
        <v>0.22392733298969225</v>
      </c>
      <c r="AX6404">
        <f t="shared" ca="1" si="585"/>
        <v>6.7073361811362409</v>
      </c>
    </row>
    <row r="6405" spans="1:50">
      <c r="A6405">
        <f t="shared" ca="1" si="581"/>
        <v>0.19044214202895426</v>
      </c>
      <c r="R6405">
        <f t="shared" ca="1" si="582"/>
        <v>0.61293592412131337</v>
      </c>
      <c r="AH6405">
        <f t="shared" ca="1" si="583"/>
        <v>10.155783278081095</v>
      </c>
      <c r="AI6405">
        <f t="shared" ca="1" si="584"/>
        <v>0.20621919690837887</v>
      </c>
      <c r="AX6405">
        <f t="shared" ca="1" si="585"/>
        <v>0.11646333155688467</v>
      </c>
    </row>
    <row r="6406" spans="1:50">
      <c r="A6406">
        <f t="shared" ca="1" si="581"/>
        <v>0.87138060089435299</v>
      </c>
      <c r="R6406">
        <f t="shared" ca="1" si="582"/>
        <v>9.7355277627138442E-2</v>
      </c>
      <c r="AH6406">
        <f t="shared" ca="1" si="583"/>
        <v>7.4079569962281662</v>
      </c>
      <c r="AI6406">
        <f t="shared" ca="1" si="584"/>
        <v>0.10975565371593166</v>
      </c>
      <c r="AX6406">
        <f t="shared" ca="1" si="585"/>
        <v>3.9037235479479357</v>
      </c>
    </row>
    <row r="6407" spans="1:50">
      <c r="A6407">
        <f t="shared" ca="1" si="581"/>
        <v>0.53149698941839407</v>
      </c>
      <c r="R6407">
        <f t="shared" ca="1" si="582"/>
        <v>-0.77382294042396438</v>
      </c>
      <c r="AH6407">
        <f t="shared" ca="1" si="583"/>
        <v>9.2887814108649689</v>
      </c>
      <c r="AI6407">
        <f t="shared" ca="1" si="584"/>
        <v>0.17256292019766117</v>
      </c>
      <c r="AX6407">
        <f t="shared" ca="1" si="585"/>
        <v>1.3103528112555982</v>
      </c>
    </row>
    <row r="6408" spans="1:50">
      <c r="A6408">
        <f t="shared" ca="1" si="581"/>
        <v>0.70360157029371251</v>
      </c>
      <c r="R6408">
        <f t="shared" ca="1" si="582"/>
        <v>-0.11712941350010751</v>
      </c>
      <c r="AH6408">
        <f t="shared" ca="1" si="583"/>
        <v>40.064707146932321</v>
      </c>
      <c r="AI6408">
        <f t="shared" ca="1" si="584"/>
        <v>0.95064497796189118</v>
      </c>
      <c r="AX6408">
        <f t="shared" ca="1" si="585"/>
        <v>0.31718975061906363</v>
      </c>
    </row>
    <row r="6409" spans="1:50">
      <c r="A6409">
        <f t="shared" ca="1" si="581"/>
        <v>0.73487391717476902</v>
      </c>
      <c r="R6409">
        <f t="shared" ca="1" si="582"/>
        <v>1.9567273682240802E-2</v>
      </c>
      <c r="AH6409">
        <f t="shared" ca="1" si="583"/>
        <v>5.8214686646003422</v>
      </c>
      <c r="AI6409">
        <f t="shared" ca="1" si="584"/>
        <v>6.7778994825847372E-2</v>
      </c>
      <c r="AX6409">
        <f t="shared" ca="1" si="585"/>
        <v>4.3188624551239885</v>
      </c>
    </row>
    <row r="6410" spans="1:50">
      <c r="A6410">
        <f t="shared" ca="1" si="581"/>
        <v>0.15267987889389889</v>
      </c>
      <c r="R6410">
        <f t="shared" ca="1" si="582"/>
        <v>0.42647885723091428</v>
      </c>
      <c r="AH6410">
        <f t="shared" ca="1" si="583"/>
        <v>2.7633004015518403</v>
      </c>
      <c r="AI6410">
        <f t="shared" ca="1" si="584"/>
        <v>1.5271658218433126E-2</v>
      </c>
      <c r="AX6410">
        <f t="shared" ca="1" si="585"/>
        <v>4.5006313195289378</v>
      </c>
    </row>
    <row r="6411" spans="1:50">
      <c r="A6411">
        <f t="shared" ca="1" si="581"/>
        <v>1.839781131574858E-2</v>
      </c>
      <c r="R6411">
        <f t="shared" ca="1" si="582"/>
        <v>0.16906815995450214</v>
      </c>
      <c r="AH6411">
        <f t="shared" ca="1" si="583"/>
        <v>30.674169609429516</v>
      </c>
      <c r="AI6411">
        <f t="shared" ca="1" si="584"/>
        <v>0.81325613985745115</v>
      </c>
      <c r="AX6411">
        <f t="shared" ca="1" si="585"/>
        <v>0.52460798273511722</v>
      </c>
    </row>
    <row r="6412" spans="1:50">
      <c r="A6412">
        <f t="shared" ca="1" si="581"/>
        <v>0.4126834261942165</v>
      </c>
      <c r="R6412">
        <f t="shared" ca="1" si="582"/>
        <v>1.0301288377447912</v>
      </c>
      <c r="AH6412">
        <f t="shared" ca="1" si="583"/>
        <v>22.163774838696856</v>
      </c>
      <c r="AI6412">
        <f t="shared" ca="1" si="584"/>
        <v>0.61257228438461686</v>
      </c>
      <c r="AX6412">
        <f t="shared" ca="1" si="585"/>
        <v>3.1994300333830052</v>
      </c>
    </row>
    <row r="6413" spans="1:50">
      <c r="A6413">
        <f t="shared" ca="1" si="581"/>
        <v>0.42269259841975293</v>
      </c>
      <c r="R6413">
        <f t="shared" ca="1" si="582"/>
        <v>7.8291958756049121E-2</v>
      </c>
      <c r="AH6413">
        <f t="shared" ca="1" si="583"/>
        <v>15.092891839394973</v>
      </c>
      <c r="AI6413">
        <f t="shared" ca="1" si="584"/>
        <v>0.39074689993191103</v>
      </c>
      <c r="AX6413">
        <f t="shared" ca="1" si="585"/>
        <v>6.8535837003847089</v>
      </c>
    </row>
    <row r="6414" spans="1:50">
      <c r="A6414">
        <f t="shared" ca="1" si="581"/>
        <v>0.17030817573913071</v>
      </c>
      <c r="R6414">
        <f t="shared" ca="1" si="582"/>
        <v>0.22174017473869095</v>
      </c>
      <c r="AH6414">
        <f t="shared" ca="1" si="583"/>
        <v>24.744064868674176</v>
      </c>
      <c r="AI6414">
        <f t="shared" ca="1" si="584"/>
        <v>0.68106887032113106</v>
      </c>
      <c r="AX6414">
        <f t="shared" ca="1" si="585"/>
        <v>1.7105375337760553</v>
      </c>
    </row>
    <row r="6415" spans="1:50">
      <c r="A6415">
        <f t="shared" ca="1" si="581"/>
        <v>0.66800527624033867</v>
      </c>
      <c r="R6415">
        <f t="shared" ca="1" si="582"/>
        <v>0.49686440924621328</v>
      </c>
      <c r="AH6415">
        <f t="shared" ca="1" si="583"/>
        <v>2.2852701169750813</v>
      </c>
      <c r="AI6415">
        <f t="shared" ca="1" si="584"/>
        <v>1.0444919015078602E-2</v>
      </c>
      <c r="AX6415">
        <f t="shared" ca="1" si="585"/>
        <v>1.1893744360451466</v>
      </c>
    </row>
    <row r="6416" spans="1:50">
      <c r="A6416">
        <f t="shared" ca="1" si="581"/>
        <v>0.82998286987592884</v>
      </c>
      <c r="R6416">
        <f t="shared" ca="1" si="582"/>
        <v>0.66658259959843069</v>
      </c>
      <c r="AH6416">
        <f t="shared" ca="1" si="583"/>
        <v>12.651008040354441</v>
      </c>
      <c r="AI6416">
        <f t="shared" ca="1" si="584"/>
        <v>0.30252639979916585</v>
      </c>
      <c r="AX6416">
        <f t="shared" ca="1" si="585"/>
        <v>1.7715137559654188</v>
      </c>
    </row>
    <row r="6417" spans="1:50">
      <c r="A6417">
        <f t="shared" ca="1" si="581"/>
        <v>0.16839076041599854</v>
      </c>
      <c r="R6417">
        <f t="shared" ca="1" si="582"/>
        <v>0.89049582069977096</v>
      </c>
      <c r="AH6417">
        <f t="shared" ca="1" si="583"/>
        <v>14.906774997421913</v>
      </c>
      <c r="AI6417">
        <f t="shared" ca="1" si="584"/>
        <v>0.38423277945921397</v>
      </c>
      <c r="AX6417">
        <f t="shared" ca="1" si="585"/>
        <v>3.1411470469370464</v>
      </c>
    </row>
    <row r="6418" spans="1:50">
      <c r="A6418">
        <f t="shared" ca="1" si="581"/>
        <v>0.32059993192867497</v>
      </c>
      <c r="R6418">
        <f t="shared" ca="1" si="582"/>
        <v>-0.1941971487433361</v>
      </c>
      <c r="AH6418">
        <f t="shared" ca="1" si="583"/>
        <v>20.238446997993265</v>
      </c>
      <c r="AI6418">
        <f t="shared" ca="1" si="584"/>
        <v>0.55712498145437195</v>
      </c>
      <c r="AX6418">
        <f t="shared" ca="1" si="585"/>
        <v>0.88946196284469314</v>
      </c>
    </row>
    <row r="6419" spans="1:50">
      <c r="A6419">
        <f t="shared" ca="1" si="581"/>
        <v>0.51953764192856211</v>
      </c>
      <c r="R6419">
        <f t="shared" ca="1" si="582"/>
        <v>0.3942420179969906</v>
      </c>
      <c r="AH6419">
        <f t="shared" ca="1" si="583"/>
        <v>15.759335051955844</v>
      </c>
      <c r="AI6419">
        <f t="shared" ca="1" si="584"/>
        <v>0.41378843195789017</v>
      </c>
      <c r="AX6419">
        <f t="shared" ca="1" si="585"/>
        <v>6.8602922602425673</v>
      </c>
    </row>
    <row r="6420" spans="1:50">
      <c r="A6420">
        <f t="shared" ca="1" si="581"/>
        <v>0.5505469980076455</v>
      </c>
      <c r="R6420">
        <f t="shared" ca="1" si="582"/>
        <v>0.46122138824013637</v>
      </c>
      <c r="AH6420">
        <f t="shared" ca="1" si="583"/>
        <v>18.675763811026162</v>
      </c>
      <c r="AI6420">
        <f t="shared" ca="1" si="584"/>
        <v>0.50939611358869086</v>
      </c>
      <c r="AX6420">
        <f t="shared" ca="1" si="585"/>
        <v>6.6950574754840647E-2</v>
      </c>
    </row>
    <row r="6421" spans="1:50">
      <c r="A6421">
        <f t="shared" ca="1" si="581"/>
        <v>0.64572717914410505</v>
      </c>
      <c r="R6421">
        <f t="shared" ca="1" si="582"/>
        <v>-0.18046351849123246</v>
      </c>
      <c r="AH6421">
        <f t="shared" ca="1" si="583"/>
        <v>10.823252638529965</v>
      </c>
      <c r="AI6421">
        <f t="shared" ca="1" si="584"/>
        <v>0.2325912330877753</v>
      </c>
      <c r="AX6421">
        <f t="shared" ca="1" si="585"/>
        <v>6.7907465146866242E-2</v>
      </c>
    </row>
    <row r="6422" spans="1:50">
      <c r="A6422">
        <f t="shared" ca="1" si="581"/>
        <v>0.58423751286024228</v>
      </c>
      <c r="R6422">
        <f t="shared" ca="1" si="582"/>
        <v>1.4648059568653689</v>
      </c>
      <c r="AH6422">
        <f t="shared" ca="1" si="583"/>
        <v>44.701952741866677</v>
      </c>
      <c r="AI6422">
        <f t="shared" ca="1" si="584"/>
        <v>0.98596534762529298</v>
      </c>
      <c r="AX6422">
        <f t="shared" ca="1" si="585"/>
        <v>3.5533283534070166</v>
      </c>
    </row>
    <row r="6423" spans="1:50">
      <c r="A6423">
        <f t="shared" ca="1" si="581"/>
        <v>0.13482938959730806</v>
      </c>
      <c r="R6423">
        <f t="shared" ca="1" si="582"/>
        <v>0.76289718349384039</v>
      </c>
      <c r="AH6423">
        <f t="shared" ca="1" si="583"/>
        <v>19.141500606722317</v>
      </c>
      <c r="AI6423">
        <f t="shared" ca="1" si="584"/>
        <v>0.52387650759754045</v>
      </c>
      <c r="AX6423">
        <f t="shared" ca="1" si="585"/>
        <v>5.936500554267333</v>
      </c>
    </row>
    <row r="6424" spans="1:50">
      <c r="A6424">
        <f t="shared" ca="1" si="581"/>
        <v>0.57051585376764802</v>
      </c>
      <c r="R6424">
        <f t="shared" ca="1" si="582"/>
        <v>0.64315975454130614</v>
      </c>
      <c r="AH6424">
        <f t="shared" ca="1" si="583"/>
        <v>19.811721132414164</v>
      </c>
      <c r="AI6424">
        <f t="shared" ca="1" si="584"/>
        <v>0.54433390950643523</v>
      </c>
      <c r="AX6424">
        <f t="shared" ca="1" si="585"/>
        <v>2.6678369079534061</v>
      </c>
    </row>
    <row r="6425" spans="1:50">
      <c r="A6425">
        <f t="shared" ca="1" si="581"/>
        <v>0.63671480204477959</v>
      </c>
      <c r="R6425">
        <f t="shared" ca="1" si="582"/>
        <v>-1.4167625724847368</v>
      </c>
      <c r="AH6425">
        <f t="shared" ca="1" si="583"/>
        <v>20.965430293413085</v>
      </c>
      <c r="AI6425">
        <f t="shared" ca="1" si="584"/>
        <v>0.57849688097667273</v>
      </c>
      <c r="AX6425">
        <f t="shared" ca="1" si="585"/>
        <v>0.48939913367659899</v>
      </c>
    </row>
    <row r="6426" spans="1:50">
      <c r="A6426">
        <f t="shared" ca="1" si="581"/>
        <v>0.26144881080490534</v>
      </c>
      <c r="R6426">
        <f t="shared" ca="1" si="582"/>
        <v>0.31225444713541911</v>
      </c>
      <c r="AH6426">
        <f t="shared" ca="1" si="583"/>
        <v>46.685566569798183</v>
      </c>
      <c r="AI6426">
        <f t="shared" ca="1" si="584"/>
        <v>0.99450726551838031</v>
      </c>
      <c r="AX6426">
        <f t="shared" ca="1" si="585"/>
        <v>3.1971298815787388</v>
      </c>
    </row>
    <row r="6427" spans="1:50">
      <c r="A6427">
        <f t="shared" ca="1" si="581"/>
        <v>0.95724389440089885</v>
      </c>
      <c r="R6427">
        <f t="shared" ca="1" si="582"/>
        <v>2.5627945426732146</v>
      </c>
      <c r="AH6427">
        <f t="shared" ca="1" si="583"/>
        <v>13.582925831015402</v>
      </c>
      <c r="AI6427">
        <f t="shared" ca="1" si="584"/>
        <v>0.33689835448533745</v>
      </c>
      <c r="AX6427">
        <f t="shared" ca="1" si="585"/>
        <v>1.3268211678943747</v>
      </c>
    </row>
    <row r="6428" spans="1:50">
      <c r="A6428">
        <f t="shared" ca="1" si="581"/>
        <v>0.60489711923640965</v>
      </c>
      <c r="R6428">
        <f t="shared" ca="1" si="582"/>
        <v>-0.3815226216099355</v>
      </c>
      <c r="AH6428">
        <f t="shared" ca="1" si="583"/>
        <v>7.5759750066656046</v>
      </c>
      <c r="AI6428">
        <f t="shared" ca="1" si="584"/>
        <v>0.11479079460324382</v>
      </c>
      <c r="AX6428">
        <f t="shared" ca="1" si="585"/>
        <v>2.733998052254949</v>
      </c>
    </row>
    <row r="6429" spans="1:50">
      <c r="A6429">
        <f t="shared" ca="1" si="581"/>
        <v>0.6666132859132331</v>
      </c>
      <c r="R6429">
        <f t="shared" ca="1" si="582"/>
        <v>1.0322219323407631</v>
      </c>
      <c r="AH6429">
        <f t="shared" ca="1" si="583"/>
        <v>35.772593054535832</v>
      </c>
      <c r="AI6429">
        <f t="shared" ca="1" si="584"/>
        <v>0.89879044580407896</v>
      </c>
      <c r="AX6429">
        <f t="shared" ca="1" si="585"/>
        <v>2.3676865623871262</v>
      </c>
    </row>
    <row r="6430" spans="1:50">
      <c r="A6430">
        <f t="shared" ca="1" si="581"/>
        <v>0.40294071263439835</v>
      </c>
      <c r="R6430">
        <f t="shared" ca="1" si="582"/>
        <v>0.26477820877117342</v>
      </c>
      <c r="AH6430">
        <f t="shared" ca="1" si="583"/>
        <v>8.2964313441073241</v>
      </c>
      <c r="AI6430">
        <f t="shared" ca="1" si="584"/>
        <v>0.13766154609497294</v>
      </c>
      <c r="AX6430">
        <f t="shared" ca="1" si="585"/>
        <v>5.1209078871578004</v>
      </c>
    </row>
    <row r="6431" spans="1:50">
      <c r="A6431">
        <f t="shared" ca="1" si="581"/>
        <v>0.49918482838718758</v>
      </c>
      <c r="R6431">
        <f t="shared" ca="1" si="582"/>
        <v>-1.1562846186357829</v>
      </c>
      <c r="AH6431">
        <f t="shared" ca="1" si="583"/>
        <v>11.810246842905066</v>
      </c>
      <c r="AI6431">
        <f t="shared" ca="1" si="584"/>
        <v>0.2707713769000788</v>
      </c>
      <c r="AX6431">
        <f t="shared" ca="1" si="585"/>
        <v>2.8432718359449254</v>
      </c>
    </row>
    <row r="6432" spans="1:50">
      <c r="A6432">
        <f t="shared" ca="1" si="581"/>
        <v>0.6189273319710531</v>
      </c>
      <c r="R6432">
        <f t="shared" ca="1" si="582"/>
        <v>-0.80321304152827733</v>
      </c>
      <c r="AH6432">
        <f t="shared" ca="1" si="583"/>
        <v>31.109927212528625</v>
      </c>
      <c r="AI6432">
        <f t="shared" ca="1" si="584"/>
        <v>0.82158257504201671</v>
      </c>
      <c r="AX6432">
        <f t="shared" ca="1" si="585"/>
        <v>1.38014460268934</v>
      </c>
    </row>
    <row r="6433" spans="1:50">
      <c r="A6433">
        <f t="shared" ca="1" si="581"/>
        <v>0.55604952567156396</v>
      </c>
      <c r="R6433">
        <f t="shared" ca="1" si="582"/>
        <v>1.0970753641958553</v>
      </c>
      <c r="AH6433">
        <f t="shared" ca="1" si="583"/>
        <v>7.3468353186837545</v>
      </c>
      <c r="AI6433">
        <f t="shared" ca="1" si="584"/>
        <v>0.10795197839971804</v>
      </c>
      <c r="AX6433">
        <f t="shared" ca="1" si="585"/>
        <v>0.19674361276223679</v>
      </c>
    </row>
    <row r="6434" spans="1:50">
      <c r="A6434">
        <f t="shared" ca="1" si="581"/>
        <v>0.87984732814757449</v>
      </c>
      <c r="R6434">
        <f t="shared" ca="1" si="582"/>
        <v>1.092829376866967</v>
      </c>
      <c r="AH6434">
        <f t="shared" ca="1" si="583"/>
        <v>35.188701862463454</v>
      </c>
      <c r="AI6434">
        <f t="shared" ca="1" si="584"/>
        <v>0.89031272374050319</v>
      </c>
      <c r="AX6434">
        <f t="shared" ca="1" si="585"/>
        <v>0.58938134686773991</v>
      </c>
    </row>
    <row r="6435" spans="1:50">
      <c r="A6435">
        <f t="shared" ca="1" si="581"/>
        <v>0.63546973267302487</v>
      </c>
      <c r="R6435">
        <f t="shared" ca="1" si="582"/>
        <v>-1.6237560423850261</v>
      </c>
      <c r="AH6435">
        <f t="shared" ca="1" si="583"/>
        <v>31.331516227589244</v>
      </c>
      <c r="AI6435">
        <f t="shared" ca="1" si="584"/>
        <v>0.82574385681961815</v>
      </c>
      <c r="AX6435">
        <f t="shared" ca="1" si="585"/>
        <v>2.6498124626037223</v>
      </c>
    </row>
    <row r="6436" spans="1:50">
      <c r="A6436">
        <f t="shared" ca="1" si="581"/>
        <v>0.2310318385778023</v>
      </c>
      <c r="R6436">
        <f t="shared" ca="1" si="582"/>
        <v>0.30280638373435509</v>
      </c>
      <c r="AH6436">
        <f t="shared" ca="1" si="583"/>
        <v>25.600846952948636</v>
      </c>
      <c r="AI6436">
        <f t="shared" ca="1" si="584"/>
        <v>0.7023406652932821</v>
      </c>
      <c r="AX6436">
        <f t="shared" ca="1" si="585"/>
        <v>7.779084753536062E-3</v>
      </c>
    </row>
    <row r="6437" spans="1:50">
      <c r="A6437">
        <f t="shared" ca="1" si="581"/>
        <v>0.93846543636133117</v>
      </c>
      <c r="R6437">
        <f t="shared" ca="1" si="582"/>
        <v>2.8973604395514925</v>
      </c>
      <c r="AH6437">
        <f t="shared" ca="1" si="583"/>
        <v>7.0160108377769319</v>
      </c>
      <c r="AI6437">
        <f t="shared" ca="1" si="584"/>
        <v>9.8448816151606722E-2</v>
      </c>
      <c r="AX6437">
        <f t="shared" ca="1" si="585"/>
        <v>3.5738606820822714</v>
      </c>
    </row>
    <row r="6438" spans="1:50">
      <c r="A6438">
        <f t="shared" ca="1" si="581"/>
        <v>0.96057850925072874</v>
      </c>
      <c r="R6438">
        <f t="shared" ca="1" si="582"/>
        <v>-0.48565839354885637</v>
      </c>
      <c r="AH6438">
        <f t="shared" ca="1" si="583"/>
        <v>34.981433106129828</v>
      </c>
      <c r="AI6438">
        <f t="shared" ca="1" si="584"/>
        <v>0.88722132422717337</v>
      </c>
      <c r="AX6438">
        <f t="shared" ca="1" si="585"/>
        <v>2.2208559420611138</v>
      </c>
    </row>
    <row r="6439" spans="1:50">
      <c r="A6439">
        <f t="shared" ca="1" si="581"/>
        <v>0.79379998858935186</v>
      </c>
      <c r="R6439">
        <f t="shared" ca="1" si="582"/>
        <v>-0.48958766934495024</v>
      </c>
      <c r="AH6439">
        <f t="shared" ca="1" si="583"/>
        <v>13.515393872098315</v>
      </c>
      <c r="AI6439">
        <f t="shared" ca="1" si="584"/>
        <v>0.33443675784593951</v>
      </c>
      <c r="AX6439">
        <f t="shared" ca="1" si="585"/>
        <v>7.281596028500843</v>
      </c>
    </row>
    <row r="6440" spans="1:50">
      <c r="A6440">
        <f t="shared" ca="1" si="581"/>
        <v>0.33763502085183061</v>
      </c>
      <c r="R6440">
        <f t="shared" ca="1" si="582"/>
        <v>-0.39724673069291078</v>
      </c>
      <c r="AH6440">
        <f t="shared" ca="1" si="583"/>
        <v>10.52087668888533</v>
      </c>
      <c r="AI6440">
        <f t="shared" ca="1" si="584"/>
        <v>0.22069941129290127</v>
      </c>
      <c r="AX6440">
        <f t="shared" ca="1" si="585"/>
        <v>0.78813918965702456</v>
      </c>
    </row>
    <row r="6441" spans="1:50">
      <c r="A6441">
        <f t="shared" ca="1" si="581"/>
        <v>0.45869175167323495</v>
      </c>
      <c r="R6441">
        <f t="shared" ca="1" si="582"/>
        <v>0.16056829150994731</v>
      </c>
      <c r="AH6441">
        <f t="shared" ca="1" si="583"/>
        <v>10.670859098026497</v>
      </c>
      <c r="AI6441">
        <f t="shared" ca="1" si="584"/>
        <v>0.2266093379563574</v>
      </c>
      <c r="AX6441">
        <f t="shared" ca="1" si="585"/>
        <v>1.0276401236745909</v>
      </c>
    </row>
    <row r="6442" spans="1:50">
      <c r="A6442">
        <f t="shared" ca="1" si="581"/>
        <v>0.99116414594393842</v>
      </c>
      <c r="R6442">
        <f t="shared" ca="1" si="582"/>
        <v>-0.77976371367344322</v>
      </c>
      <c r="AH6442">
        <f t="shared" ca="1" si="583"/>
        <v>28.015538185125767</v>
      </c>
      <c r="AI6442">
        <f t="shared" ca="1" si="584"/>
        <v>0.75834171935516836</v>
      </c>
      <c r="AX6442">
        <f t="shared" ca="1" si="585"/>
        <v>1.3538170998807364</v>
      </c>
    </row>
    <row r="6443" spans="1:50">
      <c r="A6443">
        <f t="shared" ca="1" si="581"/>
        <v>0.35633609480558948</v>
      </c>
      <c r="R6443">
        <f t="shared" ca="1" si="582"/>
        <v>-0.10971417910924854</v>
      </c>
      <c r="AH6443">
        <f t="shared" ca="1" si="583"/>
        <v>16.257881563797646</v>
      </c>
      <c r="AI6443">
        <f t="shared" ca="1" si="584"/>
        <v>0.43073472171864657</v>
      </c>
      <c r="AX6443">
        <f t="shared" ca="1" si="585"/>
        <v>0.64598419269067109</v>
      </c>
    </row>
    <row r="6444" spans="1:50">
      <c r="A6444">
        <f t="shared" ca="1" si="581"/>
        <v>0.92069355910597739</v>
      </c>
      <c r="R6444">
        <f t="shared" ca="1" si="582"/>
        <v>-1.4039375227312436</v>
      </c>
      <c r="AH6444">
        <f t="shared" ca="1" si="583"/>
        <v>8.4379103345428614</v>
      </c>
      <c r="AI6444">
        <f t="shared" ca="1" si="584"/>
        <v>0.14239666162757048</v>
      </c>
      <c r="AX6444">
        <f t="shared" ca="1" si="585"/>
        <v>5.6674261780731507</v>
      </c>
    </row>
    <row r="6445" spans="1:50">
      <c r="A6445">
        <f t="shared" ca="1" si="581"/>
        <v>0.65014228892307302</v>
      </c>
      <c r="R6445">
        <f t="shared" ca="1" si="582"/>
        <v>0.36521849989603511</v>
      </c>
      <c r="AH6445">
        <f t="shared" ca="1" si="583"/>
        <v>8.8782087255269371</v>
      </c>
      <c r="AI6445">
        <f t="shared" ca="1" si="584"/>
        <v>0.15764518034804531</v>
      </c>
      <c r="AX6445">
        <f t="shared" ca="1" si="585"/>
        <v>1.6799324067979429</v>
      </c>
    </row>
    <row r="6446" spans="1:50">
      <c r="A6446">
        <f t="shared" ca="1" si="581"/>
        <v>0.69866143303873929</v>
      </c>
      <c r="R6446">
        <f t="shared" ca="1" si="582"/>
        <v>-0.74063192780871068</v>
      </c>
      <c r="AH6446">
        <f t="shared" ca="1" si="583"/>
        <v>39.500018800054242</v>
      </c>
      <c r="AI6446">
        <f t="shared" ca="1" si="584"/>
        <v>0.94487519740039283</v>
      </c>
      <c r="AX6446">
        <f t="shared" ca="1" si="585"/>
        <v>1.3488371947664721</v>
      </c>
    </row>
    <row r="6447" spans="1:50">
      <c r="A6447">
        <f t="shared" ca="1" si="581"/>
        <v>0.37054737248030634</v>
      </c>
      <c r="R6447">
        <f t="shared" ca="1" si="582"/>
        <v>-1.7212356160772271</v>
      </c>
      <c r="AH6447">
        <f t="shared" ca="1" si="583"/>
        <v>3.674537444962906</v>
      </c>
      <c r="AI6447">
        <f t="shared" ca="1" si="584"/>
        <v>2.7004450868869045E-2</v>
      </c>
      <c r="AX6447">
        <f t="shared" ca="1" si="585"/>
        <v>0.28722793254039175</v>
      </c>
    </row>
    <row r="6448" spans="1:50">
      <c r="A6448">
        <f t="shared" ca="1" si="581"/>
        <v>0.70498070123532841</v>
      </c>
      <c r="R6448">
        <f t="shared" ca="1" si="582"/>
        <v>1.2650949253585644</v>
      </c>
      <c r="AH6448">
        <f t="shared" ca="1" si="583"/>
        <v>4.511886886483806</v>
      </c>
      <c r="AI6448">
        <f t="shared" ca="1" si="584"/>
        <v>4.0714246552849054E-2</v>
      </c>
      <c r="AX6448">
        <f t="shared" ca="1" si="585"/>
        <v>3.3206346268993228</v>
      </c>
    </row>
    <row r="6449" spans="1:50">
      <c r="A6449">
        <f t="shared" ca="1" si="581"/>
        <v>3.3478378701937817E-2</v>
      </c>
      <c r="R6449">
        <f t="shared" ca="1" si="582"/>
        <v>-1.0755814928222762</v>
      </c>
      <c r="AH6449">
        <f t="shared" ca="1" si="583"/>
        <v>45.363786631211227</v>
      </c>
      <c r="AI6449">
        <f t="shared" ca="1" si="584"/>
        <v>0.98925276279953211</v>
      </c>
      <c r="AX6449">
        <f t="shared" ca="1" si="585"/>
        <v>6.1149725730960345</v>
      </c>
    </row>
    <row r="6450" spans="1:50">
      <c r="A6450">
        <f t="shared" ca="1" si="581"/>
        <v>3.8281293326275057E-2</v>
      </c>
      <c r="R6450">
        <f t="shared" ca="1" si="582"/>
        <v>1.1839363831661927</v>
      </c>
      <c r="AH6450">
        <f t="shared" ca="1" si="583"/>
        <v>6.2310217703994555</v>
      </c>
      <c r="AI6450">
        <f t="shared" ca="1" si="584"/>
        <v>7.7651264606383941E-2</v>
      </c>
      <c r="AX6450">
        <f t="shared" ca="1" si="585"/>
        <v>1.3832007814838865</v>
      </c>
    </row>
    <row r="6451" spans="1:50">
      <c r="A6451">
        <f t="shared" ca="1" si="581"/>
        <v>0.81170764816587093</v>
      </c>
      <c r="R6451">
        <f t="shared" ca="1" si="582"/>
        <v>0.5147035901180409</v>
      </c>
      <c r="AH6451">
        <f t="shared" ca="1" si="583"/>
        <v>37.73848013969063</v>
      </c>
      <c r="AI6451">
        <f t="shared" ca="1" si="584"/>
        <v>0.92482756535761945</v>
      </c>
      <c r="AX6451">
        <f t="shared" ca="1" si="585"/>
        <v>3.1609536846747979</v>
      </c>
    </row>
    <row r="6452" spans="1:50">
      <c r="A6452">
        <f t="shared" ca="1" si="581"/>
        <v>0.66723724097007109</v>
      </c>
      <c r="R6452">
        <f t="shared" ca="1" si="582"/>
        <v>-0.76805944204413679</v>
      </c>
      <c r="AH6452">
        <f t="shared" ca="1" si="583"/>
        <v>23.981326603687535</v>
      </c>
      <c r="AI6452">
        <f t="shared" ca="1" si="584"/>
        <v>0.66151431734801103</v>
      </c>
      <c r="AX6452">
        <f t="shared" ca="1" si="585"/>
        <v>8.3993428768587938E-2</v>
      </c>
    </row>
    <row r="6453" spans="1:50">
      <c r="A6453">
        <f t="shared" ca="1" si="581"/>
        <v>0.90998426952174405</v>
      </c>
      <c r="R6453">
        <f t="shared" ca="1" si="582"/>
        <v>-0.85036240255789297</v>
      </c>
      <c r="AH6453">
        <f t="shared" ca="1" si="583"/>
        <v>13.143556102469709</v>
      </c>
      <c r="AI6453">
        <f t="shared" ca="1" si="584"/>
        <v>0.3208012716141011</v>
      </c>
      <c r="AX6453">
        <f t="shared" ca="1" si="585"/>
        <v>0.59349855732114121</v>
      </c>
    </row>
    <row r="6454" spans="1:50">
      <c r="A6454">
        <f t="shared" ca="1" si="581"/>
        <v>0.88293001500586676</v>
      </c>
      <c r="R6454">
        <f t="shared" ca="1" si="582"/>
        <v>-1.1244675959936581</v>
      </c>
      <c r="AH6454">
        <f t="shared" ca="1" si="583"/>
        <v>8.0682279374672223</v>
      </c>
      <c r="AI6454">
        <f t="shared" ca="1" si="584"/>
        <v>0.13019260410185318</v>
      </c>
      <c r="AX6454">
        <f t="shared" ca="1" si="585"/>
        <v>3.0641897605271988</v>
      </c>
    </row>
    <row r="6455" spans="1:50">
      <c r="A6455">
        <f t="shared" ca="1" si="581"/>
        <v>0.24074286050350102</v>
      </c>
      <c r="R6455">
        <f t="shared" ca="1" si="582"/>
        <v>-0.27043721214600769</v>
      </c>
      <c r="AH6455">
        <f t="shared" ca="1" si="583"/>
        <v>34.050699373296496</v>
      </c>
      <c r="AI6455">
        <f t="shared" ca="1" si="584"/>
        <v>0.87280990475951759</v>
      </c>
      <c r="AX6455">
        <f t="shared" ca="1" si="585"/>
        <v>0.77514558176996939</v>
      </c>
    </row>
    <row r="6456" spans="1:50">
      <c r="A6456">
        <f t="shared" ca="1" si="581"/>
        <v>0.74907599642882328</v>
      </c>
      <c r="R6456">
        <f t="shared" ca="1" si="582"/>
        <v>0.41442327324464501</v>
      </c>
      <c r="AH6456">
        <f t="shared" ca="1" si="583"/>
        <v>37.790512691946041</v>
      </c>
      <c r="AI6456">
        <f t="shared" ca="1" si="584"/>
        <v>0.92546420983723465</v>
      </c>
      <c r="AX6456">
        <f t="shared" ca="1" si="585"/>
        <v>1.7014268535850907</v>
      </c>
    </row>
    <row r="6457" spans="1:50">
      <c r="A6457">
        <f t="shared" ca="1" si="581"/>
        <v>0.92584355426675824</v>
      </c>
      <c r="R6457">
        <f t="shared" ca="1" si="582"/>
        <v>-1.2742711432818778</v>
      </c>
      <c r="AH6457">
        <f t="shared" ca="1" si="583"/>
        <v>14.727080518851182</v>
      </c>
      <c r="AI6457">
        <f t="shared" ca="1" si="584"/>
        <v>0.37791057563819608</v>
      </c>
      <c r="AX6457">
        <f t="shared" ca="1" si="585"/>
        <v>0.53553200878146179</v>
      </c>
    </row>
    <row r="6458" spans="1:50">
      <c r="A6458">
        <f t="shared" ca="1" si="581"/>
        <v>0.65590475764615264</v>
      </c>
      <c r="R6458">
        <f t="shared" ca="1" si="582"/>
        <v>0.43363242003638741</v>
      </c>
      <c r="AH6458">
        <f t="shared" ca="1" si="583"/>
        <v>21.655887924438833</v>
      </c>
      <c r="AI6458">
        <f t="shared" ca="1" si="584"/>
        <v>0.59830565532401381</v>
      </c>
      <c r="AX6458">
        <f t="shared" ca="1" si="585"/>
        <v>3.8502315275778543</v>
      </c>
    </row>
    <row r="6459" spans="1:50">
      <c r="A6459">
        <f t="shared" ca="1" si="581"/>
        <v>6.5691585548968257E-2</v>
      </c>
      <c r="R6459">
        <f t="shared" ca="1" si="582"/>
        <v>1.016173006884957</v>
      </c>
      <c r="AH6459">
        <f t="shared" ca="1" si="583"/>
        <v>22.374274971107525</v>
      </c>
      <c r="AI6459">
        <f t="shared" ca="1" si="584"/>
        <v>0.61840965831401196</v>
      </c>
      <c r="AX6459">
        <f t="shared" ca="1" si="585"/>
        <v>2.1006369196871741</v>
      </c>
    </row>
    <row r="6460" spans="1:50">
      <c r="A6460">
        <f t="shared" ca="1" si="581"/>
        <v>0.12136723922552584</v>
      </c>
      <c r="R6460">
        <f t="shared" ca="1" si="582"/>
        <v>1.7829492578069335</v>
      </c>
      <c r="AH6460">
        <f t="shared" ca="1" si="583"/>
        <v>17.015707753784078</v>
      </c>
      <c r="AI6460">
        <f t="shared" ca="1" si="584"/>
        <v>0.45601823250811013</v>
      </c>
      <c r="AX6460">
        <f t="shared" ca="1" si="585"/>
        <v>0.72870575676236959</v>
      </c>
    </row>
    <row r="6461" spans="1:50">
      <c r="A6461">
        <f t="shared" ca="1" si="581"/>
        <v>0.19770733042629429</v>
      </c>
      <c r="R6461">
        <f t="shared" ca="1" si="582"/>
        <v>-0.96006650311636865</v>
      </c>
      <c r="AH6461">
        <f t="shared" ca="1" si="583"/>
        <v>27.433136635492836</v>
      </c>
      <c r="AI6461">
        <f t="shared" ca="1" si="584"/>
        <v>0.74536833894383225</v>
      </c>
      <c r="AX6461">
        <f t="shared" ca="1" si="585"/>
        <v>0.32849620523930989</v>
      </c>
    </row>
    <row r="6462" spans="1:50">
      <c r="A6462">
        <f t="shared" ca="1" si="581"/>
        <v>0.99658735510263807</v>
      </c>
      <c r="R6462">
        <f t="shared" ca="1" si="582"/>
        <v>-0.94995044404280826</v>
      </c>
      <c r="AH6462">
        <f t="shared" ca="1" si="583"/>
        <v>7.1336357288552019</v>
      </c>
      <c r="AI6462">
        <f t="shared" ca="1" si="584"/>
        <v>0.10177751742399899</v>
      </c>
      <c r="AX6462">
        <f t="shared" ca="1" si="585"/>
        <v>2.8241185764850525</v>
      </c>
    </row>
    <row r="6463" spans="1:50">
      <c r="A6463">
        <f t="shared" ca="1" si="581"/>
        <v>0.18516062013777002</v>
      </c>
      <c r="R6463">
        <f t="shared" ca="1" si="582"/>
        <v>0.76633505122129386</v>
      </c>
      <c r="AH6463">
        <f t="shared" ca="1" si="583"/>
        <v>8.4470472612726759</v>
      </c>
      <c r="AI6463">
        <f t="shared" ca="1" si="584"/>
        <v>0.14270521486834842</v>
      </c>
      <c r="AX6463">
        <f t="shared" ca="1" si="585"/>
        <v>0.68916642583150223</v>
      </c>
    </row>
    <row r="6464" spans="1:50">
      <c r="A6464">
        <f t="shared" ca="1" si="581"/>
        <v>0.2393166860237429</v>
      </c>
      <c r="R6464">
        <f t="shared" ca="1" si="582"/>
        <v>-0.40257212499194006</v>
      </c>
      <c r="AH6464">
        <f t="shared" ca="1" si="583"/>
        <v>19.262940790838243</v>
      </c>
      <c r="AI6464">
        <f t="shared" ca="1" si="584"/>
        <v>0.52761659558624219</v>
      </c>
      <c r="AX6464">
        <f t="shared" ca="1" si="585"/>
        <v>0.27736560904817864</v>
      </c>
    </row>
    <row r="6465" spans="1:50">
      <c r="A6465">
        <f t="shared" ca="1" si="581"/>
        <v>0.68770888541504083</v>
      </c>
      <c r="R6465">
        <f t="shared" ca="1" si="582"/>
        <v>-1.6586296072660007</v>
      </c>
      <c r="AH6465">
        <f t="shared" ca="1" si="583"/>
        <v>45.710662459959188</v>
      </c>
      <c r="AI6465">
        <f t="shared" ca="1" si="584"/>
        <v>0.99080079173379831</v>
      </c>
      <c r="AX6465">
        <f t="shared" ca="1" si="585"/>
        <v>1.7640903790651881</v>
      </c>
    </row>
    <row r="6466" spans="1:50">
      <c r="A6466">
        <f t="shared" ca="1" si="581"/>
        <v>5.4345116196082399E-2</v>
      </c>
      <c r="R6466">
        <f t="shared" ca="1" si="582"/>
        <v>1.8974659774067588</v>
      </c>
      <c r="AH6466">
        <f t="shared" ca="1" si="583"/>
        <v>28.06880805056139</v>
      </c>
      <c r="AI6466">
        <f t="shared" ca="1" si="584"/>
        <v>0.75951140983843957</v>
      </c>
      <c r="AX6466">
        <f t="shared" ca="1" si="585"/>
        <v>2.8060957741446542</v>
      </c>
    </row>
    <row r="6467" spans="1:50">
      <c r="A6467">
        <f t="shared" ref="A6467:A6530" ca="1" si="586">RAND()</f>
        <v>0.86983403721167873</v>
      </c>
      <c r="R6467">
        <f t="shared" ref="R6467:R6530" ca="1" si="587">_xlfn.NORM.INV(RAND(),0,1)</f>
        <v>-0.7207212948902062</v>
      </c>
      <c r="AH6467">
        <f t="shared" ref="AH6467:AH6530" ca="1" si="588">IF(AI6467&lt;$AL$4,$AL$1+SQRT(AI6467*($AL$2-$AL$1)*($AL$3-$AL$1)),$AL$2-SQRT((1-AI6467)*($AL$2-$AL$1)*($AL$2-$AL$3)))</f>
        <v>32.983874245938495</v>
      </c>
      <c r="AI6467">
        <f t="shared" ref="AI6467:AI6530" ca="1" si="589">RAND()</f>
        <v>0.8552257321609823</v>
      </c>
      <c r="AX6467">
        <f t="shared" ref="AX6467:AX6530" ca="1" si="590">-LN(1-RAND())/$AW$2</f>
        <v>1.6244526429844581</v>
      </c>
    </row>
    <row r="6468" spans="1:50">
      <c r="A6468">
        <f t="shared" ca="1" si="586"/>
        <v>0.44540970160285887</v>
      </c>
      <c r="R6468">
        <f t="shared" ca="1" si="587"/>
        <v>-0.76817191590314116</v>
      </c>
      <c r="AH6468">
        <f t="shared" ca="1" si="588"/>
        <v>39.998393693433343</v>
      </c>
      <c r="AI6468">
        <f t="shared" ca="1" si="589"/>
        <v>0.94998393564422301</v>
      </c>
      <c r="AX6468">
        <f t="shared" ca="1" si="590"/>
        <v>4.3887271044448015</v>
      </c>
    </row>
    <row r="6469" spans="1:50">
      <c r="A6469">
        <f t="shared" ca="1" si="586"/>
        <v>0.46316173010865702</v>
      </c>
      <c r="R6469">
        <f t="shared" ca="1" si="587"/>
        <v>-0.1948860709640422</v>
      </c>
      <c r="AH6469">
        <f t="shared" ca="1" si="588"/>
        <v>37.548511509658567</v>
      </c>
      <c r="AI6469">
        <f t="shared" ca="1" si="589"/>
        <v>0.92248021718744744</v>
      </c>
      <c r="AX6469">
        <f t="shared" ca="1" si="590"/>
        <v>8.0257717649398347E-2</v>
      </c>
    </row>
    <row r="6470" spans="1:50">
      <c r="A6470">
        <f t="shared" ca="1" si="586"/>
        <v>0.20335313159198243</v>
      </c>
      <c r="R6470">
        <f t="shared" ca="1" si="587"/>
        <v>-1.1708071819947341</v>
      </c>
      <c r="AH6470">
        <f t="shared" ca="1" si="588"/>
        <v>23.975082912333395</v>
      </c>
      <c r="AI6470">
        <f t="shared" ca="1" si="589"/>
        <v>0.66135184529003943</v>
      </c>
      <c r="AX6470">
        <f t="shared" ca="1" si="590"/>
        <v>0.41001708306899787</v>
      </c>
    </row>
    <row r="6471" spans="1:50">
      <c r="A6471">
        <f t="shared" ca="1" si="586"/>
        <v>0.21615029552973897</v>
      </c>
      <c r="R6471">
        <f t="shared" ca="1" si="587"/>
        <v>1.0622973211189346</v>
      </c>
      <c r="AH6471">
        <f t="shared" ca="1" si="588"/>
        <v>15.92977201448592</v>
      </c>
      <c r="AI6471">
        <f t="shared" ca="1" si="589"/>
        <v>0.41960978250754666</v>
      </c>
      <c r="AX6471">
        <f t="shared" ca="1" si="590"/>
        <v>3.3758334695276528</v>
      </c>
    </row>
    <row r="6472" spans="1:50">
      <c r="A6472">
        <f t="shared" ca="1" si="586"/>
        <v>0.87376264400034265</v>
      </c>
      <c r="R6472">
        <f t="shared" ca="1" si="587"/>
        <v>-2.0356152158959175</v>
      </c>
      <c r="AH6472">
        <f t="shared" ca="1" si="588"/>
        <v>14.648559639313895</v>
      </c>
      <c r="AI6472">
        <f t="shared" ca="1" si="589"/>
        <v>0.3751378322124268</v>
      </c>
      <c r="AX6472">
        <f t="shared" ca="1" si="590"/>
        <v>5.707900817337932</v>
      </c>
    </row>
    <row r="6473" spans="1:50">
      <c r="A6473">
        <f t="shared" ca="1" si="586"/>
        <v>0.12564534782398695</v>
      </c>
      <c r="R6473">
        <f t="shared" ca="1" si="587"/>
        <v>1.9363862662722031</v>
      </c>
      <c r="AH6473">
        <f t="shared" ca="1" si="588"/>
        <v>29.543413204654243</v>
      </c>
      <c r="AI6473">
        <f t="shared" ca="1" si="589"/>
        <v>0.7907640283422428</v>
      </c>
      <c r="AX6473">
        <f t="shared" ca="1" si="590"/>
        <v>1.9294988509950821</v>
      </c>
    </row>
    <row r="6474" spans="1:50">
      <c r="A6474">
        <f t="shared" ca="1" si="586"/>
        <v>0.65279607998508182</v>
      </c>
      <c r="R6474">
        <f t="shared" ca="1" si="587"/>
        <v>0.40629297984468243</v>
      </c>
      <c r="AH6474">
        <f t="shared" ca="1" si="588"/>
        <v>14.4926922778006</v>
      </c>
      <c r="AI6474">
        <f t="shared" ca="1" si="589"/>
        <v>0.36961554916051953</v>
      </c>
      <c r="AX6474">
        <f t="shared" ca="1" si="590"/>
        <v>3.1958386972243611</v>
      </c>
    </row>
    <row r="6475" spans="1:50">
      <c r="A6475">
        <f t="shared" ca="1" si="586"/>
        <v>0.16104310012593848</v>
      </c>
      <c r="R6475">
        <f t="shared" ca="1" si="587"/>
        <v>1.3379842345603001</v>
      </c>
      <c r="AH6475">
        <f t="shared" ca="1" si="588"/>
        <v>23.139351992986011</v>
      </c>
      <c r="AI6475">
        <f t="shared" ca="1" si="589"/>
        <v>0.63925279432164772</v>
      </c>
      <c r="AX6475">
        <f t="shared" ca="1" si="590"/>
        <v>0.28530244069994132</v>
      </c>
    </row>
    <row r="6476" spans="1:50">
      <c r="A6476">
        <f t="shared" ca="1" si="586"/>
        <v>5.8894710754739621E-2</v>
      </c>
      <c r="R6476">
        <f t="shared" ca="1" si="587"/>
        <v>-0.57285229166775509</v>
      </c>
      <c r="AH6476">
        <f t="shared" ca="1" si="588"/>
        <v>13.979729915221924</v>
      </c>
      <c r="AI6476">
        <f t="shared" ca="1" si="589"/>
        <v>0.35127007150982081</v>
      </c>
      <c r="AX6476">
        <f t="shared" ca="1" si="590"/>
        <v>1.0609246941709565</v>
      </c>
    </row>
    <row r="6477" spans="1:50">
      <c r="A6477">
        <f t="shared" ca="1" si="586"/>
        <v>1.3843037202451947E-2</v>
      </c>
      <c r="R6477">
        <f t="shared" ca="1" si="587"/>
        <v>-0.22242255252355392</v>
      </c>
      <c r="AH6477">
        <f t="shared" ca="1" si="588"/>
        <v>40.890437415672942</v>
      </c>
      <c r="AI6477">
        <f t="shared" ca="1" si="589"/>
        <v>0.95850793476111429</v>
      </c>
      <c r="AX6477">
        <f t="shared" ca="1" si="590"/>
        <v>1.4091865679447801</v>
      </c>
    </row>
    <row r="6478" spans="1:50">
      <c r="A6478">
        <f t="shared" ca="1" si="586"/>
        <v>0.27831735194249707</v>
      </c>
      <c r="R6478">
        <f t="shared" ca="1" si="587"/>
        <v>0.43819645821641956</v>
      </c>
      <c r="AH6478">
        <f t="shared" ca="1" si="588"/>
        <v>10.183649128090195</v>
      </c>
      <c r="AI6478">
        <f t="shared" ca="1" si="589"/>
        <v>0.20732910162248364</v>
      </c>
      <c r="AX6478">
        <f t="shared" ca="1" si="590"/>
        <v>0.50262538621137953</v>
      </c>
    </row>
    <row r="6479" spans="1:50">
      <c r="A6479">
        <f t="shared" ca="1" si="586"/>
        <v>0.65892949280608049</v>
      </c>
      <c r="R6479">
        <f t="shared" ca="1" si="587"/>
        <v>-0.20851842781737637</v>
      </c>
      <c r="AH6479">
        <f t="shared" ca="1" si="588"/>
        <v>20.755943993374281</v>
      </c>
      <c r="AI6479">
        <f t="shared" ca="1" si="589"/>
        <v>0.57239259414066912</v>
      </c>
      <c r="AX6479">
        <f t="shared" ca="1" si="590"/>
        <v>5.4727867989342398</v>
      </c>
    </row>
    <row r="6480" spans="1:50">
      <c r="A6480">
        <f t="shared" ca="1" si="586"/>
        <v>0.74334786843566358</v>
      </c>
      <c r="R6480">
        <f t="shared" ca="1" si="587"/>
        <v>9.3349732025751156E-2</v>
      </c>
      <c r="AH6480">
        <f t="shared" ca="1" si="588"/>
        <v>16.978175570660824</v>
      </c>
      <c r="AI6480">
        <f t="shared" ca="1" si="589"/>
        <v>0.45477955567894912</v>
      </c>
      <c r="AX6480">
        <f t="shared" ca="1" si="590"/>
        <v>1.8698888383474086</v>
      </c>
    </row>
    <row r="6481" spans="1:50">
      <c r="A6481">
        <f t="shared" ca="1" si="586"/>
        <v>4.625525463732405E-2</v>
      </c>
      <c r="R6481">
        <f t="shared" ca="1" si="587"/>
        <v>1.2360039410973296</v>
      </c>
      <c r="AH6481">
        <f t="shared" ca="1" si="588"/>
        <v>34.92290585681345</v>
      </c>
      <c r="AI6481">
        <f t="shared" ca="1" si="589"/>
        <v>0.88634061609874493</v>
      </c>
      <c r="AX6481">
        <f t="shared" ca="1" si="590"/>
        <v>0.20635864896416933</v>
      </c>
    </row>
    <row r="6482" spans="1:50">
      <c r="A6482">
        <f t="shared" ca="1" si="586"/>
        <v>0.53579721348238363</v>
      </c>
      <c r="R6482">
        <f t="shared" ca="1" si="587"/>
        <v>-0.80993419621704499</v>
      </c>
      <c r="AH6482">
        <f t="shared" ca="1" si="588"/>
        <v>23.352631844397042</v>
      </c>
      <c r="AI6482">
        <f t="shared" ca="1" si="589"/>
        <v>0.64495888518987876</v>
      </c>
      <c r="AX6482">
        <f t="shared" ca="1" si="590"/>
        <v>1.4275806918486749</v>
      </c>
    </row>
    <row r="6483" spans="1:50">
      <c r="A6483">
        <f t="shared" ca="1" si="586"/>
        <v>0.73789710643833473</v>
      </c>
      <c r="R6483">
        <f t="shared" ca="1" si="587"/>
        <v>-0.82180424253843631</v>
      </c>
      <c r="AH6483">
        <f t="shared" ca="1" si="588"/>
        <v>6.1252591579548037</v>
      </c>
      <c r="AI6483">
        <f t="shared" ca="1" si="589"/>
        <v>7.50375995042184E-2</v>
      </c>
      <c r="AX6483">
        <f t="shared" ca="1" si="590"/>
        <v>0.20153558659798632</v>
      </c>
    </row>
    <row r="6484" spans="1:50">
      <c r="A6484">
        <f t="shared" ca="1" si="586"/>
        <v>0.27350320590489496</v>
      </c>
      <c r="R6484">
        <f t="shared" ca="1" si="587"/>
        <v>0.72370986787431324</v>
      </c>
      <c r="AH6484">
        <f t="shared" ca="1" si="588"/>
        <v>5.9796097022732457</v>
      </c>
      <c r="AI6484">
        <f t="shared" ca="1" si="589"/>
        <v>7.1511464383040679E-2</v>
      </c>
      <c r="AX6484">
        <f t="shared" ca="1" si="590"/>
        <v>1.8660321405591838</v>
      </c>
    </row>
    <row r="6485" spans="1:50">
      <c r="A6485">
        <f t="shared" ca="1" si="586"/>
        <v>4.2032442299405171E-2</v>
      </c>
      <c r="R6485">
        <f t="shared" ca="1" si="587"/>
        <v>0.43729020332120661</v>
      </c>
      <c r="AH6485">
        <f t="shared" ca="1" si="588"/>
        <v>9.0743741674174316</v>
      </c>
      <c r="AI6485">
        <f t="shared" ca="1" si="589"/>
        <v>0.16468853306058562</v>
      </c>
      <c r="AX6485">
        <f t="shared" ca="1" si="590"/>
        <v>0.55972408947973373</v>
      </c>
    </row>
    <row r="6486" spans="1:50">
      <c r="A6486">
        <f t="shared" ca="1" si="586"/>
        <v>0.59377263277171788</v>
      </c>
      <c r="R6486">
        <f t="shared" ca="1" si="587"/>
        <v>1.1662565675840082</v>
      </c>
      <c r="AH6486">
        <f t="shared" ca="1" si="588"/>
        <v>34.054759948455271</v>
      </c>
      <c r="AI6486">
        <f t="shared" ca="1" si="589"/>
        <v>0.8728746598493069</v>
      </c>
      <c r="AX6486">
        <f t="shared" ca="1" si="590"/>
        <v>3.5952589545244704</v>
      </c>
    </row>
    <row r="6487" spans="1:50">
      <c r="A6487">
        <f t="shared" ca="1" si="586"/>
        <v>0.31254696729148612</v>
      </c>
      <c r="R6487">
        <f t="shared" ca="1" si="587"/>
        <v>0.12151193796542771</v>
      </c>
      <c r="AH6487">
        <f t="shared" ca="1" si="588"/>
        <v>20.191789094386635</v>
      </c>
      <c r="AI6487">
        <f t="shared" ca="1" si="589"/>
        <v>0.55573528130323624</v>
      </c>
      <c r="AX6487">
        <f t="shared" ca="1" si="590"/>
        <v>2.2415002066632406</v>
      </c>
    </row>
    <row r="6488" spans="1:50">
      <c r="A6488">
        <f t="shared" ca="1" si="586"/>
        <v>0.14376033571989077</v>
      </c>
      <c r="R6488">
        <f t="shared" ca="1" si="587"/>
        <v>0.64134612523546819</v>
      </c>
      <c r="AH6488">
        <f t="shared" ca="1" si="588"/>
        <v>15.060323556560704</v>
      </c>
      <c r="AI6488">
        <f t="shared" ca="1" si="589"/>
        <v>0.38960950501388658</v>
      </c>
      <c r="AX6488">
        <f t="shared" ca="1" si="590"/>
        <v>1.6668708089238411</v>
      </c>
    </row>
    <row r="6489" spans="1:50">
      <c r="A6489">
        <f t="shared" ca="1" si="586"/>
        <v>0.90047618501187099</v>
      </c>
      <c r="R6489">
        <f t="shared" ca="1" si="587"/>
        <v>-0.7814213852719496</v>
      </c>
      <c r="AH6489">
        <f t="shared" ca="1" si="588"/>
        <v>16.549202133424544</v>
      </c>
      <c r="AI6489">
        <f t="shared" ca="1" si="589"/>
        <v>0.44052206104475544</v>
      </c>
      <c r="AX6489">
        <f t="shared" ca="1" si="590"/>
        <v>3.0002644392161071</v>
      </c>
    </row>
    <row r="6490" spans="1:50">
      <c r="A6490">
        <f t="shared" ca="1" si="586"/>
        <v>2.4509949756698957E-2</v>
      </c>
      <c r="R6490">
        <f t="shared" ca="1" si="587"/>
        <v>1.6997575325658081</v>
      </c>
      <c r="AH6490">
        <f t="shared" ca="1" si="588"/>
        <v>15.455950137343088</v>
      </c>
      <c r="AI6490">
        <f t="shared" ca="1" si="589"/>
        <v>0.40335430954313634</v>
      </c>
      <c r="AX6490">
        <f t="shared" ca="1" si="590"/>
        <v>1.3659550174250568</v>
      </c>
    </row>
    <row r="6491" spans="1:50">
      <c r="A6491">
        <f t="shared" ca="1" si="586"/>
        <v>0.6330617128312096</v>
      </c>
      <c r="R6491">
        <f t="shared" ca="1" si="587"/>
        <v>-0.28383803183922685</v>
      </c>
      <c r="AH6491">
        <f t="shared" ca="1" si="588"/>
        <v>47.928740175834733</v>
      </c>
      <c r="AI6491">
        <f t="shared" ca="1" si="589"/>
        <v>0.99785494137039943</v>
      </c>
      <c r="AX6491">
        <f t="shared" ca="1" si="590"/>
        <v>1.0365978509462215</v>
      </c>
    </row>
    <row r="6492" spans="1:50">
      <c r="A6492">
        <f t="shared" ca="1" si="586"/>
        <v>0.80019998950303173</v>
      </c>
      <c r="R6492">
        <f t="shared" ca="1" si="587"/>
        <v>-0.44315765075246322</v>
      </c>
      <c r="AH6492">
        <f t="shared" ca="1" si="588"/>
        <v>12.24484461554939</v>
      </c>
      <c r="AI6492">
        <f t="shared" ca="1" si="589"/>
        <v>0.28727412094799498</v>
      </c>
      <c r="AX6492">
        <f t="shared" ca="1" si="590"/>
        <v>1.6123535484115539</v>
      </c>
    </row>
    <row r="6493" spans="1:50">
      <c r="A6493">
        <f t="shared" ca="1" si="586"/>
        <v>0.34644384025703046</v>
      </c>
      <c r="R6493">
        <f t="shared" ca="1" si="587"/>
        <v>1.8133555646374566</v>
      </c>
      <c r="AH6493">
        <f t="shared" ca="1" si="588"/>
        <v>15.499642990137957</v>
      </c>
      <c r="AI6493">
        <f t="shared" ca="1" si="589"/>
        <v>0.40486268309603146</v>
      </c>
      <c r="AX6493">
        <f t="shared" ca="1" si="590"/>
        <v>2.9002790135456959</v>
      </c>
    </row>
    <row r="6494" spans="1:50">
      <c r="A6494">
        <f t="shared" ca="1" si="586"/>
        <v>0.17603161828537672</v>
      </c>
      <c r="R6494">
        <f t="shared" ca="1" si="587"/>
        <v>-0.18762229590119892</v>
      </c>
      <c r="AH6494">
        <f t="shared" ca="1" si="588"/>
        <v>18.92011454032119</v>
      </c>
      <c r="AI6494">
        <f t="shared" ca="1" si="589"/>
        <v>0.51702035990662287</v>
      </c>
      <c r="AX6494">
        <f t="shared" ca="1" si="590"/>
        <v>0.42147125992738715</v>
      </c>
    </row>
    <row r="6495" spans="1:50">
      <c r="A6495">
        <f t="shared" ca="1" si="586"/>
        <v>5.1977060531318342E-2</v>
      </c>
      <c r="R6495">
        <f t="shared" ca="1" si="587"/>
        <v>-0.21831699387924458</v>
      </c>
      <c r="AH6495">
        <f t="shared" ca="1" si="588"/>
        <v>29.236909067613926</v>
      </c>
      <c r="AI6495">
        <f t="shared" ca="1" si="589"/>
        <v>0.78444702746673356</v>
      </c>
      <c r="AX6495">
        <f t="shared" ca="1" si="590"/>
        <v>2.3047003945783762</v>
      </c>
    </row>
    <row r="6496" spans="1:50">
      <c r="A6496">
        <f t="shared" ca="1" si="586"/>
        <v>0.55801661098311062</v>
      </c>
      <c r="R6496">
        <f t="shared" ca="1" si="587"/>
        <v>-0.73799754220880598</v>
      </c>
      <c r="AH6496">
        <f t="shared" ca="1" si="588"/>
        <v>39.948024175360608</v>
      </c>
      <c r="AI6496">
        <f t="shared" ca="1" si="589"/>
        <v>0.94947889101043259</v>
      </c>
      <c r="AX6496">
        <f t="shared" ca="1" si="590"/>
        <v>1.5345259404581459</v>
      </c>
    </row>
    <row r="6497" spans="1:50">
      <c r="A6497">
        <f t="shared" ca="1" si="586"/>
        <v>0.39591104303386226</v>
      </c>
      <c r="R6497">
        <f t="shared" ca="1" si="587"/>
        <v>1.264302027420219</v>
      </c>
      <c r="AH6497">
        <f t="shared" ca="1" si="588"/>
        <v>33.773106570322568</v>
      </c>
      <c r="AI6497">
        <f t="shared" ca="1" si="589"/>
        <v>0.86834396481094567</v>
      </c>
      <c r="AX6497">
        <f t="shared" ca="1" si="590"/>
        <v>2.3343168643558383</v>
      </c>
    </row>
    <row r="6498" spans="1:50">
      <c r="A6498">
        <f t="shared" ca="1" si="586"/>
        <v>0.62511550980749286</v>
      </c>
      <c r="R6498">
        <f t="shared" ca="1" si="587"/>
        <v>-0.67821936474121614</v>
      </c>
      <c r="AH6498">
        <f t="shared" ca="1" si="588"/>
        <v>42.339863782630204</v>
      </c>
      <c r="AI6498">
        <f t="shared" ca="1" si="589"/>
        <v>0.97066115656566976</v>
      </c>
      <c r="AX6498">
        <f t="shared" ca="1" si="590"/>
        <v>1.2660915829943264</v>
      </c>
    </row>
    <row r="6499" spans="1:50">
      <c r="A6499">
        <f t="shared" ca="1" si="586"/>
        <v>0.33405421409250091</v>
      </c>
      <c r="R6499">
        <f t="shared" ca="1" si="587"/>
        <v>0.14076701713148457</v>
      </c>
      <c r="AH6499">
        <f t="shared" ca="1" si="588"/>
        <v>4.665102817227754</v>
      </c>
      <c r="AI6499">
        <f t="shared" ca="1" si="589"/>
        <v>4.3526368590612652E-2</v>
      </c>
      <c r="AX6499">
        <f t="shared" ca="1" si="590"/>
        <v>0.56127111638263805</v>
      </c>
    </row>
    <row r="6500" spans="1:50">
      <c r="A6500">
        <f t="shared" ca="1" si="586"/>
        <v>0.41498394179968467</v>
      </c>
      <c r="R6500">
        <f t="shared" ca="1" si="587"/>
        <v>-1.6321077116247995</v>
      </c>
      <c r="AH6500">
        <f t="shared" ca="1" si="588"/>
        <v>17.278414006378377</v>
      </c>
      <c r="AI6500">
        <f t="shared" ca="1" si="589"/>
        <v>0.46464890503101264</v>
      </c>
      <c r="AX6500">
        <f t="shared" ca="1" si="590"/>
        <v>2.6526481206384029</v>
      </c>
    </row>
    <row r="6501" spans="1:50">
      <c r="A6501">
        <f t="shared" ca="1" si="586"/>
        <v>0.69039764245382396</v>
      </c>
      <c r="R6501">
        <f t="shared" ca="1" si="587"/>
        <v>0.67749230038258701</v>
      </c>
      <c r="AH6501">
        <f t="shared" ca="1" si="588"/>
        <v>14.753123802001397</v>
      </c>
      <c r="AI6501">
        <f t="shared" ca="1" si="589"/>
        <v>0.37882885914147968</v>
      </c>
      <c r="AX6501">
        <f t="shared" ca="1" si="590"/>
        <v>0.94533117733459382</v>
      </c>
    </row>
    <row r="6502" spans="1:50">
      <c r="A6502">
        <f t="shared" ca="1" si="586"/>
        <v>0.53774972560005718</v>
      </c>
      <c r="R6502">
        <f t="shared" ca="1" si="587"/>
        <v>0.32835687629414262</v>
      </c>
      <c r="AH6502">
        <f t="shared" ca="1" si="588"/>
        <v>17.287960202625001</v>
      </c>
      <c r="AI6502">
        <f t="shared" ca="1" si="589"/>
        <v>0.46496122614747715</v>
      </c>
      <c r="AX6502">
        <f t="shared" ca="1" si="590"/>
        <v>1.5115741656920272</v>
      </c>
    </row>
    <row r="6503" spans="1:50">
      <c r="A6503">
        <f t="shared" ca="1" si="586"/>
        <v>0.59709466394291233</v>
      </c>
      <c r="R6503">
        <f t="shared" ca="1" si="587"/>
        <v>-0.11871241844761737</v>
      </c>
      <c r="AH6503">
        <f t="shared" ca="1" si="588"/>
        <v>17.027307619049566</v>
      </c>
      <c r="AI6503">
        <f t="shared" ca="1" si="589"/>
        <v>0.45640077857560657</v>
      </c>
      <c r="AX6503">
        <f t="shared" ca="1" si="590"/>
        <v>0.81766480720067947</v>
      </c>
    </row>
    <row r="6504" spans="1:50">
      <c r="A6504">
        <f t="shared" ca="1" si="586"/>
        <v>0.47780986895301925</v>
      </c>
      <c r="R6504">
        <f t="shared" ca="1" si="587"/>
        <v>-0.80118092503746596</v>
      </c>
      <c r="AH6504">
        <f t="shared" ca="1" si="588"/>
        <v>17.176407566774841</v>
      </c>
      <c r="AI6504">
        <f t="shared" ca="1" si="589"/>
        <v>0.46130588988876198</v>
      </c>
      <c r="AX6504">
        <f t="shared" ca="1" si="590"/>
        <v>0.58122876210907548</v>
      </c>
    </row>
    <row r="6505" spans="1:50">
      <c r="A6505">
        <f t="shared" ca="1" si="586"/>
        <v>1.4863613331974834E-2</v>
      </c>
      <c r="R6505">
        <f t="shared" ca="1" si="587"/>
        <v>0.23483441569285204</v>
      </c>
      <c r="AH6505">
        <f t="shared" ca="1" si="588"/>
        <v>38.702239508573534</v>
      </c>
      <c r="AI6505">
        <f t="shared" ca="1" si="589"/>
        <v>0.93618030393918161</v>
      </c>
      <c r="AX6505">
        <f t="shared" ca="1" si="590"/>
        <v>2.4825969995495449</v>
      </c>
    </row>
    <row r="6506" spans="1:50">
      <c r="A6506">
        <f t="shared" ca="1" si="586"/>
        <v>0.29040661692693259</v>
      </c>
      <c r="R6506">
        <f t="shared" ca="1" si="587"/>
        <v>1.1589168550269906</v>
      </c>
      <c r="AH6506">
        <f t="shared" ca="1" si="588"/>
        <v>12.48567461685689</v>
      </c>
      <c r="AI6506">
        <f t="shared" ca="1" si="589"/>
        <v>0.29633769552383249</v>
      </c>
      <c r="AX6506">
        <f t="shared" ca="1" si="590"/>
        <v>8.3948051558365382</v>
      </c>
    </row>
    <row r="6507" spans="1:50">
      <c r="A6507">
        <f t="shared" ca="1" si="586"/>
        <v>8.1433227405775965E-2</v>
      </c>
      <c r="R6507">
        <f t="shared" ca="1" si="587"/>
        <v>1.3116265508759297</v>
      </c>
      <c r="AH6507">
        <f t="shared" ca="1" si="588"/>
        <v>11.512513464157053</v>
      </c>
      <c r="AI6507">
        <f t="shared" ca="1" si="589"/>
        <v>0.25935669007665385</v>
      </c>
      <c r="AX6507">
        <f t="shared" ca="1" si="590"/>
        <v>0.66983969156390999</v>
      </c>
    </row>
    <row r="6508" spans="1:50">
      <c r="A6508">
        <f t="shared" ca="1" si="586"/>
        <v>0.89998233334536837</v>
      </c>
      <c r="R6508">
        <f t="shared" ca="1" si="587"/>
        <v>-0.96535154227065756</v>
      </c>
      <c r="AH6508">
        <f t="shared" ca="1" si="588"/>
        <v>48.181572781861817</v>
      </c>
      <c r="AI6508">
        <f t="shared" ca="1" si="589"/>
        <v>0.99834666122616711</v>
      </c>
      <c r="AX6508">
        <f t="shared" ca="1" si="590"/>
        <v>5.5602972750875859</v>
      </c>
    </row>
    <row r="6509" spans="1:50">
      <c r="A6509">
        <f t="shared" ca="1" si="586"/>
        <v>0.8500538185321348</v>
      </c>
      <c r="R6509">
        <f t="shared" ca="1" si="587"/>
        <v>1.2460532290859523</v>
      </c>
      <c r="AH6509">
        <f t="shared" ca="1" si="588"/>
        <v>32.108726963128774</v>
      </c>
      <c r="AI6509">
        <f t="shared" ca="1" si="589"/>
        <v>0.8399511745600623</v>
      </c>
      <c r="AX6509">
        <f t="shared" ca="1" si="590"/>
        <v>1.9441891020651996</v>
      </c>
    </row>
    <row r="6510" spans="1:50">
      <c r="A6510">
        <f t="shared" ca="1" si="586"/>
        <v>0.70759650961221976</v>
      </c>
      <c r="R6510">
        <f t="shared" ca="1" si="587"/>
        <v>-0.12925288120571568</v>
      </c>
      <c r="AH6510">
        <f t="shared" ca="1" si="588"/>
        <v>23.989876473786779</v>
      </c>
      <c r="AI6510">
        <f t="shared" ca="1" si="589"/>
        <v>0.6617367370755648</v>
      </c>
      <c r="AX6510">
        <f t="shared" ca="1" si="590"/>
        <v>2.8476395543937771</v>
      </c>
    </row>
    <row r="6511" spans="1:50">
      <c r="A6511">
        <f t="shared" ca="1" si="586"/>
        <v>0.65413450725552336</v>
      </c>
      <c r="R6511">
        <f t="shared" ca="1" si="587"/>
        <v>1.5292784350571464</v>
      </c>
      <c r="AH6511">
        <f t="shared" ca="1" si="588"/>
        <v>10.487505330554974</v>
      </c>
      <c r="AI6511">
        <f t="shared" ca="1" si="589"/>
        <v>0.21938138249853933</v>
      </c>
      <c r="AX6511">
        <f t="shared" ca="1" si="590"/>
        <v>0.10134510528368045</v>
      </c>
    </row>
    <row r="6512" spans="1:50">
      <c r="A6512">
        <f t="shared" ca="1" si="586"/>
        <v>0.96740018526936433</v>
      </c>
      <c r="R6512">
        <f t="shared" ca="1" si="587"/>
        <v>0.34884859806775936</v>
      </c>
      <c r="AH6512">
        <f t="shared" ca="1" si="588"/>
        <v>41.980302757472536</v>
      </c>
      <c r="AI6512">
        <f t="shared" ca="1" si="589"/>
        <v>0.9678422280690987</v>
      </c>
      <c r="AX6512">
        <f t="shared" ca="1" si="590"/>
        <v>0.3661694004018835</v>
      </c>
    </row>
    <row r="6513" spans="1:50">
      <c r="A6513">
        <f t="shared" ca="1" si="586"/>
        <v>0.55182190283915411</v>
      </c>
      <c r="R6513">
        <f t="shared" ca="1" si="587"/>
        <v>-2.5785689190786032</v>
      </c>
      <c r="AH6513">
        <f t="shared" ca="1" si="588"/>
        <v>16.603925260615881</v>
      </c>
      <c r="AI6513">
        <f t="shared" ca="1" si="589"/>
        <v>0.44235109600073497</v>
      </c>
      <c r="AX6513">
        <f t="shared" ca="1" si="590"/>
        <v>5.5674711367302168</v>
      </c>
    </row>
    <row r="6514" spans="1:50">
      <c r="A6514">
        <f t="shared" ca="1" si="586"/>
        <v>0.62130328330377926</v>
      </c>
      <c r="R6514">
        <f t="shared" ca="1" si="587"/>
        <v>-2.3399020450838689E-2</v>
      </c>
      <c r="AH6514">
        <f t="shared" ca="1" si="588"/>
        <v>23.455165644286684</v>
      </c>
      <c r="AI6514">
        <f t="shared" ca="1" si="589"/>
        <v>0.64768588451387099</v>
      </c>
      <c r="AX6514">
        <f t="shared" ca="1" si="590"/>
        <v>1.408628263962334</v>
      </c>
    </row>
    <row r="6515" spans="1:50">
      <c r="A6515">
        <f t="shared" ca="1" si="586"/>
        <v>0.78786211017257457</v>
      </c>
      <c r="R6515">
        <f t="shared" ca="1" si="587"/>
        <v>-0.22738067632576106</v>
      </c>
      <c r="AH6515">
        <f t="shared" ca="1" si="588"/>
        <v>8.2108441875185711</v>
      </c>
      <c r="AI6515">
        <f t="shared" ca="1" si="589"/>
        <v>0.13483592454341498</v>
      </c>
      <c r="AX6515">
        <f t="shared" ca="1" si="590"/>
        <v>1.2123335907278521</v>
      </c>
    </row>
    <row r="6516" spans="1:50">
      <c r="A6516">
        <f t="shared" ca="1" si="586"/>
        <v>0.50884355160765882</v>
      </c>
      <c r="R6516">
        <f t="shared" ca="1" si="587"/>
        <v>0.61922914295577902</v>
      </c>
      <c r="AH6516">
        <f t="shared" ca="1" si="588"/>
        <v>30.235065396735038</v>
      </c>
      <c r="AI6516">
        <f t="shared" ca="1" si="589"/>
        <v>0.80467368006432971</v>
      </c>
      <c r="AX6516">
        <f t="shared" ca="1" si="590"/>
        <v>2.1193935695469417</v>
      </c>
    </row>
    <row r="6517" spans="1:50">
      <c r="A6517">
        <f t="shared" ca="1" si="586"/>
        <v>0.92825086618875685</v>
      </c>
      <c r="R6517">
        <f t="shared" ca="1" si="587"/>
        <v>1.0588723623229488</v>
      </c>
      <c r="AH6517">
        <f t="shared" ca="1" si="588"/>
        <v>12.413989816252233</v>
      </c>
      <c r="AI6517">
        <f t="shared" ca="1" si="589"/>
        <v>0.29364591923360461</v>
      </c>
      <c r="AX6517">
        <f t="shared" ca="1" si="590"/>
        <v>0.73868029383345235</v>
      </c>
    </row>
    <row r="6518" spans="1:50">
      <c r="A6518">
        <f t="shared" ca="1" si="586"/>
        <v>0.93367994716840075</v>
      </c>
      <c r="R6518">
        <f t="shared" ca="1" si="587"/>
        <v>6.8744685244438566E-2</v>
      </c>
      <c r="AH6518">
        <f t="shared" ca="1" si="588"/>
        <v>26.296365344738035</v>
      </c>
      <c r="AI6518">
        <f t="shared" ca="1" si="589"/>
        <v>0.71906885206493198</v>
      </c>
      <c r="AX6518">
        <f t="shared" ca="1" si="590"/>
        <v>2.002688368137127</v>
      </c>
    </row>
    <row r="6519" spans="1:50">
      <c r="A6519">
        <f t="shared" ca="1" si="586"/>
        <v>0.78781680408169019</v>
      </c>
      <c r="R6519">
        <f t="shared" ca="1" si="587"/>
        <v>0.33618269329053646</v>
      </c>
      <c r="AH6519">
        <f t="shared" ca="1" si="588"/>
        <v>3.9881998999428041</v>
      </c>
      <c r="AI6519">
        <f t="shared" ca="1" si="589"/>
        <v>3.1811476883807588E-2</v>
      </c>
      <c r="AX6519">
        <f t="shared" ca="1" si="590"/>
        <v>1.6422828963672778</v>
      </c>
    </row>
    <row r="6520" spans="1:50">
      <c r="A6520">
        <f t="shared" ca="1" si="586"/>
        <v>0.18107029312536682</v>
      </c>
      <c r="R6520">
        <f t="shared" ca="1" si="587"/>
        <v>0.18976396966514922</v>
      </c>
      <c r="AH6520">
        <f t="shared" ca="1" si="588"/>
        <v>19.986204745809427</v>
      </c>
      <c r="AI6520">
        <f t="shared" ca="1" si="589"/>
        <v>0.54958604721976378</v>
      </c>
      <c r="AX6520">
        <f t="shared" ca="1" si="590"/>
        <v>3.818912817007484</v>
      </c>
    </row>
    <row r="6521" spans="1:50">
      <c r="A6521">
        <f t="shared" ca="1" si="586"/>
        <v>4.6639988375839825E-2</v>
      </c>
      <c r="R6521">
        <f t="shared" ca="1" si="587"/>
        <v>1.3347901175383954E-2</v>
      </c>
      <c r="AH6521">
        <f t="shared" ca="1" si="588"/>
        <v>6.0881434091278841</v>
      </c>
      <c r="AI6521">
        <f t="shared" ca="1" si="589"/>
        <v>7.4130980340214592E-2</v>
      </c>
      <c r="AX6521">
        <f t="shared" ca="1" si="590"/>
        <v>4.8932418822243235</v>
      </c>
    </row>
    <row r="6522" spans="1:50">
      <c r="A6522">
        <f t="shared" ca="1" si="586"/>
        <v>0.89904965107011037</v>
      </c>
      <c r="R6522">
        <f t="shared" ca="1" si="587"/>
        <v>-0.62945036573159163</v>
      </c>
      <c r="AH6522">
        <f t="shared" ca="1" si="588"/>
        <v>21.508432953320423</v>
      </c>
      <c r="AI6522">
        <f t="shared" ca="1" si="589"/>
        <v>0.59411530361228115</v>
      </c>
      <c r="AX6522">
        <f t="shared" ca="1" si="590"/>
        <v>2.3470733238852928</v>
      </c>
    </row>
    <row r="6523" spans="1:50">
      <c r="A6523">
        <f t="shared" ca="1" si="586"/>
        <v>0.40996597174111682</v>
      </c>
      <c r="R6523">
        <f t="shared" ca="1" si="587"/>
        <v>-4.8735242423718537E-2</v>
      </c>
      <c r="AH6523">
        <f t="shared" ca="1" si="588"/>
        <v>15.872525911373316</v>
      </c>
      <c r="AI6523">
        <f t="shared" ca="1" si="589"/>
        <v>0.41765775616505707</v>
      </c>
      <c r="AX6523">
        <f t="shared" ca="1" si="590"/>
        <v>3.6760696634616963</v>
      </c>
    </row>
    <row r="6524" spans="1:50">
      <c r="A6524">
        <f t="shared" ca="1" si="586"/>
        <v>0.68037693112509345</v>
      </c>
      <c r="R6524">
        <f t="shared" ca="1" si="587"/>
        <v>1.0285826068290203</v>
      </c>
      <c r="AH6524">
        <f t="shared" ca="1" si="588"/>
        <v>18.054464956441009</v>
      </c>
      <c r="AI6524">
        <f t="shared" ca="1" si="589"/>
        <v>0.4897413953903722</v>
      </c>
      <c r="AX6524">
        <f t="shared" ca="1" si="590"/>
        <v>0.42437796591751625</v>
      </c>
    </row>
    <row r="6525" spans="1:50">
      <c r="A6525">
        <f t="shared" ca="1" si="586"/>
        <v>0.93350661947879865</v>
      </c>
      <c r="R6525">
        <f t="shared" ca="1" si="587"/>
        <v>-0.57843489024551231</v>
      </c>
      <c r="AH6525">
        <f t="shared" ca="1" si="588"/>
        <v>28.277048613914321</v>
      </c>
      <c r="AI6525">
        <f t="shared" ca="1" si="589"/>
        <v>0.76405669153887912</v>
      </c>
      <c r="AX6525">
        <f t="shared" ca="1" si="590"/>
        <v>4.5067693204969732</v>
      </c>
    </row>
    <row r="6526" spans="1:50">
      <c r="A6526">
        <f t="shared" ca="1" si="586"/>
        <v>0.2671504552751317</v>
      </c>
      <c r="R6526">
        <f t="shared" ca="1" si="587"/>
        <v>1.117461706987565</v>
      </c>
      <c r="AH6526">
        <f t="shared" ca="1" si="588"/>
        <v>43.431897000716063</v>
      </c>
      <c r="AI6526">
        <f t="shared" ca="1" si="589"/>
        <v>0.97843001149539865</v>
      </c>
      <c r="AX6526">
        <f t="shared" ca="1" si="590"/>
        <v>2.909370799037144</v>
      </c>
    </row>
    <row r="6527" spans="1:50">
      <c r="A6527">
        <f t="shared" ca="1" si="586"/>
        <v>0.53401032050463415</v>
      </c>
      <c r="R6527">
        <f t="shared" ca="1" si="587"/>
        <v>0.15568234595912961</v>
      </c>
      <c r="AH6527">
        <f t="shared" ca="1" si="588"/>
        <v>12.396662178128835</v>
      </c>
      <c r="AI6527">
        <f t="shared" ca="1" si="589"/>
        <v>0.29299449232711683</v>
      </c>
      <c r="AX6527">
        <f t="shared" ca="1" si="590"/>
        <v>3.5054929896589155</v>
      </c>
    </row>
    <row r="6528" spans="1:50">
      <c r="A6528">
        <f t="shared" ca="1" si="586"/>
        <v>0.7449472532002116</v>
      </c>
      <c r="R6528">
        <f t="shared" ca="1" si="587"/>
        <v>1.4523407648321909</v>
      </c>
      <c r="AH6528">
        <f t="shared" ca="1" si="588"/>
        <v>7.0701019696796106</v>
      </c>
      <c r="AI6528">
        <f t="shared" ca="1" si="589"/>
        <v>9.997268372333501E-2</v>
      </c>
      <c r="AX6528">
        <f t="shared" ca="1" si="590"/>
        <v>7.9840929079092744</v>
      </c>
    </row>
    <row r="6529" spans="1:50">
      <c r="A6529">
        <f t="shared" ca="1" si="586"/>
        <v>0.89555295836033377</v>
      </c>
      <c r="R6529">
        <f t="shared" ca="1" si="587"/>
        <v>-0.67160543396150729</v>
      </c>
      <c r="AH6529">
        <f t="shared" ca="1" si="588"/>
        <v>12.946407553722239</v>
      </c>
      <c r="AI6529">
        <f t="shared" ca="1" si="589"/>
        <v>0.31351564341257387</v>
      </c>
      <c r="AX6529">
        <f t="shared" ca="1" si="590"/>
        <v>2.664326771929864</v>
      </c>
    </row>
    <row r="6530" spans="1:50">
      <c r="A6530">
        <f t="shared" ca="1" si="586"/>
        <v>0.40151547056216852</v>
      </c>
      <c r="R6530">
        <f t="shared" ca="1" si="587"/>
        <v>0.65748676614352464</v>
      </c>
      <c r="AH6530">
        <f t="shared" ca="1" si="588"/>
        <v>7.3690554850899073</v>
      </c>
      <c r="AI6530">
        <f t="shared" ca="1" si="589"/>
        <v>0.10860595748466728</v>
      </c>
      <c r="AX6530">
        <f t="shared" ca="1" si="590"/>
        <v>0.32860742354469785</v>
      </c>
    </row>
    <row r="6531" spans="1:50">
      <c r="A6531">
        <f t="shared" ref="A6531:A6594" ca="1" si="591">RAND()</f>
        <v>0.93394608286274283</v>
      </c>
      <c r="R6531">
        <f t="shared" ref="R6531:R6594" ca="1" si="592">_xlfn.NORM.INV(RAND(),0,1)</f>
        <v>0.55447853326728824</v>
      </c>
      <c r="AH6531">
        <f t="shared" ref="AH6531:AH6594" ca="1" si="593">IF(AI6531&lt;$AL$4,$AL$1+SQRT(AI6531*($AL$2-$AL$1)*($AL$3-$AL$1)),$AL$2-SQRT((1-AI6531)*($AL$2-$AL$1)*($AL$2-$AL$3)))</f>
        <v>8.5653687994854248</v>
      </c>
      <c r="AI6531">
        <f t="shared" ref="AI6531:AI6594" ca="1" si="594">RAND()</f>
        <v>0.14673108534239676</v>
      </c>
      <c r="AX6531">
        <f t="shared" ref="AX6531:AX6594" ca="1" si="595">-LN(1-RAND())/$AW$2</f>
        <v>0.75405821942361662</v>
      </c>
    </row>
    <row r="6532" spans="1:50">
      <c r="A6532">
        <f t="shared" ca="1" si="591"/>
        <v>0.88083380408642964</v>
      </c>
      <c r="R6532">
        <f t="shared" ca="1" si="592"/>
        <v>0.26818216107207821</v>
      </c>
      <c r="AH6532">
        <f t="shared" ca="1" si="593"/>
        <v>19.009193315614223</v>
      </c>
      <c r="AI6532">
        <f t="shared" ca="1" si="594"/>
        <v>0.51978495052551488</v>
      </c>
      <c r="AX6532">
        <f t="shared" ca="1" si="595"/>
        <v>1.1541995707318742</v>
      </c>
    </row>
    <row r="6533" spans="1:50">
      <c r="A6533">
        <f t="shared" ca="1" si="591"/>
        <v>0.79216646467174845</v>
      </c>
      <c r="R6533">
        <f t="shared" ca="1" si="592"/>
        <v>0.22574191196696347</v>
      </c>
      <c r="AH6533">
        <f t="shared" ca="1" si="593"/>
        <v>6.043587143228355</v>
      </c>
      <c r="AI6533">
        <f t="shared" ca="1" si="594"/>
        <v>7.3049891115590126E-2</v>
      </c>
      <c r="AX6533">
        <f t="shared" ca="1" si="595"/>
        <v>2.6154604157000385</v>
      </c>
    </row>
    <row r="6534" spans="1:50">
      <c r="A6534">
        <f t="shared" ca="1" si="591"/>
        <v>0.12692259612481627</v>
      </c>
      <c r="R6534">
        <f t="shared" ca="1" si="592"/>
        <v>-0.85749051184454084</v>
      </c>
      <c r="AH6534">
        <f t="shared" ca="1" si="593"/>
        <v>19.493457720278666</v>
      </c>
      <c r="AI6534">
        <f t="shared" ca="1" si="594"/>
        <v>0.53467543906778736</v>
      </c>
      <c r="AX6534">
        <f t="shared" ca="1" si="595"/>
        <v>3.3599798325874994</v>
      </c>
    </row>
    <row r="6535" spans="1:50">
      <c r="A6535">
        <f t="shared" ca="1" si="591"/>
        <v>0.89167649683221639</v>
      </c>
      <c r="R6535">
        <f t="shared" ca="1" si="592"/>
        <v>-0.4548307369558956</v>
      </c>
      <c r="AH6535">
        <f t="shared" ca="1" si="593"/>
        <v>21.294596152789001</v>
      </c>
      <c r="AI6535">
        <f t="shared" ca="1" si="594"/>
        <v>0.58799989498426197</v>
      </c>
      <c r="AX6535">
        <f t="shared" ca="1" si="595"/>
        <v>0.56939220868023199</v>
      </c>
    </row>
    <row r="6536" spans="1:50">
      <c r="A6536">
        <f t="shared" ca="1" si="591"/>
        <v>0.80687756393355947</v>
      </c>
      <c r="R6536">
        <f t="shared" ca="1" si="592"/>
        <v>0.85420086834798614</v>
      </c>
      <c r="AH6536">
        <f t="shared" ca="1" si="593"/>
        <v>28.364555942336583</v>
      </c>
      <c r="AI6536">
        <f t="shared" ca="1" si="594"/>
        <v>0.7659537802138584</v>
      </c>
      <c r="AX6536">
        <f t="shared" ca="1" si="595"/>
        <v>0.78461883293113521</v>
      </c>
    </row>
    <row r="6537" spans="1:50">
      <c r="A6537">
        <f t="shared" ca="1" si="591"/>
        <v>0.12497076710287602</v>
      </c>
      <c r="R6537">
        <f t="shared" ca="1" si="592"/>
        <v>-0.45983769284419629</v>
      </c>
      <c r="AH6537">
        <f t="shared" ca="1" si="593"/>
        <v>10.265527118164329</v>
      </c>
      <c r="AI6537">
        <f t="shared" ca="1" si="594"/>
        <v>0.21058583240133288</v>
      </c>
      <c r="AX6537">
        <f t="shared" ca="1" si="595"/>
        <v>0.77553156322313532</v>
      </c>
    </row>
    <row r="6538" spans="1:50">
      <c r="A6538">
        <f t="shared" ca="1" si="591"/>
        <v>0.23934674003456513</v>
      </c>
      <c r="R6538">
        <f t="shared" ca="1" si="592"/>
        <v>-0.13036054931014154</v>
      </c>
      <c r="AH6538">
        <f t="shared" ca="1" si="593"/>
        <v>10.083572102486158</v>
      </c>
      <c r="AI6538">
        <f t="shared" ca="1" si="594"/>
        <v>0.20333939195128936</v>
      </c>
      <c r="AX6538">
        <f t="shared" ca="1" si="595"/>
        <v>1.3080122094780988</v>
      </c>
    </row>
    <row r="6539" spans="1:50">
      <c r="A6539">
        <f t="shared" ca="1" si="591"/>
        <v>0.36729913020733096</v>
      </c>
      <c r="R6539">
        <f t="shared" ca="1" si="592"/>
        <v>0.39105249434500966</v>
      </c>
      <c r="AH6539">
        <f t="shared" ca="1" si="593"/>
        <v>17.137344207440385</v>
      </c>
      <c r="AI6539">
        <f t="shared" ca="1" si="594"/>
        <v>0.46002292712987392</v>
      </c>
      <c r="AX6539">
        <f t="shared" ca="1" si="595"/>
        <v>3.53566973788821</v>
      </c>
    </row>
    <row r="6540" spans="1:50">
      <c r="A6540">
        <f t="shared" ca="1" si="591"/>
        <v>0.74696644014731217</v>
      </c>
      <c r="R6540">
        <f t="shared" ca="1" si="592"/>
        <v>-0.49463414466930716</v>
      </c>
      <c r="AH6540">
        <f t="shared" ca="1" si="593"/>
        <v>17.079078496448226</v>
      </c>
      <c r="AI6540">
        <f t="shared" ca="1" si="594"/>
        <v>0.45810646367849106</v>
      </c>
      <c r="AX6540">
        <f t="shared" ca="1" si="595"/>
        <v>2.5172859212877094</v>
      </c>
    </row>
    <row r="6541" spans="1:50">
      <c r="A6541">
        <f t="shared" ca="1" si="591"/>
        <v>0.14444645114813748</v>
      </c>
      <c r="R6541">
        <f t="shared" ca="1" si="592"/>
        <v>-1.3656087236214565</v>
      </c>
      <c r="AH6541">
        <f t="shared" ca="1" si="593"/>
        <v>13.157157710853085</v>
      </c>
      <c r="AI6541">
        <f t="shared" ca="1" si="594"/>
        <v>0.32130248602852396</v>
      </c>
      <c r="AX6541">
        <f t="shared" ca="1" si="595"/>
        <v>0.67347679981900987</v>
      </c>
    </row>
    <row r="6542" spans="1:50">
      <c r="A6542">
        <f t="shared" ca="1" si="591"/>
        <v>0.52744702077492989</v>
      </c>
      <c r="R6542">
        <f t="shared" ca="1" si="592"/>
        <v>-1.5440115742118226</v>
      </c>
      <c r="AH6542">
        <f t="shared" ca="1" si="593"/>
        <v>10.691526643315072</v>
      </c>
      <c r="AI6542">
        <f t="shared" ca="1" si="594"/>
        <v>0.22742196118339553</v>
      </c>
      <c r="AX6542">
        <f t="shared" ca="1" si="595"/>
        <v>0.24055136182772391</v>
      </c>
    </row>
    <row r="6543" spans="1:50">
      <c r="A6543">
        <f t="shared" ca="1" si="591"/>
        <v>0.56322859477066267</v>
      </c>
      <c r="R6543">
        <f t="shared" ca="1" si="592"/>
        <v>1.3870924156657964</v>
      </c>
      <c r="AH6543">
        <f t="shared" ca="1" si="593"/>
        <v>19.359781196352891</v>
      </c>
      <c r="AI6543">
        <f t="shared" ca="1" si="594"/>
        <v>0.53058849583231504</v>
      </c>
      <c r="AX6543">
        <f t="shared" ca="1" si="595"/>
        <v>0.64222106774881693</v>
      </c>
    </row>
    <row r="6544" spans="1:50">
      <c r="A6544">
        <f t="shared" ca="1" si="591"/>
        <v>0.87165213390842589</v>
      </c>
      <c r="R6544">
        <f t="shared" ca="1" si="592"/>
        <v>-0.42577157689472322</v>
      </c>
      <c r="AH6544">
        <f t="shared" ca="1" si="593"/>
        <v>22.472151768508027</v>
      </c>
      <c r="AI6544">
        <f t="shared" ca="1" si="594"/>
        <v>0.62110878587197216</v>
      </c>
      <c r="AX6544">
        <f t="shared" ca="1" si="595"/>
        <v>18.579495610299041</v>
      </c>
    </row>
    <row r="6545" spans="1:50">
      <c r="A6545">
        <f t="shared" ca="1" si="591"/>
        <v>0.59594645387293643</v>
      </c>
      <c r="R6545">
        <f t="shared" ca="1" si="592"/>
        <v>-0.68130185959402367</v>
      </c>
      <c r="AH6545">
        <f t="shared" ca="1" si="593"/>
        <v>31.873278122615098</v>
      </c>
      <c r="AI6545">
        <f t="shared" ca="1" si="594"/>
        <v>0.83571097698996777</v>
      </c>
      <c r="AX6545">
        <f t="shared" ca="1" si="595"/>
        <v>3.0412548269806812</v>
      </c>
    </row>
    <row r="6546" spans="1:50">
      <c r="A6546">
        <f t="shared" ca="1" si="591"/>
        <v>0.37547141080445801</v>
      </c>
      <c r="R6546">
        <f t="shared" ca="1" si="592"/>
        <v>8.0062218514175443E-2</v>
      </c>
      <c r="AH6546">
        <f t="shared" ca="1" si="593"/>
        <v>12.822976719609336</v>
      </c>
      <c r="AI6546">
        <f t="shared" ca="1" si="594"/>
        <v>0.30893447000464536</v>
      </c>
      <c r="AX6546">
        <f t="shared" ca="1" si="595"/>
        <v>7.7066395197517623E-2</v>
      </c>
    </row>
    <row r="6547" spans="1:50">
      <c r="A6547">
        <f t="shared" ca="1" si="591"/>
        <v>1.8614955604472239E-2</v>
      </c>
      <c r="R6547">
        <f t="shared" ca="1" si="592"/>
        <v>1.7660290153245075</v>
      </c>
      <c r="AH6547">
        <f t="shared" ca="1" si="593"/>
        <v>32.322038432083282</v>
      </c>
      <c r="AI6547">
        <f t="shared" ca="1" si="594"/>
        <v>0.84374483740162975</v>
      </c>
      <c r="AX6547">
        <f t="shared" ca="1" si="595"/>
        <v>2.3883751080021907</v>
      </c>
    </row>
    <row r="6548" spans="1:50">
      <c r="A6548">
        <f t="shared" ca="1" si="591"/>
        <v>0.63697588591641796</v>
      </c>
      <c r="R6548">
        <f t="shared" ca="1" si="592"/>
        <v>-1.6271963413562314</v>
      </c>
      <c r="AH6548">
        <f t="shared" ca="1" si="593"/>
        <v>46.920297031249781</v>
      </c>
      <c r="AI6548">
        <f t="shared" ca="1" si="594"/>
        <v>0.99525771481213554</v>
      </c>
      <c r="AX6548">
        <f t="shared" ca="1" si="595"/>
        <v>4.3167006442046647</v>
      </c>
    </row>
    <row r="6549" spans="1:50">
      <c r="A6549">
        <f t="shared" ca="1" si="591"/>
        <v>0.7918722000531464</v>
      </c>
      <c r="R6549">
        <f t="shared" ca="1" si="592"/>
        <v>-1.010088650235295</v>
      </c>
      <c r="AH6549">
        <f t="shared" ca="1" si="593"/>
        <v>9.9852434230657163</v>
      </c>
      <c r="AI6549">
        <f t="shared" ca="1" si="594"/>
        <v>0.19941017243575432</v>
      </c>
      <c r="AX6549">
        <f t="shared" ca="1" si="595"/>
        <v>0.9634436577429889</v>
      </c>
    </row>
    <row r="6550" spans="1:50">
      <c r="A6550">
        <f t="shared" ca="1" si="591"/>
        <v>0.2631379338183456</v>
      </c>
      <c r="R6550">
        <f t="shared" ca="1" si="592"/>
        <v>8.0468722045279148E-2</v>
      </c>
      <c r="AH6550">
        <f t="shared" ca="1" si="593"/>
        <v>21.23448066721625</v>
      </c>
      <c r="AI6550">
        <f t="shared" ca="1" si="594"/>
        <v>0.58627244875762219</v>
      </c>
      <c r="AX6550">
        <f t="shared" ca="1" si="595"/>
        <v>3.4761880013005539</v>
      </c>
    </row>
    <row r="6551" spans="1:50">
      <c r="A6551">
        <f t="shared" ca="1" si="591"/>
        <v>0.21259674854488508</v>
      </c>
      <c r="R6551">
        <f t="shared" ca="1" si="592"/>
        <v>-1.1450640805722572</v>
      </c>
      <c r="AH6551">
        <f t="shared" ca="1" si="593"/>
        <v>10.34623994486293</v>
      </c>
      <c r="AI6551">
        <f t="shared" ca="1" si="594"/>
        <v>0.21378965674480799</v>
      </c>
      <c r="AX6551">
        <f t="shared" ca="1" si="595"/>
        <v>0.29256856768060396</v>
      </c>
    </row>
    <row r="6552" spans="1:50">
      <c r="A6552">
        <f t="shared" ca="1" si="591"/>
        <v>0.85491969191088091</v>
      </c>
      <c r="R6552">
        <f t="shared" ca="1" si="592"/>
        <v>-0.23554229982968397</v>
      </c>
      <c r="AH6552">
        <f t="shared" ca="1" si="593"/>
        <v>15.435857594129388</v>
      </c>
      <c r="AI6552">
        <f t="shared" ca="1" si="594"/>
        <v>0.40266002987334848</v>
      </c>
      <c r="AX6552">
        <f t="shared" ca="1" si="595"/>
        <v>2.6742149565678943</v>
      </c>
    </row>
    <row r="6553" spans="1:50">
      <c r="A6553">
        <f t="shared" ca="1" si="591"/>
        <v>0.84506936049635961</v>
      </c>
      <c r="R6553">
        <f t="shared" ca="1" si="592"/>
        <v>1.4596784552884692</v>
      </c>
      <c r="AH6553">
        <f t="shared" ca="1" si="593"/>
        <v>15.914708255542934</v>
      </c>
      <c r="AI6553">
        <f t="shared" ca="1" si="594"/>
        <v>0.41909644334762353</v>
      </c>
      <c r="AX6553">
        <f t="shared" ca="1" si="595"/>
        <v>3.7391763110738614</v>
      </c>
    </row>
    <row r="6554" spans="1:50">
      <c r="A6554">
        <f t="shared" ca="1" si="591"/>
        <v>0.86762641954227582</v>
      </c>
      <c r="R6554">
        <f t="shared" ca="1" si="592"/>
        <v>1.4337901518498384</v>
      </c>
      <c r="AH6554">
        <f t="shared" ca="1" si="593"/>
        <v>8.9487477019713175</v>
      </c>
      <c r="AI6554">
        <f t="shared" ca="1" si="594"/>
        <v>0.1601601708670739</v>
      </c>
      <c r="AX6554">
        <f t="shared" ca="1" si="595"/>
        <v>2.6868290367689902E-2</v>
      </c>
    </row>
    <row r="6555" spans="1:50">
      <c r="A6555">
        <f t="shared" ca="1" si="591"/>
        <v>0.66906531898416244</v>
      </c>
      <c r="R6555">
        <f t="shared" ca="1" si="592"/>
        <v>0.15213073954135647</v>
      </c>
      <c r="AH6555">
        <f t="shared" ca="1" si="593"/>
        <v>11.003400772479537</v>
      </c>
      <c r="AI6555">
        <f t="shared" ca="1" si="594"/>
        <v>0.23963262434407528</v>
      </c>
      <c r="AX6555">
        <f t="shared" ca="1" si="595"/>
        <v>4.9057217351300215</v>
      </c>
    </row>
    <row r="6556" spans="1:50">
      <c r="A6556">
        <f t="shared" ca="1" si="591"/>
        <v>0.19058962899042531</v>
      </c>
      <c r="R6556">
        <f t="shared" ca="1" si="592"/>
        <v>-0.2916745031733865</v>
      </c>
      <c r="AH6556">
        <f t="shared" ca="1" si="593"/>
        <v>24.742800450286715</v>
      </c>
      <c r="AI6556">
        <f t="shared" ca="1" si="594"/>
        <v>0.6810369354529815</v>
      </c>
      <c r="AX6556">
        <f t="shared" ca="1" si="595"/>
        <v>9.5239303244544615</v>
      </c>
    </row>
    <row r="6557" spans="1:50">
      <c r="A6557">
        <f t="shared" ca="1" si="591"/>
        <v>0.3991446212155304</v>
      </c>
      <c r="R6557">
        <f t="shared" ca="1" si="592"/>
        <v>1.3367094752832152</v>
      </c>
      <c r="AH6557">
        <f t="shared" ca="1" si="593"/>
        <v>1.5398665326283816</v>
      </c>
      <c r="AI6557">
        <f t="shared" ca="1" si="594"/>
        <v>4.7423778766179092E-3</v>
      </c>
      <c r="AX6557">
        <f t="shared" ca="1" si="595"/>
        <v>1.3310607005209258</v>
      </c>
    </row>
    <row r="6558" spans="1:50">
      <c r="A6558">
        <f t="shared" ca="1" si="591"/>
        <v>0.46895413461234381</v>
      </c>
      <c r="R6558">
        <f t="shared" ca="1" si="592"/>
        <v>1.1155911082534766</v>
      </c>
      <c r="AH6558">
        <f t="shared" ca="1" si="593"/>
        <v>8.9897796934673391</v>
      </c>
      <c r="AI6558">
        <f t="shared" ca="1" si="594"/>
        <v>0.16163227787415546</v>
      </c>
      <c r="AX6558">
        <f t="shared" ca="1" si="595"/>
        <v>1.8067941529177283</v>
      </c>
    </row>
    <row r="6559" spans="1:50">
      <c r="A6559">
        <f t="shared" ca="1" si="591"/>
        <v>0.65916801101329547</v>
      </c>
      <c r="R6559">
        <f t="shared" ca="1" si="592"/>
        <v>-0.22333677452942169</v>
      </c>
      <c r="AH6559">
        <f t="shared" ca="1" si="593"/>
        <v>40.045907795882613</v>
      </c>
      <c r="AI6559">
        <f t="shared" ca="1" si="594"/>
        <v>0.9504580241959647</v>
      </c>
      <c r="AX6559">
        <f t="shared" ca="1" si="595"/>
        <v>3.842512166731439</v>
      </c>
    </row>
    <row r="6560" spans="1:50">
      <c r="A6560">
        <f t="shared" ca="1" si="591"/>
        <v>0.52615051519976808</v>
      </c>
      <c r="R6560">
        <f t="shared" ca="1" si="592"/>
        <v>-0.30300515232932757</v>
      </c>
      <c r="AH6560">
        <f t="shared" ca="1" si="593"/>
        <v>19.042380647506885</v>
      </c>
      <c r="AI6560">
        <f t="shared" ca="1" si="594"/>
        <v>0.52081290201307184</v>
      </c>
      <c r="AX6560">
        <f t="shared" ca="1" si="595"/>
        <v>0.99449858652825029</v>
      </c>
    </row>
    <row r="6561" spans="1:50">
      <c r="A6561">
        <f t="shared" ca="1" si="591"/>
        <v>0.6271567493157354</v>
      </c>
      <c r="R6561">
        <f t="shared" ca="1" si="592"/>
        <v>-2.9408922377823343E-2</v>
      </c>
      <c r="AH6561">
        <f t="shared" ca="1" si="593"/>
        <v>12.406697323596426</v>
      </c>
      <c r="AI6561">
        <f t="shared" ca="1" si="594"/>
        <v>0.29337179694015392</v>
      </c>
      <c r="AX6561">
        <f t="shared" ca="1" si="595"/>
        <v>3.1722001967399378</v>
      </c>
    </row>
    <row r="6562" spans="1:50">
      <c r="A6562">
        <f t="shared" ca="1" si="591"/>
        <v>0.94615605899446376</v>
      </c>
      <c r="R6562">
        <f t="shared" ca="1" si="592"/>
        <v>1.0919717404954808E-2</v>
      </c>
      <c r="AH6562">
        <f t="shared" ca="1" si="593"/>
        <v>25.747423301955571</v>
      </c>
      <c r="AI6562">
        <f t="shared" ca="1" si="594"/>
        <v>0.70590626175273619</v>
      </c>
      <c r="AX6562">
        <f t="shared" ca="1" si="595"/>
        <v>3.7789135856375964</v>
      </c>
    </row>
    <row r="6563" spans="1:50">
      <c r="A6563">
        <f t="shared" ca="1" si="591"/>
        <v>0.31234616689409467</v>
      </c>
      <c r="R6563">
        <f t="shared" ca="1" si="592"/>
        <v>-0.32940357191403397</v>
      </c>
      <c r="AH6563">
        <f t="shared" ca="1" si="593"/>
        <v>33.580000553254479</v>
      </c>
      <c r="AI6563">
        <f t="shared" ca="1" si="594"/>
        <v>0.86519180908443838</v>
      </c>
      <c r="AX6563">
        <f t="shared" ca="1" si="595"/>
        <v>3.8943087806387773</v>
      </c>
    </row>
    <row r="6564" spans="1:50">
      <c r="A6564">
        <f t="shared" ca="1" si="591"/>
        <v>3.3592784129253594E-2</v>
      </c>
      <c r="R6564">
        <f t="shared" ca="1" si="592"/>
        <v>1.3855895936394638</v>
      </c>
      <c r="AH6564">
        <f t="shared" ca="1" si="593"/>
        <v>42.436818691435654</v>
      </c>
      <c r="AI6564">
        <f t="shared" ca="1" si="594"/>
        <v>0.97139914424689144</v>
      </c>
      <c r="AX6564">
        <f t="shared" ca="1" si="595"/>
        <v>0.86058539271770851</v>
      </c>
    </row>
    <row r="6565" spans="1:50">
      <c r="A6565">
        <f t="shared" ca="1" si="591"/>
        <v>0.93193285367609457</v>
      </c>
      <c r="R6565">
        <f t="shared" ca="1" si="592"/>
        <v>-0.16777282521721898</v>
      </c>
      <c r="AH6565">
        <f t="shared" ca="1" si="593"/>
        <v>26.595698001950616</v>
      </c>
      <c r="AI6565">
        <f t="shared" ca="1" si="594"/>
        <v>0.72611932399205081</v>
      </c>
      <c r="AX6565">
        <f t="shared" ca="1" si="595"/>
        <v>0.6209071426705417</v>
      </c>
    </row>
    <row r="6566" spans="1:50">
      <c r="A6566">
        <f t="shared" ca="1" si="591"/>
        <v>0.55747002450057404</v>
      </c>
      <c r="R6566">
        <f t="shared" ca="1" si="592"/>
        <v>1.060986618960138</v>
      </c>
      <c r="AH6566">
        <f t="shared" ca="1" si="593"/>
        <v>10.663700702203265</v>
      </c>
      <c r="AI6566">
        <f t="shared" ca="1" si="594"/>
        <v>0.2263277787770781</v>
      </c>
      <c r="AX6566">
        <f t="shared" ca="1" si="595"/>
        <v>5.5501916448635473</v>
      </c>
    </row>
    <row r="6567" spans="1:50">
      <c r="A6567">
        <f t="shared" ca="1" si="591"/>
        <v>3.6617844907249619E-2</v>
      </c>
      <c r="R6567">
        <f t="shared" ca="1" si="592"/>
        <v>-1.187981843081878</v>
      </c>
      <c r="AH6567">
        <f t="shared" ca="1" si="593"/>
        <v>33.837262480007659</v>
      </c>
      <c r="AI6567">
        <f t="shared" ca="1" si="594"/>
        <v>0.86938295792991593</v>
      </c>
      <c r="AX6567">
        <f t="shared" ca="1" si="595"/>
        <v>1.9124246488363723</v>
      </c>
    </row>
    <row r="6568" spans="1:50">
      <c r="A6568">
        <f t="shared" ca="1" si="591"/>
        <v>0.46537659167321632</v>
      </c>
      <c r="R6568">
        <f t="shared" ca="1" si="592"/>
        <v>-1.5840220870652924</v>
      </c>
      <c r="AH6568">
        <f t="shared" ca="1" si="593"/>
        <v>15.909340806200838</v>
      </c>
      <c r="AI6568">
        <f t="shared" ca="1" si="594"/>
        <v>0.41891347786611821</v>
      </c>
      <c r="AX6568">
        <f t="shared" ca="1" si="595"/>
        <v>0.69624560792512225</v>
      </c>
    </row>
    <row r="6569" spans="1:50">
      <c r="A6569">
        <f t="shared" ca="1" si="591"/>
        <v>4.8923982263403776E-2</v>
      </c>
      <c r="R6569">
        <f t="shared" ca="1" si="592"/>
        <v>5.3922473284004568E-2</v>
      </c>
      <c r="AH6569">
        <f t="shared" ca="1" si="593"/>
        <v>5.9217149738762247</v>
      </c>
      <c r="AI6569">
        <f t="shared" ca="1" si="594"/>
        <v>7.0133416463659781E-2</v>
      </c>
      <c r="AX6569">
        <f t="shared" ca="1" si="595"/>
        <v>0.35394406004749335</v>
      </c>
    </row>
    <row r="6570" spans="1:50">
      <c r="A6570">
        <f t="shared" ca="1" si="591"/>
        <v>0.35923543365069699</v>
      </c>
      <c r="R6570">
        <f t="shared" ca="1" si="592"/>
        <v>2.4769583884637085</v>
      </c>
      <c r="AH6570">
        <f t="shared" ca="1" si="593"/>
        <v>9.2069774041708818</v>
      </c>
      <c r="AI6570">
        <f t="shared" ca="1" si="594"/>
        <v>0.16953686584182637</v>
      </c>
      <c r="AX6570">
        <f t="shared" ca="1" si="595"/>
        <v>1.7589686231166901</v>
      </c>
    </row>
    <row r="6571" spans="1:50">
      <c r="A6571">
        <f t="shared" ca="1" si="591"/>
        <v>0.57870480962293502</v>
      </c>
      <c r="R6571">
        <f t="shared" ca="1" si="592"/>
        <v>-2.0944957454412312</v>
      </c>
      <c r="AH6571">
        <f t="shared" ca="1" si="593"/>
        <v>12.608775475972436</v>
      </c>
      <c r="AI6571">
        <f t="shared" ca="1" si="594"/>
        <v>0.30094816429687998</v>
      </c>
      <c r="AX6571">
        <f t="shared" ca="1" si="595"/>
        <v>0.40692172780101821</v>
      </c>
    </row>
    <row r="6572" spans="1:50">
      <c r="A6572">
        <f t="shared" ca="1" si="591"/>
        <v>0.27674516706493157</v>
      </c>
      <c r="R6572">
        <f t="shared" ca="1" si="592"/>
        <v>-1.3706434443836959</v>
      </c>
      <c r="AH6572">
        <f t="shared" ca="1" si="593"/>
        <v>11.040373947944673</v>
      </c>
      <c r="AI6572">
        <f t="shared" ca="1" si="594"/>
        <v>0.24107376894200594</v>
      </c>
      <c r="AX6572">
        <f t="shared" ca="1" si="595"/>
        <v>3.0320081235869618</v>
      </c>
    </row>
    <row r="6573" spans="1:50">
      <c r="A6573">
        <f t="shared" ca="1" si="591"/>
        <v>8.3713825680109877E-2</v>
      </c>
      <c r="R6573">
        <f t="shared" ca="1" si="592"/>
        <v>2.2463698795783225E-2</v>
      </c>
      <c r="AH6573">
        <f t="shared" ca="1" si="593"/>
        <v>16.750977868561804</v>
      </c>
      <c r="AI6573">
        <f t="shared" ca="1" si="594"/>
        <v>0.44725126365156653</v>
      </c>
      <c r="AX6573">
        <f t="shared" ca="1" si="595"/>
        <v>1.4362363346027782</v>
      </c>
    </row>
    <row r="6574" spans="1:50">
      <c r="A6574">
        <f t="shared" ca="1" si="591"/>
        <v>4.072434216047971E-2</v>
      </c>
      <c r="R6574">
        <f t="shared" ca="1" si="592"/>
        <v>-1.6431565890605897</v>
      </c>
      <c r="AH6574">
        <f t="shared" ca="1" si="593"/>
        <v>30.810203580605034</v>
      </c>
      <c r="AI6574">
        <f t="shared" ca="1" si="594"/>
        <v>0.81587585669108809</v>
      </c>
      <c r="AX6574">
        <f t="shared" ca="1" si="595"/>
        <v>2.9001276286449182</v>
      </c>
    </row>
    <row r="6575" spans="1:50">
      <c r="A6575">
        <f t="shared" ca="1" si="591"/>
        <v>0.4928719306553857</v>
      </c>
      <c r="R6575">
        <f t="shared" ca="1" si="592"/>
        <v>0.38656184882627626</v>
      </c>
      <c r="AH6575">
        <f t="shared" ca="1" si="593"/>
        <v>24.115591229475367</v>
      </c>
      <c r="AI6575">
        <f t="shared" ca="1" si="594"/>
        <v>0.66499869130019373</v>
      </c>
      <c r="AX6575">
        <f t="shared" ca="1" si="595"/>
        <v>2.6379769783959435</v>
      </c>
    </row>
    <row r="6576" spans="1:50">
      <c r="A6576">
        <f t="shared" ca="1" si="591"/>
        <v>0.89821701967475476</v>
      </c>
      <c r="R6576">
        <f t="shared" ca="1" si="592"/>
        <v>0.76816199233669724</v>
      </c>
      <c r="AH6576">
        <f t="shared" ca="1" si="593"/>
        <v>4.3764528260278492</v>
      </c>
      <c r="AI6576">
        <f t="shared" ca="1" si="594"/>
        <v>3.8306678676894301E-2</v>
      </c>
      <c r="AX6576">
        <f t="shared" ca="1" si="595"/>
        <v>1.4534406789107333</v>
      </c>
    </row>
    <row r="6577" spans="1:50">
      <c r="A6577">
        <f t="shared" ca="1" si="591"/>
        <v>0.62875827198764678</v>
      </c>
      <c r="R6577">
        <f t="shared" ca="1" si="592"/>
        <v>-0.38903805472300018</v>
      </c>
      <c r="AH6577">
        <f t="shared" ca="1" si="593"/>
        <v>14.860012296345495</v>
      </c>
      <c r="AI6577">
        <f t="shared" ca="1" si="594"/>
        <v>0.38259063209350508</v>
      </c>
      <c r="AX6577">
        <f t="shared" ca="1" si="595"/>
        <v>1.8861924625868502</v>
      </c>
    </row>
    <row r="6578" spans="1:50">
      <c r="A6578">
        <f t="shared" ca="1" si="591"/>
        <v>0.89889333235575897</v>
      </c>
      <c r="R6578">
        <f t="shared" ca="1" si="592"/>
        <v>3.4569626556987788E-2</v>
      </c>
      <c r="AH6578">
        <f t="shared" ca="1" si="593"/>
        <v>7.8017807738917524</v>
      </c>
      <c r="AI6578">
        <f t="shared" ca="1" si="594"/>
        <v>0.12173556648773398</v>
      </c>
      <c r="AX6578">
        <f t="shared" ca="1" si="595"/>
        <v>1.6901006292486729</v>
      </c>
    </row>
    <row r="6579" spans="1:50">
      <c r="A6579">
        <f t="shared" ca="1" si="591"/>
        <v>0.82810055745580158</v>
      </c>
      <c r="R6579">
        <f t="shared" ca="1" si="592"/>
        <v>-1.4558925516966106</v>
      </c>
      <c r="AH6579">
        <f t="shared" ca="1" si="593"/>
        <v>16.184585348325122</v>
      </c>
      <c r="AI6579">
        <f t="shared" ca="1" si="594"/>
        <v>0.42825886596764595</v>
      </c>
      <c r="AX6579">
        <f t="shared" ca="1" si="595"/>
        <v>5.9044685037461493</v>
      </c>
    </row>
    <row r="6580" spans="1:50">
      <c r="A6580">
        <f t="shared" ca="1" si="591"/>
        <v>0.94571002006565574</v>
      </c>
      <c r="R6580">
        <f t="shared" ca="1" si="592"/>
        <v>0.22671881186398465</v>
      </c>
      <c r="AH6580">
        <f t="shared" ca="1" si="593"/>
        <v>16.359501572045914</v>
      </c>
      <c r="AI6580">
        <f t="shared" ca="1" si="594"/>
        <v>0.43415843275940924</v>
      </c>
      <c r="AX6580">
        <f t="shared" ca="1" si="595"/>
        <v>1.88924368326936</v>
      </c>
    </row>
    <row r="6581" spans="1:50">
      <c r="A6581">
        <f t="shared" ca="1" si="591"/>
        <v>0.63756572149451174</v>
      </c>
      <c r="R6581">
        <f t="shared" ca="1" si="592"/>
        <v>0.82979466682482905</v>
      </c>
      <c r="AH6581">
        <f t="shared" ca="1" si="593"/>
        <v>6.6460470652882941</v>
      </c>
      <c r="AI6581">
        <f t="shared" ca="1" si="594"/>
        <v>8.8339883188054302E-2</v>
      </c>
      <c r="AX6581">
        <f t="shared" ca="1" si="595"/>
        <v>6.6693094857688333</v>
      </c>
    </row>
    <row r="6582" spans="1:50">
      <c r="A6582">
        <f t="shared" ca="1" si="591"/>
        <v>0.17772392767157585</v>
      </c>
      <c r="R6582">
        <f t="shared" ca="1" si="592"/>
        <v>0.5518672347489918</v>
      </c>
      <c r="AH6582">
        <f t="shared" ca="1" si="593"/>
        <v>9.9922300529210091</v>
      </c>
      <c r="AI6582">
        <f t="shared" ca="1" si="594"/>
        <v>0.19968932286099561</v>
      </c>
      <c r="AX6582">
        <f t="shared" ca="1" si="595"/>
        <v>1.1356554974890416</v>
      </c>
    </row>
    <row r="6583" spans="1:50">
      <c r="A6583">
        <f t="shared" ca="1" si="591"/>
        <v>0.30559540993083989</v>
      </c>
      <c r="R6583">
        <f t="shared" ca="1" si="592"/>
        <v>1.1488474554009342</v>
      </c>
      <c r="AH6583">
        <f t="shared" ca="1" si="593"/>
        <v>7.5473860518119613</v>
      </c>
      <c r="AI6583">
        <f t="shared" ca="1" si="594"/>
        <v>0.1139260724301715</v>
      </c>
      <c r="AX6583">
        <f t="shared" ca="1" si="595"/>
        <v>0.26156870436158641</v>
      </c>
    </row>
    <row r="6584" spans="1:50">
      <c r="A6584">
        <f t="shared" ca="1" si="591"/>
        <v>0.1312602564691101</v>
      </c>
      <c r="R6584">
        <f t="shared" ca="1" si="592"/>
        <v>1.5464176440639259</v>
      </c>
      <c r="AH6584">
        <f t="shared" ca="1" si="593"/>
        <v>16.889337555783591</v>
      </c>
      <c r="AI6584">
        <f t="shared" ca="1" si="594"/>
        <v>0.45184201625257858</v>
      </c>
      <c r="AX6584">
        <f t="shared" ca="1" si="595"/>
        <v>1.8697220036425719</v>
      </c>
    </row>
    <row r="6585" spans="1:50">
      <c r="A6585">
        <f t="shared" ca="1" si="591"/>
        <v>0.4283914390183311</v>
      </c>
      <c r="R6585">
        <f t="shared" ca="1" si="592"/>
        <v>-0.39124089869537787</v>
      </c>
      <c r="AH6585">
        <f t="shared" ca="1" si="593"/>
        <v>19.188809425345433</v>
      </c>
      <c r="AI6585">
        <f t="shared" ca="1" si="594"/>
        <v>0.52533526768615879</v>
      </c>
      <c r="AX6585">
        <f t="shared" ca="1" si="595"/>
        <v>4.4023866529288984</v>
      </c>
    </row>
    <row r="6586" spans="1:50">
      <c r="A6586">
        <f t="shared" ca="1" si="591"/>
        <v>0.64776805205560062</v>
      </c>
      <c r="R6586">
        <f t="shared" ca="1" si="592"/>
        <v>0.18446985971939928</v>
      </c>
      <c r="AH6586">
        <f t="shared" ca="1" si="593"/>
        <v>2.1148712132937906</v>
      </c>
      <c r="AI6586">
        <f t="shared" ca="1" si="594"/>
        <v>8.9453604976375001E-3</v>
      </c>
      <c r="AX6586">
        <f t="shared" ca="1" si="595"/>
        <v>2.1497695614554986</v>
      </c>
    </row>
    <row r="6587" spans="1:50">
      <c r="A6587">
        <f t="shared" ca="1" si="591"/>
        <v>0.559423126766465</v>
      </c>
      <c r="R6587">
        <f t="shared" ca="1" si="592"/>
        <v>0.36617856678803318</v>
      </c>
      <c r="AH6587">
        <f t="shared" ca="1" si="593"/>
        <v>22.089569533649975</v>
      </c>
      <c r="AI6587">
        <f t="shared" ca="1" si="594"/>
        <v>0.61050393559152016</v>
      </c>
      <c r="AX6587">
        <f t="shared" ca="1" si="595"/>
        <v>0.12985140556434643</v>
      </c>
    </row>
    <row r="6588" spans="1:50">
      <c r="A6588">
        <f t="shared" ca="1" si="591"/>
        <v>0.39235977089805962</v>
      </c>
      <c r="R6588">
        <f t="shared" ca="1" si="592"/>
        <v>0.72318362031636818</v>
      </c>
      <c r="AH6588">
        <f t="shared" ca="1" si="593"/>
        <v>7.5602236600165424</v>
      </c>
      <c r="AI6588">
        <f t="shared" ca="1" si="594"/>
        <v>0.11431396357894785</v>
      </c>
      <c r="AX6588">
        <f t="shared" ca="1" si="595"/>
        <v>4.2987913697932321</v>
      </c>
    </row>
    <row r="6589" spans="1:50">
      <c r="A6589">
        <f t="shared" ca="1" si="591"/>
        <v>0.54219633314251048</v>
      </c>
      <c r="R6589">
        <f t="shared" ca="1" si="592"/>
        <v>0.50663921490329145</v>
      </c>
      <c r="AH6589">
        <f t="shared" ca="1" si="593"/>
        <v>11.947746834284501</v>
      </c>
      <c r="AI6589">
        <f t="shared" ca="1" si="594"/>
        <v>0.27601301450614746</v>
      </c>
      <c r="AX6589">
        <f t="shared" ca="1" si="595"/>
        <v>0.52746614287828231</v>
      </c>
    </row>
    <row r="6590" spans="1:50">
      <c r="A6590">
        <f t="shared" ca="1" si="591"/>
        <v>0.19868675355290899</v>
      </c>
      <c r="R6590">
        <f t="shared" ca="1" si="592"/>
        <v>-0.31201353524147141</v>
      </c>
      <c r="AH6590">
        <f t="shared" ca="1" si="593"/>
        <v>15.866143717112138</v>
      </c>
      <c r="AI6590">
        <f t="shared" ca="1" si="594"/>
        <v>0.41743992762957838</v>
      </c>
      <c r="AX6590">
        <f t="shared" ca="1" si="595"/>
        <v>4.3198278758907209</v>
      </c>
    </row>
    <row r="6591" spans="1:50">
      <c r="A6591">
        <f t="shared" ca="1" si="591"/>
        <v>6.5757271316465249E-2</v>
      </c>
      <c r="R6591">
        <f t="shared" ca="1" si="592"/>
        <v>0.19397766392396584</v>
      </c>
      <c r="AH6591">
        <f t="shared" ca="1" si="593"/>
        <v>41.349402141186381</v>
      </c>
      <c r="AI6591">
        <f t="shared" ca="1" si="594"/>
        <v>0.9625835783425446</v>
      </c>
      <c r="AX6591">
        <f t="shared" ca="1" si="595"/>
        <v>0.6069213838831492</v>
      </c>
    </row>
    <row r="6592" spans="1:50">
      <c r="A6592">
        <f t="shared" ca="1" si="591"/>
        <v>0.54122360517991575</v>
      </c>
      <c r="R6592">
        <f t="shared" ca="1" si="592"/>
        <v>0.77924846666433434</v>
      </c>
      <c r="AH6592">
        <f t="shared" ca="1" si="593"/>
        <v>26.754434978473668</v>
      </c>
      <c r="AI6592">
        <f t="shared" ca="1" si="594"/>
        <v>0.72982185341499572</v>
      </c>
      <c r="AX6592">
        <f t="shared" ca="1" si="595"/>
        <v>3.7939099358651385</v>
      </c>
    </row>
    <row r="6593" spans="1:50">
      <c r="A6593">
        <f t="shared" ca="1" si="591"/>
        <v>0.36134025429020644</v>
      </c>
      <c r="R6593">
        <f t="shared" ca="1" si="592"/>
        <v>1.5423577716923755</v>
      </c>
      <c r="AH6593">
        <f t="shared" ca="1" si="593"/>
        <v>23.535940540291886</v>
      </c>
      <c r="AI6593">
        <f t="shared" ca="1" si="594"/>
        <v>0.64982677845651671</v>
      </c>
      <c r="AX6593">
        <f t="shared" ca="1" si="595"/>
        <v>3.2857322505268374</v>
      </c>
    </row>
    <row r="6594" spans="1:50">
      <c r="A6594">
        <f t="shared" ca="1" si="591"/>
        <v>1.4679891642487286E-3</v>
      </c>
      <c r="R6594">
        <f t="shared" ca="1" si="592"/>
        <v>1.728651921705278</v>
      </c>
      <c r="AH6594">
        <f t="shared" ca="1" si="593"/>
        <v>17.252870243720118</v>
      </c>
      <c r="AI6594">
        <f t="shared" ca="1" si="594"/>
        <v>0.46381274636268421</v>
      </c>
      <c r="AX6594">
        <f t="shared" ca="1" si="595"/>
        <v>5.2797013762524263E-2</v>
      </c>
    </row>
    <row r="6595" spans="1:50">
      <c r="A6595">
        <f t="shared" ref="A6595:A6658" ca="1" si="596">RAND()</f>
        <v>9.9568987302246725E-2</v>
      </c>
      <c r="R6595">
        <f t="shared" ref="R6595:R6658" ca="1" si="597">_xlfn.NORM.INV(RAND(),0,1)</f>
        <v>-0.48978628843674232</v>
      </c>
      <c r="AH6595">
        <f t="shared" ref="AH6595:AH6658" ca="1" si="598">IF(AI6595&lt;$AL$4,$AL$1+SQRT(AI6595*($AL$2-$AL$1)*($AL$3-$AL$1)),$AL$2-SQRT((1-AI6595)*($AL$2-$AL$1)*($AL$2-$AL$3)))</f>
        <v>10.836936599595347</v>
      </c>
      <c r="AI6595">
        <f t="shared" ref="AI6595:AI6658" ca="1" si="599">RAND()</f>
        <v>0.23312723254794276</v>
      </c>
      <c r="AX6595">
        <f t="shared" ref="AX6595:AX6658" ca="1" si="600">-LN(1-RAND())/$AW$2</f>
        <v>1.8014658291636714</v>
      </c>
    </row>
    <row r="6596" spans="1:50">
      <c r="A6596">
        <f t="shared" ca="1" si="596"/>
        <v>0.14237347469143724</v>
      </c>
      <c r="R6596">
        <f t="shared" ca="1" si="597"/>
        <v>-0.41667588502473801</v>
      </c>
      <c r="AH6596">
        <f t="shared" ca="1" si="598"/>
        <v>18.351654974063035</v>
      </c>
      <c r="AI6596">
        <f t="shared" ca="1" si="599"/>
        <v>0.49919112855962544</v>
      </c>
      <c r="AX6596">
        <f t="shared" ca="1" si="600"/>
        <v>7.1653458376047113E-2</v>
      </c>
    </row>
    <row r="6597" spans="1:50">
      <c r="A6597">
        <f t="shared" ca="1" si="596"/>
        <v>0.21008025928853191</v>
      </c>
      <c r="R6597">
        <f t="shared" ca="1" si="597"/>
        <v>-0.48185672106713717</v>
      </c>
      <c r="AH6597">
        <f t="shared" ca="1" si="598"/>
        <v>21.238109091459727</v>
      </c>
      <c r="AI6597">
        <f t="shared" ca="1" si="599"/>
        <v>0.58637681568261424</v>
      </c>
      <c r="AX6597">
        <f t="shared" ca="1" si="600"/>
        <v>1.2276102258832426</v>
      </c>
    </row>
    <row r="6598" spans="1:50">
      <c r="A6598">
        <f t="shared" ca="1" si="596"/>
        <v>0.36905046659605378</v>
      </c>
      <c r="R6598">
        <f t="shared" ca="1" si="597"/>
        <v>2.5023458865390196</v>
      </c>
      <c r="AH6598">
        <f t="shared" ca="1" si="598"/>
        <v>8.164405805372521</v>
      </c>
      <c r="AI6598">
        <f t="shared" ca="1" si="599"/>
        <v>0.13331504430960106</v>
      </c>
      <c r="AX6598">
        <f t="shared" ca="1" si="600"/>
        <v>0.9730063185934924</v>
      </c>
    </row>
    <row r="6599" spans="1:50">
      <c r="A6599">
        <f t="shared" ca="1" si="596"/>
        <v>0.5886335998048714</v>
      </c>
      <c r="R6599">
        <f t="shared" ca="1" si="597"/>
        <v>0.89628253742544772</v>
      </c>
      <c r="AH6599">
        <f t="shared" ca="1" si="598"/>
        <v>25.162251251697228</v>
      </c>
      <c r="AI6599">
        <f t="shared" ca="1" si="599"/>
        <v>0.69154311855809203</v>
      </c>
      <c r="AX6599">
        <f t="shared" ca="1" si="600"/>
        <v>1.6405246566112162</v>
      </c>
    </row>
    <row r="6600" spans="1:50">
      <c r="A6600">
        <f t="shared" ca="1" si="596"/>
        <v>0.63138106607896349</v>
      </c>
      <c r="R6600">
        <f t="shared" ca="1" si="597"/>
        <v>0.24047991647473985</v>
      </c>
      <c r="AH6600">
        <f t="shared" ca="1" si="598"/>
        <v>12.407959024690555</v>
      </c>
      <c r="AI6600">
        <f t="shared" ca="1" si="599"/>
        <v>0.2934192276553278</v>
      </c>
      <c r="AX6600">
        <f t="shared" ca="1" si="600"/>
        <v>0.16526887974542168</v>
      </c>
    </row>
    <row r="6601" spans="1:50">
      <c r="A6601">
        <f t="shared" ca="1" si="596"/>
        <v>0.32702388421369932</v>
      </c>
      <c r="R6601">
        <f t="shared" ca="1" si="597"/>
        <v>-0.55955976647245731</v>
      </c>
      <c r="AH6601">
        <f t="shared" ca="1" si="598"/>
        <v>10.190157325942884</v>
      </c>
      <c r="AI6601">
        <f t="shared" ca="1" si="599"/>
        <v>0.20758821313341058</v>
      </c>
      <c r="AX6601">
        <f t="shared" ca="1" si="600"/>
        <v>8.3013553911687188E-3</v>
      </c>
    </row>
    <row r="6602" spans="1:50">
      <c r="A6602">
        <f t="shared" ca="1" si="596"/>
        <v>0.81150516498535052</v>
      </c>
      <c r="R6602">
        <f t="shared" ca="1" si="597"/>
        <v>-0.15829285242654337</v>
      </c>
      <c r="AH6602">
        <f t="shared" ca="1" si="598"/>
        <v>21.845406584664612</v>
      </c>
      <c r="AI6602">
        <f t="shared" ca="1" si="599"/>
        <v>0.60365943480857664</v>
      </c>
      <c r="AX6602">
        <f t="shared" ca="1" si="600"/>
        <v>3.3047539832719344</v>
      </c>
    </row>
    <row r="6603" spans="1:50">
      <c r="A6603">
        <f t="shared" ca="1" si="596"/>
        <v>0.87242951420312287</v>
      </c>
      <c r="R6603">
        <f t="shared" ca="1" si="597"/>
        <v>-0.69366387568231369</v>
      </c>
      <c r="AH6603">
        <f t="shared" ca="1" si="598"/>
        <v>14.785442657639862</v>
      </c>
      <c r="AI6603">
        <f t="shared" ca="1" si="599"/>
        <v>0.37996747559081501</v>
      </c>
      <c r="AX6603">
        <f t="shared" ca="1" si="600"/>
        <v>6.3651001861812091</v>
      </c>
    </row>
    <row r="6604" spans="1:50">
      <c r="A6604">
        <f t="shared" ca="1" si="596"/>
        <v>0.79935424319601589</v>
      </c>
      <c r="R6604">
        <f t="shared" ca="1" si="597"/>
        <v>0.30569234779474347</v>
      </c>
      <c r="AH6604">
        <f t="shared" ca="1" si="598"/>
        <v>21.196018326824859</v>
      </c>
      <c r="AI6604">
        <f t="shared" ca="1" si="599"/>
        <v>0.58516531988569531</v>
      </c>
      <c r="AX6604">
        <f t="shared" ca="1" si="600"/>
        <v>2.9128579329618501E-2</v>
      </c>
    </row>
    <row r="6605" spans="1:50">
      <c r="A6605">
        <f t="shared" ca="1" si="596"/>
        <v>0.34215997693059275</v>
      </c>
      <c r="R6605">
        <f t="shared" ca="1" si="597"/>
        <v>-2.1633437956449701</v>
      </c>
      <c r="AH6605">
        <f t="shared" ca="1" si="598"/>
        <v>11.204412765183903</v>
      </c>
      <c r="AI6605">
        <f t="shared" ca="1" si="599"/>
        <v>0.24745120555288702</v>
      </c>
      <c r="AX6605">
        <f t="shared" ca="1" si="600"/>
        <v>1.2646418188602842</v>
      </c>
    </row>
    <row r="6606" spans="1:50">
      <c r="A6606">
        <f t="shared" ca="1" si="596"/>
        <v>0.50622403476369171</v>
      </c>
      <c r="R6606">
        <f t="shared" ca="1" si="597"/>
        <v>0.37915460049454497</v>
      </c>
      <c r="AH6606">
        <f t="shared" ca="1" si="598"/>
        <v>22.026222435643206</v>
      </c>
      <c r="AI6606">
        <f t="shared" ca="1" si="599"/>
        <v>0.60873388438994425</v>
      </c>
      <c r="AX6606">
        <f t="shared" ca="1" si="600"/>
        <v>0.99888421249984383</v>
      </c>
    </row>
    <row r="6607" spans="1:50">
      <c r="A6607">
        <f t="shared" ca="1" si="596"/>
        <v>0.30474019978306588</v>
      </c>
      <c r="R6607">
        <f t="shared" ca="1" si="597"/>
        <v>0.50969888813785225</v>
      </c>
      <c r="AH6607">
        <f t="shared" ca="1" si="598"/>
        <v>31.857092809038029</v>
      </c>
      <c r="AI6607">
        <f t="shared" ca="1" si="599"/>
        <v>0.83541745933007017</v>
      </c>
      <c r="AX6607">
        <f t="shared" ca="1" si="600"/>
        <v>5.7887433287296071E-2</v>
      </c>
    </row>
    <row r="6608" spans="1:50">
      <c r="A6608">
        <f t="shared" ca="1" si="596"/>
        <v>1.2658008714050983E-2</v>
      </c>
      <c r="R6608">
        <f t="shared" ca="1" si="597"/>
        <v>-0.7232363563313825</v>
      </c>
      <c r="AH6608">
        <f t="shared" ca="1" si="598"/>
        <v>13.312795666202518</v>
      </c>
      <c r="AI6608">
        <f t="shared" ca="1" si="599"/>
        <v>0.32702451908509556</v>
      </c>
      <c r="AX6608">
        <f t="shared" ca="1" si="600"/>
        <v>0.65079678621680703</v>
      </c>
    </row>
    <row r="6609" spans="1:50">
      <c r="A6609">
        <f t="shared" ca="1" si="596"/>
        <v>0.8937010441736758</v>
      </c>
      <c r="R6609">
        <f t="shared" ca="1" si="597"/>
        <v>-0.61976195576020776</v>
      </c>
      <c r="AH6609">
        <f t="shared" ca="1" si="598"/>
        <v>7.2846403029682918</v>
      </c>
      <c r="AI6609">
        <f t="shared" ca="1" si="599"/>
        <v>0.10613196868725994</v>
      </c>
      <c r="AX6609">
        <f t="shared" ca="1" si="600"/>
        <v>0.66046872264729728</v>
      </c>
    </row>
    <row r="6610" spans="1:50">
      <c r="A6610">
        <f t="shared" ca="1" si="596"/>
        <v>1.1178411760928153E-3</v>
      </c>
      <c r="R6610">
        <f t="shared" ca="1" si="597"/>
        <v>-8.1041492159788744E-2</v>
      </c>
      <c r="AH6610">
        <f t="shared" ca="1" si="598"/>
        <v>0.5668679661554471</v>
      </c>
      <c r="AI6610">
        <f t="shared" ca="1" si="599"/>
        <v>6.4267858210642625E-4</v>
      </c>
      <c r="AX6610">
        <f t="shared" ca="1" si="600"/>
        <v>2.3862935506738907</v>
      </c>
    </row>
    <row r="6611" spans="1:50">
      <c r="A6611">
        <f t="shared" ca="1" si="596"/>
        <v>0.99248400982661944</v>
      </c>
      <c r="R6611">
        <f t="shared" ca="1" si="597"/>
        <v>-0.60397399879945468</v>
      </c>
      <c r="AH6611">
        <f t="shared" ca="1" si="598"/>
        <v>10.227471512060347</v>
      </c>
      <c r="AI6611">
        <f t="shared" ca="1" si="599"/>
        <v>0.20907298883801428</v>
      </c>
      <c r="AX6611">
        <f t="shared" ca="1" si="600"/>
        <v>2.7401902687745121</v>
      </c>
    </row>
    <row r="6612" spans="1:50">
      <c r="A6612">
        <f t="shared" ca="1" si="596"/>
        <v>0.86074916820618463</v>
      </c>
      <c r="R6612">
        <f t="shared" ca="1" si="597"/>
        <v>-1.0458090300064316</v>
      </c>
      <c r="AH6612">
        <f t="shared" ca="1" si="598"/>
        <v>43.857336849683833</v>
      </c>
      <c r="AI6612">
        <f t="shared" ca="1" si="599"/>
        <v>0.98113384471087395</v>
      </c>
      <c r="AX6612">
        <f t="shared" ca="1" si="600"/>
        <v>3.8884111964084518</v>
      </c>
    </row>
    <row r="6613" spans="1:50">
      <c r="A6613">
        <f t="shared" ca="1" si="596"/>
        <v>0.3943001088349064</v>
      </c>
      <c r="R6613">
        <f t="shared" ca="1" si="597"/>
        <v>0.98661052417552308</v>
      </c>
      <c r="AH6613">
        <f t="shared" ca="1" si="598"/>
        <v>9.0267427359835626</v>
      </c>
      <c r="AI6613">
        <f t="shared" ca="1" si="599"/>
        <v>0.16296416884326403</v>
      </c>
      <c r="AX6613">
        <f t="shared" ca="1" si="600"/>
        <v>0.48754139575462113</v>
      </c>
    </row>
    <row r="6614" spans="1:50">
      <c r="A6614">
        <f t="shared" ca="1" si="596"/>
        <v>0.20584284102067274</v>
      </c>
      <c r="R6614">
        <f t="shared" ca="1" si="597"/>
        <v>-0.9012164651024287</v>
      </c>
      <c r="AH6614">
        <f t="shared" ca="1" si="598"/>
        <v>33.190533079531903</v>
      </c>
      <c r="AI6614">
        <f t="shared" ca="1" si="599"/>
        <v>0.85872091092484437</v>
      </c>
      <c r="AX6614">
        <f t="shared" ca="1" si="600"/>
        <v>1.3548378638460263</v>
      </c>
    </row>
    <row r="6615" spans="1:50">
      <c r="A6615">
        <f t="shared" ca="1" si="596"/>
        <v>0.62400252828009672</v>
      </c>
      <c r="R6615">
        <f t="shared" ca="1" si="597"/>
        <v>-0.64166648181765473</v>
      </c>
      <c r="AH6615">
        <f t="shared" ca="1" si="598"/>
        <v>9.4778658165320131</v>
      </c>
      <c r="AI6615">
        <f t="shared" ca="1" si="599"/>
        <v>0.17965988087237206</v>
      </c>
      <c r="AX6615">
        <f t="shared" ca="1" si="600"/>
        <v>1.3168513476836254</v>
      </c>
    </row>
    <row r="6616" spans="1:50">
      <c r="A6616">
        <f t="shared" ca="1" si="596"/>
        <v>0.422644875882354</v>
      </c>
      <c r="R6616">
        <f t="shared" ca="1" si="597"/>
        <v>-1.6057984382712496</v>
      </c>
      <c r="AH6616">
        <f t="shared" ca="1" si="598"/>
        <v>21.147896711498372</v>
      </c>
      <c r="AI6616">
        <f t="shared" ca="1" si="599"/>
        <v>0.58377806791481679</v>
      </c>
      <c r="AX6616">
        <f t="shared" ca="1" si="600"/>
        <v>0.88770551429069788</v>
      </c>
    </row>
    <row r="6617" spans="1:50">
      <c r="A6617">
        <f t="shared" ca="1" si="596"/>
        <v>0.6829855635867258</v>
      </c>
      <c r="R6617">
        <f t="shared" ca="1" si="597"/>
        <v>0.39705045447470527</v>
      </c>
      <c r="AH6617">
        <f t="shared" ca="1" si="598"/>
        <v>12.474411197876947</v>
      </c>
      <c r="AI6617">
        <f t="shared" ca="1" si="599"/>
        <v>0.29591509252698844</v>
      </c>
      <c r="AX6617">
        <f t="shared" ca="1" si="600"/>
        <v>1.2225155144762379</v>
      </c>
    </row>
    <row r="6618" spans="1:50">
      <c r="A6618">
        <f t="shared" ca="1" si="596"/>
        <v>0.25019755317309766</v>
      </c>
      <c r="R6618">
        <f t="shared" ca="1" si="597"/>
        <v>-0.57502994287287079</v>
      </c>
      <c r="AH6618">
        <f t="shared" ca="1" si="598"/>
        <v>22.455115230558931</v>
      </c>
      <c r="AI6618">
        <f t="shared" ca="1" si="599"/>
        <v>0.62063966151910677</v>
      </c>
      <c r="AX6618">
        <f t="shared" ca="1" si="600"/>
        <v>4.3580791884154664</v>
      </c>
    </row>
    <row r="6619" spans="1:50">
      <c r="A6619">
        <f t="shared" ca="1" si="596"/>
        <v>0.43403736168499818</v>
      </c>
      <c r="R6619">
        <f t="shared" ca="1" si="597"/>
        <v>-1.3563246627019294</v>
      </c>
      <c r="AH6619">
        <f t="shared" ca="1" si="598"/>
        <v>12.59062397565711</v>
      </c>
      <c r="AI6619">
        <f t="shared" ca="1" si="599"/>
        <v>0.30026929273465974</v>
      </c>
      <c r="AX6619">
        <f t="shared" ca="1" si="600"/>
        <v>3.5573036820059829</v>
      </c>
    </row>
    <row r="6620" spans="1:50">
      <c r="A6620">
        <f t="shared" ca="1" si="596"/>
        <v>0.86234710895377287</v>
      </c>
      <c r="R6620">
        <f t="shared" ca="1" si="597"/>
        <v>0.51661387007005333</v>
      </c>
      <c r="AH6620">
        <f t="shared" ca="1" si="598"/>
        <v>26.000088903186715</v>
      </c>
      <c r="AI6620">
        <f t="shared" ca="1" si="599"/>
        <v>0.71200213367252929</v>
      </c>
      <c r="AX6620">
        <f t="shared" ca="1" si="600"/>
        <v>2.6136280537352303</v>
      </c>
    </row>
    <row r="6621" spans="1:50">
      <c r="A6621">
        <f t="shared" ca="1" si="596"/>
        <v>0.63437754170321681</v>
      </c>
      <c r="R6621">
        <f t="shared" ca="1" si="597"/>
        <v>1.5793913622041096</v>
      </c>
      <c r="AH6621">
        <f t="shared" ca="1" si="598"/>
        <v>1.7712524467913451</v>
      </c>
      <c r="AI6621">
        <f t="shared" ca="1" si="599"/>
        <v>6.274670460528653E-3</v>
      </c>
      <c r="AX6621">
        <f t="shared" ca="1" si="600"/>
        <v>1.8485171370177396</v>
      </c>
    </row>
    <row r="6622" spans="1:50">
      <c r="A6622">
        <f t="shared" ca="1" si="596"/>
        <v>0.44389543529236353</v>
      </c>
      <c r="R6622">
        <f t="shared" ca="1" si="597"/>
        <v>-0.76957472448944797</v>
      </c>
      <c r="AH6622">
        <f t="shared" ca="1" si="598"/>
        <v>28.61565227855856</v>
      </c>
      <c r="AI6622">
        <f t="shared" ca="1" si="599"/>
        <v>0.77135483626424117</v>
      </c>
      <c r="AX6622">
        <f t="shared" ca="1" si="600"/>
        <v>0.10370131032678002</v>
      </c>
    </row>
    <row r="6623" spans="1:50">
      <c r="A6623">
        <f t="shared" ca="1" si="596"/>
        <v>0.36066708085669419</v>
      </c>
      <c r="R6623">
        <f t="shared" ca="1" si="597"/>
        <v>1.3592683687224241</v>
      </c>
      <c r="AH6623">
        <f t="shared" ca="1" si="598"/>
        <v>9.1222556631674827</v>
      </c>
      <c r="AI6623">
        <f t="shared" ca="1" si="599"/>
        <v>0.16643109676838241</v>
      </c>
      <c r="AX6623">
        <f t="shared" ca="1" si="600"/>
        <v>3.3624020408519084</v>
      </c>
    </row>
    <row r="6624" spans="1:50">
      <c r="A6624">
        <f t="shared" ca="1" si="596"/>
        <v>0.56203453418070193</v>
      </c>
      <c r="R6624">
        <f t="shared" ca="1" si="597"/>
        <v>-0.65799388161417383</v>
      </c>
      <c r="AH6624">
        <f t="shared" ca="1" si="598"/>
        <v>5.8038225812130726</v>
      </c>
      <c r="AI6624">
        <f t="shared" ca="1" si="599"/>
        <v>6.7368713108397538E-2</v>
      </c>
      <c r="AX6624">
        <f t="shared" ca="1" si="600"/>
        <v>10.777083181586299</v>
      </c>
    </row>
    <row r="6625" spans="1:50">
      <c r="A6625">
        <f t="shared" ca="1" si="596"/>
        <v>0.88916403406281797</v>
      </c>
      <c r="R6625">
        <f t="shared" ca="1" si="597"/>
        <v>-9.4314104589716716E-2</v>
      </c>
      <c r="AH6625">
        <f t="shared" ca="1" si="598"/>
        <v>12.211409392539544</v>
      </c>
      <c r="AI6625">
        <f t="shared" ca="1" si="599"/>
        <v>0.2860112099508757</v>
      </c>
      <c r="AX6625">
        <f t="shared" ca="1" si="600"/>
        <v>2.2795438608964922</v>
      </c>
    </row>
    <row r="6626" spans="1:50">
      <c r="A6626">
        <f t="shared" ca="1" si="596"/>
        <v>2.2747208967628718E-2</v>
      </c>
      <c r="R6626">
        <f t="shared" ca="1" si="597"/>
        <v>-6.6160087762365552E-2</v>
      </c>
      <c r="AH6626">
        <f t="shared" ca="1" si="598"/>
        <v>29.316065162543822</v>
      </c>
      <c r="AI6626">
        <f t="shared" ca="1" si="599"/>
        <v>0.78608741981993335</v>
      </c>
      <c r="AX6626">
        <f t="shared" ca="1" si="600"/>
        <v>3.2788168211101518E-2</v>
      </c>
    </row>
    <row r="6627" spans="1:50">
      <c r="A6627">
        <f t="shared" ca="1" si="596"/>
        <v>0.51746642178894342</v>
      </c>
      <c r="R6627">
        <f t="shared" ca="1" si="597"/>
        <v>-0.46846927813789568</v>
      </c>
      <c r="AH6627">
        <f t="shared" ca="1" si="598"/>
        <v>6.2712875019447889</v>
      </c>
      <c r="AI6627">
        <f t="shared" ca="1" si="599"/>
        <v>7.8658093864097833E-2</v>
      </c>
      <c r="AX6627">
        <f t="shared" ca="1" si="600"/>
        <v>0.67047431695719939</v>
      </c>
    </row>
    <row r="6628" spans="1:50">
      <c r="A6628">
        <f t="shared" ca="1" si="596"/>
        <v>1.0582758873917242E-2</v>
      </c>
      <c r="R6628">
        <f t="shared" ca="1" si="597"/>
        <v>-2.0442871158651927</v>
      </c>
      <c r="AH6628">
        <f t="shared" ca="1" si="598"/>
        <v>10.070672163630626</v>
      </c>
      <c r="AI6628">
        <f t="shared" ca="1" si="599"/>
        <v>0.20282438926786917</v>
      </c>
      <c r="AX6628">
        <f t="shared" ca="1" si="600"/>
        <v>2.3857770120120358</v>
      </c>
    </row>
    <row r="6629" spans="1:50">
      <c r="A6629">
        <f t="shared" ca="1" si="596"/>
        <v>0.17725842214942045</v>
      </c>
      <c r="R6629">
        <f t="shared" ca="1" si="597"/>
        <v>-0.11706491613254431</v>
      </c>
      <c r="AH6629">
        <f t="shared" ca="1" si="598"/>
        <v>7.5861127578295529</v>
      </c>
      <c r="AI6629">
        <f t="shared" ca="1" si="599"/>
        <v>0.11509821354900862</v>
      </c>
      <c r="AX6629">
        <f t="shared" ca="1" si="600"/>
        <v>1.4395863983903674</v>
      </c>
    </row>
    <row r="6630" spans="1:50">
      <c r="A6630">
        <f t="shared" ca="1" si="596"/>
        <v>0.19007378151735765</v>
      </c>
      <c r="R6630">
        <f t="shared" ca="1" si="597"/>
        <v>0.61636093742261411</v>
      </c>
      <c r="AH6630">
        <f t="shared" ca="1" si="598"/>
        <v>7.7078439088517783</v>
      </c>
      <c r="AI6630">
        <f t="shared" ca="1" si="599"/>
        <v>0.11882171544644693</v>
      </c>
      <c r="AX6630">
        <f t="shared" ca="1" si="600"/>
        <v>2.3946906309528195</v>
      </c>
    </row>
    <row r="6631" spans="1:50">
      <c r="A6631">
        <f t="shared" ca="1" si="596"/>
        <v>0.77918070243484316</v>
      </c>
      <c r="R6631">
        <f t="shared" ca="1" si="597"/>
        <v>-0.52380330469062664</v>
      </c>
      <c r="AH6631">
        <f t="shared" ca="1" si="598"/>
        <v>10.523296054532629</v>
      </c>
      <c r="AI6631">
        <f t="shared" ca="1" si="599"/>
        <v>0.22079492280096047</v>
      </c>
      <c r="AX6631">
        <f t="shared" ca="1" si="600"/>
        <v>0.16550008858162407</v>
      </c>
    </row>
    <row r="6632" spans="1:50">
      <c r="A6632">
        <f t="shared" ca="1" si="596"/>
        <v>0.79808206801523673</v>
      </c>
      <c r="R6632">
        <f t="shared" ca="1" si="597"/>
        <v>-0.3863078467503937</v>
      </c>
      <c r="AH6632">
        <f t="shared" ca="1" si="598"/>
        <v>7.7742436876320946</v>
      </c>
      <c r="AI6632">
        <f t="shared" ca="1" si="599"/>
        <v>0.12087772982937495</v>
      </c>
      <c r="AX6632">
        <f t="shared" ca="1" si="600"/>
        <v>1.9330758586342442</v>
      </c>
    </row>
    <row r="6633" spans="1:50">
      <c r="A6633">
        <f t="shared" ca="1" si="596"/>
        <v>0.27758229486207076</v>
      </c>
      <c r="R6633">
        <f t="shared" ca="1" si="597"/>
        <v>0.23150734668833844</v>
      </c>
      <c r="AH6633">
        <f t="shared" ca="1" si="598"/>
        <v>17.008454613178564</v>
      </c>
      <c r="AI6633">
        <f t="shared" ca="1" si="599"/>
        <v>0.45577896649465077</v>
      </c>
      <c r="AX6633">
        <f t="shared" ca="1" si="600"/>
        <v>0.44447529331323871</v>
      </c>
    </row>
    <row r="6634" spans="1:50">
      <c r="A6634">
        <f t="shared" ca="1" si="596"/>
        <v>0.35245598337415607</v>
      </c>
      <c r="R6634">
        <f t="shared" ca="1" si="597"/>
        <v>-1.3658814383400486</v>
      </c>
      <c r="AH6634">
        <f t="shared" ca="1" si="598"/>
        <v>8.4716104821939133</v>
      </c>
      <c r="AI6634">
        <f t="shared" ca="1" si="599"/>
        <v>0.1435363683240356</v>
      </c>
      <c r="AX6634">
        <f t="shared" ca="1" si="600"/>
        <v>0.55592531928130484</v>
      </c>
    </row>
    <row r="6635" spans="1:50">
      <c r="A6635">
        <f t="shared" ca="1" si="596"/>
        <v>2.7315232194368599E-2</v>
      </c>
      <c r="R6635">
        <f t="shared" ca="1" si="597"/>
        <v>0.37805245510451985</v>
      </c>
      <c r="AH6635">
        <f t="shared" ca="1" si="598"/>
        <v>30.503917954870989</v>
      </c>
      <c r="AI6635">
        <f t="shared" ca="1" si="599"/>
        <v>0.80995139244479908</v>
      </c>
      <c r="AX6635">
        <f t="shared" ca="1" si="600"/>
        <v>2.1511065859070042</v>
      </c>
    </row>
    <row r="6636" spans="1:50">
      <c r="A6636">
        <f t="shared" ca="1" si="596"/>
        <v>0.48825215159388258</v>
      </c>
      <c r="R6636">
        <f t="shared" ca="1" si="597"/>
        <v>-0.70804632570691972</v>
      </c>
      <c r="AH6636">
        <f t="shared" ca="1" si="598"/>
        <v>22.28062873591406</v>
      </c>
      <c r="AI6636">
        <f t="shared" ca="1" si="599"/>
        <v>0.61581822836188327</v>
      </c>
      <c r="AX6636">
        <f t="shared" ca="1" si="600"/>
        <v>0.41262325615010598</v>
      </c>
    </row>
    <row r="6637" spans="1:50">
      <c r="A6637">
        <f t="shared" ca="1" si="596"/>
        <v>0.48910158296687689</v>
      </c>
      <c r="R6637">
        <f t="shared" ca="1" si="597"/>
        <v>-1.9822316741146966</v>
      </c>
      <c r="AH6637">
        <f t="shared" ca="1" si="598"/>
        <v>38.028344002293657</v>
      </c>
      <c r="AI6637">
        <f t="shared" ca="1" si="599"/>
        <v>0.92833972633629092</v>
      </c>
      <c r="AX6637">
        <f t="shared" ca="1" si="600"/>
        <v>0.56398693769775599</v>
      </c>
    </row>
    <row r="6638" spans="1:50">
      <c r="A6638">
        <f t="shared" ca="1" si="596"/>
        <v>0.31778668589597858</v>
      </c>
      <c r="R6638">
        <f t="shared" ca="1" si="597"/>
        <v>0.56372898209796329</v>
      </c>
      <c r="AH6638">
        <f t="shared" ca="1" si="598"/>
        <v>11.749403766848552</v>
      </c>
      <c r="AI6638">
        <f t="shared" ca="1" si="599"/>
        <v>0.26844594390421006</v>
      </c>
      <c r="AX6638">
        <f t="shared" ca="1" si="600"/>
        <v>1.3847017088484954</v>
      </c>
    </row>
    <row r="6639" spans="1:50">
      <c r="A6639">
        <f t="shared" ca="1" si="596"/>
        <v>0.33290127348196974</v>
      </c>
      <c r="R6639">
        <f t="shared" ca="1" si="597"/>
        <v>1.844398740493856</v>
      </c>
      <c r="AH6639">
        <f t="shared" ca="1" si="598"/>
        <v>25.141646703351533</v>
      </c>
      <c r="AI6639">
        <f t="shared" ca="1" si="599"/>
        <v>0.69103113568950314</v>
      </c>
      <c r="AX6639">
        <f t="shared" ca="1" si="600"/>
        <v>3.2578603657306591</v>
      </c>
    </row>
    <row r="6640" spans="1:50">
      <c r="A6640">
        <f t="shared" ca="1" si="596"/>
        <v>0.61204794925144856</v>
      </c>
      <c r="R6640">
        <f t="shared" ca="1" si="597"/>
        <v>-0.14346427459174632</v>
      </c>
      <c r="AH6640">
        <f t="shared" ca="1" si="598"/>
        <v>14.216810526816033</v>
      </c>
      <c r="AI6640">
        <f t="shared" ca="1" si="599"/>
        <v>0.35978167556310803</v>
      </c>
      <c r="AX6640">
        <f t="shared" ca="1" si="600"/>
        <v>5.2941550252233416</v>
      </c>
    </row>
    <row r="6641" spans="1:50">
      <c r="A6641">
        <f t="shared" ca="1" si="596"/>
        <v>0.81713259474893929</v>
      </c>
      <c r="R6641">
        <f t="shared" ca="1" si="597"/>
        <v>1.2121541077239841</v>
      </c>
      <c r="AH6641">
        <f t="shared" ca="1" si="598"/>
        <v>22.166111854479848</v>
      </c>
      <c r="AI6641">
        <f t="shared" ca="1" si="599"/>
        <v>0.61263733535133635</v>
      </c>
      <c r="AX6641">
        <f t="shared" ca="1" si="600"/>
        <v>2.2844557745135101</v>
      </c>
    </row>
    <row r="6642" spans="1:50">
      <c r="A6642">
        <f t="shared" ca="1" si="596"/>
        <v>0.76026563006279302</v>
      </c>
      <c r="R6642">
        <f t="shared" ca="1" si="597"/>
        <v>0.17396315287686126</v>
      </c>
      <c r="AH6642">
        <f t="shared" ca="1" si="598"/>
        <v>4.807108444536345</v>
      </c>
      <c r="AI6642">
        <f t="shared" ca="1" si="599"/>
        <v>4.6216583195065275E-2</v>
      </c>
      <c r="AX6642">
        <f t="shared" ca="1" si="600"/>
        <v>3.118781120909579</v>
      </c>
    </row>
    <row r="6643" spans="1:50">
      <c r="A6643">
        <f t="shared" ca="1" si="596"/>
        <v>0.72567762207309205</v>
      </c>
      <c r="R6643">
        <f t="shared" ca="1" si="597"/>
        <v>0.69847718955889893</v>
      </c>
      <c r="AH6643">
        <f t="shared" ca="1" si="598"/>
        <v>21.678499030153578</v>
      </c>
      <c r="AI6643">
        <f t="shared" ca="1" si="599"/>
        <v>0.59894629140749411</v>
      </c>
      <c r="AX6643">
        <f t="shared" ca="1" si="600"/>
        <v>2.9304461781791553</v>
      </c>
    </row>
    <row r="6644" spans="1:50">
      <c r="A6644">
        <f t="shared" ca="1" si="596"/>
        <v>3.3709353799339259E-2</v>
      </c>
      <c r="R6644">
        <f t="shared" ca="1" si="597"/>
        <v>-0.37967318985821913</v>
      </c>
      <c r="AH6644">
        <f t="shared" ca="1" si="598"/>
        <v>24.940939514215319</v>
      </c>
      <c r="AI6644">
        <f t="shared" ca="1" si="599"/>
        <v>0.68602174378489245</v>
      </c>
      <c r="AX6644">
        <f t="shared" ca="1" si="600"/>
        <v>5.4185738300859737E-2</v>
      </c>
    </row>
    <row r="6645" spans="1:50">
      <c r="A6645">
        <f t="shared" ca="1" si="596"/>
        <v>7.6599151198830984E-2</v>
      </c>
      <c r="R6645">
        <f t="shared" ca="1" si="597"/>
        <v>-0.27056300404497718</v>
      </c>
      <c r="AH6645">
        <f t="shared" ca="1" si="598"/>
        <v>27.905275822557936</v>
      </c>
      <c r="AI6645">
        <f t="shared" ca="1" si="599"/>
        <v>0.75591158176137851</v>
      </c>
      <c r="AX6645">
        <f t="shared" ca="1" si="600"/>
        <v>2.0294448221678421</v>
      </c>
    </row>
    <row r="6646" spans="1:50">
      <c r="A6646">
        <f t="shared" ca="1" si="596"/>
        <v>0.35694656788773382</v>
      </c>
      <c r="R6646">
        <f t="shared" ca="1" si="597"/>
        <v>3.6756983664648257E-3</v>
      </c>
      <c r="AH6646">
        <f t="shared" ca="1" si="598"/>
        <v>14.593363582354193</v>
      </c>
      <c r="AI6646">
        <f t="shared" ca="1" si="599"/>
        <v>0.37318504879431902</v>
      </c>
      <c r="AX6646">
        <f t="shared" ca="1" si="600"/>
        <v>4.2219545115965111</v>
      </c>
    </row>
    <row r="6647" spans="1:50">
      <c r="A6647">
        <f t="shared" ca="1" si="596"/>
        <v>0.99951859554447786</v>
      </c>
      <c r="R6647">
        <f t="shared" ca="1" si="597"/>
        <v>-1.5248656759936867</v>
      </c>
      <c r="AH6647">
        <f t="shared" ca="1" si="598"/>
        <v>9.6745166199110315</v>
      </c>
      <c r="AI6647">
        <f t="shared" ca="1" si="599"/>
        <v>0.18719254365786953</v>
      </c>
      <c r="AX6647">
        <f t="shared" ca="1" si="600"/>
        <v>2.5916278059234967</v>
      </c>
    </row>
    <row r="6648" spans="1:50">
      <c r="A6648">
        <f t="shared" ca="1" si="596"/>
        <v>0.73190619135342283</v>
      </c>
      <c r="R6648">
        <f t="shared" ca="1" si="597"/>
        <v>0.72602255098437507</v>
      </c>
      <c r="AH6648">
        <f t="shared" ca="1" si="598"/>
        <v>13.167730987296622</v>
      </c>
      <c r="AI6648">
        <f t="shared" ca="1" si="599"/>
        <v>0.32169197968792529</v>
      </c>
      <c r="AX6648">
        <f t="shared" ca="1" si="600"/>
        <v>0.90949719086175795</v>
      </c>
    </row>
    <row r="6649" spans="1:50">
      <c r="A6649">
        <f t="shared" ca="1" si="596"/>
        <v>0.93568496800559275</v>
      </c>
      <c r="R6649">
        <f t="shared" ca="1" si="597"/>
        <v>-0.27472230997397373</v>
      </c>
      <c r="AH6649">
        <f t="shared" ca="1" si="598"/>
        <v>25.121608958732629</v>
      </c>
      <c r="AI6649">
        <f t="shared" ca="1" si="599"/>
        <v>0.69053282959889373</v>
      </c>
      <c r="AX6649">
        <f t="shared" ca="1" si="600"/>
        <v>6.9499683880924576E-2</v>
      </c>
    </row>
    <row r="6650" spans="1:50">
      <c r="A6650">
        <f t="shared" ca="1" si="596"/>
        <v>0.59960863707712186</v>
      </c>
      <c r="R6650">
        <f t="shared" ca="1" si="597"/>
        <v>1.1382800956260242</v>
      </c>
      <c r="AH6650">
        <f t="shared" ca="1" si="598"/>
        <v>15.60793958140156</v>
      </c>
      <c r="AI6650">
        <f t="shared" ca="1" si="599"/>
        <v>0.40859309008173716</v>
      </c>
      <c r="AX6650">
        <f t="shared" ca="1" si="600"/>
        <v>0.15522092090451381</v>
      </c>
    </row>
    <row r="6651" spans="1:50">
      <c r="A6651">
        <f t="shared" ca="1" si="596"/>
        <v>0.37884757103628686</v>
      </c>
      <c r="R6651">
        <f t="shared" ca="1" si="597"/>
        <v>0.25846716455761992</v>
      </c>
      <c r="AH6651">
        <f t="shared" ca="1" si="598"/>
        <v>5.1922520689318024</v>
      </c>
      <c r="AI6651">
        <f t="shared" ca="1" si="599"/>
        <v>5.3918963094653161E-2</v>
      </c>
      <c r="AX6651">
        <f t="shared" ca="1" si="600"/>
        <v>0.83365300157185507</v>
      </c>
    </row>
    <row r="6652" spans="1:50">
      <c r="A6652">
        <f t="shared" ca="1" si="596"/>
        <v>0.63402607751991624</v>
      </c>
      <c r="R6652">
        <f t="shared" ca="1" si="597"/>
        <v>0.71362983802944913</v>
      </c>
      <c r="AH6652">
        <f t="shared" ca="1" si="598"/>
        <v>29.715152288844461</v>
      </c>
      <c r="AI6652">
        <f t="shared" ca="1" si="599"/>
        <v>0.79426247666761396</v>
      </c>
      <c r="AX6652">
        <f t="shared" ca="1" si="600"/>
        <v>0.33595905917910512</v>
      </c>
    </row>
    <row r="6653" spans="1:50">
      <c r="A6653">
        <f t="shared" ca="1" si="596"/>
        <v>0.68909641252559883</v>
      </c>
      <c r="R6653">
        <f t="shared" ca="1" si="597"/>
        <v>8.5196377277114901E-3</v>
      </c>
      <c r="AH6653">
        <f t="shared" ca="1" si="598"/>
        <v>24.101862318224413</v>
      </c>
      <c r="AI6653">
        <f t="shared" ca="1" si="599"/>
        <v>0.66464323230789768</v>
      </c>
      <c r="AX6653">
        <f t="shared" ca="1" si="600"/>
        <v>1.8207523230084388</v>
      </c>
    </row>
    <row r="6654" spans="1:50">
      <c r="A6654">
        <f t="shared" ca="1" si="596"/>
        <v>0.87220603582650946</v>
      </c>
      <c r="R6654">
        <f t="shared" ca="1" si="597"/>
        <v>0.19131581055443131</v>
      </c>
      <c r="AH6654">
        <f t="shared" ca="1" si="598"/>
        <v>10.611432368152364</v>
      </c>
      <c r="AI6654">
        <f t="shared" ca="1" si="599"/>
        <v>0.22427036995568239</v>
      </c>
      <c r="AX6654">
        <f t="shared" ca="1" si="600"/>
        <v>0.68058464919247441</v>
      </c>
    </row>
    <row r="6655" spans="1:50">
      <c r="A6655">
        <f t="shared" ca="1" si="596"/>
        <v>0.98197774147806782</v>
      </c>
      <c r="R6655">
        <f t="shared" ca="1" si="597"/>
        <v>0.78214832603067119</v>
      </c>
      <c r="AH6655">
        <f t="shared" ca="1" si="598"/>
        <v>41.943625984158366</v>
      </c>
      <c r="AI6655">
        <f t="shared" ca="1" si="599"/>
        <v>0.96754741885843587</v>
      </c>
      <c r="AX6655">
        <f t="shared" ca="1" si="600"/>
        <v>6.9179349808083226E-2</v>
      </c>
    </row>
    <row r="6656" spans="1:50">
      <c r="A6656">
        <f t="shared" ca="1" si="596"/>
        <v>9.7996668871215942E-2</v>
      </c>
      <c r="R6656">
        <f t="shared" ca="1" si="597"/>
        <v>-0.36408038008782295</v>
      </c>
      <c r="AH6656">
        <f t="shared" ca="1" si="598"/>
        <v>14.525577983077604</v>
      </c>
      <c r="AI6656">
        <f t="shared" ca="1" si="599"/>
        <v>0.37078269128264574</v>
      </c>
      <c r="AX6656">
        <f t="shared" ca="1" si="600"/>
        <v>2.2858338321523304</v>
      </c>
    </row>
    <row r="6657" spans="1:50">
      <c r="A6657">
        <f t="shared" ca="1" si="596"/>
        <v>8.0477311444640653E-2</v>
      </c>
      <c r="R6657">
        <f t="shared" ca="1" si="597"/>
        <v>0.23000533276935237</v>
      </c>
      <c r="AH6657">
        <f t="shared" ca="1" si="598"/>
        <v>26.929332839409305</v>
      </c>
      <c r="AI6657">
        <f t="shared" ca="1" si="599"/>
        <v>0.7338721583826211</v>
      </c>
      <c r="AX6657">
        <f t="shared" ca="1" si="600"/>
        <v>0.21632166294095512</v>
      </c>
    </row>
    <row r="6658" spans="1:50">
      <c r="A6658">
        <f t="shared" ca="1" si="596"/>
        <v>0.26503982447982033</v>
      </c>
      <c r="R6658">
        <f t="shared" ca="1" si="597"/>
        <v>0.88384803253111721</v>
      </c>
      <c r="AH6658">
        <f t="shared" ca="1" si="598"/>
        <v>12.207025797337735</v>
      </c>
      <c r="AI6658">
        <f t="shared" ca="1" si="599"/>
        <v>0.28584555045845217</v>
      </c>
      <c r="AX6658">
        <f t="shared" ca="1" si="600"/>
        <v>0.50928284397119983</v>
      </c>
    </row>
    <row r="6659" spans="1:50">
      <c r="A6659">
        <f t="shared" ref="A6659:A6722" ca="1" si="601">RAND()</f>
        <v>0.79816583343665604</v>
      </c>
      <c r="R6659">
        <f t="shared" ref="R6659:R6722" ca="1" si="602">_xlfn.NORM.INV(RAND(),0,1)</f>
        <v>-0.72448936899951655</v>
      </c>
      <c r="AH6659">
        <f t="shared" ref="AH6659:AH6722" ca="1" si="603">IF(AI6659&lt;$AL$4,$AL$1+SQRT(AI6659*($AL$2-$AL$1)*($AL$3-$AL$1)),$AL$2-SQRT((1-AI6659)*($AL$2-$AL$1)*($AL$2-$AL$3)))</f>
        <v>4.361622377150467</v>
      </c>
      <c r="AI6659">
        <f t="shared" ref="AI6659:AI6722" ca="1" si="604">RAND()</f>
        <v>3.8047499521719375E-2</v>
      </c>
      <c r="AX6659">
        <f t="shared" ref="AX6659:AX6722" ca="1" si="605">-LN(1-RAND())/$AW$2</f>
        <v>8.970086449962153E-2</v>
      </c>
    </row>
    <row r="6660" spans="1:50">
      <c r="A6660">
        <f t="shared" ca="1" si="601"/>
        <v>0.59640536841095571</v>
      </c>
      <c r="R6660">
        <f t="shared" ca="1" si="602"/>
        <v>0.48836006511262003</v>
      </c>
      <c r="AH6660">
        <f t="shared" ca="1" si="603"/>
        <v>32.725542865188899</v>
      </c>
      <c r="AI6660">
        <f t="shared" ca="1" si="604"/>
        <v>0.85079656534878689</v>
      </c>
      <c r="AX6660">
        <f t="shared" ca="1" si="605"/>
        <v>4.5536982616704815</v>
      </c>
    </row>
    <row r="6661" spans="1:50">
      <c r="A6661">
        <f t="shared" ca="1" si="601"/>
        <v>0.44003095755991894</v>
      </c>
      <c r="R6661">
        <f t="shared" ca="1" si="602"/>
        <v>0.9935737673452153</v>
      </c>
      <c r="AH6661">
        <f t="shared" ca="1" si="603"/>
        <v>19.559284303007068</v>
      </c>
      <c r="AI6661">
        <f t="shared" ca="1" si="604"/>
        <v>0.53668141392742408</v>
      </c>
      <c r="AX6661">
        <f t="shared" ca="1" si="605"/>
        <v>4.5110640038716794E-3</v>
      </c>
    </row>
    <row r="6662" spans="1:50">
      <c r="A6662">
        <f t="shared" ca="1" si="601"/>
        <v>0.657685074026785</v>
      </c>
      <c r="R6662">
        <f t="shared" ca="1" si="602"/>
        <v>-1.4617141013066972</v>
      </c>
      <c r="AH6662">
        <f t="shared" ca="1" si="603"/>
        <v>15.84646960143855</v>
      </c>
      <c r="AI6662">
        <f t="shared" ca="1" si="604"/>
        <v>0.41676818065726962</v>
      </c>
      <c r="AX6662">
        <f t="shared" ca="1" si="605"/>
        <v>4.5774334417755007</v>
      </c>
    </row>
    <row r="6663" spans="1:50">
      <c r="A6663">
        <f t="shared" ca="1" si="601"/>
        <v>0.87848713180297289</v>
      </c>
      <c r="R6663">
        <f t="shared" ca="1" si="602"/>
        <v>-0.16375115967985399</v>
      </c>
      <c r="AH6663">
        <f t="shared" ca="1" si="603"/>
        <v>19.672063993206081</v>
      </c>
      <c r="AI6663">
        <f t="shared" ca="1" si="604"/>
        <v>0.54010814878390645</v>
      </c>
      <c r="AX6663">
        <f t="shared" ca="1" si="605"/>
        <v>2.0211108954433601</v>
      </c>
    </row>
    <row r="6664" spans="1:50">
      <c r="A6664">
        <f t="shared" ca="1" si="601"/>
        <v>0.93624719742255313</v>
      </c>
      <c r="R6664">
        <f t="shared" ca="1" si="602"/>
        <v>-0.10989196673185922</v>
      </c>
      <c r="AH6664">
        <f t="shared" ca="1" si="603"/>
        <v>21.640742502630353</v>
      </c>
      <c r="AI6664">
        <f t="shared" ca="1" si="604"/>
        <v>0.59787625709894177</v>
      </c>
      <c r="AX6664">
        <f t="shared" ca="1" si="605"/>
        <v>8.1385103021179184E-2</v>
      </c>
    </row>
    <row r="6665" spans="1:50">
      <c r="A6665">
        <f t="shared" ca="1" si="601"/>
        <v>0.96195105939585801</v>
      </c>
      <c r="R6665">
        <f t="shared" ca="1" si="602"/>
        <v>1.7310406321371583</v>
      </c>
      <c r="AH6665">
        <f t="shared" ca="1" si="603"/>
        <v>9.185132249845779</v>
      </c>
      <c r="AI6665">
        <f t="shared" ca="1" si="604"/>
        <v>0.16873330889431393</v>
      </c>
      <c r="AX6665">
        <f t="shared" ca="1" si="605"/>
        <v>0.85542928176621569</v>
      </c>
    </row>
    <row r="6666" spans="1:50">
      <c r="A6666">
        <f t="shared" ca="1" si="601"/>
        <v>0.44364023286111365</v>
      </c>
      <c r="R6666">
        <f t="shared" ca="1" si="602"/>
        <v>-0.26360446232682688</v>
      </c>
      <c r="AH6666">
        <f t="shared" ca="1" si="603"/>
        <v>16.385277171609829</v>
      </c>
      <c r="AI6666">
        <f t="shared" ca="1" si="604"/>
        <v>0.43502520458525229</v>
      </c>
      <c r="AX6666">
        <f t="shared" ca="1" si="605"/>
        <v>1.1201098136273391</v>
      </c>
    </row>
    <row r="6667" spans="1:50">
      <c r="A6667">
        <f t="shared" ca="1" si="601"/>
        <v>0.79082554495806756</v>
      </c>
      <c r="R6667">
        <f t="shared" ca="1" si="602"/>
        <v>0.9278321478935021</v>
      </c>
      <c r="AH6667">
        <f t="shared" ca="1" si="603"/>
        <v>7.8717849655939078</v>
      </c>
      <c r="AI6667">
        <f t="shared" ca="1" si="604"/>
        <v>0.12392999708910057</v>
      </c>
      <c r="AX6667">
        <f t="shared" ca="1" si="605"/>
        <v>2.2697859251216941</v>
      </c>
    </row>
    <row r="6668" spans="1:50">
      <c r="A6668">
        <f t="shared" ca="1" si="601"/>
        <v>0.46524260996861067</v>
      </c>
      <c r="R6668">
        <f t="shared" ca="1" si="602"/>
        <v>1.255350726588214</v>
      </c>
      <c r="AH6668">
        <f t="shared" ca="1" si="603"/>
        <v>11.19936706901774</v>
      </c>
      <c r="AI6668">
        <f t="shared" ca="1" si="604"/>
        <v>0.24725544207758754</v>
      </c>
      <c r="AX6668">
        <f t="shared" ca="1" si="605"/>
        <v>3.1329080451021514</v>
      </c>
    </row>
    <row r="6669" spans="1:50">
      <c r="A6669">
        <f t="shared" ca="1" si="601"/>
        <v>0.83849844296187037</v>
      </c>
      <c r="R6669">
        <f t="shared" ca="1" si="602"/>
        <v>-0.87273101842205436</v>
      </c>
      <c r="AH6669">
        <f t="shared" ca="1" si="603"/>
        <v>22.675767601472472</v>
      </c>
      <c r="AI6669">
        <f t="shared" ca="1" si="604"/>
        <v>0.62669316191562929</v>
      </c>
      <c r="AX6669">
        <f t="shared" ca="1" si="605"/>
        <v>5.9745884120303918</v>
      </c>
    </row>
    <row r="6670" spans="1:50">
      <c r="A6670">
        <f t="shared" ca="1" si="601"/>
        <v>0.43523347970652404</v>
      </c>
      <c r="R6670">
        <f t="shared" ca="1" si="602"/>
        <v>-1.0693333658243285</v>
      </c>
      <c r="AH6670">
        <f t="shared" ca="1" si="603"/>
        <v>10.825498225001461</v>
      </c>
      <c r="AI6670">
        <f t="shared" ca="1" si="604"/>
        <v>0.23267920534031816</v>
      </c>
      <c r="AX6670">
        <f t="shared" ca="1" si="605"/>
        <v>1.3905181486876121</v>
      </c>
    </row>
    <row r="6671" spans="1:50">
      <c r="A6671">
        <f t="shared" ca="1" si="601"/>
        <v>0.68325996023082447</v>
      </c>
      <c r="R6671">
        <f t="shared" ca="1" si="602"/>
        <v>-0.42139768889085932</v>
      </c>
      <c r="AH6671">
        <f t="shared" ca="1" si="603"/>
        <v>28.83546569222111</v>
      </c>
      <c r="AI6671">
        <f t="shared" ca="1" si="604"/>
        <v>0.77603124376742516</v>
      </c>
      <c r="AX6671">
        <f t="shared" ca="1" si="605"/>
        <v>2.334409018779644</v>
      </c>
    </row>
    <row r="6672" spans="1:50">
      <c r="A6672">
        <f t="shared" ca="1" si="601"/>
        <v>0.62618997952463007</v>
      </c>
      <c r="R6672">
        <f t="shared" ca="1" si="602"/>
        <v>-0.75540438519289166</v>
      </c>
      <c r="AH6672">
        <f t="shared" ca="1" si="603"/>
        <v>6.0929747732486446</v>
      </c>
      <c r="AI6672">
        <f t="shared" ca="1" si="604"/>
        <v>7.4248683174888752E-2</v>
      </c>
      <c r="AX6672">
        <f t="shared" ca="1" si="605"/>
        <v>1.0139209079392499</v>
      </c>
    </row>
    <row r="6673" spans="1:50">
      <c r="A6673">
        <f t="shared" ca="1" si="601"/>
        <v>0.35834923219093351</v>
      </c>
      <c r="R6673">
        <f t="shared" ca="1" si="602"/>
        <v>0.21367647042750251</v>
      </c>
      <c r="AH6673">
        <f t="shared" ca="1" si="603"/>
        <v>7.9441129313194336</v>
      </c>
      <c r="AI6673">
        <f t="shared" ca="1" si="604"/>
        <v>0.12621786053111328</v>
      </c>
      <c r="AX6673">
        <f t="shared" ca="1" si="605"/>
        <v>9.847890507967734E-2</v>
      </c>
    </row>
    <row r="6674" spans="1:50">
      <c r="A6674">
        <f t="shared" ca="1" si="601"/>
        <v>1.8024509190276872E-2</v>
      </c>
      <c r="R6674">
        <f t="shared" ca="1" si="602"/>
        <v>-0.73104791484552822</v>
      </c>
      <c r="AH6674">
        <f t="shared" ca="1" si="603"/>
        <v>7.9611427567867912</v>
      </c>
      <c r="AI6674">
        <f t="shared" ca="1" si="604"/>
        <v>0.12675958798787756</v>
      </c>
      <c r="AX6674">
        <f t="shared" ca="1" si="605"/>
        <v>3.5891463774808523</v>
      </c>
    </row>
    <row r="6675" spans="1:50">
      <c r="A6675">
        <f t="shared" ca="1" si="601"/>
        <v>0.73976258690844165</v>
      </c>
      <c r="R6675">
        <f t="shared" ca="1" si="602"/>
        <v>5.0785579859254273E-3</v>
      </c>
      <c r="AH6675">
        <f t="shared" ca="1" si="603"/>
        <v>27.166969214051118</v>
      </c>
      <c r="AI6675">
        <f t="shared" ca="1" si="604"/>
        <v>0.73932635256395529</v>
      </c>
      <c r="AX6675">
        <f t="shared" ca="1" si="605"/>
        <v>0.33419757847579162</v>
      </c>
    </row>
    <row r="6676" spans="1:50">
      <c r="A6676">
        <f t="shared" ca="1" si="601"/>
        <v>0.12829427670296467</v>
      </c>
      <c r="R6676">
        <f t="shared" ca="1" si="602"/>
        <v>0.55898435377659617</v>
      </c>
      <c r="AH6676">
        <f t="shared" ca="1" si="603"/>
        <v>6.0264504922569637</v>
      </c>
      <c r="AI6676">
        <f t="shared" ca="1" si="604"/>
        <v>7.2636211071248402E-2</v>
      </c>
      <c r="AX6676">
        <f t="shared" ca="1" si="605"/>
        <v>1.6124767754020599</v>
      </c>
    </row>
    <row r="6677" spans="1:50">
      <c r="A6677">
        <f t="shared" ca="1" si="601"/>
        <v>0.22176450938507219</v>
      </c>
      <c r="R6677">
        <f t="shared" ca="1" si="602"/>
        <v>-1.1912034301825447</v>
      </c>
      <c r="AH6677">
        <f t="shared" ca="1" si="603"/>
        <v>2.1411669712856662</v>
      </c>
      <c r="AI6677">
        <f t="shared" ca="1" si="604"/>
        <v>9.1691919978492686E-3</v>
      </c>
      <c r="AX6677">
        <f t="shared" ca="1" si="605"/>
        <v>0.78354373428357882</v>
      </c>
    </row>
    <row r="6678" spans="1:50">
      <c r="A6678">
        <f t="shared" ca="1" si="601"/>
        <v>0.17888897508197144</v>
      </c>
      <c r="R6678">
        <f t="shared" ca="1" si="602"/>
        <v>-0.20896895267166882</v>
      </c>
      <c r="AH6678">
        <f t="shared" ca="1" si="603"/>
        <v>10.892855849969095</v>
      </c>
      <c r="AI6678">
        <f t="shared" ca="1" si="604"/>
        <v>0.23531563821435186</v>
      </c>
      <c r="AX6678">
        <f t="shared" ca="1" si="605"/>
        <v>1.2087142134498519</v>
      </c>
    </row>
    <row r="6679" spans="1:50">
      <c r="A6679">
        <f t="shared" ca="1" si="601"/>
        <v>0.13218617358455254</v>
      </c>
      <c r="R6679">
        <f t="shared" ca="1" si="602"/>
        <v>0.58070089765340205</v>
      </c>
      <c r="AH6679">
        <f t="shared" ca="1" si="603"/>
        <v>8.6593617277522359</v>
      </c>
      <c r="AI6679">
        <f t="shared" ca="1" si="604"/>
        <v>0.14996909106412037</v>
      </c>
      <c r="AX6679">
        <f t="shared" ca="1" si="605"/>
        <v>8.0865249533412396</v>
      </c>
    </row>
    <row r="6680" spans="1:50">
      <c r="A6680">
        <f t="shared" ca="1" si="601"/>
        <v>0.46007134832605445</v>
      </c>
      <c r="R6680">
        <f t="shared" ca="1" si="602"/>
        <v>0.55264400184040463</v>
      </c>
      <c r="AH6680">
        <f t="shared" ca="1" si="603"/>
        <v>27.077963969016654</v>
      </c>
      <c r="AI6680">
        <f t="shared" ca="1" si="604"/>
        <v>0.73729013209715066</v>
      </c>
      <c r="AX6680">
        <f t="shared" ca="1" si="605"/>
        <v>3.1903686925262704</v>
      </c>
    </row>
    <row r="6681" spans="1:50">
      <c r="A6681">
        <f t="shared" ca="1" si="601"/>
        <v>0.75237059398415218</v>
      </c>
      <c r="R6681">
        <f t="shared" ca="1" si="602"/>
        <v>8.5995032531620982E-2</v>
      </c>
      <c r="AH6681">
        <f t="shared" ca="1" si="603"/>
        <v>14.573346562515674</v>
      </c>
      <c r="AI6681">
        <f t="shared" ca="1" si="604"/>
        <v>0.37247611311019002</v>
      </c>
      <c r="AX6681">
        <f t="shared" ca="1" si="605"/>
        <v>1.3329071054884223</v>
      </c>
    </row>
    <row r="6682" spans="1:50">
      <c r="A6682">
        <f t="shared" ca="1" si="601"/>
        <v>0.94022120514660545</v>
      </c>
      <c r="R6682">
        <f t="shared" ca="1" si="602"/>
        <v>0.77507706125870413</v>
      </c>
      <c r="AH6682">
        <f t="shared" ca="1" si="603"/>
        <v>13.508385261526449</v>
      </c>
      <c r="AI6682">
        <f t="shared" ca="1" si="604"/>
        <v>0.33418102688940987</v>
      </c>
      <c r="AX6682">
        <f t="shared" ca="1" si="605"/>
        <v>5.8691707563878319</v>
      </c>
    </row>
    <row r="6683" spans="1:50">
      <c r="A6683">
        <f t="shared" ca="1" si="601"/>
        <v>0.11543333533238143</v>
      </c>
      <c r="R6683">
        <f t="shared" ca="1" si="602"/>
        <v>0.94405986843446033</v>
      </c>
      <c r="AH6683">
        <f t="shared" ca="1" si="603"/>
        <v>26.232957621180208</v>
      </c>
      <c r="AI6683">
        <f t="shared" ca="1" si="604"/>
        <v>0.71756384828169206</v>
      </c>
      <c r="AX6683">
        <f t="shared" ca="1" si="605"/>
        <v>0.11491815451739806</v>
      </c>
    </row>
    <row r="6684" spans="1:50">
      <c r="A6684">
        <f t="shared" ca="1" si="601"/>
        <v>0.77660437226409329</v>
      </c>
      <c r="R6684">
        <f t="shared" ca="1" si="602"/>
        <v>0.50900243486790242</v>
      </c>
      <c r="AH6684">
        <f t="shared" ca="1" si="603"/>
        <v>10.328711573199186</v>
      </c>
      <c r="AI6684">
        <f t="shared" ca="1" si="604"/>
        <v>0.21309443727878985</v>
      </c>
      <c r="AX6684">
        <f t="shared" ca="1" si="605"/>
        <v>3.4348135255364114</v>
      </c>
    </row>
    <row r="6685" spans="1:50">
      <c r="A6685">
        <f t="shared" ca="1" si="601"/>
        <v>0.97541958883025115</v>
      </c>
      <c r="R6685">
        <f t="shared" ca="1" si="602"/>
        <v>6.0971674195898161E-4</v>
      </c>
      <c r="AH6685">
        <f t="shared" ca="1" si="603"/>
        <v>16.677273926400552</v>
      </c>
      <c r="AI6685">
        <f t="shared" ca="1" si="604"/>
        <v>0.4447979635119278</v>
      </c>
      <c r="AX6685">
        <f t="shared" ca="1" si="605"/>
        <v>0.28630103011493624</v>
      </c>
    </row>
    <row r="6686" spans="1:50">
      <c r="A6686">
        <f t="shared" ca="1" si="601"/>
        <v>4.4204855830349943E-2</v>
      </c>
      <c r="R6686">
        <f t="shared" ca="1" si="602"/>
        <v>-0.36459600939725367</v>
      </c>
      <c r="AH6686">
        <f t="shared" ca="1" si="603"/>
        <v>26.104364923738991</v>
      </c>
      <c r="AI6686">
        <f t="shared" ca="1" si="604"/>
        <v>0.71449931215108231</v>
      </c>
      <c r="AX6686">
        <f t="shared" ca="1" si="605"/>
        <v>0.19468492040603957</v>
      </c>
    </row>
    <row r="6687" spans="1:50">
      <c r="A6687">
        <f t="shared" ca="1" si="601"/>
        <v>0.44537627847841255</v>
      </c>
      <c r="R6687">
        <f t="shared" ca="1" si="602"/>
        <v>-0.13025949053933741</v>
      </c>
      <c r="AH6687">
        <f t="shared" ca="1" si="603"/>
        <v>38.199777956050823</v>
      </c>
      <c r="AI6687">
        <f t="shared" ca="1" si="604"/>
        <v>0.93037737985674795</v>
      </c>
      <c r="AX6687">
        <f t="shared" ca="1" si="605"/>
        <v>1.6377020218183096</v>
      </c>
    </row>
    <row r="6688" spans="1:50">
      <c r="A6688">
        <f t="shared" ca="1" si="601"/>
        <v>0.64492030913081999</v>
      </c>
      <c r="R6688">
        <f t="shared" ca="1" si="602"/>
        <v>-0.1325119284919978</v>
      </c>
      <c r="AH6688">
        <f t="shared" ca="1" si="603"/>
        <v>6.5591037627040425</v>
      </c>
      <c r="AI6688">
        <f t="shared" ca="1" si="604"/>
        <v>8.6043684339836668E-2</v>
      </c>
      <c r="AX6688">
        <f t="shared" ca="1" si="605"/>
        <v>2.5209499854323045</v>
      </c>
    </row>
    <row r="6689" spans="1:50">
      <c r="A6689">
        <f t="shared" ca="1" si="601"/>
        <v>0.34512718134426856</v>
      </c>
      <c r="R6689">
        <f t="shared" ca="1" si="602"/>
        <v>-0.29459245303378834</v>
      </c>
      <c r="AH6689">
        <f t="shared" ca="1" si="603"/>
        <v>16.302102090390264</v>
      </c>
      <c r="AI6689">
        <f t="shared" ca="1" si="604"/>
        <v>0.43222583823675986</v>
      </c>
      <c r="AX6689">
        <f t="shared" ca="1" si="605"/>
        <v>1.4354899220696502</v>
      </c>
    </row>
    <row r="6690" spans="1:50">
      <c r="A6690">
        <f t="shared" ca="1" si="601"/>
        <v>0.84320721792472397</v>
      </c>
      <c r="R6690">
        <f t="shared" ca="1" si="602"/>
        <v>-0.18626594954581172</v>
      </c>
      <c r="AH6690">
        <f t="shared" ca="1" si="603"/>
        <v>12.646766094465782</v>
      </c>
      <c r="AI6690">
        <f t="shared" ca="1" si="604"/>
        <v>0.30236795839922437</v>
      </c>
      <c r="AX6690">
        <f t="shared" ca="1" si="605"/>
        <v>1.384622806577392</v>
      </c>
    </row>
    <row r="6691" spans="1:50">
      <c r="A6691">
        <f t="shared" ca="1" si="601"/>
        <v>0.52814975962324884</v>
      </c>
      <c r="R6691">
        <f t="shared" ca="1" si="602"/>
        <v>-1.5433585285813238</v>
      </c>
      <c r="AH6691">
        <f t="shared" ca="1" si="603"/>
        <v>27.075517195273861</v>
      </c>
      <c r="AI6691">
        <f t="shared" ca="1" si="604"/>
        <v>0.73723404406790782</v>
      </c>
      <c r="AX6691">
        <f t="shared" ca="1" si="605"/>
        <v>1.8673347981542925</v>
      </c>
    </row>
    <row r="6692" spans="1:50">
      <c r="A6692">
        <f t="shared" ca="1" si="601"/>
        <v>8.905753781573611E-2</v>
      </c>
      <c r="R6692">
        <f t="shared" ca="1" si="602"/>
        <v>0.54632766304746971</v>
      </c>
      <c r="AH6692">
        <f t="shared" ca="1" si="603"/>
        <v>38.94190339609365</v>
      </c>
      <c r="AI6692">
        <f t="shared" ca="1" si="604"/>
        <v>0.93885924974933743</v>
      </c>
      <c r="AX6692">
        <f t="shared" ca="1" si="605"/>
        <v>6.5417583135695967</v>
      </c>
    </row>
    <row r="6693" spans="1:50">
      <c r="A6693">
        <f t="shared" ca="1" si="601"/>
        <v>0.8303430990926266</v>
      </c>
      <c r="R6693">
        <f t="shared" ca="1" si="602"/>
        <v>0.21367167574290502</v>
      </c>
      <c r="AH6693">
        <f t="shared" ca="1" si="603"/>
        <v>6.9982019824745061</v>
      </c>
      <c r="AI6693">
        <f t="shared" ca="1" si="604"/>
        <v>9.7949661975020197E-2</v>
      </c>
      <c r="AX6693">
        <f t="shared" ca="1" si="605"/>
        <v>1.4615362549777628</v>
      </c>
    </row>
    <row r="6694" spans="1:50">
      <c r="A6694">
        <f t="shared" ca="1" si="601"/>
        <v>0.50737038832109593</v>
      </c>
      <c r="R6694">
        <f t="shared" ca="1" si="602"/>
        <v>1.1519327504153665</v>
      </c>
      <c r="AH6694">
        <f t="shared" ca="1" si="603"/>
        <v>23.093354344145006</v>
      </c>
      <c r="AI6694">
        <f t="shared" ca="1" si="604"/>
        <v>0.63801620977512985</v>
      </c>
      <c r="AX6694">
        <f t="shared" ca="1" si="605"/>
        <v>0.90632677710571508</v>
      </c>
    </row>
    <row r="6695" spans="1:50">
      <c r="A6695">
        <f t="shared" ca="1" si="601"/>
        <v>0.23207726725818878</v>
      </c>
      <c r="R6695">
        <f t="shared" ca="1" si="602"/>
        <v>0.57825849390934625</v>
      </c>
      <c r="AH6695">
        <f t="shared" ca="1" si="603"/>
        <v>9.4086293639841685</v>
      </c>
      <c r="AI6695">
        <f t="shared" ca="1" si="604"/>
        <v>0.17704461301765029</v>
      </c>
      <c r="AX6695">
        <f t="shared" ca="1" si="605"/>
        <v>8.2738296572758857E-2</v>
      </c>
    </row>
    <row r="6696" spans="1:50">
      <c r="A6696">
        <f t="shared" ca="1" si="601"/>
        <v>0.64084855120646023</v>
      </c>
      <c r="R6696">
        <f t="shared" ca="1" si="602"/>
        <v>-0.11530166469329971</v>
      </c>
      <c r="AH6696">
        <f t="shared" ca="1" si="603"/>
        <v>9.5749184258450821</v>
      </c>
      <c r="AI6696">
        <f t="shared" ca="1" si="604"/>
        <v>0.18335812572317534</v>
      </c>
      <c r="AX6696">
        <f t="shared" ca="1" si="605"/>
        <v>4.1573841744091249</v>
      </c>
    </row>
    <row r="6697" spans="1:50">
      <c r="A6697">
        <f t="shared" ca="1" si="601"/>
        <v>0.81639697849515758</v>
      </c>
      <c r="R6697">
        <f t="shared" ca="1" si="602"/>
        <v>0.63558100856570598</v>
      </c>
      <c r="AH6697">
        <f t="shared" ca="1" si="603"/>
        <v>13.114703859722425</v>
      </c>
      <c r="AI6697">
        <f t="shared" ca="1" si="604"/>
        <v>0.31973746432201211</v>
      </c>
      <c r="AX6697">
        <f t="shared" ca="1" si="605"/>
        <v>0.35088109943108703</v>
      </c>
    </row>
    <row r="6698" spans="1:50">
      <c r="A6698">
        <f t="shared" ca="1" si="601"/>
        <v>0.76770810503188647</v>
      </c>
      <c r="R6698">
        <f t="shared" ca="1" si="602"/>
        <v>-0.9090025405389115</v>
      </c>
      <c r="AH6698">
        <f t="shared" ca="1" si="603"/>
        <v>18.41080072494162</v>
      </c>
      <c r="AI6698">
        <f t="shared" ca="1" si="604"/>
        <v>0.50106124458032553</v>
      </c>
      <c r="AX6698">
        <f t="shared" ca="1" si="605"/>
        <v>5.3331549626226195E-2</v>
      </c>
    </row>
    <row r="6699" spans="1:50">
      <c r="A6699">
        <f t="shared" ca="1" si="601"/>
        <v>0.67323428289437715</v>
      </c>
      <c r="R6699">
        <f t="shared" ca="1" si="602"/>
        <v>0.15003762233856099</v>
      </c>
      <c r="AH6699">
        <f t="shared" ca="1" si="603"/>
        <v>31.40902190968205</v>
      </c>
      <c r="AI6699">
        <f t="shared" ca="1" si="604"/>
        <v>0.82718776682265893</v>
      </c>
      <c r="AX6699">
        <f t="shared" ca="1" si="605"/>
        <v>0.53707793076814769</v>
      </c>
    </row>
    <row r="6700" spans="1:50">
      <c r="A6700">
        <f t="shared" ca="1" si="601"/>
        <v>0.83607827372799881</v>
      </c>
      <c r="R6700">
        <f t="shared" ca="1" si="602"/>
        <v>2.3043058553663402E-2</v>
      </c>
      <c r="AH6700">
        <f t="shared" ca="1" si="603"/>
        <v>22.882365003181327</v>
      </c>
      <c r="AI6700">
        <f t="shared" ca="1" si="604"/>
        <v>0.63231693608965756</v>
      </c>
      <c r="AX6700">
        <f t="shared" ca="1" si="605"/>
        <v>0.37828948819363062</v>
      </c>
    </row>
    <row r="6701" spans="1:50">
      <c r="A6701">
        <f t="shared" ca="1" si="601"/>
        <v>0.58330205458236306</v>
      </c>
      <c r="R6701">
        <f t="shared" ca="1" si="602"/>
        <v>-0.85873496914597758</v>
      </c>
      <c r="AH6701">
        <f t="shared" ca="1" si="603"/>
        <v>41.54844976092577</v>
      </c>
      <c r="AI6701">
        <f t="shared" ca="1" si="604"/>
        <v>0.96428564927820215</v>
      </c>
      <c r="AX6701">
        <f t="shared" ca="1" si="605"/>
        <v>0.1073310277410798</v>
      </c>
    </row>
    <row r="6702" spans="1:50">
      <c r="A6702">
        <f t="shared" ca="1" si="601"/>
        <v>0.71150487083380354</v>
      </c>
      <c r="R6702">
        <f t="shared" ca="1" si="602"/>
        <v>-0.42081288273996686</v>
      </c>
      <c r="AH6702">
        <f t="shared" ca="1" si="603"/>
        <v>10.199339682848695</v>
      </c>
      <c r="AI6702">
        <f t="shared" ca="1" si="604"/>
        <v>0.20795371915936878</v>
      </c>
      <c r="AX6702">
        <f t="shared" ca="1" si="605"/>
        <v>2.9035727204330724</v>
      </c>
    </row>
    <row r="6703" spans="1:50">
      <c r="A6703">
        <f t="shared" ca="1" si="601"/>
        <v>2.6375037328839723E-2</v>
      </c>
      <c r="R6703">
        <f t="shared" ca="1" si="602"/>
        <v>0.55283642034187075</v>
      </c>
      <c r="AH6703">
        <f t="shared" ca="1" si="603"/>
        <v>28.753531405423537</v>
      </c>
      <c r="AI6703">
        <f t="shared" ca="1" si="604"/>
        <v>0.77429378612983801</v>
      </c>
      <c r="AX6703">
        <f t="shared" ca="1" si="605"/>
        <v>3.3907573703606437</v>
      </c>
    </row>
    <row r="6704" spans="1:50">
      <c r="A6704">
        <f t="shared" ca="1" si="601"/>
        <v>0.58406612019633852</v>
      </c>
      <c r="R6704">
        <f t="shared" ca="1" si="602"/>
        <v>0.98276653728093799</v>
      </c>
      <c r="AH6704">
        <f t="shared" ca="1" si="603"/>
        <v>17.687311761896609</v>
      </c>
      <c r="AI6704">
        <f t="shared" ca="1" si="604"/>
        <v>0.47794508941356728</v>
      </c>
      <c r="AX6704">
        <f t="shared" ca="1" si="605"/>
        <v>1.595105506710349</v>
      </c>
    </row>
    <row r="6705" spans="1:50">
      <c r="A6705">
        <f t="shared" ca="1" si="601"/>
        <v>0.40035174373357374</v>
      </c>
      <c r="R6705">
        <f t="shared" ca="1" si="602"/>
        <v>-0.84465636978465641</v>
      </c>
      <c r="AH6705">
        <f t="shared" ca="1" si="603"/>
        <v>8.971077878705815</v>
      </c>
      <c r="AI6705">
        <f t="shared" ca="1" si="604"/>
        <v>0.16096047661160962</v>
      </c>
      <c r="AX6705">
        <f t="shared" ca="1" si="605"/>
        <v>2.9368923397107598</v>
      </c>
    </row>
    <row r="6706" spans="1:50">
      <c r="A6706">
        <f t="shared" ca="1" si="601"/>
        <v>0.10664580555038117</v>
      </c>
      <c r="R6706">
        <f t="shared" ca="1" si="602"/>
        <v>0.21141394866138871</v>
      </c>
      <c r="AH6706">
        <f t="shared" ca="1" si="603"/>
        <v>6.5848366356405679</v>
      </c>
      <c r="AI6706">
        <f t="shared" ca="1" si="604"/>
        <v>8.6720147036148387E-2</v>
      </c>
      <c r="AX6706">
        <f t="shared" ca="1" si="605"/>
        <v>0.26378275576567867</v>
      </c>
    </row>
    <row r="6707" spans="1:50">
      <c r="A6707">
        <f t="shared" ca="1" si="601"/>
        <v>0.24108829124641606</v>
      </c>
      <c r="R6707">
        <f t="shared" ca="1" si="602"/>
        <v>-3.1565148468283057</v>
      </c>
      <c r="AH6707">
        <f t="shared" ca="1" si="603"/>
        <v>13.945712630776846</v>
      </c>
      <c r="AI6707">
        <f t="shared" ca="1" si="604"/>
        <v>0.35004418114873792</v>
      </c>
      <c r="AX6707">
        <f t="shared" ca="1" si="605"/>
        <v>3.9371489384381504</v>
      </c>
    </row>
    <row r="6708" spans="1:50">
      <c r="A6708">
        <f t="shared" ca="1" si="601"/>
        <v>0.67870765870598071</v>
      </c>
      <c r="R6708">
        <f t="shared" ca="1" si="602"/>
        <v>0.85729306463592958</v>
      </c>
      <c r="AH6708">
        <f t="shared" ca="1" si="603"/>
        <v>21.30013968714885</v>
      </c>
      <c r="AI6708">
        <f t="shared" ca="1" si="604"/>
        <v>0.58815900901141571</v>
      </c>
      <c r="AX6708">
        <f t="shared" ca="1" si="605"/>
        <v>0.69323306360366499</v>
      </c>
    </row>
    <row r="6709" spans="1:50">
      <c r="A6709">
        <f t="shared" ca="1" si="601"/>
        <v>0.7556019893757665</v>
      </c>
      <c r="R6709">
        <f t="shared" ca="1" si="602"/>
        <v>-2.3991439188499544</v>
      </c>
      <c r="AH6709">
        <f t="shared" ca="1" si="603"/>
        <v>25.822657281136895</v>
      </c>
      <c r="AI6709">
        <f t="shared" ca="1" si="604"/>
        <v>0.7077280495273186</v>
      </c>
      <c r="AX6709">
        <f t="shared" ca="1" si="605"/>
        <v>0.79461848543949609</v>
      </c>
    </row>
    <row r="6710" spans="1:50">
      <c r="A6710">
        <f t="shared" ca="1" si="601"/>
        <v>0.31256914090842391</v>
      </c>
      <c r="R6710">
        <f t="shared" ca="1" si="602"/>
        <v>-1.5637578106911554</v>
      </c>
      <c r="AH6710">
        <f t="shared" ca="1" si="603"/>
        <v>32.753203840492617</v>
      </c>
      <c r="AI6710">
        <f t="shared" ca="1" si="604"/>
        <v>0.85127401111620071</v>
      </c>
      <c r="AX6710">
        <f t="shared" ca="1" si="605"/>
        <v>2.5397202116195849</v>
      </c>
    </row>
    <row r="6711" spans="1:50">
      <c r="A6711">
        <f t="shared" ca="1" si="601"/>
        <v>0.34550516870790582</v>
      </c>
      <c r="R6711">
        <f t="shared" ca="1" si="602"/>
        <v>-0.28611897869790626</v>
      </c>
      <c r="AH6711">
        <f t="shared" ca="1" si="603"/>
        <v>12.135571522367172</v>
      </c>
      <c r="AI6711">
        <f t="shared" ca="1" si="604"/>
        <v>0.28314252803111406</v>
      </c>
      <c r="AX6711">
        <f t="shared" ca="1" si="605"/>
        <v>1.469018240538744</v>
      </c>
    </row>
    <row r="6712" spans="1:50">
      <c r="A6712">
        <f t="shared" ca="1" si="601"/>
        <v>0.55970893149224177</v>
      </c>
      <c r="R6712">
        <f t="shared" ca="1" si="602"/>
        <v>1.2926714292978649</v>
      </c>
      <c r="AH6712">
        <f t="shared" ca="1" si="603"/>
        <v>3.7409656664481168</v>
      </c>
      <c r="AI6712">
        <f t="shared" ca="1" si="604"/>
        <v>2.7989648235087206E-2</v>
      </c>
      <c r="AX6712">
        <f t="shared" ca="1" si="605"/>
        <v>0.73879511343562176</v>
      </c>
    </row>
    <row r="6713" spans="1:50">
      <c r="A6713">
        <f t="shared" ca="1" si="601"/>
        <v>0.75730764203714007</v>
      </c>
      <c r="R6713">
        <f t="shared" ca="1" si="602"/>
        <v>-7.0008824083335128E-2</v>
      </c>
      <c r="AH6713">
        <f t="shared" ca="1" si="603"/>
        <v>11.706553531274366</v>
      </c>
      <c r="AI6713">
        <f t="shared" ca="1" si="604"/>
        <v>0.26680597877342216</v>
      </c>
      <c r="AX6713">
        <f t="shared" ca="1" si="605"/>
        <v>1.6988744584597668</v>
      </c>
    </row>
    <row r="6714" spans="1:50">
      <c r="A6714">
        <f t="shared" ca="1" si="601"/>
        <v>6.9029518076767271E-2</v>
      </c>
      <c r="R6714">
        <f t="shared" ca="1" si="602"/>
        <v>1.8509706523270035</v>
      </c>
      <c r="AH6714">
        <f t="shared" ca="1" si="603"/>
        <v>22.712309406577223</v>
      </c>
      <c r="AI6714">
        <f t="shared" ca="1" si="604"/>
        <v>0.62769097103881299</v>
      </c>
      <c r="AX6714">
        <f t="shared" ca="1" si="605"/>
        <v>0.43394586268553142</v>
      </c>
    </row>
    <row r="6715" spans="1:50">
      <c r="A6715">
        <f t="shared" ca="1" si="601"/>
        <v>1.1382579689564132E-2</v>
      </c>
      <c r="R6715">
        <f t="shared" ca="1" si="602"/>
        <v>1.1310400125807776</v>
      </c>
      <c r="AH6715">
        <f t="shared" ca="1" si="603"/>
        <v>15.462902388751779</v>
      </c>
      <c r="AI6715">
        <f t="shared" ca="1" si="604"/>
        <v>0.40359444429555613</v>
      </c>
      <c r="AX6715">
        <f t="shared" ca="1" si="605"/>
        <v>3.1653595837105364</v>
      </c>
    </row>
    <row r="6716" spans="1:50">
      <c r="A6716">
        <f t="shared" ca="1" si="601"/>
        <v>0.9311016976354598</v>
      </c>
      <c r="R6716">
        <f t="shared" ca="1" si="602"/>
        <v>-0.7505412733226372</v>
      </c>
      <c r="AH6716">
        <f t="shared" ca="1" si="603"/>
        <v>26.752412021081998</v>
      </c>
      <c r="AI6716">
        <f t="shared" ca="1" si="604"/>
        <v>0.7297748265812336</v>
      </c>
      <c r="AX6716">
        <f t="shared" ca="1" si="605"/>
        <v>1.168074031856549</v>
      </c>
    </row>
    <row r="6717" spans="1:50">
      <c r="A6717">
        <f t="shared" ca="1" si="601"/>
        <v>6.4166494053392364E-2</v>
      </c>
      <c r="R6717">
        <f t="shared" ca="1" si="602"/>
        <v>1.2876685479259229</v>
      </c>
      <c r="AH6717">
        <f t="shared" ca="1" si="603"/>
        <v>32.957690557944403</v>
      </c>
      <c r="AI6717">
        <f t="shared" ca="1" si="604"/>
        <v>0.85477984444061128</v>
      </c>
      <c r="AX6717">
        <f t="shared" ca="1" si="605"/>
        <v>5.8562375876253467</v>
      </c>
    </row>
    <row r="6718" spans="1:50">
      <c r="A6718">
        <f t="shared" ca="1" si="601"/>
        <v>0.15468454349063754</v>
      </c>
      <c r="R6718">
        <f t="shared" ca="1" si="602"/>
        <v>-0.25218496337213753</v>
      </c>
      <c r="AH6718">
        <f t="shared" ca="1" si="603"/>
        <v>31.945227644251972</v>
      </c>
      <c r="AI6718">
        <f t="shared" ca="1" si="604"/>
        <v>0.83701259759105839</v>
      </c>
      <c r="AX6718">
        <f t="shared" ca="1" si="605"/>
        <v>1.7122234603974722</v>
      </c>
    </row>
    <row r="6719" spans="1:50">
      <c r="A6719">
        <f t="shared" ca="1" si="601"/>
        <v>0.12963762505377929</v>
      </c>
      <c r="R6719">
        <f t="shared" ca="1" si="602"/>
        <v>2.1911321168334328</v>
      </c>
      <c r="AH6719">
        <f t="shared" ca="1" si="603"/>
        <v>31.354591240776323</v>
      </c>
      <c r="AI6719">
        <f t="shared" ca="1" si="604"/>
        <v>0.82617436610073247</v>
      </c>
      <c r="AX6719">
        <f t="shared" ca="1" si="605"/>
        <v>7.3612633029477251E-2</v>
      </c>
    </row>
    <row r="6720" spans="1:50">
      <c r="A6720">
        <f t="shared" ca="1" si="601"/>
        <v>0.60045130671362013</v>
      </c>
      <c r="R6720">
        <f t="shared" ca="1" si="602"/>
        <v>0.81569720922238875</v>
      </c>
      <c r="AH6720">
        <f t="shared" ca="1" si="603"/>
        <v>39.288030710812521</v>
      </c>
      <c r="AI6720">
        <f t="shared" ca="1" si="604"/>
        <v>0.94262685697375215</v>
      </c>
      <c r="AX6720">
        <f t="shared" ca="1" si="605"/>
        <v>5.0145269935343011E-2</v>
      </c>
    </row>
    <row r="6721" spans="1:50">
      <c r="A6721">
        <f t="shared" ca="1" si="601"/>
        <v>0.30826622526593184</v>
      </c>
      <c r="R6721">
        <f t="shared" ca="1" si="602"/>
        <v>0.29708543482147465</v>
      </c>
      <c r="AH6721">
        <f t="shared" ca="1" si="603"/>
        <v>12.598592158693464</v>
      </c>
      <c r="AI6721">
        <f t="shared" ca="1" si="604"/>
        <v>0.3005673457441268</v>
      </c>
      <c r="AX6721">
        <f t="shared" ca="1" si="605"/>
        <v>1.1574594386739399</v>
      </c>
    </row>
    <row r="6722" spans="1:50">
      <c r="A6722">
        <f t="shared" ca="1" si="601"/>
        <v>0.31323636868866667</v>
      </c>
      <c r="R6722">
        <f t="shared" ca="1" si="602"/>
        <v>-1.00980152002239</v>
      </c>
      <c r="AH6722">
        <f t="shared" ca="1" si="603"/>
        <v>17.303440911419948</v>
      </c>
      <c r="AI6722">
        <f t="shared" ca="1" si="604"/>
        <v>0.46546751188349655</v>
      </c>
      <c r="AX6722">
        <f t="shared" ca="1" si="605"/>
        <v>3.0047254098698861</v>
      </c>
    </row>
    <row r="6723" spans="1:50">
      <c r="A6723">
        <f t="shared" ref="A6723:A6786" ca="1" si="606">RAND()</f>
        <v>0.63910199068029716</v>
      </c>
      <c r="R6723">
        <f t="shared" ref="R6723:R6786" ca="1" si="607">_xlfn.NORM.INV(RAND(),0,1)</f>
        <v>-1.3931763079884922</v>
      </c>
      <c r="AH6723">
        <f t="shared" ref="AH6723:AH6786" ca="1" si="608">IF(AI6723&lt;$AL$4,$AL$1+SQRT(AI6723*($AL$2-$AL$1)*($AL$3-$AL$1)),$AL$2-SQRT((1-AI6723)*($AL$2-$AL$1)*($AL$2-$AL$3)))</f>
        <v>9.3833454976219155</v>
      </c>
      <c r="AI6723">
        <f t="shared" ref="AI6723:AI6786" ca="1" si="609">RAND()</f>
        <v>0.17609434545548297</v>
      </c>
      <c r="AX6723">
        <f t="shared" ref="AX6723:AX6786" ca="1" si="610">-LN(1-RAND())/$AW$2</f>
        <v>3.3606004126739339</v>
      </c>
    </row>
    <row r="6724" spans="1:50">
      <c r="A6724">
        <f t="shared" ca="1" si="606"/>
        <v>0.92251630113138905</v>
      </c>
      <c r="R6724">
        <f t="shared" ca="1" si="607"/>
        <v>2.1728002600196596</v>
      </c>
      <c r="AH6724">
        <f t="shared" ca="1" si="608"/>
        <v>3.2656338072294284</v>
      </c>
      <c r="AI6724">
        <f t="shared" ca="1" si="609"/>
        <v>2.1328728325839541E-2</v>
      </c>
      <c r="AX6724">
        <f t="shared" ca="1" si="610"/>
        <v>3.9802425287041792</v>
      </c>
    </row>
    <row r="6725" spans="1:50">
      <c r="A6725">
        <f t="shared" ca="1" si="606"/>
        <v>0.75584122725364067</v>
      </c>
      <c r="R6725">
        <f t="shared" ca="1" si="607"/>
        <v>0.55931243581482726</v>
      </c>
      <c r="AH6725">
        <f t="shared" ca="1" si="608"/>
        <v>21.318545302126942</v>
      </c>
      <c r="AI6725">
        <f t="shared" ca="1" si="609"/>
        <v>0.58868707820692767</v>
      </c>
      <c r="AX6725">
        <f t="shared" ca="1" si="610"/>
        <v>2.7373422772257965</v>
      </c>
    </row>
    <row r="6726" spans="1:50">
      <c r="A6726">
        <f t="shared" ca="1" si="606"/>
        <v>0.72387092977205925</v>
      </c>
      <c r="R6726">
        <f t="shared" ca="1" si="607"/>
        <v>-0.91411213286278536</v>
      </c>
      <c r="AH6726">
        <f t="shared" ca="1" si="608"/>
        <v>15.312388256471927</v>
      </c>
      <c r="AI6726">
        <f t="shared" ca="1" si="609"/>
        <v>0.39838479576512664</v>
      </c>
      <c r="AX6726">
        <f t="shared" ca="1" si="610"/>
        <v>0.6933151275672359</v>
      </c>
    </row>
    <row r="6727" spans="1:50">
      <c r="A6727">
        <f t="shared" ca="1" si="606"/>
        <v>0.71028883952623356</v>
      </c>
      <c r="R6727">
        <f t="shared" ca="1" si="607"/>
        <v>-0.64256489006366835</v>
      </c>
      <c r="AH6727">
        <f t="shared" ca="1" si="608"/>
        <v>10.969235497830269</v>
      </c>
      <c r="AI6727">
        <f t="shared" ca="1" si="609"/>
        <v>0.23829971118808357</v>
      </c>
      <c r="AX6727">
        <f t="shared" ca="1" si="610"/>
        <v>3.9998334534931464E-2</v>
      </c>
    </row>
    <row r="6728" spans="1:50">
      <c r="A6728">
        <f t="shared" ca="1" si="606"/>
        <v>0.48088303405373212</v>
      </c>
      <c r="R6728">
        <f t="shared" ca="1" si="607"/>
        <v>0.66380894715568683</v>
      </c>
      <c r="AH6728">
        <f t="shared" ca="1" si="608"/>
        <v>33.069989321723185</v>
      </c>
      <c r="AI6728">
        <f t="shared" ca="1" si="609"/>
        <v>0.85668736921671651</v>
      </c>
      <c r="AX6728">
        <f t="shared" ca="1" si="610"/>
        <v>3.5592525803733404</v>
      </c>
    </row>
    <row r="6729" spans="1:50">
      <c r="A6729">
        <f t="shared" ca="1" si="606"/>
        <v>0.19138870215359005</v>
      </c>
      <c r="R6729">
        <f t="shared" ca="1" si="607"/>
        <v>8.0859435871539695E-2</v>
      </c>
      <c r="AH6729">
        <f t="shared" ca="1" si="608"/>
        <v>26.286106746930336</v>
      </c>
      <c r="AI6729">
        <f t="shared" ca="1" si="609"/>
        <v>0.71882563339100858</v>
      </c>
      <c r="AX6729">
        <f t="shared" ca="1" si="610"/>
        <v>0.91305270394866267</v>
      </c>
    </row>
    <row r="6730" spans="1:50">
      <c r="A6730">
        <f t="shared" ca="1" si="606"/>
        <v>9.8477399006526412E-2</v>
      </c>
      <c r="R6730">
        <f t="shared" ca="1" si="607"/>
        <v>0.71165156717725297</v>
      </c>
      <c r="AH6730">
        <f t="shared" ca="1" si="608"/>
        <v>25.191657885485725</v>
      </c>
      <c r="AI6730">
        <f t="shared" ca="1" si="609"/>
        <v>0.69227308076460869</v>
      </c>
      <c r="AX6730">
        <f t="shared" ca="1" si="610"/>
        <v>3.0510584073377114</v>
      </c>
    </row>
    <row r="6731" spans="1:50">
      <c r="A6731">
        <f t="shared" ca="1" si="606"/>
        <v>0.46162388150140121</v>
      </c>
      <c r="R6731">
        <f t="shared" ca="1" si="607"/>
        <v>-0.48484703293844605</v>
      </c>
      <c r="AH6731">
        <f t="shared" ca="1" si="608"/>
        <v>25.060775109401565</v>
      </c>
      <c r="AI6731">
        <f t="shared" ca="1" si="609"/>
        <v>0.68901753092807771</v>
      </c>
      <c r="AX6731">
        <f t="shared" ca="1" si="610"/>
        <v>4.2912296933503056</v>
      </c>
    </row>
    <row r="6732" spans="1:50">
      <c r="A6732">
        <f t="shared" ca="1" si="606"/>
        <v>0.56560760406666277</v>
      </c>
      <c r="R6732">
        <f t="shared" ca="1" si="607"/>
        <v>0.91167085162943151</v>
      </c>
      <c r="AH6732">
        <f t="shared" ca="1" si="608"/>
        <v>27.333989729876965</v>
      </c>
      <c r="AI6732">
        <f t="shared" ca="1" si="609"/>
        <v>0.74312598921733852</v>
      </c>
      <c r="AX6732">
        <f t="shared" ca="1" si="610"/>
        <v>0.38779193601890782</v>
      </c>
    </row>
    <row r="6733" spans="1:50">
      <c r="A6733">
        <f t="shared" ca="1" si="606"/>
        <v>0.22899581600417684</v>
      </c>
      <c r="R6733">
        <f t="shared" ca="1" si="607"/>
        <v>-0.35471450089361961</v>
      </c>
      <c r="AH6733">
        <f t="shared" ca="1" si="608"/>
        <v>23.961471543056106</v>
      </c>
      <c r="AI6733">
        <f t="shared" ca="1" si="609"/>
        <v>0.66099751789846151</v>
      </c>
      <c r="AX6733">
        <f t="shared" ca="1" si="610"/>
        <v>3.4037472353750618E-2</v>
      </c>
    </row>
    <row r="6734" spans="1:50">
      <c r="A6734">
        <f t="shared" ca="1" si="606"/>
        <v>0.85871499198529566</v>
      </c>
      <c r="R6734">
        <f t="shared" ca="1" si="607"/>
        <v>0.16875400363064624</v>
      </c>
      <c r="AH6734">
        <f t="shared" ca="1" si="608"/>
        <v>7.2729867784985611</v>
      </c>
      <c r="AI6734">
        <f t="shared" ca="1" si="609"/>
        <v>0.10579267336042975</v>
      </c>
      <c r="AX6734">
        <f t="shared" ca="1" si="610"/>
        <v>9.1852428807873532E-2</v>
      </c>
    </row>
    <row r="6735" spans="1:50">
      <c r="A6735">
        <f t="shared" ca="1" si="606"/>
        <v>0.5365988343662782</v>
      </c>
      <c r="R6735">
        <f t="shared" ca="1" si="607"/>
        <v>0.52731557193311906</v>
      </c>
      <c r="AH6735">
        <f t="shared" ca="1" si="608"/>
        <v>29.795946954679003</v>
      </c>
      <c r="AI6735">
        <f t="shared" ca="1" si="609"/>
        <v>0.79589812027092766</v>
      </c>
      <c r="AX6735">
        <f t="shared" ca="1" si="610"/>
        <v>1.1558950064629285</v>
      </c>
    </row>
    <row r="6736" spans="1:50">
      <c r="A6736">
        <f t="shared" ca="1" si="606"/>
        <v>0.40372273952479831</v>
      </c>
      <c r="R6736">
        <f t="shared" ca="1" si="607"/>
        <v>-2.0517923375088793</v>
      </c>
      <c r="AH6736">
        <f t="shared" ca="1" si="608"/>
        <v>9.9265118835967918</v>
      </c>
      <c r="AI6736">
        <f t="shared" ca="1" si="609"/>
        <v>0.19707127635037669</v>
      </c>
      <c r="AX6736">
        <f t="shared" ca="1" si="610"/>
        <v>0.66024870475684028</v>
      </c>
    </row>
    <row r="6737" spans="1:50">
      <c r="A6737">
        <f t="shared" ca="1" si="606"/>
        <v>0.28013593372876266</v>
      </c>
      <c r="R6737">
        <f t="shared" ca="1" si="607"/>
        <v>1.0783201641425055</v>
      </c>
      <c r="AH6737">
        <f t="shared" ca="1" si="608"/>
        <v>31.237362265048876</v>
      </c>
      <c r="AI6737">
        <f t="shared" ca="1" si="609"/>
        <v>0.82398171261349407</v>
      </c>
      <c r="AX6737">
        <f t="shared" ca="1" si="610"/>
        <v>1.9422370851085307</v>
      </c>
    </row>
    <row r="6738" spans="1:50">
      <c r="A6738">
        <f t="shared" ca="1" si="606"/>
        <v>0.85287983689556857</v>
      </c>
      <c r="R6738">
        <f t="shared" ca="1" si="607"/>
        <v>0.33019503937209016</v>
      </c>
      <c r="AH6738">
        <f t="shared" ca="1" si="608"/>
        <v>10.468669140218239</v>
      </c>
      <c r="AI6738">
        <f t="shared" ca="1" si="609"/>
        <v>0.21863694022723301</v>
      </c>
      <c r="AX6738">
        <f t="shared" ca="1" si="610"/>
        <v>0.67866411570774865</v>
      </c>
    </row>
    <row r="6739" spans="1:50">
      <c r="A6739">
        <f t="shared" ca="1" si="606"/>
        <v>0.29580769140973118</v>
      </c>
      <c r="R6739">
        <f t="shared" ca="1" si="607"/>
        <v>0.18649765899273607</v>
      </c>
      <c r="AH6739">
        <f t="shared" ca="1" si="608"/>
        <v>11.427111664941521</v>
      </c>
      <c r="AI6739">
        <f t="shared" ca="1" si="609"/>
        <v>0.25606614274555473</v>
      </c>
      <c r="AX6739">
        <f t="shared" ca="1" si="610"/>
        <v>1.1270407288271163</v>
      </c>
    </row>
    <row r="6740" spans="1:50">
      <c r="A6740">
        <f t="shared" ca="1" si="606"/>
        <v>0.98778509936622538</v>
      </c>
      <c r="R6740">
        <f t="shared" ca="1" si="607"/>
        <v>0.73202520161989848</v>
      </c>
      <c r="AH6740">
        <f t="shared" ca="1" si="608"/>
        <v>7.2041409366924212</v>
      </c>
      <c r="AI6740">
        <f t="shared" ca="1" si="609"/>
        <v>0.1037992932714551</v>
      </c>
      <c r="AX6740">
        <f t="shared" ca="1" si="610"/>
        <v>5.7483786996932329</v>
      </c>
    </row>
    <row r="6741" spans="1:50">
      <c r="A6741">
        <f t="shared" ca="1" si="606"/>
        <v>4.3049982608326265E-2</v>
      </c>
      <c r="R6741">
        <f t="shared" ca="1" si="607"/>
        <v>-0.15274472705214592</v>
      </c>
      <c r="AH6741">
        <f t="shared" ca="1" si="608"/>
        <v>38.264906553555399</v>
      </c>
      <c r="AI6741">
        <f t="shared" ca="1" si="609"/>
        <v>0.93114379090160648</v>
      </c>
      <c r="AX6741">
        <f t="shared" ca="1" si="610"/>
        <v>0.91935470541107611</v>
      </c>
    </row>
    <row r="6742" spans="1:50">
      <c r="A6742">
        <f t="shared" ca="1" si="606"/>
        <v>0.32266219952643649</v>
      </c>
      <c r="R6742">
        <f t="shared" ca="1" si="607"/>
        <v>-0.30950027070106118</v>
      </c>
      <c r="AH6742">
        <f t="shared" ca="1" si="608"/>
        <v>9.387010759691238</v>
      </c>
      <c r="AI6742">
        <f t="shared" ca="1" si="609"/>
        <v>0.17623194200511816</v>
      </c>
      <c r="AX6742">
        <f t="shared" ca="1" si="610"/>
        <v>1.7534606182735419</v>
      </c>
    </row>
    <row r="6743" spans="1:50">
      <c r="A6743">
        <f t="shared" ca="1" si="606"/>
        <v>0.29384245253942176</v>
      </c>
      <c r="R6743">
        <f t="shared" ca="1" si="607"/>
        <v>1.1940059851193672</v>
      </c>
      <c r="AH6743">
        <f t="shared" ca="1" si="608"/>
        <v>46.712454426911542</v>
      </c>
      <c r="AI6743">
        <f t="shared" ca="1" si="609"/>
        <v>0.99459602205243325</v>
      </c>
      <c r="AX6743">
        <f t="shared" ca="1" si="610"/>
        <v>1.9150517845983783</v>
      </c>
    </row>
    <row r="6744" spans="1:50">
      <c r="A6744">
        <f t="shared" ca="1" si="606"/>
        <v>8.4621796545023553E-3</v>
      </c>
      <c r="R6744">
        <f t="shared" ca="1" si="607"/>
        <v>-0.79346823094283114</v>
      </c>
      <c r="AH6744">
        <f t="shared" ca="1" si="608"/>
        <v>5.9244640167376792</v>
      </c>
      <c r="AI6744">
        <f t="shared" ca="1" si="609"/>
        <v>7.0198547771239128E-2</v>
      </c>
      <c r="AX6744">
        <f t="shared" ca="1" si="610"/>
        <v>2.4223185323254017</v>
      </c>
    </row>
    <row r="6745" spans="1:50">
      <c r="A6745">
        <f t="shared" ca="1" si="606"/>
        <v>0.16874957765972654</v>
      </c>
      <c r="R6745">
        <f t="shared" ca="1" si="607"/>
        <v>1.0544435477337168</v>
      </c>
      <c r="AH6745">
        <f t="shared" ca="1" si="608"/>
        <v>30.823501775107982</v>
      </c>
      <c r="AI6745">
        <f t="shared" ca="1" si="609"/>
        <v>0.81613095791535661</v>
      </c>
      <c r="AX6745">
        <f t="shared" ca="1" si="610"/>
        <v>3.0201553523132425</v>
      </c>
    </row>
    <row r="6746" spans="1:50">
      <c r="A6746">
        <f t="shared" ca="1" si="606"/>
        <v>0.37929303292584815</v>
      </c>
      <c r="R6746">
        <f t="shared" ca="1" si="607"/>
        <v>-2.0991397160577274</v>
      </c>
      <c r="AH6746">
        <f t="shared" ca="1" si="608"/>
        <v>28.196267434622325</v>
      </c>
      <c r="AI6746">
        <f t="shared" ca="1" si="609"/>
        <v>0.76229862310874452</v>
      </c>
      <c r="AX6746">
        <f t="shared" ca="1" si="610"/>
        <v>1.6960784791778527</v>
      </c>
    </row>
    <row r="6747" spans="1:50">
      <c r="A6747">
        <f t="shared" ca="1" si="606"/>
        <v>0.61701704363569165</v>
      </c>
      <c r="R6747">
        <f t="shared" ca="1" si="607"/>
        <v>1.5890776866103639E-2</v>
      </c>
      <c r="AH6747">
        <f t="shared" ca="1" si="608"/>
        <v>38.015993840344812</v>
      </c>
      <c r="AI6747">
        <f t="shared" ca="1" si="609"/>
        <v>0.92819179818267328</v>
      </c>
      <c r="AX6747">
        <f t="shared" ca="1" si="610"/>
        <v>2.777199053948344</v>
      </c>
    </row>
    <row r="6748" spans="1:50">
      <c r="A6748">
        <f t="shared" ca="1" si="606"/>
        <v>0.53724998453732553</v>
      </c>
      <c r="R6748">
        <f t="shared" ca="1" si="607"/>
        <v>-2.1237691991587853</v>
      </c>
      <c r="AH6748">
        <f t="shared" ca="1" si="608"/>
        <v>31.125535808317967</v>
      </c>
      <c r="AI6748">
        <f t="shared" ca="1" si="609"/>
        <v>0.82187730073845633</v>
      </c>
      <c r="AX6748">
        <f t="shared" ca="1" si="610"/>
        <v>1.4527321129732949</v>
      </c>
    </row>
    <row r="6749" spans="1:50">
      <c r="A6749">
        <f t="shared" ca="1" si="606"/>
        <v>0.86594983997552255</v>
      </c>
      <c r="R6749">
        <f t="shared" ca="1" si="607"/>
        <v>-0.75750527433208359</v>
      </c>
      <c r="AH6749">
        <f t="shared" ca="1" si="608"/>
        <v>24.678820859557021</v>
      </c>
      <c r="AI6749">
        <f t="shared" ca="1" si="609"/>
        <v>0.67941894346879772</v>
      </c>
      <c r="AX6749">
        <f t="shared" ca="1" si="610"/>
        <v>0.24533559844349698</v>
      </c>
    </row>
    <row r="6750" spans="1:50">
      <c r="A6750">
        <f t="shared" ca="1" si="606"/>
        <v>0.55861531316145085</v>
      </c>
      <c r="R6750">
        <f t="shared" ca="1" si="607"/>
        <v>-0.59816596638151776</v>
      </c>
      <c r="AH6750">
        <f t="shared" ca="1" si="608"/>
        <v>29.480558660783821</v>
      </c>
      <c r="AI6750">
        <f t="shared" ca="1" si="609"/>
        <v>0.78947626356323308</v>
      </c>
      <c r="AX6750">
        <f t="shared" ca="1" si="610"/>
        <v>0.5746858560851984</v>
      </c>
    </row>
    <row r="6751" spans="1:50">
      <c r="A6751">
        <f t="shared" ca="1" si="606"/>
        <v>0.56840430141527709</v>
      </c>
      <c r="R6751">
        <f t="shared" ca="1" si="607"/>
        <v>0.6586700155084515</v>
      </c>
      <c r="AH6751">
        <f t="shared" ca="1" si="608"/>
        <v>3.6413092089645152</v>
      </c>
      <c r="AI6751">
        <f t="shared" ca="1" si="609"/>
        <v>2.6518265510579564E-2</v>
      </c>
      <c r="AX6751">
        <f t="shared" ca="1" si="610"/>
        <v>1.5136108824657275</v>
      </c>
    </row>
    <row r="6752" spans="1:50">
      <c r="A6752">
        <f t="shared" ca="1" si="606"/>
        <v>0.36896366573878392</v>
      </c>
      <c r="R6752">
        <f t="shared" ca="1" si="607"/>
        <v>0.66220401655445305</v>
      </c>
      <c r="AH6752">
        <f t="shared" ca="1" si="608"/>
        <v>22.646361580783193</v>
      </c>
      <c r="AI6752">
        <f t="shared" ca="1" si="609"/>
        <v>0.6258892326153731</v>
      </c>
      <c r="AX6752">
        <f t="shared" ca="1" si="610"/>
        <v>1.7688327406686488</v>
      </c>
    </row>
    <row r="6753" spans="1:50">
      <c r="A6753">
        <f t="shared" ca="1" si="606"/>
        <v>0.91565962224071484</v>
      </c>
      <c r="R6753">
        <f t="shared" ca="1" si="607"/>
        <v>0.89560258815986538</v>
      </c>
      <c r="AH6753">
        <f t="shared" ca="1" si="608"/>
        <v>21.271925495793997</v>
      </c>
      <c r="AI6753">
        <f t="shared" ca="1" si="609"/>
        <v>0.58734886764039451</v>
      </c>
      <c r="AX6753">
        <f t="shared" ca="1" si="610"/>
        <v>6.3098673208928924E-2</v>
      </c>
    </row>
    <row r="6754" spans="1:50">
      <c r="A6754">
        <f t="shared" ca="1" si="606"/>
        <v>0.69154472554091051</v>
      </c>
      <c r="R6754">
        <f t="shared" ca="1" si="607"/>
        <v>0.1356210836852233</v>
      </c>
      <c r="AH6754">
        <f t="shared" ca="1" si="608"/>
        <v>3.38062300555849</v>
      </c>
      <c r="AI6754">
        <f t="shared" ca="1" si="609"/>
        <v>2.2857223811422633E-2</v>
      </c>
      <c r="AX6754">
        <f t="shared" ca="1" si="610"/>
        <v>0.87340173443777758</v>
      </c>
    </row>
    <row r="6755" spans="1:50">
      <c r="A6755">
        <f t="shared" ca="1" si="606"/>
        <v>0.28594573590512951</v>
      </c>
      <c r="R6755">
        <f t="shared" ca="1" si="607"/>
        <v>0.63228064745917378</v>
      </c>
      <c r="AH6755">
        <f t="shared" ca="1" si="608"/>
        <v>38.27434071962174</v>
      </c>
      <c r="AI6755">
        <f t="shared" ca="1" si="609"/>
        <v>0.93125445722023958</v>
      </c>
      <c r="AX6755">
        <f t="shared" ca="1" si="610"/>
        <v>0.13570475524823367</v>
      </c>
    </row>
    <row r="6756" spans="1:50">
      <c r="A6756">
        <f t="shared" ca="1" si="606"/>
        <v>0.8075845837116522</v>
      </c>
      <c r="R6756">
        <f t="shared" ca="1" si="607"/>
        <v>-1.8506584750460535</v>
      </c>
      <c r="AH6756">
        <f t="shared" ca="1" si="608"/>
        <v>14.024483759493997</v>
      </c>
      <c r="AI6756">
        <f t="shared" ca="1" si="609"/>
        <v>0.35288111561454427</v>
      </c>
      <c r="AX6756">
        <f t="shared" ca="1" si="610"/>
        <v>3.5387843682490634</v>
      </c>
    </row>
    <row r="6757" spans="1:50">
      <c r="A6757">
        <f t="shared" ca="1" si="606"/>
        <v>0.91013992667525623</v>
      </c>
      <c r="R6757">
        <f t="shared" ca="1" si="607"/>
        <v>2.8555484348469102</v>
      </c>
      <c r="AH6757">
        <f t="shared" ca="1" si="608"/>
        <v>13.457894673793483</v>
      </c>
      <c r="AI6757">
        <f t="shared" ca="1" si="609"/>
        <v>0.33233726916421469</v>
      </c>
      <c r="AX6757">
        <f t="shared" ca="1" si="610"/>
        <v>3.0344745887030409</v>
      </c>
    </row>
    <row r="6758" spans="1:50">
      <c r="A6758">
        <f t="shared" ca="1" si="606"/>
        <v>0.8753133570218774</v>
      </c>
      <c r="R6758">
        <f t="shared" ca="1" si="607"/>
        <v>-4.7610064110608107E-2</v>
      </c>
      <c r="AH6758">
        <f t="shared" ca="1" si="608"/>
        <v>23.421368226274307</v>
      </c>
      <c r="AI6758">
        <f t="shared" ca="1" si="609"/>
        <v>0.64678816651834947</v>
      </c>
      <c r="AX6758">
        <f t="shared" ca="1" si="610"/>
        <v>0.41464987274030701</v>
      </c>
    </row>
    <row r="6759" spans="1:50">
      <c r="A6759">
        <f t="shared" ca="1" si="606"/>
        <v>0.46105973006316459</v>
      </c>
      <c r="R6759">
        <f t="shared" ca="1" si="607"/>
        <v>-0.45608605795518126</v>
      </c>
      <c r="AH6759">
        <f t="shared" ca="1" si="608"/>
        <v>21.269796020256425</v>
      </c>
      <c r="AI6759">
        <f t="shared" ca="1" si="609"/>
        <v>0.58728768964116318</v>
      </c>
      <c r="AX6759">
        <f t="shared" ca="1" si="610"/>
        <v>2.1593341880020125</v>
      </c>
    </row>
    <row r="6760" spans="1:50">
      <c r="A6760">
        <f t="shared" ca="1" si="606"/>
        <v>0.86035929011866552</v>
      </c>
      <c r="R6760">
        <f t="shared" ca="1" si="607"/>
        <v>0.15543459012807065</v>
      </c>
      <c r="AH6760">
        <f t="shared" ca="1" si="608"/>
        <v>14.015749456999174</v>
      </c>
      <c r="AI6760">
        <f t="shared" ca="1" si="609"/>
        <v>0.35256685642927243</v>
      </c>
      <c r="AX6760">
        <f t="shared" ca="1" si="610"/>
        <v>1.3121287173361489</v>
      </c>
    </row>
    <row r="6761" spans="1:50">
      <c r="A6761">
        <f t="shared" ca="1" si="606"/>
        <v>4.0647485718338205E-2</v>
      </c>
      <c r="R6761">
        <f t="shared" ca="1" si="607"/>
        <v>-0.67900452483257778</v>
      </c>
      <c r="AH6761">
        <f t="shared" ca="1" si="608"/>
        <v>31.990546472063663</v>
      </c>
      <c r="AI6761">
        <f t="shared" ca="1" si="609"/>
        <v>0.83782979181255068</v>
      </c>
      <c r="AX6761">
        <f t="shared" ca="1" si="610"/>
        <v>2.2465518008585423</v>
      </c>
    </row>
    <row r="6762" spans="1:50">
      <c r="A6762">
        <f t="shared" ca="1" si="606"/>
        <v>0.34071091220017191</v>
      </c>
      <c r="R6762">
        <f t="shared" ca="1" si="607"/>
        <v>-1.1108268272938733</v>
      </c>
      <c r="AH6762">
        <f t="shared" ca="1" si="608"/>
        <v>24.764227147631487</v>
      </c>
      <c r="AI6762">
        <f t="shared" ca="1" si="609"/>
        <v>0.68157788427183019</v>
      </c>
      <c r="AX6762">
        <f t="shared" ca="1" si="610"/>
        <v>4.282332551480474</v>
      </c>
    </row>
    <row r="6763" spans="1:50">
      <c r="A6763">
        <f t="shared" ca="1" si="606"/>
        <v>0.67821073523590503</v>
      </c>
      <c r="R6763">
        <f t="shared" ca="1" si="607"/>
        <v>0.98665046663485678</v>
      </c>
      <c r="AH6763">
        <f t="shared" ca="1" si="608"/>
        <v>13.94882643736856</v>
      </c>
      <c r="AI6763">
        <f t="shared" ca="1" si="609"/>
        <v>0.35015644237851185</v>
      </c>
      <c r="AX6763">
        <f t="shared" ca="1" si="610"/>
        <v>5.6675197543462819</v>
      </c>
    </row>
    <row r="6764" spans="1:50">
      <c r="A6764">
        <f t="shared" ca="1" si="606"/>
        <v>0.26012216741014105</v>
      </c>
      <c r="R6764">
        <f t="shared" ca="1" si="607"/>
        <v>0.62680844337866681</v>
      </c>
      <c r="AH6764">
        <f t="shared" ca="1" si="608"/>
        <v>30.862460990674236</v>
      </c>
      <c r="AI6764">
        <f t="shared" ca="1" si="609"/>
        <v>0.81687730033326733</v>
      </c>
      <c r="AX6764">
        <f t="shared" ca="1" si="610"/>
        <v>3.1946462973656837</v>
      </c>
    </row>
    <row r="6765" spans="1:50">
      <c r="A6765">
        <f t="shared" ca="1" si="606"/>
        <v>0.90669208637536591</v>
      </c>
      <c r="R6765">
        <f t="shared" ca="1" si="607"/>
        <v>-1.4252474709586269</v>
      </c>
      <c r="AH6765">
        <f t="shared" ca="1" si="608"/>
        <v>16.287872418442809</v>
      </c>
      <c r="AI6765">
        <f t="shared" ca="1" si="609"/>
        <v>0.43174622696240539</v>
      </c>
      <c r="AX6765">
        <f t="shared" ca="1" si="610"/>
        <v>0.82716067345898814</v>
      </c>
    </row>
    <row r="6766" spans="1:50">
      <c r="A6766">
        <f t="shared" ca="1" si="606"/>
        <v>0.65320679154355887</v>
      </c>
      <c r="R6766">
        <f t="shared" ca="1" si="607"/>
        <v>0.49100072510847131</v>
      </c>
      <c r="AH6766">
        <f t="shared" ca="1" si="608"/>
        <v>9.2996453194575697</v>
      </c>
      <c r="AI6766">
        <f t="shared" ca="1" si="609"/>
        <v>0.17296680613541815</v>
      </c>
      <c r="AX6766">
        <f t="shared" ca="1" si="610"/>
        <v>0.83782314887249432</v>
      </c>
    </row>
    <row r="6767" spans="1:50">
      <c r="A6767">
        <f t="shared" ca="1" si="606"/>
        <v>0.39389128909478022</v>
      </c>
      <c r="R6767">
        <f t="shared" ca="1" si="607"/>
        <v>0.13352270126504587</v>
      </c>
      <c r="AH6767">
        <f t="shared" ca="1" si="608"/>
        <v>25.434334722690981</v>
      </c>
      <c r="AI6767">
        <f t="shared" ca="1" si="609"/>
        <v>0.69826404474160697</v>
      </c>
      <c r="AX6767">
        <f t="shared" ca="1" si="610"/>
        <v>1.7110944591115276</v>
      </c>
    </row>
    <row r="6768" spans="1:50">
      <c r="A6768">
        <f t="shared" ca="1" si="606"/>
        <v>0.53764112865028901</v>
      </c>
      <c r="R6768">
        <f t="shared" ca="1" si="607"/>
        <v>1.3781399373575016</v>
      </c>
      <c r="AH6768">
        <f t="shared" ca="1" si="608"/>
        <v>21.076845582465086</v>
      </c>
      <c r="AI6768">
        <f t="shared" ca="1" si="609"/>
        <v>0.5817255692697153</v>
      </c>
      <c r="AX6768">
        <f t="shared" ca="1" si="610"/>
        <v>2.7155793653508833</v>
      </c>
    </row>
    <row r="6769" spans="1:50">
      <c r="A6769">
        <f t="shared" ca="1" si="606"/>
        <v>0.50371888227146988</v>
      </c>
      <c r="R6769">
        <f t="shared" ca="1" si="607"/>
        <v>-0.22994668121314785</v>
      </c>
      <c r="AH6769">
        <f t="shared" ca="1" si="608"/>
        <v>19.917241217289842</v>
      </c>
      <c r="AI6769">
        <f t="shared" ca="1" si="609"/>
        <v>0.54751381201063742</v>
      </c>
      <c r="AX6769">
        <f t="shared" ca="1" si="610"/>
        <v>2.9789460337686804</v>
      </c>
    </row>
    <row r="6770" spans="1:50">
      <c r="A6770">
        <f t="shared" ca="1" si="606"/>
        <v>0.46538320203469175</v>
      </c>
      <c r="R6770">
        <f t="shared" ca="1" si="607"/>
        <v>-1.1745433609567426</v>
      </c>
      <c r="AH6770">
        <f t="shared" ca="1" si="608"/>
        <v>37.873071923177733</v>
      </c>
      <c r="AI6770">
        <f t="shared" ca="1" si="609"/>
        <v>0.9264688077097899</v>
      </c>
      <c r="AX6770">
        <f t="shared" ca="1" si="610"/>
        <v>5.3228214857091887</v>
      </c>
    </row>
    <row r="6771" spans="1:50">
      <c r="A6771">
        <f t="shared" ca="1" si="606"/>
        <v>0.65526403358227781</v>
      </c>
      <c r="R6771">
        <f t="shared" ca="1" si="607"/>
        <v>0.56230919433296289</v>
      </c>
      <c r="AH6771">
        <f t="shared" ca="1" si="608"/>
        <v>15.504850410745952</v>
      </c>
      <c r="AI6771">
        <f t="shared" ca="1" si="609"/>
        <v>0.40504232740749313</v>
      </c>
      <c r="AX6771">
        <f t="shared" ca="1" si="610"/>
        <v>4.5091183823815335</v>
      </c>
    </row>
    <row r="6772" spans="1:50">
      <c r="A6772">
        <f t="shared" ca="1" si="606"/>
        <v>0.78971331804760769</v>
      </c>
      <c r="R6772">
        <f t="shared" ca="1" si="607"/>
        <v>-1.1091652340974301E-2</v>
      </c>
      <c r="AH6772">
        <f t="shared" ca="1" si="608"/>
        <v>21.395629506193526</v>
      </c>
      <c r="AI6772">
        <f t="shared" ca="1" si="609"/>
        <v>0.59089499432652681</v>
      </c>
      <c r="AX6772">
        <f t="shared" ca="1" si="610"/>
        <v>0.88710833837947678</v>
      </c>
    </row>
    <row r="6773" spans="1:50">
      <c r="A6773">
        <f t="shared" ca="1" si="606"/>
        <v>0.75176108915058737</v>
      </c>
      <c r="R6773">
        <f t="shared" ca="1" si="607"/>
        <v>-2.8808264193435469</v>
      </c>
      <c r="AH6773">
        <f t="shared" ca="1" si="608"/>
        <v>27.926948381557448</v>
      </c>
      <c r="AI6773">
        <f t="shared" ca="1" si="609"/>
        <v>0.75639019612478531</v>
      </c>
      <c r="AX6773">
        <f t="shared" ca="1" si="610"/>
        <v>7.0316235126777267</v>
      </c>
    </row>
    <row r="6774" spans="1:50">
      <c r="A6774">
        <f t="shared" ca="1" si="606"/>
        <v>0.43576183397045531</v>
      </c>
      <c r="R6774">
        <f t="shared" ca="1" si="607"/>
        <v>0.54061428135419409</v>
      </c>
      <c r="AH6774">
        <f t="shared" ca="1" si="608"/>
        <v>28.93509559504092</v>
      </c>
      <c r="AI6774">
        <f t="shared" ca="1" si="609"/>
        <v>0.77813490120496775</v>
      </c>
      <c r="AX6774">
        <f t="shared" ca="1" si="610"/>
        <v>5.2328197017524536</v>
      </c>
    </row>
    <row r="6775" spans="1:50">
      <c r="A6775">
        <f t="shared" ca="1" si="606"/>
        <v>0.61375173898228508</v>
      </c>
      <c r="R6775">
        <f t="shared" ca="1" si="607"/>
        <v>-1.3418428347898619</v>
      </c>
      <c r="AH6775">
        <f t="shared" ca="1" si="608"/>
        <v>11.536242146282632</v>
      </c>
      <c r="AI6775">
        <f t="shared" ca="1" si="609"/>
        <v>0.26026966588529765</v>
      </c>
      <c r="AX6775">
        <f t="shared" ca="1" si="610"/>
        <v>0.4891212475741169</v>
      </c>
    </row>
    <row r="6776" spans="1:50">
      <c r="A6776">
        <f t="shared" ca="1" si="606"/>
        <v>0.82281053743406296</v>
      </c>
      <c r="R6776">
        <f t="shared" ca="1" si="607"/>
        <v>0.19922931604869834</v>
      </c>
      <c r="AH6776">
        <f t="shared" ca="1" si="608"/>
        <v>22.832608725271601</v>
      </c>
      <c r="AI6776">
        <f t="shared" ca="1" si="609"/>
        <v>0.63096642566290562</v>
      </c>
      <c r="AX6776">
        <f t="shared" ca="1" si="610"/>
        <v>1.4171432419186369</v>
      </c>
    </row>
    <row r="6777" spans="1:50">
      <c r="A6777">
        <f t="shared" ca="1" si="606"/>
        <v>5.6916102484709796E-2</v>
      </c>
      <c r="R6777">
        <f t="shared" ca="1" si="607"/>
        <v>-0.28555006209937828</v>
      </c>
      <c r="AH6777">
        <f t="shared" ca="1" si="608"/>
        <v>14.400675921167888</v>
      </c>
      <c r="AI6777">
        <f t="shared" ca="1" si="609"/>
        <v>0.36634406256514218</v>
      </c>
      <c r="AX6777">
        <f t="shared" ca="1" si="610"/>
        <v>1.0123501843833369</v>
      </c>
    </row>
    <row r="6778" spans="1:50">
      <c r="A6778">
        <f t="shared" ca="1" si="606"/>
        <v>9.3409240584806152E-2</v>
      </c>
      <c r="R6778">
        <f t="shared" ca="1" si="607"/>
        <v>1.0839924303624871E-2</v>
      </c>
      <c r="AH6778">
        <f t="shared" ca="1" si="608"/>
        <v>28.622015010399565</v>
      </c>
      <c r="AI6778">
        <f t="shared" ca="1" si="609"/>
        <v>0.77149087889220924</v>
      </c>
      <c r="AX6778">
        <f t="shared" ca="1" si="610"/>
        <v>1.4491081689331899</v>
      </c>
    </row>
    <row r="6779" spans="1:50">
      <c r="A6779">
        <f t="shared" ca="1" si="606"/>
        <v>0.27258969566248559</v>
      </c>
      <c r="R6779">
        <f t="shared" ca="1" si="607"/>
        <v>0.79352373318589642</v>
      </c>
      <c r="AH6779">
        <f t="shared" ca="1" si="608"/>
        <v>12.548612352811304</v>
      </c>
      <c r="AI6779">
        <f t="shared" ca="1" si="609"/>
        <v>0.29869678165000091</v>
      </c>
      <c r="AX6779">
        <f t="shared" ca="1" si="610"/>
        <v>0.73322569452527586</v>
      </c>
    </row>
    <row r="6780" spans="1:50">
      <c r="A6780">
        <f t="shared" ca="1" si="606"/>
        <v>0.75356239811011239</v>
      </c>
      <c r="R6780">
        <f t="shared" ca="1" si="607"/>
        <v>-6.401657159165082E-2</v>
      </c>
      <c r="AH6780">
        <f t="shared" ca="1" si="608"/>
        <v>12.068676091462343</v>
      </c>
      <c r="AI6780">
        <f t="shared" ca="1" si="609"/>
        <v>0.28060733327279996</v>
      </c>
      <c r="AX6780">
        <f t="shared" ca="1" si="610"/>
        <v>1.5041744349368207</v>
      </c>
    </row>
    <row r="6781" spans="1:50">
      <c r="A6781">
        <f t="shared" ca="1" si="606"/>
        <v>0.23229793151991507</v>
      </c>
      <c r="R6781">
        <f t="shared" ca="1" si="607"/>
        <v>0.49426222528307745</v>
      </c>
      <c r="AH6781">
        <f t="shared" ca="1" si="608"/>
        <v>14.691705023646321</v>
      </c>
      <c r="AI6781">
        <f t="shared" ca="1" si="609"/>
        <v>0.37666215293139871</v>
      </c>
      <c r="AX6781">
        <f t="shared" ca="1" si="610"/>
        <v>3.9208293369678358</v>
      </c>
    </row>
    <row r="6782" spans="1:50">
      <c r="A6782">
        <f t="shared" ca="1" si="606"/>
        <v>0.49078542199028585</v>
      </c>
      <c r="R6782">
        <f t="shared" ca="1" si="607"/>
        <v>-2.1104702550197492</v>
      </c>
      <c r="AH6782">
        <f t="shared" ca="1" si="608"/>
        <v>27.438284840692777</v>
      </c>
      <c r="AI6782">
        <f t="shared" ca="1" si="609"/>
        <v>0.74548450453514326</v>
      </c>
      <c r="AX6782">
        <f t="shared" ca="1" si="610"/>
        <v>4.2649326397183245</v>
      </c>
    </row>
    <row r="6783" spans="1:50">
      <c r="A6783">
        <f t="shared" ca="1" si="606"/>
        <v>2.5989448317586095E-2</v>
      </c>
      <c r="R6783">
        <f t="shared" ca="1" si="607"/>
        <v>-0.63524823234262373</v>
      </c>
      <c r="AH6783">
        <f t="shared" ca="1" si="608"/>
        <v>20.304584251804286</v>
      </c>
      <c r="AI6783">
        <f t="shared" ca="1" si="609"/>
        <v>0.55909114177090502</v>
      </c>
      <c r="AX6783">
        <f t="shared" ca="1" si="610"/>
        <v>1.4225667097176971</v>
      </c>
    </row>
    <row r="6784" spans="1:50">
      <c r="A6784">
        <f t="shared" ca="1" si="606"/>
        <v>0.57387597450405148</v>
      </c>
      <c r="R6784">
        <f t="shared" ca="1" si="607"/>
        <v>1.6982359382492913</v>
      </c>
      <c r="AH6784">
        <f t="shared" ca="1" si="608"/>
        <v>24.919888667001263</v>
      </c>
      <c r="AI6784">
        <f t="shared" ca="1" si="609"/>
        <v>0.68549400776219416</v>
      </c>
      <c r="AX6784">
        <f t="shared" ca="1" si="610"/>
        <v>0.68960941509600615</v>
      </c>
    </row>
    <row r="6785" spans="1:50">
      <c r="A6785">
        <f t="shared" ca="1" si="606"/>
        <v>0.53753779282044867</v>
      </c>
      <c r="R6785">
        <f t="shared" ca="1" si="607"/>
        <v>-8.0098043554815271E-2</v>
      </c>
      <c r="AH6785">
        <f t="shared" ca="1" si="608"/>
        <v>17.195733730307666</v>
      </c>
      <c r="AI6785">
        <f t="shared" ca="1" si="609"/>
        <v>0.4619400572535628</v>
      </c>
      <c r="AX6785">
        <f t="shared" ca="1" si="610"/>
        <v>0.31105627019457244</v>
      </c>
    </row>
    <row r="6786" spans="1:50">
      <c r="A6786">
        <f t="shared" ca="1" si="606"/>
        <v>0.98648438790032023</v>
      </c>
      <c r="R6786">
        <f t="shared" ca="1" si="607"/>
        <v>1.0908573513926152</v>
      </c>
      <c r="AH6786">
        <f t="shared" ca="1" si="608"/>
        <v>35.386900864860124</v>
      </c>
      <c r="AI6786">
        <f t="shared" ca="1" si="609"/>
        <v>0.89322866683328705</v>
      </c>
      <c r="AX6786">
        <f t="shared" ca="1" si="610"/>
        <v>2.4364914366619477</v>
      </c>
    </row>
    <row r="6787" spans="1:50">
      <c r="A6787">
        <f t="shared" ref="A6787:A6850" ca="1" si="611">RAND()</f>
        <v>0.45804374590730856</v>
      </c>
      <c r="R6787">
        <f t="shared" ref="R6787:R6850" ca="1" si="612">_xlfn.NORM.INV(RAND(),0,1)</f>
        <v>1.2196641147578922</v>
      </c>
      <c r="AH6787">
        <f t="shared" ref="AH6787:AH6850" ca="1" si="613">IF(AI6787&lt;$AL$4,$AL$1+SQRT(AI6787*($AL$2-$AL$1)*($AL$3-$AL$1)),$AL$2-SQRT((1-AI6787)*($AL$2-$AL$1)*($AL$2-$AL$3)))</f>
        <v>6.3709020063932469</v>
      </c>
      <c r="AI6787">
        <f t="shared" ref="AI6787:AI6850" ca="1" si="614">RAND()</f>
        <v>8.1176784750131015E-2</v>
      </c>
      <c r="AX6787">
        <f t="shared" ref="AX6787:AX6850" ca="1" si="615">-LN(1-RAND())/$AW$2</f>
        <v>2.1128441935958993</v>
      </c>
    </row>
    <row r="6788" spans="1:50">
      <c r="A6788">
        <f t="shared" ca="1" si="611"/>
        <v>0.59597506844515469</v>
      </c>
      <c r="R6788">
        <f t="shared" ca="1" si="612"/>
        <v>0.45845362996157679</v>
      </c>
      <c r="AH6788">
        <f t="shared" ca="1" si="613"/>
        <v>45.62869594389425</v>
      </c>
      <c r="AI6788">
        <f t="shared" ca="1" si="614"/>
        <v>0.9904458504245367</v>
      </c>
      <c r="AX6788">
        <f t="shared" ca="1" si="615"/>
        <v>2.9509168855451379E-2</v>
      </c>
    </row>
    <row r="6789" spans="1:50">
      <c r="A6789">
        <f t="shared" ca="1" si="611"/>
        <v>0.16553030371498589</v>
      </c>
      <c r="R6789">
        <f t="shared" ca="1" si="612"/>
        <v>0.13612287821039903</v>
      </c>
      <c r="AH6789">
        <f t="shared" ca="1" si="613"/>
        <v>21.587418410515031</v>
      </c>
      <c r="AI6789">
        <f t="shared" ca="1" si="614"/>
        <v>0.59636260371042993</v>
      </c>
      <c r="AX6789">
        <f t="shared" ca="1" si="615"/>
        <v>2.7135730418455064</v>
      </c>
    </row>
    <row r="6790" spans="1:50">
      <c r="A6790">
        <f t="shared" ca="1" si="611"/>
        <v>6.1823809847015521E-2</v>
      </c>
      <c r="R6790">
        <f t="shared" ca="1" si="612"/>
        <v>0.33563620069626876</v>
      </c>
      <c r="AH6790">
        <f t="shared" ca="1" si="613"/>
        <v>11.175342217553826</v>
      </c>
      <c r="AI6790">
        <f t="shared" ca="1" si="614"/>
        <v>0.24632297403797077</v>
      </c>
      <c r="AX6790">
        <f t="shared" ca="1" si="615"/>
        <v>1.3253984460415871</v>
      </c>
    </row>
    <row r="6791" spans="1:50">
      <c r="A6791">
        <f t="shared" ca="1" si="611"/>
        <v>0.48768203178936476</v>
      </c>
      <c r="R6791">
        <f t="shared" ca="1" si="612"/>
        <v>0.17425915633414019</v>
      </c>
      <c r="AH6791">
        <f t="shared" ca="1" si="613"/>
        <v>16.787034193893248</v>
      </c>
      <c r="AI6791">
        <f t="shared" ca="1" si="614"/>
        <v>0.44844945118119195</v>
      </c>
      <c r="AX6791">
        <f t="shared" ca="1" si="615"/>
        <v>1.4944030919052564</v>
      </c>
    </row>
    <row r="6792" spans="1:50">
      <c r="A6792">
        <f t="shared" ca="1" si="611"/>
        <v>0.13295437452347258</v>
      </c>
      <c r="R6792">
        <f t="shared" ca="1" si="612"/>
        <v>-1.5014557574306879</v>
      </c>
      <c r="AH6792">
        <f t="shared" ca="1" si="613"/>
        <v>17.427207631590221</v>
      </c>
      <c r="AI6792">
        <f t="shared" ca="1" si="614"/>
        <v>0.46950659866223277</v>
      </c>
      <c r="AX6792">
        <f t="shared" ca="1" si="615"/>
        <v>1.1883533491071268</v>
      </c>
    </row>
    <row r="6793" spans="1:50">
      <c r="A6793">
        <f t="shared" ca="1" si="611"/>
        <v>1.826059315117734E-2</v>
      </c>
      <c r="R6793">
        <f t="shared" ca="1" si="612"/>
        <v>-1.0102237435614076</v>
      </c>
      <c r="AH6793">
        <f t="shared" ca="1" si="613"/>
        <v>6.4583274853415729</v>
      </c>
      <c r="AI6793">
        <f t="shared" ca="1" si="614"/>
        <v>8.3419987815836816E-2</v>
      </c>
      <c r="AX6793">
        <f t="shared" ca="1" si="615"/>
        <v>4.3381675073832611</v>
      </c>
    </row>
    <row r="6794" spans="1:50">
      <c r="A6794">
        <f t="shared" ca="1" si="611"/>
        <v>0.34645117594344998</v>
      </c>
      <c r="R6794">
        <f t="shared" ca="1" si="612"/>
        <v>2.857283006302938</v>
      </c>
      <c r="AH6794">
        <f t="shared" ca="1" si="613"/>
        <v>37.308492137039963</v>
      </c>
      <c r="AI6794">
        <f t="shared" ca="1" si="614"/>
        <v>0.91946281408221175</v>
      </c>
      <c r="AX6794">
        <f t="shared" ca="1" si="615"/>
        <v>6.2932511057509268</v>
      </c>
    </row>
    <row r="6795" spans="1:50">
      <c r="A6795">
        <f t="shared" ca="1" si="611"/>
        <v>0.36535518263344868</v>
      </c>
      <c r="R6795">
        <f t="shared" ca="1" si="612"/>
        <v>-0.16644272020266865</v>
      </c>
      <c r="AH6795">
        <f t="shared" ca="1" si="613"/>
        <v>6.1798786916000532</v>
      </c>
      <c r="AI6795">
        <f t="shared" ca="1" si="614"/>
        <v>7.6381801285784756E-2</v>
      </c>
      <c r="AX6795">
        <f t="shared" ca="1" si="615"/>
        <v>2.0211063784820973</v>
      </c>
    </row>
    <row r="6796" spans="1:50">
      <c r="A6796">
        <f t="shared" ca="1" si="611"/>
        <v>0.97737432366241506</v>
      </c>
      <c r="R6796">
        <f t="shared" ca="1" si="612"/>
        <v>0.22195679050716643</v>
      </c>
      <c r="AH6796">
        <f t="shared" ca="1" si="613"/>
        <v>9.1769125657528523</v>
      </c>
      <c r="AI6796">
        <f t="shared" ca="1" si="614"/>
        <v>0.1684314484789452</v>
      </c>
      <c r="AX6796">
        <f t="shared" ca="1" si="615"/>
        <v>0.94728689419159751</v>
      </c>
    </row>
    <row r="6797" spans="1:50">
      <c r="A6797">
        <f t="shared" ca="1" si="611"/>
        <v>0.17126384718663146</v>
      </c>
      <c r="R6797">
        <f t="shared" ca="1" si="612"/>
        <v>-0.42072715896222379</v>
      </c>
      <c r="AH6797">
        <f t="shared" ca="1" si="613"/>
        <v>30.218035986911271</v>
      </c>
      <c r="AI6797">
        <f t="shared" ca="1" si="614"/>
        <v>0.80433694989243121</v>
      </c>
      <c r="AX6797">
        <f t="shared" ca="1" si="615"/>
        <v>3.1450578238248963</v>
      </c>
    </row>
    <row r="6798" spans="1:50">
      <c r="A6798">
        <f t="shared" ca="1" si="611"/>
        <v>9.7395354445694471E-2</v>
      </c>
      <c r="R6798">
        <f t="shared" ca="1" si="612"/>
        <v>-0.30269270770244044</v>
      </c>
      <c r="AH6798">
        <f t="shared" ca="1" si="613"/>
        <v>16.339581975165999</v>
      </c>
      <c r="AI6798">
        <f t="shared" ca="1" si="614"/>
        <v>0.43348812919671509</v>
      </c>
      <c r="AX6798">
        <f t="shared" ca="1" si="615"/>
        <v>3.3892001552001187</v>
      </c>
    </row>
    <row r="6799" spans="1:50">
      <c r="A6799">
        <f t="shared" ca="1" si="611"/>
        <v>7.6114696615589339E-2</v>
      </c>
      <c r="R6799">
        <f t="shared" ca="1" si="612"/>
        <v>-0.69955273640784554</v>
      </c>
      <c r="AH6799">
        <f t="shared" ca="1" si="613"/>
        <v>37.389360487533722</v>
      </c>
      <c r="AI6799">
        <f t="shared" ca="1" si="614"/>
        <v>0.92048588554331212</v>
      </c>
      <c r="AX6799">
        <f t="shared" ca="1" si="615"/>
        <v>2.0983922596750539</v>
      </c>
    </row>
    <row r="6800" spans="1:50">
      <c r="A6800">
        <f t="shared" ca="1" si="611"/>
        <v>0.22789274137345206</v>
      </c>
      <c r="R6800">
        <f t="shared" ca="1" si="612"/>
        <v>-1.0398866165650047</v>
      </c>
      <c r="AH6800">
        <f t="shared" ca="1" si="613"/>
        <v>26.49577205076989</v>
      </c>
      <c r="AI6800">
        <f t="shared" ca="1" si="614"/>
        <v>0.7237756342553151</v>
      </c>
      <c r="AX6800">
        <f t="shared" ca="1" si="615"/>
        <v>2.0468868348436775</v>
      </c>
    </row>
    <row r="6801" spans="1:50">
      <c r="A6801">
        <f t="shared" ca="1" si="611"/>
        <v>0.87947827317262983</v>
      </c>
      <c r="R6801">
        <f t="shared" ca="1" si="612"/>
        <v>-2.4380054512818736</v>
      </c>
      <c r="AH6801">
        <f t="shared" ca="1" si="613"/>
        <v>16.584908393806849</v>
      </c>
      <c r="AI6801">
        <f t="shared" ca="1" si="614"/>
        <v>0.44171582647486007</v>
      </c>
      <c r="AX6801">
        <f t="shared" ca="1" si="615"/>
        <v>0.43336752766168796</v>
      </c>
    </row>
    <row r="6802" spans="1:50">
      <c r="A6802">
        <f t="shared" ca="1" si="611"/>
        <v>0.58176203794001669</v>
      </c>
      <c r="R6802">
        <f t="shared" ca="1" si="612"/>
        <v>-2.1679422428291391</v>
      </c>
      <c r="AH6802">
        <f t="shared" ca="1" si="613"/>
        <v>24.206549166395732</v>
      </c>
      <c r="AI6802">
        <f t="shared" ca="1" si="614"/>
        <v>0.6673489470472197</v>
      </c>
      <c r="AX6802">
        <f t="shared" ca="1" si="615"/>
        <v>3.1829437815697776</v>
      </c>
    </row>
    <row r="6803" spans="1:50">
      <c r="A6803">
        <f t="shared" ca="1" si="611"/>
        <v>0.93697040754220273</v>
      </c>
      <c r="R6803">
        <f t="shared" ca="1" si="612"/>
        <v>-1.1080216639306775</v>
      </c>
      <c r="AH6803">
        <f t="shared" ca="1" si="613"/>
        <v>3.7693535715723776</v>
      </c>
      <c r="AI6803">
        <f t="shared" ca="1" si="614"/>
        <v>2.8416052695050875E-2</v>
      </c>
      <c r="AX6803">
        <f t="shared" ca="1" si="615"/>
        <v>0.51446856111364703</v>
      </c>
    </row>
    <row r="6804" spans="1:50">
      <c r="A6804">
        <f t="shared" ca="1" si="611"/>
        <v>0.89315575244815693</v>
      </c>
      <c r="R6804">
        <f t="shared" ca="1" si="612"/>
        <v>-1.5152626294912575</v>
      </c>
      <c r="AH6804">
        <f t="shared" ca="1" si="613"/>
        <v>18.266520528336113</v>
      </c>
      <c r="AI6804">
        <f t="shared" ca="1" si="614"/>
        <v>0.49649314031074332</v>
      </c>
      <c r="AX6804">
        <f t="shared" ca="1" si="615"/>
        <v>2.4245667170365417</v>
      </c>
    </row>
    <row r="6805" spans="1:50">
      <c r="A6805">
        <f t="shared" ca="1" si="611"/>
        <v>0.47503963278845718</v>
      </c>
      <c r="R6805">
        <f t="shared" ca="1" si="612"/>
        <v>-0.73965967808269273</v>
      </c>
      <c r="AH6805">
        <f t="shared" ca="1" si="613"/>
        <v>9.6805776874948801</v>
      </c>
      <c r="AI6805">
        <f t="shared" ca="1" si="614"/>
        <v>0.18742716872724741</v>
      </c>
      <c r="AX6805">
        <f t="shared" ca="1" si="615"/>
        <v>4.2886288666182173</v>
      </c>
    </row>
    <row r="6806" spans="1:50">
      <c r="A6806">
        <f t="shared" ca="1" si="611"/>
        <v>0.13799972088254053</v>
      </c>
      <c r="R6806">
        <f t="shared" ca="1" si="612"/>
        <v>-1.2405135628237594</v>
      </c>
      <c r="AH6806">
        <f t="shared" ca="1" si="613"/>
        <v>16.197736588711479</v>
      </c>
      <c r="AI6806">
        <f t="shared" ca="1" si="614"/>
        <v>0.42870349413693276</v>
      </c>
      <c r="AX6806">
        <f t="shared" ca="1" si="615"/>
        <v>1.6716444726654698</v>
      </c>
    </row>
    <row r="6807" spans="1:50">
      <c r="A6807">
        <f t="shared" ca="1" si="611"/>
        <v>0.56433729484798356</v>
      </c>
      <c r="R6807">
        <f t="shared" ca="1" si="612"/>
        <v>1.7361776448324222</v>
      </c>
      <c r="AH6807">
        <f t="shared" ca="1" si="613"/>
        <v>11.634765987571612</v>
      </c>
      <c r="AI6807">
        <f t="shared" ca="1" si="614"/>
        <v>0.26405440958580406</v>
      </c>
      <c r="AX6807">
        <f t="shared" ca="1" si="615"/>
        <v>1.0711593362899454</v>
      </c>
    </row>
    <row r="6808" spans="1:50">
      <c r="A6808">
        <f t="shared" ca="1" si="611"/>
        <v>0.17422016156336428</v>
      </c>
      <c r="R6808">
        <f t="shared" ca="1" si="612"/>
        <v>-0.23893518058074042</v>
      </c>
      <c r="AH6808">
        <f t="shared" ca="1" si="613"/>
        <v>39.134600432156333</v>
      </c>
      <c r="AI6808">
        <f t="shared" ca="1" si="614"/>
        <v>0.94097154611555134</v>
      </c>
      <c r="AX6808">
        <f t="shared" ca="1" si="615"/>
        <v>3.0762639957404034</v>
      </c>
    </row>
    <row r="6809" spans="1:50">
      <c r="A6809">
        <f t="shared" ca="1" si="611"/>
        <v>0.77992775677430615</v>
      </c>
      <c r="R6809">
        <f t="shared" ca="1" si="612"/>
        <v>-0.64801924833677782</v>
      </c>
      <c r="AH6809">
        <f t="shared" ca="1" si="613"/>
        <v>8.9873962307486064</v>
      </c>
      <c r="AI6809">
        <f t="shared" ca="1" si="614"/>
        <v>0.16154658201694849</v>
      </c>
      <c r="AX6809">
        <f t="shared" ca="1" si="615"/>
        <v>1.5657757313694727</v>
      </c>
    </row>
    <row r="6810" spans="1:50">
      <c r="A6810">
        <f t="shared" ca="1" si="611"/>
        <v>4.6583249946303362E-2</v>
      </c>
      <c r="R6810">
        <f t="shared" ca="1" si="612"/>
        <v>0.19760775980655207</v>
      </c>
      <c r="AH6810">
        <f t="shared" ca="1" si="613"/>
        <v>10.649583653080029</v>
      </c>
      <c r="AI6810">
        <f t="shared" ca="1" si="614"/>
        <v>0.22577236666202671</v>
      </c>
      <c r="AX6810">
        <f t="shared" ca="1" si="615"/>
        <v>1.3261379676550702</v>
      </c>
    </row>
    <row r="6811" spans="1:50">
      <c r="A6811">
        <f t="shared" ca="1" si="611"/>
        <v>0.49223411435552344</v>
      </c>
      <c r="R6811">
        <f t="shared" ca="1" si="612"/>
        <v>-0.36472881490767967</v>
      </c>
      <c r="AH6811">
        <f t="shared" ca="1" si="613"/>
        <v>27.726064405705554</v>
      </c>
      <c r="AI6811">
        <f t="shared" ca="1" si="614"/>
        <v>0.75193589657061144</v>
      </c>
      <c r="AX6811">
        <f t="shared" ca="1" si="615"/>
        <v>1.1541058469104921</v>
      </c>
    </row>
    <row r="6812" spans="1:50">
      <c r="A6812">
        <f t="shared" ca="1" si="611"/>
        <v>0.90512533753583047</v>
      </c>
      <c r="R6812">
        <f t="shared" ca="1" si="612"/>
        <v>-0.44161013275222583</v>
      </c>
      <c r="AH6812">
        <f t="shared" ca="1" si="613"/>
        <v>17.978593665024107</v>
      </c>
      <c r="AI6812">
        <f t="shared" ca="1" si="614"/>
        <v>0.48731476816518293</v>
      </c>
      <c r="AX6812">
        <f t="shared" ca="1" si="615"/>
        <v>2.773130967953231</v>
      </c>
    </row>
    <row r="6813" spans="1:50">
      <c r="A6813">
        <f t="shared" ca="1" si="611"/>
        <v>0.56762014112650838</v>
      </c>
      <c r="R6813">
        <f t="shared" ca="1" si="612"/>
        <v>-0.14113672057226284</v>
      </c>
      <c r="AH6813">
        <f t="shared" ca="1" si="613"/>
        <v>35.648491003965546</v>
      </c>
      <c r="AI6813">
        <f t="shared" ca="1" si="614"/>
        <v>0.8970170947683711</v>
      </c>
      <c r="AX6813">
        <f t="shared" ca="1" si="615"/>
        <v>1.1332527601437625</v>
      </c>
    </row>
    <row r="6814" spans="1:50">
      <c r="A6814">
        <f t="shared" ca="1" si="611"/>
        <v>0.59907498315288166</v>
      </c>
      <c r="R6814">
        <f t="shared" ca="1" si="612"/>
        <v>-0.44599909296348877</v>
      </c>
      <c r="AH6814">
        <f t="shared" ca="1" si="613"/>
        <v>25.562528596701121</v>
      </c>
      <c r="AI6814">
        <f t="shared" ca="1" si="614"/>
        <v>0.70140499570647474</v>
      </c>
      <c r="AX6814">
        <f t="shared" ca="1" si="615"/>
        <v>1.1246997385329907</v>
      </c>
    </row>
    <row r="6815" spans="1:50">
      <c r="A6815">
        <f t="shared" ca="1" si="611"/>
        <v>0.65465843650711875</v>
      </c>
      <c r="R6815">
        <f t="shared" ca="1" si="612"/>
        <v>-1.5602730094772732</v>
      </c>
      <c r="AH6815">
        <f t="shared" ca="1" si="613"/>
        <v>39.829859702062251</v>
      </c>
      <c r="AI6815">
        <f t="shared" ca="1" si="614"/>
        <v>0.94828412316013133</v>
      </c>
      <c r="AX6815">
        <f t="shared" ca="1" si="615"/>
        <v>0.31557428852479052</v>
      </c>
    </row>
    <row r="6816" spans="1:50">
      <c r="A6816">
        <f t="shared" ca="1" si="611"/>
        <v>0.53806997084005381</v>
      </c>
      <c r="R6816">
        <f t="shared" ca="1" si="612"/>
        <v>1.4704567166197704</v>
      </c>
      <c r="AH6816">
        <f t="shared" ca="1" si="613"/>
        <v>11.512033541239838</v>
      </c>
      <c r="AI6816">
        <f t="shared" ca="1" si="614"/>
        <v>0.25933821893467635</v>
      </c>
      <c r="AX6816">
        <f t="shared" ca="1" si="615"/>
        <v>0.3819881947538204</v>
      </c>
    </row>
    <row r="6817" spans="1:50">
      <c r="A6817">
        <f t="shared" ca="1" si="611"/>
        <v>0.1359730296523729</v>
      </c>
      <c r="R6817">
        <f t="shared" ca="1" si="612"/>
        <v>0.72021006660961273</v>
      </c>
      <c r="AH6817">
        <f t="shared" ca="1" si="613"/>
        <v>32.844475999150099</v>
      </c>
      <c r="AI6817">
        <f t="shared" ca="1" si="614"/>
        <v>0.8528439981281315</v>
      </c>
      <c r="AX6817">
        <f t="shared" ca="1" si="615"/>
        <v>2.1163124296140636</v>
      </c>
    </row>
    <row r="6818" spans="1:50">
      <c r="A6818">
        <f t="shared" ca="1" si="611"/>
        <v>0.1280013913598983</v>
      </c>
      <c r="R6818">
        <f t="shared" ca="1" si="612"/>
        <v>-0.79931477459992628</v>
      </c>
      <c r="AH6818">
        <f t="shared" ca="1" si="613"/>
        <v>26.020581389375717</v>
      </c>
      <c r="AI6818">
        <f t="shared" ca="1" si="614"/>
        <v>0.71249374154822287</v>
      </c>
      <c r="AX6818">
        <f t="shared" ca="1" si="615"/>
        <v>0.32211552242317881</v>
      </c>
    </row>
    <row r="6819" spans="1:50">
      <c r="A6819">
        <f t="shared" ca="1" si="611"/>
        <v>0.51596764409385509</v>
      </c>
      <c r="R6819">
        <f t="shared" ca="1" si="612"/>
        <v>1.9001477650754757</v>
      </c>
      <c r="AH6819">
        <f t="shared" ca="1" si="613"/>
        <v>32.739761470368663</v>
      </c>
      <c r="AI6819">
        <f t="shared" ca="1" si="614"/>
        <v>0.85104208295011496</v>
      </c>
      <c r="AX6819">
        <f t="shared" ca="1" si="615"/>
        <v>1.48668836201753</v>
      </c>
    </row>
    <row r="6820" spans="1:50">
      <c r="A6820">
        <f t="shared" ca="1" si="611"/>
        <v>1.3845496962594406E-2</v>
      </c>
      <c r="R6820">
        <f t="shared" ca="1" si="612"/>
        <v>-1.1235922532077363</v>
      </c>
      <c r="AH6820">
        <f t="shared" ca="1" si="613"/>
        <v>14.658610151748832</v>
      </c>
      <c r="AI6820">
        <f t="shared" ca="1" si="614"/>
        <v>0.3754930817969645</v>
      </c>
      <c r="AX6820">
        <f t="shared" ca="1" si="615"/>
        <v>1.4179265690419462</v>
      </c>
    </row>
    <row r="6821" spans="1:50">
      <c r="A6821">
        <f t="shared" ca="1" si="611"/>
        <v>0.94071687592697273</v>
      </c>
      <c r="R6821">
        <f t="shared" ca="1" si="612"/>
        <v>-0.34837995952892015</v>
      </c>
      <c r="AH6821">
        <f t="shared" ca="1" si="613"/>
        <v>33.414575803321611</v>
      </c>
      <c r="AI6821">
        <f t="shared" ca="1" si="614"/>
        <v>0.86246185210811754</v>
      </c>
      <c r="AX6821">
        <f t="shared" ca="1" si="615"/>
        <v>1.0338887368767609</v>
      </c>
    </row>
    <row r="6822" spans="1:50">
      <c r="A6822">
        <f t="shared" ca="1" si="611"/>
        <v>0.50861453003686441</v>
      </c>
      <c r="R6822">
        <f t="shared" ca="1" si="612"/>
        <v>0.29006448823101144</v>
      </c>
      <c r="AH6822">
        <f t="shared" ca="1" si="613"/>
        <v>3.8887421889402445</v>
      </c>
      <c r="AI6822">
        <f t="shared" ca="1" si="614"/>
        <v>3.0244631624087526E-2</v>
      </c>
      <c r="AX6822">
        <f t="shared" ca="1" si="615"/>
        <v>0.77575528959371254</v>
      </c>
    </row>
    <row r="6823" spans="1:50">
      <c r="A6823">
        <f t="shared" ca="1" si="611"/>
        <v>0.89447232950621836</v>
      </c>
      <c r="R6823">
        <f t="shared" ca="1" si="612"/>
        <v>0.5184385998111487</v>
      </c>
      <c r="AH6823">
        <f t="shared" ca="1" si="613"/>
        <v>36.031276974703061</v>
      </c>
      <c r="AI6823">
        <f t="shared" ca="1" si="614"/>
        <v>0.90243738852126953</v>
      </c>
      <c r="AX6823">
        <f t="shared" ca="1" si="615"/>
        <v>2.9220079789212763</v>
      </c>
    </row>
    <row r="6824" spans="1:50">
      <c r="A6824">
        <f t="shared" ca="1" si="611"/>
        <v>0.55394487410360915</v>
      </c>
      <c r="R6824">
        <f t="shared" ca="1" si="612"/>
        <v>8.2643945635720348E-2</v>
      </c>
      <c r="AH6824">
        <f t="shared" ca="1" si="613"/>
        <v>42.871454742006762</v>
      </c>
      <c r="AI6824">
        <f t="shared" ca="1" si="614"/>
        <v>0.97459192125237104</v>
      </c>
      <c r="AX6824">
        <f t="shared" ca="1" si="615"/>
        <v>1.803784420447077</v>
      </c>
    </row>
    <row r="6825" spans="1:50">
      <c r="A6825">
        <f t="shared" ca="1" si="611"/>
        <v>0.92129876891324791</v>
      </c>
      <c r="R6825">
        <f t="shared" ca="1" si="612"/>
        <v>0.38168681585740372</v>
      </c>
      <c r="AH6825">
        <f t="shared" ca="1" si="613"/>
        <v>6.5907319069240069</v>
      </c>
      <c r="AI6825">
        <f t="shared" ca="1" si="614"/>
        <v>8.6875494137892306E-2</v>
      </c>
      <c r="AX6825">
        <f t="shared" ca="1" si="615"/>
        <v>0.91660094323961572</v>
      </c>
    </row>
    <row r="6826" spans="1:50">
      <c r="A6826">
        <f t="shared" ca="1" si="611"/>
        <v>0.79510629814767864</v>
      </c>
      <c r="R6826">
        <f t="shared" ca="1" si="612"/>
        <v>-0.2168301853482334</v>
      </c>
      <c r="AH6826">
        <f t="shared" ca="1" si="613"/>
        <v>9.0511687994116237</v>
      </c>
      <c r="AI6826">
        <f t="shared" ca="1" si="614"/>
        <v>0.16384731327088486</v>
      </c>
      <c r="AX6826">
        <f t="shared" ca="1" si="615"/>
        <v>0.74984706528492495</v>
      </c>
    </row>
    <row r="6827" spans="1:50">
      <c r="A6827">
        <f t="shared" ca="1" si="611"/>
        <v>0.21743091353944421</v>
      </c>
      <c r="R6827">
        <f t="shared" ca="1" si="612"/>
        <v>-2.5363010900657281</v>
      </c>
      <c r="AH6827">
        <f t="shared" ca="1" si="613"/>
        <v>9.805448885366884</v>
      </c>
      <c r="AI6827">
        <f t="shared" ca="1" si="614"/>
        <v>0.19229365568708534</v>
      </c>
      <c r="AX6827">
        <f t="shared" ca="1" si="615"/>
        <v>0.2224938729181308</v>
      </c>
    </row>
    <row r="6828" spans="1:50">
      <c r="A6828">
        <f t="shared" ca="1" si="611"/>
        <v>0.75040256142695116</v>
      </c>
      <c r="R6828">
        <f t="shared" ca="1" si="612"/>
        <v>1.7921958161320584</v>
      </c>
      <c r="AH6828">
        <f t="shared" ca="1" si="613"/>
        <v>25.932887080167227</v>
      </c>
      <c r="AI6828">
        <f t="shared" ca="1" si="614"/>
        <v>0.71038703785200918</v>
      </c>
      <c r="AX6828">
        <f t="shared" ca="1" si="615"/>
        <v>1.6336037047726646</v>
      </c>
    </row>
    <row r="6829" spans="1:50">
      <c r="A6829">
        <f t="shared" ca="1" si="611"/>
        <v>0.5349751170532121</v>
      </c>
      <c r="R6829">
        <f t="shared" ca="1" si="612"/>
        <v>-0.85470038359256328</v>
      </c>
      <c r="AH6829">
        <f t="shared" ca="1" si="613"/>
        <v>21.026962096461776</v>
      </c>
      <c r="AI6829">
        <f t="shared" ca="1" si="614"/>
        <v>0.58028153732006871</v>
      </c>
      <c r="AX6829">
        <f t="shared" ca="1" si="615"/>
        <v>1.6146205070412056</v>
      </c>
    </row>
    <row r="6830" spans="1:50">
      <c r="A6830">
        <f t="shared" ca="1" si="611"/>
        <v>0.16174055372731622</v>
      </c>
      <c r="R6830">
        <f t="shared" ca="1" si="612"/>
        <v>1.3853852731513927</v>
      </c>
      <c r="AH6830">
        <f t="shared" ca="1" si="613"/>
        <v>20.98845435746173</v>
      </c>
      <c r="AI6830">
        <f t="shared" ca="1" si="614"/>
        <v>0.57916510971545943</v>
      </c>
      <c r="AX6830">
        <f t="shared" ca="1" si="615"/>
        <v>3.1319446332624477</v>
      </c>
    </row>
    <row r="6831" spans="1:50">
      <c r="A6831">
        <f t="shared" ca="1" si="611"/>
        <v>6.8576992247551871E-2</v>
      </c>
      <c r="R6831">
        <f t="shared" ca="1" si="612"/>
        <v>0.39102439414058743</v>
      </c>
      <c r="AH6831">
        <f t="shared" ca="1" si="613"/>
        <v>37.888548653349133</v>
      </c>
      <c r="AI6831">
        <f t="shared" ca="1" si="614"/>
        <v>0.92665637313885441</v>
      </c>
      <c r="AX6831">
        <f t="shared" ca="1" si="615"/>
        <v>0.22786607111285945</v>
      </c>
    </row>
    <row r="6832" spans="1:50">
      <c r="A6832">
        <f t="shared" ca="1" si="611"/>
        <v>0.34268215362411991</v>
      </c>
      <c r="R6832">
        <f t="shared" ca="1" si="612"/>
        <v>0.9735851275788342</v>
      </c>
      <c r="AH6832">
        <f t="shared" ca="1" si="613"/>
        <v>8.6856284397466368</v>
      </c>
      <c r="AI6832">
        <f t="shared" ca="1" si="614"/>
        <v>0.1508802827866712</v>
      </c>
      <c r="AX6832">
        <f t="shared" ca="1" si="615"/>
        <v>0.22882137686542223</v>
      </c>
    </row>
    <row r="6833" spans="1:50">
      <c r="A6833">
        <f t="shared" ca="1" si="611"/>
        <v>0.39634245522529132</v>
      </c>
      <c r="R6833">
        <f t="shared" ca="1" si="612"/>
        <v>1.2376500137133237</v>
      </c>
      <c r="AH6833">
        <f t="shared" ca="1" si="613"/>
        <v>15.601315559592841</v>
      </c>
      <c r="AI6833">
        <f t="shared" ca="1" si="614"/>
        <v>0.40836525438464522</v>
      </c>
      <c r="AX6833">
        <f t="shared" ca="1" si="615"/>
        <v>2.2437104193454274</v>
      </c>
    </row>
    <row r="6834" spans="1:50">
      <c r="A6834">
        <f t="shared" ca="1" si="611"/>
        <v>0.43128727454830662</v>
      </c>
      <c r="R6834">
        <f t="shared" ca="1" si="612"/>
        <v>-0.92064218629730821</v>
      </c>
      <c r="AH6834">
        <f t="shared" ca="1" si="613"/>
        <v>9.3439627385137989</v>
      </c>
      <c r="AI6834">
        <f t="shared" ca="1" si="614"/>
        <v>0.17461927931746857</v>
      </c>
      <c r="AX6834">
        <f t="shared" ca="1" si="615"/>
        <v>4.6989036291891324</v>
      </c>
    </row>
    <row r="6835" spans="1:50">
      <c r="A6835">
        <f t="shared" ca="1" si="611"/>
        <v>0.21183020988823043</v>
      </c>
      <c r="R6835">
        <f t="shared" ca="1" si="612"/>
        <v>-0.4583009835966162</v>
      </c>
      <c r="AH6835">
        <f t="shared" ca="1" si="613"/>
        <v>28.018559319558658</v>
      </c>
      <c r="AI6835">
        <f t="shared" ca="1" si="614"/>
        <v>0.7584081328061193</v>
      </c>
      <c r="AX6835">
        <f t="shared" ca="1" si="615"/>
        <v>6.9651718384454886E-2</v>
      </c>
    </row>
    <row r="6836" spans="1:50">
      <c r="A6836">
        <f t="shared" ca="1" si="611"/>
        <v>0.14505175547126792</v>
      </c>
      <c r="R6836">
        <f t="shared" ca="1" si="612"/>
        <v>-0.27253816693643201</v>
      </c>
      <c r="AH6836">
        <f t="shared" ca="1" si="613"/>
        <v>35.462660188523543</v>
      </c>
      <c r="AI6836">
        <f t="shared" ca="1" si="614"/>
        <v>0.89433287560283081</v>
      </c>
      <c r="AX6836">
        <f t="shared" ca="1" si="615"/>
        <v>0.9522096964403155</v>
      </c>
    </row>
    <row r="6837" spans="1:50">
      <c r="A6837">
        <f t="shared" ca="1" si="611"/>
        <v>0.14356427492167256</v>
      </c>
      <c r="R6837">
        <f t="shared" ca="1" si="612"/>
        <v>0.22871913886137202</v>
      </c>
      <c r="AH6837">
        <f t="shared" ca="1" si="613"/>
        <v>3.3680836736637763</v>
      </c>
      <c r="AI6837">
        <f t="shared" ca="1" si="614"/>
        <v>2.2687975265600957E-2</v>
      </c>
      <c r="AX6837">
        <f t="shared" ca="1" si="615"/>
        <v>0.5963813055516114</v>
      </c>
    </row>
    <row r="6838" spans="1:50">
      <c r="A6838">
        <f t="shared" ca="1" si="611"/>
        <v>4.2258879559765483E-2</v>
      </c>
      <c r="R6838">
        <f t="shared" ca="1" si="612"/>
        <v>3.908418134734664E-2</v>
      </c>
      <c r="AH6838">
        <f t="shared" ca="1" si="613"/>
        <v>6.6943665738126574</v>
      </c>
      <c r="AI6838">
        <f t="shared" ca="1" si="614"/>
        <v>8.9629087649160444E-2</v>
      </c>
      <c r="AX6838">
        <f t="shared" ca="1" si="615"/>
        <v>4.2389444280726964</v>
      </c>
    </row>
    <row r="6839" spans="1:50">
      <c r="A6839">
        <f t="shared" ca="1" si="611"/>
        <v>0.5587075412073631</v>
      </c>
      <c r="R6839">
        <f t="shared" ca="1" si="612"/>
        <v>-0.98964853934855002</v>
      </c>
      <c r="AH6839">
        <f t="shared" ca="1" si="613"/>
        <v>9.3020073550810167</v>
      </c>
      <c r="AI6839">
        <f t="shared" ca="1" si="614"/>
        <v>0.17305468166796267</v>
      </c>
      <c r="AX6839">
        <f t="shared" ca="1" si="615"/>
        <v>5.4658242035815006</v>
      </c>
    </row>
    <row r="6840" spans="1:50">
      <c r="A6840">
        <f t="shared" ca="1" si="611"/>
        <v>0.87279046226221324</v>
      </c>
      <c r="R6840">
        <f t="shared" ca="1" si="612"/>
        <v>-1.0272117909392011</v>
      </c>
      <c r="AH6840">
        <f t="shared" ca="1" si="613"/>
        <v>11.39674156283639</v>
      </c>
      <c r="AI6840">
        <f t="shared" ca="1" si="614"/>
        <v>0.25489421901677844</v>
      </c>
      <c r="AX6840">
        <f t="shared" ca="1" si="615"/>
        <v>7.509219844265333E-2</v>
      </c>
    </row>
    <row r="6841" spans="1:50">
      <c r="A6841">
        <f t="shared" ca="1" si="611"/>
        <v>0.52025114978463127</v>
      </c>
      <c r="R6841">
        <f t="shared" ca="1" si="612"/>
        <v>-1.8820477012624846</v>
      </c>
      <c r="AH6841">
        <f t="shared" ca="1" si="613"/>
        <v>20.987812349813392</v>
      </c>
      <c r="AI6841">
        <f t="shared" ca="1" si="614"/>
        <v>0.57914648387517975</v>
      </c>
      <c r="AX6841">
        <f t="shared" ca="1" si="615"/>
        <v>0.44689012075843798</v>
      </c>
    </row>
    <row r="6842" spans="1:50">
      <c r="A6842">
        <f t="shared" ca="1" si="611"/>
        <v>0.56617542564333978</v>
      </c>
      <c r="R6842">
        <f t="shared" ca="1" si="612"/>
        <v>-0.522228834182761</v>
      </c>
      <c r="AH6842">
        <f t="shared" ca="1" si="613"/>
        <v>27.74660925580087</v>
      </c>
      <c r="AI6842">
        <f t="shared" ca="1" si="614"/>
        <v>0.75239330019299622</v>
      </c>
      <c r="AX6842">
        <f t="shared" ca="1" si="615"/>
        <v>4.2591119576561441E-2</v>
      </c>
    </row>
    <row r="6843" spans="1:50">
      <c r="A6843">
        <f t="shared" ca="1" si="611"/>
        <v>0.28768397844699534</v>
      </c>
      <c r="R6843">
        <f t="shared" ca="1" si="612"/>
        <v>0.52095441151155464</v>
      </c>
      <c r="AH6843">
        <f t="shared" ca="1" si="613"/>
        <v>19.110751269756925</v>
      </c>
      <c r="AI6843">
        <f t="shared" ca="1" si="614"/>
        <v>0.52292715644058829</v>
      </c>
      <c r="AX6843">
        <f t="shared" ca="1" si="615"/>
        <v>6.1571751818665803E-2</v>
      </c>
    </row>
    <row r="6844" spans="1:50">
      <c r="A6844">
        <f t="shared" ca="1" si="611"/>
        <v>0.8306149149324088</v>
      </c>
      <c r="R6844">
        <f t="shared" ca="1" si="612"/>
        <v>0.35704587225225431</v>
      </c>
      <c r="AH6844">
        <f t="shared" ca="1" si="613"/>
        <v>1.7927779180735988</v>
      </c>
      <c r="AI6844">
        <f t="shared" ca="1" si="614"/>
        <v>6.4281053270646149E-3</v>
      </c>
      <c r="AX6844">
        <f t="shared" ca="1" si="615"/>
        <v>2.970810879898802</v>
      </c>
    </row>
    <row r="6845" spans="1:50">
      <c r="A6845">
        <f t="shared" ca="1" si="611"/>
        <v>0.61357876467764116</v>
      </c>
      <c r="R6845">
        <f t="shared" ca="1" si="612"/>
        <v>2.5656873078909457</v>
      </c>
      <c r="AH6845">
        <f t="shared" ca="1" si="613"/>
        <v>17.357505230488805</v>
      </c>
      <c r="AI6845">
        <f t="shared" ca="1" si="614"/>
        <v>0.46723376761121715</v>
      </c>
      <c r="AX6845">
        <f t="shared" ca="1" si="615"/>
        <v>0.57016797233997663</v>
      </c>
    </row>
    <row r="6846" spans="1:50">
      <c r="A6846">
        <f t="shared" ca="1" si="611"/>
        <v>0.55104540821132519</v>
      </c>
      <c r="R6846">
        <f t="shared" ca="1" si="612"/>
        <v>0.4919517740908394</v>
      </c>
      <c r="AH6846">
        <f t="shared" ca="1" si="613"/>
        <v>4.4601095953998797</v>
      </c>
      <c r="AI6846">
        <f t="shared" ca="1" si="614"/>
        <v>3.9785155205956158E-2</v>
      </c>
      <c r="AX6846">
        <f t="shared" ca="1" si="615"/>
        <v>0.74589878315144753</v>
      </c>
    </row>
    <row r="6847" spans="1:50">
      <c r="A6847">
        <f t="shared" ca="1" si="611"/>
        <v>6.905220348998331E-2</v>
      </c>
      <c r="R6847">
        <f t="shared" ca="1" si="612"/>
        <v>-0.19333372511632377</v>
      </c>
      <c r="AH6847">
        <f t="shared" ca="1" si="613"/>
        <v>35.966429728401181</v>
      </c>
      <c r="AI6847">
        <f t="shared" ca="1" si="614"/>
        <v>0.9015294527160489</v>
      </c>
      <c r="AX6847">
        <f t="shared" ca="1" si="615"/>
        <v>0.43968632788585743</v>
      </c>
    </row>
    <row r="6848" spans="1:50">
      <c r="A6848">
        <f t="shared" ca="1" si="611"/>
        <v>0.25386111952709134</v>
      </c>
      <c r="R6848">
        <f t="shared" ca="1" si="612"/>
        <v>0.30102971350769109</v>
      </c>
      <c r="AH6848">
        <f t="shared" ca="1" si="613"/>
        <v>23.182922983490847</v>
      </c>
      <c r="AI6848">
        <f t="shared" ca="1" si="614"/>
        <v>0.64042219014530832</v>
      </c>
      <c r="AX6848">
        <f t="shared" ca="1" si="615"/>
        <v>1.2121095557095856</v>
      </c>
    </row>
    <row r="6849" spans="1:50">
      <c r="A6849">
        <f t="shared" ca="1" si="611"/>
        <v>0.24044096674864091</v>
      </c>
      <c r="R6849">
        <f t="shared" ca="1" si="612"/>
        <v>0.51672692758145811</v>
      </c>
      <c r="AH6849">
        <f t="shared" ca="1" si="613"/>
        <v>6.0077133232685753</v>
      </c>
      <c r="AI6849">
        <f t="shared" ca="1" si="614"/>
        <v>7.2185238749157499E-2</v>
      </c>
      <c r="AX6849">
        <f t="shared" ca="1" si="615"/>
        <v>6.9774040044328212</v>
      </c>
    </row>
    <row r="6850" spans="1:50">
      <c r="A6850">
        <f t="shared" ca="1" si="611"/>
        <v>0.55051171585560232</v>
      </c>
      <c r="R6850">
        <f t="shared" ca="1" si="612"/>
        <v>0.7215025189600156</v>
      </c>
      <c r="AH6850">
        <f t="shared" ca="1" si="613"/>
        <v>30.796088515355116</v>
      </c>
      <c r="AI6850">
        <f t="shared" ca="1" si="614"/>
        <v>0.81560489184496221</v>
      </c>
      <c r="AX6850">
        <f t="shared" ca="1" si="615"/>
        <v>0.30205244904161255</v>
      </c>
    </row>
    <row r="6851" spans="1:50">
      <c r="A6851">
        <f t="shared" ref="A6851:A6914" ca="1" si="616">RAND()</f>
        <v>0.77063388184642756</v>
      </c>
      <c r="R6851">
        <f t="shared" ref="R6851:R6914" ca="1" si="617">_xlfn.NORM.INV(RAND(),0,1)</f>
        <v>0.91525878953097528</v>
      </c>
      <c r="AH6851">
        <f t="shared" ref="AH6851:AH6914" ca="1" si="618">IF(AI6851&lt;$AL$4,$AL$1+SQRT(AI6851*($AL$2-$AL$1)*($AL$3-$AL$1)),$AL$2-SQRT((1-AI6851)*($AL$2-$AL$1)*($AL$2-$AL$3)))</f>
        <v>13.685006914930156</v>
      </c>
      <c r="AI6851">
        <f t="shared" ref="AI6851:AI6914" ca="1" si="619">RAND()</f>
        <v>0.34061063861566465</v>
      </c>
      <c r="AX6851">
        <f t="shared" ref="AX6851:AX6914" ca="1" si="620">-LN(1-RAND())/$AW$2</f>
        <v>3.9174483414141315</v>
      </c>
    </row>
    <row r="6852" spans="1:50">
      <c r="A6852">
        <f t="shared" ca="1" si="616"/>
        <v>0.69169378524349867</v>
      </c>
      <c r="R6852">
        <f t="shared" ca="1" si="617"/>
        <v>0.75536964771060278</v>
      </c>
      <c r="AH6852">
        <f t="shared" ca="1" si="618"/>
        <v>22.694755801876866</v>
      </c>
      <c r="AI6852">
        <f t="shared" ca="1" si="619"/>
        <v>0.62721181964043149</v>
      </c>
      <c r="AX6852">
        <f t="shared" ca="1" si="620"/>
        <v>0.40376629230203992</v>
      </c>
    </row>
    <row r="6853" spans="1:50">
      <c r="A6853">
        <f t="shared" ca="1" si="616"/>
        <v>0.6731759038479328</v>
      </c>
      <c r="R6853">
        <f t="shared" ca="1" si="617"/>
        <v>1.0070591130451558</v>
      </c>
      <c r="AH6853">
        <f t="shared" ca="1" si="618"/>
        <v>20.265126146355517</v>
      </c>
      <c r="AI6853">
        <f t="shared" ca="1" si="619"/>
        <v>0.55791863845392486</v>
      </c>
      <c r="AX6853">
        <f t="shared" ca="1" si="620"/>
        <v>2.9787511525997723</v>
      </c>
    </row>
    <row r="6854" spans="1:50">
      <c r="A6854">
        <f t="shared" ca="1" si="616"/>
        <v>0.22327083888141463</v>
      </c>
      <c r="R6854">
        <f t="shared" ca="1" si="617"/>
        <v>-4.933225914711209E-2</v>
      </c>
      <c r="AH6854">
        <f t="shared" ca="1" si="618"/>
        <v>5.7225629029593366</v>
      </c>
      <c r="AI6854">
        <f t="shared" ca="1" si="619"/>
        <v>6.5495452356652772E-2</v>
      </c>
      <c r="AX6854">
        <f t="shared" ca="1" si="620"/>
        <v>0.14177828564135597</v>
      </c>
    </row>
    <row r="6855" spans="1:50">
      <c r="A6855">
        <f t="shared" ca="1" si="616"/>
        <v>0.99883971600391674</v>
      </c>
      <c r="R6855">
        <f t="shared" ca="1" si="617"/>
        <v>-1.1349009543762216</v>
      </c>
      <c r="AH6855">
        <f t="shared" ca="1" si="618"/>
        <v>2.9563630340672229</v>
      </c>
      <c r="AI6855">
        <f t="shared" ca="1" si="619"/>
        <v>1.7480164778398311E-2</v>
      </c>
      <c r="AX6855">
        <f t="shared" ca="1" si="620"/>
        <v>1.4188341225494205</v>
      </c>
    </row>
    <row r="6856" spans="1:50">
      <c r="A6856">
        <f t="shared" ca="1" si="616"/>
        <v>0.73664720941150874</v>
      </c>
      <c r="R6856">
        <f t="shared" ca="1" si="617"/>
        <v>-0.1846055917791723</v>
      </c>
      <c r="AH6856">
        <f t="shared" ca="1" si="618"/>
        <v>5.916088211082422</v>
      </c>
      <c r="AI6856">
        <f t="shared" ca="1" si="619"/>
        <v>7.0000199442616817E-2</v>
      </c>
      <c r="AX6856">
        <f t="shared" ca="1" si="620"/>
        <v>0.57065606173205008</v>
      </c>
    </row>
    <row r="6857" spans="1:50">
      <c r="A6857">
        <f t="shared" ca="1" si="616"/>
        <v>0.24661778290297631</v>
      </c>
      <c r="R6857">
        <f t="shared" ca="1" si="617"/>
        <v>-1.5541920551882791</v>
      </c>
      <c r="AH6857">
        <f t="shared" ca="1" si="618"/>
        <v>23.269663626574978</v>
      </c>
      <c r="AI6857">
        <f t="shared" ca="1" si="619"/>
        <v>0.6427445586817756</v>
      </c>
      <c r="AX6857">
        <f t="shared" ca="1" si="620"/>
        <v>2.0777629063071807</v>
      </c>
    </row>
    <row r="6858" spans="1:50">
      <c r="A6858">
        <f t="shared" ca="1" si="616"/>
        <v>0.16163808423106252</v>
      </c>
      <c r="R6858">
        <f t="shared" ca="1" si="617"/>
        <v>-0.44276574195084661</v>
      </c>
      <c r="AH6858">
        <f t="shared" ca="1" si="618"/>
        <v>9.2488612774098531</v>
      </c>
      <c r="AI6858">
        <f t="shared" ca="1" si="619"/>
        <v>0.17108286985754284</v>
      </c>
      <c r="AX6858">
        <f t="shared" ca="1" si="620"/>
        <v>0.80696434829484287</v>
      </c>
    </row>
    <row r="6859" spans="1:50">
      <c r="A6859">
        <f t="shared" ca="1" si="616"/>
        <v>0.59878757265961502</v>
      </c>
      <c r="R6859">
        <f t="shared" ca="1" si="617"/>
        <v>-0.85133841276220812</v>
      </c>
      <c r="AH6859">
        <f t="shared" ca="1" si="618"/>
        <v>18.672936962791795</v>
      </c>
      <c r="AI6859">
        <f t="shared" ca="1" si="619"/>
        <v>0.50930756073139172</v>
      </c>
      <c r="AX6859">
        <f t="shared" ca="1" si="620"/>
        <v>2.8153053539560151</v>
      </c>
    </row>
    <row r="6860" spans="1:50">
      <c r="A6860">
        <f t="shared" ca="1" si="616"/>
        <v>8.5270997879123289E-3</v>
      </c>
      <c r="R6860">
        <f t="shared" ca="1" si="617"/>
        <v>0.28046010413970313</v>
      </c>
      <c r="AH6860">
        <f t="shared" ca="1" si="618"/>
        <v>5.9324465312123804</v>
      </c>
      <c r="AI6860">
        <f t="shared" ca="1" si="619"/>
        <v>7.0387843691387619E-2</v>
      </c>
      <c r="AX6860">
        <f t="shared" ca="1" si="620"/>
        <v>0.44774514917523456</v>
      </c>
    </row>
    <row r="6861" spans="1:50">
      <c r="A6861">
        <f t="shared" ca="1" si="616"/>
        <v>0.23614596480952621</v>
      </c>
      <c r="R6861">
        <f t="shared" ca="1" si="617"/>
        <v>0.53489466662010465</v>
      </c>
      <c r="AH6861">
        <f t="shared" ca="1" si="618"/>
        <v>20.33563869826741</v>
      </c>
      <c r="AI6861">
        <f t="shared" ca="1" si="619"/>
        <v>0.56001283428013504</v>
      </c>
      <c r="AX6861">
        <f t="shared" ca="1" si="620"/>
        <v>0.83430278313535811</v>
      </c>
    </row>
    <row r="6862" spans="1:50">
      <c r="A6862">
        <f t="shared" ca="1" si="616"/>
        <v>0.30290510572990259</v>
      </c>
      <c r="R6862">
        <f t="shared" ca="1" si="617"/>
        <v>1.0089896532813372</v>
      </c>
      <c r="AH6862">
        <f t="shared" ca="1" si="618"/>
        <v>37.946562475766058</v>
      </c>
      <c r="AI6862">
        <f t="shared" ca="1" si="619"/>
        <v>0.92735732192469456</v>
      </c>
      <c r="AX6862">
        <f t="shared" ca="1" si="620"/>
        <v>5.081346413915556</v>
      </c>
    </row>
    <row r="6863" spans="1:50">
      <c r="A6863">
        <f t="shared" ca="1" si="616"/>
        <v>0.28879540593850084</v>
      </c>
      <c r="R6863">
        <f t="shared" ca="1" si="617"/>
        <v>1.5189189585541629</v>
      </c>
      <c r="AH6863">
        <f t="shared" ca="1" si="618"/>
        <v>16.484211789136346</v>
      </c>
      <c r="AI6863">
        <f t="shared" ca="1" si="619"/>
        <v>0.43834597030226641</v>
      </c>
      <c r="AX6863">
        <f t="shared" ca="1" si="620"/>
        <v>1.8489389047725304</v>
      </c>
    </row>
    <row r="6864" spans="1:50">
      <c r="A6864">
        <f t="shared" ca="1" si="616"/>
        <v>0.43506873187045714</v>
      </c>
      <c r="R6864">
        <f t="shared" ca="1" si="617"/>
        <v>0.46847096303002311</v>
      </c>
      <c r="AH6864">
        <f t="shared" ca="1" si="618"/>
        <v>2.7799106982090982</v>
      </c>
      <c r="AI6864">
        <f t="shared" ca="1" si="619"/>
        <v>1.5455806980034792E-2</v>
      </c>
      <c r="AX6864">
        <f t="shared" ca="1" si="620"/>
        <v>2.0090860901540344</v>
      </c>
    </row>
    <row r="6865" spans="1:50">
      <c r="A6865">
        <f t="shared" ca="1" si="616"/>
        <v>0.70129976008560524</v>
      </c>
      <c r="R6865">
        <f t="shared" ca="1" si="617"/>
        <v>0.56587391797006348</v>
      </c>
      <c r="AH6865">
        <f t="shared" ca="1" si="618"/>
        <v>12.833975469278734</v>
      </c>
      <c r="AI6865">
        <f t="shared" ca="1" si="619"/>
        <v>0.30934331029091244</v>
      </c>
      <c r="AX6865">
        <f t="shared" ca="1" si="620"/>
        <v>1.1022149454295533</v>
      </c>
    </row>
    <row r="6866" spans="1:50">
      <c r="A6866">
        <f t="shared" ca="1" si="616"/>
        <v>0.77666908468974205</v>
      </c>
      <c r="R6866">
        <f t="shared" ca="1" si="617"/>
        <v>-0.87454983602960901</v>
      </c>
      <c r="AH6866">
        <f t="shared" ca="1" si="618"/>
        <v>11.824538099205796</v>
      </c>
      <c r="AI6866">
        <f t="shared" ca="1" si="619"/>
        <v>0.27131705433050513</v>
      </c>
      <c r="AX6866">
        <f t="shared" ca="1" si="620"/>
        <v>5.8665098382978957</v>
      </c>
    </row>
    <row r="6867" spans="1:50">
      <c r="A6867">
        <f t="shared" ca="1" si="616"/>
        <v>6.1505959831355983E-2</v>
      </c>
      <c r="R6867">
        <f t="shared" ca="1" si="617"/>
        <v>0.30248817586014598</v>
      </c>
      <c r="AH6867">
        <f t="shared" ca="1" si="618"/>
        <v>13.711102614604123</v>
      </c>
      <c r="AI6867">
        <f t="shared" ca="1" si="619"/>
        <v>0.34155796327610399</v>
      </c>
      <c r="AX6867">
        <f t="shared" ca="1" si="620"/>
        <v>4.0565962385025687</v>
      </c>
    </row>
    <row r="6868" spans="1:50">
      <c r="A6868">
        <f t="shared" ca="1" si="616"/>
        <v>0.18458861304630336</v>
      </c>
      <c r="R6868">
        <f t="shared" ca="1" si="617"/>
        <v>1.3430159378912683</v>
      </c>
      <c r="AH6868">
        <f t="shared" ca="1" si="618"/>
        <v>41.54199637098143</v>
      </c>
      <c r="AI6868">
        <f t="shared" ca="1" si="619"/>
        <v>0.96423108730575435</v>
      </c>
      <c r="AX6868">
        <f t="shared" ca="1" si="620"/>
        <v>0.41745134960434993</v>
      </c>
    </row>
    <row r="6869" spans="1:50">
      <c r="A6869">
        <f t="shared" ca="1" si="616"/>
        <v>0.36519941914159804</v>
      </c>
      <c r="R6869">
        <f t="shared" ca="1" si="617"/>
        <v>1.1644060756675629</v>
      </c>
      <c r="AH6869">
        <f t="shared" ca="1" si="618"/>
        <v>17.743935640911836</v>
      </c>
      <c r="AI6869">
        <f t="shared" ca="1" si="619"/>
        <v>0.47977315603118109</v>
      </c>
      <c r="AX6869">
        <f t="shared" ca="1" si="620"/>
        <v>3.5404298379315602</v>
      </c>
    </row>
    <row r="6870" spans="1:50">
      <c r="A6870">
        <f t="shared" ca="1" si="616"/>
        <v>0.30192863227161582</v>
      </c>
      <c r="R6870">
        <f t="shared" ca="1" si="617"/>
        <v>-0.7234619737154131</v>
      </c>
      <c r="AH6870">
        <f t="shared" ca="1" si="618"/>
        <v>8.7706957630850972</v>
      </c>
      <c r="AI6870">
        <f t="shared" ca="1" si="619"/>
        <v>0.15385020833719776</v>
      </c>
      <c r="AX6870">
        <f t="shared" ca="1" si="620"/>
        <v>0.16452269163861144</v>
      </c>
    </row>
    <row r="6871" spans="1:50">
      <c r="A6871">
        <f t="shared" ca="1" si="616"/>
        <v>3.3280410421074769E-2</v>
      </c>
      <c r="R6871">
        <f t="shared" ca="1" si="617"/>
        <v>1.1755950490153313</v>
      </c>
      <c r="AH6871">
        <f t="shared" ca="1" si="618"/>
        <v>10.436003690509011</v>
      </c>
      <c r="AI6871">
        <f t="shared" ca="1" si="619"/>
        <v>0.21734509801129165</v>
      </c>
      <c r="AX6871">
        <f t="shared" ca="1" si="620"/>
        <v>2.4075472627498616E-2</v>
      </c>
    </row>
    <row r="6872" spans="1:50">
      <c r="A6872">
        <f t="shared" ca="1" si="616"/>
        <v>0.26367163013943373</v>
      </c>
      <c r="R6872">
        <f t="shared" ca="1" si="617"/>
        <v>-0.65675896554844704</v>
      </c>
      <c r="AH6872">
        <f t="shared" ca="1" si="618"/>
        <v>30.011893924680138</v>
      </c>
      <c r="AI6872">
        <f t="shared" ca="1" si="619"/>
        <v>0.8002378077608806</v>
      </c>
      <c r="AX6872">
        <f t="shared" ca="1" si="620"/>
        <v>4.2320897077884556</v>
      </c>
    </row>
    <row r="6873" spans="1:50">
      <c r="A6873">
        <f t="shared" ca="1" si="616"/>
        <v>0.18296516348013658</v>
      </c>
      <c r="R6873">
        <f t="shared" ca="1" si="617"/>
        <v>-1.4478194991798461</v>
      </c>
      <c r="AH6873">
        <f t="shared" ca="1" si="618"/>
        <v>30.653055784325144</v>
      </c>
      <c r="AI6873">
        <f t="shared" ca="1" si="619"/>
        <v>0.81284787475778264</v>
      </c>
      <c r="AX6873">
        <f t="shared" ca="1" si="620"/>
        <v>2.0367239317208989</v>
      </c>
    </row>
    <row r="6874" spans="1:50">
      <c r="A6874">
        <f t="shared" ca="1" si="616"/>
        <v>0.76581337300712105</v>
      </c>
      <c r="R6874">
        <f t="shared" ca="1" si="617"/>
        <v>0.58238442058257545</v>
      </c>
      <c r="AH6874">
        <f t="shared" ca="1" si="618"/>
        <v>20.306994365025524</v>
      </c>
      <c r="AI6874">
        <f t="shared" ca="1" si="619"/>
        <v>0.55916270818068703</v>
      </c>
      <c r="AX6874">
        <f t="shared" ca="1" si="620"/>
        <v>1.2069052772999662</v>
      </c>
    </row>
    <row r="6875" spans="1:50">
      <c r="A6875">
        <f t="shared" ca="1" si="616"/>
        <v>0.76559558111059112</v>
      </c>
      <c r="R6875">
        <f t="shared" ca="1" si="617"/>
        <v>1.5507024702171828</v>
      </c>
      <c r="AH6875">
        <f t="shared" ca="1" si="618"/>
        <v>6.0517827688951789</v>
      </c>
      <c r="AI6875">
        <f t="shared" ca="1" si="619"/>
        <v>7.3248149363793202E-2</v>
      </c>
      <c r="AX6875">
        <f t="shared" ca="1" si="620"/>
        <v>0.33773743571056625</v>
      </c>
    </row>
    <row r="6876" spans="1:50">
      <c r="A6876">
        <f t="shared" ca="1" si="616"/>
        <v>0.46648551055404996</v>
      </c>
      <c r="R6876">
        <f t="shared" ca="1" si="617"/>
        <v>0.29871376666847793</v>
      </c>
      <c r="AH6876">
        <f t="shared" ca="1" si="618"/>
        <v>22.302427357000887</v>
      </c>
      <c r="AI6876">
        <f t="shared" ca="1" si="619"/>
        <v>0.6164222348428936</v>
      </c>
      <c r="AX6876">
        <f t="shared" ca="1" si="620"/>
        <v>0.73405223476458281</v>
      </c>
    </row>
    <row r="6877" spans="1:50">
      <c r="A6877">
        <f t="shared" ca="1" si="616"/>
        <v>0.59116920967969844</v>
      </c>
      <c r="R6877">
        <f t="shared" ca="1" si="617"/>
        <v>-0.97464542483768335</v>
      </c>
      <c r="AH6877">
        <f t="shared" ca="1" si="618"/>
        <v>7.0347494083337168</v>
      </c>
      <c r="AI6877">
        <f t="shared" ca="1" si="619"/>
        <v>9.8975398476103149E-2</v>
      </c>
      <c r="AX6877">
        <f t="shared" ca="1" si="620"/>
        <v>1.9888226243838476</v>
      </c>
    </row>
    <row r="6878" spans="1:50">
      <c r="A6878">
        <f t="shared" ca="1" si="616"/>
        <v>0.45608417759735542</v>
      </c>
      <c r="R6878">
        <f t="shared" ca="1" si="617"/>
        <v>1.2024384231761289</v>
      </c>
      <c r="AH6878">
        <f t="shared" ca="1" si="618"/>
        <v>30.283922381065764</v>
      </c>
      <c r="AI6878">
        <f t="shared" ca="1" si="619"/>
        <v>0.80563814166208025</v>
      </c>
      <c r="AX6878">
        <f t="shared" ca="1" si="620"/>
        <v>0.27275023447280794</v>
      </c>
    </row>
    <row r="6879" spans="1:50">
      <c r="A6879">
        <f t="shared" ca="1" si="616"/>
        <v>0.9013235634121699</v>
      </c>
      <c r="R6879">
        <f t="shared" ca="1" si="617"/>
        <v>-2.1761240644271167</v>
      </c>
      <c r="AH6879">
        <f t="shared" ca="1" si="618"/>
        <v>20.048426795486488</v>
      </c>
      <c r="AI6879">
        <f t="shared" ca="1" si="619"/>
        <v>0.5514516312873341</v>
      </c>
      <c r="AX6879">
        <f t="shared" ca="1" si="620"/>
        <v>0.70710004502578283</v>
      </c>
    </row>
    <row r="6880" spans="1:50">
      <c r="A6880">
        <f t="shared" ca="1" si="616"/>
        <v>7.0872498577606136E-2</v>
      </c>
      <c r="R6880">
        <f t="shared" ca="1" si="617"/>
        <v>-1.2974636247531297</v>
      </c>
      <c r="AH6880">
        <f t="shared" ca="1" si="618"/>
        <v>31.752246180241713</v>
      </c>
      <c r="AI6880">
        <f t="shared" ca="1" si="619"/>
        <v>0.8335097402667484</v>
      </c>
      <c r="AX6880">
        <f t="shared" ca="1" si="620"/>
        <v>0.40161288553528579</v>
      </c>
    </row>
    <row r="6881" spans="1:50">
      <c r="A6881">
        <f t="shared" ca="1" si="616"/>
        <v>0.37950079334572595</v>
      </c>
      <c r="R6881">
        <f t="shared" ca="1" si="617"/>
        <v>1.4144220060480281</v>
      </c>
      <c r="AH6881">
        <f t="shared" ca="1" si="618"/>
        <v>20.257961202510668</v>
      </c>
      <c r="AI6881">
        <f t="shared" ca="1" si="619"/>
        <v>0.5577055640843197</v>
      </c>
      <c r="AX6881">
        <f t="shared" ca="1" si="620"/>
        <v>2.7697256852568111</v>
      </c>
    </row>
    <row r="6882" spans="1:50">
      <c r="A6882">
        <f t="shared" ca="1" si="616"/>
        <v>0.70229987210293188</v>
      </c>
      <c r="R6882">
        <f t="shared" ca="1" si="617"/>
        <v>-1.1040090143293344</v>
      </c>
      <c r="AH6882">
        <f t="shared" ca="1" si="618"/>
        <v>19.523642213907404</v>
      </c>
      <c r="AI6882">
        <f t="shared" ca="1" si="619"/>
        <v>0.53559580804703655</v>
      </c>
      <c r="AX6882">
        <f t="shared" ca="1" si="620"/>
        <v>0.80760018476718121</v>
      </c>
    </row>
    <row r="6883" spans="1:50">
      <c r="A6883">
        <f t="shared" ca="1" si="616"/>
        <v>0.98440446221858835</v>
      </c>
      <c r="R6883">
        <f t="shared" ca="1" si="617"/>
        <v>1.8257923668710307</v>
      </c>
      <c r="AH6883">
        <f t="shared" ca="1" si="618"/>
        <v>11.197559171957288</v>
      </c>
      <c r="AI6883">
        <f t="shared" ca="1" si="619"/>
        <v>0.24718529289312197</v>
      </c>
      <c r="AX6883">
        <f t="shared" ca="1" si="620"/>
        <v>1.1203099714688498</v>
      </c>
    </row>
    <row r="6884" spans="1:50">
      <c r="A6884">
        <f t="shared" ca="1" si="616"/>
        <v>0.30218316134485568</v>
      </c>
      <c r="R6884">
        <f t="shared" ca="1" si="617"/>
        <v>-0.17610050400362531</v>
      </c>
      <c r="AH6884">
        <f t="shared" ca="1" si="618"/>
        <v>34.484243364650212</v>
      </c>
      <c r="AI6884">
        <f t="shared" ca="1" si="619"/>
        <v>0.87963064801629953</v>
      </c>
      <c r="AX6884">
        <f t="shared" ca="1" si="620"/>
        <v>0.67440885136454642</v>
      </c>
    </row>
    <row r="6885" spans="1:50">
      <c r="A6885">
        <f t="shared" ca="1" si="616"/>
        <v>3.6397284724600243E-2</v>
      </c>
      <c r="R6885">
        <f t="shared" ca="1" si="617"/>
        <v>-1.3991514036852073</v>
      </c>
      <c r="AH6885">
        <f t="shared" ca="1" si="618"/>
        <v>19.335314877711486</v>
      </c>
      <c r="AI6885">
        <f t="shared" ca="1" si="619"/>
        <v>0.52983854317544876</v>
      </c>
      <c r="AX6885">
        <f t="shared" ca="1" si="620"/>
        <v>2.331508736221148</v>
      </c>
    </row>
    <row r="6886" spans="1:50">
      <c r="A6886">
        <f t="shared" ca="1" si="616"/>
        <v>0.58718062624345391</v>
      </c>
      <c r="R6886">
        <f t="shared" ca="1" si="617"/>
        <v>-1.1926278764903862</v>
      </c>
      <c r="AH6886">
        <f t="shared" ca="1" si="618"/>
        <v>6.5635630506946416</v>
      </c>
      <c r="AI6886">
        <f t="shared" ca="1" si="619"/>
        <v>8.6160719840887912E-2</v>
      </c>
      <c r="AX6886">
        <f t="shared" ca="1" si="620"/>
        <v>1.4770934544675287</v>
      </c>
    </row>
    <row r="6887" spans="1:50">
      <c r="A6887">
        <f t="shared" ca="1" si="616"/>
        <v>4.0890133077606805E-3</v>
      </c>
      <c r="R6887">
        <f t="shared" ca="1" si="617"/>
        <v>0.6072786358182497</v>
      </c>
      <c r="AH6887">
        <f t="shared" ca="1" si="618"/>
        <v>31.56322940502848</v>
      </c>
      <c r="AI6887">
        <f t="shared" ca="1" si="619"/>
        <v>0.83004274501419673</v>
      </c>
      <c r="AX6887">
        <f t="shared" ca="1" si="620"/>
        <v>2.9944038175325938</v>
      </c>
    </row>
    <row r="6888" spans="1:50">
      <c r="A6888">
        <f t="shared" ca="1" si="616"/>
        <v>0.9357522552581119</v>
      </c>
      <c r="R6888">
        <f t="shared" ca="1" si="617"/>
        <v>1.4921457929925461</v>
      </c>
      <c r="AH6888">
        <f t="shared" ca="1" si="618"/>
        <v>14.899475278130012</v>
      </c>
      <c r="AI6888">
        <f t="shared" ca="1" si="619"/>
        <v>0.38397658212469687</v>
      </c>
      <c r="AX6888">
        <f t="shared" ca="1" si="620"/>
        <v>0.7199068725467439</v>
      </c>
    </row>
    <row r="6889" spans="1:50">
      <c r="A6889">
        <f t="shared" ca="1" si="616"/>
        <v>0.7120436195779557</v>
      </c>
      <c r="R6889">
        <f t="shared" ca="1" si="617"/>
        <v>1.5036681715416924</v>
      </c>
      <c r="AH6889">
        <f t="shared" ca="1" si="618"/>
        <v>16.494088433717522</v>
      </c>
      <c r="AI6889">
        <f t="shared" ca="1" si="619"/>
        <v>0.43867694505622912</v>
      </c>
      <c r="AX6889">
        <f t="shared" ca="1" si="620"/>
        <v>1.2126361719985881</v>
      </c>
    </row>
    <row r="6890" spans="1:50">
      <c r="A6890">
        <f t="shared" ca="1" si="616"/>
        <v>0.62656017275439846</v>
      </c>
      <c r="R6890">
        <f t="shared" ca="1" si="617"/>
        <v>-0.46578111794803356</v>
      </c>
      <c r="AH6890">
        <f t="shared" ca="1" si="618"/>
        <v>28.619833872151787</v>
      </c>
      <c r="AI6890">
        <f t="shared" ca="1" si="619"/>
        <v>0.77144424817280599</v>
      </c>
      <c r="AX6890">
        <f t="shared" ca="1" si="620"/>
        <v>0.24663716147703177</v>
      </c>
    </row>
    <row r="6891" spans="1:50">
      <c r="A6891">
        <f t="shared" ca="1" si="616"/>
        <v>0.64221918794004684</v>
      </c>
      <c r="R6891">
        <f t="shared" ca="1" si="617"/>
        <v>-0.29398944490130868</v>
      </c>
      <c r="AH6891">
        <f t="shared" ca="1" si="618"/>
        <v>27.489945650024183</v>
      </c>
      <c r="AI6891">
        <f t="shared" ca="1" si="619"/>
        <v>0.74664872658056736</v>
      </c>
      <c r="AX6891">
        <f t="shared" ca="1" si="620"/>
        <v>1.1390716031259867</v>
      </c>
    </row>
    <row r="6892" spans="1:50">
      <c r="A6892">
        <f t="shared" ca="1" si="616"/>
        <v>0.5344812307620227</v>
      </c>
      <c r="R6892">
        <f t="shared" ca="1" si="617"/>
        <v>-0.84253690462334274</v>
      </c>
      <c r="AH6892">
        <f t="shared" ca="1" si="618"/>
        <v>6.4920090920437401</v>
      </c>
      <c r="AI6892">
        <f t="shared" ca="1" si="619"/>
        <v>8.4292364102357187E-2</v>
      </c>
      <c r="AX6892">
        <f t="shared" ca="1" si="620"/>
        <v>0.5576105448139248</v>
      </c>
    </row>
    <row r="6893" spans="1:50">
      <c r="A6893">
        <f t="shared" ca="1" si="616"/>
        <v>0.29353841923046198</v>
      </c>
      <c r="R6893">
        <f t="shared" ca="1" si="617"/>
        <v>-0.47391336835901426</v>
      </c>
      <c r="AH6893">
        <f t="shared" ca="1" si="618"/>
        <v>26.776759970846157</v>
      </c>
      <c r="AI6893">
        <f t="shared" ca="1" si="619"/>
        <v>0.73034056127415337</v>
      </c>
      <c r="AX6893">
        <f t="shared" ca="1" si="620"/>
        <v>0.60389651140848033</v>
      </c>
    </row>
    <row r="6894" spans="1:50">
      <c r="A6894">
        <f t="shared" ca="1" si="616"/>
        <v>0.72633522221252056</v>
      </c>
      <c r="R6894">
        <f t="shared" ca="1" si="617"/>
        <v>1.463708266403398</v>
      </c>
      <c r="AH6894">
        <f t="shared" ca="1" si="618"/>
        <v>15.936059218942084</v>
      </c>
      <c r="AI6894">
        <f t="shared" ca="1" si="619"/>
        <v>0.41982396923228971</v>
      </c>
      <c r="AX6894">
        <f t="shared" ca="1" si="620"/>
        <v>0.78985435300118256</v>
      </c>
    </row>
    <row r="6895" spans="1:50">
      <c r="A6895">
        <f t="shared" ca="1" si="616"/>
        <v>0.55825560679076491</v>
      </c>
      <c r="R6895">
        <f t="shared" ca="1" si="617"/>
        <v>1.7288234966858675</v>
      </c>
      <c r="AH6895">
        <f t="shared" ca="1" si="618"/>
        <v>31.772763912167544</v>
      </c>
      <c r="AI6895">
        <f t="shared" ca="1" si="619"/>
        <v>0.8338839322992091</v>
      </c>
      <c r="AX6895">
        <f t="shared" ca="1" si="620"/>
        <v>3.4654968306083687E-2</v>
      </c>
    </row>
    <row r="6896" spans="1:50">
      <c r="A6896">
        <f t="shared" ca="1" si="616"/>
        <v>0.85328604728289503</v>
      </c>
      <c r="R6896">
        <f t="shared" ca="1" si="617"/>
        <v>0.26307395173663517</v>
      </c>
      <c r="AH6896">
        <f t="shared" ca="1" si="618"/>
        <v>9.3644712461505719</v>
      </c>
      <c r="AI6896">
        <f t="shared" ca="1" si="619"/>
        <v>0.17538664343996169</v>
      </c>
      <c r="AX6896">
        <f t="shared" ca="1" si="620"/>
        <v>2.5999839524467907</v>
      </c>
    </row>
    <row r="6897" spans="1:50">
      <c r="A6897">
        <f t="shared" ca="1" si="616"/>
        <v>0.13818179383699769</v>
      </c>
      <c r="R6897">
        <f t="shared" ca="1" si="617"/>
        <v>0.22738178266121509</v>
      </c>
      <c r="AH6897">
        <f t="shared" ca="1" si="618"/>
        <v>11.447652199602842</v>
      </c>
      <c r="AI6897">
        <f t="shared" ca="1" si="619"/>
        <v>0.25685823953860631</v>
      </c>
      <c r="AX6897">
        <f t="shared" ca="1" si="620"/>
        <v>3.8374103310235026</v>
      </c>
    </row>
    <row r="6898" spans="1:50">
      <c r="A6898">
        <f t="shared" ca="1" si="616"/>
        <v>0.10113907174776071</v>
      </c>
      <c r="R6898">
        <f t="shared" ca="1" si="617"/>
        <v>1.6521395886758983</v>
      </c>
      <c r="AH6898">
        <f t="shared" ca="1" si="618"/>
        <v>41.89535893130919</v>
      </c>
      <c r="AI6898">
        <f t="shared" ca="1" si="619"/>
        <v>0.96715739657384514</v>
      </c>
      <c r="AX6898">
        <f t="shared" ca="1" si="620"/>
        <v>3.0050667376669007</v>
      </c>
    </row>
    <row r="6899" spans="1:50">
      <c r="A6899">
        <f t="shared" ca="1" si="616"/>
        <v>0.41026458047010916</v>
      </c>
      <c r="R6899">
        <f t="shared" ca="1" si="617"/>
        <v>2.9023107202706476E-2</v>
      </c>
      <c r="AH6899">
        <f t="shared" ca="1" si="618"/>
        <v>17.876107340672576</v>
      </c>
      <c r="AI6899">
        <f t="shared" ca="1" si="619"/>
        <v>0.48402776020600469</v>
      </c>
      <c r="AX6899">
        <f t="shared" ca="1" si="620"/>
        <v>1.299582033693186</v>
      </c>
    </row>
    <row r="6900" spans="1:50">
      <c r="A6900">
        <f t="shared" ca="1" si="616"/>
        <v>0.48553182230522984</v>
      </c>
      <c r="R6900">
        <f t="shared" ca="1" si="617"/>
        <v>1.894660340644829</v>
      </c>
      <c r="AH6900">
        <f t="shared" ca="1" si="618"/>
        <v>32.010884134707851</v>
      </c>
      <c r="AI6900">
        <f t="shared" ca="1" si="619"/>
        <v>0.83819585519254713</v>
      </c>
      <c r="AX6900">
        <f t="shared" ca="1" si="620"/>
        <v>3.3102793602248863</v>
      </c>
    </row>
    <row r="6901" spans="1:50">
      <c r="A6901">
        <f t="shared" ca="1" si="616"/>
        <v>0.2906788804859276</v>
      </c>
      <c r="R6901">
        <f t="shared" ca="1" si="617"/>
        <v>0.36578195452878159</v>
      </c>
      <c r="AH6901">
        <f t="shared" ca="1" si="618"/>
        <v>36.526285352208632</v>
      </c>
      <c r="AI6901">
        <f t="shared" ca="1" si="619"/>
        <v>0.90922950679494619</v>
      </c>
      <c r="AX6901">
        <f t="shared" ca="1" si="620"/>
        <v>0.18367901233480863</v>
      </c>
    </row>
    <row r="6902" spans="1:50">
      <c r="A6902">
        <f t="shared" ca="1" si="616"/>
        <v>0.70528185151726164</v>
      </c>
      <c r="R6902">
        <f t="shared" ca="1" si="617"/>
        <v>-1.2330721903567601</v>
      </c>
      <c r="AH6902">
        <f t="shared" ca="1" si="618"/>
        <v>6.382833919374935</v>
      </c>
      <c r="AI6902">
        <f t="shared" ca="1" si="619"/>
        <v>8.1481137684646376E-2</v>
      </c>
      <c r="AX6902">
        <f t="shared" ca="1" si="620"/>
        <v>1.9001716581071213</v>
      </c>
    </row>
    <row r="6903" spans="1:50">
      <c r="A6903">
        <f t="shared" ca="1" si="616"/>
        <v>0.80728586960360893</v>
      </c>
      <c r="R6903">
        <f t="shared" ca="1" si="617"/>
        <v>7.4347857014638891E-2</v>
      </c>
      <c r="AH6903">
        <f t="shared" ca="1" si="618"/>
        <v>11.604182311906285</v>
      </c>
      <c r="AI6903">
        <f t="shared" ca="1" si="619"/>
        <v>0.26288059203133485</v>
      </c>
      <c r="AX6903">
        <f t="shared" ca="1" si="620"/>
        <v>7.91131335612556E-2</v>
      </c>
    </row>
    <row r="6904" spans="1:50">
      <c r="A6904">
        <f t="shared" ca="1" si="616"/>
        <v>0.84328412175247269</v>
      </c>
      <c r="R6904">
        <f t="shared" ca="1" si="617"/>
        <v>1.662984592108991</v>
      </c>
      <c r="AH6904">
        <f t="shared" ca="1" si="618"/>
        <v>17.130481423172725</v>
      </c>
      <c r="AI6904">
        <f t="shared" ca="1" si="619"/>
        <v>0.45979737426380329</v>
      </c>
      <c r="AX6904">
        <f t="shared" ca="1" si="620"/>
        <v>0.14116325008140107</v>
      </c>
    </row>
    <row r="6905" spans="1:50">
      <c r="A6905">
        <f t="shared" ca="1" si="616"/>
        <v>0.66686330794656201</v>
      </c>
      <c r="R6905">
        <f t="shared" ca="1" si="617"/>
        <v>5.7818994799095177E-2</v>
      </c>
      <c r="AH6905">
        <f t="shared" ca="1" si="618"/>
        <v>12.351779601142745</v>
      </c>
      <c r="AI6905">
        <f t="shared" ca="1" si="619"/>
        <v>0.29130575039953421</v>
      </c>
      <c r="AX6905">
        <f t="shared" ca="1" si="620"/>
        <v>0.12073763203360169</v>
      </c>
    </row>
    <row r="6906" spans="1:50">
      <c r="A6906">
        <f t="shared" ca="1" si="616"/>
        <v>0.28088652130277125</v>
      </c>
      <c r="R6906">
        <f t="shared" ca="1" si="617"/>
        <v>-0.36388978294072294</v>
      </c>
      <c r="AH6906">
        <f t="shared" ca="1" si="618"/>
        <v>27.894495080777222</v>
      </c>
      <c r="AI6906">
        <f t="shared" ca="1" si="619"/>
        <v>0.75567332613310878</v>
      </c>
      <c r="AX6906">
        <f t="shared" ca="1" si="620"/>
        <v>2.7452430119270339</v>
      </c>
    </row>
    <row r="6907" spans="1:50">
      <c r="A6907">
        <f t="shared" ca="1" si="616"/>
        <v>0.68025873979352014</v>
      </c>
      <c r="R6907">
        <f t="shared" ca="1" si="617"/>
        <v>-0.58646410121506387</v>
      </c>
      <c r="AH6907">
        <f t="shared" ca="1" si="618"/>
        <v>23.688086332539282</v>
      </c>
      <c r="AI6907">
        <f t="shared" ca="1" si="619"/>
        <v>0.65384159957804688</v>
      </c>
      <c r="AX6907">
        <f t="shared" ca="1" si="620"/>
        <v>3.0080931567614253</v>
      </c>
    </row>
    <row r="6908" spans="1:50">
      <c r="A6908">
        <f t="shared" ca="1" si="616"/>
        <v>0.17392946378989782</v>
      </c>
      <c r="R6908">
        <f t="shared" ca="1" si="617"/>
        <v>1.0414962810938573</v>
      </c>
      <c r="AH6908">
        <f t="shared" ca="1" si="618"/>
        <v>19.538005025890538</v>
      </c>
      <c r="AI6908">
        <f t="shared" ca="1" si="619"/>
        <v>0.53603343109866486</v>
      </c>
      <c r="AX6908">
        <f t="shared" ca="1" si="620"/>
        <v>0.96732613392254363</v>
      </c>
    </row>
    <row r="6909" spans="1:50">
      <c r="A6909">
        <f t="shared" ca="1" si="616"/>
        <v>5.648318624257187E-3</v>
      </c>
      <c r="R6909">
        <f t="shared" ca="1" si="617"/>
        <v>-1.5649093010535076</v>
      </c>
      <c r="AH6909">
        <f t="shared" ca="1" si="618"/>
        <v>20.41628461173233</v>
      </c>
      <c r="AI6909">
        <f t="shared" ca="1" si="619"/>
        <v>0.5624018919129874</v>
      </c>
      <c r="AX6909">
        <f t="shared" ca="1" si="620"/>
        <v>2.3041383424134447</v>
      </c>
    </row>
    <row r="6910" spans="1:50">
      <c r="A6910">
        <f t="shared" ca="1" si="616"/>
        <v>0.75422464380731769</v>
      </c>
      <c r="R6910">
        <f t="shared" ca="1" si="617"/>
        <v>1.4044649999916372</v>
      </c>
      <c r="AH6910">
        <f t="shared" ca="1" si="618"/>
        <v>43.187504426070809</v>
      </c>
      <c r="AI6910">
        <f t="shared" ca="1" si="619"/>
        <v>0.97679495202759758</v>
      </c>
      <c r="AX6910">
        <f t="shared" ca="1" si="620"/>
        <v>4.9575723922323993</v>
      </c>
    </row>
    <row r="6911" spans="1:50">
      <c r="A6911">
        <f t="shared" ca="1" si="616"/>
        <v>0.85178873443492742</v>
      </c>
      <c r="R6911">
        <f t="shared" ca="1" si="617"/>
        <v>-0.14866945117278527</v>
      </c>
      <c r="AH6911">
        <f t="shared" ca="1" si="618"/>
        <v>28.266222991595132</v>
      </c>
      <c r="AI6911">
        <f t="shared" ca="1" si="619"/>
        <v>0.76382146847446597</v>
      </c>
      <c r="AX6911">
        <f t="shared" ca="1" si="620"/>
        <v>1.2089065558947585</v>
      </c>
    </row>
    <row r="6912" spans="1:50">
      <c r="A6912">
        <f t="shared" ca="1" si="616"/>
        <v>9.1533368521993785E-2</v>
      </c>
      <c r="R6912">
        <f t="shared" ca="1" si="617"/>
        <v>-8.7604559831084339E-2</v>
      </c>
      <c r="AH6912">
        <f t="shared" ca="1" si="618"/>
        <v>21.570411414665159</v>
      </c>
      <c r="AI6912">
        <f t="shared" ca="1" si="619"/>
        <v>0.59587924643429946</v>
      </c>
      <c r="AX6912">
        <f t="shared" ca="1" si="620"/>
        <v>2.7793991203949702</v>
      </c>
    </row>
    <row r="6913" spans="1:50">
      <c r="A6913">
        <f t="shared" ca="1" si="616"/>
        <v>0.58432478924981024</v>
      </c>
      <c r="R6913">
        <f t="shared" ca="1" si="617"/>
        <v>2.1959902926162105</v>
      </c>
      <c r="AH6913">
        <f t="shared" ca="1" si="618"/>
        <v>37.804408590510867</v>
      </c>
      <c r="AI6913">
        <f t="shared" ca="1" si="619"/>
        <v>0.92563377508639744</v>
      </c>
      <c r="AX6913">
        <f t="shared" ca="1" si="620"/>
        <v>0.8673059953778216</v>
      </c>
    </row>
    <row r="6914" spans="1:50">
      <c r="A6914">
        <f t="shared" ca="1" si="616"/>
        <v>0.63707753110663112</v>
      </c>
      <c r="R6914">
        <f t="shared" ca="1" si="617"/>
        <v>1.1476864720030153</v>
      </c>
      <c r="AH6914">
        <f t="shared" ca="1" si="618"/>
        <v>26.930433166657675</v>
      </c>
      <c r="AI6914">
        <f t="shared" ca="1" si="619"/>
        <v>0.73389754306097588</v>
      </c>
      <c r="AX6914">
        <f t="shared" ca="1" si="620"/>
        <v>0.84743606219208434</v>
      </c>
    </row>
    <row r="6915" spans="1:50">
      <c r="A6915">
        <f t="shared" ref="A6915:A6978" ca="1" si="621">RAND()</f>
        <v>0.77154612987856852</v>
      </c>
      <c r="R6915">
        <f t="shared" ref="R6915:R6978" ca="1" si="622">_xlfn.NORM.INV(RAND(),0,1)</f>
        <v>0.28554583181588017</v>
      </c>
      <c r="AH6915">
        <f t="shared" ref="AH6915:AH6978" ca="1" si="623">IF(AI6915&lt;$AL$4,$AL$1+SQRT(AI6915*($AL$2-$AL$1)*($AL$3-$AL$1)),$AL$2-SQRT((1-AI6915)*($AL$2-$AL$1)*($AL$2-$AL$3)))</f>
        <v>31.920897600947225</v>
      </c>
      <c r="AI6915">
        <f t="shared" ref="AI6915:AI6978" ca="1" si="624">RAND()</f>
        <v>0.83657302822228208</v>
      </c>
      <c r="AX6915">
        <f t="shared" ref="AX6915:AX6978" ca="1" si="625">-LN(1-RAND())/$AW$2</f>
        <v>3.1835168104225784</v>
      </c>
    </row>
    <row r="6916" spans="1:50">
      <c r="A6916">
        <f t="shared" ca="1" si="621"/>
        <v>4.1450686979006779E-2</v>
      </c>
      <c r="R6916">
        <f t="shared" ca="1" si="622"/>
        <v>-7.418588099284619E-2</v>
      </c>
      <c r="AH6916">
        <f t="shared" ca="1" si="623"/>
        <v>11.243941125904612</v>
      </c>
      <c r="AI6916">
        <f t="shared" ca="1" si="624"/>
        <v>0.24898395027382625</v>
      </c>
      <c r="AX6916">
        <f t="shared" ca="1" si="625"/>
        <v>0.48684789450335619</v>
      </c>
    </row>
    <row r="6917" spans="1:50">
      <c r="A6917">
        <f t="shared" ca="1" si="621"/>
        <v>0.98704689742897234</v>
      </c>
      <c r="R6917">
        <f t="shared" ca="1" si="622"/>
        <v>-0.75719042244310419</v>
      </c>
      <c r="AH6917">
        <f t="shared" ca="1" si="623"/>
        <v>38.631256853202331</v>
      </c>
      <c r="AI6917">
        <f t="shared" ca="1" si="624"/>
        <v>0.93537583963107052</v>
      </c>
      <c r="AX6917">
        <f t="shared" ca="1" si="625"/>
        <v>1.228666616701843</v>
      </c>
    </row>
    <row r="6918" spans="1:50">
      <c r="A6918">
        <f t="shared" ca="1" si="621"/>
        <v>3.158526458243105E-2</v>
      </c>
      <c r="R6918">
        <f t="shared" ca="1" si="622"/>
        <v>-0.54829071992120459</v>
      </c>
      <c r="AH6918">
        <f t="shared" ca="1" si="623"/>
        <v>7.916520052799366</v>
      </c>
      <c r="AI6918">
        <f t="shared" ca="1" si="624"/>
        <v>0.12534257949274896</v>
      </c>
      <c r="AX6918">
        <f t="shared" ca="1" si="625"/>
        <v>1.8648847146169609</v>
      </c>
    </row>
    <row r="6919" spans="1:50">
      <c r="A6919">
        <f t="shared" ca="1" si="621"/>
        <v>1.7776486888436693E-3</v>
      </c>
      <c r="R6919">
        <f t="shared" ca="1" si="622"/>
        <v>1.001136634167582</v>
      </c>
      <c r="AH6919">
        <f t="shared" ca="1" si="623"/>
        <v>13.590241028297953</v>
      </c>
      <c r="AI6919">
        <f t="shared" ca="1" si="624"/>
        <v>0.33716472581128121</v>
      </c>
      <c r="AX6919">
        <f t="shared" ca="1" si="625"/>
        <v>1.5292044523486228</v>
      </c>
    </row>
    <row r="6920" spans="1:50">
      <c r="A6920">
        <f t="shared" ca="1" si="621"/>
        <v>0.15024447271193886</v>
      </c>
      <c r="R6920">
        <f t="shared" ca="1" si="622"/>
        <v>-1.0227123563326845</v>
      </c>
      <c r="AH6920">
        <f t="shared" ca="1" si="623"/>
        <v>7.8615177041996649</v>
      </c>
      <c r="AI6920">
        <f t="shared" ca="1" si="624"/>
        <v>0.12360692122688954</v>
      </c>
      <c r="AX6920">
        <f t="shared" ca="1" si="625"/>
        <v>0.39627214899301949</v>
      </c>
    </row>
    <row r="6921" spans="1:50">
      <c r="A6921">
        <f t="shared" ca="1" si="621"/>
        <v>0.1076665750857333</v>
      </c>
      <c r="R6921">
        <f t="shared" ca="1" si="622"/>
        <v>-0.29670320065208078</v>
      </c>
      <c r="AH6921">
        <f t="shared" ca="1" si="623"/>
        <v>31.663482559791522</v>
      </c>
      <c r="AI6921">
        <f t="shared" ca="1" si="624"/>
        <v>0.83188606408246513</v>
      </c>
      <c r="AX6921">
        <f t="shared" ca="1" si="625"/>
        <v>0.14438683234716645</v>
      </c>
    </row>
    <row r="6922" spans="1:50">
      <c r="A6922">
        <f t="shared" ca="1" si="621"/>
        <v>0.27817956983905001</v>
      </c>
      <c r="R6922">
        <f t="shared" ca="1" si="622"/>
        <v>-7.4222545048358568E-2</v>
      </c>
      <c r="AH6922">
        <f t="shared" ca="1" si="623"/>
        <v>22.221034922967966</v>
      </c>
      <c r="AI6922">
        <f t="shared" ca="1" si="624"/>
        <v>0.61416454962451728</v>
      </c>
      <c r="AX6922">
        <f t="shared" ca="1" si="625"/>
        <v>0.95445803935960605</v>
      </c>
    </row>
    <row r="6923" spans="1:50">
      <c r="A6923">
        <f t="shared" ca="1" si="621"/>
        <v>8.1696739050820977E-2</v>
      </c>
      <c r="R6923">
        <f t="shared" ca="1" si="622"/>
        <v>-1.2751279261934574</v>
      </c>
      <c r="AH6923">
        <f t="shared" ca="1" si="623"/>
        <v>17.263629326568484</v>
      </c>
      <c r="AI6923">
        <f t="shared" ca="1" si="624"/>
        <v>0.46416501756584649</v>
      </c>
      <c r="AX6923">
        <f t="shared" ca="1" si="625"/>
        <v>1.5622321885113328</v>
      </c>
    </row>
    <row r="6924" spans="1:50">
      <c r="A6924">
        <f t="shared" ca="1" si="621"/>
        <v>0.97595683812007961</v>
      </c>
      <c r="R6924">
        <f t="shared" ca="1" si="622"/>
        <v>-1.1132650623882339</v>
      </c>
      <c r="AH6924">
        <f t="shared" ca="1" si="623"/>
        <v>6.1623271923223708</v>
      </c>
      <c r="AI6924">
        <f t="shared" ca="1" si="624"/>
        <v>7.5948552850471418E-2</v>
      </c>
      <c r="AX6924">
        <f t="shared" ca="1" si="625"/>
        <v>0.85414470539257514</v>
      </c>
    </row>
    <row r="6925" spans="1:50">
      <c r="A6925">
        <f t="shared" ca="1" si="621"/>
        <v>0.6655760946904955</v>
      </c>
      <c r="R6925">
        <f t="shared" ca="1" si="622"/>
        <v>2.3828659175344491</v>
      </c>
      <c r="AH6925">
        <f t="shared" ca="1" si="623"/>
        <v>28.660288847189054</v>
      </c>
      <c r="AI6925">
        <f t="shared" ca="1" si="624"/>
        <v>0.77230836395729807</v>
      </c>
      <c r="AX6925">
        <f t="shared" ca="1" si="625"/>
        <v>0.74157851971546462</v>
      </c>
    </row>
    <row r="6926" spans="1:50">
      <c r="A6926">
        <f t="shared" ca="1" si="621"/>
        <v>8.444543559397355E-2</v>
      </c>
      <c r="R6926">
        <f t="shared" ca="1" si="622"/>
        <v>1.5597645628018872</v>
      </c>
      <c r="AH6926">
        <f t="shared" ca="1" si="623"/>
        <v>11.755913821872767</v>
      </c>
      <c r="AI6926">
        <f t="shared" ca="1" si="624"/>
        <v>0.26869493619998897</v>
      </c>
      <c r="AX6926">
        <f t="shared" ca="1" si="625"/>
        <v>0.10184159365350612</v>
      </c>
    </row>
    <row r="6927" spans="1:50">
      <c r="A6927">
        <f t="shared" ca="1" si="621"/>
        <v>0.62686538042780515</v>
      </c>
      <c r="R6927">
        <f t="shared" ca="1" si="622"/>
        <v>0.80644984798936126</v>
      </c>
      <c r="AH6927">
        <f t="shared" ca="1" si="623"/>
        <v>21.32782328188361</v>
      </c>
      <c r="AI6927">
        <f t="shared" ca="1" si="624"/>
        <v>0.58895314112255226</v>
      </c>
      <c r="AX6927">
        <f t="shared" ca="1" si="625"/>
        <v>0.2598062444181562</v>
      </c>
    </row>
    <row r="6928" spans="1:50">
      <c r="A6928">
        <f t="shared" ca="1" si="621"/>
        <v>0.86318280059315444</v>
      </c>
      <c r="R6928">
        <f t="shared" ca="1" si="622"/>
        <v>0.35516664904185524</v>
      </c>
      <c r="AH6928">
        <f t="shared" ca="1" si="623"/>
        <v>43.146341740524349</v>
      </c>
      <c r="AI6928">
        <f t="shared" ca="1" si="624"/>
        <v>0.97651368423116058</v>
      </c>
      <c r="AX6928">
        <f t="shared" ca="1" si="625"/>
        <v>0.81854564536428709</v>
      </c>
    </row>
    <row r="6929" spans="1:50">
      <c r="A6929">
        <f t="shared" ca="1" si="621"/>
        <v>0.80378980931436106</v>
      </c>
      <c r="R6929">
        <f t="shared" ca="1" si="622"/>
        <v>0.80899439888911984</v>
      </c>
      <c r="AH6929">
        <f t="shared" ca="1" si="623"/>
        <v>31.537028431512184</v>
      </c>
      <c r="AI6929">
        <f t="shared" ca="1" si="624"/>
        <v>0.82955934043060531</v>
      </c>
      <c r="AX6929">
        <f t="shared" ca="1" si="625"/>
        <v>1.9002049008004924</v>
      </c>
    </row>
    <row r="6930" spans="1:50">
      <c r="A6930">
        <f t="shared" ca="1" si="621"/>
        <v>0.18566287242785073</v>
      </c>
      <c r="R6930">
        <f t="shared" ca="1" si="622"/>
        <v>-0.37434952983127279</v>
      </c>
      <c r="AH6930">
        <f t="shared" ca="1" si="623"/>
        <v>38.20821958414642</v>
      </c>
      <c r="AI6930">
        <f t="shared" ca="1" si="624"/>
        <v>0.93047695731214597</v>
      </c>
      <c r="AX6930">
        <f t="shared" ca="1" si="625"/>
        <v>1.4923935622904789</v>
      </c>
    </row>
    <row r="6931" spans="1:50">
      <c r="A6931">
        <f t="shared" ca="1" si="621"/>
        <v>0.64063176362115581</v>
      </c>
      <c r="R6931">
        <f t="shared" ca="1" si="622"/>
        <v>0.76946370664261732</v>
      </c>
      <c r="AH6931">
        <f t="shared" ca="1" si="623"/>
        <v>5.447918130095311</v>
      </c>
      <c r="AI6931">
        <f t="shared" ca="1" si="624"/>
        <v>5.9359623904442382E-2</v>
      </c>
      <c r="AX6931">
        <f t="shared" ca="1" si="625"/>
        <v>0.22603811343327984</v>
      </c>
    </row>
    <row r="6932" spans="1:50">
      <c r="A6932">
        <f t="shared" ca="1" si="621"/>
        <v>0.48961712056226003</v>
      </c>
      <c r="R6932">
        <f t="shared" ca="1" si="622"/>
        <v>-0.21969738110779941</v>
      </c>
      <c r="AH6932">
        <f t="shared" ca="1" si="623"/>
        <v>41.020032190397075</v>
      </c>
      <c r="AI6932">
        <f t="shared" ca="1" si="624"/>
        <v>0.95968008906924762</v>
      </c>
      <c r="AX6932">
        <f t="shared" ca="1" si="625"/>
        <v>0.21688248880463651</v>
      </c>
    </row>
    <row r="6933" spans="1:50">
      <c r="A6933">
        <f t="shared" ca="1" si="621"/>
        <v>0.16302848135454318</v>
      </c>
      <c r="R6933">
        <f t="shared" ca="1" si="622"/>
        <v>0.88669354129873923</v>
      </c>
      <c r="AH6933">
        <f t="shared" ca="1" si="623"/>
        <v>8.904033770018394</v>
      </c>
      <c r="AI6933">
        <f t="shared" ca="1" si="624"/>
        <v>0.15856363475525592</v>
      </c>
      <c r="AX6933">
        <f t="shared" ca="1" si="625"/>
        <v>0.2991217509433497</v>
      </c>
    </row>
    <row r="6934" spans="1:50">
      <c r="A6934">
        <f t="shared" ca="1" si="621"/>
        <v>0.25367277891319229</v>
      </c>
      <c r="R6934">
        <f t="shared" ca="1" si="622"/>
        <v>-1.553358274834286</v>
      </c>
      <c r="AH6934">
        <f t="shared" ca="1" si="623"/>
        <v>27.743478548677601</v>
      </c>
      <c r="AI6934">
        <f t="shared" ca="1" si="624"/>
        <v>0.75232362644341289</v>
      </c>
      <c r="AX6934">
        <f t="shared" ca="1" si="625"/>
        <v>0.18739161634118262</v>
      </c>
    </row>
    <row r="6935" spans="1:50">
      <c r="A6935">
        <f t="shared" ca="1" si="621"/>
        <v>0.39949937832428506</v>
      </c>
      <c r="R6935">
        <f t="shared" ca="1" si="622"/>
        <v>-0.70143928833570823</v>
      </c>
      <c r="AH6935">
        <f t="shared" ca="1" si="623"/>
        <v>35.497070342875361</v>
      </c>
      <c r="AI6935">
        <f t="shared" ca="1" si="624"/>
        <v>0.89483251568024735</v>
      </c>
      <c r="AX6935">
        <f t="shared" ca="1" si="625"/>
        <v>1.0062373433642235</v>
      </c>
    </row>
    <row r="6936" spans="1:50">
      <c r="A6936">
        <f t="shared" ca="1" si="621"/>
        <v>0.34762744616745223</v>
      </c>
      <c r="R6936">
        <f t="shared" ca="1" si="622"/>
        <v>0.30555471479783886</v>
      </c>
      <c r="AH6936">
        <f t="shared" ca="1" si="623"/>
        <v>16.6869447257057</v>
      </c>
      <c r="AI6936">
        <f t="shared" ca="1" si="624"/>
        <v>0.44512017414590632</v>
      </c>
      <c r="AX6936">
        <f t="shared" ca="1" si="625"/>
        <v>0.32753405439577904</v>
      </c>
    </row>
    <row r="6937" spans="1:50">
      <c r="A6937">
        <f t="shared" ca="1" si="621"/>
        <v>0.76250232442422095</v>
      </c>
      <c r="R6937">
        <f t="shared" ca="1" si="622"/>
        <v>-1.5393914237418882</v>
      </c>
      <c r="AH6937">
        <f t="shared" ca="1" si="623"/>
        <v>20.685844952943139</v>
      </c>
      <c r="AI6937">
        <f t="shared" ca="1" si="624"/>
        <v>0.57034015693855533</v>
      </c>
      <c r="AX6937">
        <f t="shared" ca="1" si="625"/>
        <v>2.3393004043748062</v>
      </c>
    </row>
    <row r="6938" spans="1:50">
      <c r="A6938">
        <f t="shared" ca="1" si="621"/>
        <v>0.10894300028463944</v>
      </c>
      <c r="R6938">
        <f t="shared" ca="1" si="622"/>
        <v>-1.0107609604768941</v>
      </c>
      <c r="AH6938">
        <f t="shared" ca="1" si="623"/>
        <v>6.3347645279478799</v>
      </c>
      <c r="AI6938">
        <f t="shared" ca="1" si="624"/>
        <v>8.025848324909346E-2</v>
      </c>
      <c r="AX6938">
        <f t="shared" ca="1" si="625"/>
        <v>1.3160094226678036</v>
      </c>
    </row>
    <row r="6939" spans="1:50">
      <c r="A6939">
        <f t="shared" ca="1" si="621"/>
        <v>0.39729755815112777</v>
      </c>
      <c r="R6939">
        <f t="shared" ca="1" si="622"/>
        <v>-0.54701520314110097</v>
      </c>
      <c r="AH6939">
        <f t="shared" ca="1" si="623"/>
        <v>28.047498108856018</v>
      </c>
      <c r="AI6939">
        <f t="shared" ca="1" si="624"/>
        <v>0.75904383035965994</v>
      </c>
      <c r="AX6939">
        <f t="shared" ca="1" si="625"/>
        <v>1.2570267750928543</v>
      </c>
    </row>
    <row r="6940" spans="1:50">
      <c r="A6940">
        <f t="shared" ca="1" si="621"/>
        <v>4.9641388241975837E-2</v>
      </c>
      <c r="R6940">
        <f t="shared" ca="1" si="622"/>
        <v>0.41931955251222597</v>
      </c>
      <c r="AH6940">
        <f t="shared" ca="1" si="623"/>
        <v>24.522683106213705</v>
      </c>
      <c r="AI6940">
        <f t="shared" ca="1" si="624"/>
        <v>0.67545316194679572</v>
      </c>
      <c r="AX6940">
        <f t="shared" ca="1" si="625"/>
        <v>0.82033589372518001</v>
      </c>
    </row>
    <row r="6941" spans="1:50">
      <c r="A6941">
        <f t="shared" ca="1" si="621"/>
        <v>0.55810510429747373</v>
      </c>
      <c r="R6941">
        <f t="shared" ca="1" si="622"/>
        <v>0.90252946691473668</v>
      </c>
      <c r="AH6941">
        <f t="shared" ca="1" si="623"/>
        <v>34.812856345434355</v>
      </c>
      <c r="AI6941">
        <f t="shared" ca="1" si="624"/>
        <v>0.88467533380779317</v>
      </c>
      <c r="AX6941">
        <f t="shared" ca="1" si="625"/>
        <v>3.8028806056003988</v>
      </c>
    </row>
    <row r="6942" spans="1:50">
      <c r="A6942">
        <f t="shared" ca="1" si="621"/>
        <v>0.36716332334991453</v>
      </c>
      <c r="R6942">
        <f t="shared" ca="1" si="622"/>
        <v>-0.1307173285609616</v>
      </c>
      <c r="AH6942">
        <f t="shared" ca="1" si="623"/>
        <v>22.491013760735058</v>
      </c>
      <c r="AI6942">
        <f t="shared" ca="1" si="624"/>
        <v>0.62162783804396593</v>
      </c>
      <c r="AX6942">
        <f t="shared" ca="1" si="625"/>
        <v>0.95873670768891883</v>
      </c>
    </row>
    <row r="6943" spans="1:50">
      <c r="A6943">
        <f t="shared" ca="1" si="621"/>
        <v>0.36581729102542371</v>
      </c>
      <c r="R6943">
        <f t="shared" ca="1" si="622"/>
        <v>-1.1378063954497208</v>
      </c>
      <c r="AH6943">
        <f t="shared" ca="1" si="623"/>
        <v>47.970529392351963</v>
      </c>
      <c r="AI6943">
        <f t="shared" ca="1" si="624"/>
        <v>0.99794062452634635</v>
      </c>
      <c r="AX6943">
        <f t="shared" ca="1" si="625"/>
        <v>0.70612906175493539</v>
      </c>
    </row>
    <row r="6944" spans="1:50">
      <c r="A6944">
        <f t="shared" ca="1" si="621"/>
        <v>0.2079756450414556</v>
      </c>
      <c r="R6944">
        <f t="shared" ca="1" si="622"/>
        <v>1.1038029146989528</v>
      </c>
      <c r="AH6944">
        <f t="shared" ca="1" si="623"/>
        <v>22.746947115362747</v>
      </c>
      <c r="AI6944">
        <f t="shared" ca="1" si="624"/>
        <v>0.62863555423358253</v>
      </c>
      <c r="AX6944">
        <f t="shared" ca="1" si="625"/>
        <v>0.30933951711150548</v>
      </c>
    </row>
    <row r="6945" spans="1:50">
      <c r="A6945">
        <f t="shared" ca="1" si="621"/>
        <v>0.67018730222033418</v>
      </c>
      <c r="R6945">
        <f t="shared" ca="1" si="622"/>
        <v>-0.85992642449813694</v>
      </c>
      <c r="AH6945">
        <f t="shared" ca="1" si="623"/>
        <v>11.427242214963478</v>
      </c>
      <c r="AI6945">
        <f t="shared" ca="1" si="624"/>
        <v>0.25607117842845217</v>
      </c>
      <c r="AX6945">
        <f t="shared" ca="1" si="625"/>
        <v>0.77171986042011842</v>
      </c>
    </row>
    <row r="6946" spans="1:50">
      <c r="A6946">
        <f t="shared" ca="1" si="621"/>
        <v>0.7117190189369782</v>
      </c>
      <c r="R6946">
        <f t="shared" ca="1" si="622"/>
        <v>-0.83503269946517211</v>
      </c>
      <c r="AH6946">
        <f t="shared" ca="1" si="623"/>
        <v>2.8604920001859737</v>
      </c>
      <c r="AI6946">
        <f t="shared" ca="1" si="624"/>
        <v>1.6364828966255907E-2</v>
      </c>
      <c r="AX6946">
        <f t="shared" ca="1" si="625"/>
        <v>1.6854618801181331</v>
      </c>
    </row>
    <row r="6947" spans="1:50">
      <c r="A6947">
        <f t="shared" ca="1" si="621"/>
        <v>0.53271110701350477</v>
      </c>
      <c r="R6947">
        <f t="shared" ca="1" si="622"/>
        <v>0.38312196552435468</v>
      </c>
      <c r="AH6947">
        <f t="shared" ca="1" si="623"/>
        <v>8.7567612232148662</v>
      </c>
      <c r="AI6947">
        <f t="shared" ca="1" si="624"/>
        <v>0.15336173424079902</v>
      </c>
      <c r="AX6947">
        <f t="shared" ca="1" si="625"/>
        <v>1.041489935455518</v>
      </c>
    </row>
    <row r="6948" spans="1:50">
      <c r="A6948">
        <f t="shared" ca="1" si="621"/>
        <v>0.41196677053947128</v>
      </c>
      <c r="R6948">
        <f t="shared" ca="1" si="622"/>
        <v>-0.19259964472082847</v>
      </c>
      <c r="AH6948">
        <f t="shared" ca="1" si="623"/>
        <v>43.440484721290289</v>
      </c>
      <c r="AI6948">
        <f t="shared" ca="1" si="624"/>
        <v>0.97848637965418694</v>
      </c>
      <c r="AX6948">
        <f t="shared" ca="1" si="625"/>
        <v>2.9545750629357741</v>
      </c>
    </row>
    <row r="6949" spans="1:50">
      <c r="A6949">
        <f t="shared" ca="1" si="621"/>
        <v>0.14374962943087388</v>
      </c>
      <c r="R6949">
        <f t="shared" ca="1" si="622"/>
        <v>-6.4089153405056415E-2</v>
      </c>
      <c r="AH6949">
        <f t="shared" ca="1" si="623"/>
        <v>28.380487385214483</v>
      </c>
      <c r="AI6949">
        <f t="shared" ca="1" si="624"/>
        <v>0.76629833714956497</v>
      </c>
      <c r="AX6949">
        <f t="shared" ca="1" si="625"/>
        <v>0.9195505163933354</v>
      </c>
    </row>
    <row r="6950" spans="1:50">
      <c r="A6950">
        <f t="shared" ca="1" si="621"/>
        <v>0.16499267344811452</v>
      </c>
      <c r="R6950">
        <f t="shared" ca="1" si="622"/>
        <v>0.21046881812820484</v>
      </c>
      <c r="AH6950">
        <f t="shared" ca="1" si="623"/>
        <v>9.2433175719307989</v>
      </c>
      <c r="AI6950">
        <f t="shared" ca="1" si="624"/>
        <v>0.17087783947112933</v>
      </c>
      <c r="AX6950">
        <f t="shared" ca="1" si="625"/>
        <v>4.7055921153486757</v>
      </c>
    </row>
    <row r="6951" spans="1:50">
      <c r="A6951">
        <f t="shared" ca="1" si="621"/>
        <v>0.63099490747053866</v>
      </c>
      <c r="R6951">
        <f t="shared" ca="1" si="622"/>
        <v>0.44350957562452409</v>
      </c>
      <c r="AH6951">
        <f t="shared" ca="1" si="623"/>
        <v>18.030135019793253</v>
      </c>
      <c r="AI6951">
        <f t="shared" ca="1" si="624"/>
        <v>0.48896386657367508</v>
      </c>
      <c r="AX6951">
        <f t="shared" ca="1" si="625"/>
        <v>4.4335188616777286</v>
      </c>
    </row>
    <row r="6952" spans="1:50">
      <c r="A6952">
        <f t="shared" ca="1" si="621"/>
        <v>6.0403258123489456E-2</v>
      </c>
      <c r="R6952">
        <f t="shared" ca="1" si="622"/>
        <v>0.10377142027469513</v>
      </c>
      <c r="AH6952">
        <f t="shared" ca="1" si="623"/>
        <v>8.4876056697044184</v>
      </c>
      <c r="AI6952">
        <f t="shared" ca="1" si="624"/>
        <v>0.14407890000879719</v>
      </c>
      <c r="AX6952">
        <f t="shared" ca="1" si="625"/>
        <v>0.11338512197106497</v>
      </c>
    </row>
    <row r="6953" spans="1:50">
      <c r="A6953">
        <f t="shared" ca="1" si="621"/>
        <v>0.78841594864474562</v>
      </c>
      <c r="R6953">
        <f t="shared" ca="1" si="622"/>
        <v>-0.61585063737815238</v>
      </c>
      <c r="AH6953">
        <f t="shared" ca="1" si="623"/>
        <v>24.872234318887504</v>
      </c>
      <c r="AI6953">
        <f t="shared" ca="1" si="624"/>
        <v>0.68429769593755252</v>
      </c>
      <c r="AX6953">
        <f t="shared" ca="1" si="625"/>
        <v>0.68324139656997807</v>
      </c>
    </row>
    <row r="6954" spans="1:50">
      <c r="A6954">
        <f t="shared" ca="1" si="621"/>
        <v>0.19529605336194034</v>
      </c>
      <c r="R6954">
        <f t="shared" ca="1" si="622"/>
        <v>0.11011650534070701</v>
      </c>
      <c r="AH6954">
        <f t="shared" ca="1" si="623"/>
        <v>6.2709508911750289</v>
      </c>
      <c r="AI6954">
        <f t="shared" ca="1" si="624"/>
        <v>7.8649650159057782E-2</v>
      </c>
      <c r="AX6954">
        <f t="shared" ca="1" si="625"/>
        <v>0.47541863974904719</v>
      </c>
    </row>
    <row r="6955" spans="1:50">
      <c r="A6955">
        <f t="shared" ca="1" si="621"/>
        <v>0.67116475860921265</v>
      </c>
      <c r="R6955">
        <f t="shared" ca="1" si="622"/>
        <v>9.4248583024962237E-2</v>
      </c>
      <c r="AH6955">
        <f t="shared" ca="1" si="623"/>
        <v>30.819417325769827</v>
      </c>
      <c r="AI6955">
        <f t="shared" ca="1" si="624"/>
        <v>0.81605262413851065</v>
      </c>
      <c r="AX6955">
        <f t="shared" ca="1" si="625"/>
        <v>2.5649791720573183</v>
      </c>
    </row>
    <row r="6956" spans="1:50">
      <c r="A6956">
        <f t="shared" ca="1" si="621"/>
        <v>0.60619459833790323</v>
      </c>
      <c r="R6956">
        <f t="shared" ca="1" si="622"/>
        <v>-0.30556605687646132</v>
      </c>
      <c r="AH6956">
        <f t="shared" ca="1" si="623"/>
        <v>18.906041920192251</v>
      </c>
      <c r="AI6956">
        <f t="shared" ca="1" si="624"/>
        <v>0.51658288546557929</v>
      </c>
      <c r="AX6956">
        <f t="shared" ca="1" si="625"/>
        <v>3.1805374115143512</v>
      </c>
    </row>
    <row r="6957" spans="1:50">
      <c r="A6957">
        <f t="shared" ca="1" si="621"/>
        <v>0.31049614983918927</v>
      </c>
      <c r="R6957">
        <f t="shared" ca="1" si="622"/>
        <v>1.1251918507250298</v>
      </c>
      <c r="AH6957">
        <f t="shared" ca="1" si="623"/>
        <v>5.9964977993001964</v>
      </c>
      <c r="AI6957">
        <f t="shared" ca="1" si="624"/>
        <v>7.1915971714024196E-2</v>
      </c>
      <c r="AX6957">
        <f t="shared" ca="1" si="625"/>
        <v>3.7034944578194362</v>
      </c>
    </row>
    <row r="6958" spans="1:50">
      <c r="A6958">
        <f t="shared" ca="1" si="621"/>
        <v>0.12817683088617826</v>
      </c>
      <c r="R6958">
        <f t="shared" ca="1" si="622"/>
        <v>-0.45187738561636465</v>
      </c>
      <c r="AH6958">
        <f t="shared" ca="1" si="623"/>
        <v>5.5281433582391761</v>
      </c>
      <c r="AI6958">
        <f t="shared" ca="1" si="624"/>
        <v>6.1120737978487827E-2</v>
      </c>
      <c r="AX6958">
        <f t="shared" ca="1" si="625"/>
        <v>1.210601972472426</v>
      </c>
    </row>
    <row r="6959" spans="1:50">
      <c r="A6959">
        <f t="shared" ca="1" si="621"/>
        <v>0.5155213341977255</v>
      </c>
      <c r="R6959">
        <f t="shared" ca="1" si="622"/>
        <v>-0.76531548968703611</v>
      </c>
      <c r="AH6959">
        <f t="shared" ca="1" si="623"/>
        <v>44.362008076107344</v>
      </c>
      <c r="AI6959">
        <f t="shared" ca="1" si="624"/>
        <v>0.98410652353306061</v>
      </c>
      <c r="AX6959">
        <f t="shared" ca="1" si="625"/>
        <v>2.2361055258175382</v>
      </c>
    </row>
    <row r="6960" spans="1:50">
      <c r="A6960">
        <f t="shared" ca="1" si="621"/>
        <v>0.5424451459597619</v>
      </c>
      <c r="R6960">
        <f t="shared" ca="1" si="622"/>
        <v>1.1088102303592025</v>
      </c>
      <c r="AH6960">
        <f t="shared" ca="1" si="623"/>
        <v>5.5116348785771727</v>
      </c>
      <c r="AI6960">
        <f t="shared" ca="1" si="624"/>
        <v>6.0756238069496815E-2</v>
      </c>
      <c r="AX6960">
        <f t="shared" ca="1" si="625"/>
        <v>4.3742650194284558E-3</v>
      </c>
    </row>
    <row r="6961" spans="1:50">
      <c r="A6961">
        <f t="shared" ca="1" si="621"/>
        <v>0.52144145539498943</v>
      </c>
      <c r="R6961">
        <f t="shared" ca="1" si="622"/>
        <v>-1.7716708835932191</v>
      </c>
      <c r="AH6961">
        <f t="shared" ca="1" si="623"/>
        <v>26.020515027644937</v>
      </c>
      <c r="AI6961">
        <f t="shared" ca="1" si="624"/>
        <v>0.71249215023029888</v>
      </c>
      <c r="AX6961">
        <f t="shared" ca="1" si="625"/>
        <v>0.29891284873279589</v>
      </c>
    </row>
    <row r="6962" spans="1:50">
      <c r="A6962">
        <f t="shared" ca="1" si="621"/>
        <v>0.56830748519347052</v>
      </c>
      <c r="R6962">
        <f t="shared" ca="1" si="622"/>
        <v>-0.96132247927275793</v>
      </c>
      <c r="AH6962">
        <f t="shared" ca="1" si="623"/>
        <v>22.902766279613157</v>
      </c>
      <c r="AI6962">
        <f t="shared" ca="1" si="624"/>
        <v>0.63286996235136506</v>
      </c>
      <c r="AX6962">
        <f t="shared" ca="1" si="625"/>
        <v>0.42499290151139196</v>
      </c>
    </row>
    <row r="6963" spans="1:50">
      <c r="A6963">
        <f t="shared" ca="1" si="621"/>
        <v>0.61347614453749522</v>
      </c>
      <c r="R6963">
        <f t="shared" ca="1" si="622"/>
        <v>-1.0208087537571051</v>
      </c>
      <c r="AH6963">
        <f t="shared" ca="1" si="623"/>
        <v>8.348113458516595</v>
      </c>
      <c r="AI6963">
        <f t="shared" ca="1" si="624"/>
        <v>0.13938199663253181</v>
      </c>
      <c r="AX6963">
        <f t="shared" ca="1" si="625"/>
        <v>3.9004869069760422</v>
      </c>
    </row>
    <row r="6964" spans="1:50">
      <c r="A6964">
        <f t="shared" ca="1" si="621"/>
        <v>0.43213733887308081</v>
      </c>
      <c r="R6964">
        <f t="shared" ca="1" si="622"/>
        <v>0.63610736265848755</v>
      </c>
      <c r="AH6964">
        <f t="shared" ca="1" si="623"/>
        <v>4.9757012894069428</v>
      </c>
      <c r="AI6964">
        <f t="shared" ca="1" si="624"/>
        <v>4.9515206642811838E-2</v>
      </c>
      <c r="AX6964">
        <f t="shared" ca="1" si="625"/>
        <v>1.2255806133408593</v>
      </c>
    </row>
    <row r="6965" spans="1:50">
      <c r="A6965">
        <f t="shared" ca="1" si="621"/>
        <v>0.63107227573927827</v>
      </c>
      <c r="R6965">
        <f t="shared" ca="1" si="622"/>
        <v>-0.46680370516628439</v>
      </c>
      <c r="AH6965">
        <f t="shared" ca="1" si="623"/>
        <v>16.67947866164883</v>
      </c>
      <c r="AI6965">
        <f t="shared" ca="1" si="624"/>
        <v>0.44487142887024211</v>
      </c>
      <c r="AX6965">
        <f t="shared" ca="1" si="625"/>
        <v>0.9809496183912334</v>
      </c>
    </row>
    <row r="6966" spans="1:50">
      <c r="A6966">
        <f t="shared" ca="1" si="621"/>
        <v>0.93615157623373735</v>
      </c>
      <c r="R6966">
        <f t="shared" ca="1" si="622"/>
        <v>-1.1844933432556617</v>
      </c>
      <c r="AH6966">
        <f t="shared" ca="1" si="623"/>
        <v>11.193259875320926</v>
      </c>
      <c r="AI6966">
        <f t="shared" ca="1" si="624"/>
        <v>0.24701846044781162</v>
      </c>
      <c r="AX6966">
        <f t="shared" ca="1" si="625"/>
        <v>1.289063842860751</v>
      </c>
    </row>
    <row r="6967" spans="1:50">
      <c r="A6967">
        <f t="shared" ca="1" si="621"/>
        <v>0.8239746551586985</v>
      </c>
      <c r="R6967">
        <f t="shared" ca="1" si="622"/>
        <v>2.7666392592717539</v>
      </c>
      <c r="AH6967">
        <f t="shared" ca="1" si="623"/>
        <v>13.043561287377081</v>
      </c>
      <c r="AI6967">
        <f t="shared" ca="1" si="624"/>
        <v>0.31711081884007297</v>
      </c>
      <c r="AX6967">
        <f t="shared" ca="1" si="625"/>
        <v>3.2715664969450322</v>
      </c>
    </row>
    <row r="6968" spans="1:50">
      <c r="A6968">
        <f t="shared" ca="1" si="621"/>
        <v>0.91698092452814139</v>
      </c>
      <c r="R6968">
        <f t="shared" ca="1" si="622"/>
        <v>6.390217794129413E-2</v>
      </c>
      <c r="AH6968">
        <f t="shared" ca="1" si="623"/>
        <v>20.16669396739011</v>
      </c>
      <c r="AI6968">
        <f t="shared" ca="1" si="624"/>
        <v>0.55498692558232121</v>
      </c>
      <c r="AX6968">
        <f t="shared" ca="1" si="625"/>
        <v>0.33700927262725883</v>
      </c>
    </row>
    <row r="6969" spans="1:50">
      <c r="A6969">
        <f t="shared" ca="1" si="621"/>
        <v>0.67153306566166682</v>
      </c>
      <c r="R6969">
        <f t="shared" ca="1" si="622"/>
        <v>0.30590117151418084</v>
      </c>
      <c r="AH6969">
        <f t="shared" ca="1" si="623"/>
        <v>17.948129671974023</v>
      </c>
      <c r="AI6969">
        <f t="shared" ca="1" si="624"/>
        <v>0.48633880423770393</v>
      </c>
      <c r="AX6969">
        <f t="shared" ca="1" si="625"/>
        <v>1.1856835812388749</v>
      </c>
    </row>
    <row r="6970" spans="1:50">
      <c r="A6970">
        <f t="shared" ca="1" si="621"/>
        <v>0.59659916666324919</v>
      </c>
      <c r="R6970">
        <f t="shared" ca="1" si="622"/>
        <v>0.82481922229925242</v>
      </c>
      <c r="AH6970">
        <f t="shared" ca="1" si="623"/>
        <v>26.443041195063557</v>
      </c>
      <c r="AI6970">
        <f t="shared" ca="1" si="624"/>
        <v>0.72253484593126371</v>
      </c>
      <c r="AX6970">
        <f t="shared" ca="1" si="625"/>
        <v>0.73523624329636061</v>
      </c>
    </row>
    <row r="6971" spans="1:50">
      <c r="A6971">
        <f t="shared" ca="1" si="621"/>
        <v>0.29116501721926724</v>
      </c>
      <c r="R6971">
        <f t="shared" ca="1" si="622"/>
        <v>-0.68360982827449657</v>
      </c>
      <c r="AH6971">
        <f t="shared" ca="1" si="623"/>
        <v>25.163840868155713</v>
      </c>
      <c r="AI6971">
        <f t="shared" ca="1" si="624"/>
        <v>0.69158259978885384</v>
      </c>
      <c r="AX6971">
        <f t="shared" ca="1" si="625"/>
        <v>0.87724334693129113</v>
      </c>
    </row>
    <row r="6972" spans="1:50">
      <c r="A6972">
        <f t="shared" ca="1" si="621"/>
        <v>6.2455364610727315E-3</v>
      </c>
      <c r="R6972">
        <f t="shared" ca="1" si="622"/>
        <v>-0.21501969069543136</v>
      </c>
      <c r="AH6972">
        <f t="shared" ca="1" si="623"/>
        <v>25.680690086665241</v>
      </c>
      <c r="AI6972">
        <f t="shared" ca="1" si="624"/>
        <v>0.70428558266958885</v>
      </c>
      <c r="AX6972">
        <f t="shared" ca="1" si="625"/>
        <v>0.25129621771122884</v>
      </c>
    </row>
    <row r="6973" spans="1:50">
      <c r="A6973">
        <f t="shared" ca="1" si="621"/>
        <v>0.27575431034052011</v>
      </c>
      <c r="R6973">
        <f t="shared" ca="1" si="622"/>
        <v>-0.51526367725773148</v>
      </c>
      <c r="AH6973">
        <f t="shared" ca="1" si="623"/>
        <v>12.63123525454499</v>
      </c>
      <c r="AI6973">
        <f t="shared" ca="1" si="624"/>
        <v>0.30178771069941934</v>
      </c>
      <c r="AX6973">
        <f t="shared" ca="1" si="625"/>
        <v>5.1871858702960523E-2</v>
      </c>
    </row>
    <row r="6974" spans="1:50">
      <c r="A6974">
        <f t="shared" ca="1" si="621"/>
        <v>0.27663826204595432</v>
      </c>
      <c r="R6974">
        <f t="shared" ca="1" si="622"/>
        <v>-1.0384100168775023</v>
      </c>
      <c r="AH6974">
        <f t="shared" ca="1" si="623"/>
        <v>8.5396320919689526</v>
      </c>
      <c r="AI6974">
        <f t="shared" ca="1" si="624"/>
        <v>0.14585063253237207</v>
      </c>
      <c r="AX6974">
        <f t="shared" ca="1" si="625"/>
        <v>0.44299898007805727</v>
      </c>
    </row>
    <row r="6975" spans="1:50">
      <c r="A6975">
        <f t="shared" ca="1" si="621"/>
        <v>0.35182581630039045</v>
      </c>
      <c r="R6975">
        <f t="shared" ca="1" si="622"/>
        <v>-0.58314153834722127</v>
      </c>
      <c r="AH6975">
        <f t="shared" ca="1" si="623"/>
        <v>26.72096469362339</v>
      </c>
      <c r="AI6975">
        <f t="shared" ca="1" si="624"/>
        <v>0.72904325760223565</v>
      </c>
      <c r="AX6975">
        <f t="shared" ca="1" si="625"/>
        <v>0.8007527113349362</v>
      </c>
    </row>
    <row r="6976" spans="1:50">
      <c r="A6976">
        <f t="shared" ca="1" si="621"/>
        <v>0.96616814881668156</v>
      </c>
      <c r="R6976">
        <f t="shared" ca="1" si="622"/>
        <v>0.73450822117861525</v>
      </c>
      <c r="AH6976">
        <f t="shared" ca="1" si="623"/>
        <v>9.312399261079122</v>
      </c>
      <c r="AI6976">
        <f t="shared" ca="1" si="624"/>
        <v>0.17344155999549393</v>
      </c>
      <c r="AX6976">
        <f t="shared" ca="1" si="625"/>
        <v>0.59309833049866933</v>
      </c>
    </row>
    <row r="6977" spans="1:50">
      <c r="A6977">
        <f t="shared" ca="1" si="621"/>
        <v>0.40174916662386839</v>
      </c>
      <c r="R6977">
        <f t="shared" ca="1" si="622"/>
        <v>-0.79316900484215036</v>
      </c>
      <c r="AH6977">
        <f t="shared" ca="1" si="623"/>
        <v>25.122841653044436</v>
      </c>
      <c r="AI6977">
        <f t="shared" ca="1" si="624"/>
        <v>0.6905634962902496</v>
      </c>
      <c r="AX6977">
        <f t="shared" ca="1" si="625"/>
        <v>1.4300216581397101</v>
      </c>
    </row>
    <row r="6978" spans="1:50">
      <c r="A6978">
        <f t="shared" ca="1" si="621"/>
        <v>0.64452801875126642</v>
      </c>
      <c r="R6978">
        <f t="shared" ca="1" si="622"/>
        <v>-0.50553694193665311</v>
      </c>
      <c r="AH6978">
        <f t="shared" ca="1" si="623"/>
        <v>27.901095655570948</v>
      </c>
      <c r="AI6978">
        <f t="shared" ca="1" si="624"/>
        <v>0.75581921338788738</v>
      </c>
      <c r="AX6978">
        <f t="shared" ca="1" si="625"/>
        <v>0.66016994338203039</v>
      </c>
    </row>
    <row r="6979" spans="1:50">
      <c r="A6979">
        <f t="shared" ref="A6979:A7042" ca="1" si="626">RAND()</f>
        <v>0.41852536238595217</v>
      </c>
      <c r="R6979">
        <f t="shared" ref="R6979:R7042" ca="1" si="627">_xlfn.NORM.INV(RAND(),0,1)</f>
        <v>-8.2272276271226977E-2</v>
      </c>
      <c r="AH6979">
        <f t="shared" ref="AH6979:AH7042" ca="1" si="628">IF(AI6979&lt;$AL$4,$AL$1+SQRT(AI6979*($AL$2-$AL$1)*($AL$3-$AL$1)),$AL$2-SQRT((1-AI6979)*($AL$2-$AL$1)*($AL$2-$AL$3)))</f>
        <v>14.788235477084676</v>
      </c>
      <c r="AI6979">
        <f t="shared" ref="AI6979:AI7042" ca="1" si="629">RAND()</f>
        <v>0.38006581959138075</v>
      </c>
      <c r="AX6979">
        <f t="shared" ref="AX6979:AX7042" ca="1" si="630">-LN(1-RAND())/$AW$2</f>
        <v>1.1386390347772963</v>
      </c>
    </row>
    <row r="6980" spans="1:50">
      <c r="A6980">
        <f t="shared" ca="1" si="626"/>
        <v>0.16537083084225213</v>
      </c>
      <c r="R6980">
        <f t="shared" ca="1" si="627"/>
        <v>1.1033613684277304</v>
      </c>
      <c r="AH6980">
        <f t="shared" ca="1" si="628"/>
        <v>17.998227523162335</v>
      </c>
      <c r="AI6980">
        <f t="shared" ca="1" si="629"/>
        <v>0.48794327917035774</v>
      </c>
      <c r="AX6980">
        <f t="shared" ca="1" si="630"/>
        <v>1.6290526270149635</v>
      </c>
    </row>
    <row r="6981" spans="1:50">
      <c r="A6981">
        <f t="shared" ca="1" si="626"/>
        <v>0.56083955516128892</v>
      </c>
      <c r="R6981">
        <f t="shared" ca="1" si="627"/>
        <v>0.17126467463378864</v>
      </c>
      <c r="AH6981">
        <f t="shared" ca="1" si="628"/>
        <v>9.3256387213761638</v>
      </c>
      <c r="AI6981">
        <f t="shared" ca="1" si="629"/>
        <v>0.1739350751232609</v>
      </c>
      <c r="AX6981">
        <f t="shared" ca="1" si="630"/>
        <v>0.6888597047878473</v>
      </c>
    </row>
    <row r="6982" spans="1:50">
      <c r="A6982">
        <f t="shared" ca="1" si="626"/>
        <v>0.80508445981050181</v>
      </c>
      <c r="R6982">
        <f t="shared" ca="1" si="627"/>
        <v>-5.8662884635845534E-2</v>
      </c>
      <c r="AH6982">
        <f t="shared" ca="1" si="628"/>
        <v>27.115291674435742</v>
      </c>
      <c r="AI6982">
        <f t="shared" ca="1" si="629"/>
        <v>0.7381450624269249</v>
      </c>
      <c r="AX6982">
        <f t="shared" ca="1" si="630"/>
        <v>0.42063223182690673</v>
      </c>
    </row>
    <row r="6983" spans="1:50">
      <c r="A6983">
        <f t="shared" ca="1" si="626"/>
        <v>0.73298330110546983</v>
      </c>
      <c r="R6983">
        <f t="shared" ca="1" si="627"/>
        <v>-0.31143698499463074</v>
      </c>
      <c r="AH6983">
        <f t="shared" ca="1" si="628"/>
        <v>4.0930452716837618</v>
      </c>
      <c r="AI6983">
        <f t="shared" ca="1" si="629"/>
        <v>3.3506039192105597E-2</v>
      </c>
      <c r="AX6983">
        <f t="shared" ca="1" si="630"/>
        <v>0.17263719113780232</v>
      </c>
    </row>
    <row r="6984" spans="1:50">
      <c r="A6984">
        <f t="shared" ca="1" si="626"/>
        <v>0.24770726455729597</v>
      </c>
      <c r="R6984">
        <f t="shared" ca="1" si="627"/>
        <v>-0.9472976991381904</v>
      </c>
      <c r="AH6984">
        <f t="shared" ca="1" si="628"/>
        <v>13.764125383840252</v>
      </c>
      <c r="AI6984">
        <f t="shared" ca="1" si="629"/>
        <v>0.34348069540097481</v>
      </c>
      <c r="AX6984">
        <f t="shared" ca="1" si="630"/>
        <v>1.3561394744200082</v>
      </c>
    </row>
    <row r="6985" spans="1:50">
      <c r="A6985">
        <f t="shared" ca="1" si="626"/>
        <v>0.49075827088111357</v>
      </c>
      <c r="R6985">
        <f t="shared" ca="1" si="627"/>
        <v>0.50605762071474236</v>
      </c>
      <c r="AH6985">
        <f t="shared" ca="1" si="628"/>
        <v>23.094181491692435</v>
      </c>
      <c r="AI6985">
        <f t="shared" ca="1" si="629"/>
        <v>0.63803846519900709</v>
      </c>
      <c r="AX6985">
        <f t="shared" ca="1" si="630"/>
        <v>1.1808638942242691</v>
      </c>
    </row>
    <row r="6986" spans="1:50">
      <c r="A6986">
        <f t="shared" ca="1" si="626"/>
        <v>0.96522302564167639</v>
      </c>
      <c r="R6986">
        <f t="shared" ca="1" si="627"/>
        <v>1.5225785409119383</v>
      </c>
      <c r="AH6986">
        <f t="shared" ca="1" si="628"/>
        <v>28.045448889051901</v>
      </c>
      <c r="AI6986">
        <f t="shared" ca="1" si="629"/>
        <v>0.75899884275838381</v>
      </c>
      <c r="AX6986">
        <f t="shared" ca="1" si="630"/>
        <v>3.8816084811822624</v>
      </c>
    </row>
    <row r="6987" spans="1:50">
      <c r="A6987">
        <f t="shared" ca="1" si="626"/>
        <v>0.57338054340629729</v>
      </c>
      <c r="R6987">
        <f t="shared" ca="1" si="627"/>
        <v>0.74996331047164222</v>
      </c>
      <c r="AH6987">
        <f t="shared" ca="1" si="628"/>
        <v>45.456100592029443</v>
      </c>
      <c r="AI6987">
        <f t="shared" ca="1" si="629"/>
        <v>0.9896764890851224</v>
      </c>
      <c r="AX6987">
        <f t="shared" ca="1" si="630"/>
        <v>0.39194630305828126</v>
      </c>
    </row>
    <row r="6988" spans="1:50">
      <c r="A6988">
        <f t="shared" ca="1" si="626"/>
        <v>0.22545179182394615</v>
      </c>
      <c r="R6988">
        <f t="shared" ca="1" si="627"/>
        <v>0.32191131163187042</v>
      </c>
      <c r="AH6988">
        <f t="shared" ca="1" si="628"/>
        <v>5.0616150180629678</v>
      </c>
      <c r="AI6988">
        <f t="shared" ca="1" si="629"/>
        <v>5.1239893182161156E-2</v>
      </c>
      <c r="AX6988">
        <f t="shared" ca="1" si="630"/>
        <v>3.2215980533795999E-2</v>
      </c>
    </row>
    <row r="6989" spans="1:50">
      <c r="A6989">
        <f t="shared" ca="1" si="626"/>
        <v>0.73940200511453746</v>
      </c>
      <c r="R6989">
        <f t="shared" ca="1" si="627"/>
        <v>-0.87768584210716638</v>
      </c>
      <c r="AH6989">
        <f t="shared" ca="1" si="628"/>
        <v>21.166258363969757</v>
      </c>
      <c r="AI6989">
        <f t="shared" ca="1" si="629"/>
        <v>0.58430767163332797</v>
      </c>
      <c r="AX6989">
        <f t="shared" ca="1" si="630"/>
        <v>1.5277290946472022</v>
      </c>
    </row>
    <row r="6990" spans="1:50">
      <c r="A6990">
        <f t="shared" ca="1" si="626"/>
        <v>0.71707645215275906</v>
      </c>
      <c r="R6990">
        <f t="shared" ca="1" si="627"/>
        <v>-0.75563984102235049</v>
      </c>
      <c r="AH6990">
        <f t="shared" ca="1" si="628"/>
        <v>14.457777044297551</v>
      </c>
      <c r="AI6990">
        <f t="shared" ca="1" si="629"/>
        <v>0.36837519368356886</v>
      </c>
      <c r="AX6990">
        <f t="shared" ca="1" si="630"/>
        <v>0.83286109348634174</v>
      </c>
    </row>
    <row r="6991" spans="1:50">
      <c r="A6991">
        <f t="shared" ca="1" si="626"/>
        <v>0.74967380456101362</v>
      </c>
      <c r="R6991">
        <f t="shared" ca="1" si="627"/>
        <v>-0.17179950891981735</v>
      </c>
      <c r="AH6991">
        <f t="shared" ca="1" si="628"/>
        <v>31.533516403525102</v>
      </c>
      <c r="AI6991">
        <f t="shared" ca="1" si="629"/>
        <v>0.82949449179056178</v>
      </c>
      <c r="AX6991">
        <f t="shared" ca="1" si="630"/>
        <v>1.5512758946830331E-2</v>
      </c>
    </row>
    <row r="6992" spans="1:50">
      <c r="A6992">
        <f t="shared" ca="1" si="626"/>
        <v>0.66138804266824147</v>
      </c>
      <c r="R6992">
        <f t="shared" ca="1" si="627"/>
        <v>-0.52354812326177891</v>
      </c>
      <c r="AH6992">
        <f t="shared" ca="1" si="628"/>
        <v>15.630180879787162</v>
      </c>
      <c r="AI6992">
        <f t="shared" ca="1" si="629"/>
        <v>0.40935776682192593</v>
      </c>
      <c r="AX6992">
        <f t="shared" ca="1" si="630"/>
        <v>0.92828980168449271</v>
      </c>
    </row>
    <row r="6993" spans="1:50">
      <c r="A6993">
        <f t="shared" ca="1" si="626"/>
        <v>0.17092156477660081</v>
      </c>
      <c r="R6993">
        <f t="shared" ca="1" si="627"/>
        <v>0.6039021970324191</v>
      </c>
      <c r="AH6993">
        <f t="shared" ca="1" si="628"/>
        <v>39.797416907152936</v>
      </c>
      <c r="AI6993">
        <f t="shared" ca="1" si="629"/>
        <v>0.9479536491167756</v>
      </c>
      <c r="AX6993">
        <f t="shared" ca="1" si="630"/>
        <v>5.0904168806946171</v>
      </c>
    </row>
    <row r="6994" spans="1:50">
      <c r="A6994">
        <f t="shared" ca="1" si="626"/>
        <v>0.59290822549116584</v>
      </c>
      <c r="R6994">
        <f t="shared" ca="1" si="627"/>
        <v>0.89872284695575466</v>
      </c>
      <c r="AH6994">
        <f t="shared" ca="1" si="628"/>
        <v>36.764010176917452</v>
      </c>
      <c r="AI6994">
        <f t="shared" ca="1" si="629"/>
        <v>0.91240428670162765</v>
      </c>
      <c r="AX6994">
        <f t="shared" ca="1" si="630"/>
        <v>2.4676684557219151</v>
      </c>
    </row>
    <row r="6995" spans="1:50">
      <c r="A6995">
        <f t="shared" ca="1" si="626"/>
        <v>0.64437220371463111</v>
      </c>
      <c r="R6995">
        <f t="shared" ca="1" si="627"/>
        <v>1.9361781118851138</v>
      </c>
      <c r="AH6995">
        <f t="shared" ca="1" si="628"/>
        <v>12.786339464545073</v>
      </c>
      <c r="AI6995">
        <f t="shared" ca="1" si="629"/>
        <v>0.30757173477596234</v>
      </c>
      <c r="AX6995">
        <f t="shared" ca="1" si="630"/>
        <v>4.4238578514103333</v>
      </c>
    </row>
    <row r="6996" spans="1:50">
      <c r="A6996">
        <f t="shared" ca="1" si="626"/>
        <v>0.46369222165460111</v>
      </c>
      <c r="R6996">
        <f t="shared" ca="1" si="627"/>
        <v>0.40641748447919335</v>
      </c>
      <c r="AH6996">
        <f t="shared" ca="1" si="628"/>
        <v>6.3933869212008974</v>
      </c>
      <c r="AI6996">
        <f t="shared" ca="1" si="629"/>
        <v>8.1750792648365378E-2</v>
      </c>
      <c r="AX6996">
        <f t="shared" ca="1" si="630"/>
        <v>8.543588987022295E-2</v>
      </c>
    </row>
    <row r="6997" spans="1:50">
      <c r="A6997">
        <f t="shared" ca="1" si="626"/>
        <v>4.7533162210328106E-2</v>
      </c>
      <c r="R6997">
        <f t="shared" ca="1" si="627"/>
        <v>-1.623039705562668</v>
      </c>
      <c r="AH6997">
        <f t="shared" ca="1" si="628"/>
        <v>19.760810202003341</v>
      </c>
      <c r="AI6997">
        <f t="shared" ca="1" si="629"/>
        <v>0.54279570018036738</v>
      </c>
      <c r="AX6997">
        <f t="shared" ca="1" si="630"/>
        <v>2.9344420414690853</v>
      </c>
    </row>
    <row r="6998" spans="1:50">
      <c r="A6998">
        <f t="shared" ca="1" si="626"/>
        <v>0.15374752841816519</v>
      </c>
      <c r="R6998">
        <f t="shared" ca="1" si="627"/>
        <v>0.66520488629694563</v>
      </c>
      <c r="AH6998">
        <f t="shared" ca="1" si="628"/>
        <v>9.1069225441986958</v>
      </c>
      <c r="AI6998">
        <f t="shared" ca="1" si="629"/>
        <v>0.16587207645206892</v>
      </c>
      <c r="AX6998">
        <f t="shared" ca="1" si="630"/>
        <v>2.6838472482931954</v>
      </c>
    </row>
    <row r="6999" spans="1:50">
      <c r="A6999">
        <f t="shared" ca="1" si="626"/>
        <v>0.22589693609619377</v>
      </c>
      <c r="R6999">
        <f t="shared" ca="1" si="627"/>
        <v>-0.16507413158934861</v>
      </c>
      <c r="AH6999">
        <f t="shared" ca="1" si="628"/>
        <v>22.202387916803982</v>
      </c>
      <c r="AI6999">
        <f t="shared" ca="1" si="629"/>
        <v>0.6136463812360774</v>
      </c>
      <c r="AX6999">
        <f t="shared" ca="1" si="630"/>
        <v>1.3417451048159319</v>
      </c>
    </row>
    <row r="7000" spans="1:50">
      <c r="A7000">
        <f t="shared" ca="1" si="626"/>
        <v>0.38905045955213502</v>
      </c>
      <c r="R7000">
        <f t="shared" ca="1" si="627"/>
        <v>1.3228070517818703E-2</v>
      </c>
      <c r="AH7000">
        <f t="shared" ca="1" si="628"/>
        <v>18.724017272795926</v>
      </c>
      <c r="AI7000">
        <f t="shared" ca="1" si="629"/>
        <v>0.51090645222381625</v>
      </c>
      <c r="AX7000">
        <f t="shared" ca="1" si="630"/>
        <v>1.4223573910698901</v>
      </c>
    </row>
    <row r="7001" spans="1:50">
      <c r="A7001">
        <f t="shared" ca="1" si="626"/>
        <v>0.14470944957474929</v>
      </c>
      <c r="R7001">
        <f t="shared" ca="1" si="627"/>
        <v>0.1328040171751679</v>
      </c>
      <c r="AH7001">
        <f t="shared" ca="1" si="628"/>
        <v>27.683400505807835</v>
      </c>
      <c r="AI7001">
        <f t="shared" ca="1" si="629"/>
        <v>0.75098469350791097</v>
      </c>
      <c r="AX7001">
        <f t="shared" ca="1" si="630"/>
        <v>2.012223709242531</v>
      </c>
    </row>
    <row r="7002" spans="1:50">
      <c r="A7002">
        <f t="shared" ca="1" si="626"/>
        <v>0.33675145574691123</v>
      </c>
      <c r="R7002">
        <f t="shared" ca="1" si="627"/>
        <v>-1.0364773093449646</v>
      </c>
      <c r="AH7002">
        <f t="shared" ca="1" si="628"/>
        <v>38.689384067494977</v>
      </c>
      <c r="AI7002">
        <f t="shared" ca="1" si="629"/>
        <v>0.93603498361368176</v>
      </c>
      <c r="AX7002">
        <f t="shared" ca="1" si="630"/>
        <v>2.1473002810554704</v>
      </c>
    </row>
    <row r="7003" spans="1:50">
      <c r="A7003">
        <f t="shared" ca="1" si="626"/>
        <v>0.25768664561473398</v>
      </c>
      <c r="R7003">
        <f t="shared" ca="1" si="627"/>
        <v>0.17802179152101905</v>
      </c>
      <c r="AH7003">
        <f t="shared" ca="1" si="628"/>
        <v>15.185652721908014</v>
      </c>
      <c r="AI7003">
        <f t="shared" ca="1" si="629"/>
        <v>0.39398061180020449</v>
      </c>
      <c r="AX7003">
        <f t="shared" ca="1" si="630"/>
        <v>0.78678547511208319</v>
      </c>
    </row>
    <row r="7004" spans="1:50">
      <c r="A7004">
        <f t="shared" ca="1" si="626"/>
        <v>0.60116403729150603</v>
      </c>
      <c r="R7004">
        <f t="shared" ca="1" si="627"/>
        <v>0.99463291505689777</v>
      </c>
      <c r="AH7004">
        <f t="shared" ca="1" si="628"/>
        <v>33.871089894885898</v>
      </c>
      <c r="AI7004">
        <f t="shared" ca="1" si="629"/>
        <v>0.8699291294105741</v>
      </c>
      <c r="AX7004">
        <f t="shared" ca="1" si="630"/>
        <v>1.1090384436430103</v>
      </c>
    </row>
    <row r="7005" spans="1:50">
      <c r="A7005">
        <f t="shared" ca="1" si="626"/>
        <v>0.91294596617683099</v>
      </c>
      <c r="R7005">
        <f t="shared" ca="1" si="627"/>
        <v>2.109064031213995</v>
      </c>
      <c r="AH7005">
        <f t="shared" ca="1" si="628"/>
        <v>22.979509440183442</v>
      </c>
      <c r="AI7005">
        <f t="shared" ca="1" si="629"/>
        <v>0.63494654495343217</v>
      </c>
      <c r="AX7005">
        <f t="shared" ca="1" si="630"/>
        <v>0.85427767054022252</v>
      </c>
    </row>
    <row r="7006" spans="1:50">
      <c r="A7006">
        <f t="shared" ca="1" si="626"/>
        <v>0.14827384726552606</v>
      </c>
      <c r="R7006">
        <f t="shared" ca="1" si="627"/>
        <v>0.57747578216111373</v>
      </c>
      <c r="AH7006">
        <f t="shared" ca="1" si="628"/>
        <v>20.459143675566711</v>
      </c>
      <c r="AI7006">
        <f t="shared" ca="1" si="629"/>
        <v>0.56366890380959489</v>
      </c>
      <c r="AX7006">
        <f t="shared" ca="1" si="630"/>
        <v>0.65640584225284193</v>
      </c>
    </row>
    <row r="7007" spans="1:50">
      <c r="A7007">
        <f t="shared" ca="1" si="626"/>
        <v>0.53880199508748539</v>
      </c>
      <c r="R7007">
        <f t="shared" ca="1" si="627"/>
        <v>-0.71164570776994729</v>
      </c>
      <c r="AH7007">
        <f t="shared" ca="1" si="628"/>
        <v>15.501108258029092</v>
      </c>
      <c r="AI7007">
        <f t="shared" ca="1" si="629"/>
        <v>0.40491323428788562</v>
      </c>
      <c r="AX7007">
        <f t="shared" ca="1" si="630"/>
        <v>1.8982006925835124</v>
      </c>
    </row>
    <row r="7008" spans="1:50">
      <c r="A7008">
        <f t="shared" ca="1" si="626"/>
        <v>0.99023549593230165</v>
      </c>
      <c r="R7008">
        <f t="shared" ca="1" si="627"/>
        <v>0.36767464627360752</v>
      </c>
      <c r="AH7008">
        <f t="shared" ca="1" si="628"/>
        <v>28.454432379679229</v>
      </c>
      <c r="AI7008">
        <f t="shared" ca="1" si="629"/>
        <v>0.76789425795909261</v>
      </c>
      <c r="AX7008">
        <f t="shared" ca="1" si="630"/>
        <v>0.94114461256480275</v>
      </c>
    </row>
    <row r="7009" spans="1:50">
      <c r="A7009">
        <f t="shared" ca="1" si="626"/>
        <v>0.52705289453533888</v>
      </c>
      <c r="R7009">
        <f t="shared" ca="1" si="627"/>
        <v>-0.8492891443536581</v>
      </c>
      <c r="AH7009">
        <f t="shared" ca="1" si="628"/>
        <v>20.21511736887302</v>
      </c>
      <c r="AI7009">
        <f t="shared" ca="1" si="629"/>
        <v>0.55643038332499517</v>
      </c>
      <c r="AX7009">
        <f t="shared" ca="1" si="630"/>
        <v>0.26196027948410633</v>
      </c>
    </row>
    <row r="7010" spans="1:50">
      <c r="A7010">
        <f t="shared" ca="1" si="626"/>
        <v>0.41926311902727165</v>
      </c>
      <c r="R7010">
        <f t="shared" ca="1" si="627"/>
        <v>1.3669536673402507</v>
      </c>
      <c r="AH7010">
        <f t="shared" ca="1" si="628"/>
        <v>33.940534519908901</v>
      </c>
      <c r="AI7010">
        <f t="shared" ca="1" si="629"/>
        <v>0.8710467842468812</v>
      </c>
      <c r="AX7010">
        <f t="shared" ca="1" si="630"/>
        <v>4.642518661218519</v>
      </c>
    </row>
    <row r="7011" spans="1:50">
      <c r="A7011">
        <f t="shared" ca="1" si="626"/>
        <v>0.36738848748613773</v>
      </c>
      <c r="R7011">
        <f t="shared" ca="1" si="627"/>
        <v>-0.43547966476562289</v>
      </c>
      <c r="AH7011">
        <f t="shared" ca="1" si="628"/>
        <v>12.162507566182477</v>
      </c>
      <c r="AI7011">
        <f t="shared" ca="1" si="629"/>
        <v>0.28416208316040081</v>
      </c>
      <c r="AX7011">
        <f t="shared" ca="1" si="630"/>
        <v>1.3041511001444721</v>
      </c>
    </row>
    <row r="7012" spans="1:50">
      <c r="A7012">
        <f t="shared" ca="1" si="626"/>
        <v>0.57524229817088213</v>
      </c>
      <c r="R7012">
        <f t="shared" ca="1" si="627"/>
        <v>-1.2499641421897441</v>
      </c>
      <c r="AH7012">
        <f t="shared" ca="1" si="628"/>
        <v>13.830066484788823</v>
      </c>
      <c r="AI7012">
        <f t="shared" ca="1" si="629"/>
        <v>0.34586795475260179</v>
      </c>
      <c r="AX7012">
        <f t="shared" ca="1" si="630"/>
        <v>0.91433043517962875</v>
      </c>
    </row>
    <row r="7013" spans="1:50">
      <c r="A7013">
        <f t="shared" ca="1" si="626"/>
        <v>0.55943364387683414</v>
      </c>
      <c r="R7013">
        <f t="shared" ca="1" si="627"/>
        <v>0.99387656095228649</v>
      </c>
      <c r="AH7013">
        <f t="shared" ca="1" si="628"/>
        <v>20.063188799480614</v>
      </c>
      <c r="AI7013">
        <f t="shared" ca="1" si="629"/>
        <v>0.55189366757222846</v>
      </c>
      <c r="AX7013">
        <f t="shared" ca="1" si="630"/>
        <v>1.3615505497477873</v>
      </c>
    </row>
    <row r="7014" spans="1:50">
      <c r="A7014">
        <f t="shared" ca="1" si="626"/>
        <v>0.39668365955714024</v>
      </c>
      <c r="R7014">
        <f t="shared" ca="1" si="627"/>
        <v>0.16667244219192226</v>
      </c>
      <c r="AH7014">
        <f t="shared" ca="1" si="628"/>
        <v>4.2647207282339776</v>
      </c>
      <c r="AI7014">
        <f t="shared" ca="1" si="629"/>
        <v>3.6375685779657108E-2</v>
      </c>
      <c r="AX7014">
        <f t="shared" ca="1" si="630"/>
        <v>1.1594603899515161</v>
      </c>
    </row>
    <row r="7015" spans="1:50">
      <c r="A7015">
        <f t="shared" ca="1" si="626"/>
        <v>0.35291314717384914</v>
      </c>
      <c r="R7015">
        <f t="shared" ca="1" si="627"/>
        <v>-0.77318739306530271</v>
      </c>
      <c r="AH7015">
        <f t="shared" ca="1" si="628"/>
        <v>11.739213246310058</v>
      </c>
      <c r="AI7015">
        <f t="shared" ca="1" si="629"/>
        <v>0.2680560984943321</v>
      </c>
      <c r="AX7015">
        <f t="shared" ca="1" si="630"/>
        <v>0.25530496598652302</v>
      </c>
    </row>
    <row r="7016" spans="1:50">
      <c r="A7016">
        <f t="shared" ca="1" si="626"/>
        <v>0.68625340964320203</v>
      </c>
      <c r="R7016">
        <f t="shared" ca="1" si="627"/>
        <v>2.0686094898069682</v>
      </c>
      <c r="AH7016">
        <f t="shared" ca="1" si="628"/>
        <v>4.2420335813895607</v>
      </c>
      <c r="AI7016">
        <f t="shared" ca="1" si="629"/>
        <v>3.598969781127348E-2</v>
      </c>
      <c r="AX7016">
        <f t="shared" ca="1" si="630"/>
        <v>0.63025867598457996</v>
      </c>
    </row>
    <row r="7017" spans="1:50">
      <c r="A7017">
        <f t="shared" ca="1" si="626"/>
        <v>0.91331436653966258</v>
      </c>
      <c r="R7017">
        <f t="shared" ca="1" si="627"/>
        <v>1.8073890172416951</v>
      </c>
      <c r="AH7017">
        <f t="shared" ca="1" si="628"/>
        <v>29.034255100434393</v>
      </c>
      <c r="AI7017">
        <f t="shared" ca="1" si="629"/>
        <v>0.78021877040316934</v>
      </c>
      <c r="AX7017">
        <f t="shared" ca="1" si="630"/>
        <v>0.24735303189165128</v>
      </c>
    </row>
    <row r="7018" spans="1:50">
      <c r="A7018">
        <f t="shared" ca="1" si="626"/>
        <v>0.36219986500602674</v>
      </c>
      <c r="R7018">
        <f t="shared" ca="1" si="627"/>
        <v>0.46305006655988296</v>
      </c>
      <c r="AH7018">
        <f t="shared" ca="1" si="628"/>
        <v>39.418321172527186</v>
      </c>
      <c r="AI7018">
        <f t="shared" ca="1" si="629"/>
        <v>0.94401403659610683</v>
      </c>
      <c r="AX7018">
        <f t="shared" ca="1" si="630"/>
        <v>0.58888023192722172</v>
      </c>
    </row>
    <row r="7019" spans="1:50">
      <c r="A7019">
        <f t="shared" ca="1" si="626"/>
        <v>0.71202784377153172</v>
      </c>
      <c r="R7019">
        <f t="shared" ca="1" si="627"/>
        <v>-0.80661562856004743</v>
      </c>
      <c r="AH7019">
        <f t="shared" ca="1" si="628"/>
        <v>14.481009822803394</v>
      </c>
      <c r="AI7019">
        <f t="shared" ca="1" si="629"/>
        <v>0.36920066839610555</v>
      </c>
      <c r="AX7019">
        <f t="shared" ca="1" si="630"/>
        <v>2.4394904007418257</v>
      </c>
    </row>
    <row r="7020" spans="1:50">
      <c r="A7020">
        <f t="shared" ca="1" si="626"/>
        <v>0.202605656936789</v>
      </c>
      <c r="R7020">
        <f t="shared" ca="1" si="627"/>
        <v>0.13850341113885425</v>
      </c>
      <c r="AH7020">
        <f t="shared" ca="1" si="628"/>
        <v>18.77971228720163</v>
      </c>
      <c r="AI7020">
        <f t="shared" ca="1" si="629"/>
        <v>0.5126468175650456</v>
      </c>
      <c r="AX7020">
        <f t="shared" ca="1" si="630"/>
        <v>3.8516161182966142</v>
      </c>
    </row>
    <row r="7021" spans="1:50">
      <c r="A7021">
        <f t="shared" ca="1" si="626"/>
        <v>0.51177961896485313</v>
      </c>
      <c r="R7021">
        <f t="shared" ca="1" si="627"/>
        <v>0.77108117323316838</v>
      </c>
      <c r="AH7021">
        <f t="shared" ca="1" si="628"/>
        <v>7.8681266058951849</v>
      </c>
      <c r="AI7021">
        <f t="shared" ca="1" si="629"/>
        <v>0.12381483257279136</v>
      </c>
      <c r="AX7021">
        <f t="shared" ca="1" si="630"/>
        <v>0.75283348557120522</v>
      </c>
    </row>
    <row r="7022" spans="1:50">
      <c r="A7022">
        <f t="shared" ca="1" si="626"/>
        <v>0.41508363893509381</v>
      </c>
      <c r="R7022">
        <f t="shared" ca="1" si="627"/>
        <v>-0.71449947454178864</v>
      </c>
      <c r="AH7022">
        <f t="shared" ca="1" si="628"/>
        <v>4.920413823889275</v>
      </c>
      <c r="AI7022">
        <f t="shared" ca="1" si="629"/>
        <v>4.8420944396641352E-2</v>
      </c>
      <c r="AX7022">
        <f t="shared" ca="1" si="630"/>
        <v>1.4890227581786051</v>
      </c>
    </row>
    <row r="7023" spans="1:50">
      <c r="A7023">
        <f t="shared" ca="1" si="626"/>
        <v>0.73612618432966681</v>
      </c>
      <c r="R7023">
        <f t="shared" ca="1" si="627"/>
        <v>0.59564119406482618</v>
      </c>
      <c r="AH7023">
        <f t="shared" ca="1" si="628"/>
        <v>20.538128915364947</v>
      </c>
      <c r="AI7023">
        <f t="shared" ca="1" si="629"/>
        <v>0.5659990760961725</v>
      </c>
      <c r="AX7023">
        <f t="shared" ca="1" si="630"/>
        <v>0.56948814840025574</v>
      </c>
    </row>
    <row r="7024" spans="1:50">
      <c r="A7024">
        <f t="shared" ca="1" si="626"/>
        <v>0.88070218789167876</v>
      </c>
      <c r="R7024">
        <f t="shared" ca="1" si="627"/>
        <v>0.35023150910916007</v>
      </c>
      <c r="AH7024">
        <f t="shared" ca="1" si="628"/>
        <v>23.333705502818376</v>
      </c>
      <c r="AI7024">
        <f t="shared" ca="1" si="629"/>
        <v>0.64445436889479046</v>
      </c>
      <c r="AX7024">
        <f t="shared" ca="1" si="630"/>
        <v>1.1919754021468827</v>
      </c>
    </row>
    <row r="7025" spans="1:50">
      <c r="A7025">
        <f t="shared" ca="1" si="626"/>
        <v>9.9798144988419435E-2</v>
      </c>
      <c r="R7025">
        <f t="shared" ca="1" si="627"/>
        <v>-1.2571898068325185</v>
      </c>
      <c r="AH7025">
        <f t="shared" ca="1" si="628"/>
        <v>22.779819406038161</v>
      </c>
      <c r="AI7025">
        <f t="shared" ca="1" si="629"/>
        <v>0.62953088421605163</v>
      </c>
      <c r="AX7025">
        <f t="shared" ca="1" si="630"/>
        <v>3.3840428788736858</v>
      </c>
    </row>
    <row r="7026" spans="1:50">
      <c r="A7026">
        <f t="shared" ca="1" si="626"/>
        <v>0.61562787852677592</v>
      </c>
      <c r="R7026">
        <f t="shared" ca="1" si="627"/>
        <v>0.29943737491578337</v>
      </c>
      <c r="AH7026">
        <f t="shared" ca="1" si="628"/>
        <v>16.370864483472388</v>
      </c>
      <c r="AI7026">
        <f t="shared" ca="1" si="629"/>
        <v>0.4345406222055106</v>
      </c>
      <c r="AX7026">
        <f t="shared" ca="1" si="630"/>
        <v>1.4116709902620497</v>
      </c>
    </row>
    <row r="7027" spans="1:50">
      <c r="A7027">
        <f t="shared" ca="1" si="626"/>
        <v>0.57938380206788309</v>
      </c>
      <c r="R7027">
        <f t="shared" ca="1" si="627"/>
        <v>0.12121887201668219</v>
      </c>
      <c r="AH7027">
        <f t="shared" ca="1" si="628"/>
        <v>17.84909720615628</v>
      </c>
      <c r="AI7027">
        <f t="shared" ca="1" si="629"/>
        <v>0.48315972477040603</v>
      </c>
      <c r="AX7027">
        <f t="shared" ca="1" si="630"/>
        <v>10.756649536336379</v>
      </c>
    </row>
    <row r="7028" spans="1:50">
      <c r="A7028">
        <f t="shared" ca="1" si="626"/>
        <v>0.80003586538319449</v>
      </c>
      <c r="R7028">
        <f t="shared" ca="1" si="627"/>
        <v>-0.41632996209047995</v>
      </c>
      <c r="AH7028">
        <f t="shared" ca="1" si="628"/>
        <v>9.4478616232758164</v>
      </c>
      <c r="AI7028">
        <f t="shared" ca="1" si="629"/>
        <v>0.17852417850513591</v>
      </c>
      <c r="AX7028">
        <f t="shared" ca="1" si="630"/>
        <v>9.6173044853645635</v>
      </c>
    </row>
    <row r="7029" spans="1:50">
      <c r="A7029">
        <f t="shared" ca="1" si="626"/>
        <v>2.0991249955664593E-2</v>
      </c>
      <c r="R7029">
        <f t="shared" ca="1" si="627"/>
        <v>0.26801990797329145</v>
      </c>
      <c r="AH7029">
        <f t="shared" ca="1" si="628"/>
        <v>19.448319416976755</v>
      </c>
      <c r="AI7029">
        <f t="shared" ca="1" si="629"/>
        <v>0.5332974067764602</v>
      </c>
      <c r="AX7029">
        <f t="shared" ca="1" si="630"/>
        <v>0.93608931204539947</v>
      </c>
    </row>
    <row r="7030" spans="1:50">
      <c r="A7030">
        <f t="shared" ca="1" si="626"/>
        <v>0.11854983104799866</v>
      </c>
      <c r="R7030">
        <f t="shared" ca="1" si="627"/>
        <v>-2.1638851733585422</v>
      </c>
      <c r="AH7030">
        <f t="shared" ca="1" si="628"/>
        <v>9.2361404098888737</v>
      </c>
      <c r="AI7030">
        <f t="shared" ca="1" si="629"/>
        <v>0.1706125793423644</v>
      </c>
      <c r="AX7030">
        <f t="shared" ca="1" si="630"/>
        <v>0.85900282798822036</v>
      </c>
    </row>
    <row r="7031" spans="1:50">
      <c r="A7031">
        <f t="shared" ca="1" si="626"/>
        <v>0.29719206699724587</v>
      </c>
      <c r="R7031">
        <f t="shared" ca="1" si="627"/>
        <v>0.45296301656616395</v>
      </c>
      <c r="AH7031">
        <f t="shared" ca="1" si="628"/>
        <v>9.6809967616717003</v>
      </c>
      <c r="AI7031">
        <f t="shared" ca="1" si="629"/>
        <v>0.18744339659899589</v>
      </c>
      <c r="AX7031">
        <f t="shared" ca="1" si="630"/>
        <v>0.37976095553574923</v>
      </c>
    </row>
    <row r="7032" spans="1:50">
      <c r="A7032">
        <f t="shared" ca="1" si="626"/>
        <v>0.52920850149014276</v>
      </c>
      <c r="R7032">
        <f t="shared" ca="1" si="627"/>
        <v>-0.55951531934428811</v>
      </c>
      <c r="AH7032">
        <f t="shared" ca="1" si="628"/>
        <v>23.073550072446167</v>
      </c>
      <c r="AI7032">
        <f t="shared" ca="1" si="629"/>
        <v>0.63748314714946808</v>
      </c>
      <c r="AX7032">
        <f t="shared" ca="1" si="630"/>
        <v>0.41714827181082492</v>
      </c>
    </row>
    <row r="7033" spans="1:50">
      <c r="A7033">
        <f t="shared" ca="1" si="626"/>
        <v>0.87003303034136092</v>
      </c>
      <c r="R7033">
        <f t="shared" ca="1" si="627"/>
        <v>-0.10673413390098567</v>
      </c>
      <c r="AH7033">
        <f t="shared" ca="1" si="628"/>
        <v>18.889342612004729</v>
      </c>
      <c r="AI7033">
        <f t="shared" ca="1" si="629"/>
        <v>0.51606349844338761</v>
      </c>
      <c r="AX7033">
        <f t="shared" ca="1" si="630"/>
        <v>0.12740626148309167</v>
      </c>
    </row>
    <row r="7034" spans="1:50">
      <c r="A7034">
        <f t="shared" ca="1" si="626"/>
        <v>0.32966940793752875</v>
      </c>
      <c r="R7034">
        <f t="shared" ca="1" si="627"/>
        <v>-0.26899751120405552</v>
      </c>
      <c r="AH7034">
        <f t="shared" ca="1" si="628"/>
        <v>35.591874763193651</v>
      </c>
      <c r="AI7034">
        <f t="shared" ca="1" si="629"/>
        <v>0.89620296358025198</v>
      </c>
      <c r="AX7034">
        <f t="shared" ca="1" si="630"/>
        <v>6.4353174011096961</v>
      </c>
    </row>
    <row r="7035" spans="1:50">
      <c r="A7035">
        <f t="shared" ca="1" si="626"/>
        <v>0.72256105299578255</v>
      </c>
      <c r="R7035">
        <f t="shared" ca="1" si="627"/>
        <v>1.2308442639209431</v>
      </c>
      <c r="AH7035">
        <f t="shared" ca="1" si="628"/>
        <v>15.805571104830292</v>
      </c>
      <c r="AI7035">
        <f t="shared" ca="1" si="629"/>
        <v>0.41537051626659138</v>
      </c>
      <c r="AX7035">
        <f t="shared" ca="1" si="630"/>
        <v>0.79882022777379513</v>
      </c>
    </row>
    <row r="7036" spans="1:50">
      <c r="A7036">
        <f t="shared" ca="1" si="626"/>
        <v>0.73865695037788137</v>
      </c>
      <c r="R7036">
        <f t="shared" ca="1" si="627"/>
        <v>-0.225833378022195</v>
      </c>
      <c r="AH7036">
        <f t="shared" ca="1" si="628"/>
        <v>18.33166535044716</v>
      </c>
      <c r="AI7036">
        <f t="shared" ca="1" si="629"/>
        <v>0.49855829026196552</v>
      </c>
      <c r="AX7036">
        <f t="shared" ca="1" si="630"/>
        <v>0.38096045215150859</v>
      </c>
    </row>
    <row r="7037" spans="1:50">
      <c r="A7037">
        <f t="shared" ca="1" si="626"/>
        <v>3.3801976352215046E-2</v>
      </c>
      <c r="R7037">
        <f t="shared" ca="1" si="627"/>
        <v>2.1141348521420076</v>
      </c>
      <c r="AH7037">
        <f t="shared" ca="1" si="628"/>
        <v>24.808125529447416</v>
      </c>
      <c r="AI7037">
        <f t="shared" ca="1" si="629"/>
        <v>0.68268473032996058</v>
      </c>
      <c r="AX7037">
        <f t="shared" ca="1" si="630"/>
        <v>5.6206373918252422E-2</v>
      </c>
    </row>
    <row r="7038" spans="1:50">
      <c r="A7038">
        <f t="shared" ca="1" si="626"/>
        <v>0.12355533637735172</v>
      </c>
      <c r="R7038">
        <f t="shared" ca="1" si="627"/>
        <v>0.96997498453784792</v>
      </c>
      <c r="AH7038">
        <f t="shared" ca="1" si="628"/>
        <v>35.724908091269675</v>
      </c>
      <c r="AI7038">
        <f t="shared" ca="1" si="629"/>
        <v>0.89811087549865098</v>
      </c>
      <c r="AX7038">
        <f t="shared" ca="1" si="630"/>
        <v>9.6967144471808153E-2</v>
      </c>
    </row>
    <row r="7039" spans="1:50">
      <c r="A7039">
        <f t="shared" ca="1" si="626"/>
        <v>0.4659591956470891</v>
      </c>
      <c r="R7039">
        <f t="shared" ca="1" si="627"/>
        <v>-0.1291736330484787</v>
      </c>
      <c r="AH7039">
        <f t="shared" ca="1" si="628"/>
        <v>43.795907500855606</v>
      </c>
      <c r="AI7039">
        <f t="shared" ca="1" si="629"/>
        <v>0.98075461813103015</v>
      </c>
      <c r="AX7039">
        <f t="shared" ca="1" si="630"/>
        <v>2.7666967804286728</v>
      </c>
    </row>
    <row r="7040" spans="1:50">
      <c r="A7040">
        <f t="shared" ca="1" si="626"/>
        <v>0.94832463167057124</v>
      </c>
      <c r="R7040">
        <f t="shared" ca="1" si="627"/>
        <v>-0.58693680325132858</v>
      </c>
      <c r="AH7040">
        <f t="shared" ca="1" si="628"/>
        <v>15.587436433230316</v>
      </c>
      <c r="AI7040">
        <f t="shared" ca="1" si="629"/>
        <v>0.40788773438151793</v>
      </c>
      <c r="AX7040">
        <f t="shared" ca="1" si="630"/>
        <v>0.55789674804762746</v>
      </c>
    </row>
    <row r="7041" spans="1:50">
      <c r="A7041">
        <f t="shared" ca="1" si="626"/>
        <v>0.64824385665729234</v>
      </c>
      <c r="R7041">
        <f t="shared" ca="1" si="627"/>
        <v>1.1113018111833088</v>
      </c>
      <c r="AH7041">
        <f t="shared" ca="1" si="628"/>
        <v>23.411476958100373</v>
      </c>
      <c r="AI7041">
        <f t="shared" ca="1" si="629"/>
        <v>0.6465252212251863</v>
      </c>
      <c r="AX7041">
        <f t="shared" ca="1" si="630"/>
        <v>2.5443418833217586</v>
      </c>
    </row>
    <row r="7042" spans="1:50">
      <c r="A7042">
        <f t="shared" ca="1" si="626"/>
        <v>0.65423765071035189</v>
      </c>
      <c r="R7042">
        <f t="shared" ca="1" si="627"/>
        <v>-0.14092064190826981</v>
      </c>
      <c r="AH7042">
        <f t="shared" ca="1" si="628"/>
        <v>23.145958715108378</v>
      </c>
      <c r="AI7042">
        <f t="shared" ca="1" si="629"/>
        <v>0.6394302333346682</v>
      </c>
      <c r="AX7042">
        <f t="shared" ca="1" si="630"/>
        <v>5.8444443226463898</v>
      </c>
    </row>
    <row r="7043" spans="1:50">
      <c r="A7043">
        <f t="shared" ref="A7043:A7106" ca="1" si="631">RAND()</f>
        <v>0.612009497493607</v>
      </c>
      <c r="R7043">
        <f t="shared" ref="R7043:R7106" ca="1" si="632">_xlfn.NORM.INV(RAND(),0,1)</f>
        <v>0.80080048187037955</v>
      </c>
      <c r="AH7043">
        <f t="shared" ref="AH7043:AH7106" ca="1" si="633">IF(AI7043&lt;$AL$4,$AL$1+SQRT(AI7043*($AL$2-$AL$1)*($AL$3-$AL$1)),$AL$2-SQRT((1-AI7043)*($AL$2-$AL$1)*($AL$2-$AL$3)))</f>
        <v>3.2262835345472101</v>
      </c>
      <c r="AI7043">
        <f t="shared" ref="AI7043:AI7106" ca="1" si="634">RAND()</f>
        <v>2.0817810890580879E-2</v>
      </c>
      <c r="AX7043">
        <f t="shared" ref="AX7043:AX7106" ca="1" si="635">-LN(1-RAND())/$AW$2</f>
        <v>0.93031335760724287</v>
      </c>
    </row>
    <row r="7044" spans="1:50">
      <c r="A7044">
        <f t="shared" ca="1" si="631"/>
        <v>1.6787182911409348E-2</v>
      </c>
      <c r="R7044">
        <f t="shared" ca="1" si="632"/>
        <v>-1.6488845899329383</v>
      </c>
      <c r="AH7044">
        <f t="shared" ca="1" si="633"/>
        <v>31.425624513607051</v>
      </c>
      <c r="AI7044">
        <f t="shared" ca="1" si="634"/>
        <v>0.8274962876452423</v>
      </c>
      <c r="AX7044">
        <f t="shared" ca="1" si="635"/>
        <v>0.81516874961307539</v>
      </c>
    </row>
    <row r="7045" spans="1:50">
      <c r="A7045">
        <f t="shared" ca="1" si="631"/>
        <v>0.40698147198933798</v>
      </c>
      <c r="R7045">
        <f t="shared" ca="1" si="632"/>
        <v>-8.7386745707359909E-2</v>
      </c>
      <c r="AH7045">
        <f t="shared" ca="1" si="633"/>
        <v>31.624246368418682</v>
      </c>
      <c r="AI7045">
        <f t="shared" ca="1" si="634"/>
        <v>0.83116583923571297</v>
      </c>
      <c r="AX7045">
        <f t="shared" ca="1" si="635"/>
        <v>5.7949581282754153E-2</v>
      </c>
    </row>
    <row r="7046" spans="1:50">
      <c r="A7046">
        <f t="shared" ca="1" si="631"/>
        <v>0.99350426572680939</v>
      </c>
      <c r="R7046">
        <f t="shared" ca="1" si="632"/>
        <v>1.1653894405396263</v>
      </c>
      <c r="AH7046">
        <f t="shared" ca="1" si="633"/>
        <v>25.9632427040648</v>
      </c>
      <c r="AI7046">
        <f t="shared" ca="1" si="634"/>
        <v>0.71111714934815295</v>
      </c>
      <c r="AX7046">
        <f t="shared" ca="1" si="635"/>
        <v>3.9815005392124085</v>
      </c>
    </row>
    <row r="7047" spans="1:50">
      <c r="A7047">
        <f t="shared" ca="1" si="631"/>
        <v>8.1776420842534225E-3</v>
      </c>
      <c r="R7047">
        <f t="shared" ca="1" si="632"/>
        <v>-0.74637760959132826</v>
      </c>
      <c r="AH7047">
        <f t="shared" ca="1" si="633"/>
        <v>10.698818216112265</v>
      </c>
      <c r="AI7047">
        <f t="shared" ca="1" si="634"/>
        <v>0.22770855519490552</v>
      </c>
      <c r="AX7047">
        <f t="shared" ca="1" si="635"/>
        <v>0.35108297253636367</v>
      </c>
    </row>
    <row r="7048" spans="1:50">
      <c r="A7048">
        <f t="shared" ca="1" si="631"/>
        <v>0.97364404078402877</v>
      </c>
      <c r="R7048">
        <f t="shared" ca="1" si="632"/>
        <v>-0.43058058658295983</v>
      </c>
      <c r="AH7048">
        <f t="shared" ca="1" si="633"/>
        <v>1.6579914491616221</v>
      </c>
      <c r="AI7048">
        <f t="shared" ca="1" si="634"/>
        <v>5.4978712909861116E-3</v>
      </c>
      <c r="AX7048">
        <f t="shared" ca="1" si="635"/>
        <v>2.871016271030681</v>
      </c>
    </row>
    <row r="7049" spans="1:50">
      <c r="A7049">
        <f t="shared" ca="1" si="631"/>
        <v>2.2548100494328094E-2</v>
      </c>
      <c r="R7049">
        <f t="shared" ca="1" si="632"/>
        <v>-0.6175288495012381</v>
      </c>
      <c r="AH7049">
        <f t="shared" ca="1" si="633"/>
        <v>32.066064571340455</v>
      </c>
      <c r="AI7049">
        <f t="shared" ca="1" si="634"/>
        <v>0.83918698002033498</v>
      </c>
      <c r="AX7049">
        <f t="shared" ca="1" si="635"/>
        <v>0.69108878846198052</v>
      </c>
    </row>
    <row r="7050" spans="1:50">
      <c r="A7050">
        <f t="shared" ca="1" si="631"/>
        <v>0.78248843795657397</v>
      </c>
      <c r="R7050">
        <f t="shared" ca="1" si="632"/>
        <v>0.52761004619524388</v>
      </c>
      <c r="AH7050">
        <f t="shared" ca="1" si="633"/>
        <v>15.590213162109521</v>
      </c>
      <c r="AI7050">
        <f t="shared" ca="1" si="634"/>
        <v>0.40798328488546953</v>
      </c>
      <c r="AX7050">
        <f t="shared" ca="1" si="635"/>
        <v>0.75684711596418097</v>
      </c>
    </row>
    <row r="7051" spans="1:50">
      <c r="A7051">
        <f t="shared" ca="1" si="631"/>
        <v>0.57812179632597016</v>
      </c>
      <c r="R7051">
        <f t="shared" ca="1" si="632"/>
        <v>2.0069381468163465</v>
      </c>
      <c r="AH7051">
        <f t="shared" ca="1" si="633"/>
        <v>29.978185007338542</v>
      </c>
      <c r="AI7051">
        <f t="shared" ca="1" si="634"/>
        <v>0.79956346219981844</v>
      </c>
      <c r="AX7051">
        <f t="shared" ca="1" si="635"/>
        <v>1.9130736163059328</v>
      </c>
    </row>
    <row r="7052" spans="1:50">
      <c r="A7052">
        <f t="shared" ca="1" si="631"/>
        <v>0.22631510865595938</v>
      </c>
      <c r="R7052">
        <f t="shared" ca="1" si="632"/>
        <v>0.11203768970573567</v>
      </c>
      <c r="AH7052">
        <f t="shared" ca="1" si="633"/>
        <v>8.8300377693424039</v>
      </c>
      <c r="AI7052">
        <f t="shared" ca="1" si="634"/>
        <v>0.15593913401602677</v>
      </c>
      <c r="AX7052">
        <f t="shared" ca="1" si="635"/>
        <v>0.81443104918491849</v>
      </c>
    </row>
    <row r="7053" spans="1:50">
      <c r="A7053">
        <f t="shared" ca="1" si="631"/>
        <v>0.59066968031296463</v>
      </c>
      <c r="R7053">
        <f t="shared" ca="1" si="632"/>
        <v>-0.67653693831385131</v>
      </c>
      <c r="AH7053">
        <f t="shared" ca="1" si="633"/>
        <v>41.52777333307457</v>
      </c>
      <c r="AI7053">
        <f t="shared" ca="1" si="634"/>
        <v>0.96411068765211883</v>
      </c>
      <c r="AX7053">
        <f t="shared" ca="1" si="635"/>
        <v>2.0679472952676909</v>
      </c>
    </row>
    <row r="7054" spans="1:50">
      <c r="A7054">
        <f t="shared" ca="1" si="631"/>
        <v>0.44786824941193004</v>
      </c>
      <c r="R7054">
        <f t="shared" ca="1" si="632"/>
        <v>-1.4059813113898832E-2</v>
      </c>
      <c r="AH7054">
        <f t="shared" ca="1" si="633"/>
        <v>9.7124746561064068</v>
      </c>
      <c r="AI7054">
        <f t="shared" ca="1" si="634"/>
        <v>0.1886643278910185</v>
      </c>
      <c r="AX7054">
        <f t="shared" ca="1" si="635"/>
        <v>3.5831255864137028</v>
      </c>
    </row>
    <row r="7055" spans="1:50">
      <c r="A7055">
        <f t="shared" ca="1" si="631"/>
        <v>0.1580271570127959</v>
      </c>
      <c r="R7055">
        <f t="shared" ca="1" si="632"/>
        <v>0.96248185906665806</v>
      </c>
      <c r="AH7055">
        <f t="shared" ca="1" si="633"/>
        <v>4.6630021175182064</v>
      </c>
      <c r="AI7055">
        <f t="shared" ca="1" si="634"/>
        <v>4.348717749595854E-2</v>
      </c>
      <c r="AX7055">
        <f t="shared" ca="1" si="635"/>
        <v>0.1610374101660805</v>
      </c>
    </row>
    <row r="7056" spans="1:50">
      <c r="A7056">
        <f t="shared" ca="1" si="631"/>
        <v>0.69703310400033125</v>
      </c>
      <c r="R7056">
        <f t="shared" ca="1" si="632"/>
        <v>-0.27334001504472849</v>
      </c>
      <c r="AH7056">
        <f t="shared" ca="1" si="633"/>
        <v>12.85905613817895</v>
      </c>
      <c r="AI7056">
        <f t="shared" ca="1" si="634"/>
        <v>0.31027514452652871</v>
      </c>
      <c r="AX7056">
        <f t="shared" ca="1" si="635"/>
        <v>0.50991234267052099</v>
      </c>
    </row>
    <row r="7057" spans="1:50">
      <c r="A7057">
        <f t="shared" ca="1" si="631"/>
        <v>3.1062143935576492E-2</v>
      </c>
      <c r="R7057">
        <f t="shared" ca="1" si="632"/>
        <v>0.95388729927776361</v>
      </c>
      <c r="AH7057">
        <f t="shared" ca="1" si="633"/>
        <v>32.088371743040327</v>
      </c>
      <c r="AI7057">
        <f t="shared" ca="1" si="634"/>
        <v>0.83958678659224195</v>
      </c>
      <c r="AX7057">
        <f t="shared" ca="1" si="635"/>
        <v>1.6706229482439434</v>
      </c>
    </row>
    <row r="7058" spans="1:50">
      <c r="A7058">
        <f t="shared" ca="1" si="631"/>
        <v>0.78710550996228945</v>
      </c>
      <c r="R7058">
        <f t="shared" ca="1" si="632"/>
        <v>-1.4476600538187021</v>
      </c>
      <c r="AH7058">
        <f t="shared" ca="1" si="633"/>
        <v>35.207928252576338</v>
      </c>
      <c r="AI7058">
        <f t="shared" ca="1" si="634"/>
        <v>0.8905973067095353</v>
      </c>
      <c r="AX7058">
        <f t="shared" ca="1" si="635"/>
        <v>1.4682921587495634</v>
      </c>
    </row>
    <row r="7059" spans="1:50">
      <c r="A7059">
        <f t="shared" ca="1" si="631"/>
        <v>0.18618422412431967</v>
      </c>
      <c r="R7059">
        <f t="shared" ca="1" si="632"/>
        <v>0.71299150074495976</v>
      </c>
      <c r="AH7059">
        <f t="shared" ca="1" si="633"/>
        <v>15.433721604286454</v>
      </c>
      <c r="AI7059">
        <f t="shared" ca="1" si="634"/>
        <v>0.40258619893501346</v>
      </c>
      <c r="AX7059">
        <f t="shared" ca="1" si="635"/>
        <v>0.52668863822381062</v>
      </c>
    </row>
    <row r="7060" spans="1:50">
      <c r="A7060">
        <f t="shared" ca="1" si="631"/>
        <v>3.6201772053690351E-2</v>
      </c>
      <c r="R7060">
        <f t="shared" ca="1" si="632"/>
        <v>-0.78269318144718036</v>
      </c>
      <c r="AH7060">
        <f t="shared" ca="1" si="633"/>
        <v>13.4802953345757</v>
      </c>
      <c r="AI7060">
        <f t="shared" ca="1" si="634"/>
        <v>0.33315558557509328</v>
      </c>
      <c r="AX7060">
        <f t="shared" ca="1" si="635"/>
        <v>0.5691455338343725</v>
      </c>
    </row>
    <row r="7061" spans="1:50">
      <c r="A7061">
        <f t="shared" ca="1" si="631"/>
        <v>0.65956450501548691</v>
      </c>
      <c r="R7061">
        <f t="shared" ca="1" si="632"/>
        <v>0.52977240371922452</v>
      </c>
      <c r="AH7061">
        <f t="shared" ca="1" si="633"/>
        <v>25.303179414114297</v>
      </c>
      <c r="AI7061">
        <f t="shared" ca="1" si="634"/>
        <v>0.69503352647428607</v>
      </c>
      <c r="AX7061">
        <f t="shared" ca="1" si="635"/>
        <v>3.1055439153335525</v>
      </c>
    </row>
    <row r="7062" spans="1:50">
      <c r="A7062">
        <f t="shared" ca="1" si="631"/>
        <v>0.38333521789662484</v>
      </c>
      <c r="R7062">
        <f t="shared" ca="1" si="632"/>
        <v>-0.56697082557871958</v>
      </c>
      <c r="AH7062">
        <f t="shared" ca="1" si="633"/>
        <v>12.739785092175204</v>
      </c>
      <c r="AI7062">
        <f t="shared" ca="1" si="634"/>
        <v>0.30583819251135547</v>
      </c>
      <c r="AX7062">
        <f t="shared" ca="1" si="635"/>
        <v>0.52876564083474253</v>
      </c>
    </row>
    <row r="7063" spans="1:50">
      <c r="A7063">
        <f t="shared" ca="1" si="631"/>
        <v>0.10284810957558621</v>
      </c>
      <c r="R7063">
        <f t="shared" ca="1" si="632"/>
        <v>-0.94405543360055655</v>
      </c>
      <c r="AH7063">
        <f t="shared" ca="1" si="633"/>
        <v>4.0290507692689186</v>
      </c>
      <c r="AI7063">
        <f t="shared" ca="1" si="634"/>
        <v>3.2466500202692927E-2</v>
      </c>
      <c r="AX7063">
        <f t="shared" ca="1" si="635"/>
        <v>4.1296890580146393</v>
      </c>
    </row>
    <row r="7064" spans="1:50">
      <c r="A7064">
        <f t="shared" ca="1" si="631"/>
        <v>0.16472093622578421</v>
      </c>
      <c r="R7064">
        <f t="shared" ca="1" si="632"/>
        <v>-0.27981337979896415</v>
      </c>
      <c r="AH7064">
        <f t="shared" ca="1" si="633"/>
        <v>36.060804384703516</v>
      </c>
      <c r="AI7064">
        <f t="shared" ca="1" si="634"/>
        <v>0.90284941279924968</v>
      </c>
      <c r="AX7064">
        <f t="shared" ca="1" si="635"/>
        <v>0.89627831995709595</v>
      </c>
    </row>
    <row r="7065" spans="1:50">
      <c r="A7065">
        <f t="shared" ca="1" si="631"/>
        <v>0.7118621703472523</v>
      </c>
      <c r="R7065">
        <f t="shared" ca="1" si="632"/>
        <v>1.3141648342020666</v>
      </c>
      <c r="AH7065">
        <f t="shared" ca="1" si="633"/>
        <v>16.617788444576604</v>
      </c>
      <c r="AI7065">
        <f t="shared" ca="1" si="634"/>
        <v>0.44281397583447824</v>
      </c>
      <c r="AX7065">
        <f t="shared" ca="1" si="635"/>
        <v>2.0270356483125265</v>
      </c>
    </row>
    <row r="7066" spans="1:50">
      <c r="A7066">
        <f t="shared" ca="1" si="631"/>
        <v>0.24179999384738005</v>
      </c>
      <c r="R7066">
        <f t="shared" ca="1" si="632"/>
        <v>9.7603292041090847E-2</v>
      </c>
      <c r="AH7066">
        <f t="shared" ca="1" si="633"/>
        <v>9.7229665497869178</v>
      </c>
      <c r="AI7066">
        <f t="shared" ca="1" si="634"/>
        <v>0.18907215705655067</v>
      </c>
      <c r="AX7066">
        <f t="shared" ca="1" si="635"/>
        <v>1.2471336656603924</v>
      </c>
    </row>
    <row r="7067" spans="1:50">
      <c r="A7067">
        <f t="shared" ca="1" si="631"/>
        <v>0.60675453150530023</v>
      </c>
      <c r="R7067">
        <f t="shared" ca="1" si="632"/>
        <v>-0.48375713454739477</v>
      </c>
      <c r="AH7067">
        <f t="shared" ca="1" si="633"/>
        <v>7.681704658479565</v>
      </c>
      <c r="AI7067">
        <f t="shared" ca="1" si="634"/>
        <v>0.1180171729202133</v>
      </c>
      <c r="AX7067">
        <f t="shared" ca="1" si="635"/>
        <v>0.71738526282364545</v>
      </c>
    </row>
    <row r="7068" spans="1:50">
      <c r="A7068">
        <f t="shared" ca="1" si="631"/>
        <v>0.22137484202580693</v>
      </c>
      <c r="R7068">
        <f t="shared" ca="1" si="632"/>
        <v>-1.7431211943959377</v>
      </c>
      <c r="AH7068">
        <f t="shared" ca="1" si="633"/>
        <v>22.771184246866209</v>
      </c>
      <c r="AI7068">
        <f t="shared" ca="1" si="634"/>
        <v>0.62929579634094657</v>
      </c>
      <c r="AX7068">
        <f t="shared" ca="1" si="635"/>
        <v>10.996925244244929</v>
      </c>
    </row>
    <row r="7069" spans="1:50">
      <c r="A7069">
        <f t="shared" ca="1" si="631"/>
        <v>0.85518196097895283</v>
      </c>
      <c r="R7069">
        <f t="shared" ca="1" si="632"/>
        <v>1.6004816910876334</v>
      </c>
      <c r="AH7069">
        <f t="shared" ca="1" si="633"/>
        <v>17.945392049739446</v>
      </c>
      <c r="AI7069">
        <f t="shared" ca="1" si="634"/>
        <v>0.48625105457754647</v>
      </c>
      <c r="AX7069">
        <f t="shared" ca="1" si="635"/>
        <v>0.77983520454714872</v>
      </c>
    </row>
    <row r="7070" spans="1:50">
      <c r="A7070">
        <f t="shared" ca="1" si="631"/>
        <v>0.52757776423180058</v>
      </c>
      <c r="R7070">
        <f t="shared" ca="1" si="632"/>
        <v>0.67140527399778516</v>
      </c>
      <c r="AH7070">
        <f t="shared" ca="1" si="633"/>
        <v>26.83407876575443</v>
      </c>
      <c r="AI7070">
        <f t="shared" ca="1" si="634"/>
        <v>0.73167004668436508</v>
      </c>
      <c r="AX7070">
        <f t="shared" ca="1" si="635"/>
        <v>0.43020599739479892</v>
      </c>
    </row>
    <row r="7071" spans="1:50">
      <c r="A7071">
        <f t="shared" ca="1" si="631"/>
        <v>0.96747018571384702</v>
      </c>
      <c r="R7071">
        <f t="shared" ca="1" si="632"/>
        <v>0.65381634542098455</v>
      </c>
      <c r="AH7071">
        <f t="shared" ca="1" si="633"/>
        <v>20.570357077782461</v>
      </c>
      <c r="AI7071">
        <f t="shared" ca="1" si="634"/>
        <v>0.56694805873538556</v>
      </c>
      <c r="AX7071">
        <f t="shared" ca="1" si="635"/>
        <v>2.6558611130884437</v>
      </c>
    </row>
    <row r="7072" spans="1:50">
      <c r="A7072">
        <f t="shared" ca="1" si="631"/>
        <v>0.41034431186018994</v>
      </c>
      <c r="R7072">
        <f t="shared" ca="1" si="632"/>
        <v>0.42559370803890972</v>
      </c>
      <c r="AH7072">
        <f t="shared" ca="1" si="633"/>
        <v>16.572153496322954</v>
      </c>
      <c r="AI7072">
        <f t="shared" ca="1" si="634"/>
        <v>0.44128953906330326</v>
      </c>
      <c r="AX7072">
        <f t="shared" ca="1" si="635"/>
        <v>0.36778027420712184</v>
      </c>
    </row>
    <row r="7073" spans="1:50">
      <c r="A7073">
        <f t="shared" ca="1" si="631"/>
        <v>0.47257780910987213</v>
      </c>
      <c r="R7073">
        <f t="shared" ca="1" si="632"/>
        <v>-0.80000334694824604</v>
      </c>
      <c r="AH7073">
        <f t="shared" ca="1" si="633"/>
        <v>3.128598400403841</v>
      </c>
      <c r="AI7073">
        <f t="shared" ca="1" si="634"/>
        <v>1.9576255902018946E-2</v>
      </c>
      <c r="AX7073">
        <f t="shared" ca="1" si="635"/>
        <v>0.44102681949102679</v>
      </c>
    </row>
    <row r="7074" spans="1:50">
      <c r="A7074">
        <f t="shared" ca="1" si="631"/>
        <v>0.16472762793438356</v>
      </c>
      <c r="R7074">
        <f t="shared" ca="1" si="632"/>
        <v>0.38920286119594194</v>
      </c>
      <c r="AH7074">
        <f t="shared" ca="1" si="633"/>
        <v>14.283891924422839</v>
      </c>
      <c r="AI7074">
        <f t="shared" ca="1" si="634"/>
        <v>0.36217981196684601</v>
      </c>
      <c r="AX7074">
        <f t="shared" ca="1" si="635"/>
        <v>4.083811837240396</v>
      </c>
    </row>
    <row r="7075" spans="1:50">
      <c r="A7075">
        <f t="shared" ca="1" si="631"/>
        <v>0.93284826673049159</v>
      </c>
      <c r="R7075">
        <f t="shared" ca="1" si="632"/>
        <v>0.84321828440328983</v>
      </c>
      <c r="AH7075">
        <f t="shared" ca="1" si="633"/>
        <v>40.843688809649926</v>
      </c>
      <c r="AI7075">
        <f t="shared" ca="1" si="634"/>
        <v>0.95808098269273501</v>
      </c>
      <c r="AX7075">
        <f t="shared" ca="1" si="635"/>
        <v>1.1035454135754135</v>
      </c>
    </row>
    <row r="7076" spans="1:50">
      <c r="A7076">
        <f t="shared" ca="1" si="631"/>
        <v>0.56000566320920708</v>
      </c>
      <c r="R7076">
        <f t="shared" ca="1" si="632"/>
        <v>-0.42178111586288314</v>
      </c>
      <c r="AH7076">
        <f t="shared" ca="1" si="633"/>
        <v>11.687377639525366</v>
      </c>
      <c r="AI7076">
        <f t="shared" ca="1" si="634"/>
        <v>0.26607148393182956</v>
      </c>
      <c r="AX7076">
        <f t="shared" ca="1" si="635"/>
        <v>1.2869294097437676</v>
      </c>
    </row>
    <row r="7077" spans="1:50">
      <c r="A7077">
        <f t="shared" ca="1" si="631"/>
        <v>0.98547903873730625</v>
      </c>
      <c r="R7077">
        <f t="shared" ca="1" si="632"/>
        <v>-1.4383202338679946</v>
      </c>
      <c r="AH7077">
        <f t="shared" ca="1" si="633"/>
        <v>20.214954304694864</v>
      </c>
      <c r="AI7077">
        <f t="shared" ca="1" si="634"/>
        <v>0.55642552646429244</v>
      </c>
      <c r="AX7077">
        <f t="shared" ca="1" si="635"/>
        <v>3.9434288588114308</v>
      </c>
    </row>
    <row r="7078" spans="1:50">
      <c r="A7078">
        <f t="shared" ca="1" si="631"/>
        <v>0.87490823068940826</v>
      </c>
      <c r="R7078">
        <f t="shared" ca="1" si="632"/>
        <v>-6.3417974528283433E-2</v>
      </c>
      <c r="AH7078">
        <f t="shared" ca="1" si="633"/>
        <v>14.138461378522116</v>
      </c>
      <c r="AI7078">
        <f t="shared" ca="1" si="634"/>
        <v>0.35697502385012492</v>
      </c>
      <c r="AX7078">
        <f t="shared" ca="1" si="635"/>
        <v>3.1714844480016597</v>
      </c>
    </row>
    <row r="7079" spans="1:50">
      <c r="A7079">
        <f t="shared" ca="1" si="631"/>
        <v>0.43390328770384234</v>
      </c>
      <c r="R7079">
        <f t="shared" ca="1" si="632"/>
        <v>-1.6010904100068448</v>
      </c>
      <c r="AH7079">
        <f t="shared" ca="1" si="633"/>
        <v>11.999023046126553</v>
      </c>
      <c r="AI7079">
        <f t="shared" ca="1" si="634"/>
        <v>0.27796287527558949</v>
      </c>
      <c r="AX7079">
        <f t="shared" ca="1" si="635"/>
        <v>4.3758912229547944</v>
      </c>
    </row>
    <row r="7080" spans="1:50">
      <c r="A7080">
        <f t="shared" ca="1" si="631"/>
        <v>0.81366229351304775</v>
      </c>
      <c r="R7080">
        <f t="shared" ca="1" si="632"/>
        <v>0.75310102255771316</v>
      </c>
      <c r="AH7080">
        <f t="shared" ca="1" si="633"/>
        <v>30.463155866226042</v>
      </c>
      <c r="AI7080">
        <f t="shared" ca="1" si="634"/>
        <v>0.80915586064631106</v>
      </c>
      <c r="AX7080">
        <f t="shared" ca="1" si="635"/>
        <v>1.197751263536551</v>
      </c>
    </row>
    <row r="7081" spans="1:50">
      <c r="A7081">
        <f t="shared" ca="1" si="631"/>
        <v>0.39910569523831985</v>
      </c>
      <c r="R7081">
        <f t="shared" ca="1" si="632"/>
        <v>0.72085971602597343</v>
      </c>
      <c r="AH7081">
        <f t="shared" ca="1" si="633"/>
        <v>17.391874422577814</v>
      </c>
      <c r="AI7081">
        <f t="shared" ca="1" si="634"/>
        <v>0.46835507316353242</v>
      </c>
      <c r="AX7081">
        <f t="shared" ca="1" si="635"/>
        <v>1.4321755786963792</v>
      </c>
    </row>
    <row r="7082" spans="1:50">
      <c r="A7082">
        <f t="shared" ca="1" si="631"/>
        <v>0.46972480606505762</v>
      </c>
      <c r="R7082">
        <f t="shared" ca="1" si="632"/>
        <v>1.4945651498845738</v>
      </c>
      <c r="AH7082">
        <f t="shared" ca="1" si="633"/>
        <v>17.340666777269902</v>
      </c>
      <c r="AI7082">
        <f t="shared" ca="1" si="634"/>
        <v>0.46668397672333906</v>
      </c>
      <c r="AX7082">
        <f t="shared" ca="1" si="635"/>
        <v>0.47028491838052006</v>
      </c>
    </row>
    <row r="7083" spans="1:50">
      <c r="A7083">
        <f t="shared" ca="1" si="631"/>
        <v>0.69836054169520123</v>
      </c>
      <c r="R7083">
        <f t="shared" ca="1" si="632"/>
        <v>-2.5152807212441508</v>
      </c>
      <c r="AH7083">
        <f t="shared" ca="1" si="633"/>
        <v>32.341899571073206</v>
      </c>
      <c r="AI7083">
        <f t="shared" ca="1" si="634"/>
        <v>0.8440957446209677</v>
      </c>
      <c r="AX7083">
        <f t="shared" ca="1" si="635"/>
        <v>1.4564765649968647</v>
      </c>
    </row>
    <row r="7084" spans="1:50">
      <c r="A7084">
        <f t="shared" ca="1" si="631"/>
        <v>0.41200445301272604</v>
      </c>
      <c r="R7084">
        <f t="shared" ca="1" si="632"/>
        <v>-1.9876871123777451</v>
      </c>
      <c r="AH7084">
        <f t="shared" ca="1" si="633"/>
        <v>4.2250719944195252</v>
      </c>
      <c r="AI7084">
        <f t="shared" ca="1" si="634"/>
        <v>3.5702466716056369E-2</v>
      </c>
      <c r="AX7084">
        <f t="shared" ca="1" si="635"/>
        <v>0.43861017210858771</v>
      </c>
    </row>
    <row r="7085" spans="1:50">
      <c r="A7085">
        <f t="shared" ca="1" si="631"/>
        <v>0.81928659100351098</v>
      </c>
      <c r="R7085">
        <f t="shared" ca="1" si="632"/>
        <v>-1.3097788159856527</v>
      </c>
      <c r="AH7085">
        <f t="shared" ca="1" si="633"/>
        <v>19.534868736670301</v>
      </c>
      <c r="AI7085">
        <f t="shared" ca="1" si="634"/>
        <v>0.53593788855404578</v>
      </c>
      <c r="AX7085">
        <f t="shared" ca="1" si="635"/>
        <v>0.40217533885056739</v>
      </c>
    </row>
    <row r="7086" spans="1:50">
      <c r="A7086">
        <f t="shared" ca="1" si="631"/>
        <v>0.49740526918926742</v>
      </c>
      <c r="R7086">
        <f t="shared" ca="1" si="632"/>
        <v>-1.3326962659158945</v>
      </c>
      <c r="AH7086">
        <f t="shared" ca="1" si="633"/>
        <v>17.608263527917572</v>
      </c>
      <c r="AI7086">
        <f t="shared" ca="1" si="634"/>
        <v>0.47538770416158249</v>
      </c>
      <c r="AX7086">
        <f t="shared" ca="1" si="635"/>
        <v>2.8418454897294594</v>
      </c>
    </row>
    <row r="7087" spans="1:50">
      <c r="A7087">
        <f t="shared" ca="1" si="631"/>
        <v>0.67817791481809109</v>
      </c>
      <c r="R7087">
        <f t="shared" ca="1" si="632"/>
        <v>-0.12371344882842865</v>
      </c>
      <c r="AH7087">
        <f t="shared" ca="1" si="633"/>
        <v>24.592732439203765</v>
      </c>
      <c r="AI7087">
        <f t="shared" ca="1" si="634"/>
        <v>0.67723537754705565</v>
      </c>
      <c r="AX7087">
        <f t="shared" ca="1" si="635"/>
        <v>8.7162659254780053</v>
      </c>
    </row>
    <row r="7088" spans="1:50">
      <c r="A7088">
        <f t="shared" ca="1" si="631"/>
        <v>0.14769157265001898</v>
      </c>
      <c r="R7088">
        <f t="shared" ca="1" si="632"/>
        <v>0.19851955571036556</v>
      </c>
      <c r="AH7088">
        <f t="shared" ca="1" si="633"/>
        <v>14.253762982872281</v>
      </c>
      <c r="AI7088">
        <f t="shared" ca="1" si="634"/>
        <v>0.36110326955766403</v>
      </c>
      <c r="AX7088">
        <f t="shared" ca="1" si="635"/>
        <v>0.65293151757897527</v>
      </c>
    </row>
    <row r="7089" spans="1:50">
      <c r="A7089">
        <f t="shared" ca="1" si="631"/>
        <v>0.66532105363820482</v>
      </c>
      <c r="R7089">
        <f t="shared" ca="1" si="632"/>
        <v>-0.81365258603531609</v>
      </c>
      <c r="AH7089">
        <f t="shared" ca="1" si="633"/>
        <v>23.468594880061147</v>
      </c>
      <c r="AI7089">
        <f t="shared" ca="1" si="634"/>
        <v>0.64804227118084123</v>
      </c>
      <c r="AX7089">
        <f t="shared" ca="1" si="635"/>
        <v>3.9687651450735415</v>
      </c>
    </row>
    <row r="7090" spans="1:50">
      <c r="A7090">
        <f t="shared" ca="1" si="631"/>
        <v>0.34733064924761925</v>
      </c>
      <c r="R7090">
        <f t="shared" ca="1" si="632"/>
        <v>-0.35660627628732439</v>
      </c>
      <c r="AH7090">
        <f t="shared" ca="1" si="633"/>
        <v>28.312387635829708</v>
      </c>
      <c r="AI7090">
        <f t="shared" ca="1" si="634"/>
        <v>0.76482373497074396</v>
      </c>
      <c r="AX7090">
        <f t="shared" ca="1" si="635"/>
        <v>0.32783797188731373</v>
      </c>
    </row>
    <row r="7091" spans="1:50">
      <c r="A7091">
        <f t="shared" ca="1" si="631"/>
        <v>0.91595927483061323</v>
      </c>
      <c r="R7091">
        <f t="shared" ca="1" si="632"/>
        <v>2.9668340878257355</v>
      </c>
      <c r="AH7091">
        <f t="shared" ca="1" si="633"/>
        <v>28.671952985762619</v>
      </c>
      <c r="AI7091">
        <f t="shared" ca="1" si="634"/>
        <v>0.77255720527923999</v>
      </c>
      <c r="AX7091">
        <f t="shared" ca="1" si="635"/>
        <v>0.83864822761231028</v>
      </c>
    </row>
    <row r="7092" spans="1:50">
      <c r="A7092">
        <f t="shared" ca="1" si="631"/>
        <v>0.24792268780626181</v>
      </c>
      <c r="R7092">
        <f t="shared" ca="1" si="632"/>
        <v>-0.62157154089878819</v>
      </c>
      <c r="AH7092">
        <f t="shared" ca="1" si="633"/>
        <v>28.216846382296673</v>
      </c>
      <c r="AI7092">
        <f t="shared" ca="1" si="634"/>
        <v>0.7627471092337692</v>
      </c>
      <c r="AX7092">
        <f t="shared" ca="1" si="635"/>
        <v>1.4452970617416416</v>
      </c>
    </row>
    <row r="7093" spans="1:50">
      <c r="A7093">
        <f t="shared" ca="1" si="631"/>
        <v>0.22684389034566621</v>
      </c>
      <c r="R7093">
        <f t="shared" ca="1" si="632"/>
        <v>-0.83405074073378305</v>
      </c>
      <c r="AH7093">
        <f t="shared" ca="1" si="633"/>
        <v>38.520899053498091</v>
      </c>
      <c r="AI7093">
        <f t="shared" ca="1" si="634"/>
        <v>0.93411512073000946</v>
      </c>
      <c r="AX7093">
        <f t="shared" ca="1" si="635"/>
        <v>0.51930904702356173</v>
      </c>
    </row>
    <row r="7094" spans="1:50">
      <c r="A7094">
        <f t="shared" ca="1" si="631"/>
        <v>0.55987269045156762</v>
      </c>
      <c r="R7094">
        <f t="shared" ca="1" si="632"/>
        <v>0.15218460887210775</v>
      </c>
      <c r="AH7094">
        <f t="shared" ca="1" si="633"/>
        <v>22.018855230932303</v>
      </c>
      <c r="AI7094">
        <f t="shared" ca="1" si="634"/>
        <v>0.6085277687062377</v>
      </c>
      <c r="AX7094">
        <f t="shared" ca="1" si="635"/>
        <v>2.5838745567636074</v>
      </c>
    </row>
    <row r="7095" spans="1:50">
      <c r="A7095">
        <f t="shared" ca="1" si="631"/>
        <v>0.22410322119793402</v>
      </c>
      <c r="R7095">
        <f t="shared" ca="1" si="632"/>
        <v>0.19477739988506754</v>
      </c>
      <c r="AH7095">
        <f t="shared" ca="1" si="633"/>
        <v>14.533329162929675</v>
      </c>
      <c r="AI7095">
        <f t="shared" ca="1" si="634"/>
        <v>0.37105762986745261</v>
      </c>
      <c r="AX7095">
        <f t="shared" ca="1" si="635"/>
        <v>0.56410471940567164</v>
      </c>
    </row>
    <row r="7096" spans="1:50">
      <c r="A7096">
        <f t="shared" ca="1" si="631"/>
        <v>0.33612636859193312</v>
      </c>
      <c r="R7096">
        <f t="shared" ca="1" si="632"/>
        <v>0.25333199728218486</v>
      </c>
      <c r="AH7096">
        <f t="shared" ca="1" si="633"/>
        <v>32.015119498299114</v>
      </c>
      <c r="AI7096">
        <f t="shared" ca="1" si="634"/>
        <v>0.83827203666976957</v>
      </c>
      <c r="AX7096">
        <f t="shared" ca="1" si="635"/>
        <v>0.56976578393919908</v>
      </c>
    </row>
    <row r="7097" spans="1:50">
      <c r="A7097">
        <f t="shared" ca="1" si="631"/>
        <v>0.59026157019056424</v>
      </c>
      <c r="R7097">
        <f t="shared" ca="1" si="632"/>
        <v>0.14721305487494676</v>
      </c>
      <c r="AH7097">
        <f t="shared" ca="1" si="633"/>
        <v>12.783192669085388</v>
      </c>
      <c r="AI7097">
        <f t="shared" ca="1" si="634"/>
        <v>0.30745462604679019</v>
      </c>
      <c r="AX7097">
        <f t="shared" ca="1" si="635"/>
        <v>0.96899508795504197</v>
      </c>
    </row>
    <row r="7098" spans="1:50">
      <c r="A7098">
        <f t="shared" ca="1" si="631"/>
        <v>0.88298447475919606</v>
      </c>
      <c r="R7098">
        <f t="shared" ca="1" si="632"/>
        <v>0.14991218541386125</v>
      </c>
      <c r="AH7098">
        <f t="shared" ca="1" si="633"/>
        <v>30.960782371082953</v>
      </c>
      <c r="AI7098">
        <f t="shared" ca="1" si="634"/>
        <v>0.81875409603936722</v>
      </c>
      <c r="AX7098">
        <f t="shared" ca="1" si="635"/>
        <v>7.6165197869664553E-2</v>
      </c>
    </row>
    <row r="7099" spans="1:50">
      <c r="A7099">
        <f t="shared" ca="1" si="631"/>
        <v>5.3367685609577165E-2</v>
      </c>
      <c r="R7099">
        <f t="shared" ca="1" si="632"/>
        <v>-0.15180414423153707</v>
      </c>
      <c r="AH7099">
        <f t="shared" ca="1" si="633"/>
        <v>12.247142256897476</v>
      </c>
      <c r="AI7099">
        <f t="shared" ca="1" si="634"/>
        <v>0.28736086611453182</v>
      </c>
      <c r="AX7099">
        <f t="shared" ca="1" si="635"/>
        <v>2.0682855749231526</v>
      </c>
    </row>
    <row r="7100" spans="1:50">
      <c r="A7100">
        <f t="shared" ca="1" si="631"/>
        <v>0.70643025458615849</v>
      </c>
      <c r="R7100">
        <f t="shared" ca="1" si="632"/>
        <v>0.31621432633909136</v>
      </c>
      <c r="AH7100">
        <f t="shared" ca="1" si="633"/>
        <v>15.986372039432197</v>
      </c>
      <c r="AI7100">
        <f t="shared" ca="1" si="634"/>
        <v>0.42153655648004018</v>
      </c>
      <c r="AX7100">
        <f t="shared" ca="1" si="635"/>
        <v>0.30325948734941321</v>
      </c>
    </row>
    <row r="7101" spans="1:50">
      <c r="A7101">
        <f t="shared" ca="1" si="631"/>
        <v>0.93358185854407738</v>
      </c>
      <c r="R7101">
        <f t="shared" ca="1" si="632"/>
        <v>0.85331052449470113</v>
      </c>
      <c r="AH7101">
        <f t="shared" ca="1" si="633"/>
        <v>3.4079837267467421</v>
      </c>
      <c r="AI7101">
        <f t="shared" ca="1" si="634"/>
        <v>2.3228706163541224E-2</v>
      </c>
      <c r="AX7101">
        <f t="shared" ca="1" si="635"/>
        <v>0.45149400241891724</v>
      </c>
    </row>
    <row r="7102" spans="1:50">
      <c r="A7102">
        <f t="shared" ca="1" si="631"/>
        <v>0.3498473612496299</v>
      </c>
      <c r="R7102">
        <f t="shared" ca="1" si="632"/>
        <v>-0.51418524217676198</v>
      </c>
      <c r="AH7102">
        <f t="shared" ca="1" si="633"/>
        <v>33.714974905357906</v>
      </c>
      <c r="AI7102">
        <f t="shared" ca="1" si="634"/>
        <v>0.86739897883343864</v>
      </c>
      <c r="AX7102">
        <f t="shared" ca="1" si="635"/>
        <v>1.7201255297942002</v>
      </c>
    </row>
    <row r="7103" spans="1:50">
      <c r="A7103">
        <f t="shared" ca="1" si="631"/>
        <v>0.83964716965569552</v>
      </c>
      <c r="R7103">
        <f t="shared" ca="1" si="632"/>
        <v>-1.2137221578177007</v>
      </c>
      <c r="AH7103">
        <f t="shared" ca="1" si="633"/>
        <v>12.506118027096612</v>
      </c>
      <c r="AI7103">
        <f t="shared" ca="1" si="634"/>
        <v>0.29710440730099519</v>
      </c>
      <c r="AX7103">
        <f t="shared" ca="1" si="635"/>
        <v>1.358081060837198</v>
      </c>
    </row>
    <row r="7104" spans="1:50">
      <c r="A7104">
        <f t="shared" ca="1" si="631"/>
        <v>0.91191786877312764</v>
      </c>
      <c r="R7104">
        <f t="shared" ca="1" si="632"/>
        <v>-0.69989898170605958</v>
      </c>
      <c r="AH7104">
        <f t="shared" ca="1" si="633"/>
        <v>30.17803948852422</v>
      </c>
      <c r="AI7104">
        <f t="shared" ca="1" si="634"/>
        <v>0.80354494074074745</v>
      </c>
      <c r="AX7104">
        <f t="shared" ca="1" si="635"/>
        <v>1.5662028699230395</v>
      </c>
    </row>
    <row r="7105" spans="1:50">
      <c r="A7105">
        <f t="shared" ca="1" si="631"/>
        <v>0.74654482076082718</v>
      </c>
      <c r="R7105">
        <f t="shared" ca="1" si="632"/>
        <v>-0.87900771893961704</v>
      </c>
      <c r="AH7105">
        <f t="shared" ca="1" si="633"/>
        <v>16.406338746254512</v>
      </c>
      <c r="AI7105">
        <f t="shared" ca="1" si="634"/>
        <v>0.43573296178429965</v>
      </c>
      <c r="AX7105">
        <f t="shared" ca="1" si="635"/>
        <v>3.3036711813513775</v>
      </c>
    </row>
    <row r="7106" spans="1:50">
      <c r="A7106">
        <f t="shared" ca="1" si="631"/>
        <v>0.33132191954188184</v>
      </c>
      <c r="R7106">
        <f t="shared" ca="1" si="632"/>
        <v>-1.1370723388167945</v>
      </c>
      <c r="AH7106">
        <f t="shared" ca="1" si="633"/>
        <v>26.063882349445883</v>
      </c>
      <c r="AI7106">
        <f t="shared" ca="1" si="634"/>
        <v>0.71353113590941586</v>
      </c>
      <c r="AX7106">
        <f t="shared" ca="1" si="635"/>
        <v>0.43931153323260336</v>
      </c>
    </row>
    <row r="7107" spans="1:50">
      <c r="A7107">
        <f t="shared" ref="A7107:A7170" ca="1" si="636">RAND()</f>
        <v>0.73943368073762861</v>
      </c>
      <c r="R7107">
        <f t="shared" ref="R7107:R7170" ca="1" si="637">_xlfn.NORM.INV(RAND(),0,1)</f>
        <v>2.1100243594971682</v>
      </c>
      <c r="AH7107">
        <f t="shared" ref="AH7107:AH7170" ca="1" si="638">IF(AI7107&lt;$AL$4,$AL$1+SQRT(AI7107*($AL$2-$AL$1)*($AL$3-$AL$1)),$AL$2-SQRT((1-AI7107)*($AL$2-$AL$1)*($AL$2-$AL$3)))</f>
        <v>3.7723670664933557</v>
      </c>
      <c r="AI7107">
        <f t="shared" ref="AI7107:AI7170" ca="1" si="639">RAND()</f>
        <v>2.8461506568727368E-2</v>
      </c>
      <c r="AX7107">
        <f t="shared" ref="AX7107:AX7170" ca="1" si="640">-LN(1-RAND())/$AW$2</f>
        <v>1.3652778766017777</v>
      </c>
    </row>
    <row r="7108" spans="1:50">
      <c r="A7108">
        <f t="shared" ca="1" si="636"/>
        <v>3.970056067071126E-2</v>
      </c>
      <c r="R7108">
        <f t="shared" ca="1" si="637"/>
        <v>0.39844899362193636</v>
      </c>
      <c r="AH7108">
        <f t="shared" ca="1" si="638"/>
        <v>15.423781960788389</v>
      </c>
      <c r="AI7108">
        <f t="shared" ca="1" si="639"/>
        <v>0.40224257305244882</v>
      </c>
      <c r="AX7108">
        <f t="shared" ca="1" si="640"/>
        <v>3.6466461578196512</v>
      </c>
    </row>
    <row r="7109" spans="1:50">
      <c r="A7109">
        <f t="shared" ca="1" si="636"/>
        <v>0.8981911499075832</v>
      </c>
      <c r="R7109">
        <f t="shared" ca="1" si="637"/>
        <v>-0.44953448663387241</v>
      </c>
      <c r="AH7109">
        <f t="shared" ca="1" si="638"/>
        <v>2.8518020210976522</v>
      </c>
      <c r="AI7109">
        <f t="shared" ca="1" si="639"/>
        <v>1.6265549535073309E-2</v>
      </c>
      <c r="AX7109">
        <f t="shared" ca="1" si="640"/>
        <v>3.9989450269273235</v>
      </c>
    </row>
    <row r="7110" spans="1:50">
      <c r="A7110">
        <f t="shared" ca="1" si="636"/>
        <v>0.22466079312210618</v>
      </c>
      <c r="R7110">
        <f t="shared" ca="1" si="637"/>
        <v>-0.57796865711702761</v>
      </c>
      <c r="AH7110">
        <f t="shared" ca="1" si="638"/>
        <v>32.592900743836083</v>
      </c>
      <c r="AI7110">
        <f t="shared" ca="1" si="639"/>
        <v>0.84849644774302879</v>
      </c>
      <c r="AX7110">
        <f t="shared" ca="1" si="640"/>
        <v>0.64310564989591357</v>
      </c>
    </row>
    <row r="7111" spans="1:50">
      <c r="A7111">
        <f t="shared" ca="1" si="636"/>
        <v>0.68270539494887683</v>
      </c>
      <c r="R7111">
        <f t="shared" ca="1" si="637"/>
        <v>0.59626344475455051</v>
      </c>
      <c r="AH7111">
        <f t="shared" ca="1" si="638"/>
        <v>15.350950747398095</v>
      </c>
      <c r="AI7111">
        <f t="shared" ca="1" si="639"/>
        <v>0.39972169294538384</v>
      </c>
      <c r="AX7111">
        <f t="shared" ca="1" si="640"/>
        <v>4.3971687886150068</v>
      </c>
    </row>
    <row r="7112" spans="1:50">
      <c r="A7112">
        <f t="shared" ca="1" si="636"/>
        <v>0.826782613296417</v>
      </c>
      <c r="R7112">
        <f t="shared" ca="1" si="637"/>
        <v>4.5318259121381689E-2</v>
      </c>
      <c r="AH7112">
        <f t="shared" ca="1" si="638"/>
        <v>16.409342051392429</v>
      </c>
      <c r="AI7112">
        <f t="shared" ca="1" si="639"/>
        <v>0.43583384928982338</v>
      </c>
      <c r="AX7112">
        <f t="shared" ca="1" si="640"/>
        <v>1.6590633892803248</v>
      </c>
    </row>
    <row r="7113" spans="1:50">
      <c r="A7113">
        <f t="shared" ca="1" si="636"/>
        <v>2.5843894231886266E-2</v>
      </c>
      <c r="R7113">
        <f t="shared" ca="1" si="637"/>
        <v>0.47893513444461261</v>
      </c>
      <c r="AH7113">
        <f t="shared" ca="1" si="638"/>
        <v>9.5625830664823752</v>
      </c>
      <c r="AI7113">
        <f t="shared" ca="1" si="639"/>
        <v>0.18288598980675097</v>
      </c>
      <c r="AX7113">
        <f t="shared" ca="1" si="640"/>
        <v>1.5180395346181106</v>
      </c>
    </row>
    <row r="7114" spans="1:50">
      <c r="A7114">
        <f t="shared" ca="1" si="636"/>
        <v>0.56782399996063571</v>
      </c>
      <c r="R7114">
        <f t="shared" ca="1" si="637"/>
        <v>-0.41576513828012734</v>
      </c>
      <c r="AH7114">
        <f t="shared" ca="1" si="638"/>
        <v>38.130345585356302</v>
      </c>
      <c r="AI7114">
        <f t="shared" ca="1" si="639"/>
        <v>0.92955565203846469</v>
      </c>
      <c r="AX7114">
        <f t="shared" ca="1" si="640"/>
        <v>1.7452627689671303</v>
      </c>
    </row>
    <row r="7115" spans="1:50">
      <c r="A7115">
        <f t="shared" ca="1" si="636"/>
        <v>0.54346373203373666</v>
      </c>
      <c r="R7115">
        <f t="shared" ca="1" si="637"/>
        <v>-0.7078274199992457</v>
      </c>
      <c r="AH7115">
        <f t="shared" ca="1" si="638"/>
        <v>20.992534181121169</v>
      </c>
      <c r="AI7115">
        <f t="shared" ca="1" si="639"/>
        <v>0.57928346338328807</v>
      </c>
      <c r="AX7115">
        <f t="shared" ca="1" si="640"/>
        <v>0.58163296630201566</v>
      </c>
    </row>
    <row r="7116" spans="1:50">
      <c r="A7116">
        <f t="shared" ca="1" si="636"/>
        <v>0.70657935324525878</v>
      </c>
      <c r="R7116">
        <f t="shared" ca="1" si="637"/>
        <v>-2.253039145484975</v>
      </c>
      <c r="AH7116">
        <f t="shared" ca="1" si="638"/>
        <v>14.288076139257115</v>
      </c>
      <c r="AI7116">
        <f t="shared" ca="1" si="639"/>
        <v>0.36232924708225156</v>
      </c>
      <c r="AX7116">
        <f t="shared" ca="1" si="640"/>
        <v>2.6620280423144353</v>
      </c>
    </row>
    <row r="7117" spans="1:50">
      <c r="A7117">
        <f t="shared" ca="1" si="636"/>
        <v>0.51088826032567325</v>
      </c>
      <c r="R7117">
        <f t="shared" ca="1" si="637"/>
        <v>-1.4864320639431268</v>
      </c>
      <c r="AH7117">
        <f t="shared" ca="1" si="638"/>
        <v>28.54342252996685</v>
      </c>
      <c r="AI7117">
        <f t="shared" ca="1" si="639"/>
        <v>0.76980764163623294</v>
      </c>
      <c r="AX7117">
        <f t="shared" ca="1" si="640"/>
        <v>4.5492485955374109</v>
      </c>
    </row>
    <row r="7118" spans="1:50">
      <c r="A7118">
        <f t="shared" ca="1" si="636"/>
        <v>0.84690414742490516</v>
      </c>
      <c r="R7118">
        <f t="shared" ca="1" si="637"/>
        <v>-0.33721860772873313</v>
      </c>
      <c r="AH7118">
        <f t="shared" ca="1" si="638"/>
        <v>12.181345991880733</v>
      </c>
      <c r="AI7118">
        <f t="shared" ca="1" si="639"/>
        <v>0.28487470450708219</v>
      </c>
      <c r="AX7118">
        <f t="shared" ca="1" si="640"/>
        <v>0.60627697660304669</v>
      </c>
    </row>
    <row r="7119" spans="1:50">
      <c r="A7119">
        <f t="shared" ca="1" si="636"/>
        <v>0.84947713713966544</v>
      </c>
      <c r="R7119">
        <f t="shared" ca="1" si="637"/>
        <v>3.705189507619619E-2</v>
      </c>
      <c r="AH7119">
        <f t="shared" ca="1" si="638"/>
        <v>28.474558719909552</v>
      </c>
      <c r="AI7119">
        <f t="shared" ca="1" si="639"/>
        <v>0.76832768884868907</v>
      </c>
      <c r="AX7119">
        <f t="shared" ca="1" si="640"/>
        <v>1.5467847588597394</v>
      </c>
    </row>
    <row r="7120" spans="1:50">
      <c r="A7120">
        <f t="shared" ca="1" si="636"/>
        <v>0.73911584703710687</v>
      </c>
      <c r="R7120">
        <f t="shared" ca="1" si="637"/>
        <v>0.54629855683796391</v>
      </c>
      <c r="AH7120">
        <f t="shared" ca="1" si="638"/>
        <v>41.330759101268612</v>
      </c>
      <c r="AI7120">
        <f t="shared" ca="1" si="639"/>
        <v>0.96242213111988151</v>
      </c>
      <c r="AX7120">
        <f t="shared" ca="1" si="640"/>
        <v>1.6813522526495066</v>
      </c>
    </row>
    <row r="7121" spans="1:50">
      <c r="A7121">
        <f t="shared" ca="1" si="636"/>
        <v>0.10460881533017807</v>
      </c>
      <c r="R7121">
        <f t="shared" ca="1" si="637"/>
        <v>-0.2018913264182389</v>
      </c>
      <c r="AH7121">
        <f t="shared" ca="1" si="638"/>
        <v>3.0877361356410478</v>
      </c>
      <c r="AI7121">
        <f t="shared" ca="1" si="639"/>
        <v>1.9068228886687022E-2</v>
      </c>
      <c r="AX7121">
        <f t="shared" ca="1" si="640"/>
        <v>1.0210730307251643</v>
      </c>
    </row>
    <row r="7122" spans="1:50">
      <c r="A7122">
        <f t="shared" ca="1" si="636"/>
        <v>0.69617753808716665</v>
      </c>
      <c r="R7122">
        <f t="shared" ca="1" si="637"/>
        <v>-3.1968323234696903</v>
      </c>
      <c r="AH7122">
        <f t="shared" ca="1" si="638"/>
        <v>35.840010698304148</v>
      </c>
      <c r="AI7122">
        <f t="shared" ca="1" si="639"/>
        <v>0.8997473514879295</v>
      </c>
      <c r="AX7122">
        <f t="shared" ca="1" si="640"/>
        <v>2.941043988278881</v>
      </c>
    </row>
    <row r="7123" spans="1:50">
      <c r="A7123">
        <f t="shared" ca="1" si="636"/>
        <v>0.92031782598443435</v>
      </c>
      <c r="R7123">
        <f t="shared" ca="1" si="637"/>
        <v>-9.2771074392611202E-2</v>
      </c>
      <c r="AH7123">
        <f t="shared" ca="1" si="638"/>
        <v>5.2037391824295893</v>
      </c>
      <c r="AI7123">
        <f t="shared" ca="1" si="639"/>
        <v>5.4157802957505941E-2</v>
      </c>
      <c r="AX7123">
        <f t="shared" ca="1" si="640"/>
        <v>0.10571183128710072</v>
      </c>
    </row>
    <row r="7124" spans="1:50">
      <c r="A7124">
        <f t="shared" ca="1" si="636"/>
        <v>0.85123432976546487</v>
      </c>
      <c r="R7124">
        <f t="shared" ca="1" si="637"/>
        <v>-1.2179574028897644</v>
      </c>
      <c r="AH7124">
        <f t="shared" ca="1" si="638"/>
        <v>12.019628032802949</v>
      </c>
      <c r="AI7124">
        <f t="shared" ca="1" si="639"/>
        <v>0.27874567261667627</v>
      </c>
      <c r="AX7124">
        <f t="shared" ca="1" si="640"/>
        <v>0.14088952815178749</v>
      </c>
    </row>
    <row r="7125" spans="1:50">
      <c r="A7125">
        <f t="shared" ca="1" si="636"/>
        <v>0.46259347802199891</v>
      </c>
      <c r="R7125">
        <f t="shared" ca="1" si="637"/>
        <v>-3.2914285360947544E-2</v>
      </c>
      <c r="AH7125">
        <f t="shared" ca="1" si="638"/>
        <v>10.662639042404109</v>
      </c>
      <c r="AI7125">
        <f t="shared" ca="1" si="639"/>
        <v>0.22628601644590518</v>
      </c>
      <c r="AX7125">
        <f t="shared" ca="1" si="640"/>
        <v>4.6296089335856525</v>
      </c>
    </row>
    <row r="7126" spans="1:50">
      <c r="A7126">
        <f t="shared" ca="1" si="636"/>
        <v>0.53688048002276245</v>
      </c>
      <c r="R7126">
        <f t="shared" ca="1" si="637"/>
        <v>1.2676629090450382</v>
      </c>
      <c r="AH7126">
        <f t="shared" ca="1" si="638"/>
        <v>29.808814432999185</v>
      </c>
      <c r="AI7126">
        <f t="shared" ca="1" si="639"/>
        <v>0.79615801269946895</v>
      </c>
      <c r="AX7126">
        <f t="shared" ca="1" si="640"/>
        <v>2.3170293029067577</v>
      </c>
    </row>
    <row r="7127" spans="1:50">
      <c r="A7127">
        <f t="shared" ca="1" si="636"/>
        <v>0.91092055776777847</v>
      </c>
      <c r="R7127">
        <f t="shared" ca="1" si="637"/>
        <v>0.41476935656434855</v>
      </c>
      <c r="AH7127">
        <f t="shared" ca="1" si="638"/>
        <v>32.181548450362158</v>
      </c>
      <c r="AI7127">
        <f t="shared" ca="1" si="639"/>
        <v>0.84125139218660439</v>
      </c>
      <c r="AX7127">
        <f t="shared" ca="1" si="640"/>
        <v>2.5386007943427966</v>
      </c>
    </row>
    <row r="7128" spans="1:50">
      <c r="A7128">
        <f t="shared" ca="1" si="636"/>
        <v>0.11354504767009022</v>
      </c>
      <c r="R7128">
        <f t="shared" ca="1" si="637"/>
        <v>1.1150480821938267</v>
      </c>
      <c r="AH7128">
        <f t="shared" ca="1" si="638"/>
        <v>29.804323951487149</v>
      </c>
      <c r="AI7128">
        <f t="shared" ca="1" si="639"/>
        <v>0.79606733447176214</v>
      </c>
      <c r="AX7128">
        <f t="shared" ca="1" si="640"/>
        <v>0.33295428819301331</v>
      </c>
    </row>
    <row r="7129" spans="1:50">
      <c r="A7129">
        <f t="shared" ca="1" si="636"/>
        <v>0.24292543683679302</v>
      </c>
      <c r="R7129">
        <f t="shared" ca="1" si="637"/>
        <v>0.15799126638526875</v>
      </c>
      <c r="AH7129">
        <f t="shared" ca="1" si="638"/>
        <v>1.3055626051422551</v>
      </c>
      <c r="AI7129">
        <f t="shared" ca="1" si="639"/>
        <v>3.4089874318916635E-3</v>
      </c>
      <c r="AX7129">
        <f t="shared" ca="1" si="640"/>
        <v>3.713141824365477</v>
      </c>
    </row>
    <row r="7130" spans="1:50">
      <c r="A7130">
        <f t="shared" ca="1" si="636"/>
        <v>0.19753509104246725</v>
      </c>
      <c r="R7130">
        <f t="shared" ca="1" si="637"/>
        <v>0.37471323364839992</v>
      </c>
      <c r="AH7130">
        <f t="shared" ca="1" si="638"/>
        <v>15.813610744037838</v>
      </c>
      <c r="AI7130">
        <f t="shared" ca="1" si="639"/>
        <v>0.41564539481991747</v>
      </c>
      <c r="AX7130">
        <f t="shared" ca="1" si="640"/>
        <v>6.4794643185453027E-2</v>
      </c>
    </row>
    <row r="7131" spans="1:50">
      <c r="A7131">
        <f t="shared" ca="1" si="636"/>
        <v>0.30850433037820479</v>
      </c>
      <c r="R7131">
        <f t="shared" ca="1" si="637"/>
        <v>-0.64827183875891548</v>
      </c>
      <c r="AH7131">
        <f t="shared" ca="1" si="638"/>
        <v>38.884708967131807</v>
      </c>
      <c r="AI7131">
        <f t="shared" ca="1" si="639"/>
        <v>0.93822515262731998</v>
      </c>
      <c r="AX7131">
        <f t="shared" ca="1" si="640"/>
        <v>3.2399494487269775</v>
      </c>
    </row>
    <row r="7132" spans="1:50">
      <c r="A7132">
        <f t="shared" ca="1" si="636"/>
        <v>0.32524211498723554</v>
      </c>
      <c r="R7132">
        <f t="shared" ca="1" si="637"/>
        <v>-2.426556236684049</v>
      </c>
      <c r="AH7132">
        <f t="shared" ca="1" si="638"/>
        <v>23.558937551546272</v>
      </c>
      <c r="AI7132">
        <f t="shared" ca="1" si="639"/>
        <v>0.65043510829848505</v>
      </c>
      <c r="AX7132">
        <f t="shared" ca="1" si="640"/>
        <v>3.7533874340405888</v>
      </c>
    </row>
    <row r="7133" spans="1:50">
      <c r="A7133">
        <f t="shared" ca="1" si="636"/>
        <v>0.38927827858999198</v>
      </c>
      <c r="R7133">
        <f t="shared" ca="1" si="637"/>
        <v>-0.47408565405402309</v>
      </c>
      <c r="AH7133">
        <f t="shared" ca="1" si="638"/>
        <v>21.190788985735427</v>
      </c>
      <c r="AI7133">
        <f t="shared" ca="1" si="639"/>
        <v>0.58501468036778836</v>
      </c>
      <c r="AX7133">
        <f t="shared" ca="1" si="640"/>
        <v>1.1254657078926875</v>
      </c>
    </row>
    <row r="7134" spans="1:50">
      <c r="A7134">
        <f t="shared" ca="1" si="636"/>
        <v>0.41637398415467353</v>
      </c>
      <c r="R7134">
        <f t="shared" ca="1" si="637"/>
        <v>0.13083511704411571</v>
      </c>
      <c r="AH7134">
        <f t="shared" ca="1" si="638"/>
        <v>26.749605287215324</v>
      </c>
      <c r="AI7134">
        <f t="shared" ca="1" si="639"/>
        <v>0.72970957284985727</v>
      </c>
      <c r="AX7134">
        <f t="shared" ca="1" si="640"/>
        <v>0.23871098019694734</v>
      </c>
    </row>
    <row r="7135" spans="1:50">
      <c r="A7135">
        <f t="shared" ca="1" si="636"/>
        <v>0.21322227664909243</v>
      </c>
      <c r="R7135">
        <f t="shared" ca="1" si="637"/>
        <v>-1.0972650368001002</v>
      </c>
      <c r="AH7135">
        <f t="shared" ca="1" si="638"/>
        <v>19.99755345881254</v>
      </c>
      <c r="AI7135">
        <f t="shared" ca="1" si="639"/>
        <v>0.54992660077159428</v>
      </c>
      <c r="AX7135">
        <f t="shared" ca="1" si="640"/>
        <v>3.222906640914676</v>
      </c>
    </row>
    <row r="7136" spans="1:50">
      <c r="A7136">
        <f t="shared" ca="1" si="636"/>
        <v>0.41383908899227295</v>
      </c>
      <c r="R7136">
        <f t="shared" ca="1" si="637"/>
        <v>9.103743035367369E-2</v>
      </c>
      <c r="AH7136">
        <f t="shared" ca="1" si="638"/>
        <v>38.90949341881791</v>
      </c>
      <c r="AI7136">
        <f t="shared" ca="1" si="639"/>
        <v>0.93850033188637838</v>
      </c>
      <c r="AX7136">
        <f t="shared" ca="1" si="640"/>
        <v>0.28202703462921291</v>
      </c>
    </row>
    <row r="7137" spans="1:50">
      <c r="A7137">
        <f t="shared" ca="1" si="636"/>
        <v>0.42256603158451722</v>
      </c>
      <c r="R7137">
        <f t="shared" ca="1" si="637"/>
        <v>-0.67792837409980167</v>
      </c>
      <c r="AH7137">
        <f t="shared" ca="1" si="638"/>
        <v>33.732029276519683</v>
      </c>
      <c r="AI7137">
        <f t="shared" ca="1" si="639"/>
        <v>0.86767656426999373</v>
      </c>
      <c r="AX7137">
        <f t="shared" ca="1" si="640"/>
        <v>0.63842844094526452</v>
      </c>
    </row>
    <row r="7138" spans="1:50">
      <c r="A7138">
        <f t="shared" ca="1" si="636"/>
        <v>0.46408996461698593</v>
      </c>
      <c r="R7138">
        <f t="shared" ca="1" si="637"/>
        <v>0.23447156492557009</v>
      </c>
      <c r="AH7138">
        <f t="shared" ca="1" si="638"/>
        <v>17.170490655832175</v>
      </c>
      <c r="AI7138">
        <f t="shared" ca="1" si="639"/>
        <v>0.46111165811059884</v>
      </c>
      <c r="AX7138">
        <f t="shared" ca="1" si="640"/>
        <v>0.57207025217704466</v>
      </c>
    </row>
    <row r="7139" spans="1:50">
      <c r="A7139">
        <f t="shared" ca="1" si="636"/>
        <v>6.7678941490194489E-2</v>
      </c>
      <c r="R7139">
        <f t="shared" ca="1" si="637"/>
        <v>0.28251944457374017</v>
      </c>
      <c r="AH7139">
        <f t="shared" ca="1" si="638"/>
        <v>37.732773565430513</v>
      </c>
      <c r="AI7139">
        <f t="shared" ca="1" si="639"/>
        <v>0.92475757780149981</v>
      </c>
      <c r="AX7139">
        <f t="shared" ca="1" si="640"/>
        <v>1.9708141091427009</v>
      </c>
    </row>
    <row r="7140" spans="1:50">
      <c r="A7140">
        <f t="shared" ca="1" si="636"/>
        <v>0.11410456223173626</v>
      </c>
      <c r="R7140">
        <f t="shared" ca="1" si="637"/>
        <v>0.75700494324093737</v>
      </c>
      <c r="AH7140">
        <f t="shared" ca="1" si="638"/>
        <v>11.998319463101481</v>
      </c>
      <c r="AI7140">
        <f t="shared" ca="1" si="639"/>
        <v>0.27793613818575402</v>
      </c>
      <c r="AX7140">
        <f t="shared" ca="1" si="640"/>
        <v>2.9494626973778155</v>
      </c>
    </row>
    <row r="7141" spans="1:50">
      <c r="A7141">
        <f t="shared" ca="1" si="636"/>
        <v>0.69740677201095258</v>
      </c>
      <c r="R7141">
        <f t="shared" ca="1" si="637"/>
        <v>-0.28268203015698878</v>
      </c>
      <c r="AH7141">
        <f t="shared" ca="1" si="638"/>
        <v>13.701163913598734</v>
      </c>
      <c r="AI7141">
        <f t="shared" ca="1" si="639"/>
        <v>0.34119724938628648</v>
      </c>
      <c r="AX7141">
        <f t="shared" ca="1" si="640"/>
        <v>0.44074718095846982</v>
      </c>
    </row>
    <row r="7142" spans="1:50">
      <c r="A7142">
        <f t="shared" ca="1" si="636"/>
        <v>0.67567063472959676</v>
      </c>
      <c r="R7142">
        <f t="shared" ca="1" si="637"/>
        <v>0.55020806239651032</v>
      </c>
      <c r="AH7142">
        <f t="shared" ca="1" si="638"/>
        <v>23.488120411102546</v>
      </c>
      <c r="AI7142">
        <f t="shared" ca="1" si="639"/>
        <v>0.64856012033190136</v>
      </c>
      <c r="AX7142">
        <f t="shared" ca="1" si="640"/>
        <v>0.25243847868477887</v>
      </c>
    </row>
    <row r="7143" spans="1:50">
      <c r="A7143">
        <f t="shared" ca="1" si="636"/>
        <v>0.55455434956951355</v>
      </c>
      <c r="R7143">
        <f t="shared" ca="1" si="637"/>
        <v>1.728237368313015</v>
      </c>
      <c r="AH7143">
        <f t="shared" ca="1" si="638"/>
        <v>29.947267182518218</v>
      </c>
      <c r="AI7143">
        <f t="shared" ca="1" si="639"/>
        <v>0.79894395327534462</v>
      </c>
      <c r="AX7143">
        <f t="shared" ca="1" si="640"/>
        <v>1.1728105139582146</v>
      </c>
    </row>
    <row r="7144" spans="1:50">
      <c r="A7144">
        <f t="shared" ca="1" si="636"/>
        <v>0.26496474527994818</v>
      </c>
      <c r="R7144">
        <f t="shared" ca="1" si="637"/>
        <v>-0.79076552659207966</v>
      </c>
      <c r="AH7144">
        <f t="shared" ca="1" si="638"/>
        <v>13.430587636299222</v>
      </c>
      <c r="AI7144">
        <f t="shared" ca="1" si="639"/>
        <v>0.33133903968680423</v>
      </c>
      <c r="AX7144">
        <f t="shared" ca="1" si="640"/>
        <v>4.3313141708073832</v>
      </c>
    </row>
    <row r="7145" spans="1:50">
      <c r="A7145">
        <f t="shared" ca="1" si="636"/>
        <v>0.62037561235901295</v>
      </c>
      <c r="R7145">
        <f t="shared" ca="1" si="637"/>
        <v>2.3098023500445395</v>
      </c>
      <c r="AH7145">
        <f t="shared" ca="1" si="638"/>
        <v>36.589668973062984</v>
      </c>
      <c r="AI7145">
        <f t="shared" ca="1" si="639"/>
        <v>0.91008151087398514</v>
      </c>
      <c r="AX7145">
        <f t="shared" ca="1" si="640"/>
        <v>1.9221165919537602</v>
      </c>
    </row>
    <row r="7146" spans="1:50">
      <c r="A7146">
        <f t="shared" ca="1" si="636"/>
        <v>0.99118214996915244</v>
      </c>
      <c r="R7146">
        <f t="shared" ca="1" si="637"/>
        <v>1.2847189803042549</v>
      </c>
      <c r="AH7146">
        <f t="shared" ca="1" si="638"/>
        <v>7.8623608487494403</v>
      </c>
      <c r="AI7146">
        <f t="shared" ca="1" si="639"/>
        <v>0.12363343623189604</v>
      </c>
      <c r="AX7146">
        <f t="shared" ca="1" si="640"/>
        <v>4.3082783215675442E-2</v>
      </c>
    </row>
    <row r="7147" spans="1:50">
      <c r="A7147">
        <f t="shared" ca="1" si="636"/>
        <v>0.29682874078811583</v>
      </c>
      <c r="R7147">
        <f t="shared" ca="1" si="637"/>
        <v>-1.3616375795406206</v>
      </c>
      <c r="AH7147">
        <f t="shared" ca="1" si="638"/>
        <v>5.4235442813280166</v>
      </c>
      <c r="AI7147">
        <f t="shared" ca="1" si="639"/>
        <v>5.8829665143051657E-2</v>
      </c>
      <c r="AX7147">
        <f t="shared" ca="1" si="640"/>
        <v>2.0532874463306729</v>
      </c>
    </row>
    <row r="7148" spans="1:50">
      <c r="A7148">
        <f t="shared" ca="1" si="636"/>
        <v>0.51118565706097252</v>
      </c>
      <c r="R7148">
        <f t="shared" ca="1" si="637"/>
        <v>-2.3137558673906264</v>
      </c>
      <c r="AH7148">
        <f t="shared" ca="1" si="638"/>
        <v>18.033771436627752</v>
      </c>
      <c r="AI7148">
        <f t="shared" ca="1" si="639"/>
        <v>0.48908011571712218</v>
      </c>
      <c r="AX7148">
        <f t="shared" ca="1" si="640"/>
        <v>1.8525677185835778</v>
      </c>
    </row>
    <row r="7149" spans="1:50">
      <c r="A7149">
        <f t="shared" ca="1" si="636"/>
        <v>0.99863629541580934</v>
      </c>
      <c r="R7149">
        <f t="shared" ca="1" si="637"/>
        <v>0.66784073707622404</v>
      </c>
      <c r="AH7149">
        <f t="shared" ca="1" si="638"/>
        <v>47.280043586659154</v>
      </c>
      <c r="AI7149">
        <f t="shared" ca="1" si="639"/>
        <v>0.99630091855476299</v>
      </c>
      <c r="AX7149">
        <f t="shared" ca="1" si="640"/>
        <v>1.6759592574685624</v>
      </c>
    </row>
    <row r="7150" spans="1:50">
      <c r="A7150">
        <f t="shared" ca="1" si="636"/>
        <v>0.46178757345705701</v>
      </c>
      <c r="R7150">
        <f t="shared" ca="1" si="637"/>
        <v>-0.50508660982583309</v>
      </c>
      <c r="AH7150">
        <f t="shared" ca="1" si="638"/>
        <v>41.866777886685533</v>
      </c>
      <c r="AI7150">
        <f t="shared" ca="1" si="639"/>
        <v>0.96692534902774629</v>
      </c>
      <c r="AX7150">
        <f t="shared" ca="1" si="640"/>
        <v>2.6899919143943265</v>
      </c>
    </row>
    <row r="7151" spans="1:50">
      <c r="A7151">
        <f t="shared" ca="1" si="636"/>
        <v>4.284616263162333E-2</v>
      </c>
      <c r="R7151">
        <f t="shared" ca="1" si="637"/>
        <v>-0.36681804787164313</v>
      </c>
      <c r="AH7151">
        <f t="shared" ca="1" si="638"/>
        <v>15.212036871686657</v>
      </c>
      <c r="AI7151">
        <f t="shared" ca="1" si="639"/>
        <v>0.39489881069155564</v>
      </c>
      <c r="AX7151">
        <f t="shared" ca="1" si="640"/>
        <v>8.3913126053636855</v>
      </c>
    </row>
    <row r="7152" spans="1:50">
      <c r="A7152">
        <f t="shared" ca="1" si="636"/>
        <v>0.3664619911941096</v>
      </c>
      <c r="R7152">
        <f t="shared" ca="1" si="637"/>
        <v>0.60690434575467012</v>
      </c>
      <c r="AH7152">
        <f t="shared" ca="1" si="638"/>
        <v>19.500542514693347</v>
      </c>
      <c r="AI7152">
        <f t="shared" ca="1" si="639"/>
        <v>0.53489154655098592</v>
      </c>
      <c r="AX7152">
        <f t="shared" ca="1" si="640"/>
        <v>0.67809206551230161</v>
      </c>
    </row>
    <row r="7153" spans="1:50">
      <c r="A7153">
        <f t="shared" ca="1" si="636"/>
        <v>0.28607833872431199</v>
      </c>
      <c r="R7153">
        <f t="shared" ca="1" si="637"/>
        <v>-1.2284736335469126</v>
      </c>
      <c r="AH7153">
        <f t="shared" ca="1" si="638"/>
        <v>40.280905377272575</v>
      </c>
      <c r="AI7153">
        <f t="shared" ca="1" si="639"/>
        <v>0.95276959985723542</v>
      </c>
      <c r="AX7153">
        <f t="shared" ca="1" si="640"/>
        <v>0.52007922194480583</v>
      </c>
    </row>
    <row r="7154" spans="1:50">
      <c r="A7154">
        <f t="shared" ca="1" si="636"/>
        <v>0.64369448481892388</v>
      </c>
      <c r="R7154">
        <f t="shared" ca="1" si="637"/>
        <v>-0.35221582771489501</v>
      </c>
      <c r="AH7154">
        <f t="shared" ca="1" si="638"/>
        <v>26.000130006503678</v>
      </c>
      <c r="AI7154">
        <f t="shared" ca="1" si="639"/>
        <v>0.71200312014763745</v>
      </c>
      <c r="AX7154">
        <f t="shared" ca="1" si="640"/>
        <v>4.4115669194418681</v>
      </c>
    </row>
    <row r="7155" spans="1:50">
      <c r="A7155">
        <f t="shared" ca="1" si="636"/>
        <v>0.40760634825794617</v>
      </c>
      <c r="R7155">
        <f t="shared" ca="1" si="637"/>
        <v>-0.92848526051535907</v>
      </c>
      <c r="AH7155">
        <f t="shared" ca="1" si="638"/>
        <v>24.175498064499649</v>
      </c>
      <c r="AI7155">
        <f t="shared" ca="1" si="639"/>
        <v>0.66654754989166931</v>
      </c>
      <c r="AX7155">
        <f t="shared" ca="1" si="640"/>
        <v>0.98295837316037982</v>
      </c>
    </row>
    <row r="7156" spans="1:50">
      <c r="A7156">
        <f t="shared" ca="1" si="636"/>
        <v>0.78642103762516513</v>
      </c>
      <c r="R7156">
        <f t="shared" ca="1" si="637"/>
        <v>-0.46955774145281448</v>
      </c>
      <c r="AH7156">
        <f t="shared" ca="1" si="638"/>
        <v>14.711745140932699</v>
      </c>
      <c r="AI7156">
        <f t="shared" ca="1" si="639"/>
        <v>0.37736953450075661</v>
      </c>
      <c r="AX7156">
        <f t="shared" ca="1" si="640"/>
        <v>4.8441411600495021</v>
      </c>
    </row>
    <row r="7157" spans="1:50">
      <c r="A7157">
        <f t="shared" ca="1" si="636"/>
        <v>0.85282943085356633</v>
      </c>
      <c r="R7157">
        <f t="shared" ca="1" si="637"/>
        <v>0.35299489982283805</v>
      </c>
      <c r="AH7157">
        <f t="shared" ca="1" si="638"/>
        <v>28.112942460358045</v>
      </c>
      <c r="AI7157">
        <f t="shared" ca="1" si="639"/>
        <v>0.76047835612820114</v>
      </c>
      <c r="AX7157">
        <f t="shared" ca="1" si="640"/>
        <v>5.4507652686127708</v>
      </c>
    </row>
    <row r="7158" spans="1:50">
      <c r="A7158">
        <f t="shared" ca="1" si="636"/>
        <v>0.41724206346874126</v>
      </c>
      <c r="R7158">
        <f t="shared" ca="1" si="637"/>
        <v>-0.72679254940795568</v>
      </c>
      <c r="AH7158">
        <f t="shared" ca="1" si="638"/>
        <v>32.555488384526811</v>
      </c>
      <c r="AI7158">
        <f t="shared" ca="1" si="639"/>
        <v>0.84784450724881044</v>
      </c>
      <c r="AX7158">
        <f t="shared" ca="1" si="640"/>
        <v>0.17824181723713092</v>
      </c>
    </row>
    <row r="7159" spans="1:50">
      <c r="A7159">
        <f t="shared" ca="1" si="636"/>
        <v>0.76585783077100511</v>
      </c>
      <c r="R7159">
        <f t="shared" ca="1" si="637"/>
        <v>-0.65982796873084193</v>
      </c>
      <c r="AH7159">
        <f t="shared" ca="1" si="638"/>
        <v>21.077508026550813</v>
      </c>
      <c r="AI7159">
        <f t="shared" ca="1" si="639"/>
        <v>0.58174472902288366</v>
      </c>
      <c r="AX7159">
        <f t="shared" ca="1" si="640"/>
        <v>0.97314769955925273</v>
      </c>
    </row>
    <row r="7160" spans="1:50">
      <c r="A7160">
        <f t="shared" ca="1" si="636"/>
        <v>0.52955246297101699</v>
      </c>
      <c r="R7160">
        <f t="shared" ca="1" si="637"/>
        <v>1.3080874248045025</v>
      </c>
      <c r="AH7160">
        <f t="shared" ca="1" si="638"/>
        <v>37.132416377175261</v>
      </c>
      <c r="AI7160">
        <f t="shared" ca="1" si="639"/>
        <v>0.91721264585480633</v>
      </c>
      <c r="AX7160">
        <f t="shared" ca="1" si="640"/>
        <v>8.3956308691055437</v>
      </c>
    </row>
    <row r="7161" spans="1:50">
      <c r="A7161">
        <f t="shared" ca="1" si="636"/>
        <v>0.93585303727697189</v>
      </c>
      <c r="R7161">
        <f t="shared" ca="1" si="637"/>
        <v>0.6503159933512197</v>
      </c>
      <c r="AH7161">
        <f t="shared" ca="1" si="638"/>
        <v>4.2649215061540335</v>
      </c>
      <c r="AI7161">
        <f t="shared" ca="1" si="639"/>
        <v>3.6379110907310386E-2</v>
      </c>
      <c r="AX7161">
        <f t="shared" ca="1" si="640"/>
        <v>1.8436231795684286</v>
      </c>
    </row>
    <row r="7162" spans="1:50">
      <c r="A7162">
        <f t="shared" ca="1" si="636"/>
        <v>0.72825264399010159</v>
      </c>
      <c r="R7162">
        <f t="shared" ca="1" si="637"/>
        <v>-0.77352543109332361</v>
      </c>
      <c r="AH7162">
        <f t="shared" ca="1" si="638"/>
        <v>16.067287499787</v>
      </c>
      <c r="AI7162">
        <f t="shared" ca="1" si="639"/>
        <v>0.42428551118894409</v>
      </c>
      <c r="AX7162">
        <f t="shared" ca="1" si="640"/>
        <v>9.1410164616961325</v>
      </c>
    </row>
    <row r="7163" spans="1:50">
      <c r="A7163">
        <f t="shared" ca="1" si="636"/>
        <v>0.45275527635790569</v>
      </c>
      <c r="R7163">
        <f t="shared" ca="1" si="637"/>
        <v>0.69507026966517227</v>
      </c>
      <c r="AH7163">
        <f t="shared" ca="1" si="638"/>
        <v>22.795065290948894</v>
      </c>
      <c r="AI7163">
        <f t="shared" ca="1" si="639"/>
        <v>0.62994576373813327</v>
      </c>
      <c r="AX7163">
        <f t="shared" ca="1" si="640"/>
        <v>4.390048037967851E-2</v>
      </c>
    </row>
    <row r="7164" spans="1:50">
      <c r="A7164">
        <f t="shared" ca="1" si="636"/>
        <v>0.29356308924470553</v>
      </c>
      <c r="R7164">
        <f t="shared" ca="1" si="637"/>
        <v>0.80526435749680714</v>
      </c>
      <c r="AH7164">
        <f t="shared" ca="1" si="638"/>
        <v>20.504271074021496</v>
      </c>
      <c r="AI7164">
        <f t="shared" ca="1" si="639"/>
        <v>0.56500098756259742</v>
      </c>
      <c r="AX7164">
        <f t="shared" ca="1" si="640"/>
        <v>1.4551020269463788</v>
      </c>
    </row>
    <row r="7165" spans="1:50">
      <c r="A7165">
        <f t="shared" ca="1" si="636"/>
        <v>0.94325394255383022</v>
      </c>
      <c r="R7165">
        <f t="shared" ca="1" si="637"/>
        <v>-0.7459560554394854</v>
      </c>
      <c r="AH7165">
        <f t="shared" ca="1" si="638"/>
        <v>4.5919110422240266</v>
      </c>
      <c r="AI7165">
        <f t="shared" ca="1" si="639"/>
        <v>4.21712940393979E-2</v>
      </c>
      <c r="AX7165">
        <f t="shared" ca="1" si="640"/>
        <v>0.87062358998654399</v>
      </c>
    </row>
    <row r="7166" spans="1:50">
      <c r="A7166">
        <f t="shared" ca="1" si="636"/>
        <v>0.79373458793995166</v>
      </c>
      <c r="R7166">
        <f t="shared" ca="1" si="637"/>
        <v>0.6645731375344246</v>
      </c>
      <c r="AH7166">
        <f t="shared" ca="1" si="638"/>
        <v>38.727981253189967</v>
      </c>
      <c r="AI7166">
        <f t="shared" ca="1" si="639"/>
        <v>0.93647079668578159</v>
      </c>
      <c r="AX7166">
        <f t="shared" ca="1" si="640"/>
        <v>1.5921752117180088</v>
      </c>
    </row>
    <row r="7167" spans="1:50">
      <c r="A7167">
        <f t="shared" ca="1" si="636"/>
        <v>0.35441630131867397</v>
      </c>
      <c r="R7167">
        <f t="shared" ca="1" si="637"/>
        <v>-1.9284696383073134</v>
      </c>
      <c r="AH7167">
        <f t="shared" ca="1" si="638"/>
        <v>16.448114222588053</v>
      </c>
      <c r="AI7167">
        <f t="shared" ca="1" si="639"/>
        <v>0.43713548038975103</v>
      </c>
      <c r="AX7167">
        <f t="shared" ca="1" si="640"/>
        <v>8.9877899239564059</v>
      </c>
    </row>
    <row r="7168" spans="1:50">
      <c r="A7168">
        <f t="shared" ca="1" si="636"/>
        <v>0.50013002548594798</v>
      </c>
      <c r="R7168">
        <f t="shared" ca="1" si="637"/>
        <v>0.8049182607666302</v>
      </c>
      <c r="AH7168">
        <f t="shared" ca="1" si="638"/>
        <v>38.018109135041584</v>
      </c>
      <c r="AI7168">
        <f t="shared" ca="1" si="639"/>
        <v>0.92821714565011304</v>
      </c>
      <c r="AX7168">
        <f t="shared" ca="1" si="640"/>
        <v>3.8230908551656975</v>
      </c>
    </row>
    <row r="7169" spans="1:50">
      <c r="A7169">
        <f t="shared" ca="1" si="636"/>
        <v>0.69093186846955745</v>
      </c>
      <c r="R7169">
        <f t="shared" ca="1" si="637"/>
        <v>8.2437609952995775E-2</v>
      </c>
      <c r="AH7169">
        <f t="shared" ca="1" si="638"/>
        <v>12.825051685167118</v>
      </c>
      <c r="AI7169">
        <f t="shared" ca="1" si="639"/>
        <v>0.30901160889475188</v>
      </c>
      <c r="AX7169">
        <f t="shared" ca="1" si="640"/>
        <v>4.0825509649520004</v>
      </c>
    </row>
    <row r="7170" spans="1:50">
      <c r="A7170">
        <f t="shared" ca="1" si="636"/>
        <v>0.93548885312471552</v>
      </c>
      <c r="R7170">
        <f t="shared" ca="1" si="637"/>
        <v>1.1561340397784376</v>
      </c>
      <c r="AH7170">
        <f t="shared" ca="1" si="638"/>
        <v>16.80226265176416</v>
      </c>
      <c r="AI7170">
        <f t="shared" ca="1" si="639"/>
        <v>0.44895511747877359</v>
      </c>
      <c r="AX7170">
        <f t="shared" ca="1" si="640"/>
        <v>3.0771116150587741</v>
      </c>
    </row>
    <row r="7171" spans="1:50">
      <c r="A7171">
        <f t="shared" ref="A7171:A7234" ca="1" si="641">RAND()</f>
        <v>0.14005323522157986</v>
      </c>
      <c r="R7171">
        <f t="shared" ref="R7171:R7234" ca="1" si="642">_xlfn.NORM.INV(RAND(),0,1)</f>
        <v>-1.5549691374423453</v>
      </c>
      <c r="AH7171">
        <f t="shared" ref="AH7171:AH7234" ca="1" si="643">IF(AI7171&lt;$AL$4,$AL$1+SQRT(AI7171*($AL$2-$AL$1)*($AL$3-$AL$1)),$AL$2-SQRT((1-AI7171)*($AL$2-$AL$1)*($AL$2-$AL$3)))</f>
        <v>9.2849204973339319</v>
      </c>
      <c r="AI7171">
        <f t="shared" ref="AI7171:AI7234" ca="1" si="644">RAND()</f>
        <v>0.1724194972836236</v>
      </c>
      <c r="AX7171">
        <f t="shared" ref="AX7171:AX7234" ca="1" si="645">-LN(1-RAND())/$AW$2</f>
        <v>0.35342294010759495</v>
      </c>
    </row>
    <row r="7172" spans="1:50">
      <c r="A7172">
        <f t="shared" ca="1" si="641"/>
        <v>0.29731352601851857</v>
      </c>
      <c r="R7172">
        <f t="shared" ca="1" si="642"/>
        <v>-0.70140029495095713</v>
      </c>
      <c r="AH7172">
        <f t="shared" ca="1" si="643"/>
        <v>24.017538446196031</v>
      </c>
      <c r="AI7172">
        <f t="shared" ca="1" si="644"/>
        <v>0.66245584580254935</v>
      </c>
      <c r="AX7172">
        <f t="shared" ca="1" si="645"/>
        <v>1.6538799778570377</v>
      </c>
    </row>
    <row r="7173" spans="1:50">
      <c r="A7173">
        <f t="shared" ca="1" si="641"/>
        <v>0.59627028342155497</v>
      </c>
      <c r="R7173">
        <f t="shared" ca="1" si="642"/>
        <v>0.60139143339302215</v>
      </c>
      <c r="AH7173">
        <f t="shared" ca="1" si="643"/>
        <v>22.734353829627452</v>
      </c>
      <c r="AI7173">
        <f t="shared" ca="1" si="644"/>
        <v>0.62829226945602445</v>
      </c>
      <c r="AX7173">
        <f t="shared" ca="1" si="645"/>
        <v>0.83897471402299761</v>
      </c>
    </row>
    <row r="7174" spans="1:50">
      <c r="A7174">
        <f t="shared" ca="1" si="641"/>
        <v>0.91575977833854272</v>
      </c>
      <c r="R7174">
        <f t="shared" ca="1" si="642"/>
        <v>0.13331568995766135</v>
      </c>
      <c r="AH7174">
        <f t="shared" ca="1" si="643"/>
        <v>7.7005899851481701</v>
      </c>
      <c r="AI7174">
        <f t="shared" ca="1" si="644"/>
        <v>0.11859817223872859</v>
      </c>
      <c r="AX7174">
        <f t="shared" ca="1" si="645"/>
        <v>1.5310942584950855</v>
      </c>
    </row>
    <row r="7175" spans="1:50">
      <c r="A7175">
        <f t="shared" ca="1" si="641"/>
        <v>0.48632129870196816</v>
      </c>
      <c r="R7175">
        <f t="shared" ca="1" si="642"/>
        <v>1.0269405069212927</v>
      </c>
      <c r="AH7175">
        <f t="shared" ca="1" si="643"/>
        <v>1.4675972972483105</v>
      </c>
      <c r="AI7175">
        <f t="shared" ca="1" si="644"/>
        <v>4.3076836537810914E-3</v>
      </c>
      <c r="AX7175">
        <f t="shared" ca="1" si="645"/>
        <v>6.8732176936628866</v>
      </c>
    </row>
    <row r="7176" spans="1:50">
      <c r="A7176">
        <f t="shared" ca="1" si="641"/>
        <v>0.88775164368647641</v>
      </c>
      <c r="R7176">
        <f t="shared" ca="1" si="642"/>
        <v>-0.18745915213862802</v>
      </c>
      <c r="AH7176">
        <f t="shared" ca="1" si="643"/>
        <v>17.518186977146456</v>
      </c>
      <c r="AI7176">
        <f t="shared" ca="1" si="644"/>
        <v>0.47246591137419103</v>
      </c>
      <c r="AX7176">
        <f t="shared" ca="1" si="645"/>
        <v>0.25154588814268908</v>
      </c>
    </row>
    <row r="7177" spans="1:50">
      <c r="A7177">
        <f t="shared" ca="1" si="641"/>
        <v>0.3093647272904424</v>
      </c>
      <c r="R7177">
        <f t="shared" ca="1" si="642"/>
        <v>0.98015790441059958</v>
      </c>
      <c r="AH7177">
        <f t="shared" ca="1" si="643"/>
        <v>15.603175856963965</v>
      </c>
      <c r="AI7177">
        <f t="shared" ca="1" si="644"/>
        <v>0.40842924443652673</v>
      </c>
      <c r="AX7177">
        <f t="shared" ca="1" si="645"/>
        <v>1.1998243183646833</v>
      </c>
    </row>
    <row r="7178" spans="1:50">
      <c r="A7178">
        <f t="shared" ca="1" si="641"/>
        <v>0.84221328641696858</v>
      </c>
      <c r="R7178">
        <f t="shared" ca="1" si="642"/>
        <v>-1.0809545251828758</v>
      </c>
      <c r="AH7178">
        <f t="shared" ca="1" si="643"/>
        <v>19.657515177202324</v>
      </c>
      <c r="AI7178">
        <f t="shared" ca="1" si="644"/>
        <v>0.5396668073891463</v>
      </c>
      <c r="AX7178">
        <f t="shared" ca="1" si="645"/>
        <v>0.49010203020324611</v>
      </c>
    </row>
    <row r="7179" spans="1:50">
      <c r="A7179">
        <f t="shared" ca="1" si="641"/>
        <v>0.96202719848903129</v>
      </c>
      <c r="R7179">
        <f t="shared" ca="1" si="642"/>
        <v>-0.78601423356905564</v>
      </c>
      <c r="AH7179">
        <f t="shared" ca="1" si="643"/>
        <v>30.522956831030722</v>
      </c>
      <c r="AI7179">
        <f t="shared" ca="1" si="644"/>
        <v>0.81032239469705358</v>
      </c>
      <c r="AX7179">
        <f t="shared" ca="1" si="645"/>
        <v>0.13431826313116108</v>
      </c>
    </row>
    <row r="7180" spans="1:50">
      <c r="A7180">
        <f t="shared" ca="1" si="641"/>
        <v>0.66828696404208165</v>
      </c>
      <c r="R7180">
        <f t="shared" ca="1" si="642"/>
        <v>-1.103617167929251</v>
      </c>
      <c r="AH7180">
        <f t="shared" ca="1" si="643"/>
        <v>21.653406754221592</v>
      </c>
      <c r="AI7180">
        <f t="shared" ca="1" si="644"/>
        <v>0.59823532567919491</v>
      </c>
      <c r="AX7180">
        <f t="shared" ca="1" si="645"/>
        <v>0.34196271476420059</v>
      </c>
    </row>
    <row r="7181" spans="1:50">
      <c r="A7181">
        <f t="shared" ca="1" si="641"/>
        <v>0.24450287241514734</v>
      </c>
      <c r="R7181">
        <f t="shared" ca="1" si="642"/>
        <v>1.7909358559567268</v>
      </c>
      <c r="AH7181">
        <f t="shared" ca="1" si="643"/>
        <v>23.389371150035029</v>
      </c>
      <c r="AI7181">
        <f t="shared" ca="1" si="644"/>
        <v>0.645937216104706</v>
      </c>
      <c r="AX7181">
        <f t="shared" ca="1" si="645"/>
        <v>1.2665372905489976</v>
      </c>
    </row>
    <row r="7182" spans="1:50">
      <c r="A7182">
        <f t="shared" ca="1" si="641"/>
        <v>0.26157645986727973</v>
      </c>
      <c r="R7182">
        <f t="shared" ca="1" si="642"/>
        <v>1.4203542640090951</v>
      </c>
      <c r="AH7182">
        <f t="shared" ca="1" si="643"/>
        <v>10.180409891624478</v>
      </c>
      <c r="AI7182">
        <f t="shared" ca="1" si="644"/>
        <v>0.20720012180048131</v>
      </c>
      <c r="AX7182">
        <f t="shared" ca="1" si="645"/>
        <v>1.5268294364493857</v>
      </c>
    </row>
    <row r="7183" spans="1:50">
      <c r="A7183">
        <f t="shared" ca="1" si="641"/>
        <v>0.99498964580873117</v>
      </c>
      <c r="R7183">
        <f t="shared" ca="1" si="642"/>
        <v>0.52201724950409589</v>
      </c>
      <c r="AH7183">
        <f t="shared" ca="1" si="643"/>
        <v>44.670503078067505</v>
      </c>
      <c r="AI7183">
        <f t="shared" ca="1" si="644"/>
        <v>0.98579823127955601</v>
      </c>
      <c r="AX7183">
        <f t="shared" ca="1" si="645"/>
        <v>1.673955776386792</v>
      </c>
    </row>
    <row r="7184" spans="1:50">
      <c r="A7184">
        <f t="shared" ca="1" si="641"/>
        <v>2.8862036412011682E-2</v>
      </c>
      <c r="R7184">
        <f t="shared" ca="1" si="642"/>
        <v>-0.93729286863113093</v>
      </c>
      <c r="AH7184">
        <f t="shared" ca="1" si="643"/>
        <v>28.983889520052312</v>
      </c>
      <c r="AI7184">
        <f t="shared" ca="1" si="644"/>
        <v>0.77916155014731647</v>
      </c>
      <c r="AX7184">
        <f t="shared" ca="1" si="645"/>
        <v>2.6196535520617448</v>
      </c>
    </row>
    <row r="7185" spans="1:50">
      <c r="A7185">
        <f t="shared" ca="1" si="641"/>
        <v>0.2575910286002755</v>
      </c>
      <c r="R7185">
        <f t="shared" ca="1" si="642"/>
        <v>0.95927865634269704</v>
      </c>
      <c r="AH7185">
        <f t="shared" ca="1" si="643"/>
        <v>18.697959338889206</v>
      </c>
      <c r="AI7185">
        <f t="shared" ca="1" si="644"/>
        <v>0.51009112522508326</v>
      </c>
      <c r="AX7185">
        <f t="shared" ca="1" si="645"/>
        <v>2.5017888263229224</v>
      </c>
    </row>
    <row r="7186" spans="1:50">
      <c r="A7186">
        <f t="shared" ca="1" si="641"/>
        <v>0.50808958978239771</v>
      </c>
      <c r="R7186">
        <f t="shared" ca="1" si="642"/>
        <v>-0.18823756750704917</v>
      </c>
      <c r="AH7186">
        <f t="shared" ca="1" si="643"/>
        <v>31.461425606645783</v>
      </c>
      <c r="AI7186">
        <f t="shared" ca="1" si="644"/>
        <v>0.82816062973103566</v>
      </c>
      <c r="AX7186">
        <f t="shared" ca="1" si="645"/>
        <v>6.3562645035953018</v>
      </c>
    </row>
    <row r="7187" spans="1:50">
      <c r="A7187">
        <f t="shared" ca="1" si="641"/>
        <v>0.15389896644473611</v>
      </c>
      <c r="R7187">
        <f t="shared" ca="1" si="642"/>
        <v>0.9374114691092803</v>
      </c>
      <c r="AH7187">
        <f t="shared" ca="1" si="643"/>
        <v>18.85292234659218</v>
      </c>
      <c r="AI7187">
        <f t="shared" ca="1" si="644"/>
        <v>0.5149297768262916</v>
      </c>
      <c r="AX7187">
        <f t="shared" ca="1" si="645"/>
        <v>0.83028654795044021</v>
      </c>
    </row>
    <row r="7188" spans="1:50">
      <c r="A7188">
        <f t="shared" ca="1" si="641"/>
        <v>0.49040330229815687</v>
      </c>
      <c r="R7188">
        <f t="shared" ca="1" si="642"/>
        <v>0.9430838549097238</v>
      </c>
      <c r="AH7188">
        <f t="shared" ca="1" si="643"/>
        <v>8.961479346068959</v>
      </c>
      <c r="AI7188">
        <f t="shared" ca="1" si="644"/>
        <v>0.16061622414004106</v>
      </c>
      <c r="AX7188">
        <f t="shared" ca="1" si="645"/>
        <v>0.88670277613090465</v>
      </c>
    </row>
    <row r="7189" spans="1:50">
      <c r="A7189">
        <f t="shared" ca="1" si="641"/>
        <v>0.69165047004775626</v>
      </c>
      <c r="R7189">
        <f t="shared" ca="1" si="642"/>
        <v>-0.18630642259795102</v>
      </c>
      <c r="AH7189">
        <f t="shared" ca="1" si="643"/>
        <v>45.329453173197074</v>
      </c>
      <c r="AI7189">
        <f t="shared" ca="1" si="644"/>
        <v>0.98909299616932056</v>
      </c>
      <c r="AX7189">
        <f t="shared" ca="1" si="645"/>
        <v>7.0955507302852369E-2</v>
      </c>
    </row>
    <row r="7190" spans="1:50">
      <c r="A7190">
        <f t="shared" ca="1" si="641"/>
        <v>0.30449276928696867</v>
      </c>
      <c r="R7190">
        <f t="shared" ca="1" si="642"/>
        <v>-1.1109824843111236</v>
      </c>
      <c r="AH7190">
        <f t="shared" ca="1" si="643"/>
        <v>10.948430548519298</v>
      </c>
      <c r="AI7190">
        <f t="shared" ca="1" si="644"/>
        <v>0.23748746168808965</v>
      </c>
      <c r="AX7190">
        <f t="shared" ca="1" si="645"/>
        <v>5.772555982619946</v>
      </c>
    </row>
    <row r="7191" spans="1:50">
      <c r="A7191">
        <f t="shared" ca="1" si="641"/>
        <v>0.49582706085806993</v>
      </c>
      <c r="R7191">
        <f t="shared" ca="1" si="642"/>
        <v>-0.95795742278725315</v>
      </c>
      <c r="AH7191">
        <f t="shared" ca="1" si="643"/>
        <v>13.625954588631231</v>
      </c>
      <c r="AI7191">
        <f t="shared" ca="1" si="644"/>
        <v>0.33846441020584128</v>
      </c>
      <c r="AX7191">
        <f t="shared" ca="1" si="645"/>
        <v>0.54868975242623841</v>
      </c>
    </row>
    <row r="7192" spans="1:50">
      <c r="A7192">
        <f t="shared" ca="1" si="641"/>
        <v>0.51463476619070303</v>
      </c>
      <c r="R7192">
        <f t="shared" ca="1" si="642"/>
        <v>-0.35521776986284243</v>
      </c>
      <c r="AH7192">
        <f t="shared" ca="1" si="643"/>
        <v>17.934511667128007</v>
      </c>
      <c r="AI7192">
        <f t="shared" ca="1" si="644"/>
        <v>0.48590222898722502</v>
      </c>
      <c r="AX7192">
        <f t="shared" ca="1" si="645"/>
        <v>4.9223409806646696</v>
      </c>
    </row>
    <row r="7193" spans="1:50">
      <c r="A7193">
        <f t="shared" ca="1" si="641"/>
        <v>0.57072951046055898</v>
      </c>
      <c r="R7193">
        <f t="shared" ca="1" si="642"/>
        <v>0.18001703896198984</v>
      </c>
      <c r="AH7193">
        <f t="shared" ca="1" si="643"/>
        <v>9.958263873666743</v>
      </c>
      <c r="AI7193">
        <f t="shared" ca="1" si="644"/>
        <v>0.19833403875515232</v>
      </c>
      <c r="AX7193">
        <f t="shared" ca="1" si="645"/>
        <v>0.19353641054753437</v>
      </c>
    </row>
    <row r="7194" spans="1:50">
      <c r="A7194">
        <f t="shared" ca="1" si="641"/>
        <v>0.79458849289586964</v>
      </c>
      <c r="R7194">
        <f t="shared" ca="1" si="642"/>
        <v>-0.30889183164278089</v>
      </c>
      <c r="AH7194">
        <f t="shared" ca="1" si="643"/>
        <v>43.128801524267374</v>
      </c>
      <c r="AI7194">
        <f t="shared" ca="1" si="644"/>
        <v>0.97639331575354482</v>
      </c>
      <c r="AX7194">
        <f t="shared" ca="1" si="645"/>
        <v>1.3624503439439437</v>
      </c>
    </row>
    <row r="7195" spans="1:50">
      <c r="A7195">
        <f t="shared" ca="1" si="641"/>
        <v>0.95147779082507478</v>
      </c>
      <c r="R7195">
        <f t="shared" ca="1" si="642"/>
        <v>0.19447561307494415</v>
      </c>
      <c r="AH7195">
        <f t="shared" ca="1" si="643"/>
        <v>41.990407270137894</v>
      </c>
      <c r="AI7195">
        <f t="shared" ca="1" si="644"/>
        <v>0.96792321215087007</v>
      </c>
      <c r="AX7195">
        <f t="shared" ca="1" si="645"/>
        <v>2.54110301047651</v>
      </c>
    </row>
    <row r="7196" spans="1:50">
      <c r="A7196">
        <f t="shared" ca="1" si="641"/>
        <v>0.1268917845425932</v>
      </c>
      <c r="R7196">
        <f t="shared" ca="1" si="642"/>
        <v>-1.8323441396481879</v>
      </c>
      <c r="AH7196">
        <f t="shared" ca="1" si="643"/>
        <v>18.152325921038525</v>
      </c>
      <c r="AI7196">
        <f t="shared" ca="1" si="644"/>
        <v>0.4928628278801227</v>
      </c>
      <c r="AX7196">
        <f t="shared" ca="1" si="645"/>
        <v>4.5919464803019866E-2</v>
      </c>
    </row>
    <row r="7197" spans="1:50">
      <c r="A7197">
        <f t="shared" ca="1" si="641"/>
        <v>0.20475066521018148</v>
      </c>
      <c r="R7197">
        <f t="shared" ca="1" si="642"/>
        <v>3.2638095614443342E-2</v>
      </c>
      <c r="AH7197">
        <f t="shared" ca="1" si="643"/>
        <v>17.442109946309003</v>
      </c>
      <c r="AI7197">
        <f t="shared" ca="1" si="644"/>
        <v>0.46999189762588434</v>
      </c>
      <c r="AX7197">
        <f t="shared" ca="1" si="645"/>
        <v>1.4066485493749057</v>
      </c>
    </row>
    <row r="7198" spans="1:50">
      <c r="A7198">
        <f t="shared" ca="1" si="641"/>
        <v>0.81884183483249395</v>
      </c>
      <c r="R7198">
        <f t="shared" ca="1" si="642"/>
        <v>-0.36341268730808624</v>
      </c>
      <c r="AH7198">
        <f t="shared" ca="1" si="643"/>
        <v>15.455366209549787</v>
      </c>
      <c r="AI7198">
        <f t="shared" ca="1" si="644"/>
        <v>0.4033341381418426</v>
      </c>
      <c r="AX7198">
        <f t="shared" ca="1" si="645"/>
        <v>6.3366254874895702</v>
      </c>
    </row>
    <row r="7199" spans="1:50">
      <c r="A7199">
        <f t="shared" ca="1" si="641"/>
        <v>0.27303025348192167</v>
      </c>
      <c r="R7199">
        <f t="shared" ca="1" si="642"/>
        <v>-0.63696284791843694</v>
      </c>
      <c r="AH7199">
        <f t="shared" ca="1" si="643"/>
        <v>31.990218857064686</v>
      </c>
      <c r="AI7199">
        <f t="shared" ca="1" si="644"/>
        <v>0.83782389159178583</v>
      </c>
      <c r="AX7199">
        <f t="shared" ca="1" si="645"/>
        <v>7.8697507036028238</v>
      </c>
    </row>
    <row r="7200" spans="1:50">
      <c r="A7200">
        <f t="shared" ca="1" si="641"/>
        <v>0.55000441682272416</v>
      </c>
      <c r="R7200">
        <f t="shared" ca="1" si="642"/>
        <v>0.78482879031425368</v>
      </c>
      <c r="AH7200">
        <f t="shared" ca="1" si="643"/>
        <v>6.0378626472363432</v>
      </c>
      <c r="AI7200">
        <f t="shared" ca="1" si="644"/>
        <v>7.2911570693783734E-2</v>
      </c>
      <c r="AX7200">
        <f t="shared" ca="1" si="645"/>
        <v>2.005361963669686</v>
      </c>
    </row>
    <row r="7201" spans="1:50">
      <c r="A7201">
        <f t="shared" ca="1" si="641"/>
        <v>0.93916680316456769</v>
      </c>
      <c r="R7201">
        <f t="shared" ca="1" si="642"/>
        <v>0.40002014537259961</v>
      </c>
      <c r="AH7201">
        <f t="shared" ca="1" si="643"/>
        <v>23.141327911387098</v>
      </c>
      <c r="AI7201">
        <f t="shared" ca="1" si="644"/>
        <v>0.63930586681818313</v>
      </c>
      <c r="AX7201">
        <f t="shared" ca="1" si="645"/>
        <v>0.30839921828252376</v>
      </c>
    </row>
    <row r="7202" spans="1:50">
      <c r="A7202">
        <f t="shared" ca="1" si="641"/>
        <v>0.61871895406495658</v>
      </c>
      <c r="R7202">
        <f t="shared" ca="1" si="642"/>
        <v>-0.62971040021283164</v>
      </c>
      <c r="AH7202">
        <f t="shared" ca="1" si="643"/>
        <v>30.059116522407514</v>
      </c>
      <c r="AI7202">
        <f t="shared" ca="1" si="644"/>
        <v>0.8011805830665395</v>
      </c>
      <c r="AX7202">
        <f t="shared" ca="1" si="645"/>
        <v>0.8898897850566162</v>
      </c>
    </row>
    <row r="7203" spans="1:50">
      <c r="A7203">
        <f t="shared" ca="1" si="641"/>
        <v>0.39805801852471467</v>
      </c>
      <c r="R7203">
        <f t="shared" ca="1" si="642"/>
        <v>0.26040108086059033</v>
      </c>
      <c r="AH7203">
        <f t="shared" ca="1" si="643"/>
        <v>20.443798559621772</v>
      </c>
      <c r="AI7203">
        <f t="shared" ca="1" si="644"/>
        <v>0.56321547820789208</v>
      </c>
      <c r="AX7203">
        <f t="shared" ca="1" si="645"/>
        <v>1.7407564826435296</v>
      </c>
    </row>
    <row r="7204" spans="1:50">
      <c r="A7204">
        <f t="shared" ca="1" si="641"/>
        <v>0.34898618539798953</v>
      </c>
      <c r="R7204">
        <f t="shared" ca="1" si="642"/>
        <v>-1.5931181599979551</v>
      </c>
      <c r="AH7204">
        <f t="shared" ca="1" si="643"/>
        <v>20.587471971499067</v>
      </c>
      <c r="AI7204">
        <f t="shared" ca="1" si="644"/>
        <v>0.56745159748632346</v>
      </c>
      <c r="AX7204">
        <f t="shared" ca="1" si="645"/>
        <v>3.6691734506211775</v>
      </c>
    </row>
    <row r="7205" spans="1:50">
      <c r="A7205">
        <f t="shared" ca="1" si="641"/>
        <v>0.64905570466984153</v>
      </c>
      <c r="R7205">
        <f t="shared" ca="1" si="642"/>
        <v>-0.33777046171100517</v>
      </c>
      <c r="AH7205">
        <f t="shared" ca="1" si="643"/>
        <v>9.8050484565983087</v>
      </c>
      <c r="AI7205">
        <f t="shared" ca="1" si="644"/>
        <v>0.19227795047248175</v>
      </c>
      <c r="AX7205">
        <f t="shared" ca="1" si="645"/>
        <v>0.77424571552874488</v>
      </c>
    </row>
    <row r="7206" spans="1:50">
      <c r="A7206">
        <f t="shared" ca="1" si="641"/>
        <v>0.26767193575038273</v>
      </c>
      <c r="R7206">
        <f t="shared" ca="1" si="642"/>
        <v>-1.9260208793718885</v>
      </c>
      <c r="AH7206">
        <f t="shared" ca="1" si="643"/>
        <v>16.174872406513927</v>
      </c>
      <c r="AI7206">
        <f t="shared" ca="1" si="644"/>
        <v>0.4279303716421935</v>
      </c>
      <c r="AX7206">
        <f t="shared" ca="1" si="645"/>
        <v>0.44481472961824775</v>
      </c>
    </row>
    <row r="7207" spans="1:50">
      <c r="A7207">
        <f t="shared" ca="1" si="641"/>
        <v>0.15017908751283093</v>
      </c>
      <c r="R7207">
        <f t="shared" ca="1" si="642"/>
        <v>-1.9247257426876279</v>
      </c>
      <c r="AH7207">
        <f t="shared" ca="1" si="643"/>
        <v>5.2290448951561981</v>
      </c>
      <c r="AI7207">
        <f t="shared" ca="1" si="644"/>
        <v>5.4685821031118187E-2</v>
      </c>
      <c r="AX7207">
        <f t="shared" ca="1" si="645"/>
        <v>0.64867142615183226</v>
      </c>
    </row>
    <row r="7208" spans="1:50">
      <c r="A7208">
        <f t="shared" ca="1" si="641"/>
        <v>1.0520038977721136E-2</v>
      </c>
      <c r="R7208">
        <f t="shared" ca="1" si="642"/>
        <v>-1.4782035972271419</v>
      </c>
      <c r="AH7208">
        <f t="shared" ca="1" si="643"/>
        <v>12.568272921878787</v>
      </c>
      <c r="AI7208">
        <f t="shared" ca="1" si="644"/>
        <v>0.2994329039745236</v>
      </c>
      <c r="AX7208">
        <f t="shared" ca="1" si="645"/>
        <v>1.4201263385602343</v>
      </c>
    </row>
    <row r="7209" spans="1:50">
      <c r="A7209">
        <f t="shared" ca="1" si="641"/>
        <v>0.1077402894374927</v>
      </c>
      <c r="R7209">
        <f t="shared" ca="1" si="642"/>
        <v>0.85127390367471367</v>
      </c>
      <c r="AH7209">
        <f t="shared" ca="1" si="643"/>
        <v>37.540450154194779</v>
      </c>
      <c r="AI7209">
        <f t="shared" ca="1" si="644"/>
        <v>0.92237980881994752</v>
      </c>
      <c r="AX7209">
        <f t="shared" ca="1" si="645"/>
        <v>4.7498917500064133</v>
      </c>
    </row>
    <row r="7210" spans="1:50">
      <c r="A7210">
        <f t="shared" ca="1" si="641"/>
        <v>0.82390903509040492</v>
      </c>
      <c r="R7210">
        <f t="shared" ca="1" si="642"/>
        <v>-1.7151150372607575</v>
      </c>
      <c r="AH7210">
        <f t="shared" ca="1" si="643"/>
        <v>4.8762883788331841</v>
      </c>
      <c r="AI7210">
        <f t="shared" ca="1" si="644"/>
        <v>4.7556376707087122E-2</v>
      </c>
      <c r="AX7210">
        <f t="shared" ca="1" si="645"/>
        <v>3.965858281523222</v>
      </c>
    </row>
    <row r="7211" spans="1:50">
      <c r="A7211">
        <f t="shared" ca="1" si="641"/>
        <v>1.6437014329330757E-2</v>
      </c>
      <c r="R7211">
        <f t="shared" ca="1" si="642"/>
        <v>2.1727851180872674E-2</v>
      </c>
      <c r="AH7211">
        <f t="shared" ca="1" si="643"/>
        <v>29.491202518779687</v>
      </c>
      <c r="AI7211">
        <f t="shared" ca="1" si="644"/>
        <v>0.78969461293714571</v>
      </c>
      <c r="AX7211">
        <f t="shared" ca="1" si="645"/>
        <v>2.9267965984986359</v>
      </c>
    </row>
    <row r="7212" spans="1:50">
      <c r="A7212">
        <f t="shared" ca="1" si="641"/>
        <v>7.2262144856657939E-2</v>
      </c>
      <c r="R7212">
        <f t="shared" ca="1" si="642"/>
        <v>0.39091852580328984</v>
      </c>
      <c r="AH7212">
        <f t="shared" ca="1" si="643"/>
        <v>8.2382328446049939</v>
      </c>
      <c r="AI7212">
        <f t="shared" ca="1" si="644"/>
        <v>0.135736960803857</v>
      </c>
      <c r="AX7212">
        <f t="shared" ca="1" si="645"/>
        <v>0.32544054242168274</v>
      </c>
    </row>
    <row r="7213" spans="1:50">
      <c r="A7213">
        <f t="shared" ca="1" si="641"/>
        <v>0.70588872265836877</v>
      </c>
      <c r="R7213">
        <f t="shared" ca="1" si="642"/>
        <v>1.4004261732059082</v>
      </c>
      <c r="AH7213">
        <f t="shared" ca="1" si="643"/>
        <v>26.23831102265483</v>
      </c>
      <c r="AI7213">
        <f t="shared" ca="1" si="644"/>
        <v>0.71769106847195652</v>
      </c>
      <c r="AX7213">
        <f t="shared" ca="1" si="645"/>
        <v>0.33011081395661579</v>
      </c>
    </row>
    <row r="7214" spans="1:50">
      <c r="A7214">
        <f t="shared" ca="1" si="641"/>
        <v>0.76935184203939921</v>
      </c>
      <c r="R7214">
        <f t="shared" ca="1" si="642"/>
        <v>-0.75447640627419366</v>
      </c>
      <c r="AH7214">
        <f t="shared" ca="1" si="643"/>
        <v>3.3721204796590514</v>
      </c>
      <c r="AI7214">
        <f t="shared" ca="1" si="644"/>
        <v>2.2742393058671984E-2</v>
      </c>
      <c r="AX7214">
        <f t="shared" ca="1" si="645"/>
        <v>0.16308474937524428</v>
      </c>
    </row>
    <row r="7215" spans="1:50">
      <c r="A7215">
        <f t="shared" ca="1" si="641"/>
        <v>0.20881636835501671</v>
      </c>
      <c r="R7215">
        <f t="shared" ca="1" si="642"/>
        <v>-0.63119511415490703</v>
      </c>
      <c r="AH7215">
        <f t="shared" ca="1" si="643"/>
        <v>3.8500058233885492</v>
      </c>
      <c r="AI7215">
        <f t="shared" ca="1" si="644"/>
        <v>2.964508968025148E-2</v>
      </c>
      <c r="AX7215">
        <f t="shared" ca="1" si="645"/>
        <v>0.31523854100253679</v>
      </c>
    </row>
    <row r="7216" spans="1:50">
      <c r="A7216">
        <f t="shared" ca="1" si="641"/>
        <v>0.18261412050994841</v>
      </c>
      <c r="R7216">
        <f t="shared" ca="1" si="642"/>
        <v>-6.0530823794116631E-3</v>
      </c>
      <c r="AH7216">
        <f t="shared" ca="1" si="643"/>
        <v>15.610858150137453</v>
      </c>
      <c r="AI7216">
        <f t="shared" ca="1" si="644"/>
        <v>0.40869346141501628</v>
      </c>
      <c r="AX7216">
        <f t="shared" ca="1" si="645"/>
        <v>0.6802492043293098</v>
      </c>
    </row>
    <row r="7217" spans="1:50">
      <c r="A7217">
        <f t="shared" ca="1" si="641"/>
        <v>0.34948580863951972</v>
      </c>
      <c r="R7217">
        <f t="shared" ca="1" si="642"/>
        <v>2.3134364295204601E-2</v>
      </c>
      <c r="AH7217">
        <f t="shared" ca="1" si="643"/>
        <v>17.939333079691266</v>
      </c>
      <c r="AI7217">
        <f t="shared" ca="1" si="644"/>
        <v>0.48605681831251069</v>
      </c>
      <c r="AX7217">
        <f t="shared" ca="1" si="645"/>
        <v>1.1282311007126951</v>
      </c>
    </row>
    <row r="7218" spans="1:50">
      <c r="A7218">
        <f t="shared" ca="1" si="641"/>
        <v>0.82114438298037484</v>
      </c>
      <c r="R7218">
        <f t="shared" ca="1" si="642"/>
        <v>0.44847878714778039</v>
      </c>
      <c r="AH7218">
        <f t="shared" ca="1" si="643"/>
        <v>7.351354142697649</v>
      </c>
      <c r="AI7218">
        <f t="shared" ca="1" si="644"/>
        <v>0.10808481546271576</v>
      </c>
      <c r="AX7218">
        <f t="shared" ca="1" si="645"/>
        <v>2.4791864971936244</v>
      </c>
    </row>
    <row r="7219" spans="1:50">
      <c r="A7219">
        <f t="shared" ca="1" si="641"/>
        <v>0.94617024179650544</v>
      </c>
      <c r="R7219">
        <f t="shared" ca="1" si="642"/>
        <v>-2.013204078879709</v>
      </c>
      <c r="AH7219">
        <f t="shared" ca="1" si="643"/>
        <v>10.005458560221207</v>
      </c>
      <c r="AI7219">
        <f t="shared" ca="1" si="644"/>
        <v>0.20021832751090851</v>
      </c>
      <c r="AX7219">
        <f t="shared" ca="1" si="645"/>
        <v>0.22545032349451116</v>
      </c>
    </row>
    <row r="7220" spans="1:50">
      <c r="A7220">
        <f t="shared" ca="1" si="641"/>
        <v>0.60399464339028852</v>
      </c>
      <c r="R7220">
        <f t="shared" ca="1" si="642"/>
        <v>-0.77937372198370591</v>
      </c>
      <c r="AH7220">
        <f t="shared" ca="1" si="643"/>
        <v>17.701143217083441</v>
      </c>
      <c r="AI7220">
        <f t="shared" ca="1" si="644"/>
        <v>0.47839192525832264</v>
      </c>
      <c r="AX7220">
        <f t="shared" ca="1" si="645"/>
        <v>8.1259624285218157E-2</v>
      </c>
    </row>
    <row r="7221" spans="1:50">
      <c r="A7221">
        <f t="shared" ca="1" si="641"/>
        <v>0.49999064539365745</v>
      </c>
      <c r="R7221">
        <f t="shared" ca="1" si="642"/>
        <v>-0.30637932128740758</v>
      </c>
      <c r="AH7221">
        <f t="shared" ca="1" si="643"/>
        <v>40.37027013022383</v>
      </c>
      <c r="AI7221">
        <f t="shared" ca="1" si="644"/>
        <v>0.95363415131757034</v>
      </c>
      <c r="AX7221">
        <f t="shared" ca="1" si="645"/>
        <v>2.2376084486776397</v>
      </c>
    </row>
    <row r="7222" spans="1:50">
      <c r="A7222">
        <f t="shared" ca="1" si="641"/>
        <v>0.40337543749082838</v>
      </c>
      <c r="R7222">
        <f t="shared" ca="1" si="642"/>
        <v>-0.61515885001828352</v>
      </c>
      <c r="AH7222">
        <f t="shared" ca="1" si="643"/>
        <v>37.079020563792724</v>
      </c>
      <c r="AI7222">
        <f t="shared" ca="1" si="644"/>
        <v>0.91652414520455439</v>
      </c>
      <c r="AX7222">
        <f t="shared" ca="1" si="645"/>
        <v>0.36577067877012925</v>
      </c>
    </row>
    <row r="7223" spans="1:50">
      <c r="A7223">
        <f t="shared" ca="1" si="641"/>
        <v>0.3582054081280015</v>
      </c>
      <c r="R7223">
        <f t="shared" ca="1" si="642"/>
        <v>6.9220087078079792E-2</v>
      </c>
      <c r="AH7223">
        <f t="shared" ca="1" si="643"/>
        <v>32.733066837792428</v>
      </c>
      <c r="AI7223">
        <f t="shared" ca="1" si="644"/>
        <v>0.85092650958592819</v>
      </c>
      <c r="AX7223">
        <f t="shared" ca="1" si="645"/>
        <v>9.7302082379689612</v>
      </c>
    </row>
    <row r="7224" spans="1:50">
      <c r="A7224">
        <f t="shared" ca="1" si="641"/>
        <v>0.54066490026812952</v>
      </c>
      <c r="R7224">
        <f t="shared" ca="1" si="642"/>
        <v>0.18336915794159325</v>
      </c>
      <c r="AH7224">
        <f t="shared" ca="1" si="643"/>
        <v>11.63677421216773</v>
      </c>
      <c r="AI7224">
        <f t="shared" ca="1" si="644"/>
        <v>0.2641314535759004</v>
      </c>
      <c r="AX7224">
        <f t="shared" ca="1" si="645"/>
        <v>7.4429995956944814E-2</v>
      </c>
    </row>
    <row r="7225" spans="1:50">
      <c r="A7225">
        <f t="shared" ca="1" si="641"/>
        <v>0.91668425455307101</v>
      </c>
      <c r="R7225">
        <f t="shared" ca="1" si="642"/>
        <v>1.3136386764563002</v>
      </c>
      <c r="AH7225">
        <f t="shared" ca="1" si="643"/>
        <v>32.982205559185232</v>
      </c>
      <c r="AI7225">
        <f t="shared" ca="1" si="644"/>
        <v>0.85519733618508698</v>
      </c>
      <c r="AX7225">
        <f t="shared" ca="1" si="645"/>
        <v>1.8154693631812173</v>
      </c>
    </row>
    <row r="7226" spans="1:50">
      <c r="A7226">
        <f t="shared" ca="1" si="641"/>
        <v>0.88462005156856816</v>
      </c>
      <c r="R7226">
        <f t="shared" ca="1" si="642"/>
        <v>1.0089611564124437</v>
      </c>
      <c r="AH7226">
        <f t="shared" ca="1" si="643"/>
        <v>16.516963601918022</v>
      </c>
      <c r="AI7226">
        <f t="shared" ca="1" si="644"/>
        <v>0.43944313678235869</v>
      </c>
      <c r="AX7226">
        <f t="shared" ca="1" si="645"/>
        <v>5.2727111499699815</v>
      </c>
    </row>
    <row r="7227" spans="1:50">
      <c r="A7227">
        <f t="shared" ca="1" si="641"/>
        <v>0.43961590842380049</v>
      </c>
      <c r="R7227">
        <f t="shared" ca="1" si="642"/>
        <v>-4.6892889438200107E-3</v>
      </c>
      <c r="AH7227">
        <f t="shared" ca="1" si="643"/>
        <v>32.072516781773004</v>
      </c>
      <c r="AI7227">
        <f t="shared" ca="1" si="644"/>
        <v>0.83930267273009473</v>
      </c>
      <c r="AX7227">
        <f t="shared" ca="1" si="645"/>
        <v>1.7384930162298744</v>
      </c>
    </row>
    <row r="7228" spans="1:50">
      <c r="A7228">
        <f t="shared" ca="1" si="641"/>
        <v>0.61877246715044554</v>
      </c>
      <c r="R7228">
        <f t="shared" ca="1" si="642"/>
        <v>0.41921109648708588</v>
      </c>
      <c r="AH7228">
        <f t="shared" ca="1" si="643"/>
        <v>10.135234823555606</v>
      </c>
      <c r="AI7228">
        <f t="shared" ca="1" si="644"/>
        <v>0.20540024871347318</v>
      </c>
      <c r="AX7228">
        <f t="shared" ca="1" si="645"/>
        <v>1.8585008533711924</v>
      </c>
    </row>
    <row r="7229" spans="1:50">
      <c r="A7229">
        <f t="shared" ca="1" si="641"/>
        <v>0.62349626256895485</v>
      </c>
      <c r="R7229">
        <f t="shared" ca="1" si="642"/>
        <v>2.4949110606600082</v>
      </c>
      <c r="AH7229">
        <f t="shared" ca="1" si="643"/>
        <v>22.7642484312391</v>
      </c>
      <c r="AI7229">
        <f t="shared" ca="1" si="644"/>
        <v>0.62910691824236908</v>
      </c>
      <c r="AX7229">
        <f t="shared" ca="1" si="645"/>
        <v>3.483366253978978</v>
      </c>
    </row>
    <row r="7230" spans="1:50">
      <c r="A7230">
        <f t="shared" ca="1" si="641"/>
        <v>0.36725769844343625</v>
      </c>
      <c r="R7230">
        <f t="shared" ca="1" si="642"/>
        <v>0.40510464244823419</v>
      </c>
      <c r="AH7230">
        <f t="shared" ca="1" si="643"/>
        <v>14.382295917655952</v>
      </c>
      <c r="AI7230">
        <f t="shared" ca="1" si="644"/>
        <v>0.36568957795128598</v>
      </c>
      <c r="AX7230">
        <f t="shared" ca="1" si="645"/>
        <v>7.6318769638006323</v>
      </c>
    </row>
    <row r="7231" spans="1:50">
      <c r="A7231">
        <f t="shared" ca="1" si="641"/>
        <v>0.98263030335982082</v>
      </c>
      <c r="R7231">
        <f t="shared" ca="1" si="642"/>
        <v>-0.64843662098178967</v>
      </c>
      <c r="AH7231">
        <f t="shared" ca="1" si="643"/>
        <v>11.56695435867401</v>
      </c>
      <c r="AI7231">
        <f t="shared" ca="1" si="644"/>
        <v>0.26145050136587689</v>
      </c>
      <c r="AX7231">
        <f t="shared" ca="1" si="645"/>
        <v>4.5406373766119588</v>
      </c>
    </row>
    <row r="7232" spans="1:50">
      <c r="A7232">
        <f t="shared" ca="1" si="641"/>
        <v>0.87029644458868605</v>
      </c>
      <c r="R7232">
        <f t="shared" ca="1" si="642"/>
        <v>-0.3654806013911916</v>
      </c>
      <c r="AH7232">
        <f t="shared" ca="1" si="643"/>
        <v>34.000147504123341</v>
      </c>
      <c r="AI7232">
        <f t="shared" ca="1" si="644"/>
        <v>0.87200236005509468</v>
      </c>
      <c r="AX7232">
        <f t="shared" ca="1" si="645"/>
        <v>2.5880028582376822</v>
      </c>
    </row>
    <row r="7233" spans="1:50">
      <c r="A7233">
        <f t="shared" ca="1" si="641"/>
        <v>0.15025776353860143</v>
      </c>
      <c r="R7233">
        <f t="shared" ca="1" si="642"/>
        <v>-0.3993273633494564</v>
      </c>
      <c r="AH7233">
        <f t="shared" ca="1" si="643"/>
        <v>1.6264582399775773</v>
      </c>
      <c r="AI7233">
        <f t="shared" ca="1" si="644"/>
        <v>5.2907328127819175E-3</v>
      </c>
      <c r="AX7233">
        <f t="shared" ca="1" si="645"/>
        <v>8.0002935942551208</v>
      </c>
    </row>
    <row r="7234" spans="1:50">
      <c r="A7234">
        <f t="shared" ca="1" si="641"/>
        <v>0.53250320637414306</v>
      </c>
      <c r="R7234">
        <f t="shared" ca="1" si="642"/>
        <v>-1.3667136980147989</v>
      </c>
      <c r="AH7234">
        <f t="shared" ca="1" si="643"/>
        <v>12.51466487746891</v>
      </c>
      <c r="AI7234">
        <f t="shared" ca="1" si="644"/>
        <v>0.29742482537576853</v>
      </c>
      <c r="AX7234">
        <f t="shared" ca="1" si="645"/>
        <v>1.782140209728704</v>
      </c>
    </row>
    <row r="7235" spans="1:50">
      <c r="A7235">
        <f t="shared" ref="A7235:A7298" ca="1" si="646">RAND()</f>
        <v>0.71283692208668514</v>
      </c>
      <c r="R7235">
        <f t="shared" ref="R7235:R7298" ca="1" si="647">_xlfn.NORM.INV(RAND(),0,1)</f>
        <v>0.98019187931341023</v>
      </c>
      <c r="AH7235">
        <f t="shared" ref="AH7235:AH7298" ca="1" si="648">IF(AI7235&lt;$AL$4,$AL$1+SQRT(AI7235*($AL$2-$AL$1)*($AL$3-$AL$1)),$AL$2-SQRT((1-AI7235)*($AL$2-$AL$1)*($AL$2-$AL$3)))</f>
        <v>7.6560388388848279</v>
      </c>
      <c r="AI7235">
        <f t="shared" ref="AI7235:AI7298" ca="1" si="649">RAND()</f>
        <v>0.11722986140502589</v>
      </c>
      <c r="AX7235">
        <f t="shared" ref="AX7235:AX7298" ca="1" si="650">-LN(1-RAND())/$AW$2</f>
        <v>1.1853270172689663</v>
      </c>
    </row>
    <row r="7236" spans="1:50">
      <c r="A7236">
        <f t="shared" ca="1" si="646"/>
        <v>0.95808935806672091</v>
      </c>
      <c r="R7236">
        <f t="shared" ca="1" si="647"/>
        <v>-1.4536581970794329</v>
      </c>
      <c r="AH7236">
        <f t="shared" ca="1" si="648"/>
        <v>27.954670154523598</v>
      </c>
      <c r="AI7236">
        <f t="shared" ca="1" si="649"/>
        <v>0.75700171600207367</v>
      </c>
      <c r="AX7236">
        <f t="shared" ca="1" si="650"/>
        <v>0.81244008776369392</v>
      </c>
    </row>
    <row r="7237" spans="1:50">
      <c r="A7237">
        <f t="shared" ca="1" si="646"/>
        <v>0.94230993083230141</v>
      </c>
      <c r="R7237">
        <f t="shared" ca="1" si="647"/>
        <v>-1.275820100926403</v>
      </c>
      <c r="AH7237">
        <f t="shared" ca="1" si="648"/>
        <v>11.868189513118445</v>
      </c>
      <c r="AI7237">
        <f t="shared" ca="1" si="649"/>
        <v>0.27298251449627498</v>
      </c>
      <c r="AX7237">
        <f t="shared" ca="1" si="650"/>
        <v>0.6203640103536896</v>
      </c>
    </row>
    <row r="7238" spans="1:50">
      <c r="A7238">
        <f t="shared" ca="1" si="646"/>
        <v>0.90086090864059909</v>
      </c>
      <c r="R7238">
        <f t="shared" ca="1" si="647"/>
        <v>0.49814270267748589</v>
      </c>
      <c r="AH7238">
        <f t="shared" ca="1" si="648"/>
        <v>27.093372059818329</v>
      </c>
      <c r="AI7238">
        <f t="shared" ca="1" si="649"/>
        <v>0.7376431982050442</v>
      </c>
      <c r="AX7238">
        <f t="shared" ca="1" si="650"/>
        <v>1.6153821493858072</v>
      </c>
    </row>
    <row r="7239" spans="1:50">
      <c r="A7239">
        <f t="shared" ca="1" si="646"/>
        <v>0.64950452339701192</v>
      </c>
      <c r="R7239">
        <f t="shared" ca="1" si="647"/>
        <v>-0.44613880419643692</v>
      </c>
      <c r="AH7239">
        <f t="shared" ca="1" si="648"/>
        <v>10.029286669405607</v>
      </c>
      <c r="AI7239">
        <f t="shared" ca="1" si="649"/>
        <v>0.20117103792172186</v>
      </c>
      <c r="AX7239">
        <f t="shared" ca="1" si="650"/>
        <v>4.6810587360385467</v>
      </c>
    </row>
    <row r="7240" spans="1:50">
      <c r="A7240">
        <f t="shared" ca="1" si="646"/>
        <v>8.9890593689527565E-2</v>
      </c>
      <c r="R7240">
        <f t="shared" ca="1" si="647"/>
        <v>1.6116806111075361</v>
      </c>
      <c r="AH7240">
        <f t="shared" ca="1" si="648"/>
        <v>13.087584597401218</v>
      </c>
      <c r="AI7240">
        <f t="shared" ca="1" si="649"/>
        <v>0.31873679457299398</v>
      </c>
      <c r="AX7240">
        <f t="shared" ca="1" si="650"/>
        <v>1.075104159594345E-2</v>
      </c>
    </row>
    <row r="7241" spans="1:50">
      <c r="A7241">
        <f t="shared" ca="1" si="646"/>
        <v>9.3690422384206773E-2</v>
      </c>
      <c r="R7241">
        <f t="shared" ca="1" si="647"/>
        <v>-0.2603339869620328</v>
      </c>
      <c r="AH7241">
        <f t="shared" ca="1" si="648"/>
        <v>19.621774161370336</v>
      </c>
      <c r="AI7241">
        <f t="shared" ca="1" si="649"/>
        <v>0.53858169744860651</v>
      </c>
      <c r="AX7241">
        <f t="shared" ca="1" si="650"/>
        <v>1.0187876573442143</v>
      </c>
    </row>
    <row r="7242" spans="1:50">
      <c r="A7242">
        <f t="shared" ca="1" si="646"/>
        <v>0.39241074806159171</v>
      </c>
      <c r="R7242">
        <f t="shared" ca="1" si="647"/>
        <v>0.24572406132981128</v>
      </c>
      <c r="AH7242">
        <f t="shared" ca="1" si="648"/>
        <v>30.271510803325175</v>
      </c>
      <c r="AI7242">
        <f t="shared" ca="1" si="649"/>
        <v>0.80539335700834236</v>
      </c>
      <c r="AX7242">
        <f t="shared" ca="1" si="650"/>
        <v>0.47280448943881109</v>
      </c>
    </row>
    <row r="7243" spans="1:50">
      <c r="A7243">
        <f t="shared" ca="1" si="646"/>
        <v>0.3212800877171107</v>
      </c>
      <c r="R7243">
        <f t="shared" ca="1" si="647"/>
        <v>0.62465590476131128</v>
      </c>
      <c r="AH7243">
        <f t="shared" ca="1" si="648"/>
        <v>29.805907401313494</v>
      </c>
      <c r="AI7243">
        <f t="shared" ca="1" si="649"/>
        <v>0.79609931205783746</v>
      </c>
      <c r="AX7243">
        <f t="shared" ca="1" si="650"/>
        <v>2.6401150918358889</v>
      </c>
    </row>
    <row r="7244" spans="1:50">
      <c r="A7244">
        <f t="shared" ca="1" si="646"/>
        <v>8.0655147128843696E-2</v>
      </c>
      <c r="R7244">
        <f t="shared" ca="1" si="647"/>
        <v>0.93709628291053415</v>
      </c>
      <c r="AH7244">
        <f t="shared" ca="1" si="648"/>
        <v>12.340542529501782</v>
      </c>
      <c r="AI7244">
        <f t="shared" ca="1" si="649"/>
        <v>0.29088263151386806</v>
      </c>
      <c r="AX7244">
        <f t="shared" ca="1" si="650"/>
        <v>2.3568619762068899</v>
      </c>
    </row>
    <row r="7245" spans="1:50">
      <c r="A7245">
        <f t="shared" ca="1" si="646"/>
        <v>0.98023053736867805</v>
      </c>
      <c r="R7245">
        <f t="shared" ca="1" si="647"/>
        <v>0.75534599558489568</v>
      </c>
      <c r="AH7245">
        <f t="shared" ca="1" si="648"/>
        <v>28.620993469319234</v>
      </c>
      <c r="AI7245">
        <f t="shared" ca="1" si="649"/>
        <v>0.7714690398805546</v>
      </c>
      <c r="AX7245">
        <f t="shared" ca="1" si="650"/>
        <v>3.1506595996836801</v>
      </c>
    </row>
    <row r="7246" spans="1:50">
      <c r="A7246">
        <f t="shared" ca="1" si="646"/>
        <v>0.92194863476275124</v>
      </c>
      <c r="R7246">
        <f t="shared" ca="1" si="647"/>
        <v>0.61193040102816976</v>
      </c>
      <c r="AH7246">
        <f t="shared" ca="1" si="648"/>
        <v>16.550751265966511</v>
      </c>
      <c r="AI7246">
        <f t="shared" ca="1" si="649"/>
        <v>0.44057387956437954</v>
      </c>
      <c r="AX7246">
        <f t="shared" ca="1" si="650"/>
        <v>3.1076274921563551</v>
      </c>
    </row>
    <row r="7247" spans="1:50">
      <c r="A7247">
        <f t="shared" ca="1" si="646"/>
        <v>0.58446339488350807</v>
      </c>
      <c r="R7247">
        <f t="shared" ca="1" si="647"/>
        <v>-1.9364493126999027</v>
      </c>
      <c r="AH7247">
        <f t="shared" ca="1" si="648"/>
        <v>16.887048516388028</v>
      </c>
      <c r="AI7247">
        <f t="shared" ca="1" si="649"/>
        <v>0.4517662220219798</v>
      </c>
      <c r="AX7247">
        <f t="shared" ca="1" si="650"/>
        <v>0.10113538427862308</v>
      </c>
    </row>
    <row r="7248" spans="1:50">
      <c r="A7248">
        <f t="shared" ca="1" si="646"/>
        <v>0.10186845590087201</v>
      </c>
      <c r="R7248">
        <f t="shared" ca="1" si="647"/>
        <v>1.8607231932406583</v>
      </c>
      <c r="AH7248">
        <f t="shared" ca="1" si="648"/>
        <v>11.500673187254655</v>
      </c>
      <c r="AI7248">
        <f t="shared" ca="1" si="649"/>
        <v>0.2589009174827136</v>
      </c>
      <c r="AX7248">
        <f t="shared" ca="1" si="650"/>
        <v>5.0446189606456517</v>
      </c>
    </row>
    <row r="7249" spans="1:50">
      <c r="A7249">
        <f t="shared" ca="1" si="646"/>
        <v>2.4125813684109931E-2</v>
      </c>
      <c r="R7249">
        <f t="shared" ca="1" si="647"/>
        <v>-0.6985949213211794</v>
      </c>
      <c r="AH7249">
        <f t="shared" ca="1" si="648"/>
        <v>20.376545062376582</v>
      </c>
      <c r="AI7249">
        <f t="shared" ca="1" si="649"/>
        <v>0.56122545877929741</v>
      </c>
      <c r="AX7249">
        <f t="shared" ca="1" si="650"/>
        <v>0.85942788120553648</v>
      </c>
    </row>
    <row r="7250" spans="1:50">
      <c r="A7250">
        <f t="shared" ca="1" si="646"/>
        <v>0.29464229371862627</v>
      </c>
      <c r="R7250">
        <f t="shared" ca="1" si="647"/>
        <v>1.5958787805510886</v>
      </c>
      <c r="AH7250">
        <f t="shared" ca="1" si="648"/>
        <v>11.217793627823411</v>
      </c>
      <c r="AI7250">
        <f t="shared" ca="1" si="649"/>
        <v>0.24797023445295263</v>
      </c>
      <c r="AX7250">
        <f t="shared" ca="1" si="650"/>
        <v>0.50108482418288014</v>
      </c>
    </row>
    <row r="7251" spans="1:50">
      <c r="A7251">
        <f t="shared" ca="1" si="646"/>
        <v>6.5697065856734072E-2</v>
      </c>
      <c r="R7251">
        <f t="shared" ca="1" si="647"/>
        <v>0.34289670604143774</v>
      </c>
      <c r="AH7251">
        <f t="shared" ca="1" si="648"/>
        <v>9.7947142553085804</v>
      </c>
      <c r="AI7251">
        <f t="shared" ca="1" si="649"/>
        <v>0.19187285468629023</v>
      </c>
      <c r="AX7251">
        <f t="shared" ca="1" si="650"/>
        <v>4.1391510287266877</v>
      </c>
    </row>
    <row r="7252" spans="1:50">
      <c r="A7252">
        <f t="shared" ca="1" si="646"/>
        <v>0.21464343625158577</v>
      </c>
      <c r="R7252">
        <f t="shared" ca="1" si="647"/>
        <v>1.1614923111261337</v>
      </c>
      <c r="AH7252">
        <f t="shared" ca="1" si="648"/>
        <v>15.269721997155592</v>
      </c>
      <c r="AI7252">
        <f t="shared" ca="1" si="649"/>
        <v>0.39690389492257094</v>
      </c>
      <c r="AX7252">
        <f t="shared" ca="1" si="650"/>
        <v>1.3541289315786571</v>
      </c>
    </row>
    <row r="7253" spans="1:50">
      <c r="A7253">
        <f t="shared" ca="1" si="646"/>
        <v>0.11930968179671797</v>
      </c>
      <c r="R7253">
        <f t="shared" ca="1" si="647"/>
        <v>-1.0350180243899414</v>
      </c>
      <c r="AH7253">
        <f t="shared" ca="1" si="648"/>
        <v>12.819880432069397</v>
      </c>
      <c r="AI7253">
        <f t="shared" ca="1" si="649"/>
        <v>0.308819354457192</v>
      </c>
      <c r="AX7253">
        <f t="shared" ca="1" si="650"/>
        <v>2.2393362811949951</v>
      </c>
    </row>
    <row r="7254" spans="1:50">
      <c r="A7254">
        <f t="shared" ca="1" si="646"/>
        <v>0.8610611915407288</v>
      </c>
      <c r="R7254">
        <f t="shared" ca="1" si="647"/>
        <v>1.0702357466882657</v>
      </c>
      <c r="AH7254">
        <f t="shared" ca="1" si="648"/>
        <v>0.71854067592659487</v>
      </c>
      <c r="AI7254">
        <f t="shared" ca="1" si="649"/>
        <v>1.0326014059220956E-3</v>
      </c>
      <c r="AX7254">
        <f t="shared" ca="1" si="650"/>
        <v>1.0788466507961818</v>
      </c>
    </row>
    <row r="7255" spans="1:50">
      <c r="A7255">
        <f t="shared" ca="1" si="646"/>
        <v>0.30381663226537559</v>
      </c>
      <c r="R7255">
        <f t="shared" ca="1" si="647"/>
        <v>-0.27706673664664283</v>
      </c>
      <c r="AH7255">
        <f t="shared" ca="1" si="648"/>
        <v>22.615210799648839</v>
      </c>
      <c r="AI7255">
        <f t="shared" ca="1" si="649"/>
        <v>0.62503666022616511</v>
      </c>
      <c r="AX7255">
        <f t="shared" ca="1" si="650"/>
        <v>4.5302038361698855</v>
      </c>
    </row>
    <row r="7256" spans="1:50">
      <c r="A7256">
        <f t="shared" ca="1" si="646"/>
        <v>0.14724526602429522</v>
      </c>
      <c r="R7256">
        <f t="shared" ca="1" si="647"/>
        <v>-0.67263121372307488</v>
      </c>
      <c r="AH7256">
        <f t="shared" ca="1" si="648"/>
        <v>15.687962654115836</v>
      </c>
      <c r="AI7256">
        <f t="shared" ca="1" si="649"/>
        <v>0.41134204658732532</v>
      </c>
      <c r="AX7256">
        <f t="shared" ca="1" si="650"/>
        <v>1.8581030539030745</v>
      </c>
    </row>
    <row r="7257" spans="1:50">
      <c r="A7257">
        <f t="shared" ca="1" si="646"/>
        <v>0.92869528881929719</v>
      </c>
      <c r="R7257">
        <f t="shared" ca="1" si="647"/>
        <v>0.88071061322222699</v>
      </c>
      <c r="AH7257">
        <f t="shared" ca="1" si="648"/>
        <v>22.29216819796741</v>
      </c>
      <c r="AI7257">
        <f t="shared" ca="1" si="649"/>
        <v>0.61613802841513565</v>
      </c>
      <c r="AX7257">
        <f t="shared" ca="1" si="650"/>
        <v>4.9221245886650733</v>
      </c>
    </row>
    <row r="7258" spans="1:50">
      <c r="A7258">
        <f t="shared" ca="1" si="646"/>
        <v>0.39310087089695611</v>
      </c>
      <c r="R7258">
        <f t="shared" ca="1" si="647"/>
        <v>-0.65082553507350305</v>
      </c>
      <c r="AH7258">
        <f t="shared" ca="1" si="648"/>
        <v>29.793033689034164</v>
      </c>
      <c r="AI7258">
        <f t="shared" ca="1" si="649"/>
        <v>0.79583925625374585</v>
      </c>
      <c r="AX7258">
        <f t="shared" ca="1" si="650"/>
        <v>3.5461297316260967</v>
      </c>
    </row>
    <row r="7259" spans="1:50">
      <c r="A7259">
        <f t="shared" ca="1" si="646"/>
        <v>0.56448189588133457</v>
      </c>
      <c r="R7259">
        <f t="shared" ca="1" si="647"/>
        <v>-1.2916151914969658</v>
      </c>
      <c r="AH7259">
        <f t="shared" ca="1" si="648"/>
        <v>40.870558257153213</v>
      </c>
      <c r="AI7259">
        <f t="shared" ca="1" si="649"/>
        <v>0.95832664673198331</v>
      </c>
      <c r="AX7259">
        <f t="shared" ca="1" si="650"/>
        <v>3.8608587863991555</v>
      </c>
    </row>
    <row r="7260" spans="1:50">
      <c r="A7260">
        <f t="shared" ca="1" si="646"/>
        <v>0.82151957133443632</v>
      </c>
      <c r="R7260">
        <f t="shared" ca="1" si="647"/>
        <v>-0.16383993907020378</v>
      </c>
      <c r="AH7260">
        <f t="shared" ca="1" si="648"/>
        <v>12.347557305309635</v>
      </c>
      <c r="AI7260">
        <f t="shared" ca="1" si="649"/>
        <v>0.29114677956152912</v>
      </c>
      <c r="AX7260">
        <f t="shared" ca="1" si="650"/>
        <v>1.6350374168454231</v>
      </c>
    </row>
    <row r="7261" spans="1:50">
      <c r="A7261">
        <f t="shared" ca="1" si="646"/>
        <v>0.36617072717338328</v>
      </c>
      <c r="R7261">
        <f t="shared" ca="1" si="647"/>
        <v>-0.81670433618412674</v>
      </c>
      <c r="AH7261">
        <f t="shared" ca="1" si="648"/>
        <v>31.417021906116304</v>
      </c>
      <c r="AI7261">
        <f t="shared" ca="1" si="649"/>
        <v>0.82733646258111937</v>
      </c>
      <c r="AX7261">
        <f t="shared" ca="1" si="650"/>
        <v>1.9802204798784913</v>
      </c>
    </row>
    <row r="7262" spans="1:50">
      <c r="A7262">
        <f t="shared" ca="1" si="646"/>
        <v>0.10096023345819582</v>
      </c>
      <c r="R7262">
        <f t="shared" ca="1" si="647"/>
        <v>1.3357964728970297</v>
      </c>
      <c r="AH7262">
        <f t="shared" ca="1" si="648"/>
        <v>9.8526487723622687</v>
      </c>
      <c r="AI7262">
        <f t="shared" ca="1" si="649"/>
        <v>0.19414937566306345</v>
      </c>
      <c r="AX7262">
        <f t="shared" ca="1" si="650"/>
        <v>1.2002395177423253</v>
      </c>
    </row>
    <row r="7263" spans="1:50">
      <c r="A7263">
        <f t="shared" ca="1" si="646"/>
        <v>0.35210705290484612</v>
      </c>
      <c r="R7263">
        <f t="shared" ca="1" si="647"/>
        <v>-1.1208663436981134</v>
      </c>
      <c r="AH7263">
        <f t="shared" ca="1" si="648"/>
        <v>17.09071129098087</v>
      </c>
      <c r="AI7263">
        <f t="shared" ca="1" si="649"/>
        <v>0.45848935833321292</v>
      </c>
      <c r="AX7263">
        <f t="shared" ca="1" si="650"/>
        <v>0.13370336415989409</v>
      </c>
    </row>
    <row r="7264" spans="1:50">
      <c r="A7264">
        <f t="shared" ca="1" si="646"/>
        <v>0.67601259954595716</v>
      </c>
      <c r="R7264">
        <f t="shared" ca="1" si="647"/>
        <v>6.6131249676522674E-2</v>
      </c>
      <c r="AH7264">
        <f t="shared" ca="1" si="648"/>
        <v>43.272912409718529</v>
      </c>
      <c r="AI7264">
        <f t="shared" ca="1" si="649"/>
        <v>0.97737314627634053</v>
      </c>
      <c r="AX7264">
        <f t="shared" ca="1" si="650"/>
        <v>1.3470662178600687</v>
      </c>
    </row>
    <row r="7265" spans="1:50">
      <c r="A7265">
        <f t="shared" ca="1" si="646"/>
        <v>0.43234383383848929</v>
      </c>
      <c r="R7265">
        <f t="shared" ca="1" si="647"/>
        <v>1.0116384421982223</v>
      </c>
      <c r="AH7265">
        <f t="shared" ca="1" si="648"/>
        <v>17.929744885957668</v>
      </c>
      <c r="AI7265">
        <f t="shared" ca="1" si="649"/>
        <v>0.48574936846012096</v>
      </c>
      <c r="AX7265">
        <f t="shared" ca="1" si="650"/>
        <v>0.5626363366378242</v>
      </c>
    </row>
    <row r="7266" spans="1:50">
      <c r="A7266">
        <f t="shared" ca="1" si="646"/>
        <v>0.57171083039933079</v>
      </c>
      <c r="R7266">
        <f t="shared" ca="1" si="647"/>
        <v>0.80676869059170708</v>
      </c>
      <c r="AH7266">
        <f t="shared" ca="1" si="648"/>
        <v>11.866029662655009</v>
      </c>
      <c r="AI7266">
        <f t="shared" ca="1" si="649"/>
        <v>0.27290015315524607</v>
      </c>
      <c r="AX7266">
        <f t="shared" ca="1" si="650"/>
        <v>2.810199550021748</v>
      </c>
    </row>
    <row r="7267" spans="1:50">
      <c r="A7267">
        <f t="shared" ca="1" si="646"/>
        <v>0.73445249808111879</v>
      </c>
      <c r="R7267">
        <f t="shared" ca="1" si="647"/>
        <v>1.0785001505299143</v>
      </c>
      <c r="AH7267">
        <f t="shared" ca="1" si="648"/>
        <v>18.214782443441962</v>
      </c>
      <c r="AI7267">
        <f t="shared" ca="1" si="649"/>
        <v>0.49484997244113738</v>
      </c>
      <c r="AX7267">
        <f t="shared" ca="1" si="650"/>
        <v>0.373127295469736</v>
      </c>
    </row>
    <row r="7268" spans="1:50">
      <c r="A7268">
        <f t="shared" ca="1" si="646"/>
        <v>0.49450796536166464</v>
      </c>
      <c r="R7268">
        <f t="shared" ca="1" si="647"/>
        <v>0.604851918533025</v>
      </c>
      <c r="AH7268">
        <f t="shared" ca="1" si="648"/>
        <v>22.983295392798201</v>
      </c>
      <c r="AI7268">
        <f t="shared" ca="1" si="649"/>
        <v>0.63504883608360063</v>
      </c>
      <c r="AX7268">
        <f t="shared" ca="1" si="650"/>
        <v>5.360866676692492</v>
      </c>
    </row>
    <row r="7269" spans="1:50">
      <c r="A7269">
        <f t="shared" ca="1" si="646"/>
        <v>0.21362488752587927</v>
      </c>
      <c r="R7269">
        <f t="shared" ca="1" si="647"/>
        <v>1.6311227975078599</v>
      </c>
      <c r="AH7269">
        <f t="shared" ca="1" si="648"/>
        <v>11.475479609394682</v>
      </c>
      <c r="AI7269">
        <f t="shared" ca="1" si="649"/>
        <v>0.25793066433691758</v>
      </c>
      <c r="AX7269">
        <f t="shared" ca="1" si="650"/>
        <v>0.54439854353021166</v>
      </c>
    </row>
    <row r="7270" spans="1:50">
      <c r="A7270">
        <f t="shared" ca="1" si="646"/>
        <v>0.55302003901818786</v>
      </c>
      <c r="R7270">
        <f t="shared" ca="1" si="647"/>
        <v>-1.6127210838081223</v>
      </c>
      <c r="AH7270">
        <f t="shared" ca="1" si="648"/>
        <v>16.708633026129839</v>
      </c>
      <c r="AI7270">
        <f t="shared" ca="1" si="649"/>
        <v>0.44584244250555349</v>
      </c>
      <c r="AX7270">
        <f t="shared" ca="1" si="650"/>
        <v>3.1282829039826203</v>
      </c>
    </row>
    <row r="7271" spans="1:50">
      <c r="A7271">
        <f t="shared" ca="1" si="646"/>
        <v>0.65862961790448316</v>
      </c>
      <c r="R7271">
        <f t="shared" ca="1" si="647"/>
        <v>-3.1886207064613932E-2</v>
      </c>
      <c r="AH7271">
        <f t="shared" ca="1" si="648"/>
        <v>21.563414309547277</v>
      </c>
      <c r="AI7271">
        <f t="shared" ca="1" si="649"/>
        <v>0.59568029713476967</v>
      </c>
      <c r="AX7271">
        <f t="shared" ca="1" si="650"/>
        <v>0.40847617685301263</v>
      </c>
    </row>
    <row r="7272" spans="1:50">
      <c r="A7272">
        <f t="shared" ca="1" si="646"/>
        <v>0.60835521043460128</v>
      </c>
      <c r="R7272">
        <f t="shared" ca="1" si="647"/>
        <v>0.36345503689106418</v>
      </c>
      <c r="AH7272">
        <f t="shared" ca="1" si="648"/>
        <v>12.307486661868033</v>
      </c>
      <c r="AI7272">
        <f t="shared" ca="1" si="649"/>
        <v>0.28963721912737195</v>
      </c>
      <c r="AX7272">
        <f t="shared" ca="1" si="650"/>
        <v>1.3911394937160977</v>
      </c>
    </row>
    <row r="7273" spans="1:50">
      <c r="A7273">
        <f t="shared" ca="1" si="646"/>
        <v>0.77734864715553609</v>
      </c>
      <c r="R7273">
        <f t="shared" ca="1" si="647"/>
        <v>-0.67904477424857568</v>
      </c>
      <c r="AH7273">
        <f t="shared" ca="1" si="648"/>
        <v>14.687548566546653</v>
      </c>
      <c r="AI7273">
        <f t="shared" ca="1" si="649"/>
        <v>0.3765153868799993</v>
      </c>
      <c r="AX7273">
        <f t="shared" ca="1" si="650"/>
        <v>3.1508293504645737</v>
      </c>
    </row>
    <row r="7274" spans="1:50">
      <c r="A7274">
        <f t="shared" ca="1" si="646"/>
        <v>0.24464168556053933</v>
      </c>
      <c r="R7274">
        <f t="shared" ca="1" si="647"/>
        <v>0.19327547697477832</v>
      </c>
      <c r="AH7274">
        <f t="shared" ca="1" si="648"/>
        <v>6.7890120216809757</v>
      </c>
      <c r="AI7274">
        <f t="shared" ca="1" si="649"/>
        <v>9.2181368461057622E-2</v>
      </c>
      <c r="AX7274">
        <f t="shared" ca="1" si="650"/>
        <v>1.2278900102000188</v>
      </c>
    </row>
    <row r="7275" spans="1:50">
      <c r="A7275">
        <f t="shared" ca="1" si="646"/>
        <v>0.45186737723095582</v>
      </c>
      <c r="R7275">
        <f t="shared" ca="1" si="647"/>
        <v>-0.11891630858615038</v>
      </c>
      <c r="AH7275">
        <f t="shared" ca="1" si="648"/>
        <v>5.9532651685418516</v>
      </c>
      <c r="AI7275">
        <f t="shared" ca="1" si="649"/>
        <v>7.0882732333947263E-2</v>
      </c>
      <c r="AX7275">
        <f t="shared" ca="1" si="650"/>
        <v>1.6685561597107166</v>
      </c>
    </row>
    <row r="7276" spans="1:50">
      <c r="A7276">
        <f t="shared" ca="1" si="646"/>
        <v>0.22703849578340041</v>
      </c>
      <c r="R7276">
        <f t="shared" ca="1" si="647"/>
        <v>0.51634829932742965</v>
      </c>
      <c r="AH7276">
        <f t="shared" ca="1" si="648"/>
        <v>20.048781237824215</v>
      </c>
      <c r="AI7276">
        <f t="shared" ca="1" si="649"/>
        <v>0.55146224733014459</v>
      </c>
      <c r="AX7276">
        <f t="shared" ca="1" si="650"/>
        <v>2.6730700586938854</v>
      </c>
    </row>
    <row r="7277" spans="1:50">
      <c r="A7277">
        <f t="shared" ca="1" si="646"/>
        <v>0.26812017741758298</v>
      </c>
      <c r="R7277">
        <f t="shared" ca="1" si="647"/>
        <v>1.1696021458526669</v>
      </c>
      <c r="AH7277">
        <f t="shared" ca="1" si="648"/>
        <v>20.632102455484603</v>
      </c>
      <c r="AI7277">
        <f t="shared" ca="1" si="649"/>
        <v>0.56876329690742333</v>
      </c>
      <c r="AX7277">
        <f t="shared" ca="1" si="650"/>
        <v>6.6085951729976919</v>
      </c>
    </row>
    <row r="7278" spans="1:50">
      <c r="A7278">
        <f t="shared" ca="1" si="646"/>
        <v>8.8694481269808945E-2</v>
      </c>
      <c r="R7278">
        <f t="shared" ca="1" si="647"/>
        <v>0.44417668852159986</v>
      </c>
      <c r="AH7278">
        <f t="shared" ca="1" si="648"/>
        <v>35.473069825615767</v>
      </c>
      <c r="AI7278">
        <f t="shared" ca="1" si="649"/>
        <v>0.89448414985428248</v>
      </c>
      <c r="AX7278">
        <f t="shared" ca="1" si="650"/>
        <v>0.54478614574942374</v>
      </c>
    </row>
    <row r="7279" spans="1:50">
      <c r="A7279">
        <f t="shared" ca="1" si="646"/>
        <v>0.21533106853650541</v>
      </c>
      <c r="R7279">
        <f t="shared" ca="1" si="647"/>
        <v>-0.23929461054038845</v>
      </c>
      <c r="AH7279">
        <f t="shared" ca="1" si="648"/>
        <v>23.021707806034929</v>
      </c>
      <c r="AI7279">
        <f t="shared" ca="1" si="649"/>
        <v>0.63608587514852166</v>
      </c>
      <c r="AX7279">
        <f t="shared" ca="1" si="650"/>
        <v>0.38306113871015918</v>
      </c>
    </row>
    <row r="7280" spans="1:50">
      <c r="A7280">
        <f t="shared" ca="1" si="646"/>
        <v>0.44066879121128733</v>
      </c>
      <c r="R7280">
        <f t="shared" ca="1" si="647"/>
        <v>8.8991282232858904E-2</v>
      </c>
      <c r="AH7280">
        <f t="shared" ca="1" si="648"/>
        <v>9.4490192325162283</v>
      </c>
      <c r="AI7280">
        <f t="shared" ca="1" si="649"/>
        <v>0.17856792891292317</v>
      </c>
      <c r="AX7280">
        <f t="shared" ca="1" si="650"/>
        <v>6.333921978898252E-2</v>
      </c>
    </row>
    <row r="7281" spans="1:50">
      <c r="A7281">
        <f t="shared" ca="1" si="646"/>
        <v>0.34049637163277924</v>
      </c>
      <c r="R7281">
        <f t="shared" ca="1" si="647"/>
        <v>0.28955831621495531</v>
      </c>
      <c r="AH7281">
        <f t="shared" ca="1" si="648"/>
        <v>37.401106039985443</v>
      </c>
      <c r="AI7281">
        <f t="shared" ca="1" si="649"/>
        <v>0.92063393549215433</v>
      </c>
      <c r="AX7281">
        <f t="shared" ca="1" si="650"/>
        <v>1.2395986350092059</v>
      </c>
    </row>
    <row r="7282" spans="1:50">
      <c r="A7282">
        <f t="shared" ca="1" si="646"/>
        <v>0.17814789098461736</v>
      </c>
      <c r="R7282">
        <f t="shared" ca="1" si="647"/>
        <v>-0.29194420337176663</v>
      </c>
      <c r="AH7282">
        <f t="shared" ca="1" si="648"/>
        <v>18.725243724997142</v>
      </c>
      <c r="AI7282">
        <f t="shared" ca="1" si="649"/>
        <v>0.51094480996958469</v>
      </c>
      <c r="AX7282">
        <f t="shared" ca="1" si="650"/>
        <v>0.28530186746482261</v>
      </c>
    </row>
    <row r="7283" spans="1:50">
      <c r="A7283">
        <f t="shared" ca="1" si="646"/>
        <v>0.20688724055145236</v>
      </c>
      <c r="R7283">
        <f t="shared" ca="1" si="647"/>
        <v>-1.8165890857448106E-2</v>
      </c>
      <c r="AH7283">
        <f t="shared" ca="1" si="648"/>
        <v>13.865419035186399</v>
      </c>
      <c r="AI7283">
        <f t="shared" ca="1" si="649"/>
        <v>0.34714602924866533</v>
      </c>
      <c r="AX7283">
        <f t="shared" ca="1" si="650"/>
        <v>0.28012199223548168</v>
      </c>
    </row>
    <row r="7284" spans="1:50">
      <c r="A7284">
        <f t="shared" ca="1" si="646"/>
        <v>0.5880740784620474</v>
      </c>
      <c r="R7284">
        <f t="shared" ca="1" si="647"/>
        <v>0.93264827067271994</v>
      </c>
      <c r="AH7284">
        <f t="shared" ca="1" si="648"/>
        <v>15.334582308036339</v>
      </c>
      <c r="AI7284">
        <f t="shared" ca="1" si="649"/>
        <v>0.39915440812084657</v>
      </c>
      <c r="AX7284">
        <f t="shared" ca="1" si="650"/>
        <v>3.9136156313377004</v>
      </c>
    </row>
    <row r="7285" spans="1:50">
      <c r="A7285">
        <f t="shared" ca="1" si="646"/>
        <v>0.34463178173702536</v>
      </c>
      <c r="R7285">
        <f t="shared" ca="1" si="647"/>
        <v>0.20514580955586426</v>
      </c>
      <c r="AH7285">
        <f t="shared" ca="1" si="648"/>
        <v>12.064852213806773</v>
      </c>
      <c r="AI7285">
        <f t="shared" ca="1" si="649"/>
        <v>0.2804622812198394</v>
      </c>
      <c r="AX7285">
        <f t="shared" ca="1" si="650"/>
        <v>0.37419065788315709</v>
      </c>
    </row>
    <row r="7286" spans="1:50">
      <c r="A7286">
        <f t="shared" ca="1" si="646"/>
        <v>0.79164872054699587</v>
      </c>
      <c r="R7286">
        <f t="shared" ca="1" si="647"/>
        <v>-0.49782127073602456</v>
      </c>
      <c r="AH7286">
        <f t="shared" ca="1" si="648"/>
        <v>12.330302810645684</v>
      </c>
      <c r="AI7286">
        <f t="shared" ca="1" si="649"/>
        <v>0.29049695683117582</v>
      </c>
      <c r="AX7286">
        <f t="shared" ca="1" si="650"/>
        <v>1.0583793675214999</v>
      </c>
    </row>
    <row r="7287" spans="1:50">
      <c r="A7287">
        <f t="shared" ca="1" si="646"/>
        <v>0.18092199483703508</v>
      </c>
      <c r="R7287">
        <f t="shared" ca="1" si="647"/>
        <v>-0.56156476628727903</v>
      </c>
      <c r="AH7287">
        <f t="shared" ca="1" si="648"/>
        <v>5.8757506880191546</v>
      </c>
      <c r="AI7287">
        <f t="shared" ca="1" si="649"/>
        <v>6.9048892295515141E-2</v>
      </c>
      <c r="AX7287">
        <f t="shared" ca="1" si="650"/>
        <v>1.2052664163466993E-2</v>
      </c>
    </row>
    <row r="7288" spans="1:50">
      <c r="A7288">
        <f t="shared" ca="1" si="646"/>
        <v>0.83760727062083518</v>
      </c>
      <c r="R7288">
        <f t="shared" ca="1" si="647"/>
        <v>2.3837344638213924</v>
      </c>
      <c r="AH7288">
        <f t="shared" ca="1" si="648"/>
        <v>9.8082776321489167</v>
      </c>
      <c r="AI7288">
        <f t="shared" ca="1" si="649"/>
        <v>0.19240462021862548</v>
      </c>
      <c r="AX7288">
        <f t="shared" ca="1" si="650"/>
        <v>3.5191345957479738</v>
      </c>
    </row>
    <row r="7289" spans="1:50">
      <c r="A7289">
        <f t="shared" ca="1" si="646"/>
        <v>0.8654761107164568</v>
      </c>
      <c r="R7289">
        <f t="shared" ca="1" si="647"/>
        <v>-1.61343051914498</v>
      </c>
      <c r="AH7289">
        <f t="shared" ca="1" si="648"/>
        <v>13.488462470026754</v>
      </c>
      <c r="AI7289">
        <f t="shared" ca="1" si="649"/>
        <v>0.33345381359867765</v>
      </c>
      <c r="AX7289">
        <f t="shared" ca="1" si="650"/>
        <v>3.47086458519329</v>
      </c>
    </row>
    <row r="7290" spans="1:50">
      <c r="A7290">
        <f t="shared" ca="1" si="646"/>
        <v>0.20835870714186966</v>
      </c>
      <c r="R7290">
        <f t="shared" ca="1" si="647"/>
        <v>0.52652282765850855</v>
      </c>
      <c r="AH7290">
        <f t="shared" ca="1" si="648"/>
        <v>28.045179686792459</v>
      </c>
      <c r="AI7290">
        <f t="shared" ca="1" si="649"/>
        <v>0.75899293250738475</v>
      </c>
      <c r="AX7290">
        <f t="shared" ca="1" si="650"/>
        <v>1.9014056726236626</v>
      </c>
    </row>
    <row r="7291" spans="1:50">
      <c r="A7291">
        <f t="shared" ca="1" si="646"/>
        <v>0.62559519998483459</v>
      </c>
      <c r="R7291">
        <f t="shared" ca="1" si="647"/>
        <v>2.4730078889160998</v>
      </c>
      <c r="AH7291">
        <f t="shared" ca="1" si="648"/>
        <v>10.492987201979915</v>
      </c>
      <c r="AI7291">
        <f t="shared" ca="1" si="649"/>
        <v>0.21959796988853864</v>
      </c>
      <c r="AX7291">
        <f t="shared" ca="1" si="650"/>
        <v>3.5889647448474689</v>
      </c>
    </row>
    <row r="7292" spans="1:50">
      <c r="A7292">
        <f t="shared" ca="1" si="646"/>
        <v>0.66370164832406564</v>
      </c>
      <c r="R7292">
        <f t="shared" ca="1" si="647"/>
        <v>-0.24539428583170381</v>
      </c>
      <c r="AH7292">
        <f t="shared" ca="1" si="648"/>
        <v>33.267707727098426</v>
      </c>
      <c r="AI7292">
        <f t="shared" ca="1" si="649"/>
        <v>0.86001519764709911</v>
      </c>
      <c r="AX7292">
        <f t="shared" ca="1" si="650"/>
        <v>3.1117195022326558</v>
      </c>
    </row>
    <row r="7293" spans="1:50">
      <c r="A7293">
        <f t="shared" ca="1" si="646"/>
        <v>0.2752434470252344</v>
      </c>
      <c r="R7293">
        <f t="shared" ca="1" si="647"/>
        <v>0.66421858368089259</v>
      </c>
      <c r="AH7293">
        <f t="shared" ca="1" si="648"/>
        <v>13.312686584830679</v>
      </c>
      <c r="AI7293">
        <f t="shared" ca="1" si="649"/>
        <v>0.3270205171885685</v>
      </c>
      <c r="AX7293">
        <f t="shared" ca="1" si="650"/>
        <v>2.8265730207033717</v>
      </c>
    </row>
    <row r="7294" spans="1:50">
      <c r="A7294">
        <f t="shared" ca="1" si="646"/>
        <v>5.58678216011399E-3</v>
      </c>
      <c r="R7294">
        <f t="shared" ca="1" si="647"/>
        <v>1.1320305616128223</v>
      </c>
      <c r="AH7294">
        <f t="shared" ca="1" si="648"/>
        <v>19.390098301913078</v>
      </c>
      <c r="AI7294">
        <f t="shared" ca="1" si="649"/>
        <v>0.53151695901672769</v>
      </c>
      <c r="AX7294">
        <f t="shared" ca="1" si="650"/>
        <v>1.3624211890222993</v>
      </c>
    </row>
    <row r="7295" spans="1:50">
      <c r="A7295">
        <f t="shared" ca="1" si="646"/>
        <v>3.2836726692407003E-2</v>
      </c>
      <c r="R7295">
        <f t="shared" ca="1" si="647"/>
        <v>0.85901714498203108</v>
      </c>
      <c r="AH7295">
        <f t="shared" ca="1" si="648"/>
        <v>5.2008110778688392</v>
      </c>
      <c r="AI7295">
        <f t="shared" ca="1" si="649"/>
        <v>5.4096871735366481E-2</v>
      </c>
      <c r="AX7295">
        <f t="shared" ca="1" si="650"/>
        <v>0.33069964034461724</v>
      </c>
    </row>
    <row r="7296" spans="1:50">
      <c r="A7296">
        <f t="shared" ca="1" si="646"/>
        <v>0.37688632871211347</v>
      </c>
      <c r="R7296">
        <f t="shared" ca="1" si="647"/>
        <v>0.32042839472491907</v>
      </c>
      <c r="AH7296">
        <f t="shared" ca="1" si="648"/>
        <v>31.088440716983595</v>
      </c>
      <c r="AI7296">
        <f t="shared" ca="1" si="649"/>
        <v>0.82117646274247802</v>
      </c>
      <c r="AX7296">
        <f t="shared" ca="1" si="650"/>
        <v>3.2569987841957362</v>
      </c>
    </row>
    <row r="7297" spans="1:50">
      <c r="A7297">
        <f t="shared" ca="1" si="646"/>
        <v>0.74530012505831467</v>
      </c>
      <c r="R7297">
        <f t="shared" ca="1" si="647"/>
        <v>-5.2507083412353203E-2</v>
      </c>
      <c r="AH7297">
        <f t="shared" ca="1" si="648"/>
        <v>6.9789038461684489</v>
      </c>
      <c r="AI7297">
        <f t="shared" ca="1" si="649"/>
        <v>9.7410197788129538E-2</v>
      </c>
      <c r="AX7297">
        <f t="shared" ca="1" si="650"/>
        <v>0.38878857413206025</v>
      </c>
    </row>
    <row r="7298" spans="1:50">
      <c r="A7298">
        <f t="shared" ca="1" si="646"/>
        <v>0.13170548522679137</v>
      </c>
      <c r="R7298">
        <f t="shared" ca="1" si="647"/>
        <v>1.7277372553405639</v>
      </c>
      <c r="AH7298">
        <f t="shared" ca="1" si="648"/>
        <v>23.642710527825589</v>
      </c>
      <c r="AI7298">
        <f t="shared" ca="1" si="649"/>
        <v>0.65264664584000198</v>
      </c>
      <c r="AX7298">
        <f t="shared" ca="1" si="650"/>
        <v>1.8430450031182961</v>
      </c>
    </row>
    <row r="7299" spans="1:50">
      <c r="A7299">
        <f t="shared" ref="A7299:A7362" ca="1" si="651">RAND()</f>
        <v>0.88202574284356594</v>
      </c>
      <c r="R7299">
        <f t="shared" ref="R7299:R7362" ca="1" si="652">_xlfn.NORM.INV(RAND(),0,1)</f>
        <v>1.399244589648289</v>
      </c>
      <c r="AH7299">
        <f t="shared" ref="AH7299:AH7362" ca="1" si="653">IF(AI7299&lt;$AL$4,$AL$1+SQRT(AI7299*($AL$2-$AL$1)*($AL$3-$AL$1)),$AL$2-SQRT((1-AI7299)*($AL$2-$AL$1)*($AL$2-$AL$3)))</f>
        <v>24.26687730736715</v>
      </c>
      <c r="AI7299">
        <f t="shared" ref="AI7299:AI7362" ca="1" si="654">RAND()</f>
        <v>0.66890319824295219</v>
      </c>
      <c r="AX7299">
        <f t="shared" ref="AX7299:AX7362" ca="1" si="655">-LN(1-RAND())/$AW$2</f>
        <v>0.73001863284822566</v>
      </c>
    </row>
    <row r="7300" spans="1:50">
      <c r="A7300">
        <f t="shared" ca="1" si="651"/>
        <v>0.84486978374105948</v>
      </c>
      <c r="R7300">
        <f t="shared" ca="1" si="652"/>
        <v>1.9627641576822055</v>
      </c>
      <c r="AH7300">
        <f t="shared" ca="1" si="653"/>
        <v>9.8730711334047427</v>
      </c>
      <c r="AI7300">
        <f t="shared" ca="1" si="654"/>
        <v>0.19495506721054001</v>
      </c>
      <c r="AX7300">
        <f t="shared" ca="1" si="655"/>
        <v>2.5348074753092766</v>
      </c>
    </row>
    <row r="7301" spans="1:50">
      <c r="A7301">
        <f t="shared" ca="1" si="651"/>
        <v>0.60689306195773796</v>
      </c>
      <c r="R7301">
        <f t="shared" ca="1" si="652"/>
        <v>0.59953409475242703</v>
      </c>
      <c r="AH7301">
        <f t="shared" ca="1" si="653"/>
        <v>38.75843425123837</v>
      </c>
      <c r="AI7301">
        <f t="shared" ca="1" si="654"/>
        <v>0.93681359975813472</v>
      </c>
      <c r="AX7301">
        <f t="shared" ca="1" si="655"/>
        <v>0.78602996704233286</v>
      </c>
    </row>
    <row r="7302" spans="1:50">
      <c r="A7302">
        <f t="shared" ca="1" si="651"/>
        <v>0.51102289102301424</v>
      </c>
      <c r="R7302">
        <f t="shared" ca="1" si="652"/>
        <v>-0.78894874019298833</v>
      </c>
      <c r="AH7302">
        <f t="shared" ca="1" si="653"/>
        <v>22.317551929997233</v>
      </c>
      <c r="AI7302">
        <f t="shared" ca="1" si="654"/>
        <v>0.61684103442579996</v>
      </c>
      <c r="AX7302">
        <f t="shared" ca="1" si="655"/>
        <v>5.7599903235998049</v>
      </c>
    </row>
    <row r="7303" spans="1:50">
      <c r="A7303">
        <f t="shared" ca="1" si="651"/>
        <v>0.72203596208680965</v>
      </c>
      <c r="R7303">
        <f t="shared" ca="1" si="652"/>
        <v>-0.79431851047804614</v>
      </c>
      <c r="AH7303">
        <f t="shared" ca="1" si="653"/>
        <v>5.9297986506698139</v>
      </c>
      <c r="AI7303">
        <f t="shared" ca="1" si="654"/>
        <v>7.0325024074971099E-2</v>
      </c>
      <c r="AX7303">
        <f t="shared" ca="1" si="655"/>
        <v>0.56774498823838904</v>
      </c>
    </row>
    <row r="7304" spans="1:50">
      <c r="A7304">
        <f t="shared" ca="1" si="651"/>
        <v>0.65226380473110701</v>
      </c>
      <c r="R7304">
        <f t="shared" ca="1" si="652"/>
        <v>0.56961543458257924</v>
      </c>
      <c r="AH7304">
        <f t="shared" ca="1" si="653"/>
        <v>17.240833585433904</v>
      </c>
      <c r="AI7304">
        <f t="shared" ca="1" si="654"/>
        <v>0.46341850791138239</v>
      </c>
      <c r="AX7304">
        <f t="shared" ca="1" si="655"/>
        <v>2.7156605138737269</v>
      </c>
    </row>
    <row r="7305" spans="1:50">
      <c r="A7305">
        <f t="shared" ca="1" si="651"/>
        <v>0.67350880696156357</v>
      </c>
      <c r="R7305">
        <f t="shared" ca="1" si="652"/>
        <v>-1.3781058979259289</v>
      </c>
      <c r="AH7305">
        <f t="shared" ca="1" si="653"/>
        <v>7.2471390860499687</v>
      </c>
      <c r="AI7305">
        <f t="shared" ca="1" si="654"/>
        <v>0.10504204986510635</v>
      </c>
      <c r="AX7305">
        <f t="shared" ca="1" si="655"/>
        <v>3.7086919833985585</v>
      </c>
    </row>
    <row r="7306" spans="1:50">
      <c r="A7306">
        <f t="shared" ca="1" si="651"/>
        <v>0.85473678967030231</v>
      </c>
      <c r="R7306">
        <f t="shared" ca="1" si="652"/>
        <v>-0.58228129053598965</v>
      </c>
      <c r="AH7306">
        <f t="shared" ca="1" si="653"/>
        <v>18.410260818518466</v>
      </c>
      <c r="AI7306">
        <f t="shared" ca="1" si="654"/>
        <v>0.50104418922298521</v>
      </c>
      <c r="AX7306">
        <f t="shared" ca="1" si="655"/>
        <v>1.0596776484958628</v>
      </c>
    </row>
    <row r="7307" spans="1:50">
      <c r="A7307">
        <f t="shared" ca="1" si="651"/>
        <v>0.71706890020302549</v>
      </c>
      <c r="R7307">
        <f t="shared" ca="1" si="652"/>
        <v>0.35338294104588897</v>
      </c>
      <c r="AH7307">
        <f t="shared" ca="1" si="653"/>
        <v>15.339374068689835</v>
      </c>
      <c r="AI7307">
        <f t="shared" ca="1" si="654"/>
        <v>0.39932050502489458</v>
      </c>
      <c r="AX7307">
        <f t="shared" ca="1" si="655"/>
        <v>1.3181893966293521</v>
      </c>
    </row>
    <row r="7308" spans="1:50">
      <c r="A7308">
        <f t="shared" ca="1" si="651"/>
        <v>0.90314605489433541</v>
      </c>
      <c r="R7308">
        <f t="shared" ca="1" si="652"/>
        <v>0.41848009460158991</v>
      </c>
      <c r="AH7308">
        <f t="shared" ca="1" si="653"/>
        <v>35.98919265563638</v>
      </c>
      <c r="AI7308">
        <f t="shared" ca="1" si="654"/>
        <v>0.90184863877956323</v>
      </c>
      <c r="AX7308">
        <f t="shared" ca="1" si="655"/>
        <v>0.93091499528165511</v>
      </c>
    </row>
    <row r="7309" spans="1:50">
      <c r="A7309">
        <f t="shared" ca="1" si="651"/>
        <v>0.36097445812058271</v>
      </c>
      <c r="R7309">
        <f t="shared" ca="1" si="652"/>
        <v>0.32242105939763421</v>
      </c>
      <c r="AH7309">
        <f t="shared" ca="1" si="653"/>
        <v>19.834415966554953</v>
      </c>
      <c r="AI7309">
        <f t="shared" ca="1" si="654"/>
        <v>0.54501876996058263</v>
      </c>
      <c r="AX7309">
        <f t="shared" ca="1" si="655"/>
        <v>1.1384133129073213</v>
      </c>
    </row>
    <row r="7310" spans="1:50">
      <c r="A7310">
        <f t="shared" ca="1" si="651"/>
        <v>0.31968044255317896</v>
      </c>
      <c r="R7310">
        <f t="shared" ca="1" si="652"/>
        <v>0.39774919959970406</v>
      </c>
      <c r="AH7310">
        <f t="shared" ca="1" si="653"/>
        <v>14.559423343004759</v>
      </c>
      <c r="AI7310">
        <f t="shared" ca="1" si="654"/>
        <v>0.37198276310982215</v>
      </c>
      <c r="AX7310">
        <f t="shared" ca="1" si="655"/>
        <v>2.7193385980622771</v>
      </c>
    </row>
    <row r="7311" spans="1:50">
      <c r="A7311">
        <f t="shared" ca="1" si="651"/>
        <v>0.97860374519857096</v>
      </c>
      <c r="R7311">
        <f t="shared" ca="1" si="652"/>
        <v>0.85352582827865919</v>
      </c>
      <c r="AH7311">
        <f t="shared" ca="1" si="653"/>
        <v>6.2651741614524541</v>
      </c>
      <c r="AI7311">
        <f t="shared" ca="1" si="654"/>
        <v>7.8504814546662915E-2</v>
      </c>
      <c r="AX7311">
        <f t="shared" ca="1" si="655"/>
        <v>1.7261223493873881</v>
      </c>
    </row>
    <row r="7312" spans="1:50">
      <c r="A7312">
        <f t="shared" ca="1" si="651"/>
        <v>0.62560875168038776</v>
      </c>
      <c r="R7312">
        <f t="shared" ca="1" si="652"/>
        <v>1.3736573035872879</v>
      </c>
      <c r="AH7312">
        <f t="shared" ca="1" si="653"/>
        <v>18.947450481579672</v>
      </c>
      <c r="AI7312">
        <f t="shared" ca="1" si="654"/>
        <v>0.51786958420302676</v>
      </c>
      <c r="AX7312">
        <f t="shared" ca="1" si="655"/>
        <v>0.74000366707324616</v>
      </c>
    </row>
    <row r="7313" spans="1:50">
      <c r="A7313">
        <f t="shared" ca="1" si="651"/>
        <v>9.7150669272946022E-2</v>
      </c>
      <c r="R7313">
        <f t="shared" ca="1" si="652"/>
        <v>-0.2174655548527101</v>
      </c>
      <c r="AH7313">
        <f t="shared" ca="1" si="653"/>
        <v>26.783581062765972</v>
      </c>
      <c r="AI7313">
        <f t="shared" ca="1" si="654"/>
        <v>0.73049894586542063</v>
      </c>
      <c r="AX7313">
        <f t="shared" ca="1" si="655"/>
        <v>4.5459600599485146</v>
      </c>
    </row>
    <row r="7314" spans="1:50">
      <c r="A7314">
        <f t="shared" ca="1" si="651"/>
        <v>0.57617607178125596</v>
      </c>
      <c r="R7314">
        <f t="shared" ca="1" si="652"/>
        <v>-1.9396279872017124</v>
      </c>
      <c r="AH7314">
        <f t="shared" ca="1" si="653"/>
        <v>27.629313853785547</v>
      </c>
      <c r="AI7314">
        <f t="shared" ca="1" si="654"/>
        <v>0.74977620067378437</v>
      </c>
      <c r="AX7314">
        <f t="shared" ca="1" si="655"/>
        <v>0.5897207846576179</v>
      </c>
    </row>
    <row r="7315" spans="1:50">
      <c r="A7315">
        <f t="shared" ca="1" si="651"/>
        <v>0.58403035145735771</v>
      </c>
      <c r="R7315">
        <f t="shared" ca="1" si="652"/>
        <v>1.0333926270944007</v>
      </c>
      <c r="AH7315">
        <f t="shared" ca="1" si="653"/>
        <v>16.763403941198746</v>
      </c>
      <c r="AI7315">
        <f t="shared" ca="1" si="654"/>
        <v>0.44766434121203835</v>
      </c>
      <c r="AX7315">
        <f t="shared" ca="1" si="655"/>
        <v>3.2385405433520695</v>
      </c>
    </row>
    <row r="7316" spans="1:50">
      <c r="A7316">
        <f t="shared" ca="1" si="651"/>
        <v>0.30475744987960496</v>
      </c>
      <c r="R7316">
        <f t="shared" ca="1" si="652"/>
        <v>2.0205127864962766</v>
      </c>
      <c r="AH7316">
        <f t="shared" ca="1" si="653"/>
        <v>2.2208864185643113</v>
      </c>
      <c r="AI7316">
        <f t="shared" ca="1" si="654"/>
        <v>9.8646729683268264E-3</v>
      </c>
      <c r="AX7316">
        <f t="shared" ca="1" si="655"/>
        <v>0.55657277276201278</v>
      </c>
    </row>
    <row r="7317" spans="1:50">
      <c r="A7317">
        <f t="shared" ca="1" si="651"/>
        <v>0.7318786374564803</v>
      </c>
      <c r="R7317">
        <f t="shared" ca="1" si="652"/>
        <v>-1.2667017297418697</v>
      </c>
      <c r="AH7317">
        <f t="shared" ca="1" si="653"/>
        <v>22.831111320335943</v>
      </c>
      <c r="AI7317">
        <f t="shared" ca="1" si="654"/>
        <v>0.6309257439560112</v>
      </c>
      <c r="AX7317">
        <f t="shared" ca="1" si="655"/>
        <v>1.0417221926767242</v>
      </c>
    </row>
    <row r="7318" spans="1:50">
      <c r="A7318">
        <f t="shared" ca="1" si="651"/>
        <v>0.4698056915183153</v>
      </c>
      <c r="R7318">
        <f t="shared" ca="1" si="652"/>
        <v>0.7846063910352068</v>
      </c>
      <c r="AH7318">
        <f t="shared" ca="1" si="653"/>
        <v>5.9988123895386183</v>
      </c>
      <c r="AI7318">
        <f t="shared" ca="1" si="654"/>
        <v>7.1971500169764058E-2</v>
      </c>
      <c r="AX7318">
        <f t="shared" ca="1" si="655"/>
        <v>0.13216754246506437</v>
      </c>
    </row>
    <row r="7319" spans="1:50">
      <c r="A7319">
        <f t="shared" ca="1" si="651"/>
        <v>3.491081283789832E-3</v>
      </c>
      <c r="R7319">
        <f t="shared" ca="1" si="652"/>
        <v>-2.3341927004262741</v>
      </c>
      <c r="AH7319">
        <f t="shared" ca="1" si="653"/>
        <v>24.942214556448967</v>
      </c>
      <c r="AI7319">
        <f t="shared" ca="1" si="654"/>
        <v>0.68605369433248098</v>
      </c>
      <c r="AX7319">
        <f t="shared" ca="1" si="655"/>
        <v>0.20022458289809325</v>
      </c>
    </row>
    <row r="7320" spans="1:50">
      <c r="A7320">
        <f t="shared" ca="1" si="651"/>
        <v>0.87082753296040205</v>
      </c>
      <c r="R7320">
        <f t="shared" ca="1" si="652"/>
        <v>-0.63559638350102765</v>
      </c>
      <c r="AH7320">
        <f t="shared" ca="1" si="653"/>
        <v>12.936335388665015</v>
      </c>
      <c r="AI7320">
        <f t="shared" ca="1" si="654"/>
        <v>0.31314238278923723</v>
      </c>
      <c r="AX7320">
        <f t="shared" ca="1" si="655"/>
        <v>2.414188368476506</v>
      </c>
    </row>
    <row r="7321" spans="1:50">
      <c r="A7321">
        <f t="shared" ca="1" si="651"/>
        <v>7.8550055056163526E-3</v>
      </c>
      <c r="R7321">
        <f t="shared" ca="1" si="652"/>
        <v>0.80040492456085877</v>
      </c>
      <c r="AH7321">
        <f t="shared" ca="1" si="653"/>
        <v>25.144043479612851</v>
      </c>
      <c r="AI7321">
        <f t="shared" ca="1" si="654"/>
        <v>0.6910907127283118</v>
      </c>
      <c r="AX7321">
        <f t="shared" ca="1" si="655"/>
        <v>0.32998265683089356</v>
      </c>
    </row>
    <row r="7322" spans="1:50">
      <c r="A7322">
        <f t="shared" ca="1" si="651"/>
        <v>0.29427650653725324</v>
      </c>
      <c r="R7322">
        <f t="shared" ca="1" si="652"/>
        <v>1.0104077458702416</v>
      </c>
      <c r="AH7322">
        <f t="shared" ca="1" si="653"/>
        <v>27.069247899070415</v>
      </c>
      <c r="AI7322">
        <f t="shared" ca="1" si="654"/>
        <v>0.73709030404285669</v>
      </c>
      <c r="AX7322">
        <f t="shared" ca="1" si="655"/>
        <v>0.70209932748752224</v>
      </c>
    </row>
    <row r="7323" spans="1:50">
      <c r="A7323">
        <f t="shared" ca="1" si="651"/>
        <v>0.6074942515907491</v>
      </c>
      <c r="R7323">
        <f t="shared" ca="1" si="652"/>
        <v>0.32152055417850278</v>
      </c>
      <c r="AH7323">
        <f t="shared" ca="1" si="653"/>
        <v>5.0819466980595873</v>
      </c>
      <c r="AI7323">
        <f t="shared" ca="1" si="654"/>
        <v>5.1652364483837476E-2</v>
      </c>
      <c r="AX7323">
        <f t="shared" ca="1" si="655"/>
        <v>0.98421326316012259</v>
      </c>
    </row>
    <row r="7324" spans="1:50">
      <c r="A7324">
        <f t="shared" ca="1" si="651"/>
        <v>0.63448279306253819</v>
      </c>
      <c r="R7324">
        <f t="shared" ca="1" si="652"/>
        <v>-0.46661870657971877</v>
      </c>
      <c r="AH7324">
        <f t="shared" ca="1" si="653"/>
        <v>24.682983288928508</v>
      </c>
      <c r="AI7324">
        <f t="shared" ca="1" si="654"/>
        <v>0.67952433242566346</v>
      </c>
      <c r="AX7324">
        <f t="shared" ca="1" si="655"/>
        <v>3.182931192975273</v>
      </c>
    </row>
    <row r="7325" spans="1:50">
      <c r="A7325">
        <f t="shared" ca="1" si="651"/>
        <v>0.39451654128367897</v>
      </c>
      <c r="R7325">
        <f t="shared" ca="1" si="652"/>
        <v>0.22163319188005701</v>
      </c>
      <c r="AH7325">
        <f t="shared" ca="1" si="653"/>
        <v>4.218493544057754</v>
      </c>
      <c r="AI7325">
        <f t="shared" ca="1" si="654"/>
        <v>3.5591375562513905E-2</v>
      </c>
      <c r="AX7325">
        <f t="shared" ca="1" si="655"/>
        <v>3.8276426132911143</v>
      </c>
    </row>
    <row r="7326" spans="1:50">
      <c r="A7326">
        <f t="shared" ca="1" si="651"/>
        <v>0.81771056574054801</v>
      </c>
      <c r="R7326">
        <f t="shared" ca="1" si="652"/>
        <v>1.2341039518297598</v>
      </c>
      <c r="AH7326">
        <f t="shared" ca="1" si="653"/>
        <v>31.809132431931982</v>
      </c>
      <c r="AI7326">
        <f t="shared" ca="1" si="654"/>
        <v>0.83454616856050556</v>
      </c>
      <c r="AX7326">
        <f t="shared" ca="1" si="655"/>
        <v>0.57204070092216364</v>
      </c>
    </row>
    <row r="7327" spans="1:50">
      <c r="A7327">
        <f t="shared" ca="1" si="651"/>
        <v>0.77700206388387616</v>
      </c>
      <c r="R7327">
        <f t="shared" ca="1" si="652"/>
        <v>1.9697170181726782</v>
      </c>
      <c r="AH7327">
        <f t="shared" ca="1" si="653"/>
        <v>28.030101450261721</v>
      </c>
      <c r="AI7327">
        <f t="shared" ca="1" si="654"/>
        <v>0.75866177885710395</v>
      </c>
      <c r="AX7327">
        <f t="shared" ca="1" si="655"/>
        <v>1.7411377931186189</v>
      </c>
    </row>
    <row r="7328" spans="1:50">
      <c r="A7328">
        <f t="shared" ca="1" si="651"/>
        <v>0.24555525646584675</v>
      </c>
      <c r="R7328">
        <f t="shared" ca="1" si="652"/>
        <v>-6.3562724251903388E-2</v>
      </c>
      <c r="AH7328">
        <f t="shared" ca="1" si="653"/>
        <v>5.7470947111748867</v>
      </c>
      <c r="AI7328">
        <f t="shared" ca="1" si="654"/>
        <v>6.6058195238428707E-2</v>
      </c>
      <c r="AX7328">
        <f t="shared" ca="1" si="655"/>
        <v>0.65157511534529189</v>
      </c>
    </row>
    <row r="7329" spans="1:50">
      <c r="A7329">
        <f t="shared" ca="1" si="651"/>
        <v>0.61524673825661846</v>
      </c>
      <c r="R7329">
        <f t="shared" ca="1" si="652"/>
        <v>0.48775535660756164</v>
      </c>
      <c r="AH7329">
        <f t="shared" ca="1" si="653"/>
        <v>23.038104927344531</v>
      </c>
      <c r="AI7329">
        <f t="shared" ca="1" si="654"/>
        <v>0.6365281070455584</v>
      </c>
      <c r="AX7329">
        <f t="shared" ca="1" si="655"/>
        <v>9.823107372096139</v>
      </c>
    </row>
    <row r="7330" spans="1:50">
      <c r="A7330">
        <f t="shared" ca="1" si="651"/>
        <v>0.67446434196786365</v>
      </c>
      <c r="R7330">
        <f t="shared" ca="1" si="652"/>
        <v>0.12682704565862107</v>
      </c>
      <c r="AH7330">
        <f t="shared" ca="1" si="653"/>
        <v>20.243135483241122</v>
      </c>
      <c r="AI7330">
        <f t="shared" ca="1" si="654"/>
        <v>0.55726450706562825</v>
      </c>
      <c r="AX7330">
        <f t="shared" ca="1" si="655"/>
        <v>7.8848245015315524E-2</v>
      </c>
    </row>
    <row r="7331" spans="1:50">
      <c r="A7331">
        <f t="shared" ca="1" si="651"/>
        <v>0.12750684336680318</v>
      </c>
      <c r="R7331">
        <f t="shared" ca="1" si="652"/>
        <v>-0.50580664267217945</v>
      </c>
      <c r="AH7331">
        <f t="shared" ca="1" si="653"/>
        <v>27.23058642714761</v>
      </c>
      <c r="AI7331">
        <f t="shared" ca="1" si="654"/>
        <v>0.74077690277420272</v>
      </c>
      <c r="AX7331">
        <f t="shared" ca="1" si="655"/>
        <v>0.17018866150691217</v>
      </c>
    </row>
    <row r="7332" spans="1:50">
      <c r="A7332">
        <f t="shared" ca="1" si="651"/>
        <v>0.17293475881052833</v>
      </c>
      <c r="R7332">
        <f t="shared" ca="1" si="652"/>
        <v>0.75780101556289881</v>
      </c>
      <c r="AH7332">
        <f t="shared" ca="1" si="653"/>
        <v>16.859252101933563</v>
      </c>
      <c r="AI7332">
        <f t="shared" ca="1" si="654"/>
        <v>0.45084541437840253</v>
      </c>
      <c r="AX7332">
        <f t="shared" ca="1" si="655"/>
        <v>1.2953528286229501</v>
      </c>
    </row>
    <row r="7333" spans="1:50">
      <c r="A7333">
        <f t="shared" ca="1" si="651"/>
        <v>0.44885329470928459</v>
      </c>
      <c r="R7333">
        <f t="shared" ca="1" si="652"/>
        <v>-0.8900708418455493</v>
      </c>
      <c r="AH7333">
        <f t="shared" ca="1" si="653"/>
        <v>18.280556800891361</v>
      </c>
      <c r="AI7333">
        <f t="shared" ca="1" si="654"/>
        <v>0.49693846156926036</v>
      </c>
      <c r="AX7333">
        <f t="shared" ca="1" si="655"/>
        <v>2.0763019417049291</v>
      </c>
    </row>
    <row r="7334" spans="1:50">
      <c r="A7334">
        <f t="shared" ca="1" si="651"/>
        <v>0.48849447437439486</v>
      </c>
      <c r="R7334">
        <f t="shared" ca="1" si="652"/>
        <v>1.846464831657471</v>
      </c>
      <c r="AH7334">
        <f t="shared" ca="1" si="653"/>
        <v>16.62898474676367</v>
      </c>
      <c r="AI7334">
        <f t="shared" ca="1" si="654"/>
        <v>0.4431876704841341</v>
      </c>
      <c r="AX7334">
        <f t="shared" ca="1" si="655"/>
        <v>4.0890606985936149</v>
      </c>
    </row>
    <row r="7335" spans="1:50">
      <c r="A7335">
        <f t="shared" ca="1" si="651"/>
        <v>0.94008495722157104</v>
      </c>
      <c r="R7335">
        <f t="shared" ca="1" si="652"/>
        <v>0.38032110348159981</v>
      </c>
      <c r="AH7335">
        <f t="shared" ca="1" si="653"/>
        <v>18.620627744629868</v>
      </c>
      <c r="AI7335">
        <f t="shared" ca="1" si="654"/>
        <v>0.50766749842945358</v>
      </c>
      <c r="AX7335">
        <f t="shared" ca="1" si="655"/>
        <v>0.5131908179594149</v>
      </c>
    </row>
    <row r="7336" spans="1:50">
      <c r="A7336">
        <f t="shared" ca="1" si="651"/>
        <v>0.46954298900820057</v>
      </c>
      <c r="R7336">
        <f t="shared" ca="1" si="652"/>
        <v>-0.53390689722200135</v>
      </c>
      <c r="AH7336">
        <f t="shared" ca="1" si="653"/>
        <v>10.360464699080531</v>
      </c>
      <c r="AI7336">
        <f t="shared" ca="1" si="654"/>
        <v>0.21435362056357976</v>
      </c>
      <c r="AX7336">
        <f t="shared" ca="1" si="655"/>
        <v>1.1760624319481381</v>
      </c>
    </row>
    <row r="7337" spans="1:50">
      <c r="A7337">
        <f t="shared" ca="1" si="651"/>
        <v>0.69864523036928028</v>
      </c>
      <c r="R7337">
        <f t="shared" ca="1" si="652"/>
        <v>1.1032273527293437</v>
      </c>
      <c r="AH7337">
        <f t="shared" ca="1" si="653"/>
        <v>27.795605955742904</v>
      </c>
      <c r="AI7337">
        <f t="shared" ca="1" si="654"/>
        <v>0.75348244256368002</v>
      </c>
      <c r="AX7337">
        <f t="shared" ca="1" si="655"/>
        <v>1.3592943834119222</v>
      </c>
    </row>
    <row r="7338" spans="1:50">
      <c r="A7338">
        <f t="shared" ca="1" si="651"/>
        <v>0.47810973257331113</v>
      </c>
      <c r="R7338">
        <f t="shared" ca="1" si="652"/>
        <v>-0.5234972332931398</v>
      </c>
      <c r="AH7338">
        <f t="shared" ca="1" si="653"/>
        <v>22.439550717375759</v>
      </c>
      <c r="AI7338">
        <f t="shared" ca="1" si="654"/>
        <v>0.62021081766994846</v>
      </c>
      <c r="AX7338">
        <f t="shared" ca="1" si="655"/>
        <v>2.7192581584843651</v>
      </c>
    </row>
    <row r="7339" spans="1:50">
      <c r="A7339">
        <f t="shared" ca="1" si="651"/>
        <v>0.36154658347026303</v>
      </c>
      <c r="R7339">
        <f t="shared" ca="1" si="652"/>
        <v>4.65045139881601E-2</v>
      </c>
      <c r="AH7339">
        <f t="shared" ca="1" si="653"/>
        <v>21.47126951499893</v>
      </c>
      <c r="AI7339">
        <f t="shared" ca="1" si="654"/>
        <v>0.5930557684570853</v>
      </c>
      <c r="AX7339">
        <f t="shared" ca="1" si="655"/>
        <v>4.1927854754080363</v>
      </c>
    </row>
    <row r="7340" spans="1:50">
      <c r="A7340">
        <f t="shared" ca="1" si="651"/>
        <v>4.3813023833183529E-4</v>
      </c>
      <c r="R7340">
        <f t="shared" ca="1" si="652"/>
        <v>-0.34349710168184366</v>
      </c>
      <c r="AH7340">
        <f t="shared" ca="1" si="653"/>
        <v>21.160571460028443</v>
      </c>
      <c r="AI7340">
        <f t="shared" ca="1" si="654"/>
        <v>0.58414368074393697</v>
      </c>
      <c r="AX7340">
        <f t="shared" ca="1" si="655"/>
        <v>9.6247661966901904E-2</v>
      </c>
    </row>
    <row r="7341" spans="1:50">
      <c r="A7341">
        <f t="shared" ca="1" si="651"/>
        <v>0.31292575245563292</v>
      </c>
      <c r="R7341">
        <f t="shared" ca="1" si="652"/>
        <v>0.91242212466051598</v>
      </c>
      <c r="AH7341">
        <f t="shared" ca="1" si="653"/>
        <v>29.586485355196896</v>
      </c>
      <c r="AI7341">
        <f t="shared" ca="1" si="654"/>
        <v>0.79164420992320461</v>
      </c>
      <c r="AX7341">
        <f t="shared" ca="1" si="655"/>
        <v>3.1279682917118272</v>
      </c>
    </row>
    <row r="7342" spans="1:50">
      <c r="A7342">
        <f t="shared" ca="1" si="651"/>
        <v>0.17023779087968638</v>
      </c>
      <c r="R7342">
        <f t="shared" ca="1" si="652"/>
        <v>0.17602260948527976</v>
      </c>
      <c r="AH7342">
        <f t="shared" ca="1" si="653"/>
        <v>27.354421027487259</v>
      </c>
      <c r="AI7342">
        <f t="shared" ca="1" si="654"/>
        <v>0.7435888764998444</v>
      </c>
      <c r="AX7342">
        <f t="shared" ca="1" si="655"/>
        <v>10.89501946809721</v>
      </c>
    </row>
    <row r="7343" spans="1:50">
      <c r="A7343">
        <f t="shared" ca="1" si="651"/>
        <v>0.2865891231522939</v>
      </c>
      <c r="R7343">
        <f t="shared" ca="1" si="652"/>
        <v>0.70977411518340761</v>
      </c>
      <c r="AH7343">
        <f t="shared" ca="1" si="653"/>
        <v>11.588774786658185</v>
      </c>
      <c r="AI7343">
        <f t="shared" ca="1" si="654"/>
        <v>0.26228888880496692</v>
      </c>
      <c r="AX7343">
        <f t="shared" ca="1" si="655"/>
        <v>1.2326786849772484</v>
      </c>
    </row>
    <row r="7344" spans="1:50">
      <c r="A7344">
        <f t="shared" ca="1" si="651"/>
        <v>0.80223393909094975</v>
      </c>
      <c r="R7344">
        <f t="shared" ca="1" si="652"/>
        <v>-1.0806205921258727</v>
      </c>
      <c r="AH7344">
        <f t="shared" ca="1" si="653"/>
        <v>14.668557119518056</v>
      </c>
      <c r="AI7344">
        <f t="shared" ca="1" si="654"/>
        <v>0.3758445719916208</v>
      </c>
      <c r="AX7344">
        <f t="shared" ca="1" si="655"/>
        <v>0.22026337769748719</v>
      </c>
    </row>
    <row r="7345" spans="1:50">
      <c r="A7345">
        <f t="shared" ca="1" si="651"/>
        <v>0.81911222516861582</v>
      </c>
      <c r="R7345">
        <f t="shared" ca="1" si="652"/>
        <v>-0.24093907074247661</v>
      </c>
      <c r="AH7345">
        <f t="shared" ca="1" si="653"/>
        <v>34.553985344095778</v>
      </c>
      <c r="AI7345">
        <f t="shared" ca="1" si="654"/>
        <v>0.88071031562479596</v>
      </c>
      <c r="AX7345">
        <f t="shared" ca="1" si="655"/>
        <v>0.57456990631640237</v>
      </c>
    </row>
    <row r="7346" spans="1:50">
      <c r="A7346">
        <f t="shared" ca="1" si="651"/>
        <v>0.80374557051457129</v>
      </c>
      <c r="R7346">
        <f t="shared" ca="1" si="652"/>
        <v>0.32294630380371514</v>
      </c>
      <c r="AH7346">
        <f t="shared" ca="1" si="653"/>
        <v>16.84386804998865</v>
      </c>
      <c r="AI7346">
        <f t="shared" ca="1" si="654"/>
        <v>0.4503354570567184</v>
      </c>
      <c r="AX7346">
        <f t="shared" ca="1" si="655"/>
        <v>9.4439466081566878E-2</v>
      </c>
    </row>
    <row r="7347" spans="1:50">
      <c r="A7347">
        <f t="shared" ca="1" si="651"/>
        <v>0.28753982659317656</v>
      </c>
      <c r="R7347">
        <f t="shared" ca="1" si="652"/>
        <v>-0.90714500018684985</v>
      </c>
      <c r="AH7347">
        <f t="shared" ca="1" si="653"/>
        <v>6.4781045514377276</v>
      </c>
      <c r="AI7347">
        <f t="shared" ca="1" si="654"/>
        <v>8.3931677158716411E-2</v>
      </c>
      <c r="AX7347">
        <f t="shared" ca="1" si="655"/>
        <v>0.1991777500881422</v>
      </c>
    </row>
    <row r="7348" spans="1:50">
      <c r="A7348">
        <f t="shared" ca="1" si="651"/>
        <v>0.15340872228703584</v>
      </c>
      <c r="R7348">
        <f t="shared" ca="1" si="652"/>
        <v>2.0509035182662978</v>
      </c>
      <c r="AH7348">
        <f t="shared" ca="1" si="653"/>
        <v>7.2955981478689562</v>
      </c>
      <c r="AI7348">
        <f t="shared" ca="1" si="654"/>
        <v>0.10645150467037789</v>
      </c>
      <c r="AX7348">
        <f t="shared" ca="1" si="655"/>
        <v>0.23795143598893029</v>
      </c>
    </row>
    <row r="7349" spans="1:50">
      <c r="A7349">
        <f t="shared" ca="1" si="651"/>
        <v>0.56809471442676729</v>
      </c>
      <c r="R7349">
        <f t="shared" ca="1" si="652"/>
        <v>1.2143594513572533</v>
      </c>
      <c r="AH7349">
        <f t="shared" ca="1" si="653"/>
        <v>13.842101649373092</v>
      </c>
      <c r="AI7349">
        <f t="shared" ca="1" si="654"/>
        <v>0.34630319343286586</v>
      </c>
      <c r="AX7349">
        <f t="shared" ca="1" si="655"/>
        <v>0.59024187839339115</v>
      </c>
    </row>
    <row r="7350" spans="1:50">
      <c r="A7350">
        <f t="shared" ca="1" si="651"/>
        <v>0.71814432320272181</v>
      </c>
      <c r="R7350">
        <f t="shared" ca="1" si="652"/>
        <v>-0.16407520304331302</v>
      </c>
      <c r="AH7350">
        <f t="shared" ca="1" si="653"/>
        <v>26.319863623807485</v>
      </c>
      <c r="AI7350">
        <f t="shared" ca="1" si="654"/>
        <v>0.71962557060246202</v>
      </c>
      <c r="AX7350">
        <f t="shared" ca="1" si="655"/>
        <v>2.7238831617336066E-2</v>
      </c>
    </row>
    <row r="7351" spans="1:50">
      <c r="A7351">
        <f t="shared" ca="1" si="651"/>
        <v>0.69087180646866531</v>
      </c>
      <c r="R7351">
        <f t="shared" ca="1" si="652"/>
        <v>2.2517101515620888</v>
      </c>
      <c r="AH7351">
        <f t="shared" ca="1" si="653"/>
        <v>17.419741524051474</v>
      </c>
      <c r="AI7351">
        <f t="shared" ca="1" si="654"/>
        <v>0.46926337882019209</v>
      </c>
      <c r="AX7351">
        <f t="shared" ca="1" si="655"/>
        <v>8.3237800689570367</v>
      </c>
    </row>
    <row r="7352" spans="1:50">
      <c r="A7352">
        <f t="shared" ca="1" si="651"/>
        <v>0.35212048018459507</v>
      </c>
      <c r="R7352">
        <f t="shared" ca="1" si="652"/>
        <v>0.2846051736575424</v>
      </c>
      <c r="AH7352">
        <f t="shared" ca="1" si="653"/>
        <v>34.112268135295608</v>
      </c>
      <c r="AI7352">
        <f t="shared" ca="1" si="654"/>
        <v>0.87378998809762831</v>
      </c>
      <c r="AX7352">
        <f t="shared" ca="1" si="655"/>
        <v>0.43006498212977817</v>
      </c>
    </row>
    <row r="7353" spans="1:50">
      <c r="A7353">
        <f t="shared" ca="1" si="651"/>
        <v>0.11886171399283751</v>
      </c>
      <c r="R7353">
        <f t="shared" ca="1" si="652"/>
        <v>0.58428948978165651</v>
      </c>
      <c r="AH7353">
        <f t="shared" ca="1" si="653"/>
        <v>25.704950994383537</v>
      </c>
      <c r="AI7353">
        <f t="shared" ca="1" si="654"/>
        <v>0.70487529690734729</v>
      </c>
      <c r="AX7353">
        <f t="shared" ca="1" si="655"/>
        <v>0.45081150367825656</v>
      </c>
    </row>
    <row r="7354" spans="1:50">
      <c r="A7354">
        <f t="shared" ca="1" si="651"/>
        <v>0.88827196139264364</v>
      </c>
      <c r="R7354">
        <f t="shared" ca="1" si="652"/>
        <v>1.7288874203479654</v>
      </c>
      <c r="AH7354">
        <f t="shared" ca="1" si="653"/>
        <v>6.2526883228470425</v>
      </c>
      <c r="AI7354">
        <f t="shared" ca="1" si="654"/>
        <v>7.8192222525335531E-2</v>
      </c>
      <c r="AX7354">
        <f t="shared" ca="1" si="655"/>
        <v>2.2775270020195557</v>
      </c>
    </row>
    <row r="7355" spans="1:50">
      <c r="A7355">
        <f t="shared" ca="1" si="651"/>
        <v>0.55021104355371109</v>
      </c>
      <c r="R7355">
        <f t="shared" ca="1" si="652"/>
        <v>0.14636279658175677</v>
      </c>
      <c r="AH7355">
        <f t="shared" ca="1" si="653"/>
        <v>7.7633881388292547</v>
      </c>
      <c r="AI7355">
        <f t="shared" ca="1" si="654"/>
        <v>0.12054039078822953</v>
      </c>
      <c r="AX7355">
        <f t="shared" ca="1" si="655"/>
        <v>2.550620672438543</v>
      </c>
    </row>
    <row r="7356" spans="1:50">
      <c r="A7356">
        <f t="shared" ca="1" si="651"/>
        <v>0.59156586538243228</v>
      </c>
      <c r="R7356">
        <f t="shared" ca="1" si="652"/>
        <v>-0.44522701795502517</v>
      </c>
      <c r="AH7356">
        <f t="shared" ca="1" si="653"/>
        <v>33.889190935376298</v>
      </c>
      <c r="AI7356">
        <f t="shared" ca="1" si="654"/>
        <v>0.87022091564161941</v>
      </c>
      <c r="AX7356">
        <f t="shared" ca="1" si="655"/>
        <v>4.6137763563383324E-2</v>
      </c>
    </row>
    <row r="7357" spans="1:50">
      <c r="A7357">
        <f t="shared" ca="1" si="651"/>
        <v>0.92720684553764143</v>
      </c>
      <c r="R7357">
        <f t="shared" ca="1" si="652"/>
        <v>0.67663415611667133</v>
      </c>
      <c r="AH7357">
        <f t="shared" ca="1" si="653"/>
        <v>22.163187850134779</v>
      </c>
      <c r="AI7357">
        <f t="shared" ca="1" si="654"/>
        <v>0.61255594466655805</v>
      </c>
      <c r="AX7357">
        <f t="shared" ca="1" si="655"/>
        <v>0.38193261487481411</v>
      </c>
    </row>
    <row r="7358" spans="1:50">
      <c r="A7358">
        <f t="shared" ca="1" si="651"/>
        <v>0.2912506604379751</v>
      </c>
      <c r="R7358">
        <f t="shared" ca="1" si="652"/>
        <v>1.0237001130904548</v>
      </c>
      <c r="AH7358">
        <f t="shared" ca="1" si="653"/>
        <v>0.59876871260423759</v>
      </c>
      <c r="AI7358">
        <f t="shared" ca="1" si="654"/>
        <v>7.1704794238747205E-4</v>
      </c>
      <c r="AX7358">
        <f t="shared" ca="1" si="655"/>
        <v>0.91059994795200561</v>
      </c>
    </row>
    <row r="7359" spans="1:50">
      <c r="A7359">
        <f t="shared" ca="1" si="651"/>
        <v>0.17776501528995337</v>
      </c>
      <c r="R7359">
        <f t="shared" ca="1" si="652"/>
        <v>2.1026051103478314</v>
      </c>
      <c r="AH7359">
        <f t="shared" ca="1" si="653"/>
        <v>17.943447022420756</v>
      </c>
      <c r="AI7359">
        <f t="shared" ca="1" si="654"/>
        <v>0.48618870559782768</v>
      </c>
      <c r="AX7359">
        <f t="shared" ca="1" si="655"/>
        <v>0.87087412787043572</v>
      </c>
    </row>
    <row r="7360" spans="1:50">
      <c r="A7360">
        <f t="shared" ca="1" si="651"/>
        <v>0.24254152620021552</v>
      </c>
      <c r="R7360">
        <f t="shared" ca="1" si="652"/>
        <v>1.3676039831811475</v>
      </c>
      <c r="AH7360">
        <f t="shared" ca="1" si="653"/>
        <v>7.2051166776869753</v>
      </c>
      <c r="AI7360">
        <f t="shared" ca="1" si="654"/>
        <v>0.10382741267816598</v>
      </c>
      <c r="AX7360">
        <f t="shared" ca="1" si="655"/>
        <v>1.5743339522897053</v>
      </c>
    </row>
    <row r="7361" spans="1:50">
      <c r="A7361">
        <f t="shared" ca="1" si="651"/>
        <v>0.45888048394519632</v>
      </c>
      <c r="R7361">
        <f t="shared" ca="1" si="652"/>
        <v>0.37423135623958226</v>
      </c>
      <c r="AH7361">
        <f t="shared" ca="1" si="653"/>
        <v>3.5850444747876935</v>
      </c>
      <c r="AI7361">
        <f t="shared" ca="1" si="654"/>
        <v>2.5705087772411539E-2</v>
      </c>
      <c r="AX7361">
        <f t="shared" ca="1" si="655"/>
        <v>3.9041261832149807</v>
      </c>
    </row>
    <row r="7362" spans="1:50">
      <c r="A7362">
        <f t="shared" ca="1" si="651"/>
        <v>7.9229086004730553E-2</v>
      </c>
      <c r="R7362">
        <f t="shared" ca="1" si="652"/>
        <v>-1.5763185934976174</v>
      </c>
      <c r="AH7362">
        <f t="shared" ca="1" si="653"/>
        <v>10.296176087583788</v>
      </c>
      <c r="AI7362">
        <f t="shared" ca="1" si="654"/>
        <v>0.21180318336592319</v>
      </c>
      <c r="AX7362">
        <f t="shared" ca="1" si="655"/>
        <v>8.8379001385991474E-2</v>
      </c>
    </row>
    <row r="7363" spans="1:50">
      <c r="A7363">
        <f t="shared" ref="A7363:A7426" ca="1" si="656">RAND()</f>
        <v>0.83860852354748228</v>
      </c>
      <c r="R7363">
        <f t="shared" ref="R7363:R7426" ca="1" si="657">_xlfn.NORM.INV(RAND(),0,1)</f>
        <v>0.10350579328627836</v>
      </c>
      <c r="AH7363">
        <f t="shared" ref="AH7363:AH7426" ca="1" si="658">IF(AI7363&lt;$AL$4,$AL$1+SQRT(AI7363*($AL$2-$AL$1)*($AL$3-$AL$1)),$AL$2-SQRT((1-AI7363)*($AL$2-$AL$1)*($AL$2-$AL$3)))</f>
        <v>20.039805465523489</v>
      </c>
      <c r="AI7363">
        <f t="shared" ref="AI7363:AI7426" ca="1" si="659">RAND()</f>
        <v>0.55119337172816185</v>
      </c>
      <c r="AX7363">
        <f t="shared" ref="AX7363:AX7426" ca="1" si="660">-LN(1-RAND())/$AW$2</f>
        <v>0.58864892668704305</v>
      </c>
    </row>
    <row r="7364" spans="1:50">
      <c r="A7364">
        <f t="shared" ca="1" si="656"/>
        <v>0.83891209250590582</v>
      </c>
      <c r="R7364">
        <f t="shared" ca="1" si="657"/>
        <v>-1.0694323159858858</v>
      </c>
      <c r="AH7364">
        <f t="shared" ca="1" si="658"/>
        <v>13.825413992415719</v>
      </c>
      <c r="AI7364">
        <f t="shared" ca="1" si="659"/>
        <v>0.34569966358994375</v>
      </c>
      <c r="AX7364">
        <f t="shared" ca="1" si="660"/>
        <v>1.9626980517990655</v>
      </c>
    </row>
    <row r="7365" spans="1:50">
      <c r="A7365">
        <f t="shared" ca="1" si="656"/>
        <v>0.64740564727909145</v>
      </c>
      <c r="R7365">
        <f t="shared" ca="1" si="657"/>
        <v>-0.13246707685998038</v>
      </c>
      <c r="AH7365">
        <f t="shared" ca="1" si="658"/>
        <v>10.852403389168153</v>
      </c>
      <c r="AI7365">
        <f t="shared" ca="1" si="659"/>
        <v>0.23373283979779358</v>
      </c>
      <c r="AX7365">
        <f t="shared" ca="1" si="660"/>
        <v>1.4460563224256207</v>
      </c>
    </row>
    <row r="7366" spans="1:50">
      <c r="A7366">
        <f t="shared" ca="1" si="656"/>
        <v>0.25741351534828538</v>
      </c>
      <c r="R7366">
        <f t="shared" ca="1" si="657"/>
        <v>-2.1318437743966235E-2</v>
      </c>
      <c r="AH7366">
        <f t="shared" ca="1" si="658"/>
        <v>10.651223324020137</v>
      </c>
      <c r="AI7366">
        <f t="shared" ca="1" si="659"/>
        <v>0.2258368870519315</v>
      </c>
      <c r="AX7366">
        <f t="shared" ca="1" si="660"/>
        <v>3.1496641430987515</v>
      </c>
    </row>
    <row r="7367" spans="1:50">
      <c r="A7367">
        <f t="shared" ca="1" si="656"/>
        <v>0.8230570716716803</v>
      </c>
      <c r="R7367">
        <f t="shared" ca="1" si="657"/>
        <v>-0.55682561153282328</v>
      </c>
      <c r="AH7367">
        <f t="shared" ca="1" si="658"/>
        <v>17.778971595374166</v>
      </c>
      <c r="AI7367">
        <f t="shared" ca="1" si="659"/>
        <v>0.48090266427414763</v>
      </c>
      <c r="AX7367">
        <f t="shared" ca="1" si="660"/>
        <v>0.26939721345779322</v>
      </c>
    </row>
    <row r="7368" spans="1:50">
      <c r="A7368">
        <f t="shared" ca="1" si="656"/>
        <v>0.55270099723833599</v>
      </c>
      <c r="R7368">
        <f t="shared" ca="1" si="657"/>
        <v>2.0101078223630897</v>
      </c>
      <c r="AH7368">
        <f t="shared" ca="1" si="658"/>
        <v>24.449220054093928</v>
      </c>
      <c r="AI7368">
        <f t="shared" ca="1" si="659"/>
        <v>0.67357882207794206</v>
      </c>
      <c r="AX7368">
        <f t="shared" ca="1" si="660"/>
        <v>3.6980473852681541</v>
      </c>
    </row>
    <row r="7369" spans="1:50">
      <c r="A7369">
        <f t="shared" ca="1" si="656"/>
        <v>0.59570800651720857</v>
      </c>
      <c r="R7369">
        <f t="shared" ca="1" si="657"/>
        <v>0.29563835496954444</v>
      </c>
      <c r="AH7369">
        <f t="shared" ca="1" si="658"/>
        <v>24.768800488440764</v>
      </c>
      <c r="AI7369">
        <f t="shared" ca="1" si="659"/>
        <v>0.68169328560394649</v>
      </c>
      <c r="AX7369">
        <f t="shared" ca="1" si="660"/>
        <v>0.76627106092217401</v>
      </c>
    </row>
    <row r="7370" spans="1:50">
      <c r="A7370">
        <f t="shared" ca="1" si="656"/>
        <v>0.8794759960229247</v>
      </c>
      <c r="R7370">
        <f t="shared" ca="1" si="657"/>
        <v>-0.92198021789988804</v>
      </c>
      <c r="AH7370">
        <f t="shared" ca="1" si="658"/>
        <v>22.08752826300535</v>
      </c>
      <c r="AI7370">
        <f t="shared" ca="1" si="659"/>
        <v>0.61044696076573746</v>
      </c>
      <c r="AX7370">
        <f t="shared" ca="1" si="660"/>
        <v>5.1315497205246077</v>
      </c>
    </row>
    <row r="7371" spans="1:50">
      <c r="A7371">
        <f t="shared" ca="1" si="656"/>
        <v>0.14329000525185287</v>
      </c>
      <c r="R7371">
        <f t="shared" ca="1" si="657"/>
        <v>-2.4655622301521071E-2</v>
      </c>
      <c r="AH7371">
        <f t="shared" ca="1" si="658"/>
        <v>12.105013161524703</v>
      </c>
      <c r="AI7371">
        <f t="shared" ca="1" si="659"/>
        <v>0.28198498625589197</v>
      </c>
      <c r="AX7371">
        <f t="shared" ca="1" si="660"/>
        <v>0.40246362362319271</v>
      </c>
    </row>
    <row r="7372" spans="1:50">
      <c r="A7372">
        <f t="shared" ca="1" si="656"/>
        <v>0.21158865136490723</v>
      </c>
      <c r="R7372">
        <f t="shared" ca="1" si="657"/>
        <v>-1.2409304396997451</v>
      </c>
      <c r="AH7372">
        <f t="shared" ca="1" si="658"/>
        <v>26.723692981943408</v>
      </c>
      <c r="AI7372">
        <f t="shared" ca="1" si="659"/>
        <v>0.72910676580058476</v>
      </c>
      <c r="AX7372">
        <f t="shared" ca="1" si="660"/>
        <v>0.90226477423366336</v>
      </c>
    </row>
    <row r="7373" spans="1:50">
      <c r="A7373">
        <f t="shared" ca="1" si="656"/>
        <v>0.7571132911188293</v>
      </c>
      <c r="R7373">
        <f t="shared" ca="1" si="657"/>
        <v>0.90155475123303175</v>
      </c>
      <c r="AH7373">
        <f t="shared" ca="1" si="658"/>
        <v>18.135430816334647</v>
      </c>
      <c r="AI7373">
        <f t="shared" ca="1" si="659"/>
        <v>0.49232461536970218</v>
      </c>
      <c r="AX7373">
        <f t="shared" ca="1" si="660"/>
        <v>0.43266048206074315</v>
      </c>
    </row>
    <row r="7374" spans="1:50">
      <c r="A7374">
        <f t="shared" ca="1" si="656"/>
        <v>0.1801920470287689</v>
      </c>
      <c r="R7374">
        <f t="shared" ca="1" si="657"/>
        <v>1.717535262331034</v>
      </c>
      <c r="AH7374">
        <f t="shared" ca="1" si="658"/>
        <v>24.017559921151864</v>
      </c>
      <c r="AI7374">
        <f t="shared" ca="1" si="659"/>
        <v>0.66245640377453308</v>
      </c>
      <c r="AX7374">
        <f t="shared" ca="1" si="660"/>
        <v>3.2071335691812131</v>
      </c>
    </row>
    <row r="7375" spans="1:50">
      <c r="A7375">
        <f t="shared" ca="1" si="656"/>
        <v>0.24681611608342147</v>
      </c>
      <c r="R7375">
        <f t="shared" ca="1" si="657"/>
        <v>0.3941813209485745</v>
      </c>
      <c r="AH7375">
        <f t="shared" ca="1" si="658"/>
        <v>40.380783510851188</v>
      </c>
      <c r="AI7375">
        <f t="shared" ca="1" si="659"/>
        <v>0.95373533706744384</v>
      </c>
      <c r="AX7375">
        <f t="shared" ca="1" si="660"/>
        <v>0.11574061808251256</v>
      </c>
    </row>
    <row r="7376" spans="1:50">
      <c r="A7376">
        <f t="shared" ca="1" si="656"/>
        <v>0.48929904225507681</v>
      </c>
      <c r="R7376">
        <f t="shared" ca="1" si="657"/>
        <v>-1.773047087790816</v>
      </c>
      <c r="AH7376">
        <f t="shared" ca="1" si="658"/>
        <v>25.231847655893162</v>
      </c>
      <c r="AI7376">
        <f t="shared" ca="1" si="659"/>
        <v>0.69326931472955744</v>
      </c>
      <c r="AX7376">
        <f t="shared" ca="1" si="660"/>
        <v>0.87289835764971524</v>
      </c>
    </row>
    <row r="7377" spans="1:50">
      <c r="A7377">
        <f t="shared" ca="1" si="656"/>
        <v>0.69154337851475267</v>
      </c>
      <c r="R7377">
        <f t="shared" ca="1" si="657"/>
        <v>0.6800138454262542</v>
      </c>
      <c r="AH7377">
        <f t="shared" ca="1" si="658"/>
        <v>19.124320731965948</v>
      </c>
      <c r="AI7377">
        <f t="shared" ca="1" si="659"/>
        <v>0.52334621486874611</v>
      </c>
      <c r="AX7377">
        <f t="shared" ca="1" si="660"/>
        <v>4.1349396949884714</v>
      </c>
    </row>
    <row r="7378" spans="1:50">
      <c r="A7378">
        <f t="shared" ca="1" si="656"/>
        <v>0.43807150323674238</v>
      </c>
      <c r="R7378">
        <f t="shared" ca="1" si="657"/>
        <v>-2.0303760858219508</v>
      </c>
      <c r="AH7378">
        <f t="shared" ca="1" si="658"/>
        <v>21.678320828630042</v>
      </c>
      <c r="AI7378">
        <f t="shared" ca="1" si="659"/>
        <v>0.59894124445699459</v>
      </c>
      <c r="AX7378">
        <f t="shared" ca="1" si="660"/>
        <v>1.4859092452299261</v>
      </c>
    </row>
    <row r="7379" spans="1:50">
      <c r="A7379">
        <f t="shared" ca="1" si="656"/>
        <v>0.73488520588140172</v>
      </c>
      <c r="R7379">
        <f t="shared" ca="1" si="657"/>
        <v>0.95622704672318415</v>
      </c>
      <c r="AH7379">
        <f t="shared" ca="1" si="658"/>
        <v>24.583939672760742</v>
      </c>
      <c r="AI7379">
        <f t="shared" ca="1" si="659"/>
        <v>0.67701193872106735</v>
      </c>
      <c r="AX7379">
        <f t="shared" ca="1" si="660"/>
        <v>2.5887936316457245</v>
      </c>
    </row>
    <row r="7380" spans="1:50">
      <c r="A7380">
        <f t="shared" ca="1" si="656"/>
        <v>7.6386249719416432E-2</v>
      </c>
      <c r="R7380">
        <f t="shared" ca="1" si="657"/>
        <v>1.2443738443085832</v>
      </c>
      <c r="AH7380">
        <f t="shared" ca="1" si="658"/>
        <v>4.9578457438473906</v>
      </c>
      <c r="AI7380">
        <f t="shared" ca="1" si="659"/>
        <v>4.916046883957137E-2</v>
      </c>
      <c r="AX7380">
        <f t="shared" ca="1" si="660"/>
        <v>5.9383557492787551</v>
      </c>
    </row>
    <row r="7381" spans="1:50">
      <c r="A7381">
        <f t="shared" ca="1" si="656"/>
        <v>0.90705363100991054</v>
      </c>
      <c r="R7381">
        <f t="shared" ca="1" si="657"/>
        <v>0.75095445071345535</v>
      </c>
      <c r="AH7381">
        <f t="shared" ca="1" si="658"/>
        <v>34.581240877944886</v>
      </c>
      <c r="AI7381">
        <f t="shared" ca="1" si="659"/>
        <v>0.88113093356802108</v>
      </c>
      <c r="AX7381">
        <f t="shared" ca="1" si="660"/>
        <v>4.6049664604254152</v>
      </c>
    </row>
    <row r="7382" spans="1:50">
      <c r="A7382">
        <f t="shared" ca="1" si="656"/>
        <v>0.40326463272206881</v>
      </c>
      <c r="R7382">
        <f t="shared" ca="1" si="657"/>
        <v>-0.87615209186811027</v>
      </c>
      <c r="AH7382">
        <f t="shared" ca="1" si="658"/>
        <v>6.9136137462609613</v>
      </c>
      <c r="AI7382">
        <f t="shared" ca="1" si="659"/>
        <v>9.5596110064977036E-2</v>
      </c>
      <c r="AX7382">
        <f t="shared" ca="1" si="660"/>
        <v>4.6515345636673535</v>
      </c>
    </row>
    <row r="7383" spans="1:50">
      <c r="A7383">
        <f t="shared" ca="1" si="656"/>
        <v>0.7807801064421086</v>
      </c>
      <c r="R7383">
        <f t="shared" ca="1" si="657"/>
        <v>-0.28349836430977782</v>
      </c>
      <c r="AH7383">
        <f t="shared" ca="1" si="658"/>
        <v>14.099400242618124</v>
      </c>
      <c r="AI7383">
        <f t="shared" ca="1" si="659"/>
        <v>0.35557346853013616</v>
      </c>
      <c r="AX7383">
        <f t="shared" ca="1" si="660"/>
        <v>0.11922261823410911</v>
      </c>
    </row>
    <row r="7384" spans="1:50">
      <c r="A7384">
        <f t="shared" ca="1" si="656"/>
        <v>0.28557796776077915</v>
      </c>
      <c r="R7384">
        <f t="shared" ca="1" si="657"/>
        <v>-0.30434044602917376</v>
      </c>
      <c r="AH7384">
        <f t="shared" ca="1" si="658"/>
        <v>47.701091238385636</v>
      </c>
      <c r="AI7384">
        <f t="shared" ca="1" si="659"/>
        <v>0.99735750925288635</v>
      </c>
      <c r="AX7384">
        <f t="shared" ca="1" si="660"/>
        <v>0.18150768880444032</v>
      </c>
    </row>
    <row r="7385" spans="1:50">
      <c r="A7385">
        <f t="shared" ca="1" si="656"/>
        <v>0.42115195501678138</v>
      </c>
      <c r="R7385">
        <f t="shared" ca="1" si="657"/>
        <v>0.65140315324518239</v>
      </c>
      <c r="AH7385">
        <f t="shared" ca="1" si="658"/>
        <v>13.363922526149103</v>
      </c>
      <c r="AI7385">
        <f t="shared" ca="1" si="659"/>
        <v>0.32889891366499757</v>
      </c>
      <c r="AX7385">
        <f t="shared" ca="1" si="660"/>
        <v>1.3536803828732755</v>
      </c>
    </row>
    <row r="7386" spans="1:50">
      <c r="A7386">
        <f t="shared" ca="1" si="656"/>
        <v>0.92463390664959744</v>
      </c>
      <c r="R7386">
        <f t="shared" ca="1" si="657"/>
        <v>0.86403193664167777</v>
      </c>
      <c r="AH7386">
        <f t="shared" ca="1" si="658"/>
        <v>26.680618631049402</v>
      </c>
      <c r="AI7386">
        <f t="shared" ca="1" si="659"/>
        <v>0.72810322628471991</v>
      </c>
      <c r="AX7386">
        <f t="shared" ca="1" si="660"/>
        <v>0.57579479722604854</v>
      </c>
    </row>
    <row r="7387" spans="1:50">
      <c r="A7387">
        <f t="shared" ca="1" si="656"/>
        <v>0.71833232328257934</v>
      </c>
      <c r="R7387">
        <f t="shared" ca="1" si="657"/>
        <v>8.5184960072601512E-3</v>
      </c>
      <c r="AH7387">
        <f t="shared" ca="1" si="658"/>
        <v>20.163066344880221</v>
      </c>
      <c r="AI7387">
        <f t="shared" ca="1" si="659"/>
        <v>0.55487869502999032</v>
      </c>
      <c r="AX7387">
        <f t="shared" ca="1" si="660"/>
        <v>2.5119580687401034E-2</v>
      </c>
    </row>
    <row r="7388" spans="1:50">
      <c r="A7388">
        <f t="shared" ca="1" si="656"/>
        <v>0.3771945556407198</v>
      </c>
      <c r="R7388">
        <f t="shared" ca="1" si="657"/>
        <v>0.76081073020686052</v>
      </c>
      <c r="AH7388">
        <f t="shared" ca="1" si="658"/>
        <v>10.558064432852099</v>
      </c>
      <c r="AI7388">
        <f t="shared" ca="1" si="659"/>
        <v>0.22216685935847669</v>
      </c>
      <c r="AX7388">
        <f t="shared" ca="1" si="660"/>
        <v>1.1009108034114248</v>
      </c>
    </row>
    <row r="7389" spans="1:50">
      <c r="A7389">
        <f t="shared" ca="1" si="656"/>
        <v>0.1067187580384994</v>
      </c>
      <c r="R7389">
        <f t="shared" ca="1" si="657"/>
        <v>1.5887053141808682</v>
      </c>
      <c r="AH7389">
        <f t="shared" ca="1" si="658"/>
        <v>6.7573583614875901</v>
      </c>
      <c r="AI7389">
        <f t="shared" ca="1" si="659"/>
        <v>9.1323784051132506E-2</v>
      </c>
      <c r="AX7389">
        <f t="shared" ca="1" si="660"/>
        <v>0.87833092213085184</v>
      </c>
    </row>
    <row r="7390" spans="1:50">
      <c r="A7390">
        <f t="shared" ca="1" si="656"/>
        <v>0.51518820354292272</v>
      </c>
      <c r="R7390">
        <f t="shared" ca="1" si="657"/>
        <v>-0.51032503807544938</v>
      </c>
      <c r="AH7390">
        <f t="shared" ca="1" si="658"/>
        <v>15.218637365791395</v>
      </c>
      <c r="AI7390">
        <f t="shared" ca="1" si="659"/>
        <v>0.39512840665383864</v>
      </c>
      <c r="AX7390">
        <f t="shared" ca="1" si="660"/>
        <v>0.23678003285953786</v>
      </c>
    </row>
    <row r="7391" spans="1:50">
      <c r="A7391">
        <f t="shared" ca="1" si="656"/>
        <v>0.30839203482338506</v>
      </c>
      <c r="R7391">
        <f t="shared" ca="1" si="657"/>
        <v>-1.2278529473645312</v>
      </c>
      <c r="AH7391">
        <f t="shared" ca="1" si="658"/>
        <v>9.2495556996160282</v>
      </c>
      <c r="AI7391">
        <f t="shared" ca="1" si="659"/>
        <v>0.1711085612805987</v>
      </c>
      <c r="AX7391">
        <f t="shared" ca="1" si="660"/>
        <v>0.36391233701618564</v>
      </c>
    </row>
    <row r="7392" spans="1:50">
      <c r="A7392">
        <f t="shared" ca="1" si="656"/>
        <v>0.80636715425302219</v>
      </c>
      <c r="R7392">
        <f t="shared" ca="1" si="657"/>
        <v>0.10029448099214808</v>
      </c>
      <c r="AH7392">
        <f t="shared" ca="1" si="658"/>
        <v>6.3888511414214895</v>
      </c>
      <c r="AI7392">
        <f t="shared" ca="1" si="659"/>
        <v>8.1634837814485328E-2</v>
      </c>
      <c r="AX7392">
        <f t="shared" ca="1" si="660"/>
        <v>3.6485444826359652</v>
      </c>
    </row>
    <row r="7393" spans="1:50">
      <c r="A7393">
        <f t="shared" ca="1" si="656"/>
        <v>0.93338326292491414</v>
      </c>
      <c r="R7393">
        <f t="shared" ca="1" si="657"/>
        <v>-0.93016929118207148</v>
      </c>
      <c r="AH7393">
        <f t="shared" ca="1" si="658"/>
        <v>8.7004700278535267</v>
      </c>
      <c r="AI7393">
        <f t="shared" ca="1" si="659"/>
        <v>0.15139635741115509</v>
      </c>
      <c r="AX7393">
        <f t="shared" ca="1" si="660"/>
        <v>0.18328844677687287</v>
      </c>
    </row>
    <row r="7394" spans="1:50">
      <c r="A7394">
        <f t="shared" ca="1" si="656"/>
        <v>0.53792086276144191</v>
      </c>
      <c r="R7394">
        <f t="shared" ca="1" si="657"/>
        <v>-1.1561990371906581E-2</v>
      </c>
      <c r="AH7394">
        <f t="shared" ca="1" si="658"/>
        <v>11.008276374440115</v>
      </c>
      <c r="AI7394">
        <f t="shared" ca="1" si="659"/>
        <v>0.23982274435397755</v>
      </c>
      <c r="AX7394">
        <f t="shared" ca="1" si="660"/>
        <v>2.3368875698804499</v>
      </c>
    </row>
    <row r="7395" spans="1:50">
      <c r="A7395">
        <f t="shared" ca="1" si="656"/>
        <v>0.56873896302238891</v>
      </c>
      <c r="R7395">
        <f t="shared" ca="1" si="657"/>
        <v>6.0454383452608909E-2</v>
      </c>
      <c r="AH7395">
        <f t="shared" ca="1" si="658"/>
        <v>17.190217787037895</v>
      </c>
      <c r="AI7395">
        <f t="shared" ca="1" si="659"/>
        <v>0.46175909556899786</v>
      </c>
      <c r="AX7395">
        <f t="shared" ca="1" si="660"/>
        <v>2.6375256224289672</v>
      </c>
    </row>
    <row r="7396" spans="1:50">
      <c r="A7396">
        <f t="shared" ca="1" si="656"/>
        <v>0.42164946279259974</v>
      </c>
      <c r="R7396">
        <f t="shared" ca="1" si="657"/>
        <v>0.31075317820845211</v>
      </c>
      <c r="AH7396">
        <f t="shared" ca="1" si="658"/>
        <v>18.5024617055373</v>
      </c>
      <c r="AI7396">
        <f t="shared" ca="1" si="659"/>
        <v>0.50395254069442785</v>
      </c>
      <c r="AX7396">
        <f t="shared" ca="1" si="660"/>
        <v>7.4884919739557632E-2</v>
      </c>
    </row>
    <row r="7397" spans="1:50">
      <c r="A7397">
        <f t="shared" ca="1" si="656"/>
        <v>4.0013816465599428E-2</v>
      </c>
      <c r="R7397">
        <f t="shared" ca="1" si="657"/>
        <v>-1.737996451997156</v>
      </c>
      <c r="AH7397">
        <f t="shared" ca="1" si="658"/>
        <v>17.600863407635046</v>
      </c>
      <c r="AI7397">
        <f t="shared" ca="1" si="659"/>
        <v>0.47514797403463915</v>
      </c>
      <c r="AX7397">
        <f t="shared" ca="1" si="660"/>
        <v>0.96458235136672454</v>
      </c>
    </row>
    <row r="7398" spans="1:50">
      <c r="A7398">
        <f t="shared" ca="1" si="656"/>
        <v>0.82602909784567313</v>
      </c>
      <c r="R7398">
        <f t="shared" ca="1" si="657"/>
        <v>-1.0246027092420376</v>
      </c>
      <c r="AH7398">
        <f t="shared" ca="1" si="658"/>
        <v>34.866941015129463</v>
      </c>
      <c r="AI7398">
        <f t="shared" ca="1" si="659"/>
        <v>0.88549526288021452</v>
      </c>
      <c r="AX7398">
        <f t="shared" ca="1" si="660"/>
        <v>7.0895395348316015E-2</v>
      </c>
    </row>
    <row r="7399" spans="1:50">
      <c r="A7399">
        <f t="shared" ca="1" si="656"/>
        <v>0.915518989497355</v>
      </c>
      <c r="R7399">
        <f t="shared" ca="1" si="657"/>
        <v>-0.1119114292319396</v>
      </c>
      <c r="AH7399">
        <f t="shared" ca="1" si="658"/>
        <v>5.4104361516083204</v>
      </c>
      <c r="AI7399">
        <f t="shared" ca="1" si="659"/>
        <v>5.8545638701260505E-2</v>
      </c>
      <c r="AX7399">
        <f t="shared" ca="1" si="660"/>
        <v>3.5633301866945915</v>
      </c>
    </row>
    <row r="7400" spans="1:50">
      <c r="A7400">
        <f t="shared" ca="1" si="656"/>
        <v>0.85966952775845729</v>
      </c>
      <c r="R7400">
        <f t="shared" ca="1" si="657"/>
        <v>-0.59395455105598804</v>
      </c>
      <c r="AH7400">
        <f t="shared" ca="1" si="658"/>
        <v>10.173630227025036</v>
      </c>
      <c r="AI7400">
        <f t="shared" ca="1" si="659"/>
        <v>0.20693013535313309</v>
      </c>
      <c r="AX7400">
        <f t="shared" ca="1" si="660"/>
        <v>0.87321851746845291</v>
      </c>
    </row>
    <row r="7401" spans="1:50">
      <c r="A7401">
        <f t="shared" ca="1" si="656"/>
        <v>0.82764597038871135</v>
      </c>
      <c r="R7401">
        <f t="shared" ca="1" si="657"/>
        <v>0.5831512983197058</v>
      </c>
      <c r="AH7401">
        <f t="shared" ca="1" si="658"/>
        <v>18.687226334920318</v>
      </c>
      <c r="AI7401">
        <f t="shared" ca="1" si="659"/>
        <v>0.50975510269974611</v>
      </c>
      <c r="AX7401">
        <f t="shared" ca="1" si="660"/>
        <v>6.9895199354784294</v>
      </c>
    </row>
    <row r="7402" spans="1:50">
      <c r="A7402">
        <f t="shared" ca="1" si="656"/>
        <v>0.83276470038934491</v>
      </c>
      <c r="R7402">
        <f t="shared" ca="1" si="657"/>
        <v>1.9402915836211772</v>
      </c>
      <c r="AH7402">
        <f t="shared" ca="1" si="658"/>
        <v>11.088853436863083</v>
      </c>
      <c r="AI7402">
        <f t="shared" ca="1" si="659"/>
        <v>0.24296133657103891</v>
      </c>
      <c r="AX7402">
        <f t="shared" ca="1" si="660"/>
        <v>1.3916975801534917</v>
      </c>
    </row>
    <row r="7403" spans="1:50">
      <c r="A7403">
        <f t="shared" ca="1" si="656"/>
        <v>0.2287892461361426</v>
      </c>
      <c r="R7403">
        <f t="shared" ca="1" si="657"/>
        <v>-0.23796601596377567</v>
      </c>
      <c r="AH7403">
        <f t="shared" ca="1" si="658"/>
        <v>26.835867609770713</v>
      </c>
      <c r="AI7403">
        <f t="shared" ca="1" si="659"/>
        <v>0.73171148530396524</v>
      </c>
      <c r="AX7403">
        <f t="shared" ca="1" si="660"/>
        <v>1.9140702972811563</v>
      </c>
    </row>
    <row r="7404" spans="1:50">
      <c r="A7404">
        <f t="shared" ca="1" si="656"/>
        <v>0.2676148766210521</v>
      </c>
      <c r="R7404">
        <f t="shared" ca="1" si="657"/>
        <v>0.87124434070315981</v>
      </c>
      <c r="AH7404">
        <f t="shared" ca="1" si="658"/>
        <v>11.301682175045116</v>
      </c>
      <c r="AI7404">
        <f t="shared" ca="1" si="659"/>
        <v>0.25122009875938978</v>
      </c>
      <c r="AX7404">
        <f t="shared" ca="1" si="660"/>
        <v>2.3454847880995273</v>
      </c>
    </row>
    <row r="7405" spans="1:50">
      <c r="A7405">
        <f t="shared" ca="1" si="656"/>
        <v>0.47386503857872675</v>
      </c>
      <c r="R7405">
        <f t="shared" ca="1" si="657"/>
        <v>0.89778068454565541</v>
      </c>
      <c r="AH7405">
        <f t="shared" ca="1" si="658"/>
        <v>26.932046355951581</v>
      </c>
      <c r="AI7405">
        <f t="shared" ca="1" si="659"/>
        <v>0.73393475733801661</v>
      </c>
      <c r="AX7405">
        <f t="shared" ca="1" si="660"/>
        <v>6.8382327861285894</v>
      </c>
    </row>
    <row r="7406" spans="1:50">
      <c r="A7406">
        <f t="shared" ca="1" si="656"/>
        <v>7.8064543747148885E-2</v>
      </c>
      <c r="R7406">
        <f t="shared" ca="1" si="657"/>
        <v>-0.19705347140860663</v>
      </c>
      <c r="AH7406">
        <f t="shared" ca="1" si="658"/>
        <v>26.425978785722922</v>
      </c>
      <c r="AI7406">
        <f t="shared" ca="1" si="659"/>
        <v>0.72213276189440712</v>
      </c>
      <c r="AX7406">
        <f t="shared" ca="1" si="660"/>
        <v>4.0514159735558319</v>
      </c>
    </row>
    <row r="7407" spans="1:50">
      <c r="A7407">
        <f t="shared" ca="1" si="656"/>
        <v>0.8810673378783227</v>
      </c>
      <c r="R7407">
        <f t="shared" ca="1" si="657"/>
        <v>-0.24023415491979852</v>
      </c>
      <c r="AH7407">
        <f t="shared" ca="1" si="658"/>
        <v>30.751020588329339</v>
      </c>
      <c r="AI7407">
        <f t="shared" ca="1" si="659"/>
        <v>0.81473839580453955</v>
      </c>
      <c r="AX7407">
        <f t="shared" ca="1" si="660"/>
        <v>3.4572012523826805</v>
      </c>
    </row>
    <row r="7408" spans="1:50">
      <c r="A7408">
        <f t="shared" ca="1" si="656"/>
        <v>0.31040530280525036</v>
      </c>
      <c r="R7408">
        <f t="shared" ca="1" si="657"/>
        <v>-0.15500433833803204</v>
      </c>
      <c r="AH7408">
        <f t="shared" ca="1" si="658"/>
        <v>19.903342216553757</v>
      </c>
      <c r="AI7408">
        <f t="shared" ca="1" si="659"/>
        <v>0.54709559513306238</v>
      </c>
      <c r="AX7408">
        <f t="shared" ca="1" si="660"/>
        <v>2.047910371262688</v>
      </c>
    </row>
    <row r="7409" spans="1:50">
      <c r="A7409">
        <f t="shared" ca="1" si="656"/>
        <v>0.47474716963469521</v>
      </c>
      <c r="R7409">
        <f t="shared" ca="1" si="657"/>
        <v>0.27438266144870682</v>
      </c>
      <c r="AH7409">
        <f t="shared" ca="1" si="658"/>
        <v>39.896940804808182</v>
      </c>
      <c r="AI7409">
        <f t="shared" ca="1" si="659"/>
        <v>0.94896409744922505</v>
      </c>
      <c r="AX7409">
        <f t="shared" ca="1" si="660"/>
        <v>4.2862417802305748</v>
      </c>
    </row>
    <row r="7410" spans="1:50">
      <c r="A7410">
        <f t="shared" ca="1" si="656"/>
        <v>0.15001316104456552</v>
      </c>
      <c r="R7410">
        <f t="shared" ca="1" si="657"/>
        <v>-4.6155727257105672E-3</v>
      </c>
      <c r="AH7410">
        <f t="shared" ca="1" si="658"/>
        <v>6.8933562104216222</v>
      </c>
      <c r="AI7410">
        <f t="shared" ca="1" si="659"/>
        <v>9.5036719687516702E-2</v>
      </c>
      <c r="AX7410">
        <f t="shared" ca="1" si="660"/>
        <v>1.6960371970109902</v>
      </c>
    </row>
    <row r="7411" spans="1:50">
      <c r="A7411">
        <f t="shared" ca="1" si="656"/>
        <v>3.7290223271972955E-2</v>
      </c>
      <c r="R7411">
        <f t="shared" ca="1" si="657"/>
        <v>-0.13034512559605496</v>
      </c>
      <c r="AH7411">
        <f t="shared" ca="1" si="658"/>
        <v>39.546318402055533</v>
      </c>
      <c r="AI7411">
        <f t="shared" ca="1" si="659"/>
        <v>0.94536027052439864</v>
      </c>
      <c r="AX7411">
        <f t="shared" ca="1" si="660"/>
        <v>1.9029946298742386</v>
      </c>
    </row>
    <row r="7412" spans="1:50">
      <c r="A7412">
        <f t="shared" ca="1" si="656"/>
        <v>0.58436038758440689</v>
      </c>
      <c r="R7412">
        <f t="shared" ca="1" si="657"/>
        <v>-0.2861208847399726</v>
      </c>
      <c r="AH7412">
        <f t="shared" ca="1" si="658"/>
        <v>25.841566372455908</v>
      </c>
      <c r="AI7412">
        <f t="shared" ca="1" si="659"/>
        <v>0.70818504233177337</v>
      </c>
      <c r="AX7412">
        <f t="shared" ca="1" si="660"/>
        <v>2.0255213396463714</v>
      </c>
    </row>
    <row r="7413" spans="1:50">
      <c r="A7413">
        <f t="shared" ca="1" si="656"/>
        <v>0.40078614784140754</v>
      </c>
      <c r="R7413">
        <f t="shared" ca="1" si="657"/>
        <v>1.5297162850883421</v>
      </c>
      <c r="AH7413">
        <f t="shared" ca="1" si="658"/>
        <v>4.3874910748162401</v>
      </c>
      <c r="AI7413">
        <f t="shared" ca="1" si="659"/>
        <v>3.8500155863184338E-2</v>
      </c>
      <c r="AX7413">
        <f t="shared" ca="1" si="660"/>
        <v>0.12689219298651416</v>
      </c>
    </row>
    <row r="7414" spans="1:50">
      <c r="A7414">
        <f t="shared" ca="1" si="656"/>
        <v>0.10995015117497497</v>
      </c>
      <c r="R7414">
        <f t="shared" ca="1" si="657"/>
        <v>1.3358881844125341</v>
      </c>
      <c r="AH7414">
        <f t="shared" ca="1" si="658"/>
        <v>11.871669280366987</v>
      </c>
      <c r="AI7414">
        <f t="shared" ca="1" si="659"/>
        <v>0.2731151982671447</v>
      </c>
      <c r="AX7414">
        <f t="shared" ca="1" si="660"/>
        <v>1.3704658279603612</v>
      </c>
    </row>
    <row r="7415" spans="1:50">
      <c r="A7415">
        <f t="shared" ca="1" si="656"/>
        <v>0.11085087627216705</v>
      </c>
      <c r="R7415">
        <f t="shared" ca="1" si="657"/>
        <v>-0.34456243033622519</v>
      </c>
      <c r="AH7415">
        <f t="shared" ca="1" si="658"/>
        <v>29.085727026935761</v>
      </c>
      <c r="AI7415">
        <f t="shared" ca="1" si="659"/>
        <v>0.78129659300407739</v>
      </c>
      <c r="AX7415">
        <f t="shared" ca="1" si="660"/>
        <v>3.8604404280206763</v>
      </c>
    </row>
    <row r="7416" spans="1:50">
      <c r="A7416">
        <f t="shared" ca="1" si="656"/>
        <v>6.3940944831312962E-2</v>
      </c>
      <c r="R7416">
        <f t="shared" ca="1" si="657"/>
        <v>0.82874510688454261</v>
      </c>
      <c r="AH7416">
        <f t="shared" ca="1" si="658"/>
        <v>26.30366562749397</v>
      </c>
      <c r="AI7416">
        <f t="shared" ca="1" si="659"/>
        <v>0.71924186865319462</v>
      </c>
      <c r="AX7416">
        <f t="shared" ca="1" si="660"/>
        <v>1.2644450729463113</v>
      </c>
    </row>
    <row r="7417" spans="1:50">
      <c r="A7417">
        <f t="shared" ca="1" si="656"/>
        <v>0.24861761089817414</v>
      </c>
      <c r="R7417">
        <f t="shared" ca="1" si="657"/>
        <v>-0.21178627404030759</v>
      </c>
      <c r="AH7417">
        <f t="shared" ca="1" si="658"/>
        <v>13.114800126467678</v>
      </c>
      <c r="AI7417">
        <f t="shared" ca="1" si="659"/>
        <v>0.31974101514478581</v>
      </c>
      <c r="AX7417">
        <f t="shared" ca="1" si="660"/>
        <v>4.8358677428272729</v>
      </c>
    </row>
    <row r="7418" spans="1:50">
      <c r="A7418">
        <f t="shared" ca="1" si="656"/>
        <v>0.94650524804129565</v>
      </c>
      <c r="R7418">
        <f t="shared" ca="1" si="657"/>
        <v>0.62805494946477003</v>
      </c>
      <c r="AH7418">
        <f t="shared" ca="1" si="658"/>
        <v>10.333173048741926</v>
      </c>
      <c r="AI7418">
        <f t="shared" ca="1" si="659"/>
        <v>0.21327141980947284</v>
      </c>
      <c r="AX7418">
        <f t="shared" ca="1" si="660"/>
        <v>8.4370365971180643</v>
      </c>
    </row>
    <row r="7419" spans="1:50">
      <c r="A7419">
        <f t="shared" ca="1" si="656"/>
        <v>0.91923951263863202</v>
      </c>
      <c r="R7419">
        <f t="shared" ca="1" si="657"/>
        <v>2.0218468619613925</v>
      </c>
      <c r="AH7419">
        <f t="shared" ca="1" si="658"/>
        <v>25.696206686373682</v>
      </c>
      <c r="AI7419">
        <f t="shared" ca="1" si="659"/>
        <v>0.70466281528426633</v>
      </c>
      <c r="AX7419">
        <f t="shared" ca="1" si="660"/>
        <v>0.46169272843502795</v>
      </c>
    </row>
    <row r="7420" spans="1:50">
      <c r="A7420">
        <f t="shared" ca="1" si="656"/>
        <v>0.67445037203328229</v>
      </c>
      <c r="R7420">
        <f t="shared" ca="1" si="657"/>
        <v>1.0471174055456383</v>
      </c>
      <c r="AH7420">
        <f t="shared" ca="1" si="658"/>
        <v>22.229915865170263</v>
      </c>
      <c r="AI7420">
        <f t="shared" ca="1" si="659"/>
        <v>0.61441121357223882</v>
      </c>
      <c r="AX7420">
        <f t="shared" ca="1" si="660"/>
        <v>3.3986122013719688</v>
      </c>
    </row>
    <row r="7421" spans="1:50">
      <c r="A7421">
        <f t="shared" ca="1" si="656"/>
        <v>0.54378536587360893</v>
      </c>
      <c r="R7421">
        <f t="shared" ca="1" si="657"/>
        <v>1.0538695044185775</v>
      </c>
      <c r="AH7421">
        <f t="shared" ca="1" si="658"/>
        <v>15.698918672326371</v>
      </c>
      <c r="AI7421">
        <f t="shared" ca="1" si="659"/>
        <v>0.41171790987615986</v>
      </c>
      <c r="AX7421">
        <f t="shared" ca="1" si="660"/>
        <v>6.0469470510697322E-2</v>
      </c>
    </row>
    <row r="7422" spans="1:50">
      <c r="A7422">
        <f t="shared" ca="1" si="656"/>
        <v>0.73220424125229167</v>
      </c>
      <c r="R7422">
        <f t="shared" ca="1" si="657"/>
        <v>-0.32301469344535333</v>
      </c>
      <c r="AH7422">
        <f t="shared" ca="1" si="658"/>
        <v>29.614453573219759</v>
      </c>
      <c r="AI7422">
        <f t="shared" ca="1" si="659"/>
        <v>0.79221474844079365</v>
      </c>
      <c r="AX7422">
        <f t="shared" ca="1" si="660"/>
        <v>0.53575400759202774</v>
      </c>
    </row>
    <row r="7423" spans="1:50">
      <c r="A7423">
        <f t="shared" ca="1" si="656"/>
        <v>0.68886106404616276</v>
      </c>
      <c r="R7423">
        <f t="shared" ca="1" si="657"/>
        <v>-0.38868326343028076</v>
      </c>
      <c r="AH7423">
        <f t="shared" ca="1" si="658"/>
        <v>39.817228542028722</v>
      </c>
      <c r="AI7423">
        <f t="shared" ca="1" si="659"/>
        <v>0.94815558271736278</v>
      </c>
      <c r="AX7423">
        <f t="shared" ca="1" si="660"/>
        <v>1.2581917068340698</v>
      </c>
    </row>
    <row r="7424" spans="1:50">
      <c r="A7424">
        <f t="shared" ca="1" si="656"/>
        <v>0.47339348818617433</v>
      </c>
      <c r="R7424">
        <f t="shared" ca="1" si="657"/>
        <v>0.72438627946256362</v>
      </c>
      <c r="AH7424">
        <f t="shared" ca="1" si="658"/>
        <v>19.972158040640043</v>
      </c>
      <c r="AI7424">
        <f t="shared" ca="1" si="659"/>
        <v>0.54916435363185079</v>
      </c>
      <c r="AX7424">
        <f t="shared" ca="1" si="660"/>
        <v>1.9083836778247179</v>
      </c>
    </row>
    <row r="7425" spans="1:50">
      <c r="A7425">
        <f t="shared" ca="1" si="656"/>
        <v>0.87452553609015804</v>
      </c>
      <c r="R7425">
        <f t="shared" ca="1" si="657"/>
        <v>0.86553569254735563</v>
      </c>
      <c r="AH7425">
        <f t="shared" ca="1" si="658"/>
        <v>28.958251257943243</v>
      </c>
      <c r="AI7425">
        <f t="shared" ca="1" si="659"/>
        <v>0.77862240493807644</v>
      </c>
      <c r="AX7425">
        <f t="shared" ca="1" si="660"/>
        <v>1.1129106073116011</v>
      </c>
    </row>
    <row r="7426" spans="1:50">
      <c r="A7426">
        <f t="shared" ca="1" si="656"/>
        <v>0.77945087881609698</v>
      </c>
      <c r="R7426">
        <f t="shared" ca="1" si="657"/>
        <v>-1.3041006021471193</v>
      </c>
      <c r="AH7426">
        <f t="shared" ca="1" si="658"/>
        <v>7.8315908554405773</v>
      </c>
      <c r="AI7426">
        <f t="shared" ca="1" si="659"/>
        <v>0.12266763065404096</v>
      </c>
      <c r="AX7426">
        <f t="shared" ca="1" si="660"/>
        <v>0.41103744668661174</v>
      </c>
    </row>
    <row r="7427" spans="1:50">
      <c r="A7427">
        <f t="shared" ref="A7427:A7490" ca="1" si="661">RAND()</f>
        <v>0.62479349033909393</v>
      </c>
      <c r="R7427">
        <f t="shared" ref="R7427:R7490" ca="1" si="662">_xlfn.NORM.INV(RAND(),0,1)</f>
        <v>0.59471089267356447</v>
      </c>
      <c r="AH7427">
        <f t="shared" ref="AH7427:AH7490" ca="1" si="663">IF(AI7427&lt;$AL$4,$AL$1+SQRT(AI7427*($AL$2-$AL$1)*($AL$3-$AL$1)),$AL$2-SQRT((1-AI7427)*($AL$2-$AL$1)*($AL$2-$AL$3)))</f>
        <v>14.382546104714287</v>
      </c>
      <c r="AI7427">
        <f t="shared" ref="AI7427:AI7490" ca="1" si="664">RAND()</f>
        <v>0.36569848900859836</v>
      </c>
      <c r="AX7427">
        <f t="shared" ref="AX7427:AX7490" ca="1" si="665">-LN(1-RAND())/$AW$2</f>
        <v>7.7662468569139973</v>
      </c>
    </row>
    <row r="7428" spans="1:50">
      <c r="A7428">
        <f t="shared" ca="1" si="661"/>
        <v>0.35636710671813687</v>
      </c>
      <c r="R7428">
        <f t="shared" ca="1" si="662"/>
        <v>0.21372007235563409</v>
      </c>
      <c r="AH7428">
        <f t="shared" ca="1" si="663"/>
        <v>21.754766568817825</v>
      </c>
      <c r="AI7428">
        <f t="shared" ca="1" si="664"/>
        <v>0.60110339420901437</v>
      </c>
      <c r="AX7428">
        <f t="shared" ca="1" si="665"/>
        <v>2.2953671122808994</v>
      </c>
    </row>
    <row r="7429" spans="1:50">
      <c r="A7429">
        <f t="shared" ca="1" si="661"/>
        <v>0.69382408009544205</v>
      </c>
      <c r="R7429">
        <f t="shared" ca="1" si="662"/>
        <v>-1.195760822963432</v>
      </c>
      <c r="AH7429">
        <f t="shared" ca="1" si="663"/>
        <v>15.456272140444504</v>
      </c>
      <c r="AI7429">
        <f t="shared" ca="1" si="664"/>
        <v>0.40336543278248482</v>
      </c>
      <c r="AX7429">
        <f t="shared" ca="1" si="665"/>
        <v>1.0980821984900393</v>
      </c>
    </row>
    <row r="7430" spans="1:50">
      <c r="A7430">
        <f t="shared" ca="1" si="661"/>
        <v>0.28308010085188129</v>
      </c>
      <c r="R7430">
        <f t="shared" ca="1" si="662"/>
        <v>-2.0028498065282978</v>
      </c>
      <c r="AH7430">
        <f t="shared" ca="1" si="663"/>
        <v>16.024293298173454</v>
      </c>
      <c r="AI7430">
        <f t="shared" ca="1" si="664"/>
        <v>0.42282567705572927</v>
      </c>
      <c r="AX7430">
        <f t="shared" ca="1" si="665"/>
        <v>1.3268191493550594</v>
      </c>
    </row>
    <row r="7431" spans="1:50">
      <c r="A7431">
        <f t="shared" ca="1" si="661"/>
        <v>0.95929407411108447</v>
      </c>
      <c r="R7431">
        <f t="shared" ca="1" si="662"/>
        <v>0.12394204533335665</v>
      </c>
      <c r="AH7431">
        <f t="shared" ca="1" si="663"/>
        <v>6.7206583747508484</v>
      </c>
      <c r="AI7431">
        <f t="shared" ca="1" si="664"/>
        <v>9.0334497980217421E-2</v>
      </c>
      <c r="AX7431">
        <f t="shared" ca="1" si="665"/>
        <v>2.2984336359773501</v>
      </c>
    </row>
    <row r="7432" spans="1:50">
      <c r="A7432">
        <f t="shared" ca="1" si="661"/>
        <v>0.44936169642625023</v>
      </c>
      <c r="R7432">
        <f t="shared" ca="1" si="662"/>
        <v>-0.52846497410586246</v>
      </c>
      <c r="AH7432">
        <f t="shared" ca="1" si="663"/>
        <v>26.049274219999507</v>
      </c>
      <c r="AI7432">
        <f t="shared" ca="1" si="664"/>
        <v>0.71318136730560988</v>
      </c>
      <c r="AX7432">
        <f t="shared" ca="1" si="665"/>
        <v>1.7273062950279037</v>
      </c>
    </row>
    <row r="7433" spans="1:50">
      <c r="A7433">
        <f t="shared" ca="1" si="661"/>
        <v>0.90922407308016195</v>
      </c>
      <c r="R7433">
        <f t="shared" ca="1" si="662"/>
        <v>-0.43584485868911416</v>
      </c>
      <c r="AH7433">
        <f t="shared" ca="1" si="663"/>
        <v>18.83488575504758</v>
      </c>
      <c r="AI7433">
        <f t="shared" ca="1" si="664"/>
        <v>0.51436782704953188</v>
      </c>
      <c r="AX7433">
        <f t="shared" ca="1" si="665"/>
        <v>0.34977506942681119</v>
      </c>
    </row>
    <row r="7434" spans="1:50">
      <c r="A7434">
        <f t="shared" ca="1" si="661"/>
        <v>5.7754951185151504E-2</v>
      </c>
      <c r="R7434">
        <f t="shared" ca="1" si="662"/>
        <v>0.47746419117813016</v>
      </c>
      <c r="AH7434">
        <f t="shared" ca="1" si="663"/>
        <v>32.638519880587765</v>
      </c>
      <c r="AI7434">
        <f t="shared" ca="1" si="664"/>
        <v>0.84928950403162684</v>
      </c>
      <c r="AX7434">
        <f t="shared" ca="1" si="665"/>
        <v>0.98067943308178418</v>
      </c>
    </row>
    <row r="7435" spans="1:50">
      <c r="A7435">
        <f t="shared" ca="1" si="661"/>
        <v>0.49049881609577051</v>
      </c>
      <c r="R7435">
        <f t="shared" ca="1" si="662"/>
        <v>-0.78697359860172933</v>
      </c>
      <c r="AH7435">
        <f t="shared" ca="1" si="663"/>
        <v>23.251200085329764</v>
      </c>
      <c r="AI7435">
        <f t="shared" ca="1" si="664"/>
        <v>0.64225085156246875</v>
      </c>
      <c r="AX7435">
        <f t="shared" ca="1" si="665"/>
        <v>1.4618509184267072</v>
      </c>
    </row>
    <row r="7436" spans="1:50">
      <c r="A7436">
        <f t="shared" ca="1" si="661"/>
        <v>0.54920123268617982</v>
      </c>
      <c r="R7436">
        <f t="shared" ca="1" si="662"/>
        <v>1.345198897614158</v>
      </c>
      <c r="AH7436">
        <f t="shared" ca="1" si="663"/>
        <v>9.7165942768209845</v>
      </c>
      <c r="AI7436">
        <f t="shared" ca="1" si="664"/>
        <v>0.18882440868070061</v>
      </c>
      <c r="AX7436">
        <f t="shared" ca="1" si="665"/>
        <v>1.5500275267843608</v>
      </c>
    </row>
    <row r="7437" spans="1:50">
      <c r="A7437">
        <f t="shared" ca="1" si="661"/>
        <v>0.26686377267921024</v>
      </c>
      <c r="R7437">
        <f t="shared" ca="1" si="662"/>
        <v>0.15354511644961619</v>
      </c>
      <c r="AH7437">
        <f t="shared" ca="1" si="663"/>
        <v>29.417117490252835</v>
      </c>
      <c r="AI7437">
        <f t="shared" ca="1" si="664"/>
        <v>0.78817247379497213</v>
      </c>
      <c r="AX7437">
        <f t="shared" ca="1" si="665"/>
        <v>1.7408290992952109</v>
      </c>
    </row>
    <row r="7438" spans="1:50">
      <c r="A7438">
        <f t="shared" ca="1" si="661"/>
        <v>0.6717396238910136</v>
      </c>
      <c r="R7438">
        <f t="shared" ca="1" si="662"/>
        <v>0.79908010950188413</v>
      </c>
      <c r="AH7438">
        <f t="shared" ca="1" si="663"/>
        <v>10.132836137079977</v>
      </c>
      <c r="AI7438">
        <f t="shared" ca="1" si="664"/>
        <v>0.20530462276354189</v>
      </c>
      <c r="AX7438">
        <f t="shared" ca="1" si="665"/>
        <v>2.3623585598879062</v>
      </c>
    </row>
    <row r="7439" spans="1:50">
      <c r="A7439">
        <f t="shared" ca="1" si="661"/>
        <v>0.79730416694186301</v>
      </c>
      <c r="R7439">
        <f t="shared" ca="1" si="662"/>
        <v>-1.5262749485373923</v>
      </c>
      <c r="AH7439">
        <f t="shared" ca="1" si="663"/>
        <v>11.114217739064536</v>
      </c>
      <c r="AI7439">
        <f t="shared" ca="1" si="664"/>
        <v>0.24394796897755844</v>
      </c>
      <c r="AX7439">
        <f t="shared" ca="1" si="665"/>
        <v>1.6069666125996513</v>
      </c>
    </row>
    <row r="7440" spans="1:50">
      <c r="A7440">
        <f t="shared" ca="1" si="661"/>
        <v>2.5264324837879992E-2</v>
      </c>
      <c r="R7440">
        <f t="shared" ca="1" si="662"/>
        <v>0.48758111601998061</v>
      </c>
      <c r="AH7440">
        <f t="shared" ca="1" si="663"/>
        <v>16.163342828709744</v>
      </c>
      <c r="AI7440">
        <f t="shared" ca="1" si="664"/>
        <v>0.42754031573628581</v>
      </c>
      <c r="AX7440">
        <f t="shared" ca="1" si="665"/>
        <v>0.22043739368442591</v>
      </c>
    </row>
    <row r="7441" spans="1:50">
      <c r="A7441">
        <f t="shared" ca="1" si="661"/>
        <v>0.44062595081075195</v>
      </c>
      <c r="R7441">
        <f t="shared" ca="1" si="662"/>
        <v>3.0930678968894315E-2</v>
      </c>
      <c r="AH7441">
        <f t="shared" ca="1" si="663"/>
        <v>38.617545439074739</v>
      </c>
      <c r="AI7441">
        <f t="shared" ca="1" si="664"/>
        <v>0.93521986408423585</v>
      </c>
      <c r="AX7441">
        <f t="shared" ca="1" si="665"/>
        <v>0.94055002641209062</v>
      </c>
    </row>
    <row r="7442" spans="1:50">
      <c r="A7442">
        <f t="shared" ca="1" si="661"/>
        <v>0.89854015012158306</v>
      </c>
      <c r="R7442">
        <f t="shared" ca="1" si="662"/>
        <v>1.6830459049833804</v>
      </c>
      <c r="AH7442">
        <f t="shared" ca="1" si="663"/>
        <v>27.334929051884529</v>
      </c>
      <c r="AI7442">
        <f t="shared" ca="1" si="664"/>
        <v>0.74314727945844605</v>
      </c>
      <c r="AX7442">
        <f t="shared" ca="1" si="665"/>
        <v>8.8216311324147409E-2</v>
      </c>
    </row>
    <row r="7443" spans="1:50">
      <c r="A7443">
        <f t="shared" ca="1" si="661"/>
        <v>0.98723079474337261</v>
      </c>
      <c r="R7443">
        <f t="shared" ca="1" si="662"/>
        <v>0.99730673124988123</v>
      </c>
      <c r="AH7443">
        <f t="shared" ca="1" si="663"/>
        <v>15.391838398768165</v>
      </c>
      <c r="AI7443">
        <f t="shared" ca="1" si="664"/>
        <v>0.40113757529151117</v>
      </c>
      <c r="AX7443">
        <f t="shared" ca="1" si="665"/>
        <v>2.5037112017977647</v>
      </c>
    </row>
    <row r="7444" spans="1:50">
      <c r="A7444">
        <f t="shared" ca="1" si="661"/>
        <v>0.95995190980514711</v>
      </c>
      <c r="R7444">
        <f t="shared" ca="1" si="662"/>
        <v>-0.48269407579520451</v>
      </c>
      <c r="AH7444">
        <f t="shared" ca="1" si="663"/>
        <v>25.068715394615108</v>
      </c>
      <c r="AI7444">
        <f t="shared" ca="1" si="664"/>
        <v>0.68921552396264918</v>
      </c>
      <c r="AX7444">
        <f t="shared" ca="1" si="665"/>
        <v>6.1359539531910698</v>
      </c>
    </row>
    <row r="7445" spans="1:50">
      <c r="A7445">
        <f t="shared" ca="1" si="661"/>
        <v>0.37891135884284766</v>
      </c>
      <c r="R7445">
        <f t="shared" ca="1" si="662"/>
        <v>1.8529958872588588</v>
      </c>
      <c r="AH7445">
        <f t="shared" ca="1" si="663"/>
        <v>28.783907222734303</v>
      </c>
      <c r="AI7445">
        <f t="shared" ca="1" si="664"/>
        <v>0.77493870363322714</v>
      </c>
      <c r="AX7445">
        <f t="shared" ca="1" si="665"/>
        <v>1.4908650935682675</v>
      </c>
    </row>
    <row r="7446" spans="1:50">
      <c r="A7446">
        <f t="shared" ca="1" si="661"/>
        <v>0.87688828322697021</v>
      </c>
      <c r="R7446">
        <f t="shared" ca="1" si="662"/>
        <v>0.49997169569684069</v>
      </c>
      <c r="AH7446">
        <f t="shared" ca="1" si="663"/>
        <v>22.681747398911362</v>
      </c>
      <c r="AI7446">
        <f t="shared" ca="1" si="664"/>
        <v>0.626856537411557</v>
      </c>
      <c r="AX7446">
        <f t="shared" ca="1" si="665"/>
        <v>5.5921661462972319</v>
      </c>
    </row>
    <row r="7447" spans="1:50">
      <c r="A7447">
        <f t="shared" ca="1" si="661"/>
        <v>0.4455002144030813</v>
      </c>
      <c r="R7447">
        <f t="shared" ca="1" si="662"/>
        <v>-0.97901386753575259</v>
      </c>
      <c r="AH7447">
        <f t="shared" ca="1" si="663"/>
        <v>24.361192511893719</v>
      </c>
      <c r="AI7447">
        <f t="shared" ca="1" si="664"/>
        <v>0.67132577529391269</v>
      </c>
      <c r="AX7447">
        <f t="shared" ca="1" si="665"/>
        <v>0.19728721292720144</v>
      </c>
    </row>
    <row r="7448" spans="1:50">
      <c r="A7448">
        <f t="shared" ca="1" si="661"/>
        <v>0.46970364143078847</v>
      </c>
      <c r="R7448">
        <f t="shared" ca="1" si="662"/>
        <v>1.2801136071642472</v>
      </c>
      <c r="AH7448">
        <f t="shared" ca="1" si="663"/>
        <v>13.913210391261849</v>
      </c>
      <c r="AI7448">
        <f t="shared" ca="1" si="664"/>
        <v>0.34887180786733407</v>
      </c>
      <c r="AX7448">
        <f t="shared" ca="1" si="665"/>
        <v>0.71273607104441838</v>
      </c>
    </row>
    <row r="7449" spans="1:50">
      <c r="A7449">
        <f t="shared" ca="1" si="661"/>
        <v>0.94768611435856842</v>
      </c>
      <c r="R7449">
        <f t="shared" ca="1" si="662"/>
        <v>-3.1978826401656506</v>
      </c>
      <c r="AH7449">
        <f t="shared" ca="1" si="663"/>
        <v>11.605891909959396</v>
      </c>
      <c r="AI7449">
        <f t="shared" ca="1" si="664"/>
        <v>0.26294623198513922</v>
      </c>
      <c r="AX7449">
        <f t="shared" ca="1" si="665"/>
        <v>3.6843038157341144</v>
      </c>
    </row>
    <row r="7450" spans="1:50">
      <c r="A7450">
        <f t="shared" ca="1" si="661"/>
        <v>0.38865817950163706</v>
      </c>
      <c r="R7450">
        <f t="shared" ca="1" si="662"/>
        <v>-0.29211451115966047</v>
      </c>
      <c r="AH7450">
        <f t="shared" ca="1" si="663"/>
        <v>27.281814750629415</v>
      </c>
      <c r="AI7450">
        <f t="shared" ca="1" si="664"/>
        <v>0.74194202948764032</v>
      </c>
      <c r="AX7450">
        <f t="shared" ca="1" si="665"/>
        <v>8.5221552971950327</v>
      </c>
    </row>
    <row r="7451" spans="1:50">
      <c r="A7451">
        <f t="shared" ca="1" si="661"/>
        <v>0.89949096719604194</v>
      </c>
      <c r="R7451">
        <f t="shared" ca="1" si="662"/>
        <v>-0.20986649314785913</v>
      </c>
      <c r="AH7451">
        <f t="shared" ca="1" si="663"/>
        <v>16.082962668700901</v>
      </c>
      <c r="AI7451">
        <f t="shared" ca="1" si="664"/>
        <v>0.42481728933363172</v>
      </c>
      <c r="AX7451">
        <f t="shared" ca="1" si="665"/>
        <v>2.7438069742903313</v>
      </c>
    </row>
    <row r="7452" spans="1:50">
      <c r="A7452">
        <f t="shared" ca="1" si="661"/>
        <v>5.9315161765354452E-2</v>
      </c>
      <c r="R7452">
        <f t="shared" ca="1" si="662"/>
        <v>-6.2773829773032946E-2</v>
      </c>
      <c r="AH7452">
        <f t="shared" ca="1" si="663"/>
        <v>15.102176746978763</v>
      </c>
      <c r="AI7452">
        <f t="shared" ca="1" si="664"/>
        <v>0.39107096610044501</v>
      </c>
      <c r="AX7452">
        <f t="shared" ca="1" si="665"/>
        <v>3.7279576297408452</v>
      </c>
    </row>
    <row r="7453" spans="1:50">
      <c r="A7453">
        <f t="shared" ca="1" si="661"/>
        <v>9.8735889916588992E-2</v>
      </c>
      <c r="R7453">
        <f t="shared" ca="1" si="662"/>
        <v>-0.96991446617386579</v>
      </c>
      <c r="AH7453">
        <f t="shared" ca="1" si="663"/>
        <v>11.18049572960232</v>
      </c>
      <c r="AI7453">
        <f t="shared" ca="1" si="664"/>
        <v>0.24652304410028814</v>
      </c>
      <c r="AX7453">
        <f t="shared" ca="1" si="665"/>
        <v>0.23445050449785906</v>
      </c>
    </row>
    <row r="7454" spans="1:50">
      <c r="A7454">
        <f t="shared" ca="1" si="661"/>
        <v>0.45690312860276505</v>
      </c>
      <c r="R7454">
        <f t="shared" ca="1" si="662"/>
        <v>0.2118432841735185</v>
      </c>
      <c r="AH7454">
        <f t="shared" ca="1" si="663"/>
        <v>23.09723030398246</v>
      </c>
      <c r="AI7454">
        <f t="shared" ca="1" si="664"/>
        <v>0.63812049134152016</v>
      </c>
      <c r="AX7454">
        <f t="shared" ca="1" si="665"/>
        <v>4.9360630037412543</v>
      </c>
    </row>
    <row r="7455" spans="1:50">
      <c r="A7455">
        <f t="shared" ca="1" si="661"/>
        <v>0.23110260652484194</v>
      </c>
      <c r="R7455">
        <f t="shared" ca="1" si="662"/>
        <v>0.19053865197080663</v>
      </c>
      <c r="AH7455">
        <f t="shared" ca="1" si="663"/>
        <v>19.197936929299232</v>
      </c>
      <c r="AI7455">
        <f t="shared" ca="1" si="664"/>
        <v>0.52561645529428602</v>
      </c>
      <c r="AX7455">
        <f t="shared" ca="1" si="665"/>
        <v>1.8569996394974806</v>
      </c>
    </row>
    <row r="7456" spans="1:50">
      <c r="A7456">
        <f t="shared" ca="1" si="661"/>
        <v>0.27525663981367121</v>
      </c>
      <c r="R7456">
        <f t="shared" ca="1" si="662"/>
        <v>-9.975720521955414E-2</v>
      </c>
      <c r="AH7456">
        <f t="shared" ca="1" si="663"/>
        <v>37.181867775000541</v>
      </c>
      <c r="AI7456">
        <f t="shared" ca="1" si="664"/>
        <v>0.9178477431312152</v>
      </c>
      <c r="AX7456">
        <f t="shared" ca="1" si="665"/>
        <v>0.31105259518275818</v>
      </c>
    </row>
    <row r="7457" spans="1:50">
      <c r="A7457">
        <f t="shared" ca="1" si="661"/>
        <v>0.54961686194371739</v>
      </c>
      <c r="R7457">
        <f t="shared" ca="1" si="662"/>
        <v>0.1945771975665892</v>
      </c>
      <c r="AH7457">
        <f t="shared" ca="1" si="663"/>
        <v>6.7113852408465178</v>
      </c>
      <c r="AI7457">
        <f t="shared" ca="1" si="664"/>
        <v>9.0085383702104949E-2</v>
      </c>
      <c r="AX7457">
        <f t="shared" ca="1" si="665"/>
        <v>0.56087507281342819</v>
      </c>
    </row>
    <row r="7458" spans="1:50">
      <c r="A7458">
        <f t="shared" ca="1" si="661"/>
        <v>0.17499923912424198</v>
      </c>
      <c r="R7458">
        <f t="shared" ca="1" si="662"/>
        <v>1.1650541286793747</v>
      </c>
      <c r="AH7458">
        <f t="shared" ca="1" si="663"/>
        <v>42.41223789238375</v>
      </c>
      <c r="AI7458">
        <f t="shared" ca="1" si="664"/>
        <v>0.9712129330991115</v>
      </c>
      <c r="AX7458">
        <f t="shared" ca="1" si="665"/>
        <v>1.5990597755173641</v>
      </c>
    </row>
    <row r="7459" spans="1:50">
      <c r="A7459">
        <f t="shared" ca="1" si="661"/>
        <v>0.72739305544186061</v>
      </c>
      <c r="R7459">
        <f t="shared" ca="1" si="662"/>
        <v>-0.8457311862427549</v>
      </c>
      <c r="AH7459">
        <f t="shared" ca="1" si="663"/>
        <v>35.309091041659265</v>
      </c>
      <c r="AI7459">
        <f t="shared" ca="1" si="664"/>
        <v>0.892088596988872</v>
      </c>
      <c r="AX7459">
        <f t="shared" ca="1" si="665"/>
        <v>0.71609844541973511</v>
      </c>
    </row>
    <row r="7460" spans="1:50">
      <c r="A7460">
        <f t="shared" ca="1" si="661"/>
        <v>0.30974814185947608</v>
      </c>
      <c r="R7460">
        <f t="shared" ca="1" si="662"/>
        <v>-1.3277990948116425</v>
      </c>
      <c r="AH7460">
        <f t="shared" ca="1" si="663"/>
        <v>6.9012112797958851</v>
      </c>
      <c r="AI7460">
        <f t="shared" ca="1" si="664"/>
        <v>9.5253434256763914E-2</v>
      </c>
      <c r="AX7460">
        <f t="shared" ca="1" si="665"/>
        <v>3.2443433433841782</v>
      </c>
    </row>
    <row r="7461" spans="1:50">
      <c r="A7461">
        <f t="shared" ca="1" si="661"/>
        <v>0.67280741161072588</v>
      </c>
      <c r="R7461">
        <f t="shared" ca="1" si="662"/>
        <v>-3.3400535066343905E-2</v>
      </c>
      <c r="AH7461">
        <f t="shared" ca="1" si="663"/>
        <v>16.534730995876338</v>
      </c>
      <c r="AI7461">
        <f t="shared" ca="1" si="664"/>
        <v>0.4400378852408201</v>
      </c>
      <c r="AX7461">
        <f t="shared" ca="1" si="665"/>
        <v>5.3822649955152395E-2</v>
      </c>
    </row>
    <row r="7462" spans="1:50">
      <c r="A7462">
        <f t="shared" ca="1" si="661"/>
        <v>0.13467378485739701</v>
      </c>
      <c r="R7462">
        <f t="shared" ca="1" si="662"/>
        <v>0.88975651681074175</v>
      </c>
      <c r="AH7462">
        <f t="shared" ca="1" si="663"/>
        <v>28.300962536311165</v>
      </c>
      <c r="AI7462">
        <f t="shared" ca="1" si="664"/>
        <v>0.7645758865747142</v>
      </c>
      <c r="AX7462">
        <f t="shared" ca="1" si="665"/>
        <v>0.58315985869510989</v>
      </c>
    </row>
    <row r="7463" spans="1:50">
      <c r="A7463">
        <f t="shared" ca="1" si="661"/>
        <v>0.34905546013592048</v>
      </c>
      <c r="R7463">
        <f t="shared" ca="1" si="662"/>
        <v>1.5714862257011959</v>
      </c>
      <c r="AH7463">
        <f t="shared" ca="1" si="663"/>
        <v>38.684959723768621</v>
      </c>
      <c r="AI7463">
        <f t="shared" ca="1" si="664"/>
        <v>0.93598493177363085</v>
      </c>
      <c r="AX7463">
        <f t="shared" ca="1" si="665"/>
        <v>2.4337981675965725</v>
      </c>
    </row>
    <row r="7464" spans="1:50">
      <c r="A7464">
        <f t="shared" ca="1" si="661"/>
        <v>4.7354023892492214E-2</v>
      </c>
      <c r="R7464">
        <f t="shared" ca="1" si="662"/>
        <v>-3.8386293048671818E-2</v>
      </c>
      <c r="AH7464">
        <f t="shared" ca="1" si="663"/>
        <v>25.712702801139052</v>
      </c>
      <c r="AI7464">
        <f t="shared" ca="1" si="664"/>
        <v>0.70506359738710056</v>
      </c>
      <c r="AX7464">
        <f t="shared" ca="1" si="665"/>
        <v>4.2556775085933358</v>
      </c>
    </row>
    <row r="7465" spans="1:50">
      <c r="A7465">
        <f t="shared" ca="1" si="661"/>
        <v>0.36389860701669141</v>
      </c>
      <c r="R7465">
        <f t="shared" ca="1" si="662"/>
        <v>0.27803317942904532</v>
      </c>
      <c r="AH7465">
        <f t="shared" ca="1" si="663"/>
        <v>24.119968810794983</v>
      </c>
      <c r="AI7465">
        <f t="shared" ca="1" si="664"/>
        <v>0.6651119928228878</v>
      </c>
      <c r="AX7465">
        <f t="shared" ca="1" si="665"/>
        <v>1.0818485512406117</v>
      </c>
    </row>
    <row r="7466" spans="1:50">
      <c r="A7466">
        <f t="shared" ca="1" si="661"/>
        <v>0.22360650367546686</v>
      </c>
      <c r="R7466">
        <f t="shared" ca="1" si="662"/>
        <v>-1.825138172827395</v>
      </c>
      <c r="AH7466">
        <f t="shared" ca="1" si="663"/>
        <v>8.8770263168887453</v>
      </c>
      <c r="AI7466">
        <f t="shared" ca="1" si="664"/>
        <v>0.1576031924614707</v>
      </c>
      <c r="AX7466">
        <f t="shared" ca="1" si="665"/>
        <v>3.0799886362524727</v>
      </c>
    </row>
    <row r="7467" spans="1:50">
      <c r="A7467">
        <f t="shared" ca="1" si="661"/>
        <v>0.69370743361113252</v>
      </c>
      <c r="R7467">
        <f t="shared" ca="1" si="662"/>
        <v>0.12066221028415489</v>
      </c>
      <c r="AH7467">
        <f t="shared" ca="1" si="663"/>
        <v>17.477875001486225</v>
      </c>
      <c r="AI7467">
        <f t="shared" ca="1" si="664"/>
        <v>0.47115569279052272</v>
      </c>
      <c r="AX7467">
        <f t="shared" ca="1" si="665"/>
        <v>0.78237372392460547</v>
      </c>
    </row>
    <row r="7468" spans="1:50">
      <c r="A7468">
        <f t="shared" ca="1" si="661"/>
        <v>1.0705694693546874E-4</v>
      </c>
      <c r="R7468">
        <f t="shared" ca="1" si="662"/>
        <v>0.83628821266277298</v>
      </c>
      <c r="AH7468">
        <f t="shared" ca="1" si="663"/>
        <v>10.208538051760108</v>
      </c>
      <c r="AI7468">
        <f t="shared" ca="1" si="664"/>
        <v>0.20831977801088852</v>
      </c>
      <c r="AX7468">
        <f t="shared" ca="1" si="665"/>
        <v>0.37735596913075647</v>
      </c>
    </row>
    <row r="7469" spans="1:50">
      <c r="A7469">
        <f t="shared" ca="1" si="661"/>
        <v>0.4545917692514686</v>
      </c>
      <c r="R7469">
        <f t="shared" ca="1" si="662"/>
        <v>0.22036339018037512</v>
      </c>
      <c r="AH7469">
        <f t="shared" ca="1" si="663"/>
        <v>38.65659414154689</v>
      </c>
      <c r="AI7469">
        <f t="shared" ca="1" si="664"/>
        <v>0.93566357176520587</v>
      </c>
      <c r="AX7469">
        <f t="shared" ca="1" si="665"/>
        <v>10.647105114427664</v>
      </c>
    </row>
    <row r="7470" spans="1:50">
      <c r="A7470">
        <f t="shared" ca="1" si="661"/>
        <v>0.76695659425703155</v>
      </c>
      <c r="R7470">
        <f t="shared" ca="1" si="662"/>
        <v>-0.17481178610224987</v>
      </c>
      <c r="AH7470">
        <f t="shared" ca="1" si="663"/>
        <v>6.7427766924675776</v>
      </c>
      <c r="AI7470">
        <f t="shared" ca="1" si="664"/>
        <v>9.0930075048967995E-2</v>
      </c>
      <c r="AX7470">
        <f t="shared" ca="1" si="665"/>
        <v>0.65267467410654079</v>
      </c>
    </row>
    <row r="7471" spans="1:50">
      <c r="A7471">
        <f t="shared" ca="1" si="661"/>
        <v>0.19750578170837474</v>
      </c>
      <c r="R7471">
        <f t="shared" ca="1" si="662"/>
        <v>1.0113933296832949</v>
      </c>
      <c r="AH7471">
        <f t="shared" ca="1" si="663"/>
        <v>22.610825250889935</v>
      </c>
      <c r="AI7471">
        <f t="shared" ca="1" si="664"/>
        <v>0.62491655328135576</v>
      </c>
      <c r="AX7471">
        <f t="shared" ca="1" si="665"/>
        <v>7.8390744505392025</v>
      </c>
    </row>
    <row r="7472" spans="1:50">
      <c r="A7472">
        <f t="shared" ca="1" si="661"/>
        <v>0.49910003133240988</v>
      </c>
      <c r="R7472">
        <f t="shared" ca="1" si="662"/>
        <v>-0.53326409272802944</v>
      </c>
      <c r="AH7472">
        <f t="shared" ca="1" si="663"/>
        <v>22.576324091016879</v>
      </c>
      <c r="AI7472">
        <f t="shared" ca="1" si="664"/>
        <v>0.62397099981952941</v>
      </c>
      <c r="AX7472">
        <f t="shared" ca="1" si="665"/>
        <v>1.9854727722077512</v>
      </c>
    </row>
    <row r="7473" spans="1:50">
      <c r="A7473">
        <f t="shared" ca="1" si="661"/>
        <v>0.87774454847140171</v>
      </c>
      <c r="R7473">
        <f t="shared" ca="1" si="662"/>
        <v>0.63460386898377741</v>
      </c>
      <c r="AH7473">
        <f t="shared" ca="1" si="663"/>
        <v>35.850452066476755</v>
      </c>
      <c r="AI7473">
        <f t="shared" ca="1" si="664"/>
        <v>0.89989514663846404</v>
      </c>
      <c r="AX7473">
        <f t="shared" ca="1" si="665"/>
        <v>3.9848786319952678</v>
      </c>
    </row>
    <row r="7474" spans="1:50">
      <c r="A7474">
        <f t="shared" ca="1" si="661"/>
        <v>0.44144379750781859</v>
      </c>
      <c r="R7474">
        <f t="shared" ca="1" si="662"/>
        <v>0.34600992468782915</v>
      </c>
      <c r="AH7474">
        <f t="shared" ca="1" si="663"/>
        <v>29.699285399127685</v>
      </c>
      <c r="AI7474">
        <f t="shared" ca="1" si="664"/>
        <v>0.79394049334696482</v>
      </c>
      <c r="AX7474">
        <f t="shared" ca="1" si="665"/>
        <v>1.0246471210711794</v>
      </c>
    </row>
    <row r="7475" spans="1:50">
      <c r="A7475">
        <f t="shared" ca="1" si="661"/>
        <v>0.58039102666279807</v>
      </c>
      <c r="R7475">
        <f t="shared" ca="1" si="662"/>
        <v>1.1705575767125205</v>
      </c>
      <c r="AH7475">
        <f t="shared" ca="1" si="663"/>
        <v>14.157912593968419</v>
      </c>
      <c r="AI7475">
        <f t="shared" ca="1" si="664"/>
        <v>0.35767238518919608</v>
      </c>
      <c r="AX7475">
        <f t="shared" ca="1" si="665"/>
        <v>0.62869430051933584</v>
      </c>
    </row>
    <row r="7476" spans="1:50">
      <c r="A7476">
        <f t="shared" ca="1" si="661"/>
        <v>7.5574623407562602E-2</v>
      </c>
      <c r="R7476">
        <f t="shared" ca="1" si="662"/>
        <v>0.28434229388788562</v>
      </c>
      <c r="AH7476">
        <f t="shared" ca="1" si="663"/>
        <v>12.415493277863476</v>
      </c>
      <c r="AI7476">
        <f t="shared" ca="1" si="664"/>
        <v>0.29370242722683715</v>
      </c>
      <c r="AX7476">
        <f t="shared" ca="1" si="665"/>
        <v>0.89689717302601524</v>
      </c>
    </row>
    <row r="7477" spans="1:50">
      <c r="A7477">
        <f t="shared" ca="1" si="661"/>
        <v>0.89832838580941621</v>
      </c>
      <c r="R7477">
        <f t="shared" ca="1" si="662"/>
        <v>-1.3871351785015291</v>
      </c>
      <c r="AH7477">
        <f t="shared" ca="1" si="663"/>
        <v>12.44037143709518</v>
      </c>
      <c r="AI7477">
        <f t="shared" ca="1" si="664"/>
        <v>0.29463715110831235</v>
      </c>
      <c r="AX7477">
        <f t="shared" ca="1" si="665"/>
        <v>2.9670756367140774</v>
      </c>
    </row>
    <row r="7478" spans="1:50">
      <c r="A7478">
        <f t="shared" ca="1" si="661"/>
        <v>0.8155258889803324</v>
      </c>
      <c r="R7478">
        <f t="shared" ca="1" si="662"/>
        <v>-0.41677201524834778</v>
      </c>
      <c r="AH7478">
        <f t="shared" ca="1" si="663"/>
        <v>24.832686935689825</v>
      </c>
      <c r="AI7478">
        <f t="shared" ca="1" si="664"/>
        <v>0.68330317656150119</v>
      </c>
      <c r="AX7478">
        <f t="shared" ca="1" si="665"/>
        <v>1.5102837726314888</v>
      </c>
    </row>
    <row r="7479" spans="1:50">
      <c r="A7479">
        <f t="shared" ca="1" si="661"/>
        <v>0.38985729026617755</v>
      </c>
      <c r="R7479">
        <f t="shared" ca="1" si="662"/>
        <v>0.61337939277599751</v>
      </c>
      <c r="AH7479">
        <f t="shared" ca="1" si="663"/>
        <v>24.0052708794179</v>
      </c>
      <c r="AI7479">
        <f t="shared" ca="1" si="664"/>
        <v>0.66213702897378046</v>
      </c>
      <c r="AX7479">
        <f t="shared" ca="1" si="665"/>
        <v>0.87296962545637524</v>
      </c>
    </row>
    <row r="7480" spans="1:50">
      <c r="A7480">
        <f t="shared" ca="1" si="661"/>
        <v>0.90352476240750446</v>
      </c>
      <c r="R7480">
        <f t="shared" ca="1" si="662"/>
        <v>-0.92878926293450415</v>
      </c>
      <c r="AH7480">
        <f t="shared" ca="1" si="663"/>
        <v>20.919562351533639</v>
      </c>
      <c r="AI7480">
        <f t="shared" ca="1" si="664"/>
        <v>0.57716407308683015</v>
      </c>
      <c r="AX7480">
        <f t="shared" ca="1" si="665"/>
        <v>0.86673334184341644</v>
      </c>
    </row>
    <row r="7481" spans="1:50">
      <c r="A7481">
        <f t="shared" ca="1" si="661"/>
        <v>6.0359370108550303E-2</v>
      </c>
      <c r="R7481">
        <f t="shared" ca="1" si="662"/>
        <v>0.61206232230054158</v>
      </c>
      <c r="AH7481">
        <f t="shared" ca="1" si="663"/>
        <v>3.3355565594762715</v>
      </c>
      <c r="AI7481">
        <f t="shared" ca="1" si="664"/>
        <v>2.2251875122930365E-2</v>
      </c>
      <c r="AX7481">
        <f t="shared" ca="1" si="665"/>
        <v>0.17212066244595872</v>
      </c>
    </row>
    <row r="7482" spans="1:50">
      <c r="A7482">
        <f t="shared" ca="1" si="661"/>
        <v>5.7073560653786548E-2</v>
      </c>
      <c r="R7482">
        <f t="shared" ca="1" si="662"/>
        <v>-2.4838135043986767</v>
      </c>
      <c r="AH7482">
        <f t="shared" ca="1" si="663"/>
        <v>18.915614337872395</v>
      </c>
      <c r="AI7482">
        <f t="shared" ca="1" si="664"/>
        <v>0.51688048400405784</v>
      </c>
      <c r="AX7482">
        <f t="shared" ca="1" si="665"/>
        <v>0.69916744713925383</v>
      </c>
    </row>
    <row r="7483" spans="1:50">
      <c r="A7483">
        <f t="shared" ca="1" si="661"/>
        <v>0.40341710038496548</v>
      </c>
      <c r="R7483">
        <f t="shared" ca="1" si="662"/>
        <v>-0.56473212917821469</v>
      </c>
      <c r="AH7483">
        <f t="shared" ca="1" si="663"/>
        <v>39.817906418952184</v>
      </c>
      <c r="AI7483">
        <f t="shared" ca="1" si="664"/>
        <v>0.94816248515339241</v>
      </c>
      <c r="AX7483">
        <f t="shared" ca="1" si="665"/>
        <v>2.9539780091120926</v>
      </c>
    </row>
    <row r="7484" spans="1:50">
      <c r="A7484">
        <f t="shared" ca="1" si="661"/>
        <v>0.27593643292450176</v>
      </c>
      <c r="R7484">
        <f t="shared" ca="1" si="662"/>
        <v>-1.3755760763427312</v>
      </c>
      <c r="AH7484">
        <f t="shared" ca="1" si="663"/>
        <v>0.48061206452924216</v>
      </c>
      <c r="AI7484">
        <f t="shared" ca="1" si="664"/>
        <v>4.6197591314212083E-4</v>
      </c>
      <c r="AX7484">
        <f t="shared" ca="1" si="665"/>
        <v>0.28481712062268238</v>
      </c>
    </row>
    <row r="7485" spans="1:50">
      <c r="A7485">
        <f t="shared" ca="1" si="661"/>
        <v>0.84899477946192003</v>
      </c>
      <c r="R7485">
        <f t="shared" ca="1" si="662"/>
        <v>2.2275780978989559</v>
      </c>
      <c r="AH7485">
        <f t="shared" ca="1" si="663"/>
        <v>7.7083412758800769</v>
      </c>
      <c r="AI7485">
        <f t="shared" ca="1" si="664"/>
        <v>0.11883705045087301</v>
      </c>
      <c r="AX7485">
        <f t="shared" ca="1" si="665"/>
        <v>1.5540187500944231</v>
      </c>
    </row>
    <row r="7486" spans="1:50">
      <c r="A7486">
        <f t="shared" ca="1" si="661"/>
        <v>0.29035765271320157</v>
      </c>
      <c r="R7486">
        <f t="shared" ca="1" si="662"/>
        <v>0.17950819966147641</v>
      </c>
      <c r="AH7486">
        <f t="shared" ca="1" si="663"/>
        <v>10.579948239778297</v>
      </c>
      <c r="AI7486">
        <f t="shared" ca="1" si="664"/>
        <v>0.22302975961072091</v>
      </c>
      <c r="AX7486">
        <f t="shared" ca="1" si="665"/>
        <v>1.7004706077029388</v>
      </c>
    </row>
    <row r="7487" spans="1:50">
      <c r="A7487">
        <f t="shared" ca="1" si="661"/>
        <v>0.44380499644002747</v>
      </c>
      <c r="R7487">
        <f t="shared" ca="1" si="662"/>
        <v>0.71784126968168571</v>
      </c>
      <c r="AH7487">
        <f t="shared" ca="1" si="663"/>
        <v>22.662682365466019</v>
      </c>
      <c r="AI7487">
        <f t="shared" ca="1" si="664"/>
        <v>0.62633553227429872</v>
      </c>
      <c r="AX7487">
        <f t="shared" ca="1" si="665"/>
        <v>5.5826135269326205</v>
      </c>
    </row>
    <row r="7488" spans="1:50">
      <c r="A7488">
        <f t="shared" ca="1" si="661"/>
        <v>0.74829970127305978</v>
      </c>
      <c r="R7488">
        <f t="shared" ca="1" si="662"/>
        <v>-0.52559192563025126</v>
      </c>
      <c r="AH7488">
        <f t="shared" ca="1" si="663"/>
        <v>18.155553373329649</v>
      </c>
      <c r="AI7488">
        <f t="shared" ca="1" si="664"/>
        <v>0.49296560952057167</v>
      </c>
      <c r="AX7488">
        <f t="shared" ca="1" si="665"/>
        <v>0.60347502607585235</v>
      </c>
    </row>
    <row r="7489" spans="1:50">
      <c r="A7489">
        <f t="shared" ca="1" si="661"/>
        <v>0.20450499233106689</v>
      </c>
      <c r="R7489">
        <f t="shared" ca="1" si="662"/>
        <v>1.5836605734151739</v>
      </c>
      <c r="AH7489">
        <f t="shared" ca="1" si="663"/>
        <v>24.264057790113736</v>
      </c>
      <c r="AI7489">
        <f t="shared" ca="1" si="664"/>
        <v>0.66883063928469721</v>
      </c>
      <c r="AX7489">
        <f t="shared" ca="1" si="665"/>
        <v>2.7208340606228232</v>
      </c>
    </row>
    <row r="7490" spans="1:50">
      <c r="A7490">
        <f t="shared" ca="1" si="661"/>
        <v>0.70188847591930859</v>
      </c>
      <c r="R7490">
        <f t="shared" ca="1" si="662"/>
        <v>0.55195700342406762</v>
      </c>
      <c r="AH7490">
        <f t="shared" ca="1" si="663"/>
        <v>38.838160714493085</v>
      </c>
      <c r="AI7490">
        <f t="shared" ca="1" si="664"/>
        <v>0.9377066718822572</v>
      </c>
      <c r="AX7490">
        <f t="shared" ca="1" si="665"/>
        <v>1.9541256430694964</v>
      </c>
    </row>
    <row r="7491" spans="1:50">
      <c r="A7491">
        <f t="shared" ref="A7491:A7554" ca="1" si="666">RAND()</f>
        <v>0.11114959627249599</v>
      </c>
      <c r="R7491">
        <f t="shared" ref="R7491:R7554" ca="1" si="667">_xlfn.NORM.INV(RAND(),0,1)</f>
        <v>-1.8871194241552556</v>
      </c>
      <c r="AH7491">
        <f t="shared" ref="AH7491:AH7554" ca="1" si="668">IF(AI7491&lt;$AL$4,$AL$1+SQRT(AI7491*($AL$2-$AL$1)*($AL$3-$AL$1)),$AL$2-SQRT((1-AI7491)*($AL$2-$AL$1)*($AL$2-$AL$3)))</f>
        <v>8.7492886034363853</v>
      </c>
      <c r="AI7491">
        <f t="shared" ref="AI7491:AI7554" ca="1" si="669">RAND()</f>
        <v>0.15310010213244363</v>
      </c>
      <c r="AX7491">
        <f t="shared" ref="AX7491:AX7554" ca="1" si="670">-LN(1-RAND())/$AW$2</f>
        <v>1.1656836372671064</v>
      </c>
    </row>
    <row r="7492" spans="1:50">
      <c r="A7492">
        <f t="shared" ca="1" si="666"/>
        <v>0.48752067080262873</v>
      </c>
      <c r="R7492">
        <f t="shared" ca="1" si="667"/>
        <v>-1.0551716095211685</v>
      </c>
      <c r="AH7492">
        <f t="shared" ca="1" si="668"/>
        <v>38.28827689402312</v>
      </c>
      <c r="AI7492">
        <f t="shared" ca="1" si="669"/>
        <v>0.93141777094446365</v>
      </c>
      <c r="AX7492">
        <f t="shared" ca="1" si="670"/>
        <v>3.443258731245932</v>
      </c>
    </row>
    <row r="7493" spans="1:50">
      <c r="A7493">
        <f t="shared" ca="1" si="666"/>
        <v>0.71754985312620301</v>
      </c>
      <c r="R7493">
        <f t="shared" ca="1" si="667"/>
        <v>-1.3537853921426015</v>
      </c>
      <c r="AH7493">
        <f t="shared" ca="1" si="668"/>
        <v>29.518488776104544</v>
      </c>
      <c r="AI7493">
        <f t="shared" ca="1" si="669"/>
        <v>0.79025384899272222</v>
      </c>
      <c r="AX7493">
        <f t="shared" ca="1" si="670"/>
        <v>0.94037252782048686</v>
      </c>
    </row>
    <row r="7494" spans="1:50">
      <c r="A7494">
        <f t="shared" ca="1" si="666"/>
        <v>0.67987412753398924</v>
      </c>
      <c r="R7494">
        <f t="shared" ca="1" si="667"/>
        <v>0.80588630720188248</v>
      </c>
      <c r="AH7494">
        <f t="shared" ca="1" si="668"/>
        <v>3.9642717534130996</v>
      </c>
      <c r="AI7494">
        <f t="shared" ca="1" si="669"/>
        <v>3.143090106981794E-2</v>
      </c>
      <c r="AX7494">
        <f t="shared" ca="1" si="670"/>
        <v>2.0447508341230525</v>
      </c>
    </row>
    <row r="7495" spans="1:50">
      <c r="A7495">
        <f t="shared" ca="1" si="666"/>
        <v>0.75449998664012041</v>
      </c>
      <c r="R7495">
        <f t="shared" ca="1" si="667"/>
        <v>0.76987096134622734</v>
      </c>
      <c r="AH7495">
        <f t="shared" ca="1" si="668"/>
        <v>24.75877239677072</v>
      </c>
      <c r="AI7495">
        <f t="shared" ca="1" si="669"/>
        <v>0.68144021454098813</v>
      </c>
      <c r="AX7495">
        <f t="shared" ca="1" si="670"/>
        <v>7.9733285154450925E-2</v>
      </c>
    </row>
    <row r="7496" spans="1:50">
      <c r="A7496">
        <f t="shared" ca="1" si="666"/>
        <v>0.8928016830439226</v>
      </c>
      <c r="R7496">
        <f t="shared" ca="1" si="667"/>
        <v>-0.71943298819650736</v>
      </c>
      <c r="AH7496">
        <f t="shared" ca="1" si="668"/>
        <v>20.018505097078393</v>
      </c>
      <c r="AI7496">
        <f t="shared" ca="1" si="669"/>
        <v>0.55055498169304284</v>
      </c>
      <c r="AX7496">
        <f t="shared" ca="1" si="670"/>
        <v>0.25055692934985413</v>
      </c>
    </row>
    <row r="7497" spans="1:50">
      <c r="A7497">
        <f t="shared" ca="1" si="666"/>
        <v>0.43924313880795884</v>
      </c>
      <c r="R7497">
        <f t="shared" ca="1" si="667"/>
        <v>3.9357878569685013E-2</v>
      </c>
      <c r="AH7497">
        <f t="shared" ca="1" si="668"/>
        <v>17.743627975776057</v>
      </c>
      <c r="AI7497">
        <f t="shared" ca="1" si="669"/>
        <v>0.47976323191743153</v>
      </c>
      <c r="AX7497">
        <f t="shared" ca="1" si="670"/>
        <v>6.8871466175864855</v>
      </c>
    </row>
    <row r="7498" spans="1:50">
      <c r="A7498">
        <f t="shared" ca="1" si="666"/>
        <v>0.63868217871405708</v>
      </c>
      <c r="R7498">
        <f t="shared" ca="1" si="667"/>
        <v>-0.18390257333655699</v>
      </c>
      <c r="AH7498">
        <f t="shared" ca="1" si="668"/>
        <v>18.451044995321748</v>
      </c>
      <c r="AI7498">
        <f t="shared" ca="1" si="669"/>
        <v>0.50233171905639362</v>
      </c>
      <c r="AX7498">
        <f t="shared" ca="1" si="670"/>
        <v>0.96056609984631869</v>
      </c>
    </row>
    <row r="7499" spans="1:50">
      <c r="A7499">
        <f t="shared" ca="1" si="666"/>
        <v>0.13118960838033988</v>
      </c>
      <c r="R7499">
        <f t="shared" ca="1" si="667"/>
        <v>-1.3221524829790576</v>
      </c>
      <c r="AH7499">
        <f t="shared" ca="1" si="668"/>
        <v>19.758294570817252</v>
      </c>
      <c r="AI7499">
        <f t="shared" ca="1" si="669"/>
        <v>0.54271962636726934</v>
      </c>
      <c r="AX7499">
        <f t="shared" ca="1" si="670"/>
        <v>0.21352945918036928</v>
      </c>
    </row>
    <row r="7500" spans="1:50">
      <c r="A7500">
        <f t="shared" ca="1" si="666"/>
        <v>0.3471425243859364</v>
      </c>
      <c r="R7500">
        <f t="shared" ca="1" si="667"/>
        <v>-1.6703788801314192</v>
      </c>
      <c r="AH7500">
        <f t="shared" ca="1" si="668"/>
        <v>33.682853038908874</v>
      </c>
      <c r="AI7500">
        <f t="shared" ca="1" si="669"/>
        <v>0.86687535752507738</v>
      </c>
      <c r="AX7500">
        <f t="shared" ca="1" si="670"/>
        <v>1.0519460731373909</v>
      </c>
    </row>
    <row r="7501" spans="1:50">
      <c r="A7501">
        <f t="shared" ca="1" si="666"/>
        <v>0.12851105547454322</v>
      </c>
      <c r="R7501">
        <f t="shared" ca="1" si="667"/>
        <v>1.3100998477057106</v>
      </c>
      <c r="AH7501">
        <f t="shared" ca="1" si="668"/>
        <v>11.406159221260012</v>
      </c>
      <c r="AI7501">
        <f t="shared" ca="1" si="669"/>
        <v>0.25525772697263327</v>
      </c>
      <c r="AX7501">
        <f t="shared" ca="1" si="670"/>
        <v>1.3495630295070391</v>
      </c>
    </row>
    <row r="7502" spans="1:50">
      <c r="A7502">
        <f t="shared" ca="1" si="666"/>
        <v>0.6383748501348796</v>
      </c>
      <c r="R7502">
        <f t="shared" ca="1" si="667"/>
        <v>-0.55764527430013711</v>
      </c>
      <c r="AH7502">
        <f t="shared" ca="1" si="668"/>
        <v>2.9808323477110199</v>
      </c>
      <c r="AI7502">
        <f t="shared" ca="1" si="669"/>
        <v>1.7770722970320785E-2</v>
      </c>
      <c r="AX7502">
        <f t="shared" ca="1" si="670"/>
        <v>2.5002754736463753</v>
      </c>
    </row>
    <row r="7503" spans="1:50">
      <c r="A7503">
        <f t="shared" ca="1" si="666"/>
        <v>0.69187143644687232</v>
      </c>
      <c r="R7503">
        <f t="shared" ca="1" si="667"/>
        <v>0.38643114435951892</v>
      </c>
      <c r="AH7503">
        <f t="shared" ca="1" si="668"/>
        <v>43.710112019213241</v>
      </c>
      <c r="AI7503">
        <f t="shared" ca="1" si="669"/>
        <v>0.98021865459457713</v>
      </c>
      <c r="AX7503">
        <f t="shared" ca="1" si="670"/>
        <v>1.0779132961301157E-2</v>
      </c>
    </row>
    <row r="7504" spans="1:50">
      <c r="A7504">
        <f t="shared" ca="1" si="666"/>
        <v>0.66283091924556492</v>
      </c>
      <c r="R7504">
        <f t="shared" ca="1" si="667"/>
        <v>-1.6924589371267098</v>
      </c>
      <c r="AH7504">
        <f t="shared" ca="1" si="668"/>
        <v>11.484073976643757</v>
      </c>
      <c r="AI7504">
        <f t="shared" ca="1" si="669"/>
        <v>0.25826172128167468</v>
      </c>
      <c r="AX7504">
        <f t="shared" ca="1" si="670"/>
        <v>0.86510742822475195</v>
      </c>
    </row>
    <row r="7505" spans="1:50">
      <c r="A7505">
        <f t="shared" ca="1" si="666"/>
        <v>0.81942224149436149</v>
      </c>
      <c r="R7505">
        <f t="shared" ca="1" si="667"/>
        <v>-0.20916138685101854</v>
      </c>
      <c r="AH7505">
        <f t="shared" ca="1" si="668"/>
        <v>25.188153712527154</v>
      </c>
      <c r="AI7505">
        <f t="shared" ca="1" si="669"/>
        <v>0.69218614190340999</v>
      </c>
      <c r="AX7505">
        <f t="shared" ca="1" si="670"/>
        <v>0.31550265897910362</v>
      </c>
    </row>
    <row r="7506" spans="1:50">
      <c r="A7506">
        <f t="shared" ca="1" si="666"/>
        <v>0.42189745626758912</v>
      </c>
      <c r="R7506">
        <f t="shared" ca="1" si="667"/>
        <v>-0.2159359532787864</v>
      </c>
      <c r="AH7506">
        <f t="shared" ca="1" si="668"/>
        <v>9.7318364055099895</v>
      </c>
      <c r="AI7506">
        <f t="shared" ca="1" si="669"/>
        <v>0.18941727964721922</v>
      </c>
      <c r="AX7506">
        <f t="shared" ca="1" si="670"/>
        <v>3.4960002534287526</v>
      </c>
    </row>
    <row r="7507" spans="1:50">
      <c r="A7507">
        <f t="shared" ca="1" si="666"/>
        <v>0.3603614554433352</v>
      </c>
      <c r="R7507">
        <f t="shared" ca="1" si="667"/>
        <v>0.11460214237682689</v>
      </c>
      <c r="AH7507">
        <f t="shared" ca="1" si="668"/>
        <v>27.642120764045131</v>
      </c>
      <c r="AI7507">
        <f t="shared" ca="1" si="669"/>
        <v>0.75006261803522911</v>
      </c>
      <c r="AX7507">
        <f t="shared" ca="1" si="670"/>
        <v>1.1285314657496881</v>
      </c>
    </row>
    <row r="7508" spans="1:50">
      <c r="A7508">
        <f t="shared" ca="1" si="666"/>
        <v>0.95153742251389106</v>
      </c>
      <c r="R7508">
        <f t="shared" ca="1" si="667"/>
        <v>4.544284850919017E-2</v>
      </c>
      <c r="AH7508">
        <f t="shared" ca="1" si="668"/>
        <v>29.15209634083703</v>
      </c>
      <c r="AI7508">
        <f t="shared" ca="1" si="669"/>
        <v>0.7826824565091296</v>
      </c>
      <c r="AX7508">
        <f t="shared" ca="1" si="670"/>
        <v>2.1114679145468447</v>
      </c>
    </row>
    <row r="7509" spans="1:50">
      <c r="A7509">
        <f t="shared" ca="1" si="666"/>
        <v>0.12123400838099929</v>
      </c>
      <c r="R7509">
        <f t="shared" ca="1" si="667"/>
        <v>-0.6349431481613248</v>
      </c>
      <c r="AH7509">
        <f t="shared" ca="1" si="668"/>
        <v>10.374574138022119</v>
      </c>
      <c r="AI7509">
        <f t="shared" ca="1" si="669"/>
        <v>0.21491281262844741</v>
      </c>
      <c r="AX7509">
        <f t="shared" ca="1" si="670"/>
        <v>0.4907382511420833</v>
      </c>
    </row>
    <row r="7510" spans="1:50">
      <c r="A7510">
        <f t="shared" ca="1" si="666"/>
        <v>0.95087459154960263</v>
      </c>
      <c r="R7510">
        <f t="shared" ca="1" si="667"/>
        <v>-0.84861807197096772</v>
      </c>
      <c r="AH7510">
        <f t="shared" ca="1" si="668"/>
        <v>31.185350196961171</v>
      </c>
      <c r="AI7510">
        <f t="shared" ca="1" si="669"/>
        <v>0.82300447639450547</v>
      </c>
      <c r="AX7510">
        <f t="shared" ca="1" si="670"/>
        <v>1.2913034854562206</v>
      </c>
    </row>
    <row r="7511" spans="1:50">
      <c r="A7511">
        <f t="shared" ca="1" si="666"/>
        <v>0.62195849016596572</v>
      </c>
      <c r="R7511">
        <f t="shared" ca="1" si="667"/>
        <v>-1.6939766067431421</v>
      </c>
      <c r="AH7511">
        <f t="shared" ca="1" si="668"/>
        <v>38.541513192208612</v>
      </c>
      <c r="AI7511">
        <f t="shared" ca="1" si="669"/>
        <v>0.93435154003783538</v>
      </c>
      <c r="AX7511">
        <f t="shared" ca="1" si="670"/>
        <v>3.2537490761263448</v>
      </c>
    </row>
    <row r="7512" spans="1:50">
      <c r="A7512">
        <f t="shared" ca="1" si="666"/>
        <v>0.98132857133584261</v>
      </c>
      <c r="R7512">
        <f t="shared" ca="1" si="667"/>
        <v>-1.7952160558245047</v>
      </c>
      <c r="AH7512">
        <f t="shared" ca="1" si="668"/>
        <v>15.631407783787218</v>
      </c>
      <c r="AI7512">
        <f t="shared" ca="1" si="669"/>
        <v>0.40939993453783918</v>
      </c>
      <c r="AX7512">
        <f t="shared" ca="1" si="670"/>
        <v>1.6352392473411175</v>
      </c>
    </row>
    <row r="7513" spans="1:50">
      <c r="A7513">
        <f t="shared" ca="1" si="666"/>
        <v>0.81600931190216852</v>
      </c>
      <c r="R7513">
        <f t="shared" ca="1" si="667"/>
        <v>-0.48921534429394736</v>
      </c>
      <c r="AH7513">
        <f t="shared" ca="1" si="668"/>
        <v>40.846047804884549</v>
      </c>
      <c r="AI7513">
        <f t="shared" ca="1" si="669"/>
        <v>0.95810257960477052</v>
      </c>
      <c r="AX7513">
        <f t="shared" ca="1" si="670"/>
        <v>0.54664797156914868</v>
      </c>
    </row>
    <row r="7514" spans="1:50">
      <c r="A7514">
        <f t="shared" ca="1" si="666"/>
        <v>0.19079309104340647</v>
      </c>
      <c r="R7514">
        <f t="shared" ca="1" si="667"/>
        <v>0.46771986396873189</v>
      </c>
      <c r="AH7514">
        <f t="shared" ca="1" si="668"/>
        <v>2.3656477603362314</v>
      </c>
      <c r="AI7514">
        <f t="shared" ca="1" si="669"/>
        <v>1.1192578651967655E-2</v>
      </c>
      <c r="AX7514">
        <f t="shared" ca="1" si="670"/>
        <v>3.073962244211502</v>
      </c>
    </row>
    <row r="7515" spans="1:50">
      <c r="A7515">
        <f t="shared" ca="1" si="666"/>
        <v>0.88932131221287392</v>
      </c>
      <c r="R7515">
        <f t="shared" ca="1" si="667"/>
        <v>-0.6339322057843394</v>
      </c>
      <c r="AH7515">
        <f t="shared" ca="1" si="668"/>
        <v>10.416949590596012</v>
      </c>
      <c r="AI7515">
        <f t="shared" ca="1" si="669"/>
        <v>0.21659106014329144</v>
      </c>
      <c r="AX7515">
        <f t="shared" ca="1" si="670"/>
        <v>1.0240373392766542</v>
      </c>
    </row>
    <row r="7516" spans="1:50">
      <c r="A7516">
        <f t="shared" ca="1" si="666"/>
        <v>0.94747255243066453</v>
      </c>
      <c r="R7516">
        <f t="shared" ca="1" si="667"/>
        <v>-1.3924763788267251</v>
      </c>
      <c r="AH7516">
        <f t="shared" ca="1" si="668"/>
        <v>27.08607951254238</v>
      </c>
      <c r="AI7516">
        <f t="shared" ca="1" si="669"/>
        <v>0.73747612394723505</v>
      </c>
      <c r="AX7516">
        <f t="shared" ca="1" si="670"/>
        <v>2.2989655825915096</v>
      </c>
    </row>
    <row r="7517" spans="1:50">
      <c r="A7517">
        <f t="shared" ca="1" si="666"/>
        <v>0.86835105805808077</v>
      </c>
      <c r="R7517">
        <f t="shared" ca="1" si="667"/>
        <v>1.8780578113501236</v>
      </c>
      <c r="AH7517">
        <f t="shared" ca="1" si="668"/>
        <v>23.211315809861855</v>
      </c>
      <c r="AI7517">
        <f t="shared" ca="1" si="669"/>
        <v>0.64118319968052129</v>
      </c>
      <c r="AX7517">
        <f t="shared" ca="1" si="670"/>
        <v>11.148439561317078</v>
      </c>
    </row>
    <row r="7518" spans="1:50">
      <c r="A7518">
        <f t="shared" ca="1" si="666"/>
        <v>0.39176470992735479</v>
      </c>
      <c r="R7518">
        <f t="shared" ca="1" si="667"/>
        <v>1.2697621985003895</v>
      </c>
      <c r="AH7518">
        <f t="shared" ca="1" si="668"/>
        <v>25.667446161510497</v>
      </c>
      <c r="AI7518">
        <f t="shared" ca="1" si="669"/>
        <v>0.70396341184850486</v>
      </c>
      <c r="AX7518">
        <f t="shared" ca="1" si="670"/>
        <v>6.5008761652055753</v>
      </c>
    </row>
    <row r="7519" spans="1:50">
      <c r="A7519">
        <f t="shared" ca="1" si="666"/>
        <v>0.41112270696802622</v>
      </c>
      <c r="R7519">
        <f t="shared" ca="1" si="667"/>
        <v>1.0190917782719553</v>
      </c>
      <c r="AH7519">
        <f t="shared" ca="1" si="668"/>
        <v>29.881834583771038</v>
      </c>
      <c r="AI7519">
        <f t="shared" ca="1" si="669"/>
        <v>0.79762971014262452</v>
      </c>
      <c r="AX7519">
        <f t="shared" ca="1" si="670"/>
        <v>3.235950658709255</v>
      </c>
    </row>
    <row r="7520" spans="1:50">
      <c r="A7520">
        <f t="shared" ca="1" si="666"/>
        <v>9.045154319043669E-2</v>
      </c>
      <c r="R7520">
        <f t="shared" ca="1" si="667"/>
        <v>0.58657788053807769</v>
      </c>
      <c r="AH7520">
        <f t="shared" ca="1" si="668"/>
        <v>7.9592969270690821</v>
      </c>
      <c r="AI7520">
        <f t="shared" ca="1" si="669"/>
        <v>0.12670081514650267</v>
      </c>
      <c r="AX7520">
        <f t="shared" ca="1" si="670"/>
        <v>0.82081058656847317</v>
      </c>
    </row>
    <row r="7521" spans="1:50">
      <c r="A7521">
        <f t="shared" ca="1" si="666"/>
        <v>0.88912537854862272</v>
      </c>
      <c r="R7521">
        <f t="shared" ca="1" si="667"/>
        <v>0.66044818917704506</v>
      </c>
      <c r="AH7521">
        <f t="shared" ca="1" si="668"/>
        <v>32.237769019249676</v>
      </c>
      <c r="AI7521">
        <f t="shared" ca="1" si="669"/>
        <v>0.84225157529323669</v>
      </c>
      <c r="AX7521">
        <f t="shared" ca="1" si="670"/>
        <v>2.5994534744912747</v>
      </c>
    </row>
    <row r="7522" spans="1:50">
      <c r="A7522">
        <f t="shared" ca="1" si="666"/>
        <v>0.23527691711274135</v>
      </c>
      <c r="R7522">
        <f t="shared" ca="1" si="667"/>
        <v>1.6696937543204875</v>
      </c>
      <c r="AH7522">
        <f t="shared" ca="1" si="668"/>
        <v>8.1211892629416642</v>
      </c>
      <c r="AI7522">
        <f t="shared" ca="1" si="669"/>
        <v>0.13190743008903794</v>
      </c>
      <c r="AX7522">
        <f t="shared" ca="1" si="670"/>
        <v>3.8831844269413058</v>
      </c>
    </row>
    <row r="7523" spans="1:50">
      <c r="A7523">
        <f t="shared" ca="1" si="666"/>
        <v>0.4190903493514363</v>
      </c>
      <c r="R7523">
        <f t="shared" ca="1" si="667"/>
        <v>1.3223858746385868</v>
      </c>
      <c r="AH7523">
        <f t="shared" ca="1" si="668"/>
        <v>10.614376655095171</v>
      </c>
      <c r="AI7523">
        <f t="shared" ca="1" si="669"/>
        <v>0.224386336866644</v>
      </c>
      <c r="AX7523">
        <f t="shared" ca="1" si="670"/>
        <v>5.5865547390965525E-2</v>
      </c>
    </row>
    <row r="7524" spans="1:50">
      <c r="A7524">
        <f t="shared" ca="1" si="666"/>
        <v>6.382340076540427E-2</v>
      </c>
      <c r="R7524">
        <f t="shared" ca="1" si="667"/>
        <v>1.7880625227941982</v>
      </c>
      <c r="AH7524">
        <f t="shared" ca="1" si="668"/>
        <v>24.458904547882661</v>
      </c>
      <c r="AI7524">
        <f t="shared" ca="1" si="669"/>
        <v>0.67382622155291549</v>
      </c>
      <c r="AX7524">
        <f t="shared" ca="1" si="670"/>
        <v>0.21299098457803606</v>
      </c>
    </row>
    <row r="7525" spans="1:50">
      <c r="A7525">
        <f t="shared" ca="1" si="666"/>
        <v>0.4940344831039738</v>
      </c>
      <c r="R7525">
        <f t="shared" ca="1" si="667"/>
        <v>1.1107078196755003</v>
      </c>
      <c r="AH7525">
        <f t="shared" ca="1" si="668"/>
        <v>31.201035910184402</v>
      </c>
      <c r="AI7525">
        <f t="shared" ca="1" si="669"/>
        <v>0.82329947457491182</v>
      </c>
      <c r="AX7525">
        <f t="shared" ca="1" si="670"/>
        <v>3.1731648596189115</v>
      </c>
    </row>
    <row r="7526" spans="1:50">
      <c r="A7526">
        <f t="shared" ca="1" si="666"/>
        <v>0.82228329566454217</v>
      </c>
      <c r="R7526">
        <f t="shared" ca="1" si="667"/>
        <v>-0.22853328097326364</v>
      </c>
      <c r="AH7526">
        <f t="shared" ca="1" si="668"/>
        <v>42.702980613557266</v>
      </c>
      <c r="AI7526">
        <f t="shared" ca="1" si="669"/>
        <v>0.97337675403693946</v>
      </c>
      <c r="AX7526">
        <f t="shared" ca="1" si="670"/>
        <v>2.7526157801648745</v>
      </c>
    </row>
    <row r="7527" spans="1:50">
      <c r="A7527">
        <f t="shared" ca="1" si="666"/>
        <v>0.95457824374575728</v>
      </c>
      <c r="R7527">
        <f t="shared" ca="1" si="667"/>
        <v>-0.18968960697244869</v>
      </c>
      <c r="AH7527">
        <f t="shared" ca="1" si="668"/>
        <v>21.969435393880481</v>
      </c>
      <c r="AI7527">
        <f t="shared" ca="1" si="669"/>
        <v>0.60714372393107985</v>
      </c>
      <c r="AX7527">
        <f t="shared" ca="1" si="670"/>
        <v>9.9849166847618742E-2</v>
      </c>
    </row>
    <row r="7528" spans="1:50">
      <c r="A7528">
        <f t="shared" ca="1" si="666"/>
        <v>0.87403061061117471</v>
      </c>
      <c r="R7528">
        <f t="shared" ca="1" si="667"/>
        <v>1.3699601880921255</v>
      </c>
      <c r="AH7528">
        <f t="shared" ca="1" si="668"/>
        <v>12.722005932121469</v>
      </c>
      <c r="AI7528">
        <f t="shared" ca="1" si="669"/>
        <v>0.30517557913760651</v>
      </c>
      <c r="AX7528">
        <f t="shared" ca="1" si="670"/>
        <v>1.5950815658989221</v>
      </c>
    </row>
    <row r="7529" spans="1:50">
      <c r="A7529">
        <f t="shared" ca="1" si="666"/>
        <v>0.43753509400465662</v>
      </c>
      <c r="R7529">
        <f t="shared" ca="1" si="667"/>
        <v>-0.46744848304171349</v>
      </c>
      <c r="AH7529">
        <f t="shared" ca="1" si="668"/>
        <v>5.1671349226326608</v>
      </c>
      <c r="AI7529">
        <f t="shared" ca="1" si="669"/>
        <v>5.3398566617380072E-2</v>
      </c>
      <c r="AX7529">
        <f t="shared" ca="1" si="670"/>
        <v>0.14368429993828363</v>
      </c>
    </row>
    <row r="7530" spans="1:50">
      <c r="A7530">
        <f t="shared" ca="1" si="666"/>
        <v>0.11380545646559859</v>
      </c>
      <c r="R7530">
        <f t="shared" ca="1" si="667"/>
        <v>0.59021314156450733</v>
      </c>
      <c r="AH7530">
        <f t="shared" ca="1" si="668"/>
        <v>14.828600268248529</v>
      </c>
      <c r="AI7530">
        <f t="shared" ca="1" si="669"/>
        <v>0.38148632045467623</v>
      </c>
      <c r="AX7530">
        <f t="shared" ca="1" si="670"/>
        <v>1.0961743469251988</v>
      </c>
    </row>
    <row r="7531" spans="1:50">
      <c r="A7531">
        <f t="shared" ca="1" si="666"/>
        <v>0.5328517388168813</v>
      </c>
      <c r="R7531">
        <f t="shared" ca="1" si="667"/>
        <v>1.0292540268840493</v>
      </c>
      <c r="AH7531">
        <f t="shared" ca="1" si="668"/>
        <v>22.544623579114159</v>
      </c>
      <c r="AI7531">
        <f t="shared" ca="1" si="669"/>
        <v>0.6231011527937329</v>
      </c>
      <c r="AX7531">
        <f t="shared" ca="1" si="670"/>
        <v>6.1671104939948211</v>
      </c>
    </row>
    <row r="7532" spans="1:50">
      <c r="A7532">
        <f t="shared" ca="1" si="666"/>
        <v>0.69550936355213278</v>
      </c>
      <c r="R7532">
        <f t="shared" ca="1" si="667"/>
        <v>1.0088204175703359</v>
      </c>
      <c r="AH7532">
        <f t="shared" ca="1" si="668"/>
        <v>23.51662446015046</v>
      </c>
      <c r="AI7532">
        <f t="shared" ca="1" si="669"/>
        <v>0.64931541000764958</v>
      </c>
      <c r="AX7532">
        <f t="shared" ca="1" si="670"/>
        <v>5.6545735377637278</v>
      </c>
    </row>
    <row r="7533" spans="1:50">
      <c r="A7533">
        <f t="shared" ca="1" si="666"/>
        <v>0.97512336203428052</v>
      </c>
      <c r="R7533">
        <f t="shared" ca="1" si="667"/>
        <v>1.7049169961726478</v>
      </c>
      <c r="AH7533">
        <f t="shared" ca="1" si="668"/>
        <v>15.005224575444593</v>
      </c>
      <c r="AI7533">
        <f t="shared" ca="1" si="669"/>
        <v>0.38768284649246654</v>
      </c>
      <c r="AX7533">
        <f t="shared" ca="1" si="670"/>
        <v>4.6920888427146723</v>
      </c>
    </row>
    <row r="7534" spans="1:50">
      <c r="A7534">
        <f t="shared" ca="1" si="666"/>
        <v>0.35862549966781809</v>
      </c>
      <c r="R7534">
        <f t="shared" ca="1" si="667"/>
        <v>1.1407470580651169</v>
      </c>
      <c r="AH7534">
        <f t="shared" ca="1" si="668"/>
        <v>27.304011031828299</v>
      </c>
      <c r="AI7534">
        <f t="shared" ca="1" si="669"/>
        <v>0.74244604237831424</v>
      </c>
      <c r="AX7534">
        <f t="shared" ca="1" si="670"/>
        <v>1.0447562392830456</v>
      </c>
    </row>
    <row r="7535" spans="1:50">
      <c r="A7535">
        <f t="shared" ca="1" si="666"/>
        <v>0.28289843649066793</v>
      </c>
      <c r="R7535">
        <f t="shared" ca="1" si="667"/>
        <v>0.42421452321209741</v>
      </c>
      <c r="AH7535">
        <f t="shared" ca="1" si="668"/>
        <v>44.54797147582579</v>
      </c>
      <c r="AI7535">
        <f t="shared" ca="1" si="669"/>
        <v>0.98513769248579541</v>
      </c>
      <c r="AX7535">
        <f t="shared" ca="1" si="670"/>
        <v>1.4249509831325349</v>
      </c>
    </row>
    <row r="7536" spans="1:50">
      <c r="A7536">
        <f t="shared" ca="1" si="666"/>
        <v>0.32248953630197275</v>
      </c>
      <c r="R7536">
        <f t="shared" ca="1" si="667"/>
        <v>1.8681752699330028</v>
      </c>
      <c r="AH7536">
        <f t="shared" ca="1" si="668"/>
        <v>10.010221501768754</v>
      </c>
      <c r="AI7536">
        <f t="shared" ca="1" si="669"/>
        <v>0.20040880783120096</v>
      </c>
      <c r="AX7536">
        <f t="shared" ca="1" si="670"/>
        <v>9.756408721422094</v>
      </c>
    </row>
    <row r="7537" spans="1:50">
      <c r="A7537">
        <f t="shared" ca="1" si="666"/>
        <v>0.56021724993625011</v>
      </c>
      <c r="R7537">
        <f t="shared" ca="1" si="667"/>
        <v>0.46935998260013001</v>
      </c>
      <c r="AH7537">
        <f t="shared" ca="1" si="668"/>
        <v>35.470649946999409</v>
      </c>
      <c r="AI7537">
        <f t="shared" ca="1" si="669"/>
        <v>0.8944489935186859</v>
      </c>
      <c r="AX7537">
        <f t="shared" ca="1" si="670"/>
        <v>1.8988178698080669</v>
      </c>
    </row>
    <row r="7538" spans="1:50">
      <c r="A7538">
        <f t="shared" ca="1" si="666"/>
        <v>0.4491306979099261</v>
      </c>
      <c r="R7538">
        <f t="shared" ca="1" si="667"/>
        <v>1.2348409463309293</v>
      </c>
      <c r="AH7538">
        <f t="shared" ca="1" si="668"/>
        <v>25.433574027645204</v>
      </c>
      <c r="AI7538">
        <f t="shared" ca="1" si="669"/>
        <v>0.6982453574724059</v>
      </c>
      <c r="AX7538">
        <f t="shared" ca="1" si="670"/>
        <v>8.3181819749387191</v>
      </c>
    </row>
    <row r="7539" spans="1:50">
      <c r="A7539">
        <f t="shared" ca="1" si="666"/>
        <v>0.3887473157130299</v>
      </c>
      <c r="R7539">
        <f t="shared" ca="1" si="667"/>
        <v>1.1828245488611353</v>
      </c>
      <c r="AH7539">
        <f t="shared" ca="1" si="668"/>
        <v>21.142137583256968</v>
      </c>
      <c r="AI7539">
        <f t="shared" ca="1" si="669"/>
        <v>0.58361188836816502</v>
      </c>
      <c r="AX7539">
        <f t="shared" ca="1" si="670"/>
        <v>2.9660970047415121</v>
      </c>
    </row>
    <row r="7540" spans="1:50">
      <c r="A7540">
        <f t="shared" ca="1" si="666"/>
        <v>0.2747873892451661</v>
      </c>
      <c r="R7540">
        <f t="shared" ca="1" si="667"/>
        <v>-0.57481210886002676</v>
      </c>
      <c r="AH7540">
        <f t="shared" ca="1" si="668"/>
        <v>10.852404052880786</v>
      </c>
      <c r="AI7540">
        <f t="shared" ca="1" si="669"/>
        <v>0.23373286578054764</v>
      </c>
      <c r="AX7540">
        <f t="shared" ca="1" si="670"/>
        <v>0.56924765413500966</v>
      </c>
    </row>
    <row r="7541" spans="1:50">
      <c r="A7541">
        <f t="shared" ca="1" si="666"/>
        <v>0.17221415144736907</v>
      </c>
      <c r="R7541">
        <f t="shared" ca="1" si="667"/>
        <v>-2.2228617936223594</v>
      </c>
      <c r="AH7541">
        <f t="shared" ca="1" si="668"/>
        <v>31.180666109034465</v>
      </c>
      <c r="AI7541">
        <f t="shared" ca="1" si="669"/>
        <v>0.82291633595017799</v>
      </c>
      <c r="AX7541">
        <f t="shared" ca="1" si="670"/>
        <v>2.8412386371076361</v>
      </c>
    </row>
    <row r="7542" spans="1:50">
      <c r="A7542">
        <f t="shared" ca="1" si="666"/>
        <v>0.72072437871460382</v>
      </c>
      <c r="R7542">
        <f t="shared" ca="1" si="667"/>
        <v>0.36188397405204481</v>
      </c>
      <c r="AH7542">
        <f t="shared" ca="1" si="668"/>
        <v>8.4695205937177533</v>
      </c>
      <c r="AI7542">
        <f t="shared" ca="1" si="669"/>
        <v>0.14346555817481821</v>
      </c>
      <c r="AX7542">
        <f t="shared" ca="1" si="670"/>
        <v>3.3767282791006541</v>
      </c>
    </row>
    <row r="7543" spans="1:50">
      <c r="A7543">
        <f t="shared" ca="1" si="666"/>
        <v>0.85672383317404954</v>
      </c>
      <c r="R7543">
        <f t="shared" ca="1" si="667"/>
        <v>0.68480417858938292</v>
      </c>
      <c r="AH7543">
        <f t="shared" ca="1" si="668"/>
        <v>11.027698159237957</v>
      </c>
      <c r="AI7543">
        <f t="shared" ca="1" si="669"/>
        <v>0.2405798446162678</v>
      </c>
      <c r="AX7543">
        <f t="shared" ca="1" si="670"/>
        <v>0.19302302869697918</v>
      </c>
    </row>
    <row r="7544" spans="1:50">
      <c r="A7544">
        <f t="shared" ca="1" si="666"/>
        <v>0.60967662395649491</v>
      </c>
      <c r="R7544">
        <f t="shared" ca="1" si="667"/>
        <v>-0.64774163219237613</v>
      </c>
      <c r="AH7544">
        <f t="shared" ca="1" si="668"/>
        <v>17.516587414323936</v>
      </c>
      <c r="AI7544">
        <f t="shared" ca="1" si="669"/>
        <v>0.47241395339437098</v>
      </c>
      <c r="AX7544">
        <f t="shared" ca="1" si="670"/>
        <v>8.0476106400051943</v>
      </c>
    </row>
    <row r="7545" spans="1:50">
      <c r="A7545">
        <f t="shared" ca="1" si="666"/>
        <v>0.67860356086931606</v>
      </c>
      <c r="R7545">
        <f t="shared" ca="1" si="667"/>
        <v>-0.12095478935257245</v>
      </c>
      <c r="AH7545">
        <f t="shared" ca="1" si="668"/>
        <v>13.267872375545537</v>
      </c>
      <c r="AI7545">
        <f t="shared" ca="1" si="669"/>
        <v>0.32537540009039456</v>
      </c>
      <c r="AX7545">
        <f t="shared" ca="1" si="670"/>
        <v>2.2768975885970493</v>
      </c>
    </row>
    <row r="7546" spans="1:50">
      <c r="A7546">
        <f t="shared" ca="1" si="666"/>
        <v>0.64540739069498843</v>
      </c>
      <c r="R7546">
        <f t="shared" ca="1" si="667"/>
        <v>-1.1487911008067735</v>
      </c>
      <c r="AH7546">
        <f t="shared" ca="1" si="668"/>
        <v>20.128283496074665</v>
      </c>
      <c r="AI7546">
        <f t="shared" ca="1" si="669"/>
        <v>0.55384027655455736</v>
      </c>
      <c r="AX7546">
        <f t="shared" ca="1" si="670"/>
        <v>0.10521091454822923</v>
      </c>
    </row>
    <row r="7547" spans="1:50">
      <c r="A7547">
        <f t="shared" ca="1" si="666"/>
        <v>9.5186393555266036E-2</v>
      </c>
      <c r="R7547">
        <f t="shared" ca="1" si="667"/>
        <v>0.74018100076625115</v>
      </c>
      <c r="AH7547">
        <f t="shared" ca="1" si="668"/>
        <v>26.518890359422993</v>
      </c>
      <c r="AI7547">
        <f t="shared" ca="1" si="669"/>
        <v>0.72431874502360083</v>
      </c>
      <c r="AX7547">
        <f t="shared" ca="1" si="670"/>
        <v>2.4465620544177997</v>
      </c>
    </row>
    <row r="7548" spans="1:50">
      <c r="A7548">
        <f t="shared" ca="1" si="666"/>
        <v>0.8289883926757613</v>
      </c>
      <c r="R7548">
        <f t="shared" ca="1" si="667"/>
        <v>0.62743902167363297</v>
      </c>
      <c r="AH7548">
        <f t="shared" ca="1" si="668"/>
        <v>23.459613994564467</v>
      </c>
      <c r="AI7548">
        <f t="shared" ca="1" si="669"/>
        <v>0.64780395534124091</v>
      </c>
      <c r="AX7548">
        <f t="shared" ca="1" si="670"/>
        <v>0.49077791416893729</v>
      </c>
    </row>
    <row r="7549" spans="1:50">
      <c r="A7549">
        <f t="shared" ca="1" si="666"/>
        <v>0.16002207747021191</v>
      </c>
      <c r="R7549">
        <f t="shared" ca="1" si="667"/>
        <v>-1.1742817082985821</v>
      </c>
      <c r="AH7549">
        <f t="shared" ca="1" si="668"/>
        <v>3.0768186064265426</v>
      </c>
      <c r="AI7549">
        <f t="shared" ca="1" si="669"/>
        <v>1.893362547370514E-2</v>
      </c>
      <c r="AX7549">
        <f t="shared" ca="1" si="670"/>
        <v>2.9044556702919753</v>
      </c>
    </row>
    <row r="7550" spans="1:50">
      <c r="A7550">
        <f t="shared" ca="1" si="666"/>
        <v>0.77528969979706619</v>
      </c>
      <c r="R7550">
        <f t="shared" ca="1" si="667"/>
        <v>0.57706120470634414</v>
      </c>
      <c r="AH7550">
        <f t="shared" ca="1" si="668"/>
        <v>17.285688550308087</v>
      </c>
      <c r="AI7550">
        <f t="shared" ca="1" si="669"/>
        <v>0.46488691318627839</v>
      </c>
      <c r="AX7550">
        <f t="shared" ca="1" si="670"/>
        <v>1.5277153366132381</v>
      </c>
    </row>
    <row r="7551" spans="1:50">
      <c r="A7551">
        <f t="shared" ca="1" si="666"/>
        <v>0.34700947076338484</v>
      </c>
      <c r="R7551">
        <f t="shared" ca="1" si="667"/>
        <v>-1.6867226510228528</v>
      </c>
      <c r="AH7551">
        <f t="shared" ca="1" si="668"/>
        <v>15.696795531224552</v>
      </c>
      <c r="AI7551">
        <f t="shared" ca="1" si="669"/>
        <v>0.41164508158669211</v>
      </c>
      <c r="AX7551">
        <f t="shared" ca="1" si="670"/>
        <v>0.28380734176759342</v>
      </c>
    </row>
    <row r="7552" spans="1:50">
      <c r="A7552">
        <f t="shared" ca="1" si="666"/>
        <v>1.6776168511334233E-2</v>
      </c>
      <c r="R7552">
        <f t="shared" ca="1" si="667"/>
        <v>1.3066678047020894</v>
      </c>
      <c r="AH7552">
        <f t="shared" ca="1" si="668"/>
        <v>39.670746092387695</v>
      </c>
      <c r="AI7552">
        <f t="shared" ca="1" si="669"/>
        <v>0.94665325685603796</v>
      </c>
      <c r="AX7552">
        <f t="shared" ca="1" si="670"/>
        <v>2.4107128266441791</v>
      </c>
    </row>
    <row r="7553" spans="1:50">
      <c r="A7553">
        <f t="shared" ca="1" si="666"/>
        <v>0.78487999082670479</v>
      </c>
      <c r="R7553">
        <f t="shared" ca="1" si="667"/>
        <v>0.74499105356210094</v>
      </c>
      <c r="AH7553">
        <f t="shared" ca="1" si="668"/>
        <v>23.100396220698922</v>
      </c>
      <c r="AI7553">
        <f t="shared" ca="1" si="669"/>
        <v>0.63820565825830566</v>
      </c>
      <c r="AX7553">
        <f t="shared" ca="1" si="670"/>
        <v>0.65926543186966036</v>
      </c>
    </row>
    <row r="7554" spans="1:50">
      <c r="A7554">
        <f t="shared" ca="1" si="666"/>
        <v>0.57184967056670166</v>
      </c>
      <c r="R7554">
        <f t="shared" ca="1" si="667"/>
        <v>-0.91179242043023789</v>
      </c>
      <c r="AH7554">
        <f t="shared" ca="1" si="668"/>
        <v>9.7049079414712764</v>
      </c>
      <c r="AI7554">
        <f t="shared" ca="1" si="669"/>
        <v>0.18837047630486448</v>
      </c>
      <c r="AX7554">
        <f t="shared" ca="1" si="670"/>
        <v>5.1986295091659729</v>
      </c>
    </row>
    <row r="7555" spans="1:50">
      <c r="A7555">
        <f t="shared" ref="A7555:A7618" ca="1" si="671">RAND()</f>
        <v>0.31247239683673544</v>
      </c>
      <c r="R7555">
        <f t="shared" ref="R7555:R7618" ca="1" si="672">_xlfn.NORM.INV(RAND(),0,1)</f>
        <v>-0.67465342431808994</v>
      </c>
      <c r="AH7555">
        <f t="shared" ref="AH7555:AH7618" ca="1" si="673">IF(AI7555&lt;$AL$4,$AL$1+SQRT(AI7555*($AL$2-$AL$1)*($AL$3-$AL$1)),$AL$2-SQRT((1-AI7555)*($AL$2-$AL$1)*($AL$2-$AL$3)))</f>
        <v>4.0157504744225188</v>
      </c>
      <c r="AI7555">
        <f t="shared" ref="AI7555:AI7618" ca="1" si="674">RAND()</f>
        <v>3.2252503745649364E-2</v>
      </c>
      <c r="AX7555">
        <f t="shared" ref="AX7555:AX7618" ca="1" si="675">-LN(1-RAND())/$AW$2</f>
        <v>1.3332527005659904</v>
      </c>
    </row>
    <row r="7556" spans="1:50">
      <c r="A7556">
        <f t="shared" ca="1" si="671"/>
        <v>0.41153951760466023</v>
      </c>
      <c r="R7556">
        <f t="shared" ca="1" si="672"/>
        <v>1.8922837360034197</v>
      </c>
      <c r="AH7556">
        <f t="shared" ca="1" si="673"/>
        <v>33.444130909056213</v>
      </c>
      <c r="AI7556">
        <f t="shared" ca="1" si="674"/>
        <v>0.86295159932176602</v>
      </c>
      <c r="AX7556">
        <f t="shared" ca="1" si="675"/>
        <v>1.0121514240954541</v>
      </c>
    </row>
    <row r="7557" spans="1:50">
      <c r="A7557">
        <f t="shared" ca="1" si="671"/>
        <v>0.24934862464101137</v>
      </c>
      <c r="R7557">
        <f t="shared" ca="1" si="672"/>
        <v>-0.63641692269000771</v>
      </c>
      <c r="AH7557">
        <f t="shared" ca="1" si="673"/>
        <v>24.2090304375843</v>
      </c>
      <c r="AI7557">
        <f t="shared" ca="1" si="674"/>
        <v>0.66741294451527344</v>
      </c>
      <c r="AX7557">
        <f t="shared" ca="1" si="675"/>
        <v>0.97482658924747323</v>
      </c>
    </row>
    <row r="7558" spans="1:50">
      <c r="A7558">
        <f t="shared" ca="1" si="671"/>
        <v>0.96222356099300566</v>
      </c>
      <c r="R7558">
        <f t="shared" ca="1" si="672"/>
        <v>0.54081048969243173</v>
      </c>
      <c r="AH7558">
        <f t="shared" ca="1" si="673"/>
        <v>16.768325958467557</v>
      </c>
      <c r="AI7558">
        <f t="shared" ca="1" si="674"/>
        <v>0.44782792019866924</v>
      </c>
      <c r="AX7558">
        <f t="shared" ca="1" si="675"/>
        <v>0.29526969503656014</v>
      </c>
    </row>
    <row r="7559" spans="1:50">
      <c r="A7559">
        <f t="shared" ca="1" si="671"/>
        <v>0.7281077226879562</v>
      </c>
      <c r="R7559">
        <f t="shared" ca="1" si="672"/>
        <v>1.5827220252888841</v>
      </c>
      <c r="AH7559">
        <f t="shared" ca="1" si="673"/>
        <v>10.524248835908743</v>
      </c>
      <c r="AI7559">
        <f t="shared" ca="1" si="674"/>
        <v>0.22083253501537403</v>
      </c>
      <c r="AX7559">
        <f t="shared" ca="1" si="675"/>
        <v>0.76107168639399203</v>
      </c>
    </row>
    <row r="7560" spans="1:50">
      <c r="A7560">
        <f t="shared" ca="1" si="671"/>
        <v>0.71689614288384562</v>
      </c>
      <c r="R7560">
        <f t="shared" ca="1" si="672"/>
        <v>-0.93923563005812882</v>
      </c>
      <c r="AH7560">
        <f t="shared" ca="1" si="673"/>
        <v>36.803895314672602</v>
      </c>
      <c r="AI7560">
        <f t="shared" ca="1" si="674"/>
        <v>0.91293141056694016</v>
      </c>
      <c r="AX7560">
        <f t="shared" ca="1" si="675"/>
        <v>1.8956716635351134</v>
      </c>
    </row>
    <row r="7561" spans="1:50">
      <c r="A7561">
        <f t="shared" ca="1" si="671"/>
        <v>0.84267954667405309</v>
      </c>
      <c r="R7561">
        <f t="shared" ca="1" si="672"/>
        <v>-0.55306609016104835</v>
      </c>
      <c r="AH7561">
        <f t="shared" ca="1" si="673"/>
        <v>17.328296927531731</v>
      </c>
      <c r="AI7561">
        <f t="shared" ca="1" si="674"/>
        <v>0.46627990917223383</v>
      </c>
      <c r="AX7561">
        <f t="shared" ca="1" si="675"/>
        <v>0.34815080804398807</v>
      </c>
    </row>
    <row r="7562" spans="1:50">
      <c r="A7562">
        <f t="shared" ca="1" si="671"/>
        <v>0.61236508414754531</v>
      </c>
      <c r="R7562">
        <f t="shared" ca="1" si="672"/>
        <v>0.34799619543282723</v>
      </c>
      <c r="AH7562">
        <f t="shared" ca="1" si="673"/>
        <v>26.602419887291084</v>
      </c>
      <c r="AI7562">
        <f t="shared" ca="1" si="674"/>
        <v>0.72627662243468416</v>
      </c>
      <c r="AX7562">
        <f t="shared" ca="1" si="675"/>
        <v>1.5828373233705288</v>
      </c>
    </row>
    <row r="7563" spans="1:50">
      <c r="A7563">
        <f t="shared" ca="1" si="671"/>
        <v>0.14989620962369776</v>
      </c>
      <c r="R7563">
        <f t="shared" ca="1" si="672"/>
        <v>-0.75942105411092942</v>
      </c>
      <c r="AH7563">
        <f t="shared" ca="1" si="673"/>
        <v>4.9496707225924466</v>
      </c>
      <c r="AI7563">
        <f t="shared" ca="1" si="674"/>
        <v>4.8998480524177657E-2</v>
      </c>
      <c r="AX7563">
        <f t="shared" ca="1" si="675"/>
        <v>6.5675824965889431</v>
      </c>
    </row>
    <row r="7564" spans="1:50">
      <c r="A7564">
        <f t="shared" ca="1" si="671"/>
        <v>0.13599758699602604</v>
      </c>
      <c r="R7564">
        <f t="shared" ca="1" si="672"/>
        <v>-0.91995195290647469</v>
      </c>
      <c r="AH7564">
        <f t="shared" ca="1" si="673"/>
        <v>38.533764266999093</v>
      </c>
      <c r="AI7564">
        <f t="shared" ca="1" si="674"/>
        <v>0.93426271905762659</v>
      </c>
      <c r="AX7564">
        <f t="shared" ca="1" si="675"/>
        <v>2.5424444464583029</v>
      </c>
    </row>
    <row r="7565" spans="1:50">
      <c r="A7565">
        <f t="shared" ca="1" si="671"/>
        <v>7.7662501581943544E-2</v>
      </c>
      <c r="R7565">
        <f t="shared" ca="1" si="672"/>
        <v>0.7687805107277389</v>
      </c>
      <c r="AH7565">
        <f t="shared" ca="1" si="673"/>
        <v>11.541501586636926</v>
      </c>
      <c r="AI7565">
        <f t="shared" ca="1" si="674"/>
        <v>0.26047194989467504</v>
      </c>
      <c r="AX7565">
        <f t="shared" ca="1" si="675"/>
        <v>2.9402028944254255</v>
      </c>
    </row>
    <row r="7566" spans="1:50">
      <c r="A7566">
        <f t="shared" ca="1" si="671"/>
        <v>0.72820583863441679</v>
      </c>
      <c r="R7566">
        <f t="shared" ca="1" si="672"/>
        <v>-0.2251693167032327</v>
      </c>
      <c r="AH7566">
        <f t="shared" ca="1" si="673"/>
        <v>8.3543021200263912</v>
      </c>
      <c r="AI7566">
        <f t="shared" ca="1" si="674"/>
        <v>0.13958872782535492</v>
      </c>
      <c r="AX7566">
        <f t="shared" ca="1" si="675"/>
        <v>0.93876565005946422</v>
      </c>
    </row>
    <row r="7567" spans="1:50">
      <c r="A7567">
        <f t="shared" ca="1" si="671"/>
        <v>0.40566212787698108</v>
      </c>
      <c r="R7567">
        <f t="shared" ca="1" si="672"/>
        <v>-1.1682164088198024</v>
      </c>
      <c r="AH7567">
        <f t="shared" ca="1" si="673"/>
        <v>30.151756655132846</v>
      </c>
      <c r="AI7567">
        <f t="shared" ca="1" si="674"/>
        <v>0.80302361806146838</v>
      </c>
      <c r="AX7567">
        <f t="shared" ca="1" si="675"/>
        <v>1.1318171059346753</v>
      </c>
    </row>
    <row r="7568" spans="1:50">
      <c r="A7568">
        <f t="shared" ca="1" si="671"/>
        <v>0.30891392863690281</v>
      </c>
      <c r="R7568">
        <f t="shared" ca="1" si="672"/>
        <v>-0.47026363113497655</v>
      </c>
      <c r="AH7568">
        <f t="shared" ca="1" si="673"/>
        <v>41.356492398281624</v>
      </c>
      <c r="AI7568">
        <f t="shared" ca="1" si="674"/>
        <v>0.96264488816951832</v>
      </c>
      <c r="AX7568">
        <f t="shared" ca="1" si="675"/>
        <v>2.2381666545433756</v>
      </c>
    </row>
    <row r="7569" spans="1:50">
      <c r="A7569">
        <f t="shared" ca="1" si="671"/>
        <v>0.78991231129048334</v>
      </c>
      <c r="R7569">
        <f t="shared" ca="1" si="672"/>
        <v>-0.35835918165239589</v>
      </c>
      <c r="AH7569">
        <f t="shared" ca="1" si="673"/>
        <v>6.0726221538890659</v>
      </c>
      <c r="AI7569">
        <f t="shared" ca="1" si="674"/>
        <v>7.375347964780854E-2</v>
      </c>
      <c r="AX7569">
        <f t="shared" ca="1" si="675"/>
        <v>0.93843139215250737</v>
      </c>
    </row>
    <row r="7570" spans="1:50">
      <c r="A7570">
        <f t="shared" ca="1" si="671"/>
        <v>6.3723501613738187E-2</v>
      </c>
      <c r="R7570">
        <f t="shared" ca="1" si="672"/>
        <v>-0.83171506985196686</v>
      </c>
      <c r="AH7570">
        <f t="shared" ca="1" si="673"/>
        <v>11.722381834472813</v>
      </c>
      <c r="AI7570">
        <f t="shared" ca="1" si="674"/>
        <v>0.2674119737870515</v>
      </c>
      <c r="AX7570">
        <f t="shared" ca="1" si="675"/>
        <v>1.020836425527377</v>
      </c>
    </row>
    <row r="7571" spans="1:50">
      <c r="A7571">
        <f t="shared" ca="1" si="671"/>
        <v>0.46380562319995766</v>
      </c>
      <c r="R7571">
        <f t="shared" ca="1" si="672"/>
        <v>-0.45322169803438533</v>
      </c>
      <c r="AH7571">
        <f t="shared" ca="1" si="673"/>
        <v>9.3029836192434807</v>
      </c>
      <c r="AI7571">
        <f t="shared" ca="1" si="674"/>
        <v>0.17309100843982506</v>
      </c>
      <c r="AX7571">
        <f t="shared" ca="1" si="675"/>
        <v>1.029261679218646</v>
      </c>
    </row>
    <row r="7572" spans="1:50">
      <c r="A7572">
        <f t="shared" ca="1" si="671"/>
        <v>0.84036606380576417</v>
      </c>
      <c r="R7572">
        <f t="shared" ca="1" si="672"/>
        <v>0.67798102996997489</v>
      </c>
      <c r="AH7572">
        <f t="shared" ca="1" si="673"/>
        <v>6.474605046456908</v>
      </c>
      <c r="AI7572">
        <f t="shared" ca="1" si="674"/>
        <v>8.3841021015210515E-2</v>
      </c>
      <c r="AX7572">
        <f t="shared" ca="1" si="675"/>
        <v>0.31129349678204815</v>
      </c>
    </row>
    <row r="7573" spans="1:50">
      <c r="A7573">
        <f t="shared" ca="1" si="671"/>
        <v>0.25401139786774041</v>
      </c>
      <c r="R7573">
        <f t="shared" ca="1" si="672"/>
        <v>0.98842693758291023</v>
      </c>
      <c r="AH7573">
        <f t="shared" ca="1" si="673"/>
        <v>22.509624083185809</v>
      </c>
      <c r="AI7573">
        <f t="shared" ca="1" si="674"/>
        <v>0.62213961597612122</v>
      </c>
      <c r="AX7573">
        <f t="shared" ca="1" si="675"/>
        <v>0.88014269729952144</v>
      </c>
    </row>
    <row r="7574" spans="1:50">
      <c r="A7574">
        <f t="shared" ca="1" si="671"/>
        <v>0.33926197017480275</v>
      </c>
      <c r="R7574">
        <f t="shared" ca="1" si="672"/>
        <v>1.180873275223804</v>
      </c>
      <c r="AH7574">
        <f t="shared" ca="1" si="673"/>
        <v>6.6862533922495917</v>
      </c>
      <c r="AI7574">
        <f t="shared" ca="1" si="674"/>
        <v>8.9411968850738321E-2</v>
      </c>
      <c r="AX7574">
        <f t="shared" ca="1" si="675"/>
        <v>0.18294631377154039</v>
      </c>
    </row>
    <row r="7575" spans="1:50">
      <c r="A7575">
        <f t="shared" ca="1" si="671"/>
        <v>0.74132775644945526</v>
      </c>
      <c r="R7575">
        <f t="shared" ca="1" si="672"/>
        <v>-0.76414339236825413</v>
      </c>
      <c r="AH7575">
        <f t="shared" ca="1" si="673"/>
        <v>1.6555088840180974</v>
      </c>
      <c r="AI7575">
        <f t="shared" ca="1" si="674"/>
        <v>5.4814193301256919E-3</v>
      </c>
      <c r="AX7575">
        <f t="shared" ca="1" si="675"/>
        <v>3.7373009851384529</v>
      </c>
    </row>
    <row r="7576" spans="1:50">
      <c r="A7576">
        <f t="shared" ca="1" si="671"/>
        <v>0.76901052405767678</v>
      </c>
      <c r="R7576">
        <f t="shared" ca="1" si="672"/>
        <v>-0.22093438320293982</v>
      </c>
      <c r="AH7576">
        <f t="shared" ca="1" si="673"/>
        <v>16.03828143959592</v>
      </c>
      <c r="AI7576">
        <f t="shared" ca="1" si="674"/>
        <v>0.42330083621195247</v>
      </c>
      <c r="AX7576">
        <f t="shared" ca="1" si="675"/>
        <v>3.0235616338233604</v>
      </c>
    </row>
    <row r="7577" spans="1:50">
      <c r="A7577">
        <f t="shared" ca="1" si="671"/>
        <v>0.97073003495972698</v>
      </c>
      <c r="R7577">
        <f t="shared" ca="1" si="672"/>
        <v>1.8971011882069202</v>
      </c>
      <c r="AH7577">
        <f t="shared" ca="1" si="673"/>
        <v>9.7653178975203847</v>
      </c>
      <c r="AI7577">
        <f t="shared" ca="1" si="674"/>
        <v>0.19072286727926391</v>
      </c>
      <c r="AX7577">
        <f t="shared" ca="1" si="675"/>
        <v>0.76022183448250347</v>
      </c>
    </row>
    <row r="7578" spans="1:50">
      <c r="A7578">
        <f t="shared" ca="1" si="671"/>
        <v>0.4457237606008454</v>
      </c>
      <c r="R7578">
        <f t="shared" ca="1" si="672"/>
        <v>-0.95046462871203274</v>
      </c>
      <c r="AH7578">
        <f t="shared" ca="1" si="673"/>
        <v>38.8860957593539</v>
      </c>
      <c r="AI7578">
        <f t="shared" ca="1" si="674"/>
        <v>0.93824056626487429</v>
      </c>
      <c r="AX7578">
        <f t="shared" ca="1" si="675"/>
        <v>4.3968494508328098</v>
      </c>
    </row>
    <row r="7579" spans="1:50">
      <c r="A7579">
        <f t="shared" ca="1" si="671"/>
        <v>0.17486515364386002</v>
      </c>
      <c r="R7579">
        <f t="shared" ca="1" si="672"/>
        <v>-1.2152087846367192E-2</v>
      </c>
      <c r="AH7579">
        <f t="shared" ca="1" si="673"/>
        <v>23.712187260280498</v>
      </c>
      <c r="AI7579">
        <f t="shared" ca="1" si="674"/>
        <v>0.65447545068072055</v>
      </c>
      <c r="AX7579">
        <f t="shared" ca="1" si="675"/>
        <v>2.4854924101043077</v>
      </c>
    </row>
    <row r="7580" spans="1:50">
      <c r="A7580">
        <f t="shared" ca="1" si="671"/>
        <v>0.67934808581181494</v>
      </c>
      <c r="R7580">
        <f t="shared" ca="1" si="672"/>
        <v>0.22705420071369523</v>
      </c>
      <c r="AH7580">
        <f t="shared" ca="1" si="673"/>
        <v>19.900879772949605</v>
      </c>
      <c r="AI7580">
        <f t="shared" ca="1" si="674"/>
        <v>0.54702148077878288</v>
      </c>
      <c r="AX7580">
        <f t="shared" ca="1" si="675"/>
        <v>1.9830186944866446</v>
      </c>
    </row>
    <row r="7581" spans="1:50">
      <c r="A7581">
        <f t="shared" ca="1" si="671"/>
        <v>9.5486415809483138E-2</v>
      </c>
      <c r="R7581">
        <f t="shared" ca="1" si="672"/>
        <v>1.5913616063286298</v>
      </c>
      <c r="AH7581">
        <f t="shared" ca="1" si="673"/>
        <v>20.541506086780785</v>
      </c>
      <c r="AI7581">
        <f t="shared" ca="1" si="674"/>
        <v>0.56609856818241322</v>
      </c>
      <c r="AX7581">
        <f t="shared" ca="1" si="675"/>
        <v>7.1696549387800061</v>
      </c>
    </row>
    <row r="7582" spans="1:50">
      <c r="A7582">
        <f t="shared" ca="1" si="671"/>
        <v>7.6187219293978314E-2</v>
      </c>
      <c r="R7582">
        <f t="shared" ca="1" si="672"/>
        <v>7.0168781717442355E-2</v>
      </c>
      <c r="AH7582">
        <f t="shared" ca="1" si="673"/>
        <v>5.9141925380225713</v>
      </c>
      <c r="AI7582">
        <f t="shared" ca="1" si="674"/>
        <v>6.9955346753603709E-2</v>
      </c>
      <c r="AX7582">
        <f t="shared" ca="1" si="675"/>
        <v>5.8391434383498684</v>
      </c>
    </row>
    <row r="7583" spans="1:50">
      <c r="A7583">
        <f t="shared" ca="1" si="671"/>
        <v>0.19388685698325181</v>
      </c>
      <c r="R7583">
        <f t="shared" ca="1" si="672"/>
        <v>1.4203440622610461</v>
      </c>
      <c r="AH7583">
        <f t="shared" ca="1" si="673"/>
        <v>18.798532013577756</v>
      </c>
      <c r="AI7583">
        <f t="shared" ca="1" si="674"/>
        <v>0.51323419774613388</v>
      </c>
      <c r="AX7583">
        <f t="shared" ca="1" si="675"/>
        <v>1.8185510747638485</v>
      </c>
    </row>
    <row r="7584" spans="1:50">
      <c r="A7584">
        <f t="shared" ca="1" si="671"/>
        <v>0.41498284646347805</v>
      </c>
      <c r="R7584">
        <f t="shared" ca="1" si="672"/>
        <v>-0.28571889797815886</v>
      </c>
      <c r="AH7584">
        <f t="shared" ca="1" si="673"/>
        <v>13.89780393551974</v>
      </c>
      <c r="AI7584">
        <f t="shared" ca="1" si="674"/>
        <v>0.34831571966091301</v>
      </c>
      <c r="AX7584">
        <f t="shared" ca="1" si="675"/>
        <v>3.674326781679945</v>
      </c>
    </row>
    <row r="7585" spans="1:50">
      <c r="A7585">
        <f t="shared" ca="1" si="671"/>
        <v>0.97996340148169747</v>
      </c>
      <c r="R7585">
        <f t="shared" ca="1" si="672"/>
        <v>1.7416773432693098</v>
      </c>
      <c r="AH7585">
        <f t="shared" ca="1" si="673"/>
        <v>30.664759859727543</v>
      </c>
      <c r="AI7585">
        <f t="shared" ca="1" si="674"/>
        <v>0.81307424435899833</v>
      </c>
      <c r="AX7585">
        <f t="shared" ca="1" si="675"/>
        <v>0.55354450143033562</v>
      </c>
    </row>
    <row r="7586" spans="1:50">
      <c r="A7586">
        <f t="shared" ca="1" si="671"/>
        <v>0.33770974720954361</v>
      </c>
      <c r="R7586">
        <f t="shared" ca="1" si="672"/>
        <v>-0.7202003788364022</v>
      </c>
      <c r="AH7586">
        <f t="shared" ca="1" si="673"/>
        <v>16.795751665731522</v>
      </c>
      <c r="AI7586">
        <f t="shared" ca="1" si="674"/>
        <v>0.44873894627811461</v>
      </c>
      <c r="AX7586">
        <f t="shared" ca="1" si="675"/>
        <v>0.69875974255170226</v>
      </c>
    </row>
    <row r="7587" spans="1:50">
      <c r="A7587">
        <f t="shared" ca="1" si="671"/>
        <v>0.27383982299132059</v>
      </c>
      <c r="R7587">
        <f t="shared" ca="1" si="672"/>
        <v>1.5958519668077522</v>
      </c>
      <c r="AH7587">
        <f t="shared" ca="1" si="673"/>
        <v>5.745359131887982</v>
      </c>
      <c r="AI7587">
        <f t="shared" ca="1" si="674"/>
        <v>6.6018303108737242E-2</v>
      </c>
      <c r="AX7587">
        <f t="shared" ca="1" si="675"/>
        <v>1.0427454284335966</v>
      </c>
    </row>
    <row r="7588" spans="1:50">
      <c r="A7588">
        <f t="shared" ca="1" si="671"/>
        <v>2.2723699480133086E-2</v>
      </c>
      <c r="R7588">
        <f t="shared" ca="1" si="672"/>
        <v>-0.16133872533240587</v>
      </c>
      <c r="AH7588">
        <f t="shared" ca="1" si="673"/>
        <v>11.660857770120352</v>
      </c>
      <c r="AI7588">
        <f t="shared" ca="1" si="674"/>
        <v>0.26505508653852949</v>
      </c>
      <c r="AX7588">
        <f t="shared" ca="1" si="675"/>
        <v>1.5026129727849231</v>
      </c>
    </row>
    <row r="7589" spans="1:50">
      <c r="A7589">
        <f t="shared" ca="1" si="671"/>
        <v>0.69555123767821903</v>
      </c>
      <c r="R7589">
        <f t="shared" ca="1" si="672"/>
        <v>-0.36328951652600344</v>
      </c>
      <c r="AH7589">
        <f t="shared" ca="1" si="673"/>
        <v>15.066711007687026</v>
      </c>
      <c r="AI7589">
        <f t="shared" ca="1" si="674"/>
        <v>0.38983266008977246</v>
      </c>
      <c r="AX7589">
        <f t="shared" ca="1" si="675"/>
        <v>0.41441157835004616</v>
      </c>
    </row>
    <row r="7590" spans="1:50">
      <c r="A7590">
        <f t="shared" ca="1" si="671"/>
        <v>0.14309467242393215</v>
      </c>
      <c r="R7590">
        <f t="shared" ca="1" si="672"/>
        <v>-0.34339579401576348</v>
      </c>
      <c r="AH7590">
        <f t="shared" ca="1" si="673"/>
        <v>14.028292722836376</v>
      </c>
      <c r="AI7590">
        <f t="shared" ca="1" si="674"/>
        <v>0.35301813778302693</v>
      </c>
      <c r="AX7590">
        <f t="shared" ca="1" si="675"/>
        <v>1.1932301898752258</v>
      </c>
    </row>
    <row r="7591" spans="1:50">
      <c r="A7591">
        <f t="shared" ca="1" si="671"/>
        <v>0.34608069821786036</v>
      </c>
      <c r="R7591">
        <f t="shared" ca="1" si="672"/>
        <v>1.2419197093117831</v>
      </c>
      <c r="AH7591">
        <f t="shared" ca="1" si="673"/>
        <v>11.502368159004625</v>
      </c>
      <c r="AI7591">
        <f t="shared" ca="1" si="674"/>
        <v>0.25896617131758959</v>
      </c>
      <c r="AX7591">
        <f t="shared" ca="1" si="675"/>
        <v>0.86670410180078272</v>
      </c>
    </row>
    <row r="7592" spans="1:50">
      <c r="A7592">
        <f t="shared" ca="1" si="671"/>
        <v>0.61099963433346771</v>
      </c>
      <c r="R7592">
        <f t="shared" ca="1" si="672"/>
        <v>-0.94352406289512047</v>
      </c>
      <c r="AH7592">
        <f t="shared" ca="1" si="673"/>
        <v>42.778375492220192</v>
      </c>
      <c r="AI7592">
        <f t="shared" ca="1" si="674"/>
        <v>0.973924069734317</v>
      </c>
      <c r="AX7592">
        <f t="shared" ca="1" si="675"/>
        <v>1.4693581429968872</v>
      </c>
    </row>
    <row r="7593" spans="1:50">
      <c r="A7593">
        <f t="shared" ca="1" si="671"/>
        <v>0.96891243226499912</v>
      </c>
      <c r="R7593">
        <f t="shared" ca="1" si="672"/>
        <v>0.3358769601469318</v>
      </c>
      <c r="AH7593">
        <f t="shared" ca="1" si="673"/>
        <v>30.777493652422727</v>
      </c>
      <c r="AI7593">
        <f t="shared" ca="1" si="674"/>
        <v>0.81524762485867575</v>
      </c>
      <c r="AX7593">
        <f t="shared" ca="1" si="675"/>
        <v>1.0915906584032495</v>
      </c>
    </row>
    <row r="7594" spans="1:50">
      <c r="A7594">
        <f t="shared" ca="1" si="671"/>
        <v>0.54711325966833235</v>
      </c>
      <c r="R7594">
        <f t="shared" ca="1" si="672"/>
        <v>1.2600023928785442</v>
      </c>
      <c r="AH7594">
        <f t="shared" ca="1" si="673"/>
        <v>7.9961998695072554</v>
      </c>
      <c r="AI7594">
        <f t="shared" ca="1" si="674"/>
        <v>0.12787842470621569</v>
      </c>
      <c r="AX7594">
        <f t="shared" ca="1" si="675"/>
        <v>6.7666225280101653</v>
      </c>
    </row>
    <row r="7595" spans="1:50">
      <c r="A7595">
        <f t="shared" ca="1" si="671"/>
        <v>0.74971836680204951</v>
      </c>
      <c r="R7595">
        <f t="shared" ca="1" si="672"/>
        <v>-0.23877961616938367</v>
      </c>
      <c r="AH7595">
        <f t="shared" ca="1" si="673"/>
        <v>20.958901362664935</v>
      </c>
      <c r="AI7595">
        <f t="shared" ca="1" si="674"/>
        <v>0.5783072949682877</v>
      </c>
      <c r="AX7595">
        <f t="shared" ca="1" si="675"/>
        <v>3.2935789366926621E-2</v>
      </c>
    </row>
    <row r="7596" spans="1:50">
      <c r="A7596">
        <f t="shared" ca="1" si="671"/>
        <v>0.23649380859699465</v>
      </c>
      <c r="R7596">
        <f t="shared" ca="1" si="672"/>
        <v>0.61499719269062081</v>
      </c>
      <c r="AH7596">
        <f t="shared" ca="1" si="673"/>
        <v>19.80352513676586</v>
      </c>
      <c r="AI7596">
        <f t="shared" ca="1" si="674"/>
        <v>0.54408645291703439</v>
      </c>
      <c r="AX7596">
        <f t="shared" ca="1" si="675"/>
        <v>1.9285288447753328</v>
      </c>
    </row>
    <row r="7597" spans="1:50">
      <c r="A7597">
        <f t="shared" ca="1" si="671"/>
        <v>0.50690737619115467</v>
      </c>
      <c r="R7597">
        <f t="shared" ca="1" si="672"/>
        <v>0.19502542201725115</v>
      </c>
      <c r="AH7597">
        <f t="shared" ca="1" si="673"/>
        <v>20.242823077345719</v>
      </c>
      <c r="AI7597">
        <f t="shared" ca="1" si="674"/>
        <v>0.55725521079692575</v>
      </c>
      <c r="AX7597">
        <f t="shared" ca="1" si="675"/>
        <v>0.81833147965192066</v>
      </c>
    </row>
    <row r="7598" spans="1:50">
      <c r="A7598">
        <f t="shared" ca="1" si="671"/>
        <v>0.89240286867533247</v>
      </c>
      <c r="R7598">
        <f t="shared" ca="1" si="672"/>
        <v>0.99836073426885374</v>
      </c>
      <c r="AH7598">
        <f t="shared" ca="1" si="673"/>
        <v>4.9871502965224535</v>
      </c>
      <c r="AI7598">
        <f t="shared" ca="1" si="674"/>
        <v>4.9743336160207985E-2</v>
      </c>
      <c r="AX7598">
        <f t="shared" ca="1" si="675"/>
        <v>1.5239107963727165</v>
      </c>
    </row>
    <row r="7599" spans="1:50">
      <c r="A7599">
        <f t="shared" ca="1" si="671"/>
        <v>0.14662668721194372</v>
      </c>
      <c r="R7599">
        <f t="shared" ca="1" si="672"/>
        <v>1.0342436542994939</v>
      </c>
      <c r="AH7599">
        <f t="shared" ca="1" si="673"/>
        <v>23.763389135262685</v>
      </c>
      <c r="AI7599">
        <f t="shared" ca="1" si="674"/>
        <v>0.65582012516617394</v>
      </c>
      <c r="AX7599">
        <f t="shared" ca="1" si="675"/>
        <v>1.9599336664875815</v>
      </c>
    </row>
    <row r="7600" spans="1:50">
      <c r="A7600">
        <f t="shared" ca="1" si="671"/>
        <v>0.8321561959793804</v>
      </c>
      <c r="R7600">
        <f t="shared" ca="1" si="672"/>
        <v>-0.64010370047646548</v>
      </c>
      <c r="AH7600">
        <f t="shared" ca="1" si="673"/>
        <v>12.019055363805109</v>
      </c>
      <c r="AI7600">
        <f t="shared" ca="1" si="674"/>
        <v>0.2787239222711495</v>
      </c>
      <c r="AX7600">
        <f t="shared" ca="1" si="675"/>
        <v>3.2594358980483422</v>
      </c>
    </row>
    <row r="7601" spans="1:50">
      <c r="A7601">
        <f t="shared" ca="1" si="671"/>
        <v>0.16889055685094057</v>
      </c>
      <c r="R7601">
        <f t="shared" ca="1" si="672"/>
        <v>-6.5389352698395714E-2</v>
      </c>
      <c r="AH7601">
        <f t="shared" ca="1" si="673"/>
        <v>9.9316614637343115</v>
      </c>
      <c r="AI7601">
        <f t="shared" ca="1" si="674"/>
        <v>0.19727579886045032</v>
      </c>
      <c r="AX7601">
        <f t="shared" ca="1" si="675"/>
        <v>2.9281850353182715</v>
      </c>
    </row>
    <row r="7602" spans="1:50">
      <c r="A7602">
        <f t="shared" ca="1" si="671"/>
        <v>0.69570327028958845</v>
      </c>
      <c r="R7602">
        <f t="shared" ca="1" si="672"/>
        <v>1.7378375740553769</v>
      </c>
      <c r="AH7602">
        <f t="shared" ca="1" si="673"/>
        <v>12.217547499217204</v>
      </c>
      <c r="AI7602">
        <f t="shared" ca="1" si="674"/>
        <v>0.28624314151304608</v>
      </c>
      <c r="AX7602">
        <f t="shared" ca="1" si="675"/>
        <v>4.0472426061074351</v>
      </c>
    </row>
    <row r="7603" spans="1:50">
      <c r="A7603">
        <f t="shared" ca="1" si="671"/>
        <v>0.97638529901433924</v>
      </c>
      <c r="R7603">
        <f t="shared" ca="1" si="672"/>
        <v>-0.67022857020752757</v>
      </c>
      <c r="AH7603">
        <f t="shared" ca="1" si="673"/>
        <v>9.0611271658969326</v>
      </c>
      <c r="AI7603">
        <f t="shared" ca="1" si="674"/>
        <v>0.16420805103311076</v>
      </c>
      <c r="AX7603">
        <f t="shared" ca="1" si="675"/>
        <v>0.69278236821453321</v>
      </c>
    </row>
    <row r="7604" spans="1:50">
      <c r="A7604">
        <f t="shared" ca="1" si="671"/>
        <v>5.6291273912752016E-2</v>
      </c>
      <c r="R7604">
        <f t="shared" ca="1" si="672"/>
        <v>1.7361192199854745</v>
      </c>
      <c r="AH7604">
        <f t="shared" ca="1" si="673"/>
        <v>32.294490335296416</v>
      </c>
      <c r="AI7604">
        <f t="shared" ca="1" si="674"/>
        <v>0.84325746375654398</v>
      </c>
      <c r="AX7604">
        <f t="shared" ca="1" si="675"/>
        <v>1.3447248102722098</v>
      </c>
    </row>
    <row r="7605" spans="1:50">
      <c r="A7605">
        <f t="shared" ca="1" si="671"/>
        <v>0.9157530238969217</v>
      </c>
      <c r="R7605">
        <f t="shared" ca="1" si="672"/>
        <v>0.60844749126071029</v>
      </c>
      <c r="AH7605">
        <f t="shared" ca="1" si="673"/>
        <v>27.90923429422752</v>
      </c>
      <c r="AI7605">
        <f t="shared" ca="1" si="674"/>
        <v>0.75599903526633327</v>
      </c>
      <c r="AX7605">
        <f t="shared" ca="1" si="675"/>
        <v>4.8486674891392436</v>
      </c>
    </row>
    <row r="7606" spans="1:50">
      <c r="A7606">
        <f t="shared" ca="1" si="671"/>
        <v>0.35218005675215902</v>
      </c>
      <c r="R7606">
        <f t="shared" ca="1" si="672"/>
        <v>1.86559427314627</v>
      </c>
      <c r="AH7606">
        <f t="shared" ca="1" si="673"/>
        <v>10.748238815940262</v>
      </c>
      <c r="AI7606">
        <f t="shared" ca="1" si="674"/>
        <v>0.22964962197477068</v>
      </c>
      <c r="AX7606">
        <f t="shared" ca="1" si="675"/>
        <v>1.8509381209726641</v>
      </c>
    </row>
    <row r="7607" spans="1:50">
      <c r="A7607">
        <f t="shared" ca="1" si="671"/>
        <v>0.25506317556012847</v>
      </c>
      <c r="R7607">
        <f t="shared" ca="1" si="672"/>
        <v>-0.43686937844120888</v>
      </c>
      <c r="AH7607">
        <f t="shared" ca="1" si="673"/>
        <v>16.278019141196815</v>
      </c>
      <c r="AI7607">
        <f t="shared" ca="1" si="674"/>
        <v>0.43141400347925585</v>
      </c>
      <c r="AX7607">
        <f t="shared" ca="1" si="675"/>
        <v>1.0253480773922359E-2</v>
      </c>
    </row>
    <row r="7608" spans="1:50">
      <c r="A7608">
        <f t="shared" ca="1" si="671"/>
        <v>0.12329855828688019</v>
      </c>
      <c r="R7608">
        <f t="shared" ca="1" si="672"/>
        <v>0.48371028842795349</v>
      </c>
      <c r="AH7608">
        <f t="shared" ca="1" si="673"/>
        <v>5.1862282806415703</v>
      </c>
      <c r="AI7608">
        <f t="shared" ca="1" si="674"/>
        <v>5.3793927557852839E-2</v>
      </c>
      <c r="AX7608">
        <f t="shared" ca="1" si="675"/>
        <v>5.4678802972809182</v>
      </c>
    </row>
    <row r="7609" spans="1:50">
      <c r="A7609">
        <f t="shared" ca="1" si="671"/>
        <v>1.4134824603563856E-2</v>
      </c>
      <c r="R7609">
        <f t="shared" ca="1" si="672"/>
        <v>-0.17351481629838963</v>
      </c>
      <c r="AH7609">
        <f t="shared" ca="1" si="673"/>
        <v>25.141861849058792</v>
      </c>
      <c r="AI7609">
        <f t="shared" ca="1" si="674"/>
        <v>0.69103648383436056</v>
      </c>
      <c r="AX7609">
        <f t="shared" ca="1" si="675"/>
        <v>1.3056453374355734</v>
      </c>
    </row>
    <row r="7610" spans="1:50">
      <c r="A7610">
        <f t="shared" ca="1" si="671"/>
        <v>3.5984601398793226E-2</v>
      </c>
      <c r="R7610">
        <f t="shared" ca="1" si="672"/>
        <v>-0.15836454461449165</v>
      </c>
      <c r="AH7610">
        <f t="shared" ca="1" si="673"/>
        <v>13.880435371596278</v>
      </c>
      <c r="AI7610">
        <f t="shared" ca="1" si="674"/>
        <v>0.34768852552728324</v>
      </c>
      <c r="AX7610">
        <f t="shared" ca="1" si="675"/>
        <v>3.6580426466534326</v>
      </c>
    </row>
    <row r="7611" spans="1:50">
      <c r="A7611">
        <f t="shared" ca="1" si="671"/>
        <v>0.42029659902230243</v>
      </c>
      <c r="R7611">
        <f t="shared" ca="1" si="672"/>
        <v>-0.3643836151678867</v>
      </c>
      <c r="AH7611">
        <f t="shared" ca="1" si="673"/>
        <v>11.66459804768683</v>
      </c>
      <c r="AI7611">
        <f t="shared" ca="1" si="674"/>
        <v>0.26519847857729195</v>
      </c>
      <c r="AX7611">
        <f t="shared" ca="1" si="675"/>
        <v>0.14174728782507037</v>
      </c>
    </row>
    <row r="7612" spans="1:50">
      <c r="A7612">
        <f t="shared" ca="1" si="671"/>
        <v>0.32992243975055946</v>
      </c>
      <c r="R7612">
        <f t="shared" ca="1" si="672"/>
        <v>7.4415774248982658E-2</v>
      </c>
      <c r="AH7612">
        <f t="shared" ca="1" si="673"/>
        <v>6.6402449827578254</v>
      </c>
      <c r="AI7612">
        <f t="shared" ca="1" si="674"/>
        <v>8.8185706862080937E-2</v>
      </c>
      <c r="AX7612">
        <f t="shared" ca="1" si="675"/>
        <v>2.924311123616063</v>
      </c>
    </row>
    <row r="7613" spans="1:50">
      <c r="A7613">
        <f t="shared" ca="1" si="671"/>
        <v>0.31092082937669596</v>
      </c>
      <c r="R7613">
        <f t="shared" ca="1" si="672"/>
        <v>1.3901930611911826</v>
      </c>
      <c r="AH7613">
        <f t="shared" ca="1" si="673"/>
        <v>21.135491187985114</v>
      </c>
      <c r="AI7613">
        <f t="shared" ca="1" si="674"/>
        <v>0.58342006552055747</v>
      </c>
      <c r="AX7613">
        <f t="shared" ca="1" si="675"/>
        <v>1.7783798499411665</v>
      </c>
    </row>
    <row r="7614" spans="1:50">
      <c r="A7614">
        <f t="shared" ca="1" si="671"/>
        <v>0.75926114802954603</v>
      </c>
      <c r="R7614">
        <f t="shared" ca="1" si="672"/>
        <v>-0.14751196677302192</v>
      </c>
      <c r="AH7614">
        <f t="shared" ca="1" si="673"/>
        <v>42.16409853137705</v>
      </c>
      <c r="AI7614">
        <f t="shared" ca="1" si="674"/>
        <v>0.96929932408701636</v>
      </c>
      <c r="AX7614">
        <f t="shared" ca="1" si="675"/>
        <v>0.29508797899273248</v>
      </c>
    </row>
    <row r="7615" spans="1:50">
      <c r="A7615">
        <f t="shared" ca="1" si="671"/>
        <v>0.32880271761830515</v>
      </c>
      <c r="R7615">
        <f t="shared" ca="1" si="672"/>
        <v>-0.35161152818834968</v>
      </c>
      <c r="AH7615">
        <f t="shared" ca="1" si="673"/>
        <v>12.733851420582347</v>
      </c>
      <c r="AI7615">
        <f t="shared" ca="1" si="674"/>
        <v>0.30561708502838381</v>
      </c>
      <c r="AX7615">
        <f t="shared" ca="1" si="675"/>
        <v>1.5146652666325966</v>
      </c>
    </row>
    <row r="7616" spans="1:50">
      <c r="A7616">
        <f t="shared" ca="1" si="671"/>
        <v>0.72858113742639796</v>
      </c>
      <c r="R7616">
        <f t="shared" ca="1" si="672"/>
        <v>-1.2048671393614765</v>
      </c>
      <c r="AH7616">
        <f t="shared" ca="1" si="673"/>
        <v>15.854757290568628</v>
      </c>
      <c r="AI7616">
        <f t="shared" ca="1" si="674"/>
        <v>0.41705120015701191</v>
      </c>
      <c r="AX7616">
        <f t="shared" ca="1" si="675"/>
        <v>0.31283543484894638</v>
      </c>
    </row>
    <row r="7617" spans="1:50">
      <c r="A7617">
        <f t="shared" ca="1" si="671"/>
        <v>0.32631117548704824</v>
      </c>
      <c r="R7617">
        <f t="shared" ca="1" si="672"/>
        <v>0.99271641477871597</v>
      </c>
      <c r="AH7617">
        <f t="shared" ca="1" si="673"/>
        <v>31.37437930290616</v>
      </c>
      <c r="AI7617">
        <f t="shared" ca="1" si="674"/>
        <v>0.82654312682399478</v>
      </c>
      <c r="AX7617">
        <f t="shared" ca="1" si="675"/>
        <v>2.1180537659201826</v>
      </c>
    </row>
    <row r="7618" spans="1:50">
      <c r="A7618">
        <f t="shared" ca="1" si="671"/>
        <v>5.4707088341829579E-2</v>
      </c>
      <c r="R7618">
        <f t="shared" ca="1" si="672"/>
        <v>0.37784174336826559</v>
      </c>
      <c r="AH7618">
        <f t="shared" ca="1" si="673"/>
        <v>18.445023211511849</v>
      </c>
      <c r="AI7618">
        <f t="shared" ca="1" si="674"/>
        <v>0.50214171993898693</v>
      </c>
      <c r="AX7618">
        <f t="shared" ca="1" si="675"/>
        <v>7.7726723599356035E-2</v>
      </c>
    </row>
    <row r="7619" spans="1:50">
      <c r="A7619">
        <f t="shared" ref="A7619:A7682" ca="1" si="676">RAND()</f>
        <v>3.1126562971452998E-2</v>
      </c>
      <c r="R7619">
        <f t="shared" ref="R7619:R7682" ca="1" si="677">_xlfn.NORM.INV(RAND(),0,1)</f>
        <v>0.56719973760241993</v>
      </c>
      <c r="AH7619">
        <f t="shared" ref="AH7619:AH7682" ca="1" si="678">IF(AI7619&lt;$AL$4,$AL$1+SQRT(AI7619*($AL$2-$AL$1)*($AL$3-$AL$1)),$AL$2-SQRT((1-AI7619)*($AL$2-$AL$1)*($AL$2-$AL$3)))</f>
        <v>14.616110003279815</v>
      </c>
      <c r="AI7619">
        <f t="shared" ref="AI7619:AI7682" ca="1" si="679">RAND()</f>
        <v>0.37399016435000276</v>
      </c>
      <c r="AX7619">
        <f t="shared" ref="AX7619:AX7682" ca="1" si="680">-LN(1-RAND())/$AW$2</f>
        <v>0.66991141715303137</v>
      </c>
    </row>
    <row r="7620" spans="1:50">
      <c r="A7620">
        <f t="shared" ca="1" si="676"/>
        <v>0.96051481879735068</v>
      </c>
      <c r="R7620">
        <f t="shared" ca="1" si="677"/>
        <v>0.85408981305041631</v>
      </c>
      <c r="AH7620">
        <f t="shared" ca="1" si="678"/>
        <v>9.4804430445766759</v>
      </c>
      <c r="AI7620">
        <f t="shared" ca="1" si="679"/>
        <v>0.17975760064292456</v>
      </c>
      <c r="AX7620">
        <f t="shared" ca="1" si="680"/>
        <v>5.0287490040313321</v>
      </c>
    </row>
    <row r="7621" spans="1:50">
      <c r="A7621">
        <f t="shared" ca="1" si="676"/>
        <v>0.64970476391416132</v>
      </c>
      <c r="R7621">
        <f t="shared" ca="1" si="677"/>
        <v>-0.62070684410138965</v>
      </c>
      <c r="AH7621">
        <f t="shared" ca="1" si="678"/>
        <v>39.177508333126667</v>
      </c>
      <c r="AI7621">
        <f t="shared" ca="1" si="679"/>
        <v>0.94143683706022863</v>
      </c>
      <c r="AX7621">
        <f t="shared" ca="1" si="680"/>
        <v>0.69958476344439313</v>
      </c>
    </row>
    <row r="7622" spans="1:50">
      <c r="A7622">
        <f t="shared" ca="1" si="676"/>
        <v>0.10010428337213972</v>
      </c>
      <c r="R7622">
        <f t="shared" ca="1" si="677"/>
        <v>0.18532267434205643</v>
      </c>
      <c r="AH7622">
        <f t="shared" ca="1" si="678"/>
        <v>14.899484360157018</v>
      </c>
      <c r="AI7622">
        <f t="shared" ca="1" si="679"/>
        <v>0.38397690090856906</v>
      </c>
      <c r="AX7622">
        <f t="shared" ca="1" si="680"/>
        <v>0.12807979688677132</v>
      </c>
    </row>
    <row r="7623" spans="1:50">
      <c r="A7623">
        <f t="shared" ca="1" si="676"/>
        <v>0.80557859783368768</v>
      </c>
      <c r="R7623">
        <f t="shared" ca="1" si="677"/>
        <v>0.85642792658907019</v>
      </c>
      <c r="AH7623">
        <f t="shared" ca="1" si="678"/>
        <v>44.554804994118115</v>
      </c>
      <c r="AI7623">
        <f t="shared" ca="1" si="679"/>
        <v>0.98517492567395948</v>
      </c>
      <c r="AX7623">
        <f t="shared" ca="1" si="680"/>
        <v>0.88804203413331462</v>
      </c>
    </row>
    <row r="7624" spans="1:50">
      <c r="A7624">
        <f t="shared" ca="1" si="676"/>
        <v>0.15557035487445459</v>
      </c>
      <c r="R7624">
        <f t="shared" ca="1" si="677"/>
        <v>6.8898158147170457E-2</v>
      </c>
      <c r="AH7624">
        <f t="shared" ca="1" si="678"/>
        <v>8.2503750139677408</v>
      </c>
      <c r="AI7624">
        <f t="shared" ca="1" si="679"/>
        <v>0.13613737574220641</v>
      </c>
      <c r="AX7624">
        <f t="shared" ca="1" si="680"/>
        <v>6.5957129128176293</v>
      </c>
    </row>
    <row r="7625" spans="1:50">
      <c r="A7625">
        <f t="shared" ca="1" si="676"/>
        <v>0.97531778902577926</v>
      </c>
      <c r="R7625">
        <f t="shared" ca="1" si="677"/>
        <v>-0.52132427334357101</v>
      </c>
      <c r="AH7625">
        <f t="shared" ca="1" si="678"/>
        <v>31.138067239221254</v>
      </c>
      <c r="AI7625">
        <f t="shared" ca="1" si="679"/>
        <v>0.82211374626393074</v>
      </c>
      <c r="AX7625">
        <f t="shared" ca="1" si="680"/>
        <v>2.4972450170826512</v>
      </c>
    </row>
    <row r="7626" spans="1:50">
      <c r="A7626">
        <f t="shared" ca="1" si="676"/>
        <v>0.4217119332318674</v>
      </c>
      <c r="R7626">
        <f t="shared" ca="1" si="677"/>
        <v>-0.98397405743695576</v>
      </c>
      <c r="AH7626">
        <f t="shared" ca="1" si="678"/>
        <v>11.635240559477275</v>
      </c>
      <c r="AI7626">
        <f t="shared" ca="1" si="679"/>
        <v>0.26407261653541125</v>
      </c>
      <c r="AX7626">
        <f t="shared" ca="1" si="680"/>
        <v>0.48090224362802075</v>
      </c>
    </row>
    <row r="7627" spans="1:50">
      <c r="A7627">
        <f t="shared" ca="1" si="676"/>
        <v>0.55038788895370727</v>
      </c>
      <c r="R7627">
        <f t="shared" ca="1" si="677"/>
        <v>0.40514451236409443</v>
      </c>
      <c r="AH7627">
        <f t="shared" ca="1" si="678"/>
        <v>38.358361377620653</v>
      </c>
      <c r="AI7627">
        <f t="shared" ca="1" si="679"/>
        <v>0.93223612509296272</v>
      </c>
      <c r="AX7627">
        <f t="shared" ca="1" si="680"/>
        <v>3.0041268514094495</v>
      </c>
    </row>
    <row r="7628" spans="1:50">
      <c r="A7628">
        <f t="shared" ca="1" si="676"/>
        <v>0.8153552079234464</v>
      </c>
      <c r="R7628">
        <f t="shared" ca="1" si="677"/>
        <v>-0.15445941799676441</v>
      </c>
      <c r="AH7628">
        <f t="shared" ca="1" si="678"/>
        <v>13.319259400431442</v>
      </c>
      <c r="AI7628">
        <f t="shared" ca="1" si="679"/>
        <v>0.32726163453358137</v>
      </c>
      <c r="AX7628">
        <f t="shared" ca="1" si="680"/>
        <v>0.72325854878100704</v>
      </c>
    </row>
    <row r="7629" spans="1:50">
      <c r="A7629">
        <f t="shared" ca="1" si="676"/>
        <v>0.65181082358948506</v>
      </c>
      <c r="R7629">
        <f t="shared" ca="1" si="677"/>
        <v>-6.525899945537092E-2</v>
      </c>
      <c r="AH7629">
        <f t="shared" ca="1" si="678"/>
        <v>23.399287148579628</v>
      </c>
      <c r="AI7629">
        <f t="shared" ca="1" si="679"/>
        <v>0.64620103789813954</v>
      </c>
      <c r="AX7629">
        <f t="shared" ca="1" si="680"/>
        <v>2.479859356372736</v>
      </c>
    </row>
    <row r="7630" spans="1:50">
      <c r="A7630">
        <f t="shared" ca="1" si="676"/>
        <v>0.2249059373685377</v>
      </c>
      <c r="R7630">
        <f t="shared" ca="1" si="677"/>
        <v>1.2959539874038728</v>
      </c>
      <c r="AH7630">
        <f t="shared" ca="1" si="678"/>
        <v>31.606874618325506</v>
      </c>
      <c r="AI7630">
        <f t="shared" ca="1" si="679"/>
        <v>0.83084646934700079</v>
      </c>
      <c r="AX7630">
        <f t="shared" ca="1" si="680"/>
        <v>0.14195163145524775</v>
      </c>
    </row>
    <row r="7631" spans="1:50">
      <c r="A7631">
        <f t="shared" ca="1" si="676"/>
        <v>0.72714836156207896</v>
      </c>
      <c r="R7631">
        <f t="shared" ca="1" si="677"/>
        <v>0.17627709574286043</v>
      </c>
      <c r="AH7631">
        <f t="shared" ca="1" si="678"/>
        <v>12.076233094224541</v>
      </c>
      <c r="AI7631">
        <f t="shared" ca="1" si="679"/>
        <v>0.28089395183820509</v>
      </c>
      <c r="AX7631">
        <f t="shared" ca="1" si="680"/>
        <v>6.4132874294408754E-3</v>
      </c>
    </row>
    <row r="7632" spans="1:50">
      <c r="A7632">
        <f t="shared" ca="1" si="676"/>
        <v>0.22831859708955904</v>
      </c>
      <c r="R7632">
        <f t="shared" ca="1" si="677"/>
        <v>-2.5546074287693898E-3</v>
      </c>
      <c r="AH7632">
        <f t="shared" ca="1" si="678"/>
        <v>1.7705139486590014</v>
      </c>
      <c r="AI7632">
        <f t="shared" ca="1" si="679"/>
        <v>6.2694392847921776E-3</v>
      </c>
      <c r="AX7632">
        <f t="shared" ca="1" si="680"/>
        <v>0.28638835672158847</v>
      </c>
    </row>
    <row r="7633" spans="1:50">
      <c r="A7633">
        <f t="shared" ca="1" si="676"/>
        <v>2.6902087236117866E-2</v>
      </c>
      <c r="R7633">
        <f t="shared" ca="1" si="677"/>
        <v>-0.44882507347577666</v>
      </c>
      <c r="AH7633">
        <f t="shared" ca="1" si="678"/>
        <v>36.103829113961488</v>
      </c>
      <c r="AI7633">
        <f t="shared" ca="1" si="679"/>
        <v>0.90344821735300784</v>
      </c>
      <c r="AX7633">
        <f t="shared" ca="1" si="680"/>
        <v>3.2038390139501964</v>
      </c>
    </row>
    <row r="7634" spans="1:50">
      <c r="A7634">
        <f t="shared" ca="1" si="676"/>
        <v>0.64743177054006229</v>
      </c>
      <c r="R7634">
        <f t="shared" ca="1" si="677"/>
        <v>0.40754206759905481</v>
      </c>
      <c r="AH7634">
        <f t="shared" ca="1" si="678"/>
        <v>8.1041667885281239</v>
      </c>
      <c r="AI7634">
        <f t="shared" ca="1" si="679"/>
        <v>0.13135503867256448</v>
      </c>
      <c r="AX7634">
        <f t="shared" ca="1" si="680"/>
        <v>3.595319370727406</v>
      </c>
    </row>
    <row r="7635" spans="1:50">
      <c r="A7635">
        <f t="shared" ca="1" si="676"/>
        <v>0.69569066737512431</v>
      </c>
      <c r="R7635">
        <f t="shared" ca="1" si="677"/>
        <v>-0.73477886414797322</v>
      </c>
      <c r="AH7635">
        <f t="shared" ca="1" si="678"/>
        <v>33.075582963598549</v>
      </c>
      <c r="AI7635">
        <f t="shared" ca="1" si="679"/>
        <v>0.85678205398898211</v>
      </c>
      <c r="AX7635">
        <f t="shared" ca="1" si="680"/>
        <v>0.33483446788217802</v>
      </c>
    </row>
    <row r="7636" spans="1:50">
      <c r="A7636">
        <f t="shared" ca="1" si="676"/>
        <v>0.46354091323248725</v>
      </c>
      <c r="R7636">
        <f t="shared" ca="1" si="677"/>
        <v>-1.5993060810973876</v>
      </c>
      <c r="AH7636">
        <f t="shared" ca="1" si="678"/>
        <v>11.174509699938824</v>
      </c>
      <c r="AI7636">
        <f t="shared" ca="1" si="679"/>
        <v>0.2462906514799279</v>
      </c>
      <c r="AX7636">
        <f t="shared" ca="1" si="680"/>
        <v>0.72208765140086695</v>
      </c>
    </row>
    <row r="7637" spans="1:50">
      <c r="A7637">
        <f t="shared" ca="1" si="676"/>
        <v>0.85574437371438683</v>
      </c>
      <c r="R7637">
        <f t="shared" ca="1" si="677"/>
        <v>0.22143295811543798</v>
      </c>
      <c r="AH7637">
        <f t="shared" ca="1" si="678"/>
        <v>7.5850191763653569</v>
      </c>
      <c r="AI7637">
        <f t="shared" ca="1" si="679"/>
        <v>0.11506503181166039</v>
      </c>
      <c r="AX7637">
        <f t="shared" ca="1" si="680"/>
        <v>1.5086192742219053</v>
      </c>
    </row>
    <row r="7638" spans="1:50">
      <c r="A7638">
        <f t="shared" ca="1" si="676"/>
        <v>0.43212269032321171</v>
      </c>
      <c r="R7638">
        <f t="shared" ca="1" si="677"/>
        <v>-0.12953669493313333</v>
      </c>
      <c r="AH7638">
        <f t="shared" ca="1" si="678"/>
        <v>8.772102282471737</v>
      </c>
      <c r="AI7638">
        <f t="shared" ca="1" si="679"/>
        <v>0.15389955690829171</v>
      </c>
      <c r="AX7638">
        <f t="shared" ca="1" si="680"/>
        <v>1.5991158377555375</v>
      </c>
    </row>
    <row r="7639" spans="1:50">
      <c r="A7639">
        <f t="shared" ca="1" si="676"/>
        <v>4.3215570414726234E-2</v>
      </c>
      <c r="R7639">
        <f t="shared" ca="1" si="677"/>
        <v>-0.36622413287249778</v>
      </c>
      <c r="AH7639">
        <f t="shared" ca="1" si="678"/>
        <v>28.333701776386516</v>
      </c>
      <c r="AI7639">
        <f t="shared" ca="1" si="679"/>
        <v>0.76528576064272158</v>
      </c>
      <c r="AX7639">
        <f t="shared" ca="1" si="680"/>
        <v>3.3846868743550207</v>
      </c>
    </row>
    <row r="7640" spans="1:50">
      <c r="A7640">
        <f t="shared" ca="1" si="676"/>
        <v>0.14605622548269193</v>
      </c>
      <c r="R7640">
        <f t="shared" ca="1" si="677"/>
        <v>0.95395587613178834</v>
      </c>
      <c r="AH7640">
        <f t="shared" ca="1" si="678"/>
        <v>9.5883408074183762</v>
      </c>
      <c r="AI7640">
        <f t="shared" ca="1" si="679"/>
        <v>0.18387255887840892</v>
      </c>
      <c r="AX7640">
        <f t="shared" ca="1" si="680"/>
        <v>0.35470835182673188</v>
      </c>
    </row>
    <row r="7641" spans="1:50">
      <c r="A7641">
        <f t="shared" ca="1" si="676"/>
        <v>0.14980316948297279</v>
      </c>
      <c r="R7641">
        <f t="shared" ca="1" si="677"/>
        <v>0.42999366805968164</v>
      </c>
      <c r="AH7641">
        <f t="shared" ca="1" si="678"/>
        <v>33.150326120109384</v>
      </c>
      <c r="AI7641">
        <f t="shared" ca="1" si="679"/>
        <v>0.8580442450706659</v>
      </c>
      <c r="AX7641">
        <f t="shared" ca="1" si="680"/>
        <v>0.25649520477198712</v>
      </c>
    </row>
    <row r="7642" spans="1:50">
      <c r="A7642">
        <f t="shared" ca="1" si="676"/>
        <v>0.77333085782491207</v>
      </c>
      <c r="R7642">
        <f t="shared" ca="1" si="677"/>
        <v>-0.38293002987929137</v>
      </c>
      <c r="AH7642">
        <f t="shared" ca="1" si="678"/>
        <v>39.948179461071931</v>
      </c>
      <c r="AI7642">
        <f t="shared" ca="1" si="679"/>
        <v>0.94948045192659192</v>
      </c>
      <c r="AX7642">
        <f t="shared" ca="1" si="680"/>
        <v>1.4094826004226761</v>
      </c>
    </row>
    <row r="7643" spans="1:50">
      <c r="A7643">
        <f t="shared" ca="1" si="676"/>
        <v>0.2493235383421234</v>
      </c>
      <c r="R7643">
        <f t="shared" ca="1" si="677"/>
        <v>0.73253577515262902</v>
      </c>
      <c r="AH7643">
        <f t="shared" ca="1" si="678"/>
        <v>23.374976561630586</v>
      </c>
      <c r="AI7643">
        <f t="shared" ca="1" si="679"/>
        <v>0.64555406345313959</v>
      </c>
      <c r="AX7643">
        <f t="shared" ca="1" si="680"/>
        <v>0.84497498764211132</v>
      </c>
    </row>
    <row r="7644" spans="1:50">
      <c r="A7644">
        <f t="shared" ca="1" si="676"/>
        <v>0.10607079646214324</v>
      </c>
      <c r="R7644">
        <f t="shared" ca="1" si="677"/>
        <v>-0.86121107284363219</v>
      </c>
      <c r="AH7644">
        <f t="shared" ca="1" si="678"/>
        <v>8.0838522336324257</v>
      </c>
      <c r="AI7644">
        <f t="shared" ca="1" si="679"/>
        <v>0.13069733387040794</v>
      </c>
      <c r="AX7644">
        <f t="shared" ca="1" si="680"/>
        <v>3.2176442435235639</v>
      </c>
    </row>
    <row r="7645" spans="1:50">
      <c r="A7645">
        <f t="shared" ca="1" si="676"/>
        <v>0.41779237249782442</v>
      </c>
      <c r="R7645">
        <f t="shared" ca="1" si="677"/>
        <v>1.2986467701813966</v>
      </c>
      <c r="AH7645">
        <f t="shared" ca="1" si="678"/>
        <v>12.805923655563824</v>
      </c>
      <c r="AI7645">
        <f t="shared" ca="1" si="679"/>
        <v>0.30830034244212656</v>
      </c>
      <c r="AX7645">
        <f t="shared" ca="1" si="680"/>
        <v>2.2784478711792415</v>
      </c>
    </row>
    <row r="7646" spans="1:50">
      <c r="A7646">
        <f t="shared" ca="1" si="676"/>
        <v>0.28137946544153436</v>
      </c>
      <c r="R7646">
        <f t="shared" ca="1" si="677"/>
        <v>2.2347675160438945</v>
      </c>
      <c r="AH7646">
        <f t="shared" ca="1" si="678"/>
        <v>18.112492003116902</v>
      </c>
      <c r="AI7646">
        <f t="shared" ca="1" si="679"/>
        <v>0.4915934168743582</v>
      </c>
      <c r="AX7646">
        <f t="shared" ca="1" si="680"/>
        <v>2.7089664913286335</v>
      </c>
    </row>
    <row r="7647" spans="1:50">
      <c r="A7647">
        <f t="shared" ca="1" si="676"/>
        <v>0.45932315900723741</v>
      </c>
      <c r="R7647">
        <f t="shared" ca="1" si="677"/>
        <v>0.52208513847265869</v>
      </c>
      <c r="AH7647">
        <f t="shared" ca="1" si="678"/>
        <v>9.7180807498804356</v>
      </c>
      <c r="AI7647">
        <f t="shared" ca="1" si="679"/>
        <v>0.18888218692239334</v>
      </c>
      <c r="AX7647">
        <f t="shared" ca="1" si="680"/>
        <v>0.33055801884647129</v>
      </c>
    </row>
    <row r="7648" spans="1:50">
      <c r="A7648">
        <f t="shared" ca="1" si="676"/>
        <v>0.14469778185048565</v>
      </c>
      <c r="R7648">
        <f t="shared" ca="1" si="677"/>
        <v>0.83907944953658409</v>
      </c>
      <c r="AH7648">
        <f t="shared" ca="1" si="678"/>
        <v>5.2428165263696505</v>
      </c>
      <c r="AI7648">
        <f t="shared" ca="1" si="679"/>
        <v>5.4974250258349455E-2</v>
      </c>
      <c r="AX7648">
        <f t="shared" ca="1" si="680"/>
        <v>1.0203306109464922</v>
      </c>
    </row>
    <row r="7649" spans="1:50">
      <c r="A7649">
        <f t="shared" ca="1" si="676"/>
        <v>0.88057474204232233</v>
      </c>
      <c r="R7649">
        <f t="shared" ca="1" si="677"/>
        <v>-1.6043953326220475</v>
      </c>
      <c r="AH7649">
        <f t="shared" ca="1" si="678"/>
        <v>28.025643269904453</v>
      </c>
      <c r="AI7649">
        <f t="shared" ca="1" si="679"/>
        <v>0.7585638231492523</v>
      </c>
      <c r="AX7649">
        <f t="shared" ca="1" si="680"/>
        <v>2.2293731199044236</v>
      </c>
    </row>
    <row r="7650" spans="1:50">
      <c r="A7650">
        <f t="shared" ca="1" si="676"/>
        <v>0.85254804765635617</v>
      </c>
      <c r="R7650">
        <f t="shared" ca="1" si="677"/>
        <v>-1.5832428235477292</v>
      </c>
      <c r="AH7650">
        <f t="shared" ca="1" si="678"/>
        <v>26.720596809076994</v>
      </c>
      <c r="AI7650">
        <f t="shared" ca="1" si="679"/>
        <v>0.72903469353722195</v>
      </c>
      <c r="AX7650">
        <f t="shared" ca="1" si="680"/>
        <v>0.69532973445421853</v>
      </c>
    </row>
    <row r="7651" spans="1:50">
      <c r="A7651">
        <f t="shared" ca="1" si="676"/>
        <v>0.66710803242176553</v>
      </c>
      <c r="R7651">
        <f t="shared" ca="1" si="677"/>
        <v>-2.634223015650999E-2</v>
      </c>
      <c r="AH7651">
        <f t="shared" ca="1" si="678"/>
        <v>11.220286322756856</v>
      </c>
      <c r="AI7651">
        <f t="shared" ca="1" si="679"/>
        <v>0.24806690355552052</v>
      </c>
      <c r="AX7651">
        <f t="shared" ca="1" si="680"/>
        <v>3.0785592319403952</v>
      </c>
    </row>
    <row r="7652" spans="1:50">
      <c r="A7652">
        <f t="shared" ca="1" si="676"/>
        <v>0.15055845788346722</v>
      </c>
      <c r="R7652">
        <f t="shared" ca="1" si="677"/>
        <v>0.43059806435108894</v>
      </c>
      <c r="AH7652">
        <f t="shared" ca="1" si="678"/>
        <v>15.830337094122953</v>
      </c>
      <c r="AI7652">
        <f t="shared" ca="1" si="679"/>
        <v>0.41621706844936501</v>
      </c>
      <c r="AX7652">
        <f t="shared" ca="1" si="680"/>
        <v>2.8077399918737203</v>
      </c>
    </row>
    <row r="7653" spans="1:50">
      <c r="A7653">
        <f t="shared" ca="1" si="676"/>
        <v>4.0828954691250807E-2</v>
      </c>
      <c r="R7653">
        <f t="shared" ca="1" si="677"/>
        <v>-0.22836913518368193</v>
      </c>
      <c r="AH7653">
        <f t="shared" ca="1" si="678"/>
        <v>24.181791817288104</v>
      </c>
      <c r="AI7653">
        <f t="shared" ca="1" si="679"/>
        <v>0.66671006311707426</v>
      </c>
      <c r="AX7653">
        <f t="shared" ca="1" si="680"/>
        <v>1.056711046930122</v>
      </c>
    </row>
    <row r="7654" spans="1:50">
      <c r="A7654">
        <f t="shared" ca="1" si="676"/>
        <v>6.9840443605958313E-2</v>
      </c>
      <c r="R7654">
        <f t="shared" ca="1" si="677"/>
        <v>-1.0528228671308206</v>
      </c>
      <c r="AH7654">
        <f t="shared" ca="1" si="678"/>
        <v>29.460938210217726</v>
      </c>
      <c r="AI7654">
        <f t="shared" ca="1" si="679"/>
        <v>0.78907347039775289</v>
      </c>
      <c r="AX7654">
        <f t="shared" ca="1" si="680"/>
        <v>0.77847339706236518</v>
      </c>
    </row>
    <row r="7655" spans="1:50">
      <c r="A7655">
        <f t="shared" ca="1" si="676"/>
        <v>0.2169324622237675</v>
      </c>
      <c r="R7655">
        <f t="shared" ca="1" si="677"/>
        <v>1.1678643503818227</v>
      </c>
      <c r="AH7655">
        <f t="shared" ca="1" si="678"/>
        <v>22.361975046880605</v>
      </c>
      <c r="AI7655">
        <f t="shared" ca="1" si="679"/>
        <v>0.61806978834537485</v>
      </c>
      <c r="AX7655">
        <f t="shared" ca="1" si="680"/>
        <v>0.76374850102997183</v>
      </c>
    </row>
    <row r="7656" spans="1:50">
      <c r="A7656">
        <f t="shared" ca="1" si="676"/>
        <v>0.2667343228105381</v>
      </c>
      <c r="R7656">
        <f t="shared" ca="1" si="677"/>
        <v>-1.3008953160471308</v>
      </c>
      <c r="AH7656">
        <f t="shared" ca="1" si="678"/>
        <v>25.752433762451503</v>
      </c>
      <c r="AI7656">
        <f t="shared" ca="1" si="679"/>
        <v>0.70602776577784909</v>
      </c>
      <c r="AX7656">
        <f t="shared" ca="1" si="680"/>
        <v>6.1080617004784834</v>
      </c>
    </row>
    <row r="7657" spans="1:50">
      <c r="A7657">
        <f t="shared" ca="1" si="676"/>
        <v>0.56257358882539055</v>
      </c>
      <c r="R7657">
        <f t="shared" ca="1" si="677"/>
        <v>-0.73717941057770664</v>
      </c>
      <c r="AH7657">
        <f t="shared" ca="1" si="678"/>
        <v>6.4819449438285179</v>
      </c>
      <c r="AI7657">
        <f t="shared" ca="1" si="679"/>
        <v>8.4031220509648175E-2</v>
      </c>
      <c r="AX7657">
        <f t="shared" ca="1" si="680"/>
        <v>0.74086845246488375</v>
      </c>
    </row>
    <row r="7658" spans="1:50">
      <c r="A7658">
        <f t="shared" ca="1" si="676"/>
        <v>0.65077027152007871</v>
      </c>
      <c r="R7658">
        <f t="shared" ca="1" si="677"/>
        <v>-0.24238868619788509</v>
      </c>
      <c r="AH7658">
        <f t="shared" ca="1" si="678"/>
        <v>2.8050262196229343</v>
      </c>
      <c r="AI7658">
        <f t="shared" ca="1" si="679"/>
        <v>1.573634418554426E-2</v>
      </c>
      <c r="AX7658">
        <f t="shared" ca="1" si="680"/>
        <v>8.0220584832952913</v>
      </c>
    </row>
    <row r="7659" spans="1:50">
      <c r="A7659">
        <f t="shared" ca="1" si="676"/>
        <v>0.83569717379681641</v>
      </c>
      <c r="R7659">
        <f t="shared" ca="1" si="677"/>
        <v>-1.2351149494829405</v>
      </c>
      <c r="AH7659">
        <f t="shared" ca="1" si="678"/>
        <v>31.374465617010237</v>
      </c>
      <c r="AI7659">
        <f t="shared" ca="1" si="679"/>
        <v>0.82654473447403309</v>
      </c>
      <c r="AX7659">
        <f t="shared" ca="1" si="680"/>
        <v>1.7799407753039262</v>
      </c>
    </row>
    <row r="7660" spans="1:50">
      <c r="A7660">
        <f t="shared" ca="1" si="676"/>
        <v>0.68951861211953303</v>
      </c>
      <c r="R7660">
        <f t="shared" ca="1" si="677"/>
        <v>-0.27224822536353294</v>
      </c>
      <c r="AH7660">
        <f t="shared" ca="1" si="678"/>
        <v>12.525781901489751</v>
      </c>
      <c r="AI7660">
        <f t="shared" ca="1" si="679"/>
        <v>0.29784148895264351</v>
      </c>
      <c r="AX7660">
        <f t="shared" ca="1" si="680"/>
        <v>1.7183093862725924</v>
      </c>
    </row>
    <row r="7661" spans="1:50">
      <c r="A7661">
        <f t="shared" ca="1" si="676"/>
        <v>0.49248923766377317</v>
      </c>
      <c r="R7661">
        <f t="shared" ca="1" si="677"/>
        <v>-1.4452034219716692</v>
      </c>
      <c r="AH7661">
        <f t="shared" ca="1" si="678"/>
        <v>27.245909251416396</v>
      </c>
      <c r="AI7661">
        <f t="shared" ca="1" si="679"/>
        <v>0.74112567710261101</v>
      </c>
      <c r="AX7661">
        <f t="shared" ca="1" si="680"/>
        <v>6.6432775903881716</v>
      </c>
    </row>
    <row r="7662" spans="1:50">
      <c r="A7662">
        <f t="shared" ca="1" si="676"/>
        <v>0.90152792788342895</v>
      </c>
      <c r="R7662">
        <f t="shared" ca="1" si="677"/>
        <v>-0.51624447920601046</v>
      </c>
      <c r="AH7662">
        <f t="shared" ca="1" si="678"/>
        <v>29.823607378185429</v>
      </c>
      <c r="AI7662">
        <f t="shared" ca="1" si="679"/>
        <v>0.79645659038519323</v>
      </c>
      <c r="AX7662">
        <f t="shared" ca="1" si="680"/>
        <v>0.63715652976813286</v>
      </c>
    </row>
    <row r="7663" spans="1:50">
      <c r="A7663">
        <f t="shared" ca="1" si="676"/>
        <v>0.37949372067463238</v>
      </c>
      <c r="R7663">
        <f t="shared" ca="1" si="677"/>
        <v>-0.99827235729637931</v>
      </c>
      <c r="AH7663">
        <f t="shared" ca="1" si="678"/>
        <v>11.869883879699849</v>
      </c>
      <c r="AI7663">
        <f t="shared" ca="1" si="679"/>
        <v>0.27304712232621331</v>
      </c>
      <c r="AX7663">
        <f t="shared" ca="1" si="680"/>
        <v>3.112762045447603</v>
      </c>
    </row>
    <row r="7664" spans="1:50">
      <c r="A7664">
        <f t="shared" ca="1" si="676"/>
        <v>0.78030792172550822</v>
      </c>
      <c r="R7664">
        <f t="shared" ca="1" si="677"/>
        <v>0.3338637454502803</v>
      </c>
      <c r="AH7664">
        <f t="shared" ca="1" si="678"/>
        <v>22.470881530096321</v>
      </c>
      <c r="AI7664">
        <f t="shared" ca="1" si="679"/>
        <v>0.62107381813500406</v>
      </c>
      <c r="AX7664">
        <f t="shared" ca="1" si="680"/>
        <v>0.15031589121788658</v>
      </c>
    </row>
    <row r="7665" spans="1:50">
      <c r="A7665">
        <f t="shared" ca="1" si="676"/>
        <v>0.78106180533167946</v>
      </c>
      <c r="R7665">
        <f t="shared" ca="1" si="677"/>
        <v>1.1120845662340901</v>
      </c>
      <c r="AH7665">
        <f t="shared" ca="1" si="678"/>
        <v>10.515961976639197</v>
      </c>
      <c r="AI7665">
        <f t="shared" ca="1" si="679"/>
        <v>0.22050537068489906</v>
      </c>
      <c r="AX7665">
        <f t="shared" ca="1" si="680"/>
        <v>0.13534779637816258</v>
      </c>
    </row>
    <row r="7666" spans="1:50">
      <c r="A7666">
        <f t="shared" ca="1" si="676"/>
        <v>0.94050678187466819</v>
      </c>
      <c r="R7666">
        <f t="shared" ca="1" si="677"/>
        <v>-0.67647684257958796</v>
      </c>
      <c r="AH7666">
        <f t="shared" ca="1" si="678"/>
        <v>18.153465475287522</v>
      </c>
      <c r="AI7666">
        <f t="shared" ca="1" si="679"/>
        <v>0.49289911938314812</v>
      </c>
      <c r="AX7666">
        <f t="shared" ca="1" si="680"/>
        <v>2.4920015157733446</v>
      </c>
    </row>
    <row r="7667" spans="1:50">
      <c r="A7667">
        <f t="shared" ca="1" si="676"/>
        <v>0.12139504554649283</v>
      </c>
      <c r="R7667">
        <f t="shared" ca="1" si="677"/>
        <v>0.19875143723417613</v>
      </c>
      <c r="AH7667">
        <f t="shared" ca="1" si="678"/>
        <v>25.523512056880076</v>
      </c>
      <c r="AI7667">
        <f t="shared" ca="1" si="679"/>
        <v>0.70045076898515246</v>
      </c>
      <c r="AX7667">
        <f t="shared" ca="1" si="680"/>
        <v>2.6030980445267948</v>
      </c>
    </row>
    <row r="7668" spans="1:50">
      <c r="A7668">
        <f t="shared" ca="1" si="676"/>
        <v>0.9218572202180213</v>
      </c>
      <c r="R7668">
        <f t="shared" ca="1" si="677"/>
        <v>-1.0102489063542022</v>
      </c>
      <c r="AH7668">
        <f t="shared" ca="1" si="678"/>
        <v>22.479085675329735</v>
      </c>
      <c r="AI7668">
        <f t="shared" ca="1" si="679"/>
        <v>0.62129963736707949</v>
      </c>
      <c r="AX7668">
        <f t="shared" ca="1" si="680"/>
        <v>0.34873233074580134</v>
      </c>
    </row>
    <row r="7669" spans="1:50">
      <c r="A7669">
        <f t="shared" ca="1" si="676"/>
        <v>0.56645005271291027</v>
      </c>
      <c r="R7669">
        <f t="shared" ca="1" si="677"/>
        <v>-1.3248530998613959</v>
      </c>
      <c r="AH7669">
        <f t="shared" ca="1" si="678"/>
        <v>16.114340539395386</v>
      </c>
      <c r="AI7669">
        <f t="shared" ca="1" si="679"/>
        <v>0.42588104145996841</v>
      </c>
      <c r="AX7669">
        <f t="shared" ca="1" si="680"/>
        <v>0.90555137634008342</v>
      </c>
    </row>
    <row r="7670" spans="1:50">
      <c r="A7670">
        <f t="shared" ca="1" si="676"/>
        <v>0.1040304568298781</v>
      </c>
      <c r="R7670">
        <f t="shared" ca="1" si="677"/>
        <v>1.8059197520066292</v>
      </c>
      <c r="AH7670">
        <f t="shared" ca="1" si="678"/>
        <v>7.3237142438365357</v>
      </c>
      <c r="AI7670">
        <f t="shared" ca="1" si="679"/>
        <v>0.10727358065074832</v>
      </c>
      <c r="AX7670">
        <f t="shared" ca="1" si="680"/>
        <v>2.1116841311223489</v>
      </c>
    </row>
    <row r="7671" spans="1:50">
      <c r="A7671">
        <f t="shared" ca="1" si="676"/>
        <v>0.19677027661203517</v>
      </c>
      <c r="R7671">
        <f t="shared" ca="1" si="677"/>
        <v>4.7823879688250803E-2</v>
      </c>
      <c r="AH7671">
        <f t="shared" ca="1" si="678"/>
        <v>24.443712497837183</v>
      </c>
      <c r="AI7671">
        <f t="shared" ca="1" si="679"/>
        <v>0.67343808455339826</v>
      </c>
      <c r="AX7671">
        <f t="shared" ca="1" si="680"/>
        <v>4.9526908823672997</v>
      </c>
    </row>
    <row r="7672" spans="1:50">
      <c r="A7672">
        <f t="shared" ca="1" si="676"/>
        <v>0.16287036795647747</v>
      </c>
      <c r="R7672">
        <f t="shared" ca="1" si="677"/>
        <v>-0.6243096145721202</v>
      </c>
      <c r="AH7672">
        <f t="shared" ca="1" si="678"/>
        <v>10.325677299997352</v>
      </c>
      <c r="AI7672">
        <f t="shared" ca="1" si="679"/>
        <v>0.21297405914802736</v>
      </c>
      <c r="AX7672">
        <f t="shared" ca="1" si="680"/>
        <v>1.8898298117672767</v>
      </c>
    </row>
    <row r="7673" spans="1:50">
      <c r="A7673">
        <f t="shared" ca="1" si="676"/>
        <v>0.9505888322033208</v>
      </c>
      <c r="R7673">
        <f t="shared" ca="1" si="677"/>
        <v>-1.2529511757515006</v>
      </c>
      <c r="AH7673">
        <f t="shared" ca="1" si="678"/>
        <v>18.794105497936478</v>
      </c>
      <c r="AI7673">
        <f t="shared" ca="1" si="679"/>
        <v>0.51309607416304082</v>
      </c>
      <c r="AX7673">
        <f t="shared" ca="1" si="680"/>
        <v>0.93482303131275746</v>
      </c>
    </row>
    <row r="7674" spans="1:50">
      <c r="A7674">
        <f t="shared" ca="1" si="676"/>
        <v>4.3473197556902488E-2</v>
      </c>
      <c r="R7674">
        <f t="shared" ca="1" si="677"/>
        <v>1.2202074748217016</v>
      </c>
      <c r="AH7674">
        <f t="shared" ca="1" si="678"/>
        <v>27.130544188054571</v>
      </c>
      <c r="AI7674">
        <f t="shared" ca="1" si="679"/>
        <v>0.73849399543273775</v>
      </c>
      <c r="AX7674">
        <f t="shared" ca="1" si="680"/>
        <v>1.2677830799291238E-2</v>
      </c>
    </row>
    <row r="7675" spans="1:50">
      <c r="A7675">
        <f t="shared" ca="1" si="676"/>
        <v>8.3652789159625707E-2</v>
      </c>
      <c r="R7675">
        <f t="shared" ca="1" si="677"/>
        <v>-0.48128231625943629</v>
      </c>
      <c r="AH7675">
        <f t="shared" ca="1" si="678"/>
        <v>27.533232323514028</v>
      </c>
      <c r="AI7675">
        <f t="shared" ca="1" si="679"/>
        <v>0.74762217508540252</v>
      </c>
      <c r="AX7675">
        <f t="shared" ca="1" si="680"/>
        <v>3.0337600171146386</v>
      </c>
    </row>
    <row r="7676" spans="1:50">
      <c r="A7676">
        <f t="shared" ca="1" si="676"/>
        <v>0.3099993333047113</v>
      </c>
      <c r="R7676">
        <f t="shared" ca="1" si="677"/>
        <v>-0.41115803502339043</v>
      </c>
      <c r="AH7676">
        <f t="shared" ca="1" si="678"/>
        <v>21.033856583834869</v>
      </c>
      <c r="AI7676">
        <f t="shared" ca="1" si="679"/>
        <v>0.58048126779707665</v>
      </c>
      <c r="AX7676">
        <f t="shared" ca="1" si="680"/>
        <v>7.349724580201566</v>
      </c>
    </row>
    <row r="7677" spans="1:50">
      <c r="A7677">
        <f t="shared" ca="1" si="676"/>
        <v>0.81990672832821676</v>
      </c>
      <c r="R7677">
        <f t="shared" ca="1" si="677"/>
        <v>-2.0592838066843719</v>
      </c>
      <c r="AH7677">
        <f t="shared" ca="1" si="678"/>
        <v>23.168750775858253</v>
      </c>
      <c r="AI7677">
        <f t="shared" ca="1" si="679"/>
        <v>0.64004203253599645</v>
      </c>
      <c r="AX7677">
        <f t="shared" ca="1" si="680"/>
        <v>0.76944457126991572</v>
      </c>
    </row>
    <row r="7678" spans="1:50">
      <c r="A7678">
        <f t="shared" ca="1" si="676"/>
        <v>0.20712205358282831</v>
      </c>
      <c r="R7678">
        <f t="shared" ca="1" si="677"/>
        <v>0.36976355818442896</v>
      </c>
      <c r="AH7678">
        <f t="shared" ca="1" si="678"/>
        <v>39.090631098888664</v>
      </c>
      <c r="AI7678">
        <f t="shared" ca="1" si="679"/>
        <v>0.94049283508973247</v>
      </c>
      <c r="AX7678">
        <f t="shared" ca="1" si="680"/>
        <v>0.21328476418003586</v>
      </c>
    </row>
    <row r="7679" spans="1:50">
      <c r="A7679">
        <f t="shared" ca="1" si="676"/>
        <v>0.91473107662385866</v>
      </c>
      <c r="R7679">
        <f t="shared" ca="1" si="677"/>
        <v>0.98647369795992501</v>
      </c>
      <c r="AH7679">
        <f t="shared" ca="1" si="678"/>
        <v>19.010372389860251</v>
      </c>
      <c r="AI7679">
        <f t="shared" ca="1" si="679"/>
        <v>0.51982149029243208</v>
      </c>
      <c r="AX7679">
        <f t="shared" ca="1" si="680"/>
        <v>3.7343564793124382</v>
      </c>
    </row>
    <row r="7680" spans="1:50">
      <c r="A7680">
        <f t="shared" ca="1" si="676"/>
        <v>0.58770357597108069</v>
      </c>
      <c r="R7680">
        <f t="shared" ca="1" si="677"/>
        <v>2.0303988895366238</v>
      </c>
      <c r="AH7680">
        <f t="shared" ca="1" si="678"/>
        <v>21.626975968718874</v>
      </c>
      <c r="AI7680">
        <f t="shared" ca="1" si="679"/>
        <v>0.59748575366017187</v>
      </c>
      <c r="AX7680">
        <f t="shared" ca="1" si="680"/>
        <v>0.18609580727744765</v>
      </c>
    </row>
    <row r="7681" spans="1:50">
      <c r="A7681">
        <f t="shared" ca="1" si="676"/>
        <v>0.69420210919638214</v>
      </c>
      <c r="R7681">
        <f t="shared" ca="1" si="677"/>
        <v>-0.99611970738490985</v>
      </c>
      <c r="AH7681">
        <f t="shared" ca="1" si="678"/>
        <v>3.0111716569949598</v>
      </c>
      <c r="AI7681">
        <f t="shared" ca="1" si="679"/>
        <v>1.8134309495779544E-2</v>
      </c>
      <c r="AX7681">
        <f t="shared" ca="1" si="680"/>
        <v>2.7667947374027575</v>
      </c>
    </row>
    <row r="7682" spans="1:50">
      <c r="A7682">
        <f t="shared" ca="1" si="676"/>
        <v>0.92527106369269907</v>
      </c>
      <c r="R7682">
        <f t="shared" ca="1" si="677"/>
        <v>-0.355829313791307</v>
      </c>
      <c r="AH7682">
        <f t="shared" ca="1" si="678"/>
        <v>29.774701671836631</v>
      </c>
      <c r="AI7682">
        <f t="shared" ca="1" si="679"/>
        <v>0.79546865376839604</v>
      </c>
      <c r="AX7682">
        <f t="shared" ca="1" si="680"/>
        <v>2.159600849685718</v>
      </c>
    </row>
    <row r="7683" spans="1:50">
      <c r="A7683">
        <f t="shared" ref="A7683:A7746" ca="1" si="681">RAND()</f>
        <v>0.36881206995989391</v>
      </c>
      <c r="R7683">
        <f t="shared" ref="R7683:R7746" ca="1" si="682">_xlfn.NORM.INV(RAND(),0,1)</f>
        <v>2.4288840733801642</v>
      </c>
      <c r="AH7683">
        <f t="shared" ref="AH7683:AH7746" ca="1" si="683">IF(AI7683&lt;$AL$4,$AL$1+SQRT(AI7683*($AL$2-$AL$1)*($AL$3-$AL$1)),$AL$2-SQRT((1-AI7683)*($AL$2-$AL$1)*($AL$2-$AL$3)))</f>
        <v>30.691297671366282</v>
      </c>
      <c r="AI7683">
        <f t="shared" ref="AI7683:AI7746" ca="1" si="684">RAND()</f>
        <v>0.81358700719210741</v>
      </c>
      <c r="AX7683">
        <f t="shared" ref="AX7683:AX7746" ca="1" si="685">-LN(1-RAND())/$AW$2</f>
        <v>2.2468216166639565</v>
      </c>
    </row>
    <row r="7684" spans="1:50">
      <c r="A7684">
        <f t="shared" ca="1" si="681"/>
        <v>0.46107784223319881</v>
      </c>
      <c r="R7684">
        <f t="shared" ca="1" si="682"/>
        <v>-0.74409845485300263</v>
      </c>
      <c r="AH7684">
        <f t="shared" ca="1" si="683"/>
        <v>3.6689658673703542</v>
      </c>
      <c r="AI7684">
        <f t="shared" ca="1" si="684"/>
        <v>2.6922621071857389E-2</v>
      </c>
      <c r="AX7684">
        <f t="shared" ca="1" si="685"/>
        <v>1.1082254631426793</v>
      </c>
    </row>
    <row r="7685" spans="1:50">
      <c r="A7685">
        <f t="shared" ca="1" si="681"/>
        <v>0.2975413137841868</v>
      </c>
      <c r="R7685">
        <f t="shared" ca="1" si="682"/>
        <v>1.4052627529417823</v>
      </c>
      <c r="AH7685">
        <f t="shared" ca="1" si="683"/>
        <v>10.67772222436966</v>
      </c>
      <c r="AI7685">
        <f t="shared" ca="1" si="684"/>
        <v>0.22687923526808407</v>
      </c>
      <c r="AX7685">
        <f t="shared" ca="1" si="685"/>
        <v>6.3853617467392016</v>
      </c>
    </row>
    <row r="7686" spans="1:50">
      <c r="A7686">
        <f t="shared" ca="1" si="681"/>
        <v>1.819482712411058E-2</v>
      </c>
      <c r="R7686">
        <f t="shared" ca="1" si="682"/>
        <v>-0.18761362661130759</v>
      </c>
      <c r="AH7686">
        <f t="shared" ca="1" si="683"/>
        <v>38.329804351963887</v>
      </c>
      <c r="AI7686">
        <f t="shared" ca="1" si="684"/>
        <v>0.9319032667682795</v>
      </c>
      <c r="AX7686">
        <f t="shared" ca="1" si="685"/>
        <v>0.87780111557413487</v>
      </c>
    </row>
    <row r="7687" spans="1:50">
      <c r="A7687">
        <f t="shared" ca="1" si="681"/>
        <v>0.66257093588465288</v>
      </c>
      <c r="R7687">
        <f t="shared" ca="1" si="682"/>
        <v>0.37932902030011367</v>
      </c>
      <c r="AH7687">
        <f t="shared" ca="1" si="683"/>
        <v>11.710441069899566</v>
      </c>
      <c r="AI7687">
        <f t="shared" ca="1" si="684"/>
        <v>0.266954838469183</v>
      </c>
      <c r="AX7687">
        <f t="shared" ca="1" si="685"/>
        <v>0.68265790084720435</v>
      </c>
    </row>
    <row r="7688" spans="1:50">
      <c r="A7688">
        <f t="shared" ca="1" si="681"/>
        <v>0.49928427428217659</v>
      </c>
      <c r="R7688">
        <f t="shared" ca="1" si="682"/>
        <v>-1.5525162329401732</v>
      </c>
      <c r="AH7688">
        <f t="shared" ca="1" si="683"/>
        <v>8.1611931069839105</v>
      </c>
      <c r="AI7688">
        <f t="shared" ca="1" si="684"/>
        <v>0.1332101458589634</v>
      </c>
      <c r="AX7688">
        <f t="shared" ca="1" si="685"/>
        <v>1.9994280896382888</v>
      </c>
    </row>
    <row r="7689" spans="1:50">
      <c r="A7689">
        <f t="shared" ca="1" si="681"/>
        <v>0.37035872922248192</v>
      </c>
      <c r="R7689">
        <f t="shared" ca="1" si="682"/>
        <v>-1.2757964316940302E-2</v>
      </c>
      <c r="AH7689">
        <f t="shared" ca="1" si="683"/>
        <v>18.731481918082022</v>
      </c>
      <c r="AI7689">
        <f t="shared" ca="1" si="684"/>
        <v>0.51113988848038427</v>
      </c>
      <c r="AX7689">
        <f t="shared" ca="1" si="685"/>
        <v>0.80110971617609728</v>
      </c>
    </row>
    <row r="7690" spans="1:50">
      <c r="A7690">
        <f t="shared" ca="1" si="681"/>
        <v>0.63892054231124962</v>
      </c>
      <c r="R7690">
        <f t="shared" ca="1" si="682"/>
        <v>-1.6166666988002796</v>
      </c>
      <c r="AH7690">
        <f t="shared" ca="1" si="683"/>
        <v>34.54647786990737</v>
      </c>
      <c r="AI7690">
        <f t="shared" ca="1" si="684"/>
        <v>0.88059432688736872</v>
      </c>
      <c r="AX7690">
        <f t="shared" ca="1" si="685"/>
        <v>3.8595065656485477</v>
      </c>
    </row>
    <row r="7691" spans="1:50">
      <c r="A7691">
        <f t="shared" ca="1" si="681"/>
        <v>0.9780180826278424</v>
      </c>
      <c r="R7691">
        <f t="shared" ca="1" si="682"/>
        <v>-1.5625316334081953</v>
      </c>
      <c r="AH7691">
        <f t="shared" ca="1" si="683"/>
        <v>11.243101480301704</v>
      </c>
      <c r="AI7691">
        <f t="shared" ca="1" si="684"/>
        <v>0.24895140856690401</v>
      </c>
      <c r="AX7691">
        <f t="shared" ca="1" si="685"/>
        <v>2.4672193929229302</v>
      </c>
    </row>
    <row r="7692" spans="1:50">
      <c r="A7692">
        <f t="shared" ca="1" si="681"/>
        <v>0.21967637162491271</v>
      </c>
      <c r="R7692">
        <f t="shared" ca="1" si="682"/>
        <v>1.3433696428315891</v>
      </c>
      <c r="AH7692">
        <f t="shared" ca="1" si="683"/>
        <v>21.730487623490912</v>
      </c>
      <c r="AI7692">
        <f t="shared" ca="1" si="684"/>
        <v>0.60041733499719974</v>
      </c>
      <c r="AX7692">
        <f t="shared" ca="1" si="685"/>
        <v>5.3966613602561226</v>
      </c>
    </row>
    <row r="7693" spans="1:50">
      <c r="A7693">
        <f t="shared" ca="1" si="681"/>
        <v>0.90783680818849499</v>
      </c>
      <c r="R7693">
        <f t="shared" ca="1" si="682"/>
        <v>-1.6003273832909459</v>
      </c>
      <c r="AH7693">
        <f t="shared" ca="1" si="683"/>
        <v>34.146778209791044</v>
      </c>
      <c r="AI7693">
        <f t="shared" ca="1" si="684"/>
        <v>0.874337679435222</v>
      </c>
      <c r="AX7693">
        <f t="shared" ca="1" si="685"/>
        <v>0.45303917106587227</v>
      </c>
    </row>
    <row r="7694" spans="1:50">
      <c r="A7694">
        <f t="shared" ca="1" si="681"/>
        <v>2.0381732410442721E-2</v>
      </c>
      <c r="R7694">
        <f t="shared" ca="1" si="682"/>
        <v>3.0814208986995859</v>
      </c>
      <c r="AH7694">
        <f t="shared" ca="1" si="683"/>
        <v>14.727401415333674</v>
      </c>
      <c r="AI7694">
        <f t="shared" ca="1" si="684"/>
        <v>0.37792189454249758</v>
      </c>
      <c r="AX7694">
        <f t="shared" ca="1" si="685"/>
        <v>2.0856714111858352</v>
      </c>
    </row>
    <row r="7695" spans="1:50">
      <c r="A7695">
        <f t="shared" ca="1" si="681"/>
        <v>0.718691930570449</v>
      </c>
      <c r="R7695">
        <f t="shared" ca="1" si="682"/>
        <v>1.0022787645855478</v>
      </c>
      <c r="AH7695">
        <f t="shared" ca="1" si="683"/>
        <v>11.717895717266835</v>
      </c>
      <c r="AI7695">
        <f t="shared" ca="1" si="684"/>
        <v>0.26724024584297157</v>
      </c>
      <c r="AX7695">
        <f t="shared" ca="1" si="685"/>
        <v>0.98995819637274696</v>
      </c>
    </row>
    <row r="7696" spans="1:50">
      <c r="A7696">
        <f t="shared" ca="1" si="681"/>
        <v>2.762218838862518E-3</v>
      </c>
      <c r="R7696">
        <f t="shared" ca="1" si="682"/>
        <v>-0.34077507271876356</v>
      </c>
      <c r="AH7696">
        <f t="shared" ca="1" si="683"/>
        <v>30.468181502360025</v>
      </c>
      <c r="AI7696">
        <f t="shared" ca="1" si="684"/>
        <v>0.80925403308762445</v>
      </c>
      <c r="AX7696">
        <f t="shared" ca="1" si="685"/>
        <v>1.373291853016795</v>
      </c>
    </row>
    <row r="7697" spans="1:50">
      <c r="A7697">
        <f t="shared" ca="1" si="681"/>
        <v>0.56783671033002114</v>
      </c>
      <c r="R7697">
        <f t="shared" ca="1" si="682"/>
        <v>-1.3564631828430007</v>
      </c>
      <c r="AH7697">
        <f t="shared" ca="1" si="683"/>
        <v>40.658158725008086</v>
      </c>
      <c r="AI7697">
        <f t="shared" ca="1" si="684"/>
        <v>0.95636500079642872</v>
      </c>
      <c r="AX7697">
        <f t="shared" ca="1" si="685"/>
        <v>0.2712714334511202</v>
      </c>
    </row>
    <row r="7698" spans="1:50">
      <c r="A7698">
        <f t="shared" ca="1" si="681"/>
        <v>0.64164038651277289</v>
      </c>
      <c r="R7698">
        <f t="shared" ca="1" si="682"/>
        <v>0.16212323886481406</v>
      </c>
      <c r="AH7698">
        <f t="shared" ca="1" si="683"/>
        <v>15.128614495209604</v>
      </c>
      <c r="AI7698">
        <f t="shared" ca="1" si="684"/>
        <v>0.3919932364881471</v>
      </c>
      <c r="AX7698">
        <f t="shared" ca="1" si="685"/>
        <v>2.6024199707116784</v>
      </c>
    </row>
    <row r="7699" spans="1:50">
      <c r="A7699">
        <f t="shared" ca="1" si="681"/>
        <v>8.7458827636945569E-2</v>
      </c>
      <c r="R7699">
        <f t="shared" ca="1" si="682"/>
        <v>-2.2619226409933788E-2</v>
      </c>
      <c r="AH7699">
        <f t="shared" ca="1" si="683"/>
        <v>35.275113633616819</v>
      </c>
      <c r="AI7699">
        <f t="shared" ca="1" si="684"/>
        <v>0.89158886074855137</v>
      </c>
      <c r="AX7699">
        <f t="shared" ca="1" si="685"/>
        <v>6.1787835811619995</v>
      </c>
    </row>
    <row r="7700" spans="1:50">
      <c r="A7700">
        <f t="shared" ca="1" si="681"/>
        <v>0.77034810912469653</v>
      </c>
      <c r="R7700">
        <f t="shared" ca="1" si="682"/>
        <v>-0.37307225936719146</v>
      </c>
      <c r="AH7700">
        <f t="shared" ca="1" si="683"/>
        <v>10.184740229497251</v>
      </c>
      <c r="AI7700">
        <f t="shared" ca="1" si="684"/>
        <v>0.2073725447036926</v>
      </c>
      <c r="AX7700">
        <f t="shared" ca="1" si="685"/>
        <v>2.512629545366809</v>
      </c>
    </row>
    <row r="7701" spans="1:50">
      <c r="A7701">
        <f t="shared" ca="1" si="681"/>
        <v>0.81445947324626222</v>
      </c>
      <c r="R7701">
        <f t="shared" ca="1" si="682"/>
        <v>0.36601050566962934</v>
      </c>
      <c r="AH7701">
        <f t="shared" ca="1" si="683"/>
        <v>29.049602194614639</v>
      </c>
      <c r="AI7701">
        <f t="shared" ca="1" si="684"/>
        <v>0.78054041589805212</v>
      </c>
      <c r="AX7701">
        <f t="shared" ca="1" si="685"/>
        <v>0.28663815864170777</v>
      </c>
    </row>
    <row r="7702" spans="1:50">
      <c r="A7702">
        <f t="shared" ca="1" si="681"/>
        <v>0.79718307191693927</v>
      </c>
      <c r="R7702">
        <f t="shared" ca="1" si="682"/>
        <v>-0.45715978538257313</v>
      </c>
      <c r="AH7702">
        <f t="shared" ca="1" si="683"/>
        <v>17.248849272239745</v>
      </c>
      <c r="AI7702">
        <f t="shared" ca="1" si="684"/>
        <v>0.46368106300376455</v>
      </c>
      <c r="AX7702">
        <f t="shared" ca="1" si="685"/>
        <v>2.5092935769036959</v>
      </c>
    </row>
    <row r="7703" spans="1:50">
      <c r="A7703">
        <f t="shared" ca="1" si="681"/>
        <v>0.88870587023279168</v>
      </c>
      <c r="R7703">
        <f t="shared" ca="1" si="682"/>
        <v>-1.6889666416929259</v>
      </c>
      <c r="AH7703">
        <f t="shared" ca="1" si="683"/>
        <v>14.938739172949688</v>
      </c>
      <c r="AI7703">
        <f t="shared" ca="1" si="684"/>
        <v>0.38535399460877362</v>
      </c>
      <c r="AX7703">
        <f t="shared" ca="1" si="685"/>
        <v>1.1883891295329543</v>
      </c>
    </row>
    <row r="7704" spans="1:50">
      <c r="A7704">
        <f t="shared" ca="1" si="681"/>
        <v>0.68291384709668301</v>
      </c>
      <c r="R7704">
        <f t="shared" ca="1" si="682"/>
        <v>-0.64176063742553591</v>
      </c>
      <c r="AH7704">
        <f t="shared" ca="1" si="683"/>
        <v>12.126980799852717</v>
      </c>
      <c r="AI7704">
        <f t="shared" ca="1" si="684"/>
        <v>0.28281720833263746</v>
      </c>
      <c r="AX7704">
        <f t="shared" ca="1" si="685"/>
        <v>0.80764425288795982</v>
      </c>
    </row>
    <row r="7705" spans="1:50">
      <c r="A7705">
        <f t="shared" ca="1" si="681"/>
        <v>0.44699145352760739</v>
      </c>
      <c r="R7705">
        <f t="shared" ca="1" si="682"/>
        <v>2.1654598645587182</v>
      </c>
      <c r="AH7705">
        <f t="shared" ca="1" si="683"/>
        <v>12.117143234045813</v>
      </c>
      <c r="AI7705">
        <f t="shared" ca="1" si="684"/>
        <v>0.28244458162509956</v>
      </c>
      <c r="AX7705">
        <f t="shared" ca="1" si="685"/>
        <v>1.3420360762238968</v>
      </c>
    </row>
    <row r="7706" spans="1:50">
      <c r="A7706">
        <f t="shared" ca="1" si="681"/>
        <v>0.95654983101472479</v>
      </c>
      <c r="R7706">
        <f t="shared" ca="1" si="682"/>
        <v>-0.67468535280732544</v>
      </c>
      <c r="AH7706">
        <f t="shared" ca="1" si="683"/>
        <v>24.872785108092604</v>
      </c>
      <c r="AI7706">
        <f t="shared" ca="1" si="684"/>
        <v>0.68431153588795357</v>
      </c>
      <c r="AX7706">
        <f t="shared" ca="1" si="685"/>
        <v>9.896867510350274E-2</v>
      </c>
    </row>
    <row r="7707" spans="1:50">
      <c r="A7707">
        <f t="shared" ca="1" si="681"/>
        <v>0.82754554730786145</v>
      </c>
      <c r="R7707">
        <f t="shared" ca="1" si="682"/>
        <v>0.87964645067574077</v>
      </c>
      <c r="AH7707">
        <f t="shared" ca="1" si="683"/>
        <v>17.836794253080832</v>
      </c>
      <c r="AI7707">
        <f t="shared" ca="1" si="684"/>
        <v>0.482764098040673</v>
      </c>
      <c r="AX7707">
        <f t="shared" ca="1" si="685"/>
        <v>1.7019182751197319</v>
      </c>
    </row>
    <row r="7708" spans="1:50">
      <c r="A7708">
        <f t="shared" ca="1" si="681"/>
        <v>0.54896080582775564</v>
      </c>
      <c r="R7708">
        <f t="shared" ca="1" si="682"/>
        <v>0.84069574341652575</v>
      </c>
      <c r="AH7708">
        <f t="shared" ca="1" si="683"/>
        <v>30.047260008537172</v>
      </c>
      <c r="AI7708">
        <f t="shared" ca="1" si="684"/>
        <v>0.80094408341654</v>
      </c>
      <c r="AX7708">
        <f t="shared" ca="1" si="685"/>
        <v>1.1675992193234657</v>
      </c>
    </row>
    <row r="7709" spans="1:50">
      <c r="A7709">
        <f t="shared" ca="1" si="681"/>
        <v>0.3727697323371576</v>
      </c>
      <c r="R7709">
        <f t="shared" ca="1" si="682"/>
        <v>-1.0372822747474675</v>
      </c>
      <c r="AH7709">
        <f t="shared" ca="1" si="683"/>
        <v>39.625367418922863</v>
      </c>
      <c r="AI7709">
        <f t="shared" ca="1" si="684"/>
        <v>0.9461834994038264</v>
      </c>
      <c r="AX7709">
        <f t="shared" ca="1" si="685"/>
        <v>1.1779461077332454</v>
      </c>
    </row>
    <row r="7710" spans="1:50">
      <c r="A7710">
        <f t="shared" ca="1" si="681"/>
        <v>0.68776108250967694</v>
      </c>
      <c r="R7710">
        <f t="shared" ca="1" si="682"/>
        <v>1.2254148639662878</v>
      </c>
      <c r="AH7710">
        <f t="shared" ca="1" si="683"/>
        <v>22.954116743464567</v>
      </c>
      <c r="AI7710">
        <f t="shared" ca="1" si="684"/>
        <v>0.63426009943692818</v>
      </c>
      <c r="AX7710">
        <f t="shared" ca="1" si="685"/>
        <v>1.2727088184491528</v>
      </c>
    </row>
    <row r="7711" spans="1:50">
      <c r="A7711">
        <f t="shared" ca="1" si="681"/>
        <v>0.28694352692890857</v>
      </c>
      <c r="R7711">
        <f t="shared" ca="1" si="682"/>
        <v>-1.4702179472007766</v>
      </c>
      <c r="AH7711">
        <f t="shared" ca="1" si="683"/>
        <v>29.138758207159945</v>
      </c>
      <c r="AI7711">
        <f t="shared" ca="1" si="684"/>
        <v>0.78240429543033174</v>
      </c>
      <c r="AX7711">
        <f t="shared" ca="1" si="685"/>
        <v>3.5442844294010283</v>
      </c>
    </row>
    <row r="7712" spans="1:50">
      <c r="A7712">
        <f t="shared" ca="1" si="681"/>
        <v>0.41674342096110584</v>
      </c>
      <c r="R7712">
        <f t="shared" ca="1" si="682"/>
        <v>0.86626120458076161</v>
      </c>
      <c r="AH7712">
        <f t="shared" ca="1" si="683"/>
        <v>8.5904716233082574</v>
      </c>
      <c r="AI7712">
        <f t="shared" ca="1" si="684"/>
        <v>0.1475924054217288</v>
      </c>
      <c r="AX7712">
        <f t="shared" ca="1" si="685"/>
        <v>0.97890524694046921</v>
      </c>
    </row>
    <row r="7713" spans="1:50">
      <c r="A7713">
        <f t="shared" ca="1" si="681"/>
        <v>0.68460169606025345</v>
      </c>
      <c r="R7713">
        <f t="shared" ca="1" si="682"/>
        <v>4.3299212609793783E-3</v>
      </c>
      <c r="AH7713">
        <f t="shared" ca="1" si="683"/>
        <v>27.432405396513797</v>
      </c>
      <c r="AI7713">
        <f t="shared" ca="1" si="684"/>
        <v>0.74535183690635021</v>
      </c>
      <c r="AX7713">
        <f t="shared" ca="1" si="685"/>
        <v>1.2964762142930872</v>
      </c>
    </row>
    <row r="7714" spans="1:50">
      <c r="A7714">
        <f t="shared" ca="1" si="681"/>
        <v>0.19443606645907041</v>
      </c>
      <c r="R7714">
        <f t="shared" ca="1" si="682"/>
        <v>0.68662851061961783</v>
      </c>
      <c r="AH7714">
        <f t="shared" ca="1" si="683"/>
        <v>32.499210520948267</v>
      </c>
      <c r="AI7714">
        <f t="shared" ca="1" si="684"/>
        <v>0.84686118380495612</v>
      </c>
      <c r="AX7714">
        <f t="shared" ca="1" si="685"/>
        <v>1.9247708558818264</v>
      </c>
    </row>
    <row r="7715" spans="1:50">
      <c r="A7715">
        <f t="shared" ca="1" si="681"/>
        <v>0.26587513821890918</v>
      </c>
      <c r="R7715">
        <f t="shared" ca="1" si="682"/>
        <v>9.5851239718545506E-2</v>
      </c>
      <c r="AH7715">
        <f t="shared" ca="1" si="683"/>
        <v>44.397079915218967</v>
      </c>
      <c r="AI7715">
        <f t="shared" ca="1" si="684"/>
        <v>0.98430364326177866</v>
      </c>
      <c r="AX7715">
        <f t="shared" ca="1" si="685"/>
        <v>0.95735807442592291</v>
      </c>
    </row>
    <row r="7716" spans="1:50">
      <c r="A7716">
        <f t="shared" ca="1" si="681"/>
        <v>0.65264412368938307</v>
      </c>
      <c r="R7716">
        <f t="shared" ca="1" si="682"/>
        <v>-0.37863993749958952</v>
      </c>
      <c r="AH7716">
        <f t="shared" ca="1" si="683"/>
        <v>9.5819651412742015</v>
      </c>
      <c r="AI7716">
        <f t="shared" ca="1" si="684"/>
        <v>0.18362811193718787</v>
      </c>
      <c r="AX7716">
        <f t="shared" ca="1" si="685"/>
        <v>0.48607499908897811</v>
      </c>
    </row>
    <row r="7717" spans="1:50">
      <c r="A7717">
        <f t="shared" ca="1" si="681"/>
        <v>0.22793193842994086</v>
      </c>
      <c r="R7717">
        <f t="shared" ca="1" si="682"/>
        <v>-0.43494196749781394</v>
      </c>
      <c r="AH7717">
        <f t="shared" ca="1" si="683"/>
        <v>23.298935259098137</v>
      </c>
      <c r="AI7717">
        <f t="shared" ca="1" si="684"/>
        <v>0.64352657085108367</v>
      </c>
      <c r="AX7717">
        <f t="shared" ca="1" si="685"/>
        <v>0.71261403588083538</v>
      </c>
    </row>
    <row r="7718" spans="1:50">
      <c r="A7718">
        <f t="shared" ca="1" si="681"/>
        <v>0.89445952310447441</v>
      </c>
      <c r="R7718">
        <f t="shared" ca="1" si="682"/>
        <v>-0.14058976711900489</v>
      </c>
      <c r="AH7718">
        <f t="shared" ca="1" si="683"/>
        <v>4.3512065562521265</v>
      </c>
      <c r="AI7718">
        <f t="shared" ca="1" si="684"/>
        <v>3.7865996990342987E-2</v>
      </c>
      <c r="AX7718">
        <f t="shared" ca="1" si="685"/>
        <v>1.8843977564243795</v>
      </c>
    </row>
    <row r="7719" spans="1:50">
      <c r="A7719">
        <f t="shared" ca="1" si="681"/>
        <v>0.72946459941783848</v>
      </c>
      <c r="R7719">
        <f t="shared" ca="1" si="682"/>
        <v>-0.19144749288625593</v>
      </c>
      <c r="AH7719">
        <f t="shared" ca="1" si="683"/>
        <v>27.361406207559675</v>
      </c>
      <c r="AI7719">
        <f t="shared" ca="1" si="684"/>
        <v>0.74374703555044119</v>
      </c>
      <c r="AX7719">
        <f t="shared" ca="1" si="685"/>
        <v>3.8023401343644339</v>
      </c>
    </row>
    <row r="7720" spans="1:50">
      <c r="A7720">
        <f t="shared" ca="1" si="681"/>
        <v>0.87176380283244481</v>
      </c>
      <c r="R7720">
        <f t="shared" ca="1" si="682"/>
        <v>0.32721236812248145</v>
      </c>
      <c r="AH7720">
        <f t="shared" ca="1" si="683"/>
        <v>22.037743299333066</v>
      </c>
      <c r="AI7720">
        <f t="shared" ca="1" si="684"/>
        <v>0.60905610010300359</v>
      </c>
      <c r="AX7720">
        <f t="shared" ca="1" si="685"/>
        <v>1.3296747921836527</v>
      </c>
    </row>
    <row r="7721" spans="1:50">
      <c r="A7721">
        <f t="shared" ca="1" si="681"/>
        <v>0.31724127953486381</v>
      </c>
      <c r="R7721">
        <f t="shared" ca="1" si="682"/>
        <v>0.58943321505018198</v>
      </c>
      <c r="AH7721">
        <f t="shared" ca="1" si="683"/>
        <v>30.154327077227506</v>
      </c>
      <c r="AI7721">
        <f t="shared" ca="1" si="684"/>
        <v>0.80307463312116734</v>
      </c>
      <c r="AX7721">
        <f t="shared" ca="1" si="685"/>
        <v>0.80788995469450364</v>
      </c>
    </row>
    <row r="7722" spans="1:50">
      <c r="A7722">
        <f t="shared" ca="1" si="681"/>
        <v>0.25054517526948972</v>
      </c>
      <c r="R7722">
        <f t="shared" ca="1" si="682"/>
        <v>-1.9212356789348774E-2</v>
      </c>
      <c r="AH7722">
        <f t="shared" ca="1" si="683"/>
        <v>30.053776747235908</v>
      </c>
      <c r="AI7722">
        <f t="shared" ca="1" si="684"/>
        <v>0.80107408897544652</v>
      </c>
      <c r="AX7722">
        <f t="shared" ca="1" si="685"/>
        <v>3.991673809517954</v>
      </c>
    </row>
    <row r="7723" spans="1:50">
      <c r="A7723">
        <f t="shared" ca="1" si="681"/>
        <v>0.43113023071400702</v>
      </c>
      <c r="R7723">
        <f t="shared" ca="1" si="682"/>
        <v>1.7145381771486015</v>
      </c>
      <c r="AH7723">
        <f t="shared" ca="1" si="683"/>
        <v>32.009149819831777</v>
      </c>
      <c r="AI7723">
        <f t="shared" ca="1" si="684"/>
        <v>0.83816465489737058</v>
      </c>
      <c r="AX7723">
        <f t="shared" ca="1" si="685"/>
        <v>3.0185044995755592</v>
      </c>
    </row>
    <row r="7724" spans="1:50">
      <c r="A7724">
        <f t="shared" ca="1" si="681"/>
        <v>0.33024900150016634</v>
      </c>
      <c r="R7724">
        <f t="shared" ca="1" si="682"/>
        <v>4.76972695560577E-2</v>
      </c>
      <c r="AH7724">
        <f t="shared" ca="1" si="683"/>
        <v>36.845967130038332</v>
      </c>
      <c r="AI7724">
        <f t="shared" ca="1" si="684"/>
        <v>0.91348570962798403</v>
      </c>
      <c r="AX7724">
        <f t="shared" ca="1" si="685"/>
        <v>4.0126365347358162</v>
      </c>
    </row>
    <row r="7725" spans="1:50">
      <c r="A7725">
        <f t="shared" ca="1" si="681"/>
        <v>0.91886006984898982</v>
      </c>
      <c r="R7725">
        <f t="shared" ca="1" si="682"/>
        <v>0.35440039130112222</v>
      </c>
      <c r="AH7725">
        <f t="shared" ca="1" si="683"/>
        <v>32.244700783186794</v>
      </c>
      <c r="AI7725">
        <f t="shared" ca="1" si="684"/>
        <v>0.84237467486071615</v>
      </c>
      <c r="AX7725">
        <f t="shared" ca="1" si="685"/>
        <v>0.597243393156909</v>
      </c>
    </row>
    <row r="7726" spans="1:50">
      <c r="A7726">
        <f t="shared" ca="1" si="681"/>
        <v>0.85533528209743948</v>
      </c>
      <c r="R7726">
        <f t="shared" ca="1" si="682"/>
        <v>1.1215844465158993</v>
      </c>
      <c r="AH7726">
        <f t="shared" ca="1" si="683"/>
        <v>42.680090013254848</v>
      </c>
      <c r="AI7726">
        <f t="shared" ca="1" si="684"/>
        <v>0.97320945889297428</v>
      </c>
      <c r="AX7726">
        <f t="shared" ca="1" si="685"/>
        <v>3.6032626602595283</v>
      </c>
    </row>
    <row r="7727" spans="1:50">
      <c r="A7727">
        <f t="shared" ca="1" si="681"/>
        <v>4.157284872080369E-2</v>
      </c>
      <c r="R7727">
        <f t="shared" ca="1" si="682"/>
        <v>-0.52005027628244671</v>
      </c>
      <c r="AH7727">
        <f t="shared" ca="1" si="683"/>
        <v>35.042511607213768</v>
      </c>
      <c r="AI7727">
        <f t="shared" ca="1" si="684"/>
        <v>0.88813677048983264</v>
      </c>
      <c r="AX7727">
        <f t="shared" ca="1" si="685"/>
        <v>0.14820277121013117</v>
      </c>
    </row>
    <row r="7728" spans="1:50">
      <c r="A7728">
        <f t="shared" ca="1" si="681"/>
        <v>0.80142479548752077</v>
      </c>
      <c r="R7728">
        <f t="shared" ca="1" si="682"/>
        <v>-1.3480869959801431</v>
      </c>
      <c r="AH7728">
        <f t="shared" ca="1" si="683"/>
        <v>24.005866297869726</v>
      </c>
      <c r="AI7728">
        <f t="shared" ca="1" si="684"/>
        <v>0.66215250653788749</v>
      </c>
      <c r="AX7728">
        <f t="shared" ca="1" si="685"/>
        <v>2.3738933090174053</v>
      </c>
    </row>
    <row r="7729" spans="1:50">
      <c r="A7729">
        <f t="shared" ca="1" si="681"/>
        <v>2.214684543579859E-2</v>
      </c>
      <c r="R7729">
        <f t="shared" ca="1" si="682"/>
        <v>1.0237286171564217</v>
      </c>
      <c r="AH7729">
        <f t="shared" ca="1" si="683"/>
        <v>22.710681206701594</v>
      </c>
      <c r="AI7729">
        <f t="shared" ca="1" si="684"/>
        <v>0.62764653989886521</v>
      </c>
      <c r="AX7729">
        <f t="shared" ca="1" si="685"/>
        <v>1.4341876481002334</v>
      </c>
    </row>
    <row r="7730" spans="1:50">
      <c r="A7730">
        <f t="shared" ca="1" si="681"/>
        <v>0.45603894579620707</v>
      </c>
      <c r="R7730">
        <f t="shared" ca="1" si="682"/>
        <v>1.3739412708210821</v>
      </c>
      <c r="AH7730">
        <f t="shared" ca="1" si="683"/>
        <v>30.97162362387412</v>
      </c>
      <c r="AI7730">
        <f t="shared" ca="1" si="684"/>
        <v>0.81896044624424724</v>
      </c>
      <c r="AX7730">
        <f t="shared" ca="1" si="685"/>
        <v>1.7919751433762297</v>
      </c>
    </row>
    <row r="7731" spans="1:50">
      <c r="A7731">
        <f t="shared" ca="1" si="681"/>
        <v>0.10032280534593718</v>
      </c>
      <c r="R7731">
        <f t="shared" ca="1" si="682"/>
        <v>-0.78290645747380527</v>
      </c>
      <c r="AH7731">
        <f t="shared" ca="1" si="683"/>
        <v>30.947243314786697</v>
      </c>
      <c r="AI7731">
        <f t="shared" ca="1" si="684"/>
        <v>0.81849623134702987</v>
      </c>
      <c r="AX7731">
        <f t="shared" ca="1" si="685"/>
        <v>3.1416127530063718</v>
      </c>
    </row>
    <row r="7732" spans="1:50">
      <c r="A7732">
        <f t="shared" ca="1" si="681"/>
        <v>6.7192146946944975E-3</v>
      </c>
      <c r="R7732">
        <f t="shared" ca="1" si="682"/>
        <v>-0.54213335698757381</v>
      </c>
      <c r="AH7732">
        <f t="shared" ca="1" si="683"/>
        <v>22.668412943337987</v>
      </c>
      <c r="AI7732">
        <f t="shared" ca="1" si="684"/>
        <v>0.62649217448205274</v>
      </c>
      <c r="AX7732">
        <f t="shared" ca="1" si="685"/>
        <v>2.5995738114808988</v>
      </c>
    </row>
    <row r="7733" spans="1:50">
      <c r="A7733">
        <f t="shared" ca="1" si="681"/>
        <v>0.77139962719358146</v>
      </c>
      <c r="R7733">
        <f t="shared" ca="1" si="682"/>
        <v>0.18802792438873386</v>
      </c>
      <c r="AH7733">
        <f t="shared" ca="1" si="683"/>
        <v>17.136349923413803</v>
      </c>
      <c r="AI7733">
        <f t="shared" ca="1" si="684"/>
        <v>0.45999025182184794</v>
      </c>
      <c r="AX7733">
        <f t="shared" ca="1" si="685"/>
        <v>4.5429904548336273</v>
      </c>
    </row>
    <row r="7734" spans="1:50">
      <c r="A7734">
        <f t="shared" ca="1" si="681"/>
        <v>0.26799519222369539</v>
      </c>
      <c r="R7734">
        <f t="shared" ca="1" si="682"/>
        <v>-0.66959930052614269</v>
      </c>
      <c r="AH7734">
        <f t="shared" ca="1" si="683"/>
        <v>19.038665841210147</v>
      </c>
      <c r="AI7734">
        <f t="shared" ca="1" si="684"/>
        <v>0.5206978935538763</v>
      </c>
      <c r="AX7734">
        <f t="shared" ca="1" si="685"/>
        <v>0.57108668011039287</v>
      </c>
    </row>
    <row r="7735" spans="1:50">
      <c r="A7735">
        <f t="shared" ca="1" si="681"/>
        <v>0.48959479498147174</v>
      </c>
      <c r="R7735">
        <f t="shared" ca="1" si="682"/>
        <v>-0.99346154063622749</v>
      </c>
      <c r="AH7735">
        <f t="shared" ca="1" si="683"/>
        <v>10.854122590800678</v>
      </c>
      <c r="AI7735">
        <f t="shared" ca="1" si="684"/>
        <v>0.2338001409319691</v>
      </c>
      <c r="AX7735">
        <f t="shared" ca="1" si="685"/>
        <v>7.3737229471651018</v>
      </c>
    </row>
    <row r="7736" spans="1:50">
      <c r="A7736">
        <f t="shared" ca="1" si="681"/>
        <v>0.28893585362898722</v>
      </c>
      <c r="R7736">
        <f t="shared" ca="1" si="682"/>
        <v>-0.4438679591151638</v>
      </c>
      <c r="AH7736">
        <f t="shared" ca="1" si="683"/>
        <v>10.500153878400994</v>
      </c>
      <c r="AI7736">
        <f t="shared" ca="1" si="684"/>
        <v>0.21988107818500002</v>
      </c>
      <c r="AX7736">
        <f t="shared" ca="1" si="685"/>
        <v>0.86754323486361939</v>
      </c>
    </row>
    <row r="7737" spans="1:50">
      <c r="A7737">
        <f t="shared" ca="1" si="681"/>
        <v>0.8958945265669449</v>
      </c>
      <c r="R7737">
        <f t="shared" ca="1" si="682"/>
        <v>-0.62337756060586413</v>
      </c>
      <c r="AH7737">
        <f t="shared" ca="1" si="683"/>
        <v>17.7452479900588</v>
      </c>
      <c r="AI7737">
        <f t="shared" ca="1" si="684"/>
        <v>0.47981548638859717</v>
      </c>
      <c r="AX7737">
        <f t="shared" ca="1" si="685"/>
        <v>2.9746977389561331</v>
      </c>
    </row>
    <row r="7738" spans="1:50">
      <c r="A7738">
        <f t="shared" ca="1" si="681"/>
        <v>0.44512412649782906</v>
      </c>
      <c r="R7738">
        <f t="shared" ca="1" si="682"/>
        <v>0.3396116643140718</v>
      </c>
      <c r="AH7738">
        <f t="shared" ca="1" si="683"/>
        <v>25.067388213408368</v>
      </c>
      <c r="AI7738">
        <f t="shared" ca="1" si="684"/>
        <v>0.68918243474955598</v>
      </c>
      <c r="AX7738">
        <f t="shared" ca="1" si="685"/>
        <v>1.16919419391599</v>
      </c>
    </row>
    <row r="7739" spans="1:50">
      <c r="A7739">
        <f t="shared" ca="1" si="681"/>
        <v>1.6011315557282302E-2</v>
      </c>
      <c r="R7739">
        <f t="shared" ca="1" si="682"/>
        <v>0.69647109903368831</v>
      </c>
      <c r="AH7739">
        <f t="shared" ca="1" si="683"/>
        <v>14.824624307055359</v>
      </c>
      <c r="AI7739">
        <f t="shared" ca="1" si="684"/>
        <v>0.38134647243009956</v>
      </c>
      <c r="AX7739">
        <f t="shared" ca="1" si="685"/>
        <v>2.836269347770632</v>
      </c>
    </row>
    <row r="7740" spans="1:50">
      <c r="A7740">
        <f t="shared" ca="1" si="681"/>
        <v>0.23080855406494982</v>
      </c>
      <c r="R7740">
        <f t="shared" ca="1" si="682"/>
        <v>-0.62278055100800234</v>
      </c>
      <c r="AH7740">
        <f t="shared" ca="1" si="683"/>
        <v>7.8278786853568043</v>
      </c>
      <c r="AI7740">
        <f t="shared" ca="1" si="684"/>
        <v>0.12255136942532674</v>
      </c>
      <c r="AX7740">
        <f t="shared" ca="1" si="685"/>
        <v>0.7293888651471071</v>
      </c>
    </row>
    <row r="7741" spans="1:50">
      <c r="A7741">
        <f t="shared" ca="1" si="681"/>
        <v>0.24203204527691635</v>
      </c>
      <c r="R7741">
        <f t="shared" ca="1" si="682"/>
        <v>-0.26908513770389964</v>
      </c>
      <c r="AH7741">
        <f t="shared" ca="1" si="683"/>
        <v>35.307543332867631</v>
      </c>
      <c r="AI7741">
        <f t="shared" ca="1" si="684"/>
        <v>0.89206585854221876</v>
      </c>
      <c r="AX7741">
        <f t="shared" ca="1" si="685"/>
        <v>3.9762316230324495</v>
      </c>
    </row>
    <row r="7742" spans="1:50">
      <c r="A7742">
        <f t="shared" ca="1" si="681"/>
        <v>0.46738060592466291</v>
      </c>
      <c r="R7742">
        <f t="shared" ca="1" si="682"/>
        <v>8.8094624019664503E-2</v>
      </c>
      <c r="AH7742">
        <f t="shared" ca="1" si="683"/>
        <v>27.833472078590191</v>
      </c>
      <c r="AI7742">
        <f t="shared" ca="1" si="684"/>
        <v>0.75432251995467969</v>
      </c>
      <c r="AX7742">
        <f t="shared" ca="1" si="685"/>
        <v>0.37640551869718802</v>
      </c>
    </row>
    <row r="7743" spans="1:50">
      <c r="A7743">
        <f t="shared" ca="1" si="681"/>
        <v>0.95153982104164259</v>
      </c>
      <c r="R7743">
        <f t="shared" ca="1" si="682"/>
        <v>0.41640737673612888</v>
      </c>
      <c r="AH7743">
        <f t="shared" ca="1" si="683"/>
        <v>7.8200197216252612</v>
      </c>
      <c r="AI7743">
        <f t="shared" ca="1" si="684"/>
        <v>0.12230541689321606</v>
      </c>
      <c r="AX7743">
        <f t="shared" ca="1" si="685"/>
        <v>1.9773787841095465</v>
      </c>
    </row>
    <row r="7744" spans="1:50">
      <c r="A7744">
        <f t="shared" ca="1" si="681"/>
        <v>0.36297457253381815</v>
      </c>
      <c r="R7744">
        <f t="shared" ca="1" si="682"/>
        <v>0.95192963065543734</v>
      </c>
      <c r="AH7744">
        <f t="shared" ca="1" si="683"/>
        <v>9.9624760561163264</v>
      </c>
      <c r="AI7744">
        <f t="shared" ca="1" si="684"/>
        <v>0.19850185833738221</v>
      </c>
      <c r="AX7744">
        <f t="shared" ca="1" si="685"/>
        <v>1.1160501794426747</v>
      </c>
    </row>
    <row r="7745" spans="1:50">
      <c r="A7745">
        <f t="shared" ca="1" si="681"/>
        <v>0.2255082550478299</v>
      </c>
      <c r="R7745">
        <f t="shared" ca="1" si="682"/>
        <v>-0.40722618799201615</v>
      </c>
      <c r="AH7745">
        <f t="shared" ca="1" si="683"/>
        <v>15.085276214090293</v>
      </c>
      <c r="AI7745">
        <f t="shared" ca="1" si="684"/>
        <v>0.39048103147681534</v>
      </c>
      <c r="AX7745">
        <f t="shared" ca="1" si="685"/>
        <v>0.20495379609007716</v>
      </c>
    </row>
    <row r="7746" spans="1:50">
      <c r="A7746">
        <f t="shared" ca="1" si="681"/>
        <v>0.64318697679664139</v>
      </c>
      <c r="R7746">
        <f t="shared" ca="1" si="682"/>
        <v>-0.20857056948743469</v>
      </c>
      <c r="AH7746">
        <f t="shared" ca="1" si="683"/>
        <v>25.478955182802384</v>
      </c>
      <c r="AI7746">
        <f t="shared" ca="1" si="684"/>
        <v>0.69935918053649293</v>
      </c>
      <c r="AX7746">
        <f t="shared" ca="1" si="685"/>
        <v>1.0018118872001405</v>
      </c>
    </row>
    <row r="7747" spans="1:50">
      <c r="A7747">
        <f t="shared" ref="A7747:A7810" ca="1" si="686">RAND()</f>
        <v>0.88994595810851351</v>
      </c>
      <c r="R7747">
        <f t="shared" ref="R7747:R7810" ca="1" si="687">_xlfn.NORM.INV(RAND(),0,1)</f>
        <v>1.169338288445336</v>
      </c>
      <c r="AH7747">
        <f t="shared" ref="AH7747:AH7810" ca="1" si="688">IF(AI7747&lt;$AL$4,$AL$1+SQRT(AI7747*($AL$2-$AL$1)*($AL$3-$AL$1)),$AL$2-SQRT((1-AI7747)*($AL$2-$AL$1)*($AL$2-$AL$3)))</f>
        <v>1.2211120243513132</v>
      </c>
      <c r="AI7747">
        <f t="shared" ref="AI7747:AI7810" ca="1" si="689">RAND()</f>
        <v>2.9822291520307243E-3</v>
      </c>
      <c r="AX7747">
        <f t="shared" ref="AX7747:AX7810" ca="1" si="690">-LN(1-RAND())/$AW$2</f>
        <v>3.7852742935208421</v>
      </c>
    </row>
    <row r="7748" spans="1:50">
      <c r="A7748">
        <f t="shared" ca="1" si="686"/>
        <v>0.14725337579765307</v>
      </c>
      <c r="R7748">
        <f t="shared" ca="1" si="687"/>
        <v>0.29274676026204094</v>
      </c>
      <c r="AH7748">
        <f t="shared" ca="1" si="688"/>
        <v>10.874046279904</v>
      </c>
      <c r="AI7748">
        <f t="shared" ca="1" si="689"/>
        <v>0.23457987274645309</v>
      </c>
      <c r="AX7748">
        <f t="shared" ca="1" si="690"/>
        <v>0.83642843384056831</v>
      </c>
    </row>
    <row r="7749" spans="1:50">
      <c r="A7749">
        <f t="shared" ca="1" si="686"/>
        <v>0.49259539566662358</v>
      </c>
      <c r="R7749">
        <f t="shared" ca="1" si="687"/>
        <v>0.65923587910438752</v>
      </c>
      <c r="AH7749">
        <f t="shared" ca="1" si="688"/>
        <v>32.078537309695797</v>
      </c>
      <c r="AI7749">
        <f t="shared" ca="1" si="689"/>
        <v>0.83941058752001718</v>
      </c>
      <c r="AX7749">
        <f t="shared" ca="1" si="690"/>
        <v>4.0370082847498763</v>
      </c>
    </row>
    <row r="7750" spans="1:50">
      <c r="A7750">
        <f t="shared" ca="1" si="686"/>
        <v>0.11460359501460116</v>
      </c>
      <c r="R7750">
        <f t="shared" ca="1" si="687"/>
        <v>0.4268566559097462</v>
      </c>
      <c r="AH7750">
        <f t="shared" ca="1" si="688"/>
        <v>6.7066693328328979</v>
      </c>
      <c r="AI7750">
        <f t="shared" ca="1" si="689"/>
        <v>8.9958827079922532E-2</v>
      </c>
      <c r="AX7750">
        <f t="shared" ca="1" si="690"/>
        <v>1.0216503225011773</v>
      </c>
    </row>
    <row r="7751" spans="1:50">
      <c r="A7751">
        <f t="shared" ca="1" si="686"/>
        <v>0.72472557623525491</v>
      </c>
      <c r="R7751">
        <f t="shared" ca="1" si="687"/>
        <v>2.7146923515435767E-3</v>
      </c>
      <c r="AH7751">
        <f t="shared" ca="1" si="688"/>
        <v>5.0318379722769562</v>
      </c>
      <c r="AI7751">
        <f t="shared" ca="1" si="689"/>
        <v>5.0638786758496535E-2</v>
      </c>
      <c r="AX7751">
        <f t="shared" ca="1" si="690"/>
        <v>1.5792769778248041</v>
      </c>
    </row>
    <row r="7752" spans="1:50">
      <c r="A7752">
        <f t="shared" ca="1" si="686"/>
        <v>9.7984022831197115E-2</v>
      </c>
      <c r="R7752">
        <f t="shared" ca="1" si="687"/>
        <v>-2.6089677880933828E-2</v>
      </c>
      <c r="AH7752">
        <f t="shared" ca="1" si="688"/>
        <v>23.493568200977293</v>
      </c>
      <c r="AI7752">
        <f t="shared" ca="1" si="689"/>
        <v>0.64870453664187899</v>
      </c>
      <c r="AX7752">
        <f t="shared" ca="1" si="690"/>
        <v>0.41077911147323848</v>
      </c>
    </row>
    <row r="7753" spans="1:50">
      <c r="A7753">
        <f t="shared" ca="1" si="686"/>
        <v>7.0568832381478042E-2</v>
      </c>
      <c r="R7753">
        <f t="shared" ca="1" si="687"/>
        <v>-0.5136339871457537</v>
      </c>
      <c r="AH7753">
        <f t="shared" ca="1" si="688"/>
        <v>9.0339452244799201</v>
      </c>
      <c r="AI7753">
        <f t="shared" ca="1" si="689"/>
        <v>0.16322433263780711</v>
      </c>
      <c r="AX7753">
        <f t="shared" ca="1" si="690"/>
        <v>0.78530118607194432</v>
      </c>
    </row>
    <row r="7754" spans="1:50">
      <c r="A7754">
        <f t="shared" ca="1" si="686"/>
        <v>0.67640722663462471</v>
      </c>
      <c r="R7754">
        <f t="shared" ca="1" si="687"/>
        <v>-0.74026921666261092</v>
      </c>
      <c r="AH7754">
        <f t="shared" ca="1" si="688"/>
        <v>9.4384894636555927</v>
      </c>
      <c r="AI7754">
        <f t="shared" ca="1" si="689"/>
        <v>0.17817016671107533</v>
      </c>
      <c r="AX7754">
        <f t="shared" ca="1" si="690"/>
        <v>5.4741712464897239</v>
      </c>
    </row>
    <row r="7755" spans="1:50">
      <c r="A7755">
        <f t="shared" ca="1" si="686"/>
        <v>0.5743016947673163</v>
      </c>
      <c r="R7755">
        <f t="shared" ca="1" si="687"/>
        <v>-1.2714892877898429</v>
      </c>
      <c r="AH7755">
        <f t="shared" ca="1" si="688"/>
        <v>26.447816817878497</v>
      </c>
      <c r="AI7755">
        <f t="shared" ca="1" si="689"/>
        <v>0.72264733367789658</v>
      </c>
      <c r="AX7755">
        <f t="shared" ca="1" si="690"/>
        <v>0.86614534441236235</v>
      </c>
    </row>
    <row r="7756" spans="1:50">
      <c r="A7756">
        <f t="shared" ca="1" si="686"/>
        <v>0.39394338418032382</v>
      </c>
      <c r="R7756">
        <f t="shared" ca="1" si="687"/>
        <v>8.068907823696984E-3</v>
      </c>
      <c r="AH7756">
        <f t="shared" ca="1" si="688"/>
        <v>33.856009754712083</v>
      </c>
      <c r="AI7756">
        <f t="shared" ca="1" si="689"/>
        <v>0.86968578948002428</v>
      </c>
      <c r="AX7756">
        <f t="shared" ca="1" si="690"/>
        <v>0.48383739527241965</v>
      </c>
    </row>
    <row r="7757" spans="1:50">
      <c r="A7757">
        <f t="shared" ca="1" si="686"/>
        <v>0.32757584059695999</v>
      </c>
      <c r="R7757">
        <f t="shared" ca="1" si="687"/>
        <v>0.17482840521457205</v>
      </c>
      <c r="AH7757">
        <f t="shared" ca="1" si="688"/>
        <v>33.039726173546086</v>
      </c>
      <c r="AI7757">
        <f t="shared" ca="1" si="689"/>
        <v>0.85617455586585123</v>
      </c>
      <c r="AX7757">
        <f t="shared" ca="1" si="690"/>
        <v>1.4458133316313426</v>
      </c>
    </row>
    <row r="7758" spans="1:50">
      <c r="A7758">
        <f t="shared" ca="1" si="686"/>
        <v>0.85947652872672486</v>
      </c>
      <c r="R7758">
        <f t="shared" ca="1" si="687"/>
        <v>0.47945045791369911</v>
      </c>
      <c r="AH7758">
        <f t="shared" ca="1" si="688"/>
        <v>9.3211324349647722</v>
      </c>
      <c r="AI7758">
        <f t="shared" ca="1" si="689"/>
        <v>0.17376701974030462</v>
      </c>
      <c r="AX7758">
        <f t="shared" ca="1" si="690"/>
        <v>0.28664149217138329</v>
      </c>
    </row>
    <row r="7759" spans="1:50">
      <c r="A7759">
        <f t="shared" ca="1" si="686"/>
        <v>0.27935778110696252</v>
      </c>
      <c r="R7759">
        <f t="shared" ca="1" si="687"/>
        <v>0.39257171281471825</v>
      </c>
      <c r="AH7759">
        <f t="shared" ca="1" si="688"/>
        <v>25.784090112442858</v>
      </c>
      <c r="AI7759">
        <f t="shared" ca="1" si="689"/>
        <v>0.70679485415885612</v>
      </c>
      <c r="AX7759">
        <f t="shared" ca="1" si="690"/>
        <v>1.5367702732010691</v>
      </c>
    </row>
    <row r="7760" spans="1:50">
      <c r="A7760">
        <f t="shared" ca="1" si="686"/>
        <v>3.9403867973077711E-2</v>
      </c>
      <c r="R7760">
        <f t="shared" ca="1" si="687"/>
        <v>0.38079010797075785</v>
      </c>
      <c r="AH7760">
        <f t="shared" ca="1" si="688"/>
        <v>21.721748435055122</v>
      </c>
      <c r="AI7760">
        <f t="shared" ca="1" si="689"/>
        <v>0.60017024421484633</v>
      </c>
      <c r="AX7760">
        <f t="shared" ca="1" si="690"/>
        <v>3.7700695600909988</v>
      </c>
    </row>
    <row r="7761" spans="1:50">
      <c r="A7761">
        <f t="shared" ca="1" si="686"/>
        <v>0.94964964807922492</v>
      </c>
      <c r="R7761">
        <f t="shared" ca="1" si="687"/>
        <v>-1.5370988760601469</v>
      </c>
      <c r="AH7761">
        <f t="shared" ca="1" si="688"/>
        <v>13.373515828844504</v>
      </c>
      <c r="AI7761">
        <f t="shared" ca="1" si="689"/>
        <v>0.32925032863004788</v>
      </c>
      <c r="AX7761">
        <f t="shared" ca="1" si="690"/>
        <v>3.4539225753745441E-2</v>
      </c>
    </row>
    <row r="7762" spans="1:50">
      <c r="A7762">
        <f t="shared" ca="1" si="686"/>
        <v>0.95332574296292449</v>
      </c>
      <c r="R7762">
        <f t="shared" ca="1" si="687"/>
        <v>0.29271987182719766</v>
      </c>
      <c r="AH7762">
        <f t="shared" ca="1" si="688"/>
        <v>14.011042475830976</v>
      </c>
      <c r="AI7762">
        <f t="shared" ca="1" si="689"/>
        <v>0.35239746816177897</v>
      </c>
      <c r="AX7762">
        <f t="shared" ca="1" si="690"/>
        <v>1.4766604601092834</v>
      </c>
    </row>
    <row r="7763" spans="1:50">
      <c r="A7763">
        <f t="shared" ca="1" si="686"/>
        <v>0.57656255050859062</v>
      </c>
      <c r="R7763">
        <f t="shared" ca="1" si="687"/>
        <v>1.7167091465514215</v>
      </c>
      <c r="AH7763">
        <f t="shared" ca="1" si="688"/>
        <v>5.3972183965286549</v>
      </c>
      <c r="AI7763">
        <f t="shared" ca="1" si="689"/>
        <v>5.8259932839654693E-2</v>
      </c>
      <c r="AX7763">
        <f t="shared" ca="1" si="690"/>
        <v>0.41164544219405602</v>
      </c>
    </row>
    <row r="7764" spans="1:50">
      <c r="A7764">
        <f t="shared" ca="1" si="686"/>
        <v>0.61897173796311866</v>
      </c>
      <c r="R7764">
        <f t="shared" ca="1" si="687"/>
        <v>-9.1508072914899836E-3</v>
      </c>
      <c r="AH7764">
        <f t="shared" ca="1" si="688"/>
        <v>17.123786325354857</v>
      </c>
      <c r="AI7764">
        <f t="shared" ca="1" si="689"/>
        <v>0.45957728720953772</v>
      </c>
      <c r="AX7764">
        <f t="shared" ca="1" si="690"/>
        <v>0.12901684748108214</v>
      </c>
    </row>
    <row r="7765" spans="1:50">
      <c r="A7765">
        <f t="shared" ca="1" si="686"/>
        <v>0.92397608694710376</v>
      </c>
      <c r="R7765">
        <f t="shared" ca="1" si="687"/>
        <v>0.23005638464786191</v>
      </c>
      <c r="AH7765">
        <f t="shared" ca="1" si="688"/>
        <v>9.5295408302459403</v>
      </c>
      <c r="AI7765">
        <f t="shared" ca="1" si="689"/>
        <v>0.18162429687064896</v>
      </c>
      <c r="AX7765">
        <f t="shared" ca="1" si="690"/>
        <v>2.6853672531512438</v>
      </c>
    </row>
    <row r="7766" spans="1:50">
      <c r="A7766">
        <f t="shared" ca="1" si="686"/>
        <v>0.68891192157065884</v>
      </c>
      <c r="R7766">
        <f t="shared" ca="1" si="687"/>
        <v>0.13073385715284014</v>
      </c>
      <c r="AH7766">
        <f t="shared" ca="1" si="688"/>
        <v>9.8275561287877462</v>
      </c>
      <c r="AI7766">
        <f t="shared" ca="1" si="689"/>
        <v>0.19316171892894718</v>
      </c>
      <c r="AX7766">
        <f t="shared" ca="1" si="690"/>
        <v>0.666385764125488</v>
      </c>
    </row>
    <row r="7767" spans="1:50">
      <c r="A7767">
        <f t="shared" ca="1" si="686"/>
        <v>0.88548040527252958</v>
      </c>
      <c r="R7767">
        <f t="shared" ca="1" si="687"/>
        <v>-0.17238815488768894</v>
      </c>
      <c r="AH7767">
        <f t="shared" ca="1" si="688"/>
        <v>9.6876920759439251</v>
      </c>
      <c r="AI7767">
        <f t="shared" ca="1" si="689"/>
        <v>0.18770275551661342</v>
      </c>
      <c r="AX7767">
        <f t="shared" ca="1" si="690"/>
        <v>2.4875248127919072</v>
      </c>
    </row>
    <row r="7768" spans="1:50">
      <c r="A7768">
        <f t="shared" ca="1" si="686"/>
        <v>0.30613232866082085</v>
      </c>
      <c r="R7768">
        <f t="shared" ca="1" si="687"/>
        <v>0.12858608345255998</v>
      </c>
      <c r="AH7768">
        <f t="shared" ca="1" si="688"/>
        <v>32.820886743868051</v>
      </c>
      <c r="AI7768">
        <f t="shared" ca="1" si="689"/>
        <v>0.85243903386649578</v>
      </c>
      <c r="AX7768">
        <f t="shared" ca="1" si="690"/>
        <v>0.74554256946562514</v>
      </c>
    </row>
    <row r="7769" spans="1:50">
      <c r="A7769">
        <f t="shared" ca="1" si="686"/>
        <v>0.55334905545609436</v>
      </c>
      <c r="R7769">
        <f t="shared" ca="1" si="687"/>
        <v>-0.54147895614943209</v>
      </c>
      <c r="AH7769">
        <f t="shared" ca="1" si="688"/>
        <v>22.244737183832786</v>
      </c>
      <c r="AI7769">
        <f t="shared" ca="1" si="689"/>
        <v>0.61482269300274284</v>
      </c>
      <c r="AX7769">
        <f t="shared" ca="1" si="690"/>
        <v>1.0986353880379356</v>
      </c>
    </row>
    <row r="7770" spans="1:50">
      <c r="A7770">
        <f t="shared" ca="1" si="686"/>
        <v>0.85323715439398529</v>
      </c>
      <c r="R7770">
        <f t="shared" ca="1" si="687"/>
        <v>-0.19024409199932885</v>
      </c>
      <c r="AH7770">
        <f t="shared" ca="1" si="688"/>
        <v>37.03475162058605</v>
      </c>
      <c r="AI7770">
        <f t="shared" ca="1" si="689"/>
        <v>0.91595116723005199</v>
      </c>
      <c r="AX7770">
        <f t="shared" ca="1" si="690"/>
        <v>0.61939041763755909</v>
      </c>
    </row>
    <row r="7771" spans="1:50">
      <c r="A7771">
        <f t="shared" ca="1" si="686"/>
        <v>0.53194051683361609</v>
      </c>
      <c r="R7771">
        <f t="shared" ca="1" si="687"/>
        <v>-0.56586475354472909</v>
      </c>
      <c r="AH7771">
        <f t="shared" ca="1" si="688"/>
        <v>23.434659843716453</v>
      </c>
      <c r="AI7771">
        <f t="shared" ca="1" si="689"/>
        <v>0.64714135119047445</v>
      </c>
      <c r="AX7771">
        <f t="shared" ca="1" si="690"/>
        <v>3.9412302926502987</v>
      </c>
    </row>
    <row r="7772" spans="1:50">
      <c r="A7772">
        <f t="shared" ca="1" si="686"/>
        <v>0.69315652052197252</v>
      </c>
      <c r="R7772">
        <f t="shared" ca="1" si="687"/>
        <v>1.3012270813237314</v>
      </c>
      <c r="AH7772">
        <f t="shared" ca="1" si="688"/>
        <v>36.294449236374803</v>
      </c>
      <c r="AI7772">
        <f t="shared" ca="1" si="689"/>
        <v>0.90607893913284643</v>
      </c>
      <c r="AX7772">
        <f t="shared" ca="1" si="690"/>
        <v>0.3166692376189516</v>
      </c>
    </row>
    <row r="7773" spans="1:50">
      <c r="A7773">
        <f t="shared" ca="1" si="686"/>
        <v>0.61108346422188931</v>
      </c>
      <c r="R7773">
        <f t="shared" ca="1" si="687"/>
        <v>1.8260512459643874</v>
      </c>
      <c r="AH7773">
        <f t="shared" ca="1" si="688"/>
        <v>10.820634090374796</v>
      </c>
      <c r="AI7773">
        <f t="shared" ca="1" si="689"/>
        <v>0.23248864345984932</v>
      </c>
      <c r="AX7773">
        <f t="shared" ca="1" si="690"/>
        <v>4.780205973880955</v>
      </c>
    </row>
    <row r="7774" spans="1:50">
      <c r="A7774">
        <f t="shared" ca="1" si="686"/>
        <v>0.62103932791517169</v>
      </c>
      <c r="R7774">
        <f t="shared" ca="1" si="687"/>
        <v>7.7069756480226098E-2</v>
      </c>
      <c r="AH7774">
        <f t="shared" ca="1" si="688"/>
        <v>19.466014125253189</v>
      </c>
      <c r="AI7774">
        <f t="shared" ca="1" si="689"/>
        <v>0.53383785330038114</v>
      </c>
      <c r="AX7774">
        <f t="shared" ca="1" si="690"/>
        <v>6.5290360464759365</v>
      </c>
    </row>
    <row r="7775" spans="1:50">
      <c r="A7775">
        <f t="shared" ca="1" si="686"/>
        <v>0.87344371720198954</v>
      </c>
      <c r="R7775">
        <f t="shared" ca="1" si="687"/>
        <v>-0.10125802666763185</v>
      </c>
      <c r="AH7775">
        <f t="shared" ca="1" si="688"/>
        <v>29.832331032485943</v>
      </c>
      <c r="AI7775">
        <f t="shared" ca="1" si="689"/>
        <v>0.79663256420838524</v>
      </c>
      <c r="AX7775">
        <f t="shared" ca="1" si="690"/>
        <v>4.8977587877889963</v>
      </c>
    </row>
    <row r="7776" spans="1:50">
      <c r="A7776">
        <f t="shared" ca="1" si="686"/>
        <v>0.86079491654806806</v>
      </c>
      <c r="R7776">
        <f t="shared" ca="1" si="687"/>
        <v>-0.16380631771465118</v>
      </c>
      <c r="AH7776">
        <f t="shared" ca="1" si="688"/>
        <v>27.542547800642847</v>
      </c>
      <c r="AI7776">
        <f t="shared" ca="1" si="689"/>
        <v>0.74783142035679429</v>
      </c>
      <c r="AX7776">
        <f t="shared" ca="1" si="690"/>
        <v>0.51076224532305137</v>
      </c>
    </row>
    <row r="7777" spans="1:50">
      <c r="A7777">
        <f t="shared" ca="1" si="686"/>
        <v>0.79343463466553643</v>
      </c>
      <c r="R7777">
        <f t="shared" ca="1" si="687"/>
        <v>0.70569374132636675</v>
      </c>
      <c r="AH7777">
        <f t="shared" ca="1" si="688"/>
        <v>15.966282609411508</v>
      </c>
      <c r="AI7777">
        <f t="shared" ca="1" si="689"/>
        <v>0.42085304028877712</v>
      </c>
      <c r="AX7777">
        <f t="shared" ca="1" si="690"/>
        <v>0.46865765466157849</v>
      </c>
    </row>
    <row r="7778" spans="1:50">
      <c r="A7778">
        <f t="shared" ca="1" si="686"/>
        <v>0.34536598084175885</v>
      </c>
      <c r="R7778">
        <f t="shared" ca="1" si="687"/>
        <v>0.92513081384875595</v>
      </c>
      <c r="AH7778">
        <f t="shared" ca="1" si="688"/>
        <v>25.290281737980791</v>
      </c>
      <c r="AI7778">
        <f t="shared" ca="1" si="689"/>
        <v>0.69471491170581723</v>
      </c>
      <c r="AX7778">
        <f t="shared" ca="1" si="690"/>
        <v>3.8141061316326499</v>
      </c>
    </row>
    <row r="7779" spans="1:50">
      <c r="A7779">
        <f t="shared" ca="1" si="686"/>
        <v>0.51600683818090276</v>
      </c>
      <c r="R7779">
        <f t="shared" ca="1" si="687"/>
        <v>-0.25385676683641578</v>
      </c>
      <c r="AH7779">
        <f t="shared" ca="1" si="688"/>
        <v>3.4371388292473779</v>
      </c>
      <c r="AI7779">
        <f t="shared" ca="1" si="689"/>
        <v>2.3627846663040075E-2</v>
      </c>
      <c r="AX7779">
        <f t="shared" ca="1" si="690"/>
        <v>7.6048279387956302E-2</v>
      </c>
    </row>
    <row r="7780" spans="1:50">
      <c r="A7780">
        <f t="shared" ca="1" si="686"/>
        <v>0.94011368195485689</v>
      </c>
      <c r="R7780">
        <f t="shared" ca="1" si="687"/>
        <v>-1.9176480395790902</v>
      </c>
      <c r="AH7780">
        <f t="shared" ca="1" si="688"/>
        <v>5.7211676068690167</v>
      </c>
      <c r="AI7780">
        <f t="shared" ca="1" si="689"/>
        <v>6.546351757177471E-2</v>
      </c>
      <c r="AX7780">
        <f t="shared" ca="1" si="690"/>
        <v>1.0546191716307569</v>
      </c>
    </row>
    <row r="7781" spans="1:50">
      <c r="A7781">
        <f t="shared" ca="1" si="686"/>
        <v>0.24078231931432104</v>
      </c>
      <c r="R7781">
        <f t="shared" ca="1" si="687"/>
        <v>-0.84508980469263373</v>
      </c>
      <c r="AH7781">
        <f t="shared" ca="1" si="688"/>
        <v>28.251397969636194</v>
      </c>
      <c r="AI7781">
        <f t="shared" ca="1" si="689"/>
        <v>0.7634991548624277</v>
      </c>
      <c r="AX7781">
        <f t="shared" ca="1" si="690"/>
        <v>1.5801158171667296</v>
      </c>
    </row>
    <row r="7782" spans="1:50">
      <c r="A7782">
        <f t="shared" ca="1" si="686"/>
        <v>0.92485497577406406</v>
      </c>
      <c r="R7782">
        <f t="shared" ca="1" si="687"/>
        <v>0.78728515865070381</v>
      </c>
      <c r="AH7782">
        <f t="shared" ca="1" si="688"/>
        <v>9.7507566537236663</v>
      </c>
      <c r="AI7782">
        <f t="shared" ca="1" si="689"/>
        <v>0.19015451064027267</v>
      </c>
      <c r="AX7782">
        <f t="shared" ca="1" si="690"/>
        <v>5.0315394148897274</v>
      </c>
    </row>
    <row r="7783" spans="1:50">
      <c r="A7783">
        <f t="shared" ca="1" si="686"/>
        <v>0.65384429031008806</v>
      </c>
      <c r="R7783">
        <f t="shared" ca="1" si="687"/>
        <v>1.3491657765994827</v>
      </c>
      <c r="AH7783">
        <f t="shared" ca="1" si="688"/>
        <v>8.2543740635961687</v>
      </c>
      <c r="AI7783">
        <f t="shared" ca="1" si="689"/>
        <v>0.13626938236353825</v>
      </c>
      <c r="AX7783">
        <f t="shared" ca="1" si="690"/>
        <v>0.78032487461931821</v>
      </c>
    </row>
    <row r="7784" spans="1:50">
      <c r="A7784">
        <f t="shared" ca="1" si="686"/>
        <v>0.12246034793879967</v>
      </c>
      <c r="R7784">
        <f t="shared" ca="1" si="687"/>
        <v>-0.2217383154137795</v>
      </c>
      <c r="AH7784">
        <f t="shared" ca="1" si="688"/>
        <v>19.615887893354127</v>
      </c>
      <c r="AI7784">
        <f t="shared" ca="1" si="689"/>
        <v>0.53840286574538787</v>
      </c>
      <c r="AX7784">
        <f t="shared" ca="1" si="690"/>
        <v>10.161356805787339</v>
      </c>
    </row>
    <row r="7785" spans="1:50">
      <c r="A7785">
        <f t="shared" ca="1" si="686"/>
        <v>0.83964831230185433</v>
      </c>
      <c r="R7785">
        <f t="shared" ca="1" si="687"/>
        <v>-0.78391064940602539</v>
      </c>
      <c r="AH7785">
        <f t="shared" ca="1" si="688"/>
        <v>36.824162609371399</v>
      </c>
      <c r="AI7785">
        <f t="shared" ca="1" si="689"/>
        <v>0.91319865452785665</v>
      </c>
      <c r="AX7785">
        <f t="shared" ca="1" si="690"/>
        <v>2.9088224808418737</v>
      </c>
    </row>
    <row r="7786" spans="1:50">
      <c r="A7786">
        <f t="shared" ca="1" si="686"/>
        <v>0.57604069782260237</v>
      </c>
      <c r="R7786">
        <f t="shared" ca="1" si="687"/>
        <v>-0.20504743238449147</v>
      </c>
      <c r="AH7786">
        <f t="shared" ca="1" si="688"/>
        <v>13.565585904527062</v>
      </c>
      <c r="AI7786">
        <f t="shared" ca="1" si="689"/>
        <v>0.3362667347598014</v>
      </c>
      <c r="AX7786">
        <f t="shared" ca="1" si="690"/>
        <v>0.59152447127974217</v>
      </c>
    </row>
    <row r="7787" spans="1:50">
      <c r="A7787">
        <f t="shared" ca="1" si="686"/>
        <v>0.16871349182322692</v>
      </c>
      <c r="R7787">
        <f t="shared" ca="1" si="687"/>
        <v>-0.28959273440404609</v>
      </c>
      <c r="AH7787">
        <f t="shared" ca="1" si="688"/>
        <v>31.678790035738274</v>
      </c>
      <c r="AI7787">
        <f t="shared" ca="1" si="689"/>
        <v>0.8321666327227184</v>
      </c>
      <c r="AX7787">
        <f t="shared" ca="1" si="690"/>
        <v>0.31505855274580491</v>
      </c>
    </row>
    <row r="7788" spans="1:50">
      <c r="A7788">
        <f t="shared" ca="1" si="686"/>
        <v>0.88061327009763979</v>
      </c>
      <c r="R7788">
        <f t="shared" ca="1" si="687"/>
        <v>0.94317463155029635</v>
      </c>
      <c r="AH7788">
        <f t="shared" ca="1" si="688"/>
        <v>10.110150280074642</v>
      </c>
      <c r="AI7788">
        <f t="shared" ca="1" si="689"/>
        <v>0.2043999446608854</v>
      </c>
      <c r="AX7788">
        <f t="shared" ca="1" si="690"/>
        <v>1.2882868382227006</v>
      </c>
    </row>
    <row r="7789" spans="1:50">
      <c r="A7789">
        <f t="shared" ca="1" si="686"/>
        <v>0.76998577187291817</v>
      </c>
      <c r="R7789">
        <f t="shared" ca="1" si="687"/>
        <v>-1.0166347266551108</v>
      </c>
      <c r="AH7789">
        <f t="shared" ca="1" si="688"/>
        <v>27.010731236681792</v>
      </c>
      <c r="AI7789">
        <f t="shared" ca="1" si="689"/>
        <v>0.73574676086396085</v>
      </c>
      <c r="AX7789">
        <f t="shared" ca="1" si="690"/>
        <v>0.24350628127434631</v>
      </c>
    </row>
    <row r="7790" spans="1:50">
      <c r="A7790">
        <f t="shared" ca="1" si="686"/>
        <v>0.75660404942638038</v>
      </c>
      <c r="R7790">
        <f t="shared" ca="1" si="687"/>
        <v>0.37792690632967413</v>
      </c>
      <c r="AH7790">
        <f t="shared" ca="1" si="688"/>
        <v>7.3433540160422259</v>
      </c>
      <c r="AI7790">
        <f t="shared" ca="1" si="689"/>
        <v>0.10784969640984698</v>
      </c>
      <c r="AX7790">
        <f t="shared" ca="1" si="690"/>
        <v>0.5479514144580836</v>
      </c>
    </row>
    <row r="7791" spans="1:50">
      <c r="A7791">
        <f t="shared" ca="1" si="686"/>
        <v>0.63778178992713996</v>
      </c>
      <c r="R7791">
        <f t="shared" ca="1" si="687"/>
        <v>0.44573204477753214</v>
      </c>
      <c r="AH7791">
        <f t="shared" ca="1" si="688"/>
        <v>22.262601814204537</v>
      </c>
      <c r="AI7791">
        <f t="shared" ca="1" si="689"/>
        <v>0.61531837094131525</v>
      </c>
      <c r="AX7791">
        <f t="shared" ca="1" si="690"/>
        <v>1.8196032265218764</v>
      </c>
    </row>
    <row r="7792" spans="1:50">
      <c r="A7792">
        <f t="shared" ca="1" si="686"/>
        <v>0.58764541056056752</v>
      </c>
      <c r="R7792">
        <f t="shared" ca="1" si="687"/>
        <v>-1.3775837634474408</v>
      </c>
      <c r="AH7792">
        <f t="shared" ca="1" si="688"/>
        <v>12.317925561193057</v>
      </c>
      <c r="AI7792">
        <f t="shared" ca="1" si="689"/>
        <v>0.29003063299410614</v>
      </c>
      <c r="AX7792">
        <f t="shared" ca="1" si="690"/>
        <v>0.60389629424643521</v>
      </c>
    </row>
    <row r="7793" spans="1:50">
      <c r="A7793">
        <f t="shared" ca="1" si="686"/>
        <v>0.40385287243974599</v>
      </c>
      <c r="R7793">
        <f t="shared" ca="1" si="687"/>
        <v>0.17065349352416834</v>
      </c>
      <c r="AH7793">
        <f t="shared" ca="1" si="688"/>
        <v>34.363383972584501</v>
      </c>
      <c r="AI7793">
        <f t="shared" ca="1" si="689"/>
        <v>0.87774811960558641</v>
      </c>
      <c r="AX7793">
        <f t="shared" ca="1" si="690"/>
        <v>1.4402094346862957E-2</v>
      </c>
    </row>
    <row r="7794" spans="1:50">
      <c r="A7794">
        <f t="shared" ca="1" si="686"/>
        <v>8.8230814166090354E-2</v>
      </c>
      <c r="R7794">
        <f t="shared" ca="1" si="687"/>
        <v>2.1824906770071224</v>
      </c>
      <c r="AH7794">
        <f t="shared" ca="1" si="688"/>
        <v>33.896117282975126</v>
      </c>
      <c r="AI7794">
        <f t="shared" ca="1" si="689"/>
        <v>0.87033248071815372</v>
      </c>
      <c r="AX7794">
        <f t="shared" ca="1" si="690"/>
        <v>0.36593270655480764</v>
      </c>
    </row>
    <row r="7795" spans="1:50">
      <c r="A7795">
        <f t="shared" ca="1" si="686"/>
        <v>7.6562512184988885E-2</v>
      </c>
      <c r="R7795">
        <f t="shared" ca="1" si="687"/>
        <v>-4.1303763404935259E-2</v>
      </c>
      <c r="AH7795">
        <f t="shared" ca="1" si="688"/>
        <v>21.063448621324373</v>
      </c>
      <c r="AI7795">
        <f t="shared" ca="1" si="689"/>
        <v>0.58133799715463286</v>
      </c>
      <c r="AX7795">
        <f t="shared" ca="1" si="690"/>
        <v>2.4646095436270432</v>
      </c>
    </row>
    <row r="7796" spans="1:50">
      <c r="A7796">
        <f t="shared" ca="1" si="686"/>
        <v>0.35787012664871509</v>
      </c>
      <c r="R7796">
        <f t="shared" ca="1" si="687"/>
        <v>1.6461465428589366</v>
      </c>
      <c r="AH7796">
        <f t="shared" ca="1" si="688"/>
        <v>31.524439472798615</v>
      </c>
      <c r="AI7796">
        <f t="shared" ca="1" si="689"/>
        <v>0.82932683160285903</v>
      </c>
      <c r="AX7796">
        <f t="shared" ca="1" si="690"/>
        <v>1.9646770233413284</v>
      </c>
    </row>
    <row r="7797" spans="1:50">
      <c r="A7797">
        <f t="shared" ca="1" si="686"/>
        <v>0.80392852684072269</v>
      </c>
      <c r="R7797">
        <f t="shared" ca="1" si="687"/>
        <v>0.23540427007975698</v>
      </c>
      <c r="AH7797">
        <f t="shared" ca="1" si="688"/>
        <v>28.751708038159229</v>
      </c>
      <c r="AI7797">
        <f t="shared" ca="1" si="689"/>
        <v>0.77425504435218651</v>
      </c>
      <c r="AX7797">
        <f t="shared" ca="1" si="690"/>
        <v>1.2018111113813996</v>
      </c>
    </row>
    <row r="7798" spans="1:50">
      <c r="A7798">
        <f t="shared" ca="1" si="686"/>
        <v>0.24155673371041597</v>
      </c>
      <c r="R7798">
        <f t="shared" ca="1" si="687"/>
        <v>-0.66367549725698161</v>
      </c>
      <c r="AH7798">
        <f t="shared" ca="1" si="688"/>
        <v>18.873196402086879</v>
      </c>
      <c r="AI7798">
        <f t="shared" ca="1" si="689"/>
        <v>0.51556104888847143</v>
      </c>
      <c r="AX7798">
        <f t="shared" ca="1" si="690"/>
        <v>0.92615785378819271</v>
      </c>
    </row>
    <row r="7799" spans="1:50">
      <c r="A7799">
        <f t="shared" ca="1" si="686"/>
        <v>0.54987065884093733</v>
      </c>
      <c r="R7799">
        <f t="shared" ca="1" si="687"/>
        <v>1.2016160661750184</v>
      </c>
      <c r="AH7799">
        <f t="shared" ca="1" si="688"/>
        <v>39.636622819265163</v>
      </c>
      <c r="AI7799">
        <f t="shared" ca="1" si="689"/>
        <v>0.94630020670491222</v>
      </c>
      <c r="AX7799">
        <f t="shared" ca="1" si="690"/>
        <v>4.2845017324556345</v>
      </c>
    </row>
    <row r="7800" spans="1:50">
      <c r="A7800">
        <f t="shared" ca="1" si="686"/>
        <v>0.39023864197030722</v>
      </c>
      <c r="R7800">
        <f t="shared" ca="1" si="687"/>
        <v>-9.5216822385442337E-2</v>
      </c>
      <c r="AH7800">
        <f t="shared" ca="1" si="688"/>
        <v>8.8977792747505742</v>
      </c>
      <c r="AI7800">
        <f t="shared" ca="1" si="689"/>
        <v>0.15834095204436172</v>
      </c>
      <c r="AX7800">
        <f t="shared" ca="1" si="690"/>
        <v>3.5987572437531798</v>
      </c>
    </row>
    <row r="7801" spans="1:50">
      <c r="A7801">
        <f t="shared" ca="1" si="686"/>
        <v>0.36542099379722837</v>
      </c>
      <c r="R7801">
        <f t="shared" ca="1" si="687"/>
        <v>0.7443746165305245</v>
      </c>
      <c r="AH7801">
        <f t="shared" ca="1" si="688"/>
        <v>11.646474288316732</v>
      </c>
      <c r="AI7801">
        <f t="shared" ca="1" si="689"/>
        <v>0.26450353274162519</v>
      </c>
      <c r="AX7801">
        <f t="shared" ca="1" si="690"/>
        <v>3.1303699197721606</v>
      </c>
    </row>
    <row r="7802" spans="1:50">
      <c r="A7802">
        <f t="shared" ca="1" si="686"/>
        <v>0.15521445166020365</v>
      </c>
      <c r="R7802">
        <f t="shared" ca="1" si="687"/>
        <v>-0.17478569553891232</v>
      </c>
      <c r="AH7802">
        <f t="shared" ca="1" si="688"/>
        <v>10.178451629705798</v>
      </c>
      <c r="AI7802">
        <f t="shared" ca="1" si="689"/>
        <v>0.20712214269615969</v>
      </c>
      <c r="AX7802">
        <f t="shared" ca="1" si="690"/>
        <v>1.1916767778600783</v>
      </c>
    </row>
    <row r="7803" spans="1:50">
      <c r="A7803">
        <f t="shared" ca="1" si="686"/>
        <v>0.46318807931310124</v>
      </c>
      <c r="R7803">
        <f t="shared" ca="1" si="687"/>
        <v>-1.3627981869400425</v>
      </c>
      <c r="AH7803">
        <f t="shared" ca="1" si="688"/>
        <v>16.370440110054972</v>
      </c>
      <c r="AI7803">
        <f t="shared" ca="1" si="689"/>
        <v>0.43452635080430035</v>
      </c>
      <c r="AX7803">
        <f t="shared" ca="1" si="690"/>
        <v>1.6730383451603836</v>
      </c>
    </row>
    <row r="7804" spans="1:50">
      <c r="A7804">
        <f t="shared" ca="1" si="686"/>
        <v>0.91815220410335918</v>
      </c>
      <c r="R7804">
        <f t="shared" ca="1" si="687"/>
        <v>1.0122621177524767</v>
      </c>
      <c r="AH7804">
        <f t="shared" ca="1" si="688"/>
        <v>38.448366509273434</v>
      </c>
      <c r="AI7804">
        <f t="shared" ca="1" si="689"/>
        <v>0.93327988184796218</v>
      </c>
      <c r="AX7804">
        <f t="shared" ca="1" si="690"/>
        <v>0.75317724855689172</v>
      </c>
    </row>
    <row r="7805" spans="1:50">
      <c r="A7805">
        <f t="shared" ca="1" si="686"/>
        <v>0.20280086279007592</v>
      </c>
      <c r="R7805">
        <f t="shared" ca="1" si="687"/>
        <v>-0.51254123381442451</v>
      </c>
      <c r="AH7805">
        <f t="shared" ca="1" si="688"/>
        <v>11.537011915680338</v>
      </c>
      <c r="AI7805">
        <f t="shared" ca="1" si="689"/>
        <v>0.26029927381274176</v>
      </c>
      <c r="AX7805">
        <f t="shared" ca="1" si="690"/>
        <v>8.9276614321093923</v>
      </c>
    </row>
    <row r="7806" spans="1:50">
      <c r="A7806">
        <f t="shared" ca="1" si="686"/>
        <v>0.54509696811698582</v>
      </c>
      <c r="R7806">
        <f t="shared" ca="1" si="687"/>
        <v>-1.1931194656674087</v>
      </c>
      <c r="AH7806">
        <f t="shared" ca="1" si="688"/>
        <v>8.6651818435571624</v>
      </c>
      <c r="AI7806">
        <f t="shared" ca="1" si="689"/>
        <v>0.15017075276382541</v>
      </c>
      <c r="AX7806">
        <f t="shared" ca="1" si="690"/>
        <v>0.55290134306252769</v>
      </c>
    </row>
    <row r="7807" spans="1:50">
      <c r="A7807">
        <f t="shared" ca="1" si="686"/>
        <v>0.71421593917598947</v>
      </c>
      <c r="R7807">
        <f t="shared" ca="1" si="687"/>
        <v>-1.713767405026861</v>
      </c>
      <c r="AH7807">
        <f t="shared" ca="1" si="688"/>
        <v>21.171605437559691</v>
      </c>
      <c r="AI7807">
        <f t="shared" ca="1" si="689"/>
        <v>0.58446183347613101</v>
      </c>
      <c r="AX7807">
        <f t="shared" ca="1" si="690"/>
        <v>2.351879709639026</v>
      </c>
    </row>
    <row r="7808" spans="1:50">
      <c r="A7808">
        <f t="shared" ca="1" si="686"/>
        <v>0.88889519449835319</v>
      </c>
      <c r="R7808">
        <f t="shared" ca="1" si="687"/>
        <v>-0.38955616008116384</v>
      </c>
      <c r="AH7808">
        <f t="shared" ca="1" si="688"/>
        <v>13.248045894333721</v>
      </c>
      <c r="AI7808">
        <f t="shared" ca="1" si="689"/>
        <v>0.32464693470749995</v>
      </c>
      <c r="AX7808">
        <f t="shared" ca="1" si="690"/>
        <v>2.4568440493342516</v>
      </c>
    </row>
    <row r="7809" spans="1:50">
      <c r="A7809">
        <f t="shared" ca="1" si="686"/>
        <v>0.67870771433098842</v>
      </c>
      <c r="R7809">
        <f t="shared" ca="1" si="687"/>
        <v>0.10203527088809515</v>
      </c>
      <c r="AH7809">
        <f t="shared" ca="1" si="688"/>
        <v>3.0849716692150495</v>
      </c>
      <c r="AI7809">
        <f t="shared" ca="1" si="689"/>
        <v>1.9034100399718978E-2</v>
      </c>
      <c r="AX7809">
        <f t="shared" ca="1" si="690"/>
        <v>1.9327575894213505</v>
      </c>
    </row>
    <row r="7810" spans="1:50">
      <c r="A7810">
        <f t="shared" ca="1" si="686"/>
        <v>0.52565910262569737</v>
      </c>
      <c r="R7810">
        <f t="shared" ca="1" si="687"/>
        <v>-0.72669850192093044</v>
      </c>
      <c r="AH7810">
        <f t="shared" ca="1" si="688"/>
        <v>8.7889201828280239</v>
      </c>
      <c r="AI7810">
        <f t="shared" ca="1" si="689"/>
        <v>0.15449023596024358</v>
      </c>
      <c r="AX7810">
        <f t="shared" ca="1" si="690"/>
        <v>1.3709648273990029</v>
      </c>
    </row>
    <row r="7811" spans="1:50">
      <c r="A7811">
        <f t="shared" ref="A7811:A7874" ca="1" si="691">RAND()</f>
        <v>0.37793267575043132</v>
      </c>
      <c r="R7811">
        <f t="shared" ref="R7811:R7874" ca="1" si="692">_xlfn.NORM.INV(RAND(),0,1)</f>
        <v>3.2404832861670854E-2</v>
      </c>
      <c r="AH7811">
        <f t="shared" ref="AH7811:AH7874" ca="1" si="693">IF(AI7811&lt;$AL$4,$AL$1+SQRT(AI7811*($AL$2-$AL$1)*($AL$3-$AL$1)),$AL$2-SQRT((1-AI7811)*($AL$2-$AL$1)*($AL$2-$AL$3)))</f>
        <v>25.967565578043164</v>
      </c>
      <c r="AI7811">
        <f t="shared" ref="AI7811:AI7874" ca="1" si="694">RAND()</f>
        <v>0.71122104787717211</v>
      </c>
      <c r="AX7811">
        <f t="shared" ref="AX7811:AX7874" ca="1" si="695">-LN(1-RAND())/$AW$2</f>
        <v>0.51725378249186649</v>
      </c>
    </row>
    <row r="7812" spans="1:50">
      <c r="A7812">
        <f t="shared" ca="1" si="691"/>
        <v>0.53012044357330057</v>
      </c>
      <c r="R7812">
        <f t="shared" ca="1" si="692"/>
        <v>0.3174733063911343</v>
      </c>
      <c r="AH7812">
        <f t="shared" ca="1" si="693"/>
        <v>6.9429565272056246</v>
      </c>
      <c r="AI7812">
        <f t="shared" ca="1" si="694"/>
        <v>9.6409290677334392E-2</v>
      </c>
      <c r="AX7812">
        <f t="shared" ca="1" si="695"/>
        <v>1.0851305978693289</v>
      </c>
    </row>
    <row r="7813" spans="1:50">
      <c r="A7813">
        <f t="shared" ca="1" si="691"/>
        <v>0.15223742499989523</v>
      </c>
      <c r="R7813">
        <f t="shared" ca="1" si="692"/>
        <v>0.25852609014290234</v>
      </c>
      <c r="AH7813">
        <f t="shared" ca="1" si="693"/>
        <v>25.407373529729728</v>
      </c>
      <c r="AI7813">
        <f t="shared" ca="1" si="694"/>
        <v>0.69760136164688102</v>
      </c>
      <c r="AX7813">
        <f t="shared" ca="1" si="695"/>
        <v>3.2166562183922429</v>
      </c>
    </row>
    <row r="7814" spans="1:50">
      <c r="A7814">
        <f t="shared" ca="1" si="691"/>
        <v>0.43393277471522507</v>
      </c>
      <c r="R7814">
        <f t="shared" ca="1" si="692"/>
        <v>0.42274471064587882</v>
      </c>
      <c r="AH7814">
        <f t="shared" ca="1" si="693"/>
        <v>37.504415549869407</v>
      </c>
      <c r="AI7814">
        <f t="shared" ca="1" si="694"/>
        <v>0.92193018462482723</v>
      </c>
      <c r="AX7814">
        <f t="shared" ca="1" si="695"/>
        <v>0.1421654464886207</v>
      </c>
    </row>
    <row r="7815" spans="1:50">
      <c r="A7815">
        <f t="shared" ca="1" si="691"/>
        <v>0.8996509062290885</v>
      </c>
      <c r="R7815">
        <f t="shared" ca="1" si="692"/>
        <v>-2.7451290394700421E-2</v>
      </c>
      <c r="AH7815">
        <f t="shared" ca="1" si="693"/>
        <v>21.74331649952553</v>
      </c>
      <c r="AI7815">
        <f t="shared" ca="1" si="694"/>
        <v>0.60077991877700698</v>
      </c>
      <c r="AX7815">
        <f t="shared" ca="1" si="695"/>
        <v>6.4345553575971062</v>
      </c>
    </row>
    <row r="7816" spans="1:50">
      <c r="A7816">
        <f t="shared" ca="1" si="691"/>
        <v>0.11460487946984332</v>
      </c>
      <c r="R7816">
        <f t="shared" ca="1" si="692"/>
        <v>1.3443433766244434E-2</v>
      </c>
      <c r="AH7816">
        <f t="shared" ca="1" si="693"/>
        <v>3.5110610847989081</v>
      </c>
      <c r="AI7816">
        <f t="shared" ca="1" si="694"/>
        <v>2.4655099882378573E-2</v>
      </c>
      <c r="AX7816">
        <f t="shared" ca="1" si="695"/>
        <v>3.6969493570070964</v>
      </c>
    </row>
    <row r="7817" spans="1:50">
      <c r="A7817">
        <f t="shared" ca="1" si="691"/>
        <v>0.68551177676811947</v>
      </c>
      <c r="R7817">
        <f t="shared" ca="1" si="692"/>
        <v>2.1632704744610348E-2</v>
      </c>
      <c r="AH7817">
        <f t="shared" ca="1" si="693"/>
        <v>34.525309360728926</v>
      </c>
      <c r="AI7817">
        <f t="shared" ca="1" si="694"/>
        <v>0.88026697480942817</v>
      </c>
      <c r="AX7817">
        <f t="shared" ca="1" si="695"/>
        <v>0.39420680357825494</v>
      </c>
    </row>
    <row r="7818" spans="1:50">
      <c r="A7818">
        <f t="shared" ca="1" si="691"/>
        <v>0.26543733887737764</v>
      </c>
      <c r="R7818">
        <f t="shared" ca="1" si="692"/>
        <v>-0.13947259761091169</v>
      </c>
      <c r="AH7818">
        <f t="shared" ca="1" si="693"/>
        <v>8.8778323302062851</v>
      </c>
      <c r="AI7818">
        <f t="shared" ca="1" si="694"/>
        <v>0.15763181376651192</v>
      </c>
      <c r="AX7818">
        <f t="shared" ca="1" si="695"/>
        <v>3.1829224198654367</v>
      </c>
    </row>
    <row r="7819" spans="1:50">
      <c r="A7819">
        <f t="shared" ca="1" si="691"/>
        <v>0.44487434604228049</v>
      </c>
      <c r="R7819">
        <f t="shared" ca="1" si="692"/>
        <v>-0.52194914314964957</v>
      </c>
      <c r="AH7819">
        <f t="shared" ca="1" si="693"/>
        <v>9.5722059849267964</v>
      </c>
      <c r="AI7819">
        <f t="shared" ca="1" si="694"/>
        <v>0.18325425483573676</v>
      </c>
      <c r="AX7819">
        <f t="shared" ca="1" si="695"/>
        <v>4.2772471067682716</v>
      </c>
    </row>
    <row r="7820" spans="1:50">
      <c r="A7820">
        <f t="shared" ca="1" si="691"/>
        <v>0.84119006992529521</v>
      </c>
      <c r="R7820">
        <f t="shared" ca="1" si="692"/>
        <v>1.0083829472689323</v>
      </c>
      <c r="AH7820">
        <f t="shared" ca="1" si="693"/>
        <v>10.269170342138139</v>
      </c>
      <c r="AI7820">
        <f t="shared" ca="1" si="694"/>
        <v>0.21073058734898209</v>
      </c>
      <c r="AX7820">
        <f t="shared" ca="1" si="695"/>
        <v>1.4414107955506539</v>
      </c>
    </row>
    <row r="7821" spans="1:50">
      <c r="A7821">
        <f t="shared" ca="1" si="691"/>
        <v>0.41040096611144228</v>
      </c>
      <c r="R7821">
        <f t="shared" ca="1" si="692"/>
        <v>0.83313558572682722</v>
      </c>
      <c r="AH7821">
        <f t="shared" ca="1" si="693"/>
        <v>10.948751555904778</v>
      </c>
      <c r="AI7821">
        <f t="shared" ca="1" si="694"/>
        <v>0.23749999747877526</v>
      </c>
      <c r="AX7821">
        <f t="shared" ca="1" si="695"/>
        <v>1.4092087310225139</v>
      </c>
    </row>
    <row r="7822" spans="1:50">
      <c r="A7822">
        <f t="shared" ca="1" si="691"/>
        <v>4.374844559307256E-4</v>
      </c>
      <c r="R7822">
        <f t="shared" ca="1" si="692"/>
        <v>-0.95219733043305399</v>
      </c>
      <c r="AH7822">
        <f t="shared" ca="1" si="693"/>
        <v>20.604114957176641</v>
      </c>
      <c r="AI7822">
        <f t="shared" ca="1" si="694"/>
        <v>0.567940971274557</v>
      </c>
      <c r="AX7822">
        <f t="shared" ca="1" si="695"/>
        <v>2.4564628286445895</v>
      </c>
    </row>
    <row r="7823" spans="1:50">
      <c r="A7823">
        <f t="shared" ca="1" si="691"/>
        <v>0.75949463735334377</v>
      </c>
      <c r="R7823">
        <f t="shared" ca="1" si="692"/>
        <v>-2.1380450404389776E-3</v>
      </c>
      <c r="AH7823">
        <f t="shared" ca="1" si="693"/>
        <v>10.275590340174688</v>
      </c>
      <c r="AI7823">
        <f t="shared" ca="1" si="694"/>
        <v>0.21098563858918862</v>
      </c>
      <c r="AX7823">
        <f t="shared" ca="1" si="695"/>
        <v>2.8989357509784544</v>
      </c>
    </row>
    <row r="7824" spans="1:50">
      <c r="A7824">
        <f t="shared" ca="1" si="691"/>
        <v>0.5205980768418762</v>
      </c>
      <c r="R7824">
        <f t="shared" ca="1" si="692"/>
        <v>0.25612483975419414</v>
      </c>
      <c r="AH7824">
        <f t="shared" ca="1" si="693"/>
        <v>34.485994464673027</v>
      </c>
      <c r="AI7824">
        <f t="shared" ca="1" si="694"/>
        <v>0.879657816124922</v>
      </c>
      <c r="AX7824">
        <f t="shared" ca="1" si="695"/>
        <v>0.13980410806502741</v>
      </c>
    </row>
    <row r="7825" spans="1:50">
      <c r="A7825">
        <f t="shared" ca="1" si="691"/>
        <v>7.7024267185178963E-2</v>
      </c>
      <c r="R7825">
        <f t="shared" ca="1" si="692"/>
        <v>0.49321265639269274</v>
      </c>
      <c r="AH7825">
        <f t="shared" ca="1" si="693"/>
        <v>30.273871199846695</v>
      </c>
      <c r="AI7825">
        <f t="shared" ca="1" si="694"/>
        <v>0.80543992127988118</v>
      </c>
      <c r="AX7825">
        <f t="shared" ca="1" si="695"/>
        <v>3.5158172840565634</v>
      </c>
    </row>
    <row r="7826" spans="1:50">
      <c r="A7826">
        <f t="shared" ca="1" si="691"/>
        <v>0.53633320215687796</v>
      </c>
      <c r="R7826">
        <f t="shared" ca="1" si="692"/>
        <v>-1.6806971311350007</v>
      </c>
      <c r="AH7826">
        <f t="shared" ca="1" si="693"/>
        <v>14.215491005527085</v>
      </c>
      <c r="AI7826">
        <f t="shared" ca="1" si="694"/>
        <v>0.35973445801224357</v>
      </c>
      <c r="AX7826">
        <f t="shared" ca="1" si="695"/>
        <v>1.9530265394160864</v>
      </c>
    </row>
    <row r="7827" spans="1:50">
      <c r="A7827">
        <f t="shared" ca="1" si="691"/>
        <v>0.35254117258446172</v>
      </c>
      <c r="R7827">
        <f t="shared" ca="1" si="692"/>
        <v>1.5413416613744031</v>
      </c>
      <c r="AH7827">
        <f t="shared" ca="1" si="693"/>
        <v>16.117426702053777</v>
      </c>
      <c r="AI7827">
        <f t="shared" ca="1" si="694"/>
        <v>0.42598561335465079</v>
      </c>
      <c r="AX7827">
        <f t="shared" ca="1" si="695"/>
        <v>5.7837972492968381</v>
      </c>
    </row>
    <row r="7828" spans="1:50">
      <c r="A7828">
        <f t="shared" ca="1" si="691"/>
        <v>0.89086543934875961</v>
      </c>
      <c r="R7828">
        <f t="shared" ca="1" si="692"/>
        <v>0.44872537671820734</v>
      </c>
      <c r="AH7828">
        <f t="shared" ca="1" si="693"/>
        <v>31.788030843504657</v>
      </c>
      <c r="AI7828">
        <f t="shared" ca="1" si="694"/>
        <v>0.83416208972143113</v>
      </c>
      <c r="AX7828">
        <f t="shared" ca="1" si="695"/>
        <v>5.5822556320866425</v>
      </c>
    </row>
    <row r="7829" spans="1:50">
      <c r="A7829">
        <f t="shared" ca="1" si="691"/>
        <v>0.47627822090178429</v>
      </c>
      <c r="R7829">
        <f t="shared" ca="1" si="692"/>
        <v>-1.312669088570567</v>
      </c>
      <c r="AH7829">
        <f t="shared" ca="1" si="693"/>
        <v>3.3229275084008174</v>
      </c>
      <c r="AI7829">
        <f t="shared" ca="1" si="694"/>
        <v>2.208369445217373E-2</v>
      </c>
      <c r="AX7829">
        <f t="shared" ca="1" si="695"/>
        <v>0.35274698503973789</v>
      </c>
    </row>
    <row r="7830" spans="1:50">
      <c r="A7830">
        <f t="shared" ca="1" si="691"/>
        <v>0.29339521264963053</v>
      </c>
      <c r="R7830">
        <f t="shared" ca="1" si="692"/>
        <v>-0.46997067132706621</v>
      </c>
      <c r="AH7830">
        <f t="shared" ca="1" si="693"/>
        <v>43.11760737394836</v>
      </c>
      <c r="AI7830">
        <f t="shared" ca="1" si="694"/>
        <v>0.97631633587043498</v>
      </c>
      <c r="AX7830">
        <f t="shared" ca="1" si="695"/>
        <v>1.0425025911732297</v>
      </c>
    </row>
    <row r="7831" spans="1:50">
      <c r="A7831">
        <f t="shared" ca="1" si="691"/>
        <v>0.63173487725641031</v>
      </c>
      <c r="R7831">
        <f t="shared" ca="1" si="692"/>
        <v>6.6793612522588267E-2</v>
      </c>
      <c r="AH7831">
        <f t="shared" ca="1" si="693"/>
        <v>15.010710308272472</v>
      </c>
      <c r="AI7831">
        <f t="shared" ca="1" si="694"/>
        <v>0.38787480343418501</v>
      </c>
      <c r="AX7831">
        <f t="shared" ca="1" si="695"/>
        <v>3.790629901972403</v>
      </c>
    </row>
    <row r="7832" spans="1:50">
      <c r="A7832">
        <f t="shared" ca="1" si="691"/>
        <v>2.5007544866329057E-2</v>
      </c>
      <c r="R7832">
        <f t="shared" ca="1" si="692"/>
        <v>0.25888501433656197</v>
      </c>
      <c r="AH7832">
        <f t="shared" ca="1" si="693"/>
        <v>44.006491111426428</v>
      </c>
      <c r="AI7832">
        <f t="shared" ca="1" si="694"/>
        <v>0.9820389256012948</v>
      </c>
      <c r="AX7832">
        <f t="shared" ca="1" si="695"/>
        <v>0.49307880014753297</v>
      </c>
    </row>
    <row r="7833" spans="1:50">
      <c r="A7833">
        <f t="shared" ca="1" si="691"/>
        <v>0.43783506808567785</v>
      </c>
      <c r="R7833">
        <f t="shared" ca="1" si="692"/>
        <v>0.12814801279389018</v>
      </c>
      <c r="AH7833">
        <f t="shared" ca="1" si="693"/>
        <v>32.436307652004601</v>
      </c>
      <c r="AI7833">
        <f t="shared" ca="1" si="694"/>
        <v>0.84575835555248391</v>
      </c>
      <c r="AX7833">
        <f t="shared" ca="1" si="695"/>
        <v>0.26164548467253157</v>
      </c>
    </row>
    <row r="7834" spans="1:50">
      <c r="A7834">
        <f t="shared" ca="1" si="691"/>
        <v>0.89788163578010605</v>
      </c>
      <c r="R7834">
        <f t="shared" ca="1" si="692"/>
        <v>0.42605219541175143</v>
      </c>
      <c r="AH7834">
        <f t="shared" ca="1" si="693"/>
        <v>44.783433681832705</v>
      </c>
      <c r="AI7834">
        <f t="shared" ca="1" si="694"/>
        <v>0.98639371792408126</v>
      </c>
      <c r="AX7834">
        <f t="shared" ca="1" si="695"/>
        <v>2.9594529839291108</v>
      </c>
    </row>
    <row r="7835" spans="1:50">
      <c r="A7835">
        <f t="shared" ca="1" si="691"/>
        <v>5.5911258970498312E-2</v>
      </c>
      <c r="R7835">
        <f t="shared" ca="1" si="692"/>
        <v>-1.3489023210843996</v>
      </c>
      <c r="AH7835">
        <f t="shared" ca="1" si="693"/>
        <v>9.20232520869809</v>
      </c>
      <c r="AI7835">
        <f t="shared" ca="1" si="694"/>
        <v>0.16936557849328071</v>
      </c>
      <c r="AX7835">
        <f t="shared" ca="1" si="695"/>
        <v>3.1284114961613128</v>
      </c>
    </row>
    <row r="7836" spans="1:50">
      <c r="A7836">
        <f t="shared" ca="1" si="691"/>
        <v>0.87919045543885987</v>
      </c>
      <c r="R7836">
        <f t="shared" ca="1" si="692"/>
        <v>-0.40178181308064459</v>
      </c>
      <c r="AH7836">
        <f t="shared" ca="1" si="693"/>
        <v>10.581551967333986</v>
      </c>
      <c r="AI7836">
        <f t="shared" ca="1" si="694"/>
        <v>0.22309297734800448</v>
      </c>
      <c r="AX7836">
        <f t="shared" ca="1" si="695"/>
        <v>9.6083832144070396</v>
      </c>
    </row>
    <row r="7837" spans="1:50">
      <c r="A7837">
        <f t="shared" ca="1" si="691"/>
        <v>0.65252066453064195</v>
      </c>
      <c r="R7837">
        <f t="shared" ca="1" si="692"/>
        <v>0.25358163321390365</v>
      </c>
      <c r="AH7837">
        <f t="shared" ca="1" si="693"/>
        <v>28.932834807901436</v>
      </c>
      <c r="AI7837">
        <f t="shared" ca="1" si="694"/>
        <v>0.77808727538441536</v>
      </c>
      <c r="AX7837">
        <f t="shared" ca="1" si="695"/>
        <v>2.8243644510444925</v>
      </c>
    </row>
    <row r="7838" spans="1:50">
      <c r="A7838">
        <f t="shared" ca="1" si="691"/>
        <v>0.91973032735877003</v>
      </c>
      <c r="R7838">
        <f t="shared" ca="1" si="692"/>
        <v>-2.2589512662075166</v>
      </c>
      <c r="AH7838">
        <f t="shared" ca="1" si="693"/>
        <v>27.724020801401895</v>
      </c>
      <c r="AI7838">
        <f t="shared" ca="1" si="694"/>
        <v>0.75189037537181225</v>
      </c>
      <c r="AX7838">
        <f t="shared" ca="1" si="695"/>
        <v>5.8689583514402281</v>
      </c>
    </row>
    <row r="7839" spans="1:50">
      <c r="A7839">
        <f t="shared" ca="1" si="691"/>
        <v>0.81143555063011907</v>
      </c>
      <c r="R7839">
        <f t="shared" ca="1" si="692"/>
        <v>1.0735314414526949</v>
      </c>
      <c r="AH7839">
        <f t="shared" ca="1" si="693"/>
        <v>42.237279338721379</v>
      </c>
      <c r="AI7839">
        <f t="shared" ca="1" si="694"/>
        <v>0.96987008396747898</v>
      </c>
      <c r="AX7839">
        <f t="shared" ca="1" si="695"/>
        <v>7.7217855238787445</v>
      </c>
    </row>
    <row r="7840" spans="1:50">
      <c r="A7840">
        <f t="shared" ca="1" si="691"/>
        <v>0.90851502849775301</v>
      </c>
      <c r="R7840">
        <f t="shared" ca="1" si="692"/>
        <v>-1.5224565289905334</v>
      </c>
      <c r="AH7840">
        <f t="shared" ca="1" si="693"/>
        <v>27.983063768625602</v>
      </c>
      <c r="AI7840">
        <f t="shared" ca="1" si="694"/>
        <v>0.75762725949179666</v>
      </c>
      <c r="AX7840">
        <f t="shared" ca="1" si="695"/>
        <v>1.3480059254736625</v>
      </c>
    </row>
    <row r="7841" spans="1:50">
      <c r="A7841">
        <f t="shared" ca="1" si="691"/>
        <v>0.83996544070205181</v>
      </c>
      <c r="R7841">
        <f t="shared" ca="1" si="692"/>
        <v>-1.6816974232876407</v>
      </c>
      <c r="AH7841">
        <f t="shared" ca="1" si="693"/>
        <v>2.2146325703599778</v>
      </c>
      <c r="AI7841">
        <f t="shared" ca="1" si="694"/>
        <v>9.8091948433984832E-3</v>
      </c>
      <c r="AX7841">
        <f t="shared" ca="1" si="695"/>
        <v>2.7565262643100112</v>
      </c>
    </row>
    <row r="7842" spans="1:50">
      <c r="A7842">
        <f t="shared" ca="1" si="691"/>
        <v>0.35369411037268572</v>
      </c>
      <c r="R7842">
        <f t="shared" ca="1" si="692"/>
        <v>-0.63919875105327317</v>
      </c>
      <c r="AH7842">
        <f t="shared" ca="1" si="693"/>
        <v>13.184032876309516</v>
      </c>
      <c r="AI7842">
        <f t="shared" ca="1" si="694"/>
        <v>0.32229228237367069</v>
      </c>
      <c r="AX7842">
        <f t="shared" ca="1" si="695"/>
        <v>3.9842528794366778</v>
      </c>
    </row>
    <row r="7843" spans="1:50">
      <c r="A7843">
        <f t="shared" ca="1" si="691"/>
        <v>0.57691474301917556</v>
      </c>
      <c r="R7843">
        <f t="shared" ca="1" si="692"/>
        <v>-1.6088302681000299</v>
      </c>
      <c r="AH7843">
        <f t="shared" ca="1" si="693"/>
        <v>9.8506919155791781</v>
      </c>
      <c r="AI7843">
        <f t="shared" ca="1" si="694"/>
        <v>0.19407226243131392</v>
      </c>
      <c r="AX7843">
        <f t="shared" ca="1" si="695"/>
        <v>0.46391489806957653</v>
      </c>
    </row>
    <row r="7844" spans="1:50">
      <c r="A7844">
        <f t="shared" ca="1" si="691"/>
        <v>0.40395257797129813</v>
      </c>
      <c r="R7844">
        <f t="shared" ca="1" si="692"/>
        <v>0.97076233946835644</v>
      </c>
      <c r="AH7844">
        <f t="shared" ca="1" si="693"/>
        <v>1.5225182461463143</v>
      </c>
      <c r="AI7844">
        <f t="shared" ca="1" si="694"/>
        <v>4.6361236196968969E-3</v>
      </c>
      <c r="AX7844">
        <f t="shared" ca="1" si="695"/>
        <v>2.1464836239434009</v>
      </c>
    </row>
    <row r="7845" spans="1:50">
      <c r="A7845">
        <f t="shared" ca="1" si="691"/>
        <v>0.42431060434873924</v>
      </c>
      <c r="R7845">
        <f t="shared" ca="1" si="692"/>
        <v>1.9473160650973653</v>
      </c>
      <c r="AH7845">
        <f t="shared" ca="1" si="693"/>
        <v>44.338387817339161</v>
      </c>
      <c r="AI7845">
        <f t="shared" ca="1" si="694"/>
        <v>0.98397307374657317</v>
      </c>
      <c r="AX7845">
        <f t="shared" ca="1" si="695"/>
        <v>0.15063924058372086</v>
      </c>
    </row>
    <row r="7846" spans="1:50">
      <c r="A7846">
        <f t="shared" ca="1" si="691"/>
        <v>7.1247218717730876E-2</v>
      </c>
      <c r="R7846">
        <f t="shared" ca="1" si="692"/>
        <v>0.93602876002164348</v>
      </c>
      <c r="AH7846">
        <f t="shared" ca="1" si="693"/>
        <v>23.582609686274242</v>
      </c>
      <c r="AI7846">
        <f t="shared" ca="1" si="694"/>
        <v>0.65106074450613427</v>
      </c>
      <c r="AX7846">
        <f t="shared" ca="1" si="695"/>
        <v>1.9235679631503944</v>
      </c>
    </row>
    <row r="7847" spans="1:50">
      <c r="A7847">
        <f t="shared" ca="1" si="691"/>
        <v>0.5852756524634849</v>
      </c>
      <c r="R7847">
        <f t="shared" ca="1" si="692"/>
        <v>-0.70866422215390035</v>
      </c>
      <c r="AH7847">
        <f t="shared" ca="1" si="693"/>
        <v>13.802099772710626</v>
      </c>
      <c r="AI7847">
        <f t="shared" ca="1" si="694"/>
        <v>0.34485600956760198</v>
      </c>
      <c r="AX7847">
        <f t="shared" ca="1" si="695"/>
        <v>5.926099970673123</v>
      </c>
    </row>
    <row r="7848" spans="1:50">
      <c r="A7848">
        <f t="shared" ca="1" si="691"/>
        <v>5.570199442730428E-2</v>
      </c>
      <c r="R7848">
        <f t="shared" ca="1" si="692"/>
        <v>0.22175905761363393</v>
      </c>
      <c r="AH7848">
        <f t="shared" ca="1" si="693"/>
        <v>3.7738030382584222</v>
      </c>
      <c r="AI7848">
        <f t="shared" ca="1" si="694"/>
        <v>2.8483178743136994E-2</v>
      </c>
      <c r="AX7848">
        <f t="shared" ca="1" si="695"/>
        <v>1.3295777890640801</v>
      </c>
    </row>
    <row r="7849" spans="1:50">
      <c r="A7849">
        <f t="shared" ca="1" si="691"/>
        <v>0.45911428033529844</v>
      </c>
      <c r="R7849">
        <f t="shared" ca="1" si="692"/>
        <v>-1.2362400687309869</v>
      </c>
      <c r="AH7849">
        <f t="shared" ca="1" si="693"/>
        <v>5.69566094969134</v>
      </c>
      <c r="AI7849">
        <f t="shared" ca="1" si="694"/>
        <v>6.488110730767771E-2</v>
      </c>
      <c r="AX7849">
        <f t="shared" ca="1" si="695"/>
        <v>4.780609421284769</v>
      </c>
    </row>
    <row r="7850" spans="1:50">
      <c r="A7850">
        <f t="shared" ca="1" si="691"/>
        <v>0.88838720498057389</v>
      </c>
      <c r="R7850">
        <f t="shared" ca="1" si="692"/>
        <v>-1.1842758771858655</v>
      </c>
      <c r="AH7850">
        <f t="shared" ca="1" si="693"/>
        <v>11.882377291124875</v>
      </c>
      <c r="AI7850">
        <f t="shared" ca="1" si="694"/>
        <v>0.27352341951192372</v>
      </c>
      <c r="AX7850">
        <f t="shared" ca="1" si="695"/>
        <v>0.11136347207461134</v>
      </c>
    </row>
    <row r="7851" spans="1:50">
      <c r="A7851">
        <f t="shared" ca="1" si="691"/>
        <v>0.1744161761889379</v>
      </c>
      <c r="R7851">
        <f t="shared" ca="1" si="692"/>
        <v>-1.4198773430412062</v>
      </c>
      <c r="AH7851">
        <f t="shared" ca="1" si="693"/>
        <v>31.39953222299744</v>
      </c>
      <c r="AI7851">
        <f t="shared" ca="1" si="694"/>
        <v>0.82701129923834471</v>
      </c>
      <c r="AX7851">
        <f t="shared" ca="1" si="695"/>
        <v>1.1674452169106968</v>
      </c>
    </row>
    <row r="7852" spans="1:50">
      <c r="A7852">
        <f t="shared" ca="1" si="691"/>
        <v>5.3813199893487318E-2</v>
      </c>
      <c r="R7852">
        <f t="shared" ca="1" si="692"/>
        <v>0.30749981493863954</v>
      </c>
      <c r="AH7852">
        <f t="shared" ca="1" si="693"/>
        <v>20.040800111207215</v>
      </c>
      <c r="AI7852">
        <f t="shared" ca="1" si="694"/>
        <v>0.55122317101167917</v>
      </c>
      <c r="AX7852">
        <f t="shared" ca="1" si="695"/>
        <v>0.6808970397445151</v>
      </c>
    </row>
    <row r="7853" spans="1:50">
      <c r="A7853">
        <f t="shared" ca="1" si="691"/>
        <v>0.63360141868961584</v>
      </c>
      <c r="R7853">
        <f t="shared" ca="1" si="692"/>
        <v>0.69043259263532508</v>
      </c>
      <c r="AH7853">
        <f t="shared" ca="1" si="693"/>
        <v>21.712673495904426</v>
      </c>
      <c r="AI7853">
        <f t="shared" ca="1" si="694"/>
        <v>0.59991357962534608</v>
      </c>
      <c r="AX7853">
        <f t="shared" ca="1" si="695"/>
        <v>1.1680840635657375</v>
      </c>
    </row>
    <row r="7854" spans="1:50">
      <c r="A7854">
        <f t="shared" ca="1" si="691"/>
        <v>0.44175696428929589</v>
      </c>
      <c r="R7854">
        <f t="shared" ca="1" si="692"/>
        <v>0.41711340755845822</v>
      </c>
      <c r="AH7854">
        <f t="shared" ca="1" si="693"/>
        <v>22.43703854545582</v>
      </c>
      <c r="AI7854">
        <f t="shared" ca="1" si="694"/>
        <v>0.6201415779276559</v>
      </c>
      <c r="AX7854">
        <f t="shared" ca="1" si="695"/>
        <v>0.42961623987939773</v>
      </c>
    </row>
    <row r="7855" spans="1:50">
      <c r="A7855">
        <f t="shared" ca="1" si="691"/>
        <v>7.196486386934009E-2</v>
      </c>
      <c r="R7855">
        <f t="shared" ca="1" si="692"/>
        <v>-0.60908759254582989</v>
      </c>
      <c r="AH7855">
        <f t="shared" ca="1" si="693"/>
        <v>16.714264803696068</v>
      </c>
      <c r="AI7855">
        <f t="shared" ca="1" si="694"/>
        <v>0.44602991622076671</v>
      </c>
      <c r="AX7855">
        <f t="shared" ca="1" si="695"/>
        <v>1.0068622547320729</v>
      </c>
    </row>
    <row r="7856" spans="1:50">
      <c r="A7856">
        <f t="shared" ca="1" si="691"/>
        <v>0.33484212158551541</v>
      </c>
      <c r="R7856">
        <f t="shared" ca="1" si="692"/>
        <v>0.99796273674738289</v>
      </c>
      <c r="AH7856">
        <f t="shared" ca="1" si="693"/>
        <v>29.36974328587468</v>
      </c>
      <c r="AI7856">
        <f t="shared" ca="1" si="694"/>
        <v>0.78719625395464354</v>
      </c>
      <c r="AX7856">
        <f t="shared" ca="1" si="695"/>
        <v>2.5571210961070068</v>
      </c>
    </row>
    <row r="7857" spans="1:50">
      <c r="A7857">
        <f t="shared" ca="1" si="691"/>
        <v>0.63258918916202012</v>
      </c>
      <c r="R7857">
        <f t="shared" ca="1" si="692"/>
        <v>-0.1379061550016871</v>
      </c>
      <c r="AH7857">
        <f t="shared" ca="1" si="693"/>
        <v>14.597440409529469</v>
      </c>
      <c r="AI7857">
        <f t="shared" ca="1" si="694"/>
        <v>0.37332938722159159</v>
      </c>
      <c r="AX7857">
        <f t="shared" ca="1" si="695"/>
        <v>5.0090593317426011</v>
      </c>
    </row>
    <row r="7858" spans="1:50">
      <c r="A7858">
        <f t="shared" ca="1" si="691"/>
        <v>0.65200307975262606</v>
      </c>
      <c r="R7858">
        <f t="shared" ca="1" si="692"/>
        <v>5.5233376258268761E-2</v>
      </c>
      <c r="AH7858">
        <f t="shared" ca="1" si="693"/>
        <v>3.3072964746613005</v>
      </c>
      <c r="AI7858">
        <f t="shared" ca="1" si="694"/>
        <v>2.1876419942614134E-2</v>
      </c>
      <c r="AX7858">
        <f t="shared" ca="1" si="695"/>
        <v>2.1848685057336867</v>
      </c>
    </row>
    <row r="7859" spans="1:50">
      <c r="A7859">
        <f t="shared" ca="1" si="691"/>
        <v>0.52478916383355734</v>
      </c>
      <c r="R7859">
        <f t="shared" ca="1" si="692"/>
        <v>-1.2966111208697459</v>
      </c>
      <c r="AH7859">
        <f t="shared" ca="1" si="693"/>
        <v>41.351743182571219</v>
      </c>
      <c r="AI7859">
        <f t="shared" ca="1" si="694"/>
        <v>0.96260382700989833</v>
      </c>
      <c r="AX7859">
        <f t="shared" ca="1" si="695"/>
        <v>6.622798522873756E-2</v>
      </c>
    </row>
    <row r="7860" spans="1:50">
      <c r="A7860">
        <f t="shared" ca="1" si="691"/>
        <v>9.4621706621150992E-2</v>
      </c>
      <c r="R7860">
        <f t="shared" ca="1" si="692"/>
        <v>-0.69497985756887659</v>
      </c>
      <c r="AH7860">
        <f t="shared" ca="1" si="693"/>
        <v>16.28605302278514</v>
      </c>
      <c r="AI7860">
        <f t="shared" ca="1" si="694"/>
        <v>0.43168488960877249</v>
      </c>
      <c r="AX7860">
        <f t="shared" ca="1" si="695"/>
        <v>3.6323003703396792</v>
      </c>
    </row>
    <row r="7861" spans="1:50">
      <c r="A7861">
        <f t="shared" ca="1" si="691"/>
        <v>0.96059176735332841</v>
      </c>
      <c r="R7861">
        <f t="shared" ca="1" si="692"/>
        <v>1.142763973869827</v>
      </c>
      <c r="AH7861">
        <f t="shared" ca="1" si="693"/>
        <v>27.836795898950808</v>
      </c>
      <c r="AI7861">
        <f t="shared" ca="1" si="694"/>
        <v>0.75439619198761809</v>
      </c>
      <c r="AX7861">
        <f t="shared" ca="1" si="695"/>
        <v>3.8123532788821888</v>
      </c>
    </row>
    <row r="7862" spans="1:50">
      <c r="A7862">
        <f t="shared" ca="1" si="691"/>
        <v>0.88419128665591418</v>
      </c>
      <c r="R7862">
        <f t="shared" ca="1" si="692"/>
        <v>0.81274185290061973</v>
      </c>
      <c r="AH7862">
        <f t="shared" ca="1" si="693"/>
        <v>17.394847344874449</v>
      </c>
      <c r="AI7862">
        <f t="shared" ca="1" si="694"/>
        <v>0.46845201016797966</v>
      </c>
      <c r="AX7862">
        <f t="shared" ca="1" si="695"/>
        <v>1.5437473513050091</v>
      </c>
    </row>
    <row r="7863" spans="1:50">
      <c r="A7863">
        <f t="shared" ca="1" si="691"/>
        <v>5.4786324256977492E-2</v>
      </c>
      <c r="R7863">
        <f t="shared" ca="1" si="692"/>
        <v>-5.0125928760240995E-2</v>
      </c>
      <c r="AH7863">
        <f t="shared" ca="1" si="693"/>
        <v>19.790260483971515</v>
      </c>
      <c r="AI7863">
        <f t="shared" ca="1" si="694"/>
        <v>0.54368581918685355</v>
      </c>
      <c r="AX7863">
        <f t="shared" ca="1" si="695"/>
        <v>9.3379226455150247E-2</v>
      </c>
    </row>
    <row r="7864" spans="1:50">
      <c r="A7864">
        <f t="shared" ca="1" si="691"/>
        <v>0.63443655372196317</v>
      </c>
      <c r="R7864">
        <f t="shared" ca="1" si="692"/>
        <v>-0.64496388396179827</v>
      </c>
      <c r="AH7864">
        <f t="shared" ca="1" si="693"/>
        <v>16.862531909341726</v>
      </c>
      <c r="AI7864">
        <f t="shared" ca="1" si="694"/>
        <v>0.45095410427030247</v>
      </c>
      <c r="AX7864">
        <f t="shared" ca="1" si="695"/>
        <v>0.5644809616302533</v>
      </c>
    </row>
    <row r="7865" spans="1:50">
      <c r="A7865">
        <f t="shared" ca="1" si="691"/>
        <v>0.21565419660491425</v>
      </c>
      <c r="R7865">
        <f t="shared" ca="1" si="692"/>
        <v>-0.60824589829224329</v>
      </c>
      <c r="AH7865">
        <f t="shared" ca="1" si="693"/>
        <v>14.811487189236942</v>
      </c>
      <c r="AI7865">
        <f t="shared" ca="1" si="694"/>
        <v>0.38088428308338207</v>
      </c>
      <c r="AX7865">
        <f t="shared" ca="1" si="695"/>
        <v>0.78093566338484821</v>
      </c>
    </row>
    <row r="7866" spans="1:50">
      <c r="A7866">
        <f t="shared" ca="1" si="691"/>
        <v>0.81587629264911921</v>
      </c>
      <c r="R7866">
        <f t="shared" ca="1" si="692"/>
        <v>0.8868361145502115</v>
      </c>
      <c r="AH7866">
        <f t="shared" ca="1" si="693"/>
        <v>10.170632420061473</v>
      </c>
      <c r="AI7866">
        <f t="shared" ca="1" si="694"/>
        <v>0.20681073909107084</v>
      </c>
      <c r="AX7866">
        <f t="shared" ca="1" si="695"/>
        <v>0.30708354456254833</v>
      </c>
    </row>
    <row r="7867" spans="1:50">
      <c r="A7867">
        <f t="shared" ca="1" si="691"/>
        <v>0.82373516670651259</v>
      </c>
      <c r="R7867">
        <f t="shared" ca="1" si="692"/>
        <v>0.97330049477224678</v>
      </c>
      <c r="AH7867">
        <f t="shared" ca="1" si="693"/>
        <v>24.1123542699059</v>
      </c>
      <c r="AI7867">
        <f t="shared" ca="1" si="694"/>
        <v>0.66491489927657033</v>
      </c>
      <c r="AX7867">
        <f t="shared" ca="1" si="695"/>
        <v>0.52175840005741392</v>
      </c>
    </row>
    <row r="7868" spans="1:50">
      <c r="A7868">
        <f t="shared" ca="1" si="691"/>
        <v>0.67851973540821253</v>
      </c>
      <c r="R7868">
        <f t="shared" ca="1" si="692"/>
        <v>0.80563854405116631</v>
      </c>
      <c r="AH7868">
        <f t="shared" ca="1" si="693"/>
        <v>2.8859743617966069</v>
      </c>
      <c r="AI7868">
        <f t="shared" ca="1" si="694"/>
        <v>1.6657696033894664E-2</v>
      </c>
      <c r="AX7868">
        <f t="shared" ca="1" si="695"/>
        <v>0.31210383466059777</v>
      </c>
    </row>
    <row r="7869" spans="1:50">
      <c r="A7869">
        <f t="shared" ca="1" si="691"/>
        <v>0.21001381382219242</v>
      </c>
      <c r="R7869">
        <f t="shared" ca="1" si="692"/>
        <v>5.0381186648264034E-2</v>
      </c>
      <c r="AH7869">
        <f t="shared" ca="1" si="693"/>
        <v>18.981848375055556</v>
      </c>
      <c r="AI7869">
        <f t="shared" ca="1" si="694"/>
        <v>0.51893713488597815</v>
      </c>
      <c r="AX7869">
        <f t="shared" ca="1" si="695"/>
        <v>0.93497232642392403</v>
      </c>
    </row>
    <row r="7870" spans="1:50">
      <c r="A7870">
        <f t="shared" ca="1" si="691"/>
        <v>1.1063055018347812E-2</v>
      </c>
      <c r="R7870">
        <f t="shared" ca="1" si="692"/>
        <v>-1.5877105511681708</v>
      </c>
      <c r="AH7870">
        <f t="shared" ca="1" si="693"/>
        <v>10.640894865993275</v>
      </c>
      <c r="AI7870">
        <f t="shared" ca="1" si="694"/>
        <v>0.22543042152510262</v>
      </c>
      <c r="AX7870">
        <f t="shared" ca="1" si="695"/>
        <v>10.462125749992138</v>
      </c>
    </row>
    <row r="7871" spans="1:50">
      <c r="A7871">
        <f t="shared" ca="1" si="691"/>
        <v>0.95641598380261705</v>
      </c>
      <c r="R7871">
        <f t="shared" ca="1" si="692"/>
        <v>-1.0520213001711523</v>
      </c>
      <c r="AH7871">
        <f t="shared" ca="1" si="693"/>
        <v>27.25884152275778</v>
      </c>
      <c r="AI7871">
        <f t="shared" ca="1" si="694"/>
        <v>0.74141985555647716</v>
      </c>
      <c r="AX7871">
        <f t="shared" ca="1" si="695"/>
        <v>1.9965431829310824E-2</v>
      </c>
    </row>
    <row r="7872" spans="1:50">
      <c r="A7872">
        <f t="shared" ca="1" si="691"/>
        <v>0.70967213336816226</v>
      </c>
      <c r="R7872">
        <f t="shared" ca="1" si="692"/>
        <v>0.38605025893301442</v>
      </c>
      <c r="AH7872">
        <f t="shared" ca="1" si="693"/>
        <v>24.29739892652713</v>
      </c>
      <c r="AI7872">
        <f t="shared" ca="1" si="694"/>
        <v>0.66968814902895568</v>
      </c>
      <c r="AX7872">
        <f t="shared" ca="1" si="695"/>
        <v>2.1821046605575187</v>
      </c>
    </row>
    <row r="7873" spans="1:50">
      <c r="A7873">
        <f t="shared" ca="1" si="691"/>
        <v>0.77385569034390278</v>
      </c>
      <c r="R7873">
        <f t="shared" ca="1" si="692"/>
        <v>0.72372983551104619</v>
      </c>
      <c r="AH7873">
        <f t="shared" ca="1" si="693"/>
        <v>16.763514693545694</v>
      </c>
      <c r="AI7873">
        <f t="shared" ca="1" si="694"/>
        <v>0.44766802223692348</v>
      </c>
      <c r="AX7873">
        <f t="shared" ca="1" si="695"/>
        <v>2.7554437171708392</v>
      </c>
    </row>
    <row r="7874" spans="1:50">
      <c r="A7874">
        <f t="shared" ca="1" si="691"/>
        <v>0.96774685693227114</v>
      </c>
      <c r="R7874">
        <f t="shared" ca="1" si="692"/>
        <v>-0.50279398086142113</v>
      </c>
      <c r="AH7874">
        <f t="shared" ca="1" si="693"/>
        <v>19.018101911789643</v>
      </c>
      <c r="AI7874">
        <f t="shared" ca="1" si="694"/>
        <v>0.5200609954258737</v>
      </c>
      <c r="AX7874">
        <f t="shared" ca="1" si="695"/>
        <v>2.3569815699037395</v>
      </c>
    </row>
    <row r="7875" spans="1:50">
      <c r="A7875">
        <f t="shared" ref="A7875:A7938" ca="1" si="696">RAND()</f>
        <v>0.66056697080190419</v>
      </c>
      <c r="R7875">
        <f t="shared" ref="R7875:R7938" ca="1" si="697">_xlfn.NORM.INV(RAND(),0,1)</f>
        <v>0.23177337146259661</v>
      </c>
      <c r="AH7875">
        <f t="shared" ref="AH7875:AH7938" ca="1" si="698">IF(AI7875&lt;$AL$4,$AL$1+SQRT(AI7875*($AL$2-$AL$1)*($AL$3-$AL$1)),$AL$2-SQRT((1-AI7875)*($AL$2-$AL$1)*($AL$2-$AL$3)))</f>
        <v>4.2459499263612566</v>
      </c>
      <c r="AI7875">
        <f t="shared" ref="AI7875:AI7938" ca="1" si="699">RAND()</f>
        <v>3.6056181554334321E-2</v>
      </c>
      <c r="AX7875">
        <f t="shared" ref="AX7875:AX7938" ca="1" si="700">-LN(1-RAND())/$AW$2</f>
        <v>2.2657030125156785</v>
      </c>
    </row>
    <row r="7876" spans="1:50">
      <c r="A7876">
        <f t="shared" ca="1" si="696"/>
        <v>0.94711822547828117</v>
      </c>
      <c r="R7876">
        <f t="shared" ca="1" si="697"/>
        <v>-1.8030600101701011</v>
      </c>
      <c r="AH7876">
        <f t="shared" ca="1" si="698"/>
        <v>5.1584714153350664</v>
      </c>
      <c r="AI7876">
        <f t="shared" ca="1" si="699"/>
        <v>5.3219654685657924E-2</v>
      </c>
      <c r="AX7876">
        <f t="shared" ca="1" si="700"/>
        <v>2.1355190676085454</v>
      </c>
    </row>
    <row r="7877" spans="1:50">
      <c r="A7877">
        <f t="shared" ca="1" si="696"/>
        <v>0.15759140450876974</v>
      </c>
      <c r="R7877">
        <f t="shared" ca="1" si="697"/>
        <v>-1.1468094395898125</v>
      </c>
      <c r="AH7877">
        <f t="shared" ca="1" si="698"/>
        <v>10.463066677566715</v>
      </c>
      <c r="AI7877">
        <f t="shared" ca="1" si="699"/>
        <v>0.21841545172873222</v>
      </c>
      <c r="AX7877">
        <f t="shared" ca="1" si="700"/>
        <v>3.4902795382100513</v>
      </c>
    </row>
    <row r="7878" spans="1:50">
      <c r="A7878">
        <f t="shared" ca="1" si="696"/>
        <v>0.38914613283874844</v>
      </c>
      <c r="R7878">
        <f t="shared" ca="1" si="697"/>
        <v>-0.81179290126964898</v>
      </c>
      <c r="AH7878">
        <f t="shared" ca="1" si="698"/>
        <v>33.878535315380446</v>
      </c>
      <c r="AI7878">
        <f t="shared" ca="1" si="699"/>
        <v>0.8700491882112823</v>
      </c>
      <c r="AX7878">
        <f t="shared" ca="1" si="700"/>
        <v>0.72619031273338241</v>
      </c>
    </row>
    <row r="7879" spans="1:50">
      <c r="A7879">
        <f t="shared" ca="1" si="696"/>
        <v>8.3497632953145495E-2</v>
      </c>
      <c r="R7879">
        <f t="shared" ca="1" si="697"/>
        <v>1.0291950857922783</v>
      </c>
      <c r="AH7879">
        <f t="shared" ca="1" si="698"/>
        <v>17.614541876059221</v>
      </c>
      <c r="AI7879">
        <f t="shared" ca="1" si="699"/>
        <v>0.47559105105123911</v>
      </c>
      <c r="AX7879">
        <f t="shared" ca="1" si="700"/>
        <v>7.0311197821976377</v>
      </c>
    </row>
    <row r="7880" spans="1:50">
      <c r="A7880">
        <f t="shared" ca="1" si="696"/>
        <v>0.65969998093930915</v>
      </c>
      <c r="R7880">
        <f t="shared" ca="1" si="697"/>
        <v>0.62675106036047812</v>
      </c>
      <c r="AH7880">
        <f t="shared" ca="1" si="698"/>
        <v>31.2284389051113</v>
      </c>
      <c r="AI7880">
        <f t="shared" ca="1" si="699"/>
        <v>0.82381424703043049</v>
      </c>
      <c r="AX7880">
        <f t="shared" ca="1" si="700"/>
        <v>0.30765542481204217</v>
      </c>
    </row>
    <row r="7881" spans="1:50">
      <c r="A7881">
        <f t="shared" ca="1" si="696"/>
        <v>0.98082700844927906</v>
      </c>
      <c r="R7881">
        <f t="shared" ca="1" si="697"/>
        <v>-1.1004874834156078</v>
      </c>
      <c r="AH7881">
        <f t="shared" ca="1" si="698"/>
        <v>19.171039124370147</v>
      </c>
      <c r="AI7881">
        <f t="shared" ca="1" si="699"/>
        <v>0.52478758566444184</v>
      </c>
      <c r="AX7881">
        <f t="shared" ca="1" si="700"/>
        <v>2.234990267361372</v>
      </c>
    </row>
    <row r="7882" spans="1:50">
      <c r="A7882">
        <f t="shared" ca="1" si="696"/>
        <v>0.62988934157630183</v>
      </c>
      <c r="R7882">
        <f t="shared" ca="1" si="697"/>
        <v>-1.7005534577088843</v>
      </c>
      <c r="AH7882">
        <f t="shared" ca="1" si="698"/>
        <v>10.476974848122289</v>
      </c>
      <c r="AI7882">
        <f t="shared" ca="1" si="699"/>
        <v>0.2189652414220209</v>
      </c>
      <c r="AX7882">
        <f t="shared" ca="1" si="700"/>
        <v>0.69965272343076568</v>
      </c>
    </row>
    <row r="7883" spans="1:50">
      <c r="A7883">
        <f t="shared" ca="1" si="696"/>
        <v>0.21935329263055681</v>
      </c>
      <c r="R7883">
        <f t="shared" ca="1" si="697"/>
        <v>-0.285345813093489</v>
      </c>
      <c r="AH7883">
        <f t="shared" ca="1" si="698"/>
        <v>33.261809580244233</v>
      </c>
      <c r="AI7883">
        <f t="shared" ca="1" si="699"/>
        <v>0.85991649073599807</v>
      </c>
      <c r="AX7883">
        <f t="shared" ca="1" si="700"/>
        <v>0.42408086636980247</v>
      </c>
    </row>
    <row r="7884" spans="1:50">
      <c r="A7884">
        <f t="shared" ca="1" si="696"/>
        <v>0.16134650975276466</v>
      </c>
      <c r="R7884">
        <f t="shared" ca="1" si="697"/>
        <v>0.59651060157423064</v>
      </c>
      <c r="AH7884">
        <f t="shared" ca="1" si="698"/>
        <v>2.9647416884338678</v>
      </c>
      <c r="AI7884">
        <f t="shared" ca="1" si="699"/>
        <v>1.7579386558275401E-2</v>
      </c>
      <c r="AX7884">
        <f t="shared" ca="1" si="700"/>
        <v>6.7753440079593217</v>
      </c>
    </row>
    <row r="7885" spans="1:50">
      <c r="A7885">
        <f t="shared" ca="1" si="696"/>
        <v>9.7931389377801104E-3</v>
      </c>
      <c r="R7885">
        <f t="shared" ca="1" si="697"/>
        <v>0.63400758713674366</v>
      </c>
      <c r="AH7885">
        <f t="shared" ca="1" si="698"/>
        <v>27.531983134879994</v>
      </c>
      <c r="AI7885">
        <f t="shared" ca="1" si="699"/>
        <v>0.74759410907434143</v>
      </c>
      <c r="AX7885">
        <f t="shared" ca="1" si="700"/>
        <v>3.9500672560905184E-2</v>
      </c>
    </row>
    <row r="7886" spans="1:50">
      <c r="A7886">
        <f t="shared" ca="1" si="696"/>
        <v>0.15668241945689998</v>
      </c>
      <c r="R7886">
        <f t="shared" ca="1" si="697"/>
        <v>0.17435458982809215</v>
      </c>
      <c r="AH7886">
        <f t="shared" ca="1" si="698"/>
        <v>13.757541147009505</v>
      </c>
      <c r="AI7886">
        <f t="shared" ca="1" si="699"/>
        <v>0.3432420881446453</v>
      </c>
      <c r="AX7886">
        <f t="shared" ca="1" si="700"/>
        <v>3.4213840306247643</v>
      </c>
    </row>
    <row r="7887" spans="1:50">
      <c r="A7887">
        <f t="shared" ca="1" si="696"/>
        <v>0.91400965715552718</v>
      </c>
      <c r="R7887">
        <f t="shared" ca="1" si="697"/>
        <v>0.30581901325969685</v>
      </c>
      <c r="AH7887">
        <f t="shared" ca="1" si="698"/>
        <v>10.530720578192238</v>
      </c>
      <c r="AI7887">
        <f t="shared" ca="1" si="699"/>
        <v>0.22108799096163112</v>
      </c>
      <c r="AX7887">
        <f t="shared" ca="1" si="700"/>
        <v>1.2925695499463383</v>
      </c>
    </row>
    <row r="7888" spans="1:50">
      <c r="A7888">
        <f t="shared" ca="1" si="696"/>
        <v>0.85406068901604015</v>
      </c>
      <c r="R7888">
        <f t="shared" ca="1" si="697"/>
        <v>0.67364526559717464</v>
      </c>
      <c r="AH7888">
        <f t="shared" ca="1" si="698"/>
        <v>28.251223918177462</v>
      </c>
      <c r="AI7888">
        <f t="shared" ca="1" si="699"/>
        <v>0.76349536947137198</v>
      </c>
      <c r="AX7888">
        <f t="shared" ca="1" si="700"/>
        <v>0.11242091847929236</v>
      </c>
    </row>
    <row r="7889" spans="1:50">
      <c r="A7889">
        <f t="shared" ca="1" si="696"/>
        <v>0.63056330906112157</v>
      </c>
      <c r="R7889">
        <f t="shared" ca="1" si="697"/>
        <v>-2.2860526702737185</v>
      </c>
      <c r="AH7889">
        <f t="shared" ca="1" si="698"/>
        <v>9.4988942466392778</v>
      </c>
      <c r="AI7889">
        <f t="shared" ca="1" si="699"/>
        <v>0.18045798381767353</v>
      </c>
      <c r="AX7889">
        <f t="shared" ca="1" si="700"/>
        <v>0.28580866550796336</v>
      </c>
    </row>
    <row r="7890" spans="1:50">
      <c r="A7890">
        <f t="shared" ca="1" si="696"/>
        <v>4.5112127936532076E-2</v>
      </c>
      <c r="R7890">
        <f t="shared" ca="1" si="697"/>
        <v>-0.53432198411476295</v>
      </c>
      <c r="AH7890">
        <f t="shared" ca="1" si="698"/>
        <v>18.664024918143571</v>
      </c>
      <c r="AI7890">
        <f t="shared" ca="1" si="699"/>
        <v>0.50902833283463644</v>
      </c>
      <c r="AX7890">
        <f t="shared" ca="1" si="700"/>
        <v>1.4742697659344348</v>
      </c>
    </row>
    <row r="7891" spans="1:50">
      <c r="A7891">
        <f t="shared" ca="1" si="696"/>
        <v>0.81247901045450954</v>
      </c>
      <c r="R7891">
        <f t="shared" ca="1" si="697"/>
        <v>0.68582826015248188</v>
      </c>
      <c r="AH7891">
        <f t="shared" ca="1" si="698"/>
        <v>10.077316429929866</v>
      </c>
      <c r="AI7891">
        <f t="shared" ca="1" si="699"/>
        <v>0.20308966828202601</v>
      </c>
      <c r="AX7891">
        <f t="shared" ca="1" si="700"/>
        <v>2.0301183324424543</v>
      </c>
    </row>
    <row r="7892" spans="1:50">
      <c r="A7892">
        <f t="shared" ca="1" si="696"/>
        <v>0.29370803586591854</v>
      </c>
      <c r="R7892">
        <f t="shared" ca="1" si="697"/>
        <v>0.53449969548300058</v>
      </c>
      <c r="AH7892">
        <f t="shared" ca="1" si="698"/>
        <v>23.782025251839833</v>
      </c>
      <c r="AI7892">
        <f t="shared" ca="1" si="699"/>
        <v>0.65630890005241793</v>
      </c>
      <c r="AX7892">
        <f t="shared" ca="1" si="700"/>
        <v>6.024275461334831</v>
      </c>
    </row>
    <row r="7893" spans="1:50">
      <c r="A7893">
        <f t="shared" ca="1" si="696"/>
        <v>0.78919595187348046</v>
      </c>
      <c r="R7893">
        <f t="shared" ca="1" si="697"/>
        <v>-4.2469135092434288E-2</v>
      </c>
      <c r="AH7893">
        <f t="shared" ca="1" si="698"/>
        <v>5.6042239443391999</v>
      </c>
      <c r="AI7893">
        <f t="shared" ca="1" si="699"/>
        <v>6.2814652036609631E-2</v>
      </c>
      <c r="AX7893">
        <f t="shared" ca="1" si="700"/>
        <v>8.8596411575744854E-2</v>
      </c>
    </row>
    <row r="7894" spans="1:50">
      <c r="A7894">
        <f t="shared" ca="1" si="696"/>
        <v>0.54088080425853435</v>
      </c>
      <c r="R7894">
        <f t="shared" ca="1" si="697"/>
        <v>0.37193612920621621</v>
      </c>
      <c r="AH7894">
        <f t="shared" ca="1" si="698"/>
        <v>19.93349734061912</v>
      </c>
      <c r="AI7894">
        <f t="shared" ca="1" si="699"/>
        <v>0.5480027089167212</v>
      </c>
      <c r="AX7894">
        <f t="shared" ca="1" si="700"/>
        <v>3.1144415551396802</v>
      </c>
    </row>
    <row r="7895" spans="1:50">
      <c r="A7895">
        <f t="shared" ca="1" si="696"/>
        <v>0.82925386058986195</v>
      </c>
      <c r="R7895">
        <f t="shared" ca="1" si="697"/>
        <v>4.550402031604615E-3</v>
      </c>
      <c r="AH7895">
        <f t="shared" ca="1" si="698"/>
        <v>12.787922868531147</v>
      </c>
      <c r="AI7895">
        <f t="shared" ca="1" si="699"/>
        <v>0.30763065778080645</v>
      </c>
      <c r="AX7895">
        <f t="shared" ca="1" si="700"/>
        <v>2.1829885991011504</v>
      </c>
    </row>
    <row r="7896" spans="1:50">
      <c r="A7896">
        <f t="shared" ca="1" si="696"/>
        <v>0.14008726763467538</v>
      </c>
      <c r="R7896">
        <f t="shared" ca="1" si="697"/>
        <v>1.4462099879477641</v>
      </c>
      <c r="AH7896">
        <f t="shared" ca="1" si="698"/>
        <v>14.480913205319141</v>
      </c>
      <c r="AI7896">
        <f t="shared" ca="1" si="699"/>
        <v>0.36919723663596382</v>
      </c>
      <c r="AX7896">
        <f t="shared" ca="1" si="700"/>
        <v>0.35936683271552056</v>
      </c>
    </row>
    <row r="7897" spans="1:50">
      <c r="A7897">
        <f t="shared" ca="1" si="696"/>
        <v>0.86801523132363145</v>
      </c>
      <c r="R7897">
        <f t="shared" ca="1" si="697"/>
        <v>0.1188727467300901</v>
      </c>
      <c r="AH7897">
        <f t="shared" ca="1" si="698"/>
        <v>9.8635905512421314</v>
      </c>
      <c r="AI7897">
        <f t="shared" ca="1" si="699"/>
        <v>0.1945808371251061</v>
      </c>
      <c r="AX7897">
        <f t="shared" ca="1" si="700"/>
        <v>1.6002763540028422</v>
      </c>
    </row>
    <row r="7898" spans="1:50">
      <c r="A7898">
        <f t="shared" ca="1" si="696"/>
        <v>0.78765410797399038</v>
      </c>
      <c r="R7898">
        <f t="shared" ca="1" si="697"/>
        <v>-0.96904566808875003</v>
      </c>
      <c r="AH7898">
        <f t="shared" ca="1" si="698"/>
        <v>15.24918366814844</v>
      </c>
      <c r="AI7898">
        <f t="shared" ca="1" si="699"/>
        <v>0.3961903821349595</v>
      </c>
      <c r="AX7898">
        <f t="shared" ca="1" si="700"/>
        <v>0.23022041410899136</v>
      </c>
    </row>
    <row r="7899" spans="1:50">
      <c r="A7899">
        <f t="shared" ca="1" si="696"/>
        <v>0.6960216939035575</v>
      </c>
      <c r="R7899">
        <f t="shared" ca="1" si="697"/>
        <v>-1.1810607887472639</v>
      </c>
      <c r="AH7899">
        <f t="shared" ca="1" si="698"/>
        <v>28.232242965823758</v>
      </c>
      <c r="AI7899">
        <f t="shared" ca="1" si="699"/>
        <v>0.76308237685053537</v>
      </c>
      <c r="AX7899">
        <f t="shared" ca="1" si="700"/>
        <v>3.7920277069149382</v>
      </c>
    </row>
    <row r="7900" spans="1:50">
      <c r="A7900">
        <f t="shared" ca="1" si="696"/>
        <v>0.69450919471542116</v>
      </c>
      <c r="R7900">
        <f t="shared" ca="1" si="697"/>
        <v>-0.34256818622211055</v>
      </c>
      <c r="AH7900">
        <f t="shared" ca="1" si="698"/>
        <v>32.049659175822285</v>
      </c>
      <c r="AI7900">
        <f t="shared" ca="1" si="699"/>
        <v>0.83889263214792953</v>
      </c>
      <c r="AX7900">
        <f t="shared" ca="1" si="700"/>
        <v>5.6288595687258551</v>
      </c>
    </row>
    <row r="7901" spans="1:50">
      <c r="A7901">
        <f t="shared" ca="1" si="696"/>
        <v>0.20753072590954502</v>
      </c>
      <c r="R7901">
        <f t="shared" ca="1" si="697"/>
        <v>-1.1986652618434224</v>
      </c>
      <c r="AH7901">
        <f t="shared" ca="1" si="698"/>
        <v>41.433326303882531</v>
      </c>
      <c r="AI7901">
        <f t="shared" ca="1" si="699"/>
        <v>0.96330605089212451</v>
      </c>
      <c r="AX7901">
        <f t="shared" ca="1" si="700"/>
        <v>2.6085570609310493</v>
      </c>
    </row>
    <row r="7902" spans="1:50">
      <c r="A7902">
        <f t="shared" ca="1" si="696"/>
        <v>9.5622809074476178E-2</v>
      </c>
      <c r="R7902">
        <f t="shared" ca="1" si="697"/>
        <v>0.22435299184046073</v>
      </c>
      <c r="AH7902">
        <f t="shared" ca="1" si="698"/>
        <v>3.4948481729192924</v>
      </c>
      <c r="AI7902">
        <f t="shared" ca="1" si="699"/>
        <v>2.4427927503514635E-2</v>
      </c>
      <c r="AX7902">
        <f t="shared" ca="1" si="700"/>
        <v>1.3929039519520101</v>
      </c>
    </row>
    <row r="7903" spans="1:50">
      <c r="A7903">
        <f t="shared" ca="1" si="696"/>
        <v>6.0927076340355102E-2</v>
      </c>
      <c r="R7903">
        <f t="shared" ca="1" si="697"/>
        <v>1.8082880998007393</v>
      </c>
      <c r="AH7903">
        <f t="shared" ca="1" si="698"/>
        <v>40.438623641271377</v>
      </c>
      <c r="AI7903">
        <f t="shared" ca="1" si="699"/>
        <v>0.95429004106337267</v>
      </c>
      <c r="AX7903">
        <f t="shared" ca="1" si="700"/>
        <v>0.75692331595092421</v>
      </c>
    </row>
    <row r="7904" spans="1:50">
      <c r="A7904">
        <f t="shared" ca="1" si="696"/>
        <v>0.4525696451259732</v>
      </c>
      <c r="R7904">
        <f t="shared" ca="1" si="697"/>
        <v>-0.34726213245453258</v>
      </c>
      <c r="AH7904">
        <f t="shared" ca="1" si="698"/>
        <v>10.119501017307776</v>
      </c>
      <c r="AI7904">
        <f t="shared" ca="1" si="699"/>
        <v>0.20477290044574237</v>
      </c>
      <c r="AX7904">
        <f t="shared" ca="1" si="700"/>
        <v>2.327153274557054</v>
      </c>
    </row>
    <row r="7905" spans="1:50">
      <c r="A7905">
        <f t="shared" ca="1" si="696"/>
        <v>0.96917148851096102</v>
      </c>
      <c r="R7905">
        <f t="shared" ca="1" si="697"/>
        <v>0.31670523636369141</v>
      </c>
      <c r="AH7905">
        <f t="shared" ca="1" si="698"/>
        <v>19.724528294393078</v>
      </c>
      <c r="AI7905">
        <f t="shared" ca="1" si="699"/>
        <v>0.54169790650149729</v>
      </c>
      <c r="AX7905">
        <f t="shared" ca="1" si="700"/>
        <v>2.4639451926238789</v>
      </c>
    </row>
    <row r="7906" spans="1:50">
      <c r="A7906">
        <f t="shared" ca="1" si="696"/>
        <v>0.82833306430086961</v>
      </c>
      <c r="R7906">
        <f t="shared" ca="1" si="697"/>
        <v>0.74474026484849354</v>
      </c>
      <c r="AH7906">
        <f t="shared" ca="1" si="698"/>
        <v>17.997710233914006</v>
      </c>
      <c r="AI7906">
        <f t="shared" ca="1" si="699"/>
        <v>0.48792672486373367</v>
      </c>
      <c r="AX7906">
        <f t="shared" ca="1" si="700"/>
        <v>0.13129706558458792</v>
      </c>
    </row>
    <row r="7907" spans="1:50">
      <c r="A7907">
        <f t="shared" ca="1" si="696"/>
        <v>0.87492504195133081</v>
      </c>
      <c r="R7907">
        <f t="shared" ca="1" si="697"/>
        <v>-0.2963618700850747</v>
      </c>
      <c r="AH7907">
        <f t="shared" ca="1" si="698"/>
        <v>16.39591998273842</v>
      </c>
      <c r="AI7907">
        <f t="shared" ca="1" si="699"/>
        <v>0.43538290309674044</v>
      </c>
      <c r="AX7907">
        <f t="shared" ca="1" si="700"/>
        <v>1.2637587646724664</v>
      </c>
    </row>
    <row r="7908" spans="1:50">
      <c r="A7908">
        <f t="shared" ca="1" si="696"/>
        <v>0.28834779943582056</v>
      </c>
      <c r="R7908">
        <f t="shared" ca="1" si="697"/>
        <v>4.4534763504303E-2</v>
      </c>
      <c r="AH7908">
        <f t="shared" ca="1" si="698"/>
        <v>7.4922122247139598</v>
      </c>
      <c r="AI7908">
        <f t="shared" ca="1" si="699"/>
        <v>0.11226648804030659</v>
      </c>
      <c r="AX7908">
        <f t="shared" ca="1" si="700"/>
        <v>1.3299987967195477</v>
      </c>
    </row>
    <row r="7909" spans="1:50">
      <c r="A7909">
        <f t="shared" ca="1" si="696"/>
        <v>0.99095045113603042</v>
      </c>
      <c r="R7909">
        <f t="shared" ca="1" si="697"/>
        <v>2.8424397099150719E-2</v>
      </c>
      <c r="AH7909">
        <f t="shared" ca="1" si="698"/>
        <v>9.0185617014965764</v>
      </c>
      <c r="AI7909">
        <f t="shared" ca="1" si="699"/>
        <v>0.16266891032740161</v>
      </c>
      <c r="AX7909">
        <f t="shared" ca="1" si="700"/>
        <v>2.8894364516520703</v>
      </c>
    </row>
    <row r="7910" spans="1:50">
      <c r="A7910">
        <f t="shared" ca="1" si="696"/>
        <v>0.63796626092909947</v>
      </c>
      <c r="R7910">
        <f t="shared" ca="1" si="697"/>
        <v>-0.38001732297051938</v>
      </c>
      <c r="AH7910">
        <f t="shared" ca="1" si="698"/>
        <v>17.531237826069102</v>
      </c>
      <c r="AI7910">
        <f t="shared" ca="1" si="699"/>
        <v>0.47288974144635698</v>
      </c>
      <c r="AX7910">
        <f t="shared" ca="1" si="700"/>
        <v>4.7084922656985455</v>
      </c>
    </row>
    <row r="7911" spans="1:50">
      <c r="A7911">
        <f t="shared" ca="1" si="696"/>
        <v>0.17936666526839629</v>
      </c>
      <c r="R7911">
        <f t="shared" ca="1" si="697"/>
        <v>1.5990132122817906</v>
      </c>
      <c r="AH7911">
        <f t="shared" ca="1" si="698"/>
        <v>11.060056067239174</v>
      </c>
      <c r="AI7911">
        <f t="shared" ca="1" si="699"/>
        <v>0.24184038325672175</v>
      </c>
      <c r="AX7911">
        <f t="shared" ca="1" si="700"/>
        <v>0.26923248517048026</v>
      </c>
    </row>
    <row r="7912" spans="1:50">
      <c r="A7912">
        <f t="shared" ca="1" si="696"/>
        <v>0.45286897709896301</v>
      </c>
      <c r="R7912">
        <f t="shared" ca="1" si="697"/>
        <v>-6.7012191788835024E-2</v>
      </c>
      <c r="AH7912">
        <f t="shared" ca="1" si="698"/>
        <v>2.707334689822865</v>
      </c>
      <c r="AI7912">
        <f t="shared" ca="1" si="699"/>
        <v>1.4659322245436535E-2</v>
      </c>
      <c r="AX7912">
        <f t="shared" ca="1" si="700"/>
        <v>5.9887673613672359</v>
      </c>
    </row>
    <row r="7913" spans="1:50">
      <c r="A7913">
        <f t="shared" ca="1" si="696"/>
        <v>0.7054573484895591</v>
      </c>
      <c r="R7913">
        <f t="shared" ca="1" si="697"/>
        <v>4.4226194604559822E-2</v>
      </c>
      <c r="AH7913">
        <f t="shared" ca="1" si="698"/>
        <v>23.501629559306039</v>
      </c>
      <c r="AI7913">
        <f t="shared" ca="1" si="699"/>
        <v>0.6489181819938783</v>
      </c>
      <c r="AX7913">
        <f t="shared" ca="1" si="700"/>
        <v>1.1148375433251154</v>
      </c>
    </row>
    <row r="7914" spans="1:50">
      <c r="A7914">
        <f t="shared" ca="1" si="696"/>
        <v>0.52886859386509988</v>
      </c>
      <c r="R7914">
        <f t="shared" ca="1" si="697"/>
        <v>0.81607945095740964</v>
      </c>
      <c r="AH7914">
        <f t="shared" ca="1" si="698"/>
        <v>5.6646388627763882</v>
      </c>
      <c r="AI7914">
        <f t="shared" ca="1" si="699"/>
        <v>6.417626689135314E-2</v>
      </c>
      <c r="AX7914">
        <f t="shared" ca="1" si="700"/>
        <v>4.9536268522867823</v>
      </c>
    </row>
    <row r="7915" spans="1:50">
      <c r="A7915">
        <f t="shared" ca="1" si="696"/>
        <v>0.56036086303435084</v>
      </c>
      <c r="R7915">
        <f t="shared" ca="1" si="697"/>
        <v>-8.168355964453998E-2</v>
      </c>
      <c r="AH7915">
        <f t="shared" ca="1" si="698"/>
        <v>20.482003676859758</v>
      </c>
      <c r="AI7915">
        <f t="shared" ca="1" si="699"/>
        <v>0.56434394653353959</v>
      </c>
      <c r="AX7915">
        <f t="shared" ca="1" si="700"/>
        <v>2.687556014041053</v>
      </c>
    </row>
    <row r="7916" spans="1:50">
      <c r="A7916">
        <f t="shared" ca="1" si="696"/>
        <v>0.88262380735447887</v>
      </c>
      <c r="R7916">
        <f t="shared" ca="1" si="697"/>
        <v>-0.7962014500248078</v>
      </c>
      <c r="AH7916">
        <f t="shared" ca="1" si="698"/>
        <v>14.929010886321869</v>
      </c>
      <c r="AI7916">
        <f t="shared" ca="1" si="699"/>
        <v>0.38501286129413492</v>
      </c>
      <c r="AX7916">
        <f t="shared" ca="1" si="700"/>
        <v>0.72079484045901254</v>
      </c>
    </row>
    <row r="7917" spans="1:50">
      <c r="A7917">
        <f t="shared" ca="1" si="696"/>
        <v>0.75613958388354352</v>
      </c>
      <c r="R7917">
        <f t="shared" ca="1" si="697"/>
        <v>1.468152746342811</v>
      </c>
      <c r="AH7917">
        <f t="shared" ca="1" si="698"/>
        <v>19.742189018963511</v>
      </c>
      <c r="AI7917">
        <f t="shared" ca="1" si="699"/>
        <v>0.5422324373179338</v>
      </c>
      <c r="AX7917">
        <f t="shared" ca="1" si="700"/>
        <v>1.2909495295798095</v>
      </c>
    </row>
    <row r="7918" spans="1:50">
      <c r="A7918">
        <f t="shared" ca="1" si="696"/>
        <v>0.38430485445439344</v>
      </c>
      <c r="R7918">
        <f t="shared" ca="1" si="697"/>
        <v>1.12980841290127</v>
      </c>
      <c r="AH7918">
        <f t="shared" ca="1" si="698"/>
        <v>11.645214773876404</v>
      </c>
      <c r="AI7918">
        <f t="shared" ca="1" si="699"/>
        <v>0.26445522512896558</v>
      </c>
      <c r="AX7918">
        <f t="shared" ca="1" si="700"/>
        <v>1.4858528919581533</v>
      </c>
    </row>
    <row r="7919" spans="1:50">
      <c r="A7919">
        <f t="shared" ca="1" si="696"/>
        <v>0.19764650309413068</v>
      </c>
      <c r="R7919">
        <f t="shared" ca="1" si="697"/>
        <v>-0.41208491234506001</v>
      </c>
      <c r="AH7919">
        <f t="shared" ca="1" si="698"/>
        <v>28.836486256773753</v>
      </c>
      <c r="AI7919">
        <f t="shared" ca="1" si="699"/>
        <v>0.77605284302013688</v>
      </c>
      <c r="AX7919">
        <f t="shared" ca="1" si="700"/>
        <v>1.6497024223125114</v>
      </c>
    </row>
    <row r="7920" spans="1:50">
      <c r="A7920">
        <f t="shared" ca="1" si="696"/>
        <v>8.736652838058856E-2</v>
      </c>
      <c r="R7920">
        <f t="shared" ca="1" si="697"/>
        <v>0.43339993677479927</v>
      </c>
      <c r="AH7920">
        <f t="shared" ca="1" si="698"/>
        <v>15.688777410847948</v>
      </c>
      <c r="AI7920">
        <f t="shared" ca="1" si="699"/>
        <v>0.41137000221883102</v>
      </c>
      <c r="AX7920">
        <f t="shared" ca="1" si="700"/>
        <v>0.3462945923009223</v>
      </c>
    </row>
    <row r="7921" spans="1:50">
      <c r="A7921">
        <f t="shared" ca="1" si="696"/>
        <v>0.99673641541065972</v>
      </c>
      <c r="R7921">
        <f t="shared" ca="1" si="697"/>
        <v>-1.9849114770203373</v>
      </c>
      <c r="AH7921">
        <f t="shared" ca="1" si="698"/>
        <v>32.680028502643495</v>
      </c>
      <c r="AI7921">
        <f t="shared" ca="1" si="699"/>
        <v>0.85000929366537914</v>
      </c>
      <c r="AX7921">
        <f t="shared" ca="1" si="700"/>
        <v>0.45130312278900314</v>
      </c>
    </row>
    <row r="7922" spans="1:50">
      <c r="A7922">
        <f t="shared" ca="1" si="696"/>
        <v>0.13708814942654524</v>
      </c>
      <c r="R7922">
        <f t="shared" ca="1" si="697"/>
        <v>1.2384455161148333</v>
      </c>
      <c r="AH7922">
        <f t="shared" ca="1" si="698"/>
        <v>34.760473002740241</v>
      </c>
      <c r="AI7922">
        <f t="shared" ca="1" si="699"/>
        <v>0.88387840844989551</v>
      </c>
      <c r="AX7922">
        <f t="shared" ca="1" si="700"/>
        <v>0.78287659145626864</v>
      </c>
    </row>
    <row r="7923" spans="1:50">
      <c r="A7923">
        <f t="shared" ca="1" si="696"/>
        <v>0.4615709139811881</v>
      </c>
      <c r="R7923">
        <f t="shared" ca="1" si="697"/>
        <v>0.31793626765445371</v>
      </c>
      <c r="AH7923">
        <f t="shared" ca="1" si="698"/>
        <v>7.9050246241322979</v>
      </c>
      <c r="AI7923">
        <f t="shared" ca="1" si="699"/>
        <v>0.12497882861627596</v>
      </c>
      <c r="AX7923">
        <f t="shared" ca="1" si="700"/>
        <v>5.9526429970213544</v>
      </c>
    </row>
    <row r="7924" spans="1:50">
      <c r="A7924">
        <f t="shared" ca="1" si="696"/>
        <v>8.1236462939498266E-2</v>
      </c>
      <c r="R7924">
        <f t="shared" ca="1" si="697"/>
        <v>1.0660794447825268</v>
      </c>
      <c r="AH7924">
        <f t="shared" ca="1" si="698"/>
        <v>15.656856685597674</v>
      </c>
      <c r="AI7924">
        <f t="shared" ca="1" si="699"/>
        <v>0.41027425364321146</v>
      </c>
      <c r="AX7924">
        <f t="shared" ca="1" si="700"/>
        <v>1.23972677892275</v>
      </c>
    </row>
    <row r="7925" spans="1:50">
      <c r="A7925">
        <f t="shared" ca="1" si="696"/>
        <v>0.5124177834169551</v>
      </c>
      <c r="R7925">
        <f t="shared" ca="1" si="697"/>
        <v>1.2702000476781907</v>
      </c>
      <c r="AH7925">
        <f t="shared" ca="1" si="698"/>
        <v>21.989641217404838</v>
      </c>
      <c r="AI7925">
        <f t="shared" ca="1" si="699"/>
        <v>0.60770990043514705</v>
      </c>
      <c r="AX7925">
        <f t="shared" ca="1" si="700"/>
        <v>0.87920500477473484</v>
      </c>
    </row>
    <row r="7926" spans="1:50">
      <c r="A7926">
        <f t="shared" ca="1" si="696"/>
        <v>0.1981019272832174</v>
      </c>
      <c r="R7926">
        <f t="shared" ca="1" si="697"/>
        <v>-0.22037376157921632</v>
      </c>
      <c r="AH7926">
        <f t="shared" ca="1" si="698"/>
        <v>18.390897734243541</v>
      </c>
      <c r="AI7926">
        <f t="shared" ca="1" si="699"/>
        <v>0.50043232697647499</v>
      </c>
      <c r="AX7926">
        <f t="shared" ca="1" si="700"/>
        <v>5.2947161689294059E-2</v>
      </c>
    </row>
    <row r="7927" spans="1:50">
      <c r="A7927">
        <f t="shared" ca="1" si="696"/>
        <v>0.70368061097938572</v>
      </c>
      <c r="R7927">
        <f t="shared" ca="1" si="697"/>
        <v>-1.419688054053049</v>
      </c>
      <c r="AH7927">
        <f t="shared" ca="1" si="698"/>
        <v>20.167217138828544</v>
      </c>
      <c r="AI7927">
        <f t="shared" ca="1" si="699"/>
        <v>0.55500253337909733</v>
      </c>
      <c r="AX7927">
        <f t="shared" ca="1" si="700"/>
        <v>5.1602164538665072</v>
      </c>
    </row>
    <row r="7928" spans="1:50">
      <c r="A7928">
        <f t="shared" ca="1" si="696"/>
        <v>0.17149708779716855</v>
      </c>
      <c r="R7928">
        <f t="shared" ca="1" si="697"/>
        <v>0.74750345359172043</v>
      </c>
      <c r="AH7928">
        <f t="shared" ca="1" si="698"/>
        <v>10.9372330659466</v>
      </c>
      <c r="AI7928">
        <f t="shared" ca="1" si="699"/>
        <v>0.23705011972791212</v>
      </c>
      <c r="AX7928">
        <f t="shared" ca="1" si="700"/>
        <v>0.88289168652209593</v>
      </c>
    </row>
    <row r="7929" spans="1:50">
      <c r="A7929">
        <f t="shared" ca="1" si="696"/>
        <v>0.55663291605260601</v>
      </c>
      <c r="R7929">
        <f t="shared" ca="1" si="697"/>
        <v>-2.1035616150422571</v>
      </c>
      <c r="AH7929">
        <f t="shared" ca="1" si="698"/>
        <v>15.177012993064864</v>
      </c>
      <c r="AI7929">
        <f t="shared" ca="1" si="699"/>
        <v>0.39367978795741332</v>
      </c>
      <c r="AX7929">
        <f t="shared" ca="1" si="700"/>
        <v>2.959628050175195</v>
      </c>
    </row>
    <row r="7930" spans="1:50">
      <c r="A7930">
        <f t="shared" ca="1" si="696"/>
        <v>0.94517581060129208</v>
      </c>
      <c r="R7930">
        <f t="shared" ca="1" si="697"/>
        <v>-0.7124936507796702</v>
      </c>
      <c r="AH7930">
        <f t="shared" ca="1" si="698"/>
        <v>17.226378818794146</v>
      </c>
      <c r="AI7930">
        <f t="shared" ca="1" si="699"/>
        <v>0.46294487733540757</v>
      </c>
      <c r="AX7930">
        <f t="shared" ca="1" si="700"/>
        <v>0.67888827819792552</v>
      </c>
    </row>
    <row r="7931" spans="1:50">
      <c r="A7931">
        <f t="shared" ca="1" si="696"/>
        <v>0.63355474577840543</v>
      </c>
      <c r="R7931">
        <f t="shared" ca="1" si="697"/>
        <v>0.6366854651886461</v>
      </c>
      <c r="AH7931">
        <f t="shared" ca="1" si="698"/>
        <v>6.1763421799570617</v>
      </c>
      <c r="AI7931">
        <f t="shared" ca="1" si="699"/>
        <v>7.6294405447833502E-2</v>
      </c>
      <c r="AX7931">
        <f t="shared" ca="1" si="700"/>
        <v>0.37369627816178025</v>
      </c>
    </row>
    <row r="7932" spans="1:50">
      <c r="A7932">
        <f t="shared" ca="1" si="696"/>
        <v>0.39555571376561027</v>
      </c>
      <c r="R7932">
        <f t="shared" ca="1" si="697"/>
        <v>0.26105131247769375</v>
      </c>
      <c r="AH7932">
        <f t="shared" ca="1" si="698"/>
        <v>30.262534189338378</v>
      </c>
      <c r="AI7932">
        <f t="shared" ca="1" si="699"/>
        <v>0.80521622168648177</v>
      </c>
      <c r="AX7932">
        <f t="shared" ca="1" si="700"/>
        <v>1.6967261459098639</v>
      </c>
    </row>
    <row r="7933" spans="1:50">
      <c r="A7933">
        <f t="shared" ca="1" si="696"/>
        <v>0.67310913634440894</v>
      </c>
      <c r="R7933">
        <f t="shared" ca="1" si="697"/>
        <v>0.45401930481265013</v>
      </c>
      <c r="AH7933">
        <f t="shared" ca="1" si="698"/>
        <v>33.858545302715534</v>
      </c>
      <c r="AI7933">
        <f t="shared" ca="1" si="699"/>
        <v>0.86972672012775665</v>
      </c>
      <c r="AX7933">
        <f t="shared" ca="1" si="700"/>
        <v>1.8721346909313288</v>
      </c>
    </row>
    <row r="7934" spans="1:50">
      <c r="A7934">
        <f t="shared" ca="1" si="696"/>
        <v>0.54593221762449395</v>
      </c>
      <c r="R7934">
        <f t="shared" ca="1" si="697"/>
        <v>-1.0678307557139195</v>
      </c>
      <c r="AH7934">
        <f t="shared" ca="1" si="698"/>
        <v>9.6888627788202939</v>
      </c>
      <c r="AI7934">
        <f t="shared" ca="1" si="699"/>
        <v>0.18774812389361861</v>
      </c>
      <c r="AX7934">
        <f t="shared" ca="1" si="700"/>
        <v>0.57265246795519875</v>
      </c>
    </row>
    <row r="7935" spans="1:50">
      <c r="A7935">
        <f t="shared" ca="1" si="696"/>
        <v>0.79429969302961712</v>
      </c>
      <c r="R7935">
        <f t="shared" ca="1" si="697"/>
        <v>-0.23025743119166087</v>
      </c>
      <c r="AH7935">
        <f t="shared" ca="1" si="698"/>
        <v>20.753554841607421</v>
      </c>
      <c r="AI7935">
        <f t="shared" ca="1" si="699"/>
        <v>0.57232272279856766</v>
      </c>
      <c r="AX7935">
        <f t="shared" ca="1" si="700"/>
        <v>0.48861372915592283</v>
      </c>
    </row>
    <row r="7936" spans="1:50">
      <c r="A7936">
        <f t="shared" ca="1" si="696"/>
        <v>0.43248250355213658</v>
      </c>
      <c r="R7936">
        <f t="shared" ca="1" si="697"/>
        <v>-0.13876944138942943</v>
      </c>
      <c r="AH7936">
        <f t="shared" ca="1" si="698"/>
        <v>13.049051146714604</v>
      </c>
      <c r="AI7936">
        <f t="shared" ca="1" si="699"/>
        <v>0.3173136894209434</v>
      </c>
      <c r="AX7936">
        <f t="shared" ca="1" si="700"/>
        <v>1.992361794897197</v>
      </c>
    </row>
    <row r="7937" spans="1:50">
      <c r="A7937">
        <f t="shared" ca="1" si="696"/>
        <v>0.39069173909845445</v>
      </c>
      <c r="R7937">
        <f t="shared" ca="1" si="697"/>
        <v>1.0825964353068915</v>
      </c>
      <c r="AH7937">
        <f t="shared" ca="1" si="698"/>
        <v>11.606610564248918</v>
      </c>
      <c r="AI7937">
        <f t="shared" ca="1" si="699"/>
        <v>0.26297382381737866</v>
      </c>
      <c r="AX7937">
        <f t="shared" ca="1" si="700"/>
        <v>0.37057155290180738</v>
      </c>
    </row>
    <row r="7938" spans="1:50">
      <c r="A7938">
        <f t="shared" ca="1" si="696"/>
        <v>0.41065556215912946</v>
      </c>
      <c r="R7938">
        <f t="shared" ca="1" si="697"/>
        <v>-0.59017890206161139</v>
      </c>
      <c r="AH7938">
        <f t="shared" ca="1" si="698"/>
        <v>42.652400206383867</v>
      </c>
      <c r="AI7938">
        <f t="shared" ca="1" si="699"/>
        <v>0.97300638863642608</v>
      </c>
      <c r="AX7938">
        <f t="shared" ca="1" si="700"/>
        <v>0.52026931114928932</v>
      </c>
    </row>
    <row r="7939" spans="1:50">
      <c r="A7939">
        <f t="shared" ref="A7939:A8002" ca="1" si="701">RAND()</f>
        <v>0.29708702009283094</v>
      </c>
      <c r="R7939">
        <f t="shared" ref="R7939:R8002" ca="1" si="702">_xlfn.NORM.INV(RAND(),0,1)</f>
        <v>-0.28476859832446849</v>
      </c>
      <c r="AH7939">
        <f t="shared" ref="AH7939:AH8002" ca="1" si="703">IF(AI7939&lt;$AL$4,$AL$1+SQRT(AI7939*($AL$2-$AL$1)*($AL$3-$AL$1)),$AL$2-SQRT((1-AI7939)*($AL$2-$AL$1)*($AL$2-$AL$3)))</f>
        <v>17.016663960049584</v>
      </c>
      <c r="AI7939">
        <f t="shared" ref="AI7939:AI8002" ca="1" si="704">RAND()</f>
        <v>0.45604977183785411</v>
      </c>
      <c r="AX7939">
        <f t="shared" ref="AX7939:AX8002" ca="1" si="705">-LN(1-RAND())/$AW$2</f>
        <v>4.163426636917241</v>
      </c>
    </row>
    <row r="7940" spans="1:50">
      <c r="A7940">
        <f t="shared" ca="1" si="701"/>
        <v>0.26133959251408034</v>
      </c>
      <c r="R7940">
        <f t="shared" ca="1" si="702"/>
        <v>-1.3007874071639507</v>
      </c>
      <c r="AH7940">
        <f t="shared" ca="1" si="703"/>
        <v>27.681365806535513</v>
      </c>
      <c r="AI7940">
        <f t="shared" ca="1" si="704"/>
        <v>0.75093928386915887</v>
      </c>
      <c r="AX7940">
        <f t="shared" ca="1" si="705"/>
        <v>3.065576037257463</v>
      </c>
    </row>
    <row r="7941" spans="1:50">
      <c r="A7941">
        <f t="shared" ca="1" si="701"/>
        <v>0.58828708282345832</v>
      </c>
      <c r="R7941">
        <f t="shared" ca="1" si="702"/>
        <v>-0.87273118678053729</v>
      </c>
      <c r="AH7941">
        <f t="shared" ca="1" si="703"/>
        <v>9.4672140731754855</v>
      </c>
      <c r="AI7941">
        <f t="shared" ca="1" si="704"/>
        <v>0.17925628461466392</v>
      </c>
      <c r="AX7941">
        <f t="shared" ca="1" si="705"/>
        <v>4.2667600806068977</v>
      </c>
    </row>
    <row r="7942" spans="1:50">
      <c r="A7942">
        <f t="shared" ca="1" si="701"/>
        <v>0.80717846365961154</v>
      </c>
      <c r="R7942">
        <f t="shared" ca="1" si="702"/>
        <v>5.1831198554327586E-2</v>
      </c>
      <c r="AH7942">
        <f t="shared" ca="1" si="703"/>
        <v>28.788956024238804</v>
      </c>
      <c r="AI7942">
        <f t="shared" ca="1" si="704"/>
        <v>0.77504580672916235</v>
      </c>
      <c r="AX7942">
        <f t="shared" ca="1" si="705"/>
        <v>2.0358396879062508</v>
      </c>
    </row>
    <row r="7943" spans="1:50">
      <c r="A7943">
        <f t="shared" ca="1" si="701"/>
        <v>0.66390557680725137</v>
      </c>
      <c r="R7943">
        <f t="shared" ca="1" si="702"/>
        <v>-8.6815790076155655E-2</v>
      </c>
      <c r="AH7943">
        <f t="shared" ca="1" si="703"/>
        <v>25.370484660874205</v>
      </c>
      <c r="AI7943">
        <f t="shared" ca="1" si="704"/>
        <v>0.69669348707988354</v>
      </c>
      <c r="AX7943">
        <f t="shared" ca="1" si="705"/>
        <v>8.2290737475333497E-2</v>
      </c>
    </row>
    <row r="7944" spans="1:50">
      <c r="A7944">
        <f t="shared" ca="1" si="701"/>
        <v>0.34489536553349542</v>
      </c>
      <c r="R7944">
        <f t="shared" ca="1" si="702"/>
        <v>-1.0215153914086141</v>
      </c>
      <c r="AH7944">
        <f t="shared" ca="1" si="703"/>
        <v>8.8940369174073073</v>
      </c>
      <c r="AI7944">
        <f t="shared" ca="1" si="704"/>
        <v>0.15820778537640812</v>
      </c>
      <c r="AX7944">
        <f t="shared" ca="1" si="705"/>
        <v>0.27203324228680581</v>
      </c>
    </row>
    <row r="7945" spans="1:50">
      <c r="A7945">
        <f t="shared" ca="1" si="701"/>
        <v>0.66949360845747785</v>
      </c>
      <c r="R7945">
        <f t="shared" ca="1" si="702"/>
        <v>0.68589907776553138</v>
      </c>
      <c r="AH7945">
        <f t="shared" ca="1" si="703"/>
        <v>27.743605471675817</v>
      </c>
      <c r="AI7945">
        <f t="shared" ca="1" si="704"/>
        <v>0.7523264512997907</v>
      </c>
      <c r="AX7945">
        <f t="shared" ca="1" si="705"/>
        <v>3.8792012828313078</v>
      </c>
    </row>
    <row r="7946" spans="1:50">
      <c r="A7946">
        <f t="shared" ca="1" si="701"/>
        <v>1.3252988396747711E-2</v>
      </c>
      <c r="R7946">
        <f t="shared" ca="1" si="702"/>
        <v>-0.19001110492846995</v>
      </c>
      <c r="AH7946">
        <f t="shared" ca="1" si="703"/>
        <v>6.4986002328416701</v>
      </c>
      <c r="AI7946">
        <f t="shared" ca="1" si="704"/>
        <v>8.4463609972579623E-2</v>
      </c>
      <c r="AX7946">
        <f t="shared" ca="1" si="705"/>
        <v>0.19017243354814709</v>
      </c>
    </row>
    <row r="7947" spans="1:50">
      <c r="A7947">
        <f t="shared" ca="1" si="701"/>
        <v>6.5596172573114453E-2</v>
      </c>
      <c r="R7947">
        <f t="shared" ca="1" si="702"/>
        <v>0.90913284014076234</v>
      </c>
      <c r="AH7947">
        <f t="shared" ca="1" si="703"/>
        <v>28.322014574473513</v>
      </c>
      <c r="AI7947">
        <f t="shared" ca="1" si="704"/>
        <v>0.76503247394533058</v>
      </c>
      <c r="AX7947">
        <f t="shared" ca="1" si="705"/>
        <v>0.25377775333175662</v>
      </c>
    </row>
    <row r="7948" spans="1:50">
      <c r="A7948">
        <f t="shared" ca="1" si="701"/>
        <v>0.61200460513570842</v>
      </c>
      <c r="R7948">
        <f t="shared" ca="1" si="702"/>
        <v>0.22239290087391406</v>
      </c>
      <c r="AH7948">
        <f t="shared" ca="1" si="703"/>
        <v>1.9488878786182917</v>
      </c>
      <c r="AI7948">
        <f t="shared" ca="1" si="704"/>
        <v>7.5963279268506101E-3</v>
      </c>
      <c r="AX7948">
        <f t="shared" ca="1" si="705"/>
        <v>0.81912362502654434</v>
      </c>
    </row>
    <row r="7949" spans="1:50">
      <c r="A7949">
        <f t="shared" ca="1" si="701"/>
        <v>0.38411578714409533</v>
      </c>
      <c r="R7949">
        <f t="shared" ca="1" si="702"/>
        <v>0.44486482398092586</v>
      </c>
      <c r="AH7949">
        <f t="shared" ca="1" si="703"/>
        <v>12.341109426364369</v>
      </c>
      <c r="AI7949">
        <f t="shared" ca="1" si="704"/>
        <v>0.29090398038146859</v>
      </c>
      <c r="AX7949">
        <f t="shared" ca="1" si="705"/>
        <v>0.23232259711675995</v>
      </c>
    </row>
    <row r="7950" spans="1:50">
      <c r="A7950">
        <f t="shared" ca="1" si="701"/>
        <v>0.87636905948709376</v>
      </c>
      <c r="R7950">
        <f t="shared" ca="1" si="702"/>
        <v>0.30290079316233071</v>
      </c>
      <c r="AH7950">
        <f t="shared" ca="1" si="703"/>
        <v>27.739763911928083</v>
      </c>
      <c r="AI7950">
        <f t="shared" ca="1" si="704"/>
        <v>0.75224094465165037</v>
      </c>
      <c r="AX7950">
        <f t="shared" ca="1" si="705"/>
        <v>0.63603618303936182</v>
      </c>
    </row>
    <row r="7951" spans="1:50">
      <c r="A7951">
        <f t="shared" ca="1" si="701"/>
        <v>0.78166579554729854</v>
      </c>
      <c r="R7951">
        <f t="shared" ca="1" si="702"/>
        <v>-1.3796031744019159</v>
      </c>
      <c r="AH7951">
        <f t="shared" ca="1" si="703"/>
        <v>8.3745022841630856</v>
      </c>
      <c r="AI7951">
        <f t="shared" ca="1" si="704"/>
        <v>0.14026457701490547</v>
      </c>
      <c r="AX7951">
        <f t="shared" ca="1" si="705"/>
        <v>0.25278729303515385</v>
      </c>
    </row>
    <row r="7952" spans="1:50">
      <c r="A7952">
        <f t="shared" ca="1" si="701"/>
        <v>0.8919186062041714</v>
      </c>
      <c r="R7952">
        <f t="shared" ca="1" si="702"/>
        <v>-9.0535700103544212E-2</v>
      </c>
      <c r="AH7952">
        <f t="shared" ca="1" si="703"/>
        <v>32.616798087175511</v>
      </c>
      <c r="AI7952">
        <f t="shared" ca="1" si="704"/>
        <v>0.84891214562898742</v>
      </c>
      <c r="AX7952">
        <f t="shared" ca="1" si="705"/>
        <v>0.22086759872096731</v>
      </c>
    </row>
    <row r="7953" spans="1:50">
      <c r="A7953">
        <f t="shared" ca="1" si="701"/>
        <v>0.60511016138366425</v>
      </c>
      <c r="R7953">
        <f t="shared" ca="1" si="702"/>
        <v>0.22148472132369654</v>
      </c>
      <c r="AH7953">
        <f t="shared" ca="1" si="703"/>
        <v>12.154073255274461</v>
      </c>
      <c r="AI7953">
        <f t="shared" ca="1" si="704"/>
        <v>0.28384291441643394</v>
      </c>
      <c r="AX7953">
        <f t="shared" ca="1" si="705"/>
        <v>0.40193676885990209</v>
      </c>
    </row>
    <row r="7954" spans="1:50">
      <c r="A7954">
        <f t="shared" ca="1" si="701"/>
        <v>0.76470857035065176</v>
      </c>
      <c r="R7954">
        <f t="shared" ca="1" si="702"/>
        <v>-0.1559506337630561</v>
      </c>
      <c r="AH7954">
        <f t="shared" ca="1" si="703"/>
        <v>42.367305373225058</v>
      </c>
      <c r="AI7954">
        <f t="shared" ca="1" si="704"/>
        <v>0.97087098636720048</v>
      </c>
      <c r="AX7954">
        <f t="shared" ca="1" si="705"/>
        <v>4.9667487197920641</v>
      </c>
    </row>
    <row r="7955" spans="1:50">
      <c r="A7955">
        <f t="shared" ca="1" si="701"/>
        <v>0.16083758944173732</v>
      </c>
      <c r="R7955">
        <f t="shared" ca="1" si="702"/>
        <v>0.80426260197247812</v>
      </c>
      <c r="AH7955">
        <f t="shared" ca="1" si="703"/>
        <v>6.2117743412637649</v>
      </c>
      <c r="AI7955">
        <f t="shared" ca="1" si="704"/>
        <v>7.7172280933565762E-2</v>
      </c>
      <c r="AX7955">
        <f t="shared" ca="1" si="705"/>
        <v>4.3635004641367523</v>
      </c>
    </row>
    <row r="7956" spans="1:50">
      <c r="A7956">
        <f t="shared" ca="1" si="701"/>
        <v>0.78318833706189428</v>
      </c>
      <c r="R7956">
        <f t="shared" ca="1" si="702"/>
        <v>1.291799833568708</v>
      </c>
      <c r="AH7956">
        <f t="shared" ca="1" si="703"/>
        <v>29.612556073992998</v>
      </c>
      <c r="AI7956">
        <f t="shared" ca="1" si="704"/>
        <v>0.79217606508196015</v>
      </c>
      <c r="AX7956">
        <f t="shared" ca="1" si="705"/>
        <v>1.2745804382186841</v>
      </c>
    </row>
    <row r="7957" spans="1:50">
      <c r="A7957">
        <f t="shared" ca="1" si="701"/>
        <v>0.91860325260321574</v>
      </c>
      <c r="R7957">
        <f t="shared" ca="1" si="702"/>
        <v>9.3426857692650231E-2</v>
      </c>
      <c r="AH7957">
        <f t="shared" ca="1" si="703"/>
        <v>19.934889799083244</v>
      </c>
      <c r="AI7957">
        <f t="shared" ca="1" si="704"/>
        <v>0.54804457430336562</v>
      </c>
      <c r="AX7957">
        <f t="shared" ca="1" si="705"/>
        <v>0.36089774507509442</v>
      </c>
    </row>
    <row r="7958" spans="1:50">
      <c r="A7958">
        <f t="shared" ca="1" si="701"/>
        <v>0.97855475960002403</v>
      </c>
      <c r="R7958">
        <f t="shared" ca="1" si="702"/>
        <v>-2.8500111250685958</v>
      </c>
      <c r="AH7958">
        <f t="shared" ca="1" si="703"/>
        <v>14.962029775287739</v>
      </c>
      <c r="AI7958">
        <f t="shared" ca="1" si="704"/>
        <v>0.38617032126608852</v>
      </c>
      <c r="AX7958">
        <f t="shared" ca="1" si="705"/>
        <v>3.9207892477079258</v>
      </c>
    </row>
    <row r="7959" spans="1:50">
      <c r="A7959">
        <f t="shared" ca="1" si="701"/>
        <v>0.66911634189103597</v>
      </c>
      <c r="R7959">
        <f t="shared" ca="1" si="702"/>
        <v>0.94367015023456646</v>
      </c>
      <c r="AH7959">
        <f t="shared" ca="1" si="703"/>
        <v>22.750891683054132</v>
      </c>
      <c r="AI7959">
        <f t="shared" ca="1" si="704"/>
        <v>0.62874304796567582</v>
      </c>
      <c r="AX7959">
        <f t="shared" ca="1" si="705"/>
        <v>3.2492439234506341</v>
      </c>
    </row>
    <row r="7960" spans="1:50">
      <c r="A7960">
        <f t="shared" ca="1" si="701"/>
        <v>0.61636818467499788</v>
      </c>
      <c r="R7960">
        <f t="shared" ca="1" si="702"/>
        <v>-0.30881795693170233</v>
      </c>
      <c r="AH7960">
        <f t="shared" ca="1" si="703"/>
        <v>38.577151998438403</v>
      </c>
      <c r="AI7960">
        <f t="shared" ca="1" si="704"/>
        <v>0.93475927176661011</v>
      </c>
      <c r="AX7960">
        <f t="shared" ca="1" si="705"/>
        <v>1.9407485313151001</v>
      </c>
    </row>
    <row r="7961" spans="1:50">
      <c r="A7961">
        <f t="shared" ca="1" si="701"/>
        <v>9.2494007978049075E-2</v>
      </c>
      <c r="R7961">
        <f t="shared" ca="1" si="702"/>
        <v>-4.9085170610298524E-2</v>
      </c>
      <c r="AH7961">
        <f t="shared" ca="1" si="703"/>
        <v>26.135204194523528</v>
      </c>
      <c r="AI7961">
        <f t="shared" ca="1" si="704"/>
        <v>0.71523576058145633</v>
      </c>
      <c r="AX7961">
        <f t="shared" ca="1" si="705"/>
        <v>1.698291951364316</v>
      </c>
    </row>
    <row r="7962" spans="1:50">
      <c r="A7962">
        <f t="shared" ca="1" si="701"/>
        <v>0.48744936398884309</v>
      </c>
      <c r="R7962">
        <f t="shared" ca="1" si="702"/>
        <v>0.60547843631258391</v>
      </c>
      <c r="AH7962">
        <f t="shared" ca="1" si="703"/>
        <v>30.411164480652548</v>
      </c>
      <c r="AI7962">
        <f t="shared" ca="1" si="704"/>
        <v>0.80813876149797581</v>
      </c>
      <c r="AX7962">
        <f t="shared" ca="1" si="705"/>
        <v>3.3884829836736796</v>
      </c>
    </row>
    <row r="7963" spans="1:50">
      <c r="A7963">
        <f t="shared" ca="1" si="701"/>
        <v>0.39215954533082975</v>
      </c>
      <c r="R7963">
        <f t="shared" ca="1" si="702"/>
        <v>-0.11477294504692163</v>
      </c>
      <c r="AH7963">
        <f t="shared" ca="1" si="703"/>
        <v>18.563086079066732</v>
      </c>
      <c r="AI7963">
        <f t="shared" ca="1" si="704"/>
        <v>0.50586022156391608</v>
      </c>
      <c r="AX7963">
        <f t="shared" ca="1" si="705"/>
        <v>0.22233236241188475</v>
      </c>
    </row>
    <row r="7964" spans="1:50">
      <c r="A7964">
        <f t="shared" ca="1" si="701"/>
        <v>0.18734772825237422</v>
      </c>
      <c r="R7964">
        <f t="shared" ca="1" si="702"/>
        <v>0.68102340471908462</v>
      </c>
      <c r="AH7964">
        <f t="shared" ca="1" si="703"/>
        <v>38.679501705717797</v>
      </c>
      <c r="AI7964">
        <f t="shared" ca="1" si="704"/>
        <v>0.93592315918457691</v>
      </c>
      <c r="AX7964">
        <f t="shared" ca="1" si="705"/>
        <v>0.5155845846262348</v>
      </c>
    </row>
    <row r="7965" spans="1:50">
      <c r="A7965">
        <f t="shared" ca="1" si="701"/>
        <v>0.55379820699383075</v>
      </c>
      <c r="R7965">
        <f t="shared" ca="1" si="702"/>
        <v>-0.44370409220075485</v>
      </c>
      <c r="AH7965">
        <f t="shared" ca="1" si="703"/>
        <v>20.203056599777572</v>
      </c>
      <c r="AI7965">
        <f t="shared" ca="1" si="704"/>
        <v>0.55607108200197064</v>
      </c>
      <c r="AX7965">
        <f t="shared" ca="1" si="705"/>
        <v>1.5266388436877991</v>
      </c>
    </row>
    <row r="7966" spans="1:50">
      <c r="A7966">
        <f t="shared" ca="1" si="701"/>
        <v>0.88093545729121647</v>
      </c>
      <c r="R7966">
        <f t="shared" ca="1" si="702"/>
        <v>-0.40350969971067818</v>
      </c>
      <c r="AH7966">
        <f t="shared" ca="1" si="703"/>
        <v>25.160316733649097</v>
      </c>
      <c r="AI7966">
        <f t="shared" ca="1" si="704"/>
        <v>0.69149506761368351</v>
      </c>
      <c r="AX7966">
        <f t="shared" ca="1" si="705"/>
        <v>3.714619650067851</v>
      </c>
    </row>
    <row r="7967" spans="1:50">
      <c r="A7967">
        <f t="shared" ca="1" si="701"/>
        <v>0.76420921646164075</v>
      </c>
      <c r="R7967">
        <f t="shared" ca="1" si="702"/>
        <v>6.2905213491952161E-2</v>
      </c>
      <c r="AH7967">
        <f t="shared" ca="1" si="703"/>
        <v>12.201965393362798</v>
      </c>
      <c r="AI7967">
        <f t="shared" ca="1" si="704"/>
        <v>0.28565428993772823</v>
      </c>
      <c r="AX7967">
        <f t="shared" ca="1" si="705"/>
        <v>3.2511077639915547</v>
      </c>
    </row>
    <row r="7968" spans="1:50">
      <c r="A7968">
        <f t="shared" ca="1" si="701"/>
        <v>0.80695925238311894</v>
      </c>
      <c r="R7968">
        <f t="shared" ca="1" si="702"/>
        <v>1.031192650074868</v>
      </c>
      <c r="AH7968">
        <f t="shared" ca="1" si="703"/>
        <v>26.922740307131651</v>
      </c>
      <c r="AI7968">
        <f t="shared" ca="1" si="704"/>
        <v>0.73372004253395695</v>
      </c>
      <c r="AX7968">
        <f t="shared" ca="1" si="705"/>
        <v>2.0483559844455361</v>
      </c>
    </row>
    <row r="7969" spans="1:50">
      <c r="A7969">
        <f t="shared" ca="1" si="701"/>
        <v>0.51564973415805115</v>
      </c>
      <c r="R7969">
        <f t="shared" ca="1" si="702"/>
        <v>0.69091958021338018</v>
      </c>
      <c r="AH7969">
        <f t="shared" ca="1" si="703"/>
        <v>13.135088927981883</v>
      </c>
      <c r="AI7969">
        <f t="shared" ca="1" si="704"/>
        <v>0.3204891658260981</v>
      </c>
      <c r="AX7969">
        <f t="shared" ca="1" si="705"/>
        <v>0.33935850536925793</v>
      </c>
    </row>
    <row r="7970" spans="1:50">
      <c r="A7970">
        <f t="shared" ca="1" si="701"/>
        <v>0.12242337313433804</v>
      </c>
      <c r="R7970">
        <f t="shared" ca="1" si="702"/>
        <v>0.97086738055691846</v>
      </c>
      <c r="AH7970">
        <f t="shared" ca="1" si="703"/>
        <v>17.109847902268626</v>
      </c>
      <c r="AI7970">
        <f t="shared" ca="1" si="704"/>
        <v>0.45911894749404825</v>
      </c>
      <c r="AX7970">
        <f t="shared" ca="1" si="705"/>
        <v>1.3115548206041936</v>
      </c>
    </row>
    <row r="7971" spans="1:50">
      <c r="A7971">
        <f t="shared" ca="1" si="701"/>
        <v>0.26294561510664616</v>
      </c>
      <c r="R7971">
        <f t="shared" ca="1" si="702"/>
        <v>0.42369022481502588</v>
      </c>
      <c r="AH7971">
        <f t="shared" ca="1" si="703"/>
        <v>5.1795517057130285</v>
      </c>
      <c r="AI7971">
        <f t="shared" ca="1" si="704"/>
        <v>5.3655511744309492E-2</v>
      </c>
      <c r="AX7971">
        <f t="shared" ca="1" si="705"/>
        <v>1.0938332068354655</v>
      </c>
    </row>
    <row r="7972" spans="1:50">
      <c r="A7972">
        <f t="shared" ca="1" si="701"/>
        <v>0.29640892809694719</v>
      </c>
      <c r="R7972">
        <f t="shared" ca="1" si="702"/>
        <v>-0.49518089682503297</v>
      </c>
      <c r="AH7972">
        <f t="shared" ca="1" si="703"/>
        <v>32.485054903050631</v>
      </c>
      <c r="AI7972">
        <f t="shared" ca="1" si="704"/>
        <v>0.84661334912542463</v>
      </c>
      <c r="AX7972">
        <f t="shared" ca="1" si="705"/>
        <v>0.36104961552950121</v>
      </c>
    </row>
    <row r="7973" spans="1:50">
      <c r="A7973">
        <f t="shared" ca="1" si="701"/>
        <v>0.64386871892485631</v>
      </c>
      <c r="R7973">
        <f t="shared" ca="1" si="702"/>
        <v>-1.5675275976456313</v>
      </c>
      <c r="AH7973">
        <f t="shared" ca="1" si="703"/>
        <v>13.708971243233819</v>
      </c>
      <c r="AI7973">
        <f t="shared" ca="1" si="704"/>
        <v>0.341480615887785</v>
      </c>
      <c r="AX7973">
        <f t="shared" ca="1" si="705"/>
        <v>6.5652956202417752</v>
      </c>
    </row>
    <row r="7974" spans="1:50">
      <c r="A7974">
        <f t="shared" ca="1" si="701"/>
        <v>0.33251746920457548</v>
      </c>
      <c r="R7974">
        <f t="shared" ca="1" si="702"/>
        <v>-0.84932111900256879</v>
      </c>
      <c r="AH7974">
        <f t="shared" ca="1" si="703"/>
        <v>4.6884997650289817</v>
      </c>
      <c r="AI7974">
        <f t="shared" ca="1" si="704"/>
        <v>4.396406009335363E-2</v>
      </c>
      <c r="AX7974">
        <f t="shared" ca="1" si="705"/>
        <v>1.0112129773787872</v>
      </c>
    </row>
    <row r="7975" spans="1:50">
      <c r="A7975">
        <f t="shared" ca="1" si="701"/>
        <v>0.60595906574923941</v>
      </c>
      <c r="R7975">
        <f t="shared" ca="1" si="702"/>
        <v>-0.52172556994475394</v>
      </c>
      <c r="AH7975">
        <f t="shared" ca="1" si="703"/>
        <v>13.578678869762058</v>
      </c>
      <c r="AI7975">
        <f t="shared" ca="1" si="704"/>
        <v>0.3367436835640415</v>
      </c>
      <c r="AX7975">
        <f t="shared" ca="1" si="705"/>
        <v>1.9501918396464102</v>
      </c>
    </row>
    <row r="7976" spans="1:50">
      <c r="A7976">
        <f t="shared" ca="1" si="701"/>
        <v>0.90264403947751692</v>
      </c>
      <c r="R7976">
        <f t="shared" ca="1" si="702"/>
        <v>0.27314638913303291</v>
      </c>
      <c r="AH7976">
        <f t="shared" ca="1" si="703"/>
        <v>7.5196726629420327</v>
      </c>
      <c r="AI7976">
        <f t="shared" ca="1" si="704"/>
        <v>0.11309095391559543</v>
      </c>
      <c r="AX7976">
        <f t="shared" ca="1" si="705"/>
        <v>2.0479473810045454</v>
      </c>
    </row>
    <row r="7977" spans="1:50">
      <c r="A7977">
        <f t="shared" ca="1" si="701"/>
        <v>0.74492078878241941</v>
      </c>
      <c r="R7977">
        <f t="shared" ca="1" si="702"/>
        <v>-0.76472423336865314</v>
      </c>
      <c r="AH7977">
        <f t="shared" ca="1" si="703"/>
        <v>6.3741815612795971</v>
      </c>
      <c r="AI7977">
        <f t="shared" ca="1" si="704"/>
        <v>8.1260381152313599E-2</v>
      </c>
      <c r="AX7977">
        <f t="shared" ca="1" si="705"/>
        <v>0.15847671976855154</v>
      </c>
    </row>
    <row r="7978" spans="1:50">
      <c r="A7978">
        <f t="shared" ca="1" si="701"/>
        <v>0.36128816499540206</v>
      </c>
      <c r="R7978">
        <f t="shared" ca="1" si="702"/>
        <v>0.22985799359997322</v>
      </c>
      <c r="AH7978">
        <f t="shared" ca="1" si="703"/>
        <v>14.722877108780921</v>
      </c>
      <c r="AI7978">
        <f t="shared" ca="1" si="704"/>
        <v>0.37776230025891344</v>
      </c>
      <c r="AX7978">
        <f t="shared" ca="1" si="705"/>
        <v>1.4275754694803218</v>
      </c>
    </row>
    <row r="7979" spans="1:50">
      <c r="A7979">
        <f t="shared" ca="1" si="701"/>
        <v>0.71450384213273366</v>
      </c>
      <c r="R7979">
        <f t="shared" ca="1" si="702"/>
        <v>-1.4346859333669268</v>
      </c>
      <c r="AH7979">
        <f t="shared" ca="1" si="703"/>
        <v>5.7134784616012784</v>
      </c>
      <c r="AI7979">
        <f t="shared" ca="1" si="704"/>
        <v>6.5287672262363428E-2</v>
      </c>
      <c r="AX7979">
        <f t="shared" ca="1" si="705"/>
        <v>3.7352009846860583</v>
      </c>
    </row>
    <row r="7980" spans="1:50">
      <c r="A7980">
        <f t="shared" ca="1" si="701"/>
        <v>0.68664762341026842</v>
      </c>
      <c r="R7980">
        <f t="shared" ca="1" si="702"/>
        <v>-0.79593087074063529</v>
      </c>
      <c r="AH7980">
        <f t="shared" ca="1" si="703"/>
        <v>14.407601854901891</v>
      </c>
      <c r="AI7980">
        <f t="shared" ca="1" si="704"/>
        <v>0.36659059714040831</v>
      </c>
      <c r="AX7980">
        <f t="shared" ca="1" si="705"/>
        <v>0.57511082492621202</v>
      </c>
    </row>
    <row r="7981" spans="1:50">
      <c r="A7981">
        <f t="shared" ca="1" si="701"/>
        <v>0.58099536045443068</v>
      </c>
      <c r="R7981">
        <f t="shared" ca="1" si="702"/>
        <v>0.32395078659209869</v>
      </c>
      <c r="AH7981">
        <f t="shared" ca="1" si="703"/>
        <v>38.17387350198748</v>
      </c>
      <c r="AI7981">
        <f t="shared" ca="1" si="704"/>
        <v>0.93007136602650309</v>
      </c>
      <c r="AX7981">
        <f t="shared" ca="1" si="705"/>
        <v>0.88697095800536363</v>
      </c>
    </row>
    <row r="7982" spans="1:50">
      <c r="A7982">
        <f t="shared" ca="1" si="701"/>
        <v>0.74885249164756307</v>
      </c>
      <c r="R7982">
        <f t="shared" ca="1" si="702"/>
        <v>1.194002032380244</v>
      </c>
      <c r="AH7982">
        <f t="shared" ca="1" si="703"/>
        <v>12.613498542465329</v>
      </c>
      <c r="AI7982">
        <f t="shared" ca="1" si="704"/>
        <v>0.30112475438287889</v>
      </c>
      <c r="AX7982">
        <f t="shared" ca="1" si="705"/>
        <v>6.6047314421273242</v>
      </c>
    </row>
    <row r="7983" spans="1:50">
      <c r="A7983">
        <f t="shared" ca="1" si="701"/>
        <v>0.90636424443284458</v>
      </c>
      <c r="R7983">
        <f t="shared" ca="1" si="702"/>
        <v>-0.61031906176354678</v>
      </c>
      <c r="AH7983">
        <f t="shared" ca="1" si="703"/>
        <v>28.123616390115799</v>
      </c>
      <c r="AI7983">
        <f t="shared" ca="1" si="704"/>
        <v>0.76071192007659494</v>
      </c>
      <c r="AX7983">
        <f t="shared" ca="1" si="705"/>
        <v>9.7251469323153188</v>
      </c>
    </row>
    <row r="7984" spans="1:50">
      <c r="A7984">
        <f t="shared" ca="1" si="701"/>
        <v>0.80895010966413694</v>
      </c>
      <c r="R7984">
        <f t="shared" ca="1" si="702"/>
        <v>-4.9818438919642744E-2</v>
      </c>
      <c r="AH7984">
        <f t="shared" ca="1" si="703"/>
        <v>19.378690204282655</v>
      </c>
      <c r="AI7984">
        <f t="shared" ca="1" si="704"/>
        <v>0.53116769319735258</v>
      </c>
      <c r="AX7984">
        <f t="shared" ca="1" si="705"/>
        <v>0.85772009376921721</v>
      </c>
    </row>
    <row r="7985" spans="1:50">
      <c r="A7985">
        <f t="shared" ca="1" si="701"/>
        <v>0.56556443274950985</v>
      </c>
      <c r="R7985">
        <f t="shared" ca="1" si="702"/>
        <v>-0.48255557005991595</v>
      </c>
      <c r="AH7985">
        <f t="shared" ca="1" si="703"/>
        <v>18.033490037491582</v>
      </c>
      <c r="AI7985">
        <f t="shared" ca="1" si="704"/>
        <v>0.48907112040842504</v>
      </c>
      <c r="AX7985">
        <f t="shared" ca="1" si="705"/>
        <v>1.9285272379277851</v>
      </c>
    </row>
    <row r="7986" spans="1:50">
      <c r="A7986">
        <f t="shared" ca="1" si="701"/>
        <v>8.2045625149733015E-2</v>
      </c>
      <c r="R7986">
        <f t="shared" ca="1" si="702"/>
        <v>0.49079125957336073</v>
      </c>
      <c r="AH7986">
        <f t="shared" ca="1" si="703"/>
        <v>18.953295966436556</v>
      </c>
      <c r="AI7986">
        <f t="shared" ca="1" si="704"/>
        <v>0.51805108432615765</v>
      </c>
      <c r="AX7986">
        <f t="shared" ca="1" si="705"/>
        <v>0.75328887499093489</v>
      </c>
    </row>
    <row r="7987" spans="1:50">
      <c r="A7987">
        <f t="shared" ca="1" si="701"/>
        <v>0.24776098140818503</v>
      </c>
      <c r="R7987">
        <f t="shared" ca="1" si="702"/>
        <v>-1.5703226347190442</v>
      </c>
      <c r="AH7987">
        <f t="shared" ca="1" si="703"/>
        <v>16.196406834222472</v>
      </c>
      <c r="AI7987">
        <f t="shared" ca="1" si="704"/>
        <v>0.42865854454129937</v>
      </c>
      <c r="AX7987">
        <f t="shared" ca="1" si="705"/>
        <v>6.3278677906395302</v>
      </c>
    </row>
    <row r="7988" spans="1:50">
      <c r="A7988">
        <f t="shared" ca="1" si="701"/>
        <v>0.45273438064464411</v>
      </c>
      <c r="R7988">
        <f t="shared" ca="1" si="702"/>
        <v>2.5835033518020438</v>
      </c>
      <c r="AH7988">
        <f t="shared" ca="1" si="703"/>
        <v>10.534113069668059</v>
      </c>
      <c r="AI7988">
        <f t="shared" ca="1" si="704"/>
        <v>0.22122188440112733</v>
      </c>
      <c r="AX7988">
        <f t="shared" ca="1" si="705"/>
        <v>0.52995507679305054</v>
      </c>
    </row>
    <row r="7989" spans="1:50">
      <c r="A7989">
        <f t="shared" ca="1" si="701"/>
        <v>0.41858262140620461</v>
      </c>
      <c r="R7989">
        <f t="shared" ca="1" si="702"/>
        <v>0.11942865973473531</v>
      </c>
      <c r="AH7989">
        <f t="shared" ca="1" si="703"/>
        <v>23.338040330170209</v>
      </c>
      <c r="AI7989">
        <f t="shared" ca="1" si="704"/>
        <v>0.64456995328218492</v>
      </c>
      <c r="AX7989">
        <f t="shared" ca="1" si="705"/>
        <v>3.5135382617324433</v>
      </c>
    </row>
    <row r="7990" spans="1:50">
      <c r="A7990">
        <f t="shared" ca="1" si="701"/>
        <v>0.47620227681029026</v>
      </c>
      <c r="R7990">
        <f t="shared" ca="1" si="702"/>
        <v>-1.0512703155758336</v>
      </c>
      <c r="AH7990">
        <f t="shared" ca="1" si="703"/>
        <v>27.209485129144387</v>
      </c>
      <c r="AI7990">
        <f t="shared" ca="1" si="704"/>
        <v>0.74029621596065454</v>
      </c>
      <c r="AX7990">
        <f t="shared" ca="1" si="705"/>
        <v>0.57206497796481948</v>
      </c>
    </row>
    <row r="7991" spans="1:50">
      <c r="A7991">
        <f t="shared" ca="1" si="701"/>
        <v>0.88276695677345596</v>
      </c>
      <c r="R7991">
        <f t="shared" ca="1" si="702"/>
        <v>-0.63515370054160392</v>
      </c>
      <c r="AH7991">
        <f t="shared" ca="1" si="703"/>
        <v>6.4241176689324693</v>
      </c>
      <c r="AI7991">
        <f t="shared" ca="1" si="704"/>
        <v>8.2538575648580692E-2</v>
      </c>
      <c r="AX7991">
        <f t="shared" ca="1" si="705"/>
        <v>3.9857706820699623</v>
      </c>
    </row>
    <row r="7992" spans="1:50">
      <c r="A7992">
        <f t="shared" ca="1" si="701"/>
        <v>0.89734520530785289</v>
      </c>
      <c r="R7992">
        <f t="shared" ca="1" si="702"/>
        <v>-0.18257127405637927</v>
      </c>
      <c r="AH7992">
        <f t="shared" ca="1" si="703"/>
        <v>13.245892866374085</v>
      </c>
      <c r="AI7992">
        <f t="shared" ca="1" si="704"/>
        <v>0.32456780440497435</v>
      </c>
      <c r="AX7992">
        <f t="shared" ca="1" si="705"/>
        <v>1.2592361362013069</v>
      </c>
    </row>
    <row r="7993" spans="1:50">
      <c r="A7993">
        <f t="shared" ca="1" si="701"/>
        <v>0.67179350808783578</v>
      </c>
      <c r="R7993">
        <f t="shared" ca="1" si="702"/>
        <v>-1.0240838310265139</v>
      </c>
      <c r="AH7993">
        <f t="shared" ca="1" si="703"/>
        <v>13.866528070310849</v>
      </c>
      <c r="AI7993">
        <f t="shared" ca="1" si="704"/>
        <v>0.34718610315318299</v>
      </c>
      <c r="AX7993">
        <f t="shared" ca="1" si="705"/>
        <v>0.75651315115402595</v>
      </c>
    </row>
    <row r="7994" spans="1:50">
      <c r="A7994">
        <f t="shared" ca="1" si="701"/>
        <v>0.27232967207040693</v>
      </c>
      <c r="R7994">
        <f t="shared" ca="1" si="702"/>
        <v>-1.3903088016176006</v>
      </c>
      <c r="AH7994">
        <f t="shared" ca="1" si="703"/>
        <v>18.553575695411691</v>
      </c>
      <c r="AI7994">
        <f t="shared" ca="1" si="704"/>
        <v>0.50556119922789888</v>
      </c>
      <c r="AX7994">
        <f t="shared" ca="1" si="705"/>
        <v>1.0134955885886974</v>
      </c>
    </row>
    <row r="7995" spans="1:50">
      <c r="A7995">
        <f t="shared" ca="1" si="701"/>
        <v>0.53234213289970223</v>
      </c>
      <c r="R7995">
        <f t="shared" ca="1" si="702"/>
        <v>-0.13831453174547381</v>
      </c>
      <c r="AH7995">
        <f t="shared" ca="1" si="703"/>
        <v>20.44317473185599</v>
      </c>
      <c r="AI7995">
        <f t="shared" ca="1" si="704"/>
        <v>0.5631970400342019</v>
      </c>
      <c r="AX7995">
        <f t="shared" ca="1" si="705"/>
        <v>0.55961940268714083</v>
      </c>
    </row>
    <row r="7996" spans="1:50">
      <c r="A7996">
        <f t="shared" ca="1" si="701"/>
        <v>0.39906037381255988</v>
      </c>
      <c r="R7996">
        <f t="shared" ca="1" si="702"/>
        <v>1.1536302637439158</v>
      </c>
      <c r="AH7996">
        <f t="shared" ca="1" si="703"/>
        <v>29.103495757000136</v>
      </c>
      <c r="AI7996">
        <f t="shared" ca="1" si="704"/>
        <v>0.78166805521114435</v>
      </c>
      <c r="AX7996">
        <f t="shared" ca="1" si="705"/>
        <v>0.57793337365645026</v>
      </c>
    </row>
    <row r="7997" spans="1:50">
      <c r="A7997">
        <f t="shared" ca="1" si="701"/>
        <v>0.35246439503973304</v>
      </c>
      <c r="R7997">
        <f t="shared" ca="1" si="702"/>
        <v>-0.67359576225978934</v>
      </c>
      <c r="AH7997">
        <f t="shared" ca="1" si="703"/>
        <v>30.460097484877959</v>
      </c>
      <c r="AI7997">
        <f t="shared" ca="1" si="704"/>
        <v>0.80909610484976369</v>
      </c>
      <c r="AX7997">
        <f t="shared" ca="1" si="705"/>
        <v>0.44240763388708809</v>
      </c>
    </row>
    <row r="7998" spans="1:50">
      <c r="A7998">
        <f t="shared" ca="1" si="701"/>
        <v>0.71312397466380872</v>
      </c>
      <c r="R7998">
        <f t="shared" ca="1" si="702"/>
        <v>1.5389304539822384</v>
      </c>
      <c r="AH7998">
        <f t="shared" ca="1" si="703"/>
        <v>34.137404853940566</v>
      </c>
      <c r="AI7998">
        <f t="shared" ca="1" si="704"/>
        <v>0.87418903761610589</v>
      </c>
      <c r="AX7998">
        <f t="shared" ca="1" si="705"/>
        <v>2.8375433771511696</v>
      </c>
    </row>
    <row r="7999" spans="1:50">
      <c r="A7999">
        <f t="shared" ca="1" si="701"/>
        <v>0.31582444026968604</v>
      </c>
      <c r="R7999">
        <f t="shared" ca="1" si="702"/>
        <v>1.7991121610486858</v>
      </c>
      <c r="AH7999">
        <f t="shared" ca="1" si="703"/>
        <v>34.005060390297416</v>
      </c>
      <c r="AI7999">
        <f t="shared" ca="1" si="704"/>
        <v>0.87208095344098369</v>
      </c>
      <c r="AX7999">
        <f t="shared" ca="1" si="705"/>
        <v>0.59475089620374688</v>
      </c>
    </row>
    <row r="8000" spans="1:50">
      <c r="A8000">
        <f t="shared" ca="1" si="701"/>
        <v>0.14239227826736511</v>
      </c>
      <c r="R8000">
        <f t="shared" ca="1" si="702"/>
        <v>0.55609444066033109</v>
      </c>
      <c r="AH8000">
        <f t="shared" ca="1" si="703"/>
        <v>22.562744805324492</v>
      </c>
      <c r="AI8000">
        <f t="shared" ca="1" si="704"/>
        <v>0.62359851369112596</v>
      </c>
      <c r="AX8000">
        <f t="shared" ca="1" si="705"/>
        <v>2.5512365553162581</v>
      </c>
    </row>
    <row r="8001" spans="1:50">
      <c r="A8001">
        <f t="shared" ca="1" si="701"/>
        <v>0.36478212239343721</v>
      </c>
      <c r="R8001">
        <f t="shared" ca="1" si="702"/>
        <v>-0.75638900439541257</v>
      </c>
      <c r="AH8001">
        <f t="shared" ca="1" si="703"/>
        <v>18.32406531825707</v>
      </c>
      <c r="AI8001">
        <f t="shared" ca="1" si="704"/>
        <v>0.49831758101897772</v>
      </c>
      <c r="AX8001">
        <f t="shared" ca="1" si="705"/>
        <v>0.99616408515086463</v>
      </c>
    </row>
    <row r="8002" spans="1:50">
      <c r="A8002">
        <f t="shared" ca="1" si="701"/>
        <v>0.40359122394092273</v>
      </c>
      <c r="R8002">
        <f t="shared" ca="1" si="702"/>
        <v>-1.5208504636761688E-2</v>
      </c>
      <c r="AH8002">
        <f t="shared" ca="1" si="703"/>
        <v>5.3008571162746305</v>
      </c>
      <c r="AI8002">
        <f t="shared" ca="1" si="704"/>
        <v>5.6198172334318786E-2</v>
      </c>
      <c r="AX8002">
        <f t="shared" ca="1" si="705"/>
        <v>2.0044198682381542</v>
      </c>
    </row>
    <row r="8003" spans="1:50">
      <c r="A8003">
        <f t="shared" ref="A8003:A8066" ca="1" si="706">RAND()</f>
        <v>0.92837880350425916</v>
      </c>
      <c r="R8003">
        <f t="shared" ref="R8003:R8066" ca="1" si="707">_xlfn.NORM.INV(RAND(),0,1)</f>
        <v>-2.8687974673450674</v>
      </c>
      <c r="AH8003">
        <f t="shared" ref="AH8003:AH8066" ca="1" si="708">IF(AI8003&lt;$AL$4,$AL$1+SQRT(AI8003*($AL$2-$AL$1)*($AL$3-$AL$1)),$AL$2-SQRT((1-AI8003)*($AL$2-$AL$1)*($AL$2-$AL$3)))</f>
        <v>15.630730671776909</v>
      </c>
      <c r="AI8003">
        <f t="shared" ref="AI8003:AI8066" ca="1" si="709">RAND()</f>
        <v>0.40937666292203168</v>
      </c>
      <c r="AX8003">
        <f t="shared" ref="AX8003:AX8066" ca="1" si="710">-LN(1-RAND())/$AW$2</f>
        <v>0.17699807186270602</v>
      </c>
    </row>
    <row r="8004" spans="1:50">
      <c r="A8004">
        <f t="shared" ca="1" si="706"/>
        <v>0.84641453786348619</v>
      </c>
      <c r="R8004">
        <f t="shared" ca="1" si="707"/>
        <v>0.3898824439655228</v>
      </c>
      <c r="AH8004">
        <f t="shared" ca="1" si="708"/>
        <v>40.384190185735399</v>
      </c>
      <c r="AI8004">
        <f t="shared" ca="1" si="709"/>
        <v>0.95376810080794627</v>
      </c>
      <c r="AX8004">
        <f t="shared" ca="1" si="710"/>
        <v>1.4440637580601146</v>
      </c>
    </row>
    <row r="8005" spans="1:50">
      <c r="A8005">
        <f t="shared" ca="1" si="706"/>
        <v>0.99776025299884041</v>
      </c>
      <c r="R8005">
        <f t="shared" ca="1" si="707"/>
        <v>1.2867090236398819</v>
      </c>
      <c r="AH8005">
        <f t="shared" ca="1" si="708"/>
        <v>34.840650920106256</v>
      </c>
      <c r="AI8005">
        <f t="shared" ca="1" si="709"/>
        <v>0.8850970677369624</v>
      </c>
      <c r="AX8005">
        <f t="shared" ca="1" si="710"/>
        <v>1.1296077464808356</v>
      </c>
    </row>
    <row r="8006" spans="1:50">
      <c r="A8006">
        <f t="shared" ca="1" si="706"/>
        <v>0.51521887758054219</v>
      </c>
      <c r="R8006">
        <f t="shared" ca="1" si="707"/>
        <v>-0.74665556735750338</v>
      </c>
      <c r="AH8006">
        <f t="shared" ca="1" si="708"/>
        <v>9.7658913307833046</v>
      </c>
      <c r="AI8006">
        <f t="shared" ca="1" si="709"/>
        <v>0.19074526696933702</v>
      </c>
      <c r="AX8006">
        <f t="shared" ca="1" si="710"/>
        <v>1.2054049050199405</v>
      </c>
    </row>
    <row r="8007" spans="1:50">
      <c r="A8007">
        <f t="shared" ca="1" si="706"/>
        <v>0.15586296507123709</v>
      </c>
      <c r="R8007">
        <f t="shared" ca="1" si="707"/>
        <v>-0.91278071809494221</v>
      </c>
      <c r="AH8007">
        <f t="shared" ca="1" si="708"/>
        <v>31.94029659416379</v>
      </c>
      <c r="AI8007">
        <f t="shared" ca="1" si="709"/>
        <v>0.83692355644661398</v>
      </c>
      <c r="AX8007">
        <f t="shared" ca="1" si="710"/>
        <v>5.207316436041177</v>
      </c>
    </row>
    <row r="8008" spans="1:50">
      <c r="A8008">
        <f t="shared" ca="1" si="706"/>
        <v>0.47507057652532492</v>
      </c>
      <c r="R8008">
        <f t="shared" ca="1" si="707"/>
        <v>-0.311703395386487</v>
      </c>
      <c r="AH8008">
        <f t="shared" ca="1" si="708"/>
        <v>33.903208068956872</v>
      </c>
      <c r="AI8008">
        <f t="shared" ca="1" si="709"/>
        <v>0.87044664476435241</v>
      </c>
      <c r="AX8008">
        <f t="shared" ca="1" si="710"/>
        <v>2.846252010559323</v>
      </c>
    </row>
    <row r="8009" spans="1:50">
      <c r="A8009">
        <f t="shared" ca="1" si="706"/>
        <v>6.9207611665886626E-2</v>
      </c>
      <c r="R8009">
        <f t="shared" ca="1" si="707"/>
        <v>0.75647512611621692</v>
      </c>
      <c r="AH8009">
        <f t="shared" ca="1" si="708"/>
        <v>8.7621366518130426</v>
      </c>
      <c r="AI8009">
        <f t="shared" ca="1" si="709"/>
        <v>0.15355007741009097</v>
      </c>
      <c r="AX8009">
        <f t="shared" ca="1" si="710"/>
        <v>1.094127374467448</v>
      </c>
    </row>
    <row r="8010" spans="1:50">
      <c r="A8010">
        <f t="shared" ca="1" si="706"/>
        <v>0.14748051533240181</v>
      </c>
      <c r="R8010">
        <f t="shared" ca="1" si="707"/>
        <v>0.46035845385068797</v>
      </c>
      <c r="AH8010">
        <f t="shared" ca="1" si="708"/>
        <v>8.5490381003005833</v>
      </c>
      <c r="AI8010">
        <f t="shared" ca="1" si="709"/>
        <v>0.14617210488078203</v>
      </c>
      <c r="AX8010">
        <f t="shared" ca="1" si="710"/>
        <v>0.25796054184009565</v>
      </c>
    </row>
    <row r="8011" spans="1:50">
      <c r="A8011">
        <f t="shared" ca="1" si="706"/>
        <v>0.88328870773244816</v>
      </c>
      <c r="R8011">
        <f t="shared" ca="1" si="707"/>
        <v>1.8815136940095336</v>
      </c>
      <c r="AH8011">
        <f t="shared" ca="1" si="708"/>
        <v>22.02996277002504</v>
      </c>
      <c r="AI8011">
        <f t="shared" ca="1" si="709"/>
        <v>0.60883850867690736</v>
      </c>
      <c r="AX8011">
        <f t="shared" ca="1" si="710"/>
        <v>1.0262126409580159</v>
      </c>
    </row>
    <row r="8012" spans="1:50">
      <c r="A8012">
        <f t="shared" ca="1" si="706"/>
        <v>0.96643534094169636</v>
      </c>
      <c r="R8012">
        <f t="shared" ca="1" si="707"/>
        <v>-2.5646311750713688</v>
      </c>
      <c r="AH8012">
        <f t="shared" ca="1" si="708"/>
        <v>7.4695206703372206</v>
      </c>
      <c r="AI8012">
        <f t="shared" ca="1" si="709"/>
        <v>0.11158747808919001</v>
      </c>
      <c r="AX8012">
        <f t="shared" ca="1" si="710"/>
        <v>0.36574222872097295</v>
      </c>
    </row>
    <row r="8013" spans="1:50">
      <c r="A8013">
        <f t="shared" ca="1" si="706"/>
        <v>0.53508420115473443</v>
      </c>
      <c r="R8013">
        <f t="shared" ca="1" si="707"/>
        <v>-0.96470787966331628</v>
      </c>
      <c r="AH8013">
        <f t="shared" ca="1" si="708"/>
        <v>37.603686673689708</v>
      </c>
      <c r="AI8013">
        <f t="shared" ca="1" si="709"/>
        <v>0.92316570795797093</v>
      </c>
      <c r="AX8013">
        <f t="shared" ca="1" si="710"/>
        <v>1.8714638672611119</v>
      </c>
    </row>
    <row r="8014" spans="1:50">
      <c r="A8014">
        <f t="shared" ca="1" si="706"/>
        <v>0.8667380148221886</v>
      </c>
      <c r="R8014">
        <f t="shared" ca="1" si="707"/>
        <v>-0.45267672557320565</v>
      </c>
      <c r="AH8014">
        <f t="shared" ca="1" si="708"/>
        <v>13.146264365152973</v>
      </c>
      <c r="AI8014">
        <f t="shared" ca="1" si="709"/>
        <v>0.3209010848784033</v>
      </c>
      <c r="AX8014">
        <f t="shared" ca="1" si="710"/>
        <v>1.6071865018572467</v>
      </c>
    </row>
    <row r="8015" spans="1:50">
      <c r="A8015">
        <f t="shared" ca="1" si="706"/>
        <v>0.22134479078585989</v>
      </c>
      <c r="R8015">
        <f t="shared" ca="1" si="707"/>
        <v>0.76497026976673721</v>
      </c>
      <c r="AH8015">
        <f t="shared" ca="1" si="708"/>
        <v>27.140460052838328</v>
      </c>
      <c r="AI8015">
        <f t="shared" ca="1" si="709"/>
        <v>0.73872071670205985</v>
      </c>
      <c r="AX8015">
        <f t="shared" ca="1" si="710"/>
        <v>3.5328541465587553</v>
      </c>
    </row>
    <row r="8016" spans="1:50">
      <c r="A8016">
        <f t="shared" ca="1" si="706"/>
        <v>6.2085821366767546E-2</v>
      </c>
      <c r="R8016">
        <f t="shared" ca="1" si="707"/>
        <v>0.10517695868557717</v>
      </c>
      <c r="AH8016">
        <f t="shared" ca="1" si="708"/>
        <v>15.607331102402036</v>
      </c>
      <c r="AI8016">
        <f t="shared" ca="1" si="709"/>
        <v>0.4085721630500988</v>
      </c>
      <c r="AX8016">
        <f t="shared" ca="1" si="710"/>
        <v>2.6410383374337789E-2</v>
      </c>
    </row>
    <row r="8017" spans="1:50">
      <c r="A8017">
        <f t="shared" ca="1" si="706"/>
        <v>0.41680660285577575</v>
      </c>
      <c r="R8017">
        <f t="shared" ca="1" si="707"/>
        <v>1.5763918917527913</v>
      </c>
      <c r="AH8017">
        <f t="shared" ca="1" si="708"/>
        <v>17.056776824067867</v>
      </c>
      <c r="AI8017">
        <f t="shared" ca="1" si="709"/>
        <v>0.45737202339036387</v>
      </c>
      <c r="AX8017">
        <f t="shared" ca="1" si="710"/>
        <v>7.7759969184449975</v>
      </c>
    </row>
    <row r="8018" spans="1:50">
      <c r="A8018">
        <f t="shared" ca="1" si="706"/>
        <v>0.3861369758811074</v>
      </c>
      <c r="R8018">
        <f t="shared" ca="1" si="707"/>
        <v>-2.4593456966500162</v>
      </c>
      <c r="AH8018">
        <f t="shared" ca="1" si="708"/>
        <v>11.43714719988948</v>
      </c>
      <c r="AI8018">
        <f t="shared" ca="1" si="709"/>
        <v>0.25645319195850413</v>
      </c>
      <c r="AX8018">
        <f t="shared" ca="1" si="710"/>
        <v>1.1117298966385389</v>
      </c>
    </row>
    <row r="8019" spans="1:50">
      <c r="A8019">
        <f t="shared" ca="1" si="706"/>
        <v>0.97697948106739518</v>
      </c>
      <c r="R8019">
        <f t="shared" ca="1" si="707"/>
        <v>-0.78156212310535667</v>
      </c>
      <c r="AH8019">
        <f t="shared" ca="1" si="708"/>
        <v>46.337985070318481</v>
      </c>
      <c r="AI8019">
        <f t="shared" ca="1" si="709"/>
        <v>0.99329482332739483</v>
      </c>
      <c r="AX8019">
        <f t="shared" ca="1" si="710"/>
        <v>1.3658253105824099</v>
      </c>
    </row>
    <row r="8020" spans="1:50">
      <c r="A8020">
        <f t="shared" ca="1" si="706"/>
        <v>0.78286317562469054</v>
      </c>
      <c r="R8020">
        <f t="shared" ca="1" si="707"/>
        <v>0.3999881865314513</v>
      </c>
      <c r="AH8020">
        <f t="shared" ca="1" si="708"/>
        <v>8.3660556630936487</v>
      </c>
      <c r="AI8020">
        <f t="shared" ca="1" si="709"/>
        <v>0.13998177471596263</v>
      </c>
      <c r="AX8020">
        <f t="shared" ca="1" si="710"/>
        <v>2.8737661581781131</v>
      </c>
    </row>
    <row r="8021" spans="1:50">
      <c r="A8021">
        <f t="shared" ca="1" si="706"/>
        <v>0.74318435645792513</v>
      </c>
      <c r="R8021">
        <f t="shared" ca="1" si="707"/>
        <v>-0.84337414722213255</v>
      </c>
      <c r="AH8021">
        <f t="shared" ca="1" si="708"/>
        <v>11.945270507327464</v>
      </c>
      <c r="AI8021">
        <f t="shared" ca="1" si="709"/>
        <v>0.27591878161975936</v>
      </c>
      <c r="AX8021">
        <f t="shared" ca="1" si="710"/>
        <v>3.6133153493672916</v>
      </c>
    </row>
    <row r="8022" spans="1:50">
      <c r="A8022">
        <f t="shared" ca="1" si="706"/>
        <v>0.96143886886577279</v>
      </c>
      <c r="R8022">
        <f t="shared" ca="1" si="707"/>
        <v>-1.3587445561342715</v>
      </c>
      <c r="AH8022">
        <f t="shared" ca="1" si="708"/>
        <v>22.950432563255632</v>
      </c>
      <c r="AI8022">
        <f t="shared" ca="1" si="709"/>
        <v>0.63416045074250937</v>
      </c>
      <c r="AX8022">
        <f t="shared" ca="1" si="710"/>
        <v>0.98073048976062482</v>
      </c>
    </row>
    <row r="8023" spans="1:50">
      <c r="A8023">
        <f t="shared" ca="1" si="706"/>
        <v>0.93999904952460867</v>
      </c>
      <c r="R8023">
        <f t="shared" ca="1" si="707"/>
        <v>-1.1769946997332728</v>
      </c>
      <c r="AH8023">
        <f t="shared" ca="1" si="708"/>
        <v>16.163402764452606</v>
      </c>
      <c r="AI8023">
        <f t="shared" ca="1" si="709"/>
        <v>0.42754234375967315</v>
      </c>
      <c r="AX8023">
        <f t="shared" ca="1" si="710"/>
        <v>0.39658779280566586</v>
      </c>
    </row>
    <row r="8024" spans="1:50">
      <c r="A8024">
        <f t="shared" ca="1" si="706"/>
        <v>0.45648917695969782</v>
      </c>
      <c r="R8024">
        <f t="shared" ca="1" si="707"/>
        <v>0.21861343718376194</v>
      </c>
      <c r="AH8024">
        <f t="shared" ca="1" si="708"/>
        <v>8.5241752875615102</v>
      </c>
      <c r="AI8024">
        <f t="shared" ca="1" si="709"/>
        <v>0.14532312866614872</v>
      </c>
      <c r="AX8024">
        <f t="shared" ca="1" si="710"/>
        <v>0.19481638246545427</v>
      </c>
    </row>
    <row r="8025" spans="1:50">
      <c r="A8025">
        <f t="shared" ca="1" si="706"/>
        <v>0.85318941875658572</v>
      </c>
      <c r="R8025">
        <f t="shared" ca="1" si="707"/>
        <v>-0.39990735356198093</v>
      </c>
      <c r="AH8025">
        <f t="shared" ca="1" si="708"/>
        <v>38.25772506166107</v>
      </c>
      <c r="AI8025">
        <f t="shared" ca="1" si="709"/>
        <v>0.93105948963622875</v>
      </c>
      <c r="AX8025">
        <f t="shared" ca="1" si="710"/>
        <v>7.1317956534470426</v>
      </c>
    </row>
    <row r="8026" spans="1:50">
      <c r="A8026">
        <f t="shared" ca="1" si="706"/>
        <v>0.72337989036353412</v>
      </c>
      <c r="R8026">
        <f t="shared" ca="1" si="707"/>
        <v>0.82637407743052982</v>
      </c>
      <c r="AH8026">
        <f t="shared" ca="1" si="708"/>
        <v>49.477076479925728</v>
      </c>
      <c r="AI8026">
        <f t="shared" ca="1" si="709"/>
        <v>0.99986327549607656</v>
      </c>
      <c r="AX8026">
        <f t="shared" ca="1" si="710"/>
        <v>2.7277038253268437</v>
      </c>
    </row>
    <row r="8027" spans="1:50">
      <c r="A8027">
        <f t="shared" ca="1" si="706"/>
        <v>0.94844581205734779</v>
      </c>
      <c r="R8027">
        <f t="shared" ca="1" si="707"/>
        <v>0.79664284821179743</v>
      </c>
      <c r="AH8027">
        <f t="shared" ca="1" si="708"/>
        <v>17.81927843158855</v>
      </c>
      <c r="AI8027">
        <f t="shared" ca="1" si="709"/>
        <v>0.48220057966818908</v>
      </c>
      <c r="AX8027">
        <f t="shared" ca="1" si="710"/>
        <v>3.1089959311951954</v>
      </c>
    </row>
    <row r="8028" spans="1:50">
      <c r="A8028">
        <f t="shared" ca="1" si="706"/>
        <v>0.9862658598723979</v>
      </c>
      <c r="R8028">
        <f t="shared" ca="1" si="707"/>
        <v>-0.80037576165091417</v>
      </c>
      <c r="AH8028">
        <f t="shared" ca="1" si="708"/>
        <v>30.741311167008895</v>
      </c>
      <c r="AI8028">
        <f t="shared" ca="1" si="709"/>
        <v>0.81455145221701186</v>
      </c>
      <c r="AX8028">
        <f t="shared" ca="1" si="710"/>
        <v>1.3551516492593167</v>
      </c>
    </row>
    <row r="8029" spans="1:50">
      <c r="A8029">
        <f t="shared" ca="1" si="706"/>
        <v>0.54956868331856545</v>
      </c>
      <c r="R8029">
        <f t="shared" ca="1" si="707"/>
        <v>0.82107621169887002</v>
      </c>
      <c r="AH8029">
        <f t="shared" ca="1" si="708"/>
        <v>14.380880868207072</v>
      </c>
      <c r="AI8029">
        <f t="shared" ca="1" si="709"/>
        <v>0.36563917613757146</v>
      </c>
      <c r="AX8029">
        <f t="shared" ca="1" si="710"/>
        <v>0.24824870114231565</v>
      </c>
    </row>
    <row r="8030" spans="1:50">
      <c r="A8030">
        <f t="shared" ca="1" si="706"/>
        <v>0.67407496649068888</v>
      </c>
      <c r="R8030">
        <f t="shared" ca="1" si="707"/>
        <v>0.23922856744466114</v>
      </c>
      <c r="AH8030">
        <f t="shared" ca="1" si="708"/>
        <v>26.710504569899566</v>
      </c>
      <c r="AI8030">
        <f t="shared" ca="1" si="709"/>
        <v>0.72879970130566551</v>
      </c>
      <c r="AX8030">
        <f t="shared" ca="1" si="710"/>
        <v>1.8356909605831997</v>
      </c>
    </row>
    <row r="8031" spans="1:50">
      <c r="A8031">
        <f t="shared" ca="1" si="706"/>
        <v>0.28220412646945425</v>
      </c>
      <c r="R8031">
        <f t="shared" ca="1" si="707"/>
        <v>1.1110102053132502</v>
      </c>
      <c r="AH8031">
        <f t="shared" ca="1" si="708"/>
        <v>28.991476081116161</v>
      </c>
      <c r="AI8031">
        <f t="shared" ca="1" si="709"/>
        <v>0.77932096137484286</v>
      </c>
      <c r="AX8031">
        <f t="shared" ca="1" si="710"/>
        <v>3.5886497767638228</v>
      </c>
    </row>
    <row r="8032" spans="1:50">
      <c r="A8032">
        <f t="shared" ca="1" si="706"/>
        <v>0.32805312709767331</v>
      </c>
      <c r="R8032">
        <f t="shared" ca="1" si="707"/>
        <v>-1.509759535890284</v>
      </c>
      <c r="AH8032">
        <f t="shared" ca="1" si="708"/>
        <v>15.83675007198142</v>
      </c>
      <c r="AI8032">
        <f t="shared" ca="1" si="709"/>
        <v>0.4164361771778694</v>
      </c>
      <c r="AX8032">
        <f t="shared" ca="1" si="710"/>
        <v>2.5118190806936078</v>
      </c>
    </row>
    <row r="8033" spans="1:50">
      <c r="A8033">
        <f t="shared" ca="1" si="706"/>
        <v>0.66159264519322769</v>
      </c>
      <c r="R8033">
        <f t="shared" ca="1" si="707"/>
        <v>-2.1197099927266905</v>
      </c>
      <c r="AH8033">
        <f t="shared" ca="1" si="708"/>
        <v>13.263468803790438</v>
      </c>
      <c r="AI8033">
        <f t="shared" ca="1" si="709"/>
        <v>0.32521363783496071</v>
      </c>
      <c r="AX8033">
        <f t="shared" ca="1" si="710"/>
        <v>7.1996266784766343</v>
      </c>
    </row>
    <row r="8034" spans="1:50">
      <c r="A8034">
        <f t="shared" ca="1" si="706"/>
        <v>0.32421576159771337</v>
      </c>
      <c r="R8034">
        <f t="shared" ca="1" si="707"/>
        <v>-1.218819835511564</v>
      </c>
      <c r="AH8034">
        <f t="shared" ca="1" si="708"/>
        <v>5.572443622049895</v>
      </c>
      <c r="AI8034">
        <f t="shared" ca="1" si="709"/>
        <v>6.2104255841849088E-2</v>
      </c>
      <c r="AX8034">
        <f t="shared" ca="1" si="710"/>
        <v>2.3941633531104007</v>
      </c>
    </row>
    <row r="8035" spans="1:50">
      <c r="A8035">
        <f t="shared" ca="1" si="706"/>
        <v>0.57070109767770472</v>
      </c>
      <c r="R8035">
        <f t="shared" ca="1" si="707"/>
        <v>5.6260843333728355E-2</v>
      </c>
      <c r="AH8035">
        <f t="shared" ca="1" si="708"/>
        <v>35.465807976107961</v>
      </c>
      <c r="AI8035">
        <f t="shared" ca="1" si="709"/>
        <v>0.89437863110631655</v>
      </c>
      <c r="AX8035">
        <f t="shared" ca="1" si="710"/>
        <v>1.6842147135686745</v>
      </c>
    </row>
    <row r="8036" spans="1:50">
      <c r="A8036">
        <f t="shared" ca="1" si="706"/>
        <v>0.44939758498026561</v>
      </c>
      <c r="R8036">
        <f t="shared" ca="1" si="707"/>
        <v>-0.38232265925742043</v>
      </c>
      <c r="AH8036">
        <f t="shared" ca="1" si="708"/>
        <v>9.4253844750312901</v>
      </c>
      <c r="AI8036">
        <f t="shared" ca="1" si="709"/>
        <v>0.17767574500432171</v>
      </c>
      <c r="AX8036">
        <f t="shared" ca="1" si="710"/>
        <v>0.41607456643550433</v>
      </c>
    </row>
    <row r="8037" spans="1:50">
      <c r="A8037">
        <f t="shared" ca="1" si="706"/>
        <v>0.68847793252299161</v>
      </c>
      <c r="R8037">
        <f t="shared" ca="1" si="707"/>
        <v>-1.3228685535980464</v>
      </c>
      <c r="AH8037">
        <f t="shared" ca="1" si="708"/>
        <v>38.51389916455647</v>
      </c>
      <c r="AI8037">
        <f t="shared" ca="1" si="709"/>
        <v>0.93403474379901175</v>
      </c>
      <c r="AX8037">
        <f t="shared" ca="1" si="710"/>
        <v>1.1222111092755571</v>
      </c>
    </row>
    <row r="8038" spans="1:50">
      <c r="A8038">
        <f t="shared" ca="1" si="706"/>
        <v>0.21102683588469429</v>
      </c>
      <c r="R8038">
        <f t="shared" ca="1" si="707"/>
        <v>-0.19457436672967732</v>
      </c>
      <c r="AH8038">
        <f t="shared" ca="1" si="708"/>
        <v>20.859034014391426</v>
      </c>
      <c r="AI8038">
        <f t="shared" ca="1" si="709"/>
        <v>0.57540205071280204</v>
      </c>
      <c r="AX8038">
        <f t="shared" ca="1" si="710"/>
        <v>1.1422346178774183</v>
      </c>
    </row>
    <row r="8039" spans="1:50">
      <c r="A8039">
        <f t="shared" ca="1" si="706"/>
        <v>0.17790307343400591</v>
      </c>
      <c r="R8039">
        <f t="shared" ca="1" si="707"/>
        <v>-0.7545417597704327</v>
      </c>
      <c r="AH8039">
        <f t="shared" ca="1" si="708"/>
        <v>21.455861223712201</v>
      </c>
      <c r="AI8039">
        <f t="shared" ca="1" si="709"/>
        <v>0.59261607076001166</v>
      </c>
      <c r="AX8039">
        <f t="shared" ca="1" si="710"/>
        <v>3.1579687519985429</v>
      </c>
    </row>
    <row r="8040" spans="1:50">
      <c r="A8040">
        <f t="shared" ca="1" si="706"/>
        <v>0.49498174189563826</v>
      </c>
      <c r="R8040">
        <f t="shared" ca="1" si="707"/>
        <v>-0.30943243178560315</v>
      </c>
      <c r="AH8040">
        <f t="shared" ca="1" si="708"/>
        <v>14.963370078167721</v>
      </c>
      <c r="AI8040">
        <f t="shared" ca="1" si="709"/>
        <v>0.38621728186028348</v>
      </c>
      <c r="AX8040">
        <f t="shared" ca="1" si="710"/>
        <v>4.4864590406915747E-2</v>
      </c>
    </row>
    <row r="8041" spans="1:50">
      <c r="A8041">
        <f t="shared" ca="1" si="706"/>
        <v>0.44398238283288571</v>
      </c>
      <c r="R8041">
        <f t="shared" ca="1" si="707"/>
        <v>0.16228290260779721</v>
      </c>
      <c r="AH8041">
        <f t="shared" ca="1" si="708"/>
        <v>3.542909740559594</v>
      </c>
      <c r="AI8041">
        <f t="shared" ca="1" si="709"/>
        <v>2.5104418859504096E-2</v>
      </c>
      <c r="AX8041">
        <f t="shared" ca="1" si="710"/>
        <v>0.23661600618851317</v>
      </c>
    </row>
    <row r="8042" spans="1:50">
      <c r="A8042">
        <f t="shared" ca="1" si="706"/>
        <v>0.23369728771639098</v>
      </c>
      <c r="R8042">
        <f t="shared" ca="1" si="707"/>
        <v>0.56822422496974667</v>
      </c>
      <c r="AH8042">
        <f t="shared" ca="1" si="708"/>
        <v>3.0484447092138964</v>
      </c>
      <c r="AI8042">
        <f t="shared" ca="1" si="709"/>
        <v>1.8586030290268396E-2</v>
      </c>
      <c r="AX8042">
        <f t="shared" ca="1" si="710"/>
        <v>1.1870425245918912</v>
      </c>
    </row>
    <row r="8043" spans="1:50">
      <c r="A8043">
        <f t="shared" ca="1" si="706"/>
        <v>0.73840561188636322</v>
      </c>
      <c r="R8043">
        <f t="shared" ca="1" si="707"/>
        <v>-2.3602296388209854</v>
      </c>
      <c r="AH8043">
        <f t="shared" ca="1" si="708"/>
        <v>47.736156195163566</v>
      </c>
      <c r="AI8043">
        <f t="shared" ca="1" si="709"/>
        <v>0.99743750561365185</v>
      </c>
      <c r="AX8043">
        <f t="shared" ca="1" si="710"/>
        <v>0.67607164755847871</v>
      </c>
    </row>
    <row r="8044" spans="1:50">
      <c r="A8044">
        <f t="shared" ca="1" si="706"/>
        <v>0.84458524390275358</v>
      </c>
      <c r="R8044">
        <f t="shared" ca="1" si="707"/>
        <v>-0.11351867558947192</v>
      </c>
      <c r="AH8044">
        <f t="shared" ca="1" si="708"/>
        <v>4.2789728131435165</v>
      </c>
      <c r="AI8044">
        <f t="shared" ca="1" si="709"/>
        <v>3.6619216671242683E-2</v>
      </c>
      <c r="AX8044">
        <f t="shared" ca="1" si="710"/>
        <v>2.6350553891947475</v>
      </c>
    </row>
    <row r="8045" spans="1:50">
      <c r="A8045">
        <f t="shared" ca="1" si="706"/>
        <v>0.20296824744028941</v>
      </c>
      <c r="R8045">
        <f t="shared" ca="1" si="707"/>
        <v>1.3799979499845167</v>
      </c>
      <c r="AH8045">
        <f t="shared" ca="1" si="708"/>
        <v>6.8468129576871481</v>
      </c>
      <c r="AI8045">
        <f t="shared" ca="1" si="709"/>
        <v>9.3757695355105253E-2</v>
      </c>
      <c r="AX8045">
        <f t="shared" ca="1" si="710"/>
        <v>5.2544090095848723</v>
      </c>
    </row>
    <row r="8046" spans="1:50">
      <c r="A8046">
        <f t="shared" ca="1" si="706"/>
        <v>0.76219579289868156</v>
      </c>
      <c r="R8046">
        <f t="shared" ca="1" si="707"/>
        <v>0.48844970714222363</v>
      </c>
      <c r="AH8046">
        <f t="shared" ca="1" si="708"/>
        <v>24.389784968175753</v>
      </c>
      <c r="AI8046">
        <f t="shared" ca="1" si="709"/>
        <v>0.67205844301186168</v>
      </c>
      <c r="AX8046">
        <f t="shared" ca="1" si="710"/>
        <v>1.1458038940592998</v>
      </c>
    </row>
    <row r="8047" spans="1:50">
      <c r="A8047">
        <f t="shared" ca="1" si="706"/>
        <v>0.1591603884915257</v>
      </c>
      <c r="R8047">
        <f t="shared" ca="1" si="707"/>
        <v>4.94369920941701E-3</v>
      </c>
      <c r="AH8047">
        <f t="shared" ca="1" si="708"/>
        <v>26.577818745641633</v>
      </c>
      <c r="AI8047">
        <f t="shared" ca="1" si="709"/>
        <v>0.72570071264399172</v>
      </c>
      <c r="AX8047">
        <f t="shared" ca="1" si="710"/>
        <v>1.4998454150890268</v>
      </c>
    </row>
    <row r="8048" spans="1:50">
      <c r="A8048">
        <f t="shared" ca="1" si="706"/>
        <v>0.19427838692418409</v>
      </c>
      <c r="R8048">
        <f t="shared" ca="1" si="707"/>
        <v>0.38160319100836332</v>
      </c>
      <c r="AH8048">
        <f t="shared" ca="1" si="708"/>
        <v>2.9406517677140838</v>
      </c>
      <c r="AI8048">
        <f t="shared" ca="1" si="709"/>
        <v>1.7294865637919932E-2</v>
      </c>
      <c r="AX8048">
        <f t="shared" ca="1" si="710"/>
        <v>4.273039239120445</v>
      </c>
    </row>
    <row r="8049" spans="1:50">
      <c r="A8049">
        <f t="shared" ca="1" si="706"/>
        <v>8.1866277715521019E-2</v>
      </c>
      <c r="R8049">
        <f t="shared" ca="1" si="707"/>
        <v>-0.27954154954209048</v>
      </c>
      <c r="AH8049">
        <f t="shared" ca="1" si="708"/>
        <v>18.951175833380962</v>
      </c>
      <c r="AI8049">
        <f t="shared" ca="1" si="709"/>
        <v>0.51798525893518677</v>
      </c>
      <c r="AX8049">
        <f t="shared" ca="1" si="710"/>
        <v>1.7586551886657811</v>
      </c>
    </row>
    <row r="8050" spans="1:50">
      <c r="A8050">
        <f t="shared" ca="1" si="706"/>
        <v>0.36514441388660257</v>
      </c>
      <c r="R8050">
        <f t="shared" ca="1" si="707"/>
        <v>3.6302844098348285E-3</v>
      </c>
      <c r="AH8050">
        <f t="shared" ca="1" si="708"/>
        <v>15.988167954843753</v>
      </c>
      <c r="AI8050">
        <f t="shared" ca="1" si="709"/>
        <v>0.42159764046604142</v>
      </c>
      <c r="AX8050">
        <f t="shared" ca="1" si="710"/>
        <v>2.1138321576412835</v>
      </c>
    </row>
    <row r="8051" spans="1:50">
      <c r="A8051">
        <f t="shared" ca="1" si="706"/>
        <v>7.3018280482697873E-2</v>
      </c>
      <c r="R8051">
        <f t="shared" ca="1" si="707"/>
        <v>-0.66118127462788112</v>
      </c>
      <c r="AH8051">
        <f t="shared" ca="1" si="708"/>
        <v>25.613192426140124</v>
      </c>
      <c r="AI8051">
        <f t="shared" ca="1" si="709"/>
        <v>0.70264180817776523</v>
      </c>
      <c r="AX8051">
        <f t="shared" ca="1" si="710"/>
        <v>0.10072588057450015</v>
      </c>
    </row>
    <row r="8052" spans="1:50">
      <c r="A8052">
        <f t="shared" ca="1" si="706"/>
        <v>0.85558741472961197</v>
      </c>
      <c r="R8052">
        <f t="shared" ca="1" si="707"/>
        <v>0.23074144238600378</v>
      </c>
      <c r="AH8052">
        <f t="shared" ca="1" si="708"/>
        <v>4.4431409660892642</v>
      </c>
      <c r="AI8052">
        <f t="shared" ca="1" si="709"/>
        <v>3.9483003289081275E-2</v>
      </c>
      <c r="AX8052">
        <f t="shared" ca="1" si="710"/>
        <v>3.7979477272933848</v>
      </c>
    </row>
    <row r="8053" spans="1:50">
      <c r="A8053">
        <f t="shared" ca="1" si="706"/>
        <v>0.27786618751481795</v>
      </c>
      <c r="R8053">
        <f t="shared" ca="1" si="707"/>
        <v>-1.1051795712904293</v>
      </c>
      <c r="AH8053">
        <f t="shared" ca="1" si="708"/>
        <v>28.493354347215998</v>
      </c>
      <c r="AI8053">
        <f t="shared" ca="1" si="709"/>
        <v>0.76873209638279349</v>
      </c>
      <c r="AX8053">
        <f t="shared" ca="1" si="710"/>
        <v>2.2043254651491551</v>
      </c>
    </row>
    <row r="8054" spans="1:50">
      <c r="A8054">
        <f t="shared" ca="1" si="706"/>
        <v>5.0480731001408263E-2</v>
      </c>
      <c r="R8054">
        <f t="shared" ca="1" si="707"/>
        <v>3.9466060914654544E-2</v>
      </c>
      <c r="AH8054">
        <f t="shared" ca="1" si="708"/>
        <v>33.716107411266023</v>
      </c>
      <c r="AI8054">
        <f t="shared" ca="1" si="709"/>
        <v>0.86741742107928732</v>
      </c>
      <c r="AX8054">
        <f t="shared" ca="1" si="710"/>
        <v>1.7861184130652445</v>
      </c>
    </row>
    <row r="8055" spans="1:50">
      <c r="A8055">
        <f t="shared" ca="1" si="706"/>
        <v>0.75776872767342562</v>
      </c>
      <c r="R8055">
        <f t="shared" ca="1" si="707"/>
        <v>0.78634394320538259</v>
      </c>
      <c r="AH8055">
        <f t="shared" ca="1" si="708"/>
        <v>4.1459687693305103</v>
      </c>
      <c r="AI8055">
        <f t="shared" ca="1" si="709"/>
        <v>3.4378114072527888E-2</v>
      </c>
      <c r="AX8055">
        <f t="shared" ca="1" si="710"/>
        <v>3.559254532111801</v>
      </c>
    </row>
    <row r="8056" spans="1:50">
      <c r="A8056">
        <f t="shared" ca="1" si="706"/>
        <v>0.51708102991400795</v>
      </c>
      <c r="R8056">
        <f t="shared" ca="1" si="707"/>
        <v>-0.65363662668742051</v>
      </c>
      <c r="AH8056">
        <f t="shared" ca="1" si="708"/>
        <v>25.460382041479381</v>
      </c>
      <c r="AI8056">
        <f t="shared" ca="1" si="709"/>
        <v>0.69890357522492619</v>
      </c>
      <c r="AX8056">
        <f t="shared" ca="1" si="710"/>
        <v>1.5883937981146663</v>
      </c>
    </row>
    <row r="8057" spans="1:50">
      <c r="A8057">
        <f t="shared" ca="1" si="706"/>
        <v>0.43678110938738335</v>
      </c>
      <c r="R8057">
        <f t="shared" ca="1" si="707"/>
        <v>-2.0094182660703956</v>
      </c>
      <c r="AH8057">
        <f t="shared" ca="1" si="708"/>
        <v>8.7289789452636217</v>
      </c>
      <c r="AI8057">
        <f t="shared" ca="1" si="709"/>
        <v>0.15239014685371122</v>
      </c>
      <c r="AX8057">
        <f t="shared" ca="1" si="710"/>
        <v>0.52201382495803206</v>
      </c>
    </row>
    <row r="8058" spans="1:50">
      <c r="A8058">
        <f t="shared" ca="1" si="706"/>
        <v>0.83537763718641356</v>
      </c>
      <c r="R8058">
        <f t="shared" ca="1" si="707"/>
        <v>-0.54254730454039091</v>
      </c>
      <c r="AH8058">
        <f t="shared" ca="1" si="708"/>
        <v>41.160120207757387</v>
      </c>
      <c r="AI8058">
        <f t="shared" ca="1" si="709"/>
        <v>0.96092826262935038</v>
      </c>
      <c r="AX8058">
        <f t="shared" ca="1" si="710"/>
        <v>1.3949764267409459</v>
      </c>
    </row>
    <row r="8059" spans="1:50">
      <c r="A8059">
        <f t="shared" ca="1" si="706"/>
        <v>0.39343910383286895</v>
      </c>
      <c r="R8059">
        <f t="shared" ca="1" si="707"/>
        <v>-1.8890263641387846</v>
      </c>
      <c r="AH8059">
        <f t="shared" ca="1" si="708"/>
        <v>7.7921911930122008</v>
      </c>
      <c r="AI8059">
        <f t="shared" ca="1" si="709"/>
        <v>0.1214364871769138</v>
      </c>
      <c r="AX8059">
        <f t="shared" ca="1" si="710"/>
        <v>1.876981359988291</v>
      </c>
    </row>
    <row r="8060" spans="1:50">
      <c r="A8060">
        <f t="shared" ca="1" si="706"/>
        <v>0.9774752128980746</v>
      </c>
      <c r="R8060">
        <f t="shared" ca="1" si="707"/>
        <v>1.3717385292044777</v>
      </c>
      <c r="AH8060">
        <f t="shared" ca="1" si="708"/>
        <v>34.204473479191286</v>
      </c>
      <c r="AI8060">
        <f t="shared" ca="1" si="709"/>
        <v>0.87525067096521425</v>
      </c>
      <c r="AX8060">
        <f t="shared" ca="1" si="710"/>
        <v>5.6880292725898549E-2</v>
      </c>
    </row>
    <row r="8061" spans="1:50">
      <c r="A8061">
        <f t="shared" ca="1" si="706"/>
        <v>0.69063926083892335</v>
      </c>
      <c r="R8061">
        <f t="shared" ca="1" si="707"/>
        <v>-1.3048610368830746</v>
      </c>
      <c r="AH8061">
        <f t="shared" ca="1" si="708"/>
        <v>32.789423066487608</v>
      </c>
      <c r="AI8061">
        <f t="shared" ca="1" si="709"/>
        <v>0.85189802080782562</v>
      </c>
      <c r="AX8061">
        <f t="shared" ca="1" si="710"/>
        <v>3.1068641551272669</v>
      </c>
    </row>
    <row r="8062" spans="1:50">
      <c r="A8062">
        <f t="shared" ca="1" si="706"/>
        <v>0.43017056606951343</v>
      </c>
      <c r="R8062">
        <f t="shared" ca="1" si="707"/>
        <v>-0.97303879909847846</v>
      </c>
      <c r="AH8062">
        <f t="shared" ca="1" si="708"/>
        <v>21.440734893326898</v>
      </c>
      <c r="AI8062">
        <f t="shared" ca="1" si="709"/>
        <v>0.59218418828338215</v>
      </c>
      <c r="AX8062">
        <f t="shared" ca="1" si="710"/>
        <v>0.38124532775999925</v>
      </c>
    </row>
    <row r="8063" spans="1:50">
      <c r="A8063">
        <f t="shared" ca="1" si="706"/>
        <v>0.8503580005508754</v>
      </c>
      <c r="R8063">
        <f t="shared" ca="1" si="707"/>
        <v>0.83952831532699701</v>
      </c>
      <c r="AH8063">
        <f t="shared" ca="1" si="708"/>
        <v>19.822579556619729</v>
      </c>
      <c r="AI8063">
        <f t="shared" ca="1" si="709"/>
        <v>0.54466164769172731</v>
      </c>
      <c r="AX8063">
        <f t="shared" ca="1" si="710"/>
        <v>1.0268048948579873</v>
      </c>
    </row>
    <row r="8064" spans="1:50">
      <c r="A8064">
        <f t="shared" ca="1" si="706"/>
        <v>0.6340603888527514</v>
      </c>
      <c r="R8064">
        <f t="shared" ca="1" si="707"/>
        <v>0.79410679093570502</v>
      </c>
      <c r="AH8064">
        <f t="shared" ca="1" si="708"/>
        <v>35.395049224390988</v>
      </c>
      <c r="AI8064">
        <f t="shared" ca="1" si="709"/>
        <v>0.89334770642101891</v>
      </c>
      <c r="AX8064">
        <f t="shared" ca="1" si="710"/>
        <v>0.99090144485496445</v>
      </c>
    </row>
    <row r="8065" spans="1:50">
      <c r="A8065">
        <f t="shared" ca="1" si="706"/>
        <v>0.45605147183896755</v>
      </c>
      <c r="R8065">
        <f t="shared" ca="1" si="707"/>
        <v>0.23798442287300389</v>
      </c>
      <c r="AH8065">
        <f t="shared" ca="1" si="708"/>
        <v>16.62576204044791</v>
      </c>
      <c r="AI8065">
        <f t="shared" ca="1" si="709"/>
        <v>0.44308012030959631</v>
      </c>
      <c r="AX8065">
        <f t="shared" ca="1" si="710"/>
        <v>0.9196086288350932</v>
      </c>
    </row>
    <row r="8066" spans="1:50">
      <c r="A8066">
        <f t="shared" ca="1" si="706"/>
        <v>0.83694629485561689</v>
      </c>
      <c r="R8066">
        <f t="shared" ca="1" si="707"/>
        <v>2.0224074093965889</v>
      </c>
      <c r="AH8066">
        <f t="shared" ca="1" si="708"/>
        <v>16.919748378335022</v>
      </c>
      <c r="AI8066">
        <f t="shared" ca="1" si="709"/>
        <v>0.45284847632366576</v>
      </c>
      <c r="AX8066">
        <f t="shared" ca="1" si="710"/>
        <v>1.8761050295288177</v>
      </c>
    </row>
    <row r="8067" spans="1:50">
      <c r="A8067">
        <f t="shared" ref="A8067:A8130" ca="1" si="711">RAND()</f>
        <v>0.79855502555453051</v>
      </c>
      <c r="R8067">
        <f t="shared" ref="R8067:R8130" ca="1" si="712">_xlfn.NORM.INV(RAND(),0,1)</f>
        <v>1.9951279830049378</v>
      </c>
      <c r="AH8067">
        <f t="shared" ref="AH8067:AH8130" ca="1" si="713">IF(AI8067&lt;$AL$4,$AL$1+SQRT(AI8067*($AL$2-$AL$1)*($AL$3-$AL$1)),$AL$2-SQRT((1-AI8067)*($AL$2-$AL$1)*($AL$2-$AL$3)))</f>
        <v>30.161154177489465</v>
      </c>
      <c r="AI8067">
        <f t="shared" ref="AI8067:AI8130" ca="1" si="714">RAND()</f>
        <v>0.80321009821532818</v>
      </c>
      <c r="AX8067">
        <f t="shared" ref="AX8067:AX8130" ca="1" si="715">-LN(1-RAND())/$AW$2</f>
        <v>0.82387825880839882</v>
      </c>
    </row>
    <row r="8068" spans="1:50">
      <c r="A8068">
        <f t="shared" ca="1" si="711"/>
        <v>0.48411243694617678</v>
      </c>
      <c r="R8068">
        <f t="shared" ca="1" si="712"/>
        <v>0.19702575876870701</v>
      </c>
      <c r="AH8068">
        <f t="shared" ca="1" si="713"/>
        <v>30.798517442298209</v>
      </c>
      <c r="AI8068">
        <f t="shared" ca="1" si="714"/>
        <v>0.81565153379313693</v>
      </c>
      <c r="AX8068">
        <f t="shared" ca="1" si="715"/>
        <v>2.0514092844192287</v>
      </c>
    </row>
    <row r="8069" spans="1:50">
      <c r="A8069">
        <f t="shared" ca="1" si="711"/>
        <v>0.56962961205326268</v>
      </c>
      <c r="R8069">
        <f t="shared" ca="1" si="712"/>
        <v>-0.34405102803664506</v>
      </c>
      <c r="AH8069">
        <f t="shared" ca="1" si="713"/>
        <v>22.345878341319349</v>
      </c>
      <c r="AI8069">
        <f t="shared" ca="1" si="714"/>
        <v>0.61762477764344481</v>
      </c>
      <c r="AX8069">
        <f t="shared" ca="1" si="715"/>
        <v>0.8545357866993426</v>
      </c>
    </row>
    <row r="8070" spans="1:50">
      <c r="A8070">
        <f t="shared" ca="1" si="711"/>
        <v>0.38073737002702324</v>
      </c>
      <c r="R8070">
        <f t="shared" ca="1" si="712"/>
        <v>-0.45550872137971354</v>
      </c>
      <c r="AH8070">
        <f t="shared" ca="1" si="713"/>
        <v>42.532072494234654</v>
      </c>
      <c r="AI8070">
        <f t="shared" ca="1" si="714"/>
        <v>0.97211502938431671</v>
      </c>
      <c r="AX8070">
        <f t="shared" ca="1" si="715"/>
        <v>0.67689165179291522</v>
      </c>
    </row>
    <row r="8071" spans="1:50">
      <c r="A8071">
        <f t="shared" ca="1" si="711"/>
        <v>0.89828702072827171</v>
      </c>
      <c r="R8071">
        <f t="shared" ca="1" si="712"/>
        <v>0.8789992747720996</v>
      </c>
      <c r="AH8071">
        <f t="shared" ca="1" si="713"/>
        <v>8.1831766802056034</v>
      </c>
      <c r="AI8071">
        <f t="shared" ca="1" si="714"/>
        <v>0.13392876115892161</v>
      </c>
      <c r="AX8071">
        <f t="shared" ca="1" si="715"/>
        <v>8.3068453781342981</v>
      </c>
    </row>
    <row r="8072" spans="1:50">
      <c r="A8072">
        <f t="shared" ca="1" si="711"/>
        <v>0.91448964316354409</v>
      </c>
      <c r="R8072">
        <f t="shared" ca="1" si="712"/>
        <v>-2.6003253132302433</v>
      </c>
      <c r="AH8072">
        <f t="shared" ca="1" si="713"/>
        <v>25.603619705867029</v>
      </c>
      <c r="AI8072">
        <f t="shared" ca="1" si="714"/>
        <v>0.70240831427202022</v>
      </c>
      <c r="AX8072">
        <f t="shared" ca="1" si="715"/>
        <v>5.9643046832000373</v>
      </c>
    </row>
    <row r="8073" spans="1:50">
      <c r="A8073">
        <f t="shared" ca="1" si="711"/>
        <v>0.40514314845890731</v>
      </c>
      <c r="R8073">
        <f t="shared" ca="1" si="712"/>
        <v>1.2742975853656917</v>
      </c>
      <c r="AH8073">
        <f t="shared" ca="1" si="713"/>
        <v>43.089969327835817</v>
      </c>
      <c r="AI8073">
        <f t="shared" ca="1" si="714"/>
        <v>0.97612573805487513</v>
      </c>
      <c r="AX8073">
        <f t="shared" ca="1" si="715"/>
        <v>1.0718806838711512</v>
      </c>
    </row>
    <row r="8074" spans="1:50">
      <c r="A8074">
        <f t="shared" ca="1" si="711"/>
        <v>0.66072164630532737</v>
      </c>
      <c r="R8074">
        <f t="shared" ca="1" si="712"/>
        <v>-0.72225483185948636</v>
      </c>
      <c r="AH8074">
        <f t="shared" ca="1" si="713"/>
        <v>12.692701567421324</v>
      </c>
      <c r="AI8074">
        <f t="shared" ca="1" si="714"/>
        <v>0.30408274183125628</v>
      </c>
      <c r="AX8074">
        <f t="shared" ca="1" si="715"/>
        <v>2.5855332812781188E-2</v>
      </c>
    </row>
    <row r="8075" spans="1:50">
      <c r="A8075">
        <f t="shared" ca="1" si="711"/>
        <v>0.47218427562781717</v>
      </c>
      <c r="R8075">
        <f t="shared" ca="1" si="712"/>
        <v>0.12091453083902545</v>
      </c>
      <c r="AH8075">
        <f t="shared" ca="1" si="713"/>
        <v>26.409695322869755</v>
      </c>
      <c r="AI8075">
        <f t="shared" ca="1" si="714"/>
        <v>0.72174876262008347</v>
      </c>
      <c r="AX8075">
        <f t="shared" ca="1" si="715"/>
        <v>2.2191574431121173</v>
      </c>
    </row>
    <row r="8076" spans="1:50">
      <c r="A8076">
        <f t="shared" ca="1" si="711"/>
        <v>1.552307346541093E-2</v>
      </c>
      <c r="R8076">
        <f t="shared" ca="1" si="712"/>
        <v>-2.2081042639027522</v>
      </c>
      <c r="AH8076">
        <f t="shared" ca="1" si="713"/>
        <v>10.133501923888389</v>
      </c>
      <c r="AI8076">
        <f t="shared" ca="1" si="714"/>
        <v>0.20533116557369446</v>
      </c>
      <c r="AX8076">
        <f t="shared" ca="1" si="715"/>
        <v>9.1124614896330489E-2</v>
      </c>
    </row>
    <row r="8077" spans="1:50">
      <c r="A8077">
        <f t="shared" ca="1" si="711"/>
        <v>0.34596697472003735</v>
      </c>
      <c r="R8077">
        <f t="shared" ca="1" si="712"/>
        <v>-0.29641807390072455</v>
      </c>
      <c r="AH8077">
        <f t="shared" ca="1" si="713"/>
        <v>4.3833613031370664</v>
      </c>
      <c r="AI8077">
        <f t="shared" ca="1" si="714"/>
        <v>3.8427712627678967E-2</v>
      </c>
      <c r="AX8077">
        <f t="shared" ca="1" si="715"/>
        <v>2.2163028557221951</v>
      </c>
    </row>
    <row r="8078" spans="1:50">
      <c r="A8078">
        <f t="shared" ca="1" si="711"/>
        <v>0.42280673188694418</v>
      </c>
      <c r="R8078">
        <f t="shared" ca="1" si="712"/>
        <v>0.3896833036159108</v>
      </c>
      <c r="AH8078">
        <f t="shared" ca="1" si="713"/>
        <v>24.687480262349503</v>
      </c>
      <c r="AI8078">
        <f t="shared" ca="1" si="714"/>
        <v>0.67963817226552703</v>
      </c>
      <c r="AX8078">
        <f t="shared" ca="1" si="715"/>
        <v>1.0263952422222218</v>
      </c>
    </row>
    <row r="8079" spans="1:50">
      <c r="A8079">
        <f t="shared" ca="1" si="711"/>
        <v>0.36362525390254263</v>
      </c>
      <c r="R8079">
        <f t="shared" ca="1" si="712"/>
        <v>-0.59882300291793267</v>
      </c>
      <c r="AH8079">
        <f t="shared" ca="1" si="713"/>
        <v>32.049804547495754</v>
      </c>
      <c r="AI8079">
        <f t="shared" ca="1" si="714"/>
        <v>0.83889524160844797</v>
      </c>
      <c r="AX8079">
        <f t="shared" ca="1" si="715"/>
        <v>2.0276424704274651</v>
      </c>
    </row>
    <row r="8080" spans="1:50">
      <c r="A8080">
        <f t="shared" ca="1" si="711"/>
        <v>0.24635705540044039</v>
      </c>
      <c r="R8080">
        <f t="shared" ca="1" si="712"/>
        <v>-0.72181871115495588</v>
      </c>
      <c r="AH8080">
        <f t="shared" ca="1" si="713"/>
        <v>8.7275987827504977</v>
      </c>
      <c r="AI8080">
        <f t="shared" ca="1" si="714"/>
        <v>0.15234196102533593</v>
      </c>
      <c r="AX8080">
        <f t="shared" ca="1" si="715"/>
        <v>0.35913357433839649</v>
      </c>
    </row>
    <row r="8081" spans="1:50">
      <c r="A8081">
        <f t="shared" ca="1" si="711"/>
        <v>0.88015433782800079</v>
      </c>
      <c r="R8081">
        <f t="shared" ca="1" si="712"/>
        <v>0.20483737012896741</v>
      </c>
      <c r="AH8081">
        <f t="shared" ca="1" si="713"/>
        <v>10.835379528892666</v>
      </c>
      <c r="AI8081">
        <f t="shared" ca="1" si="714"/>
        <v>0.23306625167706019</v>
      </c>
      <c r="AX8081">
        <f t="shared" ca="1" si="715"/>
        <v>7.1201783388439702E-2</v>
      </c>
    </row>
    <row r="8082" spans="1:50">
      <c r="A8082">
        <f t="shared" ca="1" si="711"/>
        <v>0.77584855929925611</v>
      </c>
      <c r="R8082">
        <f t="shared" ca="1" si="712"/>
        <v>0.43337806382201022</v>
      </c>
      <c r="AH8082">
        <f t="shared" ca="1" si="713"/>
        <v>9.8260580275344349</v>
      </c>
      <c r="AI8082">
        <f t="shared" ca="1" si="714"/>
        <v>0.19310283272094786</v>
      </c>
      <c r="AX8082">
        <f t="shared" ca="1" si="715"/>
        <v>1.4421208777554042</v>
      </c>
    </row>
    <row r="8083" spans="1:50">
      <c r="A8083">
        <f t="shared" ca="1" si="711"/>
        <v>0.84782485101231386</v>
      </c>
      <c r="R8083">
        <f t="shared" ca="1" si="712"/>
        <v>-0.31848213201656</v>
      </c>
      <c r="AH8083">
        <f t="shared" ca="1" si="713"/>
        <v>19.274460840398163</v>
      </c>
      <c r="AI8083">
        <f t="shared" ca="1" si="714"/>
        <v>0.52797062167588704</v>
      </c>
      <c r="AX8083">
        <f t="shared" ca="1" si="715"/>
        <v>4.6527827369819175</v>
      </c>
    </row>
    <row r="8084" spans="1:50">
      <c r="A8084">
        <f t="shared" ca="1" si="711"/>
        <v>0.5528439170513002</v>
      </c>
      <c r="R8084">
        <f t="shared" ca="1" si="712"/>
        <v>-0.15010874170969146</v>
      </c>
      <c r="AH8084">
        <f t="shared" ca="1" si="713"/>
        <v>20.310990595900247</v>
      </c>
      <c r="AI8084">
        <f t="shared" ca="1" si="714"/>
        <v>0.55928136030163822</v>
      </c>
      <c r="AX8084">
        <f t="shared" ca="1" si="715"/>
        <v>0.36818936494140908</v>
      </c>
    </row>
    <row r="8085" spans="1:50">
      <c r="A8085">
        <f t="shared" ca="1" si="711"/>
        <v>2.6442495272102851E-2</v>
      </c>
      <c r="R8085">
        <f t="shared" ca="1" si="712"/>
        <v>0.78444052925004359</v>
      </c>
      <c r="AH8085">
        <f t="shared" ca="1" si="713"/>
        <v>39.173269375322178</v>
      </c>
      <c r="AI8085">
        <f t="shared" ca="1" si="714"/>
        <v>0.94139095199033174</v>
      </c>
      <c r="AX8085">
        <f t="shared" ca="1" si="715"/>
        <v>0.76848964129285546</v>
      </c>
    </row>
    <row r="8086" spans="1:50">
      <c r="A8086">
        <f t="shared" ca="1" si="711"/>
        <v>0.71260469386852943</v>
      </c>
      <c r="R8086">
        <f t="shared" ca="1" si="712"/>
        <v>1.365907899682608</v>
      </c>
      <c r="AH8086">
        <f t="shared" ca="1" si="713"/>
        <v>9.3126871113250225</v>
      </c>
      <c r="AI8086">
        <f t="shared" ca="1" si="714"/>
        <v>0.17345228246687838</v>
      </c>
      <c r="AX8086">
        <f t="shared" ca="1" si="715"/>
        <v>0.10183459271640642</v>
      </c>
    </row>
    <row r="8087" spans="1:50">
      <c r="A8087">
        <f t="shared" ca="1" si="711"/>
        <v>0.22379511790447848</v>
      </c>
      <c r="R8087">
        <f t="shared" ca="1" si="712"/>
        <v>0.82540582513153749</v>
      </c>
      <c r="AH8087">
        <f t="shared" ca="1" si="713"/>
        <v>7.2738022377209477</v>
      </c>
      <c r="AI8087">
        <f t="shared" ca="1" si="714"/>
        <v>0.10581639798694853</v>
      </c>
      <c r="AX8087">
        <f t="shared" ca="1" si="715"/>
        <v>4.0757989751055259</v>
      </c>
    </row>
    <row r="8088" spans="1:50">
      <c r="A8088">
        <f t="shared" ca="1" si="711"/>
        <v>0.34121251151868326</v>
      </c>
      <c r="R8088">
        <f t="shared" ca="1" si="712"/>
        <v>-0.66259203781618203</v>
      </c>
      <c r="AH8088">
        <f t="shared" ca="1" si="713"/>
        <v>33.823104944027108</v>
      </c>
      <c r="AI8088">
        <f t="shared" ca="1" si="714"/>
        <v>0.86915403317401985</v>
      </c>
      <c r="AX8088">
        <f t="shared" ca="1" si="715"/>
        <v>2.9636545827511931</v>
      </c>
    </row>
    <row r="8089" spans="1:50">
      <c r="A8089">
        <f t="shared" ca="1" si="711"/>
        <v>0.73399085429599031</v>
      </c>
      <c r="R8089">
        <f t="shared" ca="1" si="712"/>
        <v>3.5727012338155908</v>
      </c>
      <c r="AH8089">
        <f t="shared" ca="1" si="713"/>
        <v>8.3127070168810757</v>
      </c>
      <c r="AI8089">
        <f t="shared" ca="1" si="714"/>
        <v>0.13820219589700777</v>
      </c>
      <c r="AX8089">
        <f t="shared" ca="1" si="715"/>
        <v>1.6369841525661912</v>
      </c>
    </row>
    <row r="8090" spans="1:50">
      <c r="A8090">
        <f t="shared" ca="1" si="711"/>
        <v>0.62220330312196404</v>
      </c>
      <c r="R8090">
        <f t="shared" ca="1" si="712"/>
        <v>-0.40222490420653345</v>
      </c>
      <c r="AH8090">
        <f t="shared" ca="1" si="713"/>
        <v>8.641062796684631</v>
      </c>
      <c r="AI8090">
        <f t="shared" ca="1" si="714"/>
        <v>0.14933593251249444</v>
      </c>
      <c r="AX8090">
        <f t="shared" ca="1" si="715"/>
        <v>1.4280050393686383</v>
      </c>
    </row>
    <row r="8091" spans="1:50">
      <c r="A8091">
        <f t="shared" ca="1" si="711"/>
        <v>0.93659860977871745</v>
      </c>
      <c r="R8091">
        <f t="shared" ca="1" si="712"/>
        <v>-1.7777849946684423</v>
      </c>
      <c r="AH8091">
        <f t="shared" ca="1" si="713"/>
        <v>27.821256352332217</v>
      </c>
      <c r="AI8091">
        <f t="shared" ca="1" si="714"/>
        <v>0.75405166510551802</v>
      </c>
      <c r="AX8091">
        <f t="shared" ca="1" si="715"/>
        <v>0.94409723754570551</v>
      </c>
    </row>
    <row r="8092" spans="1:50">
      <c r="A8092">
        <f t="shared" ca="1" si="711"/>
        <v>0.37746182385360505</v>
      </c>
      <c r="R8092">
        <f t="shared" ca="1" si="712"/>
        <v>0.15227329365701625</v>
      </c>
      <c r="AH8092">
        <f t="shared" ca="1" si="713"/>
        <v>16.404351557946626</v>
      </c>
      <c r="AI8092">
        <f t="shared" ca="1" si="714"/>
        <v>0.43566620287897839</v>
      </c>
      <c r="AX8092">
        <f t="shared" ca="1" si="715"/>
        <v>6.7106521385115396</v>
      </c>
    </row>
    <row r="8093" spans="1:50">
      <c r="A8093">
        <f t="shared" ca="1" si="711"/>
        <v>0.44183603236842628</v>
      </c>
      <c r="R8093">
        <f t="shared" ca="1" si="712"/>
        <v>0.79061765168849341</v>
      </c>
      <c r="AH8093">
        <f t="shared" ca="1" si="713"/>
        <v>17.072451556672732</v>
      </c>
      <c r="AI8093">
        <f t="shared" ca="1" si="714"/>
        <v>0.45788827675616794</v>
      </c>
      <c r="AX8093">
        <f t="shared" ca="1" si="715"/>
        <v>1.5774435243974412</v>
      </c>
    </row>
    <row r="8094" spans="1:50">
      <c r="A8094">
        <f t="shared" ca="1" si="711"/>
        <v>0.45263228000783473</v>
      </c>
      <c r="R8094">
        <f t="shared" ca="1" si="712"/>
        <v>-0.73036388443210143</v>
      </c>
      <c r="AH8094">
        <f t="shared" ca="1" si="713"/>
        <v>25.902623958896729</v>
      </c>
      <c r="AI8094">
        <f t="shared" ca="1" si="714"/>
        <v>0.70965823396683103</v>
      </c>
      <c r="AX8094">
        <f t="shared" ca="1" si="715"/>
        <v>1.0690762756034613</v>
      </c>
    </row>
    <row r="8095" spans="1:50">
      <c r="A8095">
        <f t="shared" ca="1" si="711"/>
        <v>0.53784468517008233</v>
      </c>
      <c r="R8095">
        <f t="shared" ca="1" si="712"/>
        <v>1.6014768945787075</v>
      </c>
      <c r="AH8095">
        <f t="shared" ca="1" si="713"/>
        <v>21.366006749631936</v>
      </c>
      <c r="AI8095">
        <f t="shared" ca="1" si="714"/>
        <v>0.590047215268938</v>
      </c>
      <c r="AX8095">
        <f t="shared" ca="1" si="715"/>
        <v>1.7873562660888889</v>
      </c>
    </row>
    <row r="8096" spans="1:50">
      <c r="A8096">
        <f t="shared" ca="1" si="711"/>
        <v>7.7846494069120475E-2</v>
      </c>
      <c r="R8096">
        <f t="shared" ca="1" si="712"/>
        <v>-2.3123331830593394</v>
      </c>
      <c r="AH8096">
        <f t="shared" ca="1" si="713"/>
        <v>41.884489867219806</v>
      </c>
      <c r="AI8096">
        <f t="shared" ca="1" si="714"/>
        <v>0.96706924764237101</v>
      </c>
      <c r="AX8096">
        <f t="shared" ca="1" si="715"/>
        <v>0.63422993580748699</v>
      </c>
    </row>
    <row r="8097" spans="1:50">
      <c r="A8097">
        <f t="shared" ca="1" si="711"/>
        <v>0.3464115280937512</v>
      </c>
      <c r="R8097">
        <f t="shared" ca="1" si="712"/>
        <v>-0.85078728324042252</v>
      </c>
      <c r="AH8097">
        <f t="shared" ca="1" si="713"/>
        <v>12.573486470628545</v>
      </c>
      <c r="AI8097">
        <f t="shared" ca="1" si="714"/>
        <v>0.29962804251788766</v>
      </c>
      <c r="AX8097">
        <f t="shared" ca="1" si="715"/>
        <v>0.2535847345903639</v>
      </c>
    </row>
    <row r="8098" spans="1:50">
      <c r="A8098">
        <f t="shared" ca="1" si="711"/>
        <v>0.45131745407755064</v>
      </c>
      <c r="R8098">
        <f t="shared" ca="1" si="712"/>
        <v>0.30325523012837718</v>
      </c>
      <c r="AH8098">
        <f t="shared" ca="1" si="713"/>
        <v>7.860891642078883</v>
      </c>
      <c r="AI8098">
        <f t="shared" ca="1" si="714"/>
        <v>0.12358723481701128</v>
      </c>
      <c r="AX8098">
        <f t="shared" ca="1" si="715"/>
        <v>3.9554874697219646</v>
      </c>
    </row>
    <row r="8099" spans="1:50">
      <c r="A8099">
        <f t="shared" ca="1" si="711"/>
        <v>0.78695358553912376</v>
      </c>
      <c r="R8099">
        <f t="shared" ca="1" si="712"/>
        <v>-0.83226344896346072</v>
      </c>
      <c r="AH8099">
        <f t="shared" ca="1" si="713"/>
        <v>33.173279614651051</v>
      </c>
      <c r="AI8099">
        <f t="shared" ca="1" si="714"/>
        <v>0.85843074053664103</v>
      </c>
      <c r="AX8099">
        <f t="shared" ca="1" si="715"/>
        <v>0.57687387618901398</v>
      </c>
    </row>
    <row r="8100" spans="1:50">
      <c r="A8100">
        <f t="shared" ca="1" si="711"/>
        <v>0.72794775078699858</v>
      </c>
      <c r="R8100">
        <f t="shared" ca="1" si="712"/>
        <v>0.52649577318396867</v>
      </c>
      <c r="AH8100">
        <f t="shared" ca="1" si="713"/>
        <v>28.800568624242757</v>
      </c>
      <c r="AI8100">
        <f t="shared" ca="1" si="714"/>
        <v>0.77529205467227968</v>
      </c>
      <c r="AX8100">
        <f t="shared" ca="1" si="715"/>
        <v>8.5364412316376731E-2</v>
      </c>
    </row>
    <row r="8101" spans="1:50">
      <c r="A8101">
        <f t="shared" ca="1" si="711"/>
        <v>0.14927248536015114</v>
      </c>
      <c r="R8101">
        <f t="shared" ca="1" si="712"/>
        <v>-2.20203410488114</v>
      </c>
      <c r="AH8101">
        <f t="shared" ca="1" si="713"/>
        <v>30.807670665677492</v>
      </c>
      <c r="AI8101">
        <f t="shared" ca="1" si="714"/>
        <v>0.81582724736145185</v>
      </c>
      <c r="AX8101">
        <f t="shared" ca="1" si="715"/>
        <v>1.832812602632703</v>
      </c>
    </row>
    <row r="8102" spans="1:50">
      <c r="A8102">
        <f t="shared" ca="1" si="711"/>
        <v>0.99479468783235914</v>
      </c>
      <c r="R8102">
        <f t="shared" ca="1" si="712"/>
        <v>1.4490424157064929</v>
      </c>
      <c r="AH8102">
        <f t="shared" ca="1" si="713"/>
        <v>6.5478938055942892</v>
      </c>
      <c r="AI8102">
        <f t="shared" ca="1" si="714"/>
        <v>8.5749826578680133E-2</v>
      </c>
      <c r="AX8102">
        <f t="shared" ca="1" si="715"/>
        <v>6.1879340014206266</v>
      </c>
    </row>
    <row r="8103" spans="1:50">
      <c r="A8103">
        <f t="shared" ca="1" si="711"/>
        <v>0.32093197221680037</v>
      </c>
      <c r="R8103">
        <f t="shared" ca="1" si="712"/>
        <v>-0.58457415437608629</v>
      </c>
      <c r="AH8103">
        <f t="shared" ca="1" si="713"/>
        <v>34.478124627637783</v>
      </c>
      <c r="AI8103">
        <f t="shared" ca="1" si="714"/>
        <v>0.87953569246242758</v>
      </c>
      <c r="AX8103">
        <f t="shared" ca="1" si="715"/>
        <v>7.7943007646205693</v>
      </c>
    </row>
    <row r="8104" spans="1:50">
      <c r="A8104">
        <f t="shared" ca="1" si="711"/>
        <v>0.39350233670029366</v>
      </c>
      <c r="R8104">
        <f t="shared" ca="1" si="712"/>
        <v>0.39154373446982693</v>
      </c>
      <c r="AH8104">
        <f t="shared" ca="1" si="713"/>
        <v>23.680444306277245</v>
      </c>
      <c r="AI8104">
        <f t="shared" ca="1" si="714"/>
        <v>0.65364049404251301</v>
      </c>
      <c r="AX8104">
        <f t="shared" ca="1" si="715"/>
        <v>0.85599267712028781</v>
      </c>
    </row>
    <row r="8105" spans="1:50">
      <c r="A8105">
        <f t="shared" ca="1" si="711"/>
        <v>0.37304955624467895</v>
      </c>
      <c r="R8105">
        <f t="shared" ca="1" si="712"/>
        <v>-1.0631621818788393</v>
      </c>
      <c r="AH8105">
        <f t="shared" ca="1" si="713"/>
        <v>11.788456967411477</v>
      </c>
      <c r="AI8105">
        <f t="shared" ca="1" si="714"/>
        <v>0.26993898953431761</v>
      </c>
      <c r="AX8105">
        <f t="shared" ca="1" si="715"/>
        <v>2.7794378458058668</v>
      </c>
    </row>
    <row r="8106" spans="1:50">
      <c r="A8106">
        <f t="shared" ca="1" si="711"/>
        <v>0.68723795613810601</v>
      </c>
      <c r="R8106">
        <f t="shared" ca="1" si="712"/>
        <v>-1.4785813075506098</v>
      </c>
      <c r="AH8106">
        <f t="shared" ca="1" si="713"/>
        <v>21.096375432459929</v>
      </c>
      <c r="AI8106">
        <f t="shared" ca="1" si="714"/>
        <v>0.58229024342934699</v>
      </c>
      <c r="AX8106">
        <f t="shared" ca="1" si="715"/>
        <v>0.54777974426659815</v>
      </c>
    </row>
    <row r="8107" spans="1:50">
      <c r="A8107">
        <f t="shared" ca="1" si="711"/>
        <v>0.82881110769991251</v>
      </c>
      <c r="R8107">
        <f t="shared" ca="1" si="712"/>
        <v>0.2802774610861456</v>
      </c>
      <c r="AH8107">
        <f t="shared" ca="1" si="713"/>
        <v>7.7114892922704481</v>
      </c>
      <c r="AI8107">
        <f t="shared" ca="1" si="714"/>
        <v>0.11893413420960353</v>
      </c>
      <c r="AX8107">
        <f t="shared" ca="1" si="715"/>
        <v>0.86130056448085413</v>
      </c>
    </row>
    <row r="8108" spans="1:50">
      <c r="A8108">
        <f t="shared" ca="1" si="711"/>
        <v>0.37851939017190772</v>
      </c>
      <c r="R8108">
        <f t="shared" ca="1" si="712"/>
        <v>0.57043180226443446</v>
      </c>
      <c r="AH8108">
        <f t="shared" ca="1" si="713"/>
        <v>37.289285284924027</v>
      </c>
      <c r="AI8108">
        <f t="shared" ca="1" si="714"/>
        <v>0.91921886571597555</v>
      </c>
      <c r="AX8108">
        <f t="shared" ca="1" si="715"/>
        <v>3.3810439957097667</v>
      </c>
    </row>
    <row r="8109" spans="1:50">
      <c r="A8109">
        <f t="shared" ca="1" si="711"/>
        <v>0.46988647198635658</v>
      </c>
      <c r="R8109">
        <f t="shared" ca="1" si="712"/>
        <v>0.4415823956938309</v>
      </c>
      <c r="AH8109">
        <f t="shared" ca="1" si="713"/>
        <v>10.985435166892124</v>
      </c>
      <c r="AI8109">
        <f t="shared" ca="1" si="714"/>
        <v>0.23893186544161094</v>
      </c>
      <c r="AX8109">
        <f t="shared" ca="1" si="715"/>
        <v>4.0290983867250985</v>
      </c>
    </row>
    <row r="8110" spans="1:50">
      <c r="A8110">
        <f t="shared" ca="1" si="711"/>
        <v>0.15153167642312149</v>
      </c>
      <c r="R8110">
        <f t="shared" ca="1" si="712"/>
        <v>-0.17286183924541182</v>
      </c>
      <c r="AH8110">
        <f t="shared" ca="1" si="713"/>
        <v>22.578148601471757</v>
      </c>
      <c r="AI8110">
        <f t="shared" ca="1" si="714"/>
        <v>0.62402103293851741</v>
      </c>
      <c r="AX8110">
        <f t="shared" ca="1" si="715"/>
        <v>0.96639628646665987</v>
      </c>
    </row>
    <row r="8111" spans="1:50">
      <c r="A8111">
        <f t="shared" ca="1" si="711"/>
        <v>0.74969764835566954</v>
      </c>
      <c r="R8111">
        <f t="shared" ca="1" si="712"/>
        <v>2.2967995376826145</v>
      </c>
      <c r="AH8111">
        <f t="shared" ca="1" si="713"/>
        <v>31.690634266446466</v>
      </c>
      <c r="AI8111">
        <f t="shared" ca="1" si="714"/>
        <v>0.83238356321748785</v>
      </c>
      <c r="AX8111">
        <f t="shared" ca="1" si="715"/>
        <v>4.7007609824570808</v>
      </c>
    </row>
    <row r="8112" spans="1:50">
      <c r="A8112">
        <f t="shared" ca="1" si="711"/>
        <v>0.36751944909401713</v>
      </c>
      <c r="R8112">
        <f t="shared" ca="1" si="712"/>
        <v>-0.8348979115300289</v>
      </c>
      <c r="AH8112">
        <f t="shared" ca="1" si="713"/>
        <v>17.391753175789141</v>
      </c>
      <c r="AI8112">
        <f t="shared" ca="1" si="714"/>
        <v>0.4683511195256711</v>
      </c>
      <c r="AX8112">
        <f t="shared" ca="1" si="715"/>
        <v>4.227450084543448</v>
      </c>
    </row>
    <row r="8113" spans="1:50">
      <c r="A8113">
        <f t="shared" ca="1" si="711"/>
        <v>0.59140785566312193</v>
      </c>
      <c r="R8113">
        <f t="shared" ca="1" si="712"/>
        <v>-1.3010215317027354</v>
      </c>
      <c r="AH8113">
        <f t="shared" ca="1" si="713"/>
        <v>24.124413616238165</v>
      </c>
      <c r="AI8113">
        <f t="shared" ca="1" si="714"/>
        <v>0.66522701464823952</v>
      </c>
      <c r="AX8113">
        <f t="shared" ca="1" si="715"/>
        <v>2.1506365254042805</v>
      </c>
    </row>
    <row r="8114" spans="1:50">
      <c r="A8114">
        <f t="shared" ca="1" si="711"/>
        <v>0.60569151409099065</v>
      </c>
      <c r="R8114">
        <f t="shared" ca="1" si="712"/>
        <v>-0.77234661339468247</v>
      </c>
      <c r="AH8114">
        <f t="shared" ca="1" si="713"/>
        <v>14.34779695288384</v>
      </c>
      <c r="AI8114">
        <f t="shared" ca="1" si="714"/>
        <v>0.36446020894360043</v>
      </c>
      <c r="AX8114">
        <f t="shared" ca="1" si="715"/>
        <v>0.2113608459259321</v>
      </c>
    </row>
    <row r="8115" spans="1:50">
      <c r="A8115">
        <f t="shared" ca="1" si="711"/>
        <v>0.14840186886054041</v>
      </c>
      <c r="R8115">
        <f t="shared" ca="1" si="712"/>
        <v>0.24446370938233417</v>
      </c>
      <c r="AH8115">
        <f t="shared" ca="1" si="713"/>
        <v>28.724728806097513</v>
      </c>
      <c r="AI8115">
        <f t="shared" ca="1" si="714"/>
        <v>0.77368141781295152</v>
      </c>
      <c r="AX8115">
        <f t="shared" ca="1" si="715"/>
        <v>3.9080054773283175</v>
      </c>
    </row>
    <row r="8116" spans="1:50">
      <c r="A8116">
        <f t="shared" ca="1" si="711"/>
        <v>0.62353991897580163</v>
      </c>
      <c r="R8116">
        <f t="shared" ca="1" si="712"/>
        <v>-0.22235834049903222</v>
      </c>
      <c r="AH8116">
        <f t="shared" ca="1" si="713"/>
        <v>9.5800918235074128</v>
      </c>
      <c r="AI8116">
        <f t="shared" ca="1" si="714"/>
        <v>0.18355631869366718</v>
      </c>
      <c r="AX8116">
        <f t="shared" ca="1" si="715"/>
        <v>1.8779062600665131</v>
      </c>
    </row>
    <row r="8117" spans="1:50">
      <c r="A8117">
        <f t="shared" ca="1" si="711"/>
        <v>0.60809135793739566</v>
      </c>
      <c r="R8117">
        <f t="shared" ca="1" si="712"/>
        <v>-0.8102237060237506</v>
      </c>
      <c r="AH8117">
        <f t="shared" ca="1" si="713"/>
        <v>16.258715024956281</v>
      </c>
      <c r="AI8117">
        <f t="shared" ca="1" si="714"/>
        <v>0.4307628441164445</v>
      </c>
      <c r="AX8117">
        <f t="shared" ca="1" si="715"/>
        <v>0.29774390923949179</v>
      </c>
    </row>
    <row r="8118" spans="1:50">
      <c r="A8118">
        <f t="shared" ca="1" si="711"/>
        <v>0.71012842845038127</v>
      </c>
      <c r="R8118">
        <f t="shared" ca="1" si="712"/>
        <v>-0.35875098091700208</v>
      </c>
      <c r="AH8118">
        <f t="shared" ca="1" si="713"/>
        <v>13.79381526272023</v>
      </c>
      <c r="AI8118">
        <f t="shared" ca="1" si="714"/>
        <v>0.34455609338498461</v>
      </c>
      <c r="AX8118">
        <f t="shared" ca="1" si="715"/>
        <v>0.59712729678578125</v>
      </c>
    </row>
    <row r="8119" spans="1:50">
      <c r="A8119">
        <f t="shared" ca="1" si="711"/>
        <v>0.1553796594703567</v>
      </c>
      <c r="R8119">
        <f t="shared" ca="1" si="712"/>
        <v>-2.2371975534157058</v>
      </c>
      <c r="AH8119">
        <f t="shared" ca="1" si="713"/>
        <v>8.6355516317498555</v>
      </c>
      <c r="AI8119">
        <f t="shared" ca="1" si="714"/>
        <v>0.1491455039692352</v>
      </c>
      <c r="AX8119">
        <f t="shared" ca="1" si="715"/>
        <v>1.0225023578417818</v>
      </c>
    </row>
    <row r="8120" spans="1:50">
      <c r="A8120">
        <f t="shared" ca="1" si="711"/>
        <v>0.87310719783458413</v>
      </c>
      <c r="R8120">
        <f t="shared" ca="1" si="712"/>
        <v>0.19610081244461072</v>
      </c>
      <c r="AH8120">
        <f t="shared" ca="1" si="713"/>
        <v>13.223228046828773</v>
      </c>
      <c r="AI8120">
        <f t="shared" ca="1" si="714"/>
        <v>0.323734522352219</v>
      </c>
      <c r="AX8120">
        <f t="shared" ca="1" si="715"/>
        <v>9.8588566767603609</v>
      </c>
    </row>
    <row r="8121" spans="1:50">
      <c r="A8121">
        <f t="shared" ca="1" si="711"/>
        <v>0.90416675258004364</v>
      </c>
      <c r="R8121">
        <f t="shared" ca="1" si="712"/>
        <v>-1.5056078658607304</v>
      </c>
      <c r="AH8121">
        <f t="shared" ca="1" si="713"/>
        <v>27.340061758981079</v>
      </c>
      <c r="AI8121">
        <f t="shared" ca="1" si="714"/>
        <v>0.74326359945660414</v>
      </c>
      <c r="AX8121">
        <f t="shared" ca="1" si="715"/>
        <v>2.2061302533606635</v>
      </c>
    </row>
    <row r="8122" spans="1:50">
      <c r="A8122">
        <f t="shared" ca="1" si="711"/>
        <v>0.50090828450797975</v>
      </c>
      <c r="R8122">
        <f t="shared" ca="1" si="712"/>
        <v>-0.36514358082093878</v>
      </c>
      <c r="AH8122">
        <f t="shared" ca="1" si="713"/>
        <v>21.208547263694612</v>
      </c>
      <c r="AI8122">
        <f t="shared" ca="1" si="714"/>
        <v>0.58552612466654652</v>
      </c>
      <c r="AX8122">
        <f t="shared" ca="1" si="715"/>
        <v>1.2204890271259727</v>
      </c>
    </row>
    <row r="8123" spans="1:50">
      <c r="A8123">
        <f t="shared" ca="1" si="711"/>
        <v>0.26758412933046938</v>
      </c>
      <c r="R8123">
        <f t="shared" ca="1" si="712"/>
        <v>0.24785213456382729</v>
      </c>
      <c r="AH8123">
        <f t="shared" ca="1" si="713"/>
        <v>15.807905975295306</v>
      </c>
      <c r="AI8123">
        <f t="shared" ca="1" si="714"/>
        <v>0.4154503531028767</v>
      </c>
      <c r="AX8123">
        <f t="shared" ca="1" si="715"/>
        <v>1.4843749052260193</v>
      </c>
    </row>
    <row r="8124" spans="1:50">
      <c r="A8124">
        <f t="shared" ca="1" si="711"/>
        <v>0.47532281531952858</v>
      </c>
      <c r="R8124">
        <f t="shared" ca="1" si="712"/>
        <v>1.2621044090635452</v>
      </c>
      <c r="AH8124">
        <f t="shared" ca="1" si="713"/>
        <v>12.510284085238389</v>
      </c>
      <c r="AI8124">
        <f t="shared" ca="1" si="714"/>
        <v>0.29726060031523482</v>
      </c>
      <c r="AX8124">
        <f t="shared" ca="1" si="715"/>
        <v>0.95306261282210547</v>
      </c>
    </row>
    <row r="8125" spans="1:50">
      <c r="A8125">
        <f t="shared" ca="1" si="711"/>
        <v>0.47394904024347373</v>
      </c>
      <c r="R8125">
        <f t="shared" ca="1" si="712"/>
        <v>-0.81838806719408907</v>
      </c>
      <c r="AH8125">
        <f t="shared" ca="1" si="713"/>
        <v>16.105604300535589</v>
      </c>
      <c r="AI8125">
        <f t="shared" ca="1" si="714"/>
        <v>0.42558497008406426</v>
      </c>
      <c r="AX8125">
        <f t="shared" ca="1" si="715"/>
        <v>3.2385556804081945</v>
      </c>
    </row>
    <row r="8126" spans="1:50">
      <c r="A8126">
        <f t="shared" ca="1" si="711"/>
        <v>8.1533991705888931E-2</v>
      </c>
      <c r="R8126">
        <f t="shared" ca="1" si="712"/>
        <v>1.1318263952388059</v>
      </c>
      <c r="AH8126">
        <f t="shared" ca="1" si="713"/>
        <v>8.1297959406884583</v>
      </c>
      <c r="AI8126">
        <f t="shared" ca="1" si="714"/>
        <v>0.13218716407446907</v>
      </c>
      <c r="AX8126">
        <f t="shared" ca="1" si="715"/>
        <v>1.4621489894368063</v>
      </c>
    </row>
    <row r="8127" spans="1:50">
      <c r="A8127">
        <f t="shared" ca="1" si="711"/>
        <v>0.69361225627159895</v>
      </c>
      <c r="R8127">
        <f t="shared" ca="1" si="712"/>
        <v>-0.21793292106752657</v>
      </c>
      <c r="AH8127">
        <f t="shared" ca="1" si="713"/>
        <v>2.9447821555486846</v>
      </c>
      <c r="AI8127">
        <f t="shared" ca="1" si="714"/>
        <v>1.7343483887275912E-2</v>
      </c>
      <c r="AX8127">
        <f t="shared" ca="1" si="715"/>
        <v>1.7740082499055421</v>
      </c>
    </row>
    <row r="8128" spans="1:50">
      <c r="A8128">
        <f t="shared" ca="1" si="711"/>
        <v>0.71363141443261913</v>
      </c>
      <c r="R8128">
        <f t="shared" ca="1" si="712"/>
        <v>0.93289447822304106</v>
      </c>
      <c r="AH8128">
        <f t="shared" ca="1" si="713"/>
        <v>11.105866945328401</v>
      </c>
      <c r="AI8128">
        <f t="shared" ca="1" si="714"/>
        <v>0.24362320696275086</v>
      </c>
      <c r="AX8128">
        <f t="shared" ca="1" si="715"/>
        <v>2.1147436018362304</v>
      </c>
    </row>
    <row r="8129" spans="1:50">
      <c r="A8129">
        <f t="shared" ca="1" si="711"/>
        <v>0.33756075058464663</v>
      </c>
      <c r="R8129">
        <f t="shared" ca="1" si="712"/>
        <v>-1.05184438670109</v>
      </c>
      <c r="AH8129">
        <f t="shared" ca="1" si="713"/>
        <v>38.996045444218701</v>
      </c>
      <c r="AI8129">
        <f t="shared" ca="1" si="714"/>
        <v>0.93945649206714998</v>
      </c>
      <c r="AX8129">
        <f t="shared" ca="1" si="715"/>
        <v>0.50200778564518089</v>
      </c>
    </row>
    <row r="8130" spans="1:50">
      <c r="A8130">
        <f t="shared" ca="1" si="711"/>
        <v>0.30532167337035498</v>
      </c>
      <c r="R8130">
        <f t="shared" ca="1" si="712"/>
        <v>-9.40003050066055E-2</v>
      </c>
      <c r="AH8130">
        <f t="shared" ca="1" si="713"/>
        <v>22.700643701269872</v>
      </c>
      <c r="AI8130">
        <f t="shared" ca="1" si="714"/>
        <v>0.62737257283749182</v>
      </c>
      <c r="AX8130">
        <f t="shared" ca="1" si="715"/>
        <v>0.96858385368345501</v>
      </c>
    </row>
    <row r="8131" spans="1:50">
      <c r="A8131">
        <f t="shared" ref="A8131:A8194" ca="1" si="716">RAND()</f>
        <v>0.33590971507967871</v>
      </c>
      <c r="R8131">
        <f t="shared" ref="R8131:R8194" ca="1" si="717">_xlfn.NORM.INV(RAND(),0,1)</f>
        <v>-1.965777813478333</v>
      </c>
      <c r="AH8131">
        <f t="shared" ref="AH8131:AH8194" ca="1" si="718">IF(AI8131&lt;$AL$4,$AL$1+SQRT(AI8131*($AL$2-$AL$1)*($AL$3-$AL$1)),$AL$2-SQRT((1-AI8131)*($AL$2-$AL$1)*($AL$2-$AL$3)))</f>
        <v>22.224593032796378</v>
      </c>
      <c r="AI8131">
        <f t="shared" ref="AI8131:AI8194" ca="1" si="719">RAND()</f>
        <v>0.6142633839031082</v>
      </c>
      <c r="AX8131">
        <f t="shared" ref="AX8131:AX8194" ca="1" si="720">-LN(1-RAND())/$AW$2</f>
        <v>0.9165985674981747</v>
      </c>
    </row>
    <row r="8132" spans="1:50">
      <c r="A8132">
        <f t="shared" ca="1" si="716"/>
        <v>0.92418079048147317</v>
      </c>
      <c r="R8132">
        <f t="shared" ca="1" si="717"/>
        <v>4.6610732751742059E-2</v>
      </c>
      <c r="AH8132">
        <f t="shared" ca="1" si="718"/>
        <v>26.7692386683702</v>
      </c>
      <c r="AI8132">
        <f t="shared" ca="1" si="719"/>
        <v>0.7301658639764268</v>
      </c>
      <c r="AX8132">
        <f t="shared" ca="1" si="720"/>
        <v>1.8298092123978851</v>
      </c>
    </row>
    <row r="8133" spans="1:50">
      <c r="A8133">
        <f t="shared" ca="1" si="716"/>
        <v>0.71796914756010299</v>
      </c>
      <c r="R8133">
        <f t="shared" ca="1" si="717"/>
        <v>0.19404809884454965</v>
      </c>
      <c r="AH8133">
        <f t="shared" ca="1" si="718"/>
        <v>10.472348879068932</v>
      </c>
      <c r="AI8133">
        <f t="shared" ca="1" si="719"/>
        <v>0.21878239843097846</v>
      </c>
      <c r="AX8133">
        <f t="shared" ca="1" si="720"/>
        <v>2.8133471858890071</v>
      </c>
    </row>
    <row r="8134" spans="1:50">
      <c r="A8134">
        <f t="shared" ca="1" si="716"/>
        <v>0.24595294596078987</v>
      </c>
      <c r="R8134">
        <f t="shared" ca="1" si="717"/>
        <v>8.2029628235377863E-2</v>
      </c>
      <c r="AH8134">
        <f t="shared" ca="1" si="718"/>
        <v>9.7396932645780279</v>
      </c>
      <c r="AI8134">
        <f t="shared" ca="1" si="719"/>
        <v>0.1897232497761332</v>
      </c>
      <c r="AX8134">
        <f t="shared" ca="1" si="720"/>
        <v>0.79439915068324041</v>
      </c>
    </row>
    <row r="8135" spans="1:50">
      <c r="A8135">
        <f t="shared" ca="1" si="716"/>
        <v>0.64762671774896063</v>
      </c>
      <c r="R8135">
        <f t="shared" ca="1" si="717"/>
        <v>-0.12436222662478237</v>
      </c>
      <c r="AH8135">
        <f t="shared" ca="1" si="718"/>
        <v>23.852125441356343</v>
      </c>
      <c r="AI8135">
        <f t="shared" ca="1" si="719"/>
        <v>0.65814432803271794</v>
      </c>
      <c r="AX8135">
        <f t="shared" ca="1" si="720"/>
        <v>3.2857928163789478</v>
      </c>
    </row>
    <row r="8136" spans="1:50">
      <c r="A8136">
        <f t="shared" ca="1" si="716"/>
        <v>0.93730735723493031</v>
      </c>
      <c r="R8136">
        <f t="shared" ca="1" si="717"/>
        <v>-1.1025646158927755</v>
      </c>
      <c r="AH8136">
        <f t="shared" ca="1" si="718"/>
        <v>37.831013564873714</v>
      </c>
      <c r="AI8136">
        <f t="shared" ca="1" si="719"/>
        <v>0.92595788457085626</v>
      </c>
      <c r="AX8136">
        <f t="shared" ca="1" si="720"/>
        <v>1.9505743993756575</v>
      </c>
    </row>
    <row r="8137" spans="1:50">
      <c r="A8137">
        <f t="shared" ca="1" si="716"/>
        <v>0.83246949546770577</v>
      </c>
      <c r="R8137">
        <f t="shared" ca="1" si="717"/>
        <v>-0.67451557688218677</v>
      </c>
      <c r="AH8137">
        <f t="shared" ca="1" si="718"/>
        <v>18.950944719260445</v>
      </c>
      <c r="AI8137">
        <f t="shared" ca="1" si="719"/>
        <v>0.51797808308678961</v>
      </c>
      <c r="AX8137">
        <f t="shared" ca="1" si="720"/>
        <v>0.92320081820226085</v>
      </c>
    </row>
    <row r="8138" spans="1:50">
      <c r="A8138">
        <f t="shared" ca="1" si="716"/>
        <v>0.94909953265205138</v>
      </c>
      <c r="R8138">
        <f t="shared" ca="1" si="717"/>
        <v>-0.44656320180223097</v>
      </c>
      <c r="AH8138">
        <f t="shared" ca="1" si="718"/>
        <v>34.83070127218285</v>
      </c>
      <c r="AI8138">
        <f t="shared" ca="1" si="719"/>
        <v>0.88494618805312253</v>
      </c>
      <c r="AX8138">
        <f t="shared" ca="1" si="720"/>
        <v>1.3240356896792229</v>
      </c>
    </row>
    <row r="8139" spans="1:50">
      <c r="A8139">
        <f t="shared" ca="1" si="716"/>
        <v>0.35514186680734805</v>
      </c>
      <c r="R8139">
        <f t="shared" ca="1" si="717"/>
        <v>0.42020997649421282</v>
      </c>
      <c r="AH8139">
        <f t="shared" ca="1" si="718"/>
        <v>20.150493835185824</v>
      </c>
      <c r="AI8139">
        <f t="shared" ca="1" si="719"/>
        <v>0.55450349085836026</v>
      </c>
      <c r="AX8139">
        <f t="shared" ca="1" si="720"/>
        <v>0.2308015250693439</v>
      </c>
    </row>
    <row r="8140" spans="1:50">
      <c r="A8140">
        <f t="shared" ca="1" si="716"/>
        <v>0.75874691675152517</v>
      </c>
      <c r="R8140">
        <f t="shared" ca="1" si="717"/>
        <v>0.5216445445204182</v>
      </c>
      <c r="AH8140">
        <f t="shared" ca="1" si="718"/>
        <v>22.262016453039422</v>
      </c>
      <c r="AI8140">
        <f t="shared" ca="1" si="719"/>
        <v>0.61530213437427206</v>
      </c>
      <c r="AX8140">
        <f t="shared" ca="1" si="720"/>
        <v>0.68660960216588107</v>
      </c>
    </row>
    <row r="8141" spans="1:50">
      <c r="A8141">
        <f t="shared" ca="1" si="716"/>
        <v>0.62580791583595952</v>
      </c>
      <c r="R8141">
        <f t="shared" ca="1" si="717"/>
        <v>0.39458277021710447</v>
      </c>
      <c r="AH8141">
        <f t="shared" ca="1" si="718"/>
        <v>5.9505340822829931</v>
      </c>
      <c r="AI8141">
        <f t="shared" ca="1" si="719"/>
        <v>7.0817711728823007E-2</v>
      </c>
      <c r="AX8141">
        <f t="shared" ca="1" si="720"/>
        <v>0.79809930190234613</v>
      </c>
    </row>
    <row r="8142" spans="1:50">
      <c r="A8142">
        <f t="shared" ca="1" si="716"/>
        <v>0.57640819320844039</v>
      </c>
      <c r="R8142">
        <f t="shared" ca="1" si="717"/>
        <v>-1.5350409420543052</v>
      </c>
      <c r="AH8142">
        <f t="shared" ca="1" si="718"/>
        <v>21.291502328774389</v>
      </c>
      <c r="AI8142">
        <f t="shared" ca="1" si="719"/>
        <v>0.58791108073061682</v>
      </c>
      <c r="AX8142">
        <f t="shared" ca="1" si="720"/>
        <v>4.5346076915659825</v>
      </c>
    </row>
    <row r="8143" spans="1:50">
      <c r="A8143">
        <f t="shared" ca="1" si="716"/>
        <v>0.92555214193945823</v>
      </c>
      <c r="R8143">
        <f t="shared" ca="1" si="717"/>
        <v>-0.35458864225565617</v>
      </c>
      <c r="AH8143">
        <f t="shared" ca="1" si="718"/>
        <v>22.938154021669785</v>
      </c>
      <c r="AI8143">
        <f t="shared" ca="1" si="719"/>
        <v>0.63382824612256639</v>
      </c>
      <c r="AX8143">
        <f t="shared" ca="1" si="720"/>
        <v>2.2267624175405811</v>
      </c>
    </row>
    <row r="8144" spans="1:50">
      <c r="A8144">
        <f t="shared" ca="1" si="716"/>
        <v>0.63006288199093741</v>
      </c>
      <c r="R8144">
        <f t="shared" ca="1" si="717"/>
        <v>-3.3929280300353012E-2</v>
      </c>
      <c r="AH8144">
        <f t="shared" ca="1" si="718"/>
        <v>20.433886028729958</v>
      </c>
      <c r="AI8144">
        <f t="shared" ca="1" si="719"/>
        <v>0.56292245231893523</v>
      </c>
      <c r="AX8144">
        <f t="shared" ca="1" si="720"/>
        <v>0.46134380832147115</v>
      </c>
    </row>
    <row r="8145" spans="1:50">
      <c r="A8145">
        <f t="shared" ca="1" si="716"/>
        <v>0.79694993030454819</v>
      </c>
      <c r="R8145">
        <f t="shared" ca="1" si="717"/>
        <v>0.50972286531464195</v>
      </c>
      <c r="AH8145">
        <f t="shared" ca="1" si="718"/>
        <v>5.5961897340061961</v>
      </c>
      <c r="AI8145">
        <f t="shared" ca="1" si="719"/>
        <v>6.2634679077992694E-2</v>
      </c>
      <c r="AX8145">
        <f t="shared" ca="1" si="720"/>
        <v>1.0900470460993994</v>
      </c>
    </row>
    <row r="8146" spans="1:50">
      <c r="A8146">
        <f t="shared" ca="1" si="716"/>
        <v>0.91265336514153028</v>
      </c>
      <c r="R8146">
        <f t="shared" ca="1" si="717"/>
        <v>-8.3836133092661982E-2</v>
      </c>
      <c r="AH8146">
        <f t="shared" ca="1" si="718"/>
        <v>7.3510787584341113</v>
      </c>
      <c r="AI8146">
        <f t="shared" ca="1" si="719"/>
        <v>0.1080767178254024</v>
      </c>
      <c r="AX8146">
        <f t="shared" ca="1" si="720"/>
        <v>2.3366534608584448</v>
      </c>
    </row>
    <row r="8147" spans="1:50">
      <c r="A8147">
        <f t="shared" ca="1" si="716"/>
        <v>0.48806047282350662</v>
      </c>
      <c r="R8147">
        <f t="shared" ca="1" si="717"/>
        <v>-0.67303364915392627</v>
      </c>
      <c r="AH8147">
        <f t="shared" ca="1" si="718"/>
        <v>10.931227374094007</v>
      </c>
      <c r="AI8147">
        <f t="shared" ca="1" si="719"/>
        <v>0.2368155027526293</v>
      </c>
      <c r="AX8147">
        <f t="shared" ca="1" si="720"/>
        <v>0.42575114000200343</v>
      </c>
    </row>
    <row r="8148" spans="1:50">
      <c r="A8148">
        <f t="shared" ca="1" si="716"/>
        <v>4.4946529632556298E-2</v>
      </c>
      <c r="R8148">
        <f t="shared" ca="1" si="717"/>
        <v>0.12104743188726831</v>
      </c>
      <c r="AH8148">
        <f t="shared" ca="1" si="718"/>
        <v>20.037133612099137</v>
      </c>
      <c r="AI8148">
        <f t="shared" ca="1" si="719"/>
        <v>0.55111331891040038</v>
      </c>
      <c r="AX8148">
        <f t="shared" ca="1" si="720"/>
        <v>1.8291206133691336</v>
      </c>
    </row>
    <row r="8149" spans="1:50">
      <c r="A8149">
        <f t="shared" ca="1" si="716"/>
        <v>0.77830744553867515</v>
      </c>
      <c r="R8149">
        <f t="shared" ca="1" si="717"/>
        <v>0.39945097186711492</v>
      </c>
      <c r="AH8149">
        <f t="shared" ca="1" si="718"/>
        <v>22.564825340623315</v>
      </c>
      <c r="AI8149">
        <f t="shared" ca="1" si="719"/>
        <v>0.62365559570474771</v>
      </c>
      <c r="AX8149">
        <f t="shared" ca="1" si="720"/>
        <v>0.20537237098903019</v>
      </c>
    </row>
    <row r="8150" spans="1:50">
      <c r="A8150">
        <f t="shared" ca="1" si="716"/>
        <v>0.18407340489233492</v>
      </c>
      <c r="R8150">
        <f t="shared" ca="1" si="717"/>
        <v>1.7475588514527709</v>
      </c>
      <c r="AH8150">
        <f t="shared" ca="1" si="718"/>
        <v>7.9795967428058194</v>
      </c>
      <c r="AI8150">
        <f t="shared" ca="1" si="719"/>
        <v>0.1273479283555945</v>
      </c>
      <c r="AX8150">
        <f t="shared" ca="1" si="720"/>
        <v>1.5376657616865392</v>
      </c>
    </row>
    <row r="8151" spans="1:50">
      <c r="A8151">
        <f t="shared" ca="1" si="716"/>
        <v>0.13789288617898565</v>
      </c>
      <c r="R8151">
        <f t="shared" ca="1" si="717"/>
        <v>0.30852101340030946</v>
      </c>
      <c r="AH8151">
        <f t="shared" ca="1" si="718"/>
        <v>29.946182339818915</v>
      </c>
      <c r="AI8151">
        <f t="shared" ca="1" si="719"/>
        <v>0.79892219862610458</v>
      </c>
      <c r="AX8151">
        <f t="shared" ca="1" si="720"/>
        <v>1.4835265354749767</v>
      </c>
    </row>
    <row r="8152" spans="1:50">
      <c r="A8152">
        <f t="shared" ca="1" si="716"/>
        <v>0.86537246983067695</v>
      </c>
      <c r="R8152">
        <f t="shared" ca="1" si="717"/>
        <v>0.89832873907870425</v>
      </c>
      <c r="AH8152">
        <f t="shared" ca="1" si="718"/>
        <v>14.106672177420144</v>
      </c>
      <c r="AI8152">
        <f t="shared" ca="1" si="719"/>
        <v>0.35583450891040724</v>
      </c>
      <c r="AX8152">
        <f t="shared" ca="1" si="720"/>
        <v>0.17853332420035112</v>
      </c>
    </row>
    <row r="8153" spans="1:50">
      <c r="A8153">
        <f t="shared" ca="1" si="716"/>
        <v>0.70694112718214419</v>
      </c>
      <c r="R8153">
        <f t="shared" ca="1" si="717"/>
        <v>-0.66592523944116899</v>
      </c>
      <c r="AH8153">
        <f t="shared" ca="1" si="718"/>
        <v>33.202563478786928</v>
      </c>
      <c r="AI8153">
        <f t="shared" ca="1" si="719"/>
        <v>0.85892306315790856</v>
      </c>
      <c r="AX8153">
        <f t="shared" ca="1" si="720"/>
        <v>2.6326842853442245</v>
      </c>
    </row>
    <row r="8154" spans="1:50">
      <c r="A8154">
        <f t="shared" ca="1" si="716"/>
        <v>0.78656314937563809</v>
      </c>
      <c r="R8154">
        <f t="shared" ca="1" si="717"/>
        <v>-0.37238314209768164</v>
      </c>
      <c r="AH8154">
        <f t="shared" ca="1" si="718"/>
        <v>19.281168875105031</v>
      </c>
      <c r="AI8154">
        <f t="shared" ca="1" si="719"/>
        <v>0.52817670716009202</v>
      </c>
      <c r="AX8154">
        <f t="shared" ca="1" si="720"/>
        <v>1.0456483305520472</v>
      </c>
    </row>
    <row r="8155" spans="1:50">
      <c r="A8155">
        <f t="shared" ca="1" si="716"/>
        <v>0.91555004086691705</v>
      </c>
      <c r="R8155">
        <f t="shared" ca="1" si="717"/>
        <v>0.28582623485509495</v>
      </c>
      <c r="AH8155">
        <f t="shared" ca="1" si="718"/>
        <v>15.214955795871688</v>
      </c>
      <c r="AI8155">
        <f t="shared" ca="1" si="719"/>
        <v>0.39500034985841981</v>
      </c>
      <c r="AX8155">
        <f t="shared" ca="1" si="720"/>
        <v>2.8940676335083344</v>
      </c>
    </row>
    <row r="8156" spans="1:50">
      <c r="A8156">
        <f t="shared" ca="1" si="716"/>
        <v>0.85863619226920385</v>
      </c>
      <c r="R8156">
        <f t="shared" ca="1" si="717"/>
        <v>-0.88196689354956792</v>
      </c>
      <c r="AH8156">
        <f t="shared" ca="1" si="718"/>
        <v>6.8030418818285323</v>
      </c>
      <c r="AI8156">
        <f t="shared" ca="1" si="719"/>
        <v>9.2562757691826203E-2</v>
      </c>
      <c r="AX8156">
        <f t="shared" ca="1" si="720"/>
        <v>4.7028954066915798</v>
      </c>
    </row>
    <row r="8157" spans="1:50">
      <c r="A8157">
        <f t="shared" ca="1" si="716"/>
        <v>0.27213804166425148</v>
      </c>
      <c r="R8157">
        <f t="shared" ca="1" si="717"/>
        <v>0.21088793503421918</v>
      </c>
      <c r="AH8157">
        <f t="shared" ca="1" si="718"/>
        <v>11.38889284768414</v>
      </c>
      <c r="AI8157">
        <f t="shared" ca="1" si="719"/>
        <v>0.25459120223619136</v>
      </c>
      <c r="AX8157">
        <f t="shared" ca="1" si="720"/>
        <v>0.41056932832802945</v>
      </c>
    </row>
    <row r="8158" spans="1:50">
      <c r="A8158">
        <f t="shared" ca="1" si="716"/>
        <v>0.87051520916577607</v>
      </c>
      <c r="R8158">
        <f t="shared" ca="1" si="717"/>
        <v>-0.37003866317977746</v>
      </c>
      <c r="AH8158">
        <f t="shared" ca="1" si="718"/>
        <v>9.5912218193502792</v>
      </c>
      <c r="AI8158">
        <f t="shared" ca="1" si="719"/>
        <v>0.18398307197596175</v>
      </c>
      <c r="AX8158">
        <f t="shared" ca="1" si="720"/>
        <v>8.547753576222286</v>
      </c>
    </row>
    <row r="8159" spans="1:50">
      <c r="A8159">
        <f t="shared" ca="1" si="716"/>
        <v>4.8884919251290904E-2</v>
      </c>
      <c r="R8159">
        <f t="shared" ca="1" si="717"/>
        <v>-1.0552692874433443</v>
      </c>
      <c r="AH8159">
        <f t="shared" ca="1" si="718"/>
        <v>17.03584095559988</v>
      </c>
      <c r="AI8159">
        <f t="shared" ca="1" si="719"/>
        <v>0.45668210924774688</v>
      </c>
      <c r="AX8159">
        <f t="shared" ca="1" si="720"/>
        <v>5.886759582715535</v>
      </c>
    </row>
    <row r="8160" spans="1:50">
      <c r="A8160">
        <f t="shared" ca="1" si="716"/>
        <v>9.8805549431449036E-2</v>
      </c>
      <c r="R8160">
        <f t="shared" ca="1" si="717"/>
        <v>-7.8344172681934818E-2</v>
      </c>
      <c r="AH8160">
        <f t="shared" ca="1" si="718"/>
        <v>30.16269523084377</v>
      </c>
      <c r="AI8160">
        <f t="shared" ca="1" si="719"/>
        <v>0.80324066974780572</v>
      </c>
      <c r="AX8160">
        <f t="shared" ca="1" si="720"/>
        <v>0.21106333641469946</v>
      </c>
    </row>
    <row r="8161" spans="1:50">
      <c r="A8161">
        <f t="shared" ca="1" si="716"/>
        <v>0.80963526134669195</v>
      </c>
      <c r="R8161">
        <f t="shared" ca="1" si="717"/>
        <v>0.65716106285064912</v>
      </c>
      <c r="AH8161">
        <f t="shared" ca="1" si="718"/>
        <v>13.696753462676114</v>
      </c>
      <c r="AI8161">
        <f t="shared" ca="1" si="719"/>
        <v>0.34103714542514063</v>
      </c>
      <c r="AX8161">
        <f t="shared" ca="1" si="720"/>
        <v>0.87155676159910966</v>
      </c>
    </row>
    <row r="8162" spans="1:50">
      <c r="A8162">
        <f t="shared" ca="1" si="716"/>
        <v>0.11574871543276799</v>
      </c>
      <c r="R8162">
        <f t="shared" ca="1" si="717"/>
        <v>-1.8309442382828472E-3</v>
      </c>
      <c r="AH8162">
        <f t="shared" ca="1" si="718"/>
        <v>18.108715144466718</v>
      </c>
      <c r="AI8162">
        <f t="shared" ca="1" si="719"/>
        <v>0.49147297513161681</v>
      </c>
      <c r="AX8162">
        <f t="shared" ca="1" si="720"/>
        <v>1.4111932614995975</v>
      </c>
    </row>
    <row r="8163" spans="1:50">
      <c r="A8163">
        <f t="shared" ca="1" si="716"/>
        <v>0.66463208590132861</v>
      </c>
      <c r="R8163">
        <f t="shared" ca="1" si="717"/>
        <v>-1.3925570497055351</v>
      </c>
      <c r="AH8163">
        <f t="shared" ca="1" si="718"/>
        <v>22.943383986052876</v>
      </c>
      <c r="AI8163">
        <f t="shared" ca="1" si="719"/>
        <v>0.63396976493691004</v>
      </c>
      <c r="AX8163">
        <f t="shared" ca="1" si="720"/>
        <v>0.2283800152113038</v>
      </c>
    </row>
    <row r="8164" spans="1:50">
      <c r="A8164">
        <f t="shared" ca="1" si="716"/>
        <v>0.57168043554644532</v>
      </c>
      <c r="R8164">
        <f t="shared" ca="1" si="717"/>
        <v>-5.3672988490486E-3</v>
      </c>
      <c r="AH8164">
        <f t="shared" ca="1" si="718"/>
        <v>17.186658350570532</v>
      </c>
      <c r="AI8164">
        <f t="shared" ca="1" si="719"/>
        <v>0.46164230489890867</v>
      </c>
      <c r="AX8164">
        <f t="shared" ca="1" si="720"/>
        <v>0.72004131455106479</v>
      </c>
    </row>
    <row r="8165" spans="1:50">
      <c r="A8165">
        <f t="shared" ca="1" si="716"/>
        <v>0.7609699638202172</v>
      </c>
      <c r="R8165">
        <f t="shared" ca="1" si="717"/>
        <v>-0.53080677736031123</v>
      </c>
      <c r="AH8165">
        <f t="shared" ca="1" si="718"/>
        <v>27.025476547334474</v>
      </c>
      <c r="AI8165">
        <f t="shared" ca="1" si="719"/>
        <v>0.73608563606146082</v>
      </c>
      <c r="AX8165">
        <f t="shared" ca="1" si="720"/>
        <v>0.39307357355770489</v>
      </c>
    </row>
    <row r="8166" spans="1:50">
      <c r="A8166">
        <f t="shared" ca="1" si="716"/>
        <v>0.82459667894162336</v>
      </c>
      <c r="R8166">
        <f t="shared" ca="1" si="717"/>
        <v>0.50958644078733339</v>
      </c>
      <c r="AH8166">
        <f t="shared" ca="1" si="718"/>
        <v>10.013290358911213</v>
      </c>
      <c r="AI8166">
        <f t="shared" ca="1" si="719"/>
        <v>0.20053152603962843</v>
      </c>
      <c r="AX8166">
        <f t="shared" ca="1" si="720"/>
        <v>4.1451599480245775</v>
      </c>
    </row>
    <row r="8167" spans="1:50">
      <c r="A8167">
        <f t="shared" ca="1" si="716"/>
        <v>0.8157196761892046</v>
      </c>
      <c r="R8167">
        <f t="shared" ca="1" si="717"/>
        <v>-1.2972017815733494</v>
      </c>
      <c r="AH8167">
        <f t="shared" ca="1" si="718"/>
        <v>23.605628407495384</v>
      </c>
      <c r="AI8167">
        <f t="shared" ca="1" si="719"/>
        <v>0.65166857411839274</v>
      </c>
      <c r="AX8167">
        <f t="shared" ca="1" si="720"/>
        <v>1.2140017036397046</v>
      </c>
    </row>
    <row r="8168" spans="1:50">
      <c r="A8168">
        <f t="shared" ca="1" si="716"/>
        <v>0.912466445376653</v>
      </c>
      <c r="R8168">
        <f t="shared" ca="1" si="717"/>
        <v>0.67334774826215404</v>
      </c>
      <c r="AH8168">
        <f t="shared" ca="1" si="718"/>
        <v>21.95473599619077</v>
      </c>
      <c r="AI8168">
        <f t="shared" ca="1" si="719"/>
        <v>0.60673158347832112</v>
      </c>
      <c r="AX8168">
        <f t="shared" ca="1" si="720"/>
        <v>0.49372571634205548</v>
      </c>
    </row>
    <row r="8169" spans="1:50">
      <c r="A8169">
        <f t="shared" ca="1" si="716"/>
        <v>0.40288309585392679</v>
      </c>
      <c r="R8169">
        <f t="shared" ca="1" si="717"/>
        <v>8.1638274077793116E-2</v>
      </c>
      <c r="AH8169">
        <f t="shared" ca="1" si="718"/>
        <v>8.1810115496225322</v>
      </c>
      <c r="AI8169">
        <f t="shared" ca="1" si="719"/>
        <v>0.13385789995011455</v>
      </c>
      <c r="AX8169">
        <f t="shared" ca="1" si="720"/>
        <v>1.0817322573147885</v>
      </c>
    </row>
    <row r="8170" spans="1:50">
      <c r="A8170">
        <f t="shared" ca="1" si="716"/>
        <v>0.59781563585435149</v>
      </c>
      <c r="R8170">
        <f t="shared" ca="1" si="717"/>
        <v>-0.2538235990560409</v>
      </c>
      <c r="AH8170">
        <f t="shared" ca="1" si="718"/>
        <v>26.821733511554879</v>
      </c>
      <c r="AI8170">
        <f t="shared" ca="1" si="719"/>
        <v>0.7313839812953109</v>
      </c>
      <c r="AX8170">
        <f t="shared" ca="1" si="720"/>
        <v>0.33033577658607222</v>
      </c>
    </row>
    <row r="8171" spans="1:50">
      <c r="A8171">
        <f t="shared" ca="1" si="716"/>
        <v>0.71071352668552346</v>
      </c>
      <c r="R8171">
        <f t="shared" ca="1" si="717"/>
        <v>0.18423286847735912</v>
      </c>
      <c r="AH8171">
        <f t="shared" ca="1" si="718"/>
        <v>11.586952458497166</v>
      </c>
      <c r="AI8171">
        <f t="shared" ca="1" si="719"/>
        <v>0.26221888928712156</v>
      </c>
      <c r="AX8171">
        <f t="shared" ca="1" si="720"/>
        <v>8.6910726342453018E-2</v>
      </c>
    </row>
    <row r="8172" spans="1:50">
      <c r="A8172">
        <f t="shared" ca="1" si="716"/>
        <v>0.49078687316230929</v>
      </c>
      <c r="R8172">
        <f t="shared" ca="1" si="717"/>
        <v>3.8722544236762371E-2</v>
      </c>
      <c r="AH8172">
        <f t="shared" ca="1" si="718"/>
        <v>14.090117885684982</v>
      </c>
      <c r="AI8172">
        <f t="shared" ca="1" si="719"/>
        <v>0.355240183267999</v>
      </c>
      <c r="AX8172">
        <f t="shared" ca="1" si="720"/>
        <v>6.4619174798758117</v>
      </c>
    </row>
    <row r="8173" spans="1:50">
      <c r="A8173">
        <f t="shared" ca="1" si="716"/>
        <v>0.42744032517262676</v>
      </c>
      <c r="R8173">
        <f t="shared" ca="1" si="717"/>
        <v>-1.6025372464644732</v>
      </c>
      <c r="AH8173">
        <f t="shared" ca="1" si="718"/>
        <v>23.543720597050459</v>
      </c>
      <c r="AI8173">
        <f t="shared" ca="1" si="719"/>
        <v>0.65003264007653394</v>
      </c>
      <c r="AX8173">
        <f t="shared" ca="1" si="720"/>
        <v>0.10669748702879704</v>
      </c>
    </row>
    <row r="8174" spans="1:50">
      <c r="A8174">
        <f t="shared" ca="1" si="716"/>
        <v>0.5170859092023693</v>
      </c>
      <c r="R8174">
        <f t="shared" ca="1" si="717"/>
        <v>-0.57688806577560769</v>
      </c>
      <c r="AH8174">
        <f t="shared" ca="1" si="718"/>
        <v>26.037864680642713</v>
      </c>
      <c r="AI8174">
        <f t="shared" ca="1" si="719"/>
        <v>0.71290803546840498</v>
      </c>
      <c r="AX8174">
        <f t="shared" ca="1" si="720"/>
        <v>0.77742611473370771</v>
      </c>
    </row>
    <row r="8175" spans="1:50">
      <c r="A8175">
        <f t="shared" ca="1" si="716"/>
        <v>2.3339882482999341E-2</v>
      </c>
      <c r="R8175">
        <f t="shared" ca="1" si="717"/>
        <v>0.76434609513976381</v>
      </c>
      <c r="AH8175">
        <f t="shared" ca="1" si="718"/>
        <v>7.5906968571884583</v>
      </c>
      <c r="AI8175">
        <f t="shared" ca="1" si="719"/>
        <v>0.11523735755546149</v>
      </c>
      <c r="AX8175">
        <f t="shared" ca="1" si="720"/>
        <v>0.53617897407397397</v>
      </c>
    </row>
    <row r="8176" spans="1:50">
      <c r="A8176">
        <f t="shared" ca="1" si="716"/>
        <v>7.8508361460387976E-2</v>
      </c>
      <c r="R8176">
        <f t="shared" ca="1" si="717"/>
        <v>-1.350369817742318</v>
      </c>
      <c r="AH8176">
        <f t="shared" ca="1" si="718"/>
        <v>7.4783688463465143</v>
      </c>
      <c r="AI8176">
        <f t="shared" ca="1" si="719"/>
        <v>0.11185200120401217</v>
      </c>
      <c r="AX8176">
        <f t="shared" ca="1" si="720"/>
        <v>2.448681508393086</v>
      </c>
    </row>
    <row r="8177" spans="1:50">
      <c r="A8177">
        <f t="shared" ca="1" si="716"/>
        <v>0.10701563549098458</v>
      </c>
      <c r="R8177">
        <f t="shared" ca="1" si="717"/>
        <v>-1.4302057343549486</v>
      </c>
      <c r="AH8177">
        <f t="shared" ca="1" si="718"/>
        <v>27.976030326133323</v>
      </c>
      <c r="AI8177">
        <f t="shared" ca="1" si="719"/>
        <v>0.75747237990230043</v>
      </c>
      <c r="AX8177">
        <f t="shared" ca="1" si="720"/>
        <v>1.5405003991041064</v>
      </c>
    </row>
    <row r="8178" spans="1:50">
      <c r="A8178">
        <f t="shared" ca="1" si="716"/>
        <v>0.49960254373737489</v>
      </c>
      <c r="R8178">
        <f t="shared" ca="1" si="717"/>
        <v>0.79821665827660671</v>
      </c>
      <c r="AH8178">
        <f t="shared" ca="1" si="718"/>
        <v>29.007913300760379</v>
      </c>
      <c r="AI8178">
        <f t="shared" ca="1" si="719"/>
        <v>0.77966614800580347</v>
      </c>
      <c r="AX8178">
        <f t="shared" ca="1" si="720"/>
        <v>4.5245529846904402</v>
      </c>
    </row>
    <row r="8179" spans="1:50">
      <c r="A8179">
        <f t="shared" ca="1" si="716"/>
        <v>0.75374432445282891</v>
      </c>
      <c r="R8179">
        <f t="shared" ca="1" si="717"/>
        <v>-0.66777909916438516</v>
      </c>
      <c r="AH8179">
        <f t="shared" ca="1" si="718"/>
        <v>26.429487522224051</v>
      </c>
      <c r="AI8179">
        <f t="shared" ca="1" si="719"/>
        <v>0.72221547076750414</v>
      </c>
      <c r="AX8179">
        <f t="shared" ca="1" si="720"/>
        <v>3.4090115533669905</v>
      </c>
    </row>
    <row r="8180" spans="1:50">
      <c r="A8180">
        <f t="shared" ca="1" si="716"/>
        <v>3.786423891010593E-2</v>
      </c>
      <c r="R8180">
        <f t="shared" ca="1" si="717"/>
        <v>0.30635808243667717</v>
      </c>
      <c r="AH8180">
        <f t="shared" ca="1" si="718"/>
        <v>38.908851148696854</v>
      </c>
      <c r="AI8180">
        <f t="shared" ca="1" si="719"/>
        <v>0.93849320857911844</v>
      </c>
      <c r="AX8180">
        <f t="shared" ca="1" si="720"/>
        <v>0.9178585880736515</v>
      </c>
    </row>
    <row r="8181" spans="1:50">
      <c r="A8181">
        <f t="shared" ca="1" si="716"/>
        <v>0.33918497355258559</v>
      </c>
      <c r="R8181">
        <f t="shared" ca="1" si="717"/>
        <v>-0.45301884470463488</v>
      </c>
      <c r="AH8181">
        <f t="shared" ca="1" si="718"/>
        <v>10.324839805560202</v>
      </c>
      <c r="AI8181">
        <f t="shared" ca="1" si="719"/>
        <v>0.21294083177277001</v>
      </c>
      <c r="AX8181">
        <f t="shared" ca="1" si="720"/>
        <v>0.62901307778191795</v>
      </c>
    </row>
    <row r="8182" spans="1:50">
      <c r="A8182">
        <f t="shared" ca="1" si="716"/>
        <v>0.90167760638060379</v>
      </c>
      <c r="R8182">
        <f t="shared" ca="1" si="717"/>
        <v>1.2776688787116282</v>
      </c>
      <c r="AH8182">
        <f t="shared" ca="1" si="718"/>
        <v>6.9820569913284469</v>
      </c>
      <c r="AI8182">
        <f t="shared" ca="1" si="719"/>
        <v>9.7498239660316899E-2</v>
      </c>
      <c r="AX8182">
        <f t="shared" ca="1" si="720"/>
        <v>0.40960705824865618</v>
      </c>
    </row>
    <row r="8183" spans="1:50">
      <c r="A8183">
        <f t="shared" ca="1" si="716"/>
        <v>0.38955483665549817</v>
      </c>
      <c r="R8183">
        <f t="shared" ca="1" si="717"/>
        <v>-0.16890683331843365</v>
      </c>
      <c r="AH8183">
        <f t="shared" ca="1" si="718"/>
        <v>9.0633762469088595</v>
      </c>
      <c r="AI8183">
        <f t="shared" ca="1" si="719"/>
        <v>0.16428957798606347</v>
      </c>
      <c r="AX8183">
        <f t="shared" ca="1" si="720"/>
        <v>0.47429789585674892</v>
      </c>
    </row>
    <row r="8184" spans="1:50">
      <c r="A8184">
        <f t="shared" ca="1" si="716"/>
        <v>0.43089979635021847</v>
      </c>
      <c r="R8184">
        <f t="shared" ca="1" si="717"/>
        <v>-0.77616077701202235</v>
      </c>
      <c r="AH8184">
        <f t="shared" ca="1" si="718"/>
        <v>22.864519072054289</v>
      </c>
      <c r="AI8184">
        <f t="shared" ca="1" si="719"/>
        <v>0.63183283740454732</v>
      </c>
      <c r="AX8184">
        <f t="shared" ca="1" si="720"/>
        <v>0.79823456953848826</v>
      </c>
    </row>
    <row r="8185" spans="1:50">
      <c r="A8185">
        <f t="shared" ca="1" si="716"/>
        <v>0.79296811822597602</v>
      </c>
      <c r="R8185">
        <f t="shared" ca="1" si="717"/>
        <v>-1.2286308055624982</v>
      </c>
      <c r="AH8185">
        <f t="shared" ca="1" si="718"/>
        <v>34.900595119938828</v>
      </c>
      <c r="AI8185">
        <f t="shared" ca="1" si="719"/>
        <v>0.88600398613399245</v>
      </c>
      <c r="AX8185">
        <f t="shared" ca="1" si="720"/>
        <v>2.1513074631525071</v>
      </c>
    </row>
    <row r="8186" spans="1:50">
      <c r="A8186">
        <f t="shared" ca="1" si="716"/>
        <v>0.39594169233331566</v>
      </c>
      <c r="R8186">
        <f t="shared" ca="1" si="717"/>
        <v>-0.8083576550698528</v>
      </c>
      <c r="AH8186">
        <f t="shared" ca="1" si="718"/>
        <v>14.493670942466025</v>
      </c>
      <c r="AI8186">
        <f t="shared" ca="1" si="719"/>
        <v>0.36965029842905917</v>
      </c>
      <c r="AX8186">
        <f t="shared" ca="1" si="720"/>
        <v>1.7013023408330354</v>
      </c>
    </row>
    <row r="8187" spans="1:50">
      <c r="A8187">
        <f t="shared" ca="1" si="716"/>
        <v>0.4626007856452049</v>
      </c>
      <c r="R8187">
        <f t="shared" ca="1" si="717"/>
        <v>6.7828456487956948E-2</v>
      </c>
      <c r="AH8187">
        <f t="shared" ca="1" si="718"/>
        <v>17.137042431271389</v>
      </c>
      <c r="AI8187">
        <f t="shared" ca="1" si="719"/>
        <v>0.46001300991797134</v>
      </c>
      <c r="AX8187">
        <f t="shared" ca="1" si="720"/>
        <v>0.25588762269148141</v>
      </c>
    </row>
    <row r="8188" spans="1:50">
      <c r="A8188">
        <f t="shared" ca="1" si="716"/>
        <v>0.28945854190103804</v>
      </c>
      <c r="R8188">
        <f t="shared" ca="1" si="717"/>
        <v>-1.0789644156265525</v>
      </c>
      <c r="AH8188">
        <f t="shared" ca="1" si="718"/>
        <v>9.3240394523593668</v>
      </c>
      <c r="AI8188">
        <f t="shared" ca="1" si="719"/>
        <v>0.17387542341830786</v>
      </c>
      <c r="AX8188">
        <f t="shared" ca="1" si="720"/>
        <v>1.7696246013925661</v>
      </c>
    </row>
    <row r="8189" spans="1:50">
      <c r="A8189">
        <f t="shared" ca="1" si="716"/>
        <v>0.22540058604560842</v>
      </c>
      <c r="R8189">
        <f t="shared" ca="1" si="717"/>
        <v>-1.2919137047675617</v>
      </c>
      <c r="AH8189">
        <f t="shared" ca="1" si="718"/>
        <v>11.856471127551409</v>
      </c>
      <c r="AI8189">
        <f t="shared" ca="1" si="719"/>
        <v>0.27253560257834031</v>
      </c>
      <c r="AX8189">
        <f t="shared" ca="1" si="720"/>
        <v>2.2787017685840394</v>
      </c>
    </row>
    <row r="8190" spans="1:50">
      <c r="A8190">
        <f t="shared" ca="1" si="716"/>
        <v>8.1263758855767754E-2</v>
      </c>
      <c r="R8190">
        <f t="shared" ca="1" si="717"/>
        <v>-0.73912130310869073</v>
      </c>
      <c r="AH8190">
        <f t="shared" ca="1" si="718"/>
        <v>19.098116426725174</v>
      </c>
      <c r="AI8190">
        <f t="shared" ca="1" si="719"/>
        <v>0.52253679581188373</v>
      </c>
      <c r="AX8190">
        <f t="shared" ca="1" si="720"/>
        <v>0.45492495360516938</v>
      </c>
    </row>
    <row r="8191" spans="1:50">
      <c r="A8191">
        <f t="shared" ca="1" si="716"/>
        <v>0.64863822863095688</v>
      </c>
      <c r="R8191">
        <f t="shared" ca="1" si="717"/>
        <v>-1.199852311607845</v>
      </c>
      <c r="AH8191">
        <f t="shared" ca="1" si="718"/>
        <v>7.5507073118670105</v>
      </c>
      <c r="AI8191">
        <f t="shared" ca="1" si="719"/>
        <v>0.11402636181896386</v>
      </c>
      <c r="AX8191">
        <f t="shared" ca="1" si="720"/>
        <v>0.27240500222262604</v>
      </c>
    </row>
    <row r="8192" spans="1:50">
      <c r="A8192">
        <f t="shared" ca="1" si="716"/>
        <v>0.62427473723951221</v>
      </c>
      <c r="R8192">
        <f t="shared" ca="1" si="717"/>
        <v>0.9244466726625914</v>
      </c>
      <c r="AH8192">
        <f t="shared" ca="1" si="718"/>
        <v>9.7184944027100695</v>
      </c>
      <c r="AI8192">
        <f t="shared" ca="1" si="719"/>
        <v>0.18889826691101386</v>
      </c>
      <c r="AX8192">
        <f t="shared" ca="1" si="720"/>
        <v>1.1493582377058396</v>
      </c>
    </row>
    <row r="8193" spans="1:50">
      <c r="A8193">
        <f t="shared" ca="1" si="716"/>
        <v>0.55210606795466022</v>
      </c>
      <c r="R8193">
        <f t="shared" ca="1" si="717"/>
        <v>-0.89120837478403758</v>
      </c>
      <c r="AH8193">
        <f t="shared" ca="1" si="718"/>
        <v>7.9144271596564062</v>
      </c>
      <c r="AI8193">
        <f t="shared" ca="1" si="719"/>
        <v>0.12527631453101395</v>
      </c>
      <c r="AX8193">
        <f t="shared" ca="1" si="720"/>
        <v>0.54925816047532916</v>
      </c>
    </row>
    <row r="8194" spans="1:50">
      <c r="A8194">
        <f t="shared" ca="1" si="716"/>
        <v>0.29496229703470078</v>
      </c>
      <c r="R8194">
        <f t="shared" ca="1" si="717"/>
        <v>-1.1694724346408858</v>
      </c>
      <c r="AH8194">
        <f t="shared" ca="1" si="718"/>
        <v>12.706690411848648</v>
      </c>
      <c r="AI8194">
        <f t="shared" ca="1" si="719"/>
        <v>0.30460452998114917</v>
      </c>
      <c r="AX8194">
        <f t="shared" ca="1" si="720"/>
        <v>3.024062264770623</v>
      </c>
    </row>
    <row r="8195" spans="1:50">
      <c r="A8195">
        <f t="shared" ref="A8195:A8258" ca="1" si="721">RAND()</f>
        <v>0.2944059208023514</v>
      </c>
      <c r="R8195">
        <f t="shared" ref="R8195:R8258" ca="1" si="722">_xlfn.NORM.INV(RAND(),0,1)</f>
        <v>0.29175425817974093</v>
      </c>
      <c r="AH8195">
        <f t="shared" ref="AH8195:AH8258" ca="1" si="723">IF(AI8195&lt;$AL$4,$AL$1+SQRT(AI8195*($AL$2-$AL$1)*($AL$3-$AL$1)),$AL$2-SQRT((1-AI8195)*($AL$2-$AL$1)*($AL$2-$AL$3)))</f>
        <v>13.002546399243897</v>
      </c>
      <c r="AI8195">
        <f t="shared" ref="AI8195:AI8258" ca="1" si="724">RAND()</f>
        <v>0.31559421352994954</v>
      </c>
      <c r="AX8195">
        <f t="shared" ref="AX8195:AX8258" ca="1" si="725">-LN(1-RAND())/$AW$2</f>
        <v>2.6312782557061185</v>
      </c>
    </row>
    <row r="8196" spans="1:50">
      <c r="A8196">
        <f t="shared" ca="1" si="721"/>
        <v>0.2901214103681411</v>
      </c>
      <c r="R8196">
        <f t="shared" ca="1" si="722"/>
        <v>0.29557363218942334</v>
      </c>
      <c r="AH8196">
        <f t="shared" ca="1" si="723"/>
        <v>12.207438985610167</v>
      </c>
      <c r="AI8196">
        <f t="shared" ca="1" si="724"/>
        <v>0.28586116598681088</v>
      </c>
      <c r="AX8196">
        <f t="shared" ca="1" si="725"/>
        <v>4.2290196916225202</v>
      </c>
    </row>
    <row r="8197" spans="1:50">
      <c r="A8197">
        <f t="shared" ca="1" si="721"/>
        <v>0.52342696121820287</v>
      </c>
      <c r="R8197">
        <f t="shared" ca="1" si="722"/>
        <v>0.8243709066138416</v>
      </c>
      <c r="AH8197">
        <f t="shared" ca="1" si="723"/>
        <v>22.400135791475805</v>
      </c>
      <c r="AI8197">
        <f t="shared" ca="1" si="724"/>
        <v>0.61912374783551249</v>
      </c>
      <c r="AX8197">
        <f t="shared" ca="1" si="725"/>
        <v>4.2845944805732685</v>
      </c>
    </row>
    <row r="8198" spans="1:50">
      <c r="A8198">
        <f t="shared" ca="1" si="721"/>
        <v>0.35145257062323232</v>
      </c>
      <c r="R8198">
        <f t="shared" ca="1" si="722"/>
        <v>1.6521081826059782</v>
      </c>
      <c r="AH8198">
        <f t="shared" ca="1" si="723"/>
        <v>30.784893963318549</v>
      </c>
      <c r="AI8198">
        <f t="shared" ca="1" si="724"/>
        <v>0.815389849999544</v>
      </c>
      <c r="AX8198">
        <f t="shared" ca="1" si="725"/>
        <v>0.223452729098467</v>
      </c>
    </row>
    <row r="8199" spans="1:50">
      <c r="A8199">
        <f t="shared" ca="1" si="721"/>
        <v>0.58109765574061722</v>
      </c>
      <c r="R8199">
        <f t="shared" ca="1" si="722"/>
        <v>1.3388871099238022</v>
      </c>
      <c r="AH8199">
        <f t="shared" ca="1" si="723"/>
        <v>9.9788120434730772</v>
      </c>
      <c r="AI8199">
        <f t="shared" ca="1" si="724"/>
        <v>0.19915337959792667</v>
      </c>
      <c r="AX8199">
        <f t="shared" ca="1" si="725"/>
        <v>1.0118521101174152</v>
      </c>
    </row>
    <row r="8200" spans="1:50">
      <c r="A8200">
        <f t="shared" ca="1" si="721"/>
        <v>0.60632195802850053</v>
      </c>
      <c r="R8200">
        <f t="shared" ca="1" si="722"/>
        <v>0.84812308693592942</v>
      </c>
      <c r="AH8200">
        <f t="shared" ca="1" si="723"/>
        <v>5.0916077953785184</v>
      </c>
      <c r="AI8200">
        <f t="shared" ca="1" si="724"/>
        <v>5.1848939883918588E-2</v>
      </c>
      <c r="AX8200">
        <f t="shared" ca="1" si="725"/>
        <v>0.22284179428428758</v>
      </c>
    </row>
    <row r="8201" spans="1:50">
      <c r="A8201">
        <f t="shared" ca="1" si="721"/>
        <v>2.2444483752556255E-2</v>
      </c>
      <c r="R8201">
        <f t="shared" ca="1" si="722"/>
        <v>0.52308478730442975</v>
      </c>
      <c r="AH8201">
        <f t="shared" ca="1" si="723"/>
        <v>10.925049477409203</v>
      </c>
      <c r="AI8201">
        <f t="shared" ca="1" si="724"/>
        <v>0.23657412082854057</v>
      </c>
      <c r="AX8201">
        <f t="shared" ca="1" si="725"/>
        <v>1.5570161457157941</v>
      </c>
    </row>
    <row r="8202" spans="1:50">
      <c r="A8202">
        <f t="shared" ca="1" si="721"/>
        <v>0.25973671796422582</v>
      </c>
      <c r="R8202">
        <f t="shared" ca="1" si="722"/>
        <v>1.275707375808228</v>
      </c>
      <c r="AH8202">
        <f t="shared" ca="1" si="723"/>
        <v>21.009749453229809</v>
      </c>
      <c r="AI8202">
        <f t="shared" ca="1" si="724"/>
        <v>0.57978268661774535</v>
      </c>
      <c r="AX8202">
        <f t="shared" ca="1" si="725"/>
        <v>0.29218437694228472</v>
      </c>
    </row>
    <row r="8203" spans="1:50">
      <c r="A8203">
        <f t="shared" ca="1" si="721"/>
        <v>0.74253925120238529</v>
      </c>
      <c r="R8203">
        <f t="shared" ca="1" si="722"/>
        <v>2.8290322229588329</v>
      </c>
      <c r="AH8203">
        <f t="shared" ca="1" si="723"/>
        <v>34.010463136921587</v>
      </c>
      <c r="AI8203">
        <f t="shared" ca="1" si="724"/>
        <v>0.8721673554521282</v>
      </c>
      <c r="AX8203">
        <f t="shared" ca="1" si="725"/>
        <v>2.6297687203980251</v>
      </c>
    </row>
    <row r="8204" spans="1:50">
      <c r="A8204">
        <f t="shared" ca="1" si="721"/>
        <v>0.59681514120463519</v>
      </c>
      <c r="R8204">
        <f t="shared" ca="1" si="722"/>
        <v>1.5655224082351007</v>
      </c>
      <c r="AH8204">
        <f t="shared" ca="1" si="723"/>
        <v>35.976857738672507</v>
      </c>
      <c r="AI8204">
        <f t="shared" ca="1" si="724"/>
        <v>0.90167574055928545</v>
      </c>
      <c r="AX8204">
        <f t="shared" ca="1" si="725"/>
        <v>0.88139580022084951</v>
      </c>
    </row>
    <row r="8205" spans="1:50">
      <c r="A8205">
        <f t="shared" ca="1" si="721"/>
        <v>0.20737158110684317</v>
      </c>
      <c r="R8205">
        <f t="shared" ca="1" si="722"/>
        <v>0.86498265580397782</v>
      </c>
      <c r="AH8205">
        <f t="shared" ca="1" si="723"/>
        <v>10.915654502896871</v>
      </c>
      <c r="AI8205">
        <f t="shared" ca="1" si="724"/>
        <v>0.23620696853153722</v>
      </c>
      <c r="AX8205">
        <f t="shared" ca="1" si="725"/>
        <v>0.90240752553645665</v>
      </c>
    </row>
    <row r="8206" spans="1:50">
      <c r="A8206">
        <f t="shared" ca="1" si="721"/>
        <v>0.13261645698252256</v>
      </c>
      <c r="R8206">
        <f t="shared" ca="1" si="722"/>
        <v>-1.1509270948359245</v>
      </c>
      <c r="AH8206">
        <f t="shared" ca="1" si="723"/>
        <v>6.8927686687599818</v>
      </c>
      <c r="AI8206">
        <f t="shared" ca="1" si="724"/>
        <v>9.5020519842078488E-2</v>
      </c>
      <c r="AX8206">
        <f t="shared" ca="1" si="725"/>
        <v>5.4413617691987453</v>
      </c>
    </row>
    <row r="8207" spans="1:50">
      <c r="A8207">
        <f t="shared" ca="1" si="721"/>
        <v>0.63887692436260046</v>
      </c>
      <c r="R8207">
        <f t="shared" ca="1" si="722"/>
        <v>1.2701604087671645</v>
      </c>
      <c r="AH8207">
        <f t="shared" ca="1" si="723"/>
        <v>15.507641225466863</v>
      </c>
      <c r="AI8207">
        <f t="shared" ca="1" si="724"/>
        <v>0.40513859308444344</v>
      </c>
      <c r="AX8207">
        <f t="shared" ca="1" si="725"/>
        <v>0.50843241906350445</v>
      </c>
    </row>
    <row r="8208" spans="1:50">
      <c r="A8208">
        <f t="shared" ca="1" si="721"/>
        <v>1.0809174974679703E-2</v>
      </c>
      <c r="R8208">
        <f t="shared" ca="1" si="722"/>
        <v>0.65488342493930718</v>
      </c>
      <c r="AH8208">
        <f t="shared" ca="1" si="723"/>
        <v>42.620856023216497</v>
      </c>
      <c r="AI8208">
        <f t="shared" ca="1" si="724"/>
        <v>0.97277411708494987</v>
      </c>
      <c r="AX8208">
        <f t="shared" ca="1" si="725"/>
        <v>0.89643246034834456</v>
      </c>
    </row>
    <row r="8209" spans="1:50">
      <c r="A8209">
        <f t="shared" ca="1" si="721"/>
        <v>0.51451535988335495</v>
      </c>
      <c r="R8209">
        <f t="shared" ca="1" si="722"/>
        <v>-0.98988227457211775</v>
      </c>
      <c r="AH8209">
        <f t="shared" ca="1" si="723"/>
        <v>19.070762571110599</v>
      </c>
      <c r="AI8209">
        <f t="shared" ca="1" si="724"/>
        <v>0.52169113603369344</v>
      </c>
      <c r="AX8209">
        <f t="shared" ca="1" si="725"/>
        <v>3.5798376910180534</v>
      </c>
    </row>
    <row r="8210" spans="1:50">
      <c r="A8210">
        <f t="shared" ca="1" si="721"/>
        <v>8.9942784261539677E-3</v>
      </c>
      <c r="R8210">
        <f t="shared" ca="1" si="722"/>
        <v>1.8946652987418786</v>
      </c>
      <c r="AH8210">
        <f t="shared" ca="1" si="723"/>
        <v>6.9353169367417449</v>
      </c>
      <c r="AI8210">
        <f t="shared" ca="1" si="724"/>
        <v>9.6197242026113794E-2</v>
      </c>
      <c r="AX8210">
        <f t="shared" ca="1" si="725"/>
        <v>0.52097426271307401</v>
      </c>
    </row>
    <row r="8211" spans="1:50">
      <c r="A8211">
        <f t="shared" ca="1" si="721"/>
        <v>0.93860020535826449</v>
      </c>
      <c r="R8211">
        <f t="shared" ca="1" si="722"/>
        <v>-2.6565067562412477</v>
      </c>
      <c r="AH8211">
        <f t="shared" ca="1" si="723"/>
        <v>41.796620674617799</v>
      </c>
      <c r="AI8211">
        <f t="shared" ca="1" si="724"/>
        <v>0.96635228382194593</v>
      </c>
      <c r="AX8211">
        <f t="shared" ca="1" si="725"/>
        <v>5.246295644195011</v>
      </c>
    </row>
    <row r="8212" spans="1:50">
      <c r="A8212">
        <f t="shared" ca="1" si="721"/>
        <v>0.80410227869386786</v>
      </c>
      <c r="R8212">
        <f t="shared" ca="1" si="722"/>
        <v>-0.29520317999655576</v>
      </c>
      <c r="AH8212">
        <f t="shared" ca="1" si="723"/>
        <v>9.0353963515550522</v>
      </c>
      <c r="AI8212">
        <f t="shared" ca="1" si="724"/>
        <v>0.16327677445938871</v>
      </c>
      <c r="AX8212">
        <f t="shared" ca="1" si="725"/>
        <v>3.9413178103042452</v>
      </c>
    </row>
    <row r="8213" spans="1:50">
      <c r="A8213">
        <f t="shared" ca="1" si="721"/>
        <v>0.46586655435999935</v>
      </c>
      <c r="R8213">
        <f t="shared" ca="1" si="722"/>
        <v>0.17228793798784947</v>
      </c>
      <c r="AH8213">
        <f t="shared" ca="1" si="723"/>
        <v>38.589015112609417</v>
      </c>
      <c r="AI8213">
        <f t="shared" ca="1" si="724"/>
        <v>0.93489471194987184</v>
      </c>
      <c r="AX8213">
        <f t="shared" ca="1" si="725"/>
        <v>2.5784928090308648</v>
      </c>
    </row>
    <row r="8214" spans="1:50">
      <c r="A8214">
        <f t="shared" ca="1" si="721"/>
        <v>0.26222694839961291</v>
      </c>
      <c r="R8214">
        <f t="shared" ca="1" si="722"/>
        <v>-1.2158198258988424</v>
      </c>
      <c r="AH8214">
        <f t="shared" ca="1" si="723"/>
        <v>40.909653420858199</v>
      </c>
      <c r="AI8214">
        <f t="shared" ca="1" si="724"/>
        <v>0.95868279953554247</v>
      </c>
      <c r="AX8214">
        <f t="shared" ca="1" si="725"/>
        <v>2.6076024938189302</v>
      </c>
    </row>
    <row r="8215" spans="1:50">
      <c r="A8215">
        <f t="shared" ca="1" si="721"/>
        <v>0.10258569984576071</v>
      </c>
      <c r="R8215">
        <f t="shared" ca="1" si="722"/>
        <v>0.41494518372546868</v>
      </c>
      <c r="AH8215">
        <f t="shared" ca="1" si="723"/>
        <v>25.125121573835727</v>
      </c>
      <c r="AI8215">
        <f t="shared" ca="1" si="724"/>
        <v>0.69062021164177367</v>
      </c>
      <c r="AX8215">
        <f t="shared" ca="1" si="725"/>
        <v>2.8273349583049932</v>
      </c>
    </row>
    <row r="8216" spans="1:50">
      <c r="A8216">
        <f t="shared" ca="1" si="721"/>
        <v>0.66852984013977834</v>
      </c>
      <c r="R8216">
        <f t="shared" ca="1" si="722"/>
        <v>0.59621945329312198</v>
      </c>
      <c r="AH8216">
        <f t="shared" ca="1" si="723"/>
        <v>30.415143985981103</v>
      </c>
      <c r="AI8216">
        <f t="shared" ca="1" si="724"/>
        <v>0.8082167074550739</v>
      </c>
      <c r="AX8216">
        <f t="shared" ca="1" si="725"/>
        <v>1.5448254114564814</v>
      </c>
    </row>
    <row r="8217" spans="1:50">
      <c r="A8217">
        <f t="shared" ca="1" si="721"/>
        <v>0.30875162778582665</v>
      </c>
      <c r="R8217">
        <f t="shared" ca="1" si="722"/>
        <v>-1.4888500070639803</v>
      </c>
      <c r="AH8217">
        <f t="shared" ca="1" si="723"/>
        <v>20.17635790447887</v>
      </c>
      <c r="AI8217">
        <f t="shared" ca="1" si="724"/>
        <v>0.55527518607912996</v>
      </c>
      <c r="AX8217">
        <f t="shared" ca="1" si="725"/>
        <v>5.2364338853323193</v>
      </c>
    </row>
    <row r="8218" spans="1:50">
      <c r="A8218">
        <f t="shared" ca="1" si="721"/>
        <v>0.6167861489459584</v>
      </c>
      <c r="R8218">
        <f t="shared" ca="1" si="722"/>
        <v>1.0466467858807522</v>
      </c>
      <c r="AH8218">
        <f t="shared" ca="1" si="723"/>
        <v>13.218686596618191</v>
      </c>
      <c r="AI8218">
        <f t="shared" ca="1" si="724"/>
        <v>0.32356749216110292</v>
      </c>
      <c r="AX8218">
        <f t="shared" ca="1" si="725"/>
        <v>4.4879447878348966</v>
      </c>
    </row>
    <row r="8219" spans="1:50">
      <c r="A8219">
        <f t="shared" ca="1" si="721"/>
        <v>0.22334631021239282</v>
      </c>
      <c r="R8219">
        <f t="shared" ca="1" si="722"/>
        <v>0.4271557099209945</v>
      </c>
      <c r="AH8219">
        <f t="shared" ca="1" si="723"/>
        <v>10.437366097983613</v>
      </c>
      <c r="AI8219">
        <f t="shared" ca="1" si="724"/>
        <v>0.21739899936751184</v>
      </c>
      <c r="AX8219">
        <f t="shared" ca="1" si="725"/>
        <v>1.2407847334035771</v>
      </c>
    </row>
    <row r="8220" spans="1:50">
      <c r="A8220">
        <f t="shared" ca="1" si="721"/>
        <v>3.3737951300999436E-2</v>
      </c>
      <c r="R8220">
        <f t="shared" ca="1" si="722"/>
        <v>0.513111515010088</v>
      </c>
      <c r="AH8220">
        <f t="shared" ca="1" si="723"/>
        <v>32.390999663545628</v>
      </c>
      <c r="AI8220">
        <f t="shared" ca="1" si="724"/>
        <v>0.84496155357537484</v>
      </c>
      <c r="AX8220">
        <f t="shared" ca="1" si="725"/>
        <v>0.88222640089454851</v>
      </c>
    </row>
    <row r="8221" spans="1:50">
      <c r="A8221">
        <f t="shared" ca="1" si="721"/>
        <v>0.11924816299738106</v>
      </c>
      <c r="R8221">
        <f t="shared" ca="1" si="722"/>
        <v>-4.8520679117234798E-4</v>
      </c>
      <c r="AH8221">
        <f t="shared" ca="1" si="723"/>
        <v>19.588674478519856</v>
      </c>
      <c r="AI8221">
        <f t="shared" ca="1" si="724"/>
        <v>0.53757564001328528</v>
      </c>
      <c r="AX8221">
        <f t="shared" ca="1" si="725"/>
        <v>3.689134358685163</v>
      </c>
    </row>
    <row r="8222" spans="1:50">
      <c r="A8222">
        <f t="shared" ca="1" si="721"/>
        <v>0.79813217097148714</v>
      </c>
      <c r="R8222">
        <f t="shared" ca="1" si="722"/>
        <v>-1.6183469672768808E-2</v>
      </c>
      <c r="AH8222">
        <f t="shared" ca="1" si="723"/>
        <v>25.799815543526158</v>
      </c>
      <c r="AI8222">
        <f t="shared" ca="1" si="724"/>
        <v>0.70717553613632089</v>
      </c>
      <c r="AX8222">
        <f t="shared" ca="1" si="725"/>
        <v>4.2914160044145131</v>
      </c>
    </row>
    <row r="8223" spans="1:50">
      <c r="A8223">
        <f t="shared" ca="1" si="721"/>
        <v>0.27413824294811695</v>
      </c>
      <c r="R8223">
        <f t="shared" ca="1" si="722"/>
        <v>0.47496389370266423</v>
      </c>
      <c r="AH8223">
        <f t="shared" ca="1" si="723"/>
        <v>34.84111415171958</v>
      </c>
      <c r="AI8223">
        <f t="shared" ca="1" si="724"/>
        <v>0.88510408991940182</v>
      </c>
      <c r="AX8223">
        <f t="shared" ca="1" si="725"/>
        <v>0.3998738870990452</v>
      </c>
    </row>
    <row r="8224" spans="1:50">
      <c r="A8224">
        <f t="shared" ca="1" si="721"/>
        <v>0.66501570907664642</v>
      </c>
      <c r="R8224">
        <f t="shared" ca="1" si="722"/>
        <v>9.7400979459050935E-2</v>
      </c>
      <c r="AH8224">
        <f t="shared" ca="1" si="723"/>
        <v>27.380816141356448</v>
      </c>
      <c r="AI8224">
        <f t="shared" ca="1" si="724"/>
        <v>0.7441862607844395</v>
      </c>
      <c r="AX8224">
        <f t="shared" ca="1" si="725"/>
        <v>2.9921766443394162</v>
      </c>
    </row>
    <row r="8225" spans="1:50">
      <c r="A8225">
        <f t="shared" ca="1" si="721"/>
        <v>0.67752875132015145</v>
      </c>
      <c r="R8225">
        <f t="shared" ca="1" si="722"/>
        <v>9.6046643653171324E-2</v>
      </c>
      <c r="AH8225">
        <f t="shared" ca="1" si="723"/>
        <v>26.274650102798766</v>
      </c>
      <c r="AI8225">
        <f t="shared" ca="1" si="724"/>
        <v>0.71855388612768667</v>
      </c>
      <c r="AX8225">
        <f t="shared" ca="1" si="725"/>
        <v>5.4763688063121174</v>
      </c>
    </row>
    <row r="8226" spans="1:50">
      <c r="A8226">
        <f t="shared" ca="1" si="721"/>
        <v>0.47902611609376611</v>
      </c>
      <c r="R8226">
        <f t="shared" ca="1" si="722"/>
        <v>1.042685002336849</v>
      </c>
      <c r="AH8226">
        <f t="shared" ca="1" si="723"/>
        <v>31.316305830634679</v>
      </c>
      <c r="AI8226">
        <f t="shared" ca="1" si="724"/>
        <v>0.82545978609281212</v>
      </c>
      <c r="AX8226">
        <f t="shared" ca="1" si="725"/>
        <v>0.17879213377827771</v>
      </c>
    </row>
    <row r="8227" spans="1:50">
      <c r="A8227">
        <f t="shared" ca="1" si="721"/>
        <v>0.64891838694659365</v>
      </c>
      <c r="R8227">
        <f t="shared" ca="1" si="722"/>
        <v>0.19393980266968555</v>
      </c>
      <c r="AH8227">
        <f t="shared" ca="1" si="723"/>
        <v>37.718469252141688</v>
      </c>
      <c r="AI8227">
        <f t="shared" ca="1" si="724"/>
        <v>0.92458200124470546</v>
      </c>
      <c r="AX8227">
        <f t="shared" ca="1" si="725"/>
        <v>2.1756866043722987</v>
      </c>
    </row>
    <row r="8228" spans="1:50">
      <c r="A8228">
        <f t="shared" ca="1" si="721"/>
        <v>0.25657107479593932</v>
      </c>
      <c r="R8228">
        <f t="shared" ca="1" si="722"/>
        <v>0.51386886834679268</v>
      </c>
      <c r="AH8228">
        <f t="shared" ca="1" si="723"/>
        <v>26.297001943580927</v>
      </c>
      <c r="AI8228">
        <f t="shared" ca="1" si="724"/>
        <v>0.71908394156869682</v>
      </c>
      <c r="AX8228">
        <f t="shared" ca="1" si="725"/>
        <v>0.11516092752044689</v>
      </c>
    </row>
    <row r="8229" spans="1:50">
      <c r="A8229">
        <f t="shared" ca="1" si="721"/>
        <v>0.38034300569567459</v>
      </c>
      <c r="R8229">
        <f t="shared" ca="1" si="722"/>
        <v>1.2886887964366707</v>
      </c>
      <c r="AH8229">
        <f t="shared" ca="1" si="723"/>
        <v>8.8053905317087064</v>
      </c>
      <c r="AI8229">
        <f t="shared" ca="1" si="724"/>
        <v>0.15506980483181065</v>
      </c>
      <c r="AX8229">
        <f t="shared" ca="1" si="725"/>
        <v>0.45043940322598108</v>
      </c>
    </row>
    <row r="8230" spans="1:50">
      <c r="A8230">
        <f t="shared" ca="1" si="721"/>
        <v>0.71609562573098373</v>
      </c>
      <c r="R8230">
        <f t="shared" ca="1" si="722"/>
        <v>-7.2792406948795851E-2</v>
      </c>
      <c r="AH8230">
        <f t="shared" ca="1" si="723"/>
        <v>48.365886565264532</v>
      </c>
      <c r="AI8230">
        <f t="shared" ca="1" si="724"/>
        <v>0.99866483664120853</v>
      </c>
      <c r="AX8230">
        <f t="shared" ca="1" si="725"/>
        <v>2.1027426403850829</v>
      </c>
    </row>
    <row r="8231" spans="1:50">
      <c r="A8231">
        <f t="shared" ca="1" si="721"/>
        <v>0.8407623334349642</v>
      </c>
      <c r="R8231">
        <f t="shared" ca="1" si="722"/>
        <v>-1.5239445114998247</v>
      </c>
      <c r="AH8231">
        <f t="shared" ca="1" si="723"/>
        <v>18.176963997673507</v>
      </c>
      <c r="AI8231">
        <f t="shared" ca="1" si="724"/>
        <v>0.49364718979731592</v>
      </c>
      <c r="AX8231">
        <f t="shared" ca="1" si="725"/>
        <v>6.435348276679826</v>
      </c>
    </row>
    <row r="8232" spans="1:50">
      <c r="A8232">
        <f t="shared" ca="1" si="721"/>
        <v>0.4686617746906464</v>
      </c>
      <c r="R8232">
        <f t="shared" ca="1" si="722"/>
        <v>1.1526862861710969</v>
      </c>
      <c r="AH8232">
        <f t="shared" ca="1" si="723"/>
        <v>11.27283794396876</v>
      </c>
      <c r="AI8232">
        <f t="shared" ca="1" si="724"/>
        <v>0.25010345954294699</v>
      </c>
      <c r="AX8232">
        <f t="shared" ca="1" si="725"/>
        <v>5.752271537282672</v>
      </c>
    </row>
    <row r="8233" spans="1:50">
      <c r="A8233">
        <f t="shared" ca="1" si="721"/>
        <v>0.94690405699647939</v>
      </c>
      <c r="R8233">
        <f t="shared" ca="1" si="722"/>
        <v>-0.80824308314058291</v>
      </c>
      <c r="AH8233">
        <f t="shared" ca="1" si="723"/>
        <v>14.349942296692525</v>
      </c>
      <c r="AI8233">
        <f t="shared" ca="1" si="724"/>
        <v>0.36453669287542367</v>
      </c>
      <c r="AX8233">
        <f t="shared" ca="1" si="725"/>
        <v>8.6223932317751188</v>
      </c>
    </row>
    <row r="8234" spans="1:50">
      <c r="A8234">
        <f t="shared" ca="1" si="721"/>
        <v>1.0762213200580018E-2</v>
      </c>
      <c r="R8234">
        <f t="shared" ca="1" si="722"/>
        <v>-1.7214670869807813</v>
      </c>
      <c r="AH8234">
        <f t="shared" ca="1" si="723"/>
        <v>5.2269903913574245</v>
      </c>
      <c r="AI8234">
        <f t="shared" ca="1" si="724"/>
        <v>5.4642857102685682E-2</v>
      </c>
      <c r="AX8234">
        <f t="shared" ca="1" si="725"/>
        <v>7.5276984490684029</v>
      </c>
    </row>
    <row r="8235" spans="1:50">
      <c r="A8235">
        <f t="shared" ca="1" si="721"/>
        <v>0.39553798621599912</v>
      </c>
      <c r="R8235">
        <f t="shared" ca="1" si="722"/>
        <v>0.5841428156410331</v>
      </c>
      <c r="AH8235">
        <f t="shared" ca="1" si="723"/>
        <v>3.3107105532596011</v>
      </c>
      <c r="AI8235">
        <f t="shared" ca="1" si="724"/>
        <v>2.1921608734928988E-2</v>
      </c>
      <c r="AX8235">
        <f t="shared" ca="1" si="725"/>
        <v>0.68689383234734502</v>
      </c>
    </row>
    <row r="8236" spans="1:50">
      <c r="A8236">
        <f t="shared" ca="1" si="721"/>
        <v>0.87622532573595224</v>
      </c>
      <c r="R8236">
        <f t="shared" ca="1" si="722"/>
        <v>-0.29720628116045933</v>
      </c>
      <c r="AH8236">
        <f t="shared" ca="1" si="723"/>
        <v>16.863913437557187</v>
      </c>
      <c r="AI8236">
        <f t="shared" ca="1" si="724"/>
        <v>0.45099988366314836</v>
      </c>
      <c r="AX8236">
        <f t="shared" ca="1" si="725"/>
        <v>0.8581492622808734</v>
      </c>
    </row>
    <row r="8237" spans="1:50">
      <c r="A8237">
        <f t="shared" ca="1" si="721"/>
        <v>0.39511459086936718</v>
      </c>
      <c r="R8237">
        <f t="shared" ca="1" si="722"/>
        <v>2.3783059248138616</v>
      </c>
      <c r="AH8237">
        <f t="shared" ca="1" si="723"/>
        <v>39.162875905632106</v>
      </c>
      <c r="AI8237">
        <f t="shared" ca="1" si="724"/>
        <v>0.94127837068163545</v>
      </c>
      <c r="AX8237">
        <f t="shared" ca="1" si="725"/>
        <v>0.92397421921796352</v>
      </c>
    </row>
    <row r="8238" spans="1:50">
      <c r="A8238">
        <f t="shared" ca="1" si="721"/>
        <v>0.52951237884407198</v>
      </c>
      <c r="R8238">
        <f t="shared" ca="1" si="722"/>
        <v>1.0765913747923419</v>
      </c>
      <c r="AH8238">
        <f t="shared" ca="1" si="723"/>
        <v>12.765854390191997</v>
      </c>
      <c r="AI8238">
        <f t="shared" ca="1" si="724"/>
        <v>0.30680920035380765</v>
      </c>
      <c r="AX8238">
        <f t="shared" ca="1" si="725"/>
        <v>7.6602752953786757</v>
      </c>
    </row>
    <row r="8239" spans="1:50">
      <c r="A8239">
        <f t="shared" ca="1" si="721"/>
        <v>0.37861347596335793</v>
      </c>
      <c r="R8239">
        <f t="shared" ca="1" si="722"/>
        <v>-1.0347482640289212</v>
      </c>
      <c r="AH8239">
        <f t="shared" ca="1" si="723"/>
        <v>26.874458828753991</v>
      </c>
      <c r="AI8239">
        <f t="shared" ca="1" si="724"/>
        <v>0.73260467276850283</v>
      </c>
      <c r="AX8239">
        <f t="shared" ca="1" si="725"/>
        <v>1.834866037790174</v>
      </c>
    </row>
    <row r="8240" spans="1:50">
      <c r="A8240">
        <f t="shared" ca="1" si="721"/>
        <v>0.61753377727743297</v>
      </c>
      <c r="R8240">
        <f t="shared" ca="1" si="722"/>
        <v>7.0329513507594546E-2</v>
      </c>
      <c r="AH8240">
        <f t="shared" ca="1" si="723"/>
        <v>21.262250844174499</v>
      </c>
      <c r="AI8240">
        <f t="shared" ca="1" si="724"/>
        <v>0.58707088672842533</v>
      </c>
      <c r="AX8240">
        <f t="shared" ca="1" si="725"/>
        <v>1.8164166431324449</v>
      </c>
    </row>
    <row r="8241" spans="1:50">
      <c r="A8241">
        <f t="shared" ca="1" si="721"/>
        <v>0.65311423997524598</v>
      </c>
      <c r="R8241">
        <f t="shared" ca="1" si="722"/>
        <v>6.0997681510315482E-2</v>
      </c>
      <c r="AH8241">
        <f t="shared" ca="1" si="723"/>
        <v>7.0756835123378163</v>
      </c>
      <c r="AI8241">
        <f t="shared" ca="1" si="724"/>
        <v>0.10013059433353844</v>
      </c>
      <c r="AX8241">
        <f t="shared" ca="1" si="725"/>
        <v>0.88365055781375057</v>
      </c>
    </row>
    <row r="8242" spans="1:50">
      <c r="A8242">
        <f t="shared" ca="1" si="721"/>
        <v>3.0358916029831873E-2</v>
      </c>
      <c r="R8242">
        <f t="shared" ca="1" si="722"/>
        <v>-1.316939543965582</v>
      </c>
      <c r="AH8242">
        <f t="shared" ca="1" si="723"/>
        <v>12.653364748728364</v>
      </c>
      <c r="AI8242">
        <f t="shared" ca="1" si="724"/>
        <v>0.30261441770423736</v>
      </c>
      <c r="AX8242">
        <f t="shared" ca="1" si="725"/>
        <v>9.7450423806981101E-2</v>
      </c>
    </row>
    <row r="8243" spans="1:50">
      <c r="A8243">
        <f t="shared" ca="1" si="721"/>
        <v>0.86024888475349204</v>
      </c>
      <c r="R8243">
        <f t="shared" ca="1" si="722"/>
        <v>1.8915745696948845</v>
      </c>
      <c r="AH8243">
        <f t="shared" ca="1" si="723"/>
        <v>6.9437897894137901</v>
      </c>
      <c r="AI8243">
        <f t="shared" ca="1" si="724"/>
        <v>9.6432433279134422E-2</v>
      </c>
      <c r="AX8243">
        <f t="shared" ca="1" si="725"/>
        <v>2.0371262676637203</v>
      </c>
    </row>
    <row r="8244" spans="1:50">
      <c r="A8244">
        <f t="shared" ca="1" si="721"/>
        <v>0.4235669285251582</v>
      </c>
      <c r="R8244">
        <f t="shared" ca="1" si="722"/>
        <v>0.44624707325239216</v>
      </c>
      <c r="AH8244">
        <f t="shared" ca="1" si="723"/>
        <v>26.279589711887013</v>
      </c>
      <c r="AI8244">
        <f t="shared" ca="1" si="724"/>
        <v>0.7186710678817918</v>
      </c>
      <c r="AX8244">
        <f t="shared" ca="1" si="725"/>
        <v>5.5668442304328494</v>
      </c>
    </row>
    <row r="8245" spans="1:50">
      <c r="A8245">
        <f t="shared" ca="1" si="721"/>
        <v>0.48653652016324145</v>
      </c>
      <c r="R8245">
        <f t="shared" ca="1" si="722"/>
        <v>0.56327166558468356</v>
      </c>
      <c r="AH8245">
        <f t="shared" ca="1" si="723"/>
        <v>21.935250532857459</v>
      </c>
      <c r="AI8245">
        <f t="shared" ca="1" si="724"/>
        <v>0.6061849186732613</v>
      </c>
      <c r="AX8245">
        <f t="shared" ca="1" si="725"/>
        <v>0.54165218756310629</v>
      </c>
    </row>
    <row r="8246" spans="1:50">
      <c r="A8246">
        <f t="shared" ca="1" si="721"/>
        <v>0.62015624593277663</v>
      </c>
      <c r="R8246">
        <f t="shared" ca="1" si="722"/>
        <v>-1.2888093051072786</v>
      </c>
      <c r="AH8246">
        <f t="shared" ca="1" si="723"/>
        <v>12.407477894248984</v>
      </c>
      <c r="AI8246">
        <f t="shared" ca="1" si="724"/>
        <v>0.29340114086431068</v>
      </c>
      <c r="AX8246">
        <f t="shared" ca="1" si="725"/>
        <v>1.1317945748690439</v>
      </c>
    </row>
    <row r="8247" spans="1:50">
      <c r="A8247">
        <f t="shared" ca="1" si="721"/>
        <v>9.1736658700516505E-2</v>
      </c>
      <c r="R8247">
        <f t="shared" ca="1" si="722"/>
        <v>-0.67553449510512664</v>
      </c>
      <c r="AH8247">
        <f t="shared" ca="1" si="723"/>
        <v>14.425535658941271</v>
      </c>
      <c r="AI8247">
        <f t="shared" ca="1" si="724"/>
        <v>0.36722874342337053</v>
      </c>
      <c r="AX8247">
        <f t="shared" ca="1" si="725"/>
        <v>1.2120754382651104</v>
      </c>
    </row>
    <row r="8248" spans="1:50">
      <c r="A8248">
        <f t="shared" ca="1" si="721"/>
        <v>0.15647648773466882</v>
      </c>
      <c r="R8248">
        <f t="shared" ca="1" si="722"/>
        <v>-0.47324511965831417</v>
      </c>
      <c r="AH8248">
        <f t="shared" ca="1" si="723"/>
        <v>10.484321784573339</v>
      </c>
      <c r="AI8248">
        <f t="shared" ca="1" si="724"/>
        <v>0.21925558758742736</v>
      </c>
      <c r="AX8248">
        <f t="shared" ca="1" si="725"/>
        <v>1.8923228793514333</v>
      </c>
    </row>
    <row r="8249" spans="1:50">
      <c r="A8249">
        <f t="shared" ca="1" si="721"/>
        <v>0.64138695333781759</v>
      </c>
      <c r="R8249">
        <f t="shared" ca="1" si="722"/>
        <v>1.162880031594103</v>
      </c>
      <c r="AH8249">
        <f t="shared" ca="1" si="723"/>
        <v>9.0593604361123781</v>
      </c>
      <c r="AI8249">
        <f t="shared" ca="1" si="724"/>
        <v>0.16414402302279651</v>
      </c>
      <c r="AX8249">
        <f t="shared" ca="1" si="725"/>
        <v>9.4378903707272155</v>
      </c>
    </row>
    <row r="8250" spans="1:50">
      <c r="A8250">
        <f t="shared" ca="1" si="721"/>
        <v>0.43024782158079911</v>
      </c>
      <c r="R8250">
        <f t="shared" ca="1" si="722"/>
        <v>-0.32974575374603998</v>
      </c>
      <c r="AH8250">
        <f t="shared" ca="1" si="723"/>
        <v>12.609430022314541</v>
      </c>
      <c r="AI8250">
        <f t="shared" ca="1" si="724"/>
        <v>0.30097263837190358</v>
      </c>
      <c r="AX8250">
        <f t="shared" ca="1" si="725"/>
        <v>0.48998139428125004</v>
      </c>
    </row>
    <row r="8251" spans="1:50">
      <c r="A8251">
        <f t="shared" ca="1" si="721"/>
        <v>3.1289457530404019E-2</v>
      </c>
      <c r="R8251">
        <f t="shared" ca="1" si="722"/>
        <v>1.5539156831980452</v>
      </c>
      <c r="AH8251">
        <f t="shared" ca="1" si="723"/>
        <v>13.206425543815307</v>
      </c>
      <c r="AI8251">
        <f t="shared" ca="1" si="724"/>
        <v>0.32311643936859646</v>
      </c>
      <c r="AX8251">
        <f t="shared" ca="1" si="725"/>
        <v>1.2873240113624769</v>
      </c>
    </row>
    <row r="8252" spans="1:50">
      <c r="A8252">
        <f t="shared" ca="1" si="721"/>
        <v>0.43684525700299104</v>
      </c>
      <c r="R8252">
        <f t="shared" ca="1" si="722"/>
        <v>-1.3758747390714439</v>
      </c>
      <c r="AH8252">
        <f t="shared" ca="1" si="723"/>
        <v>29.781145853407491</v>
      </c>
      <c r="AI8252">
        <f t="shared" ca="1" si="724"/>
        <v>0.79559896849940948</v>
      </c>
      <c r="AX8252">
        <f t="shared" ca="1" si="725"/>
        <v>7.3620641965807883</v>
      </c>
    </row>
    <row r="8253" spans="1:50">
      <c r="A8253">
        <f t="shared" ca="1" si="721"/>
        <v>0.31717897553969654</v>
      </c>
      <c r="R8253">
        <f t="shared" ca="1" si="722"/>
        <v>4.4296401620564654E-2</v>
      </c>
      <c r="AH8253">
        <f t="shared" ca="1" si="723"/>
        <v>11.134726838430439</v>
      </c>
      <c r="AI8253">
        <f t="shared" ca="1" si="724"/>
        <v>0.24474527103829047</v>
      </c>
      <c r="AX8253">
        <f t="shared" ca="1" si="725"/>
        <v>2.4855308426034606</v>
      </c>
    </row>
    <row r="8254" spans="1:50">
      <c r="A8254">
        <f t="shared" ca="1" si="721"/>
        <v>0.74368215683848227</v>
      </c>
      <c r="R8254">
        <f t="shared" ca="1" si="722"/>
        <v>0.97975688202857636</v>
      </c>
      <c r="AH8254">
        <f t="shared" ca="1" si="723"/>
        <v>10.751865640558407</v>
      </c>
      <c r="AI8254">
        <f t="shared" ca="1" si="724"/>
        <v>0.22979197465161016</v>
      </c>
      <c r="AX8254">
        <f t="shared" ca="1" si="725"/>
        <v>0.75138563654814705</v>
      </c>
    </row>
    <row r="8255" spans="1:50">
      <c r="A8255">
        <f t="shared" ca="1" si="721"/>
        <v>0.43097118690545588</v>
      </c>
      <c r="R8255">
        <f t="shared" ca="1" si="722"/>
        <v>-0.41752175606589925</v>
      </c>
      <c r="AH8255">
        <f t="shared" ca="1" si="723"/>
        <v>0.60581081993660091</v>
      </c>
      <c r="AI8255">
        <f t="shared" ca="1" si="724"/>
        <v>7.340134991045133E-4</v>
      </c>
      <c r="AX8255">
        <f t="shared" ca="1" si="725"/>
        <v>0.84659620169146621</v>
      </c>
    </row>
    <row r="8256" spans="1:50">
      <c r="A8256">
        <f t="shared" ca="1" si="721"/>
        <v>0.69634195526334119</v>
      </c>
      <c r="R8256">
        <f t="shared" ca="1" si="722"/>
        <v>-1.0413423682902534</v>
      </c>
      <c r="AH8256">
        <f t="shared" ca="1" si="723"/>
        <v>18.850638350847941</v>
      </c>
      <c r="AI8256">
        <f t="shared" ca="1" si="724"/>
        <v>0.51485863442516755</v>
      </c>
      <c r="AX8256">
        <f t="shared" ca="1" si="725"/>
        <v>3.4445043847053038</v>
      </c>
    </row>
    <row r="8257" spans="1:50">
      <c r="A8257">
        <f t="shared" ca="1" si="721"/>
        <v>0.96964817848953133</v>
      </c>
      <c r="R8257">
        <f t="shared" ca="1" si="722"/>
        <v>-0.57499606266914638</v>
      </c>
      <c r="AH8257">
        <f t="shared" ca="1" si="723"/>
        <v>32.353609962730815</v>
      </c>
      <c r="AI8257">
        <f t="shared" ca="1" si="724"/>
        <v>0.84430245932628334</v>
      </c>
      <c r="AX8257">
        <f t="shared" ca="1" si="725"/>
        <v>2.6625516285615074</v>
      </c>
    </row>
    <row r="8258" spans="1:50">
      <c r="A8258">
        <f t="shared" ca="1" si="721"/>
        <v>1.7142046447936266E-2</v>
      </c>
      <c r="R8258">
        <f t="shared" ca="1" si="722"/>
        <v>-0.28075150430298546</v>
      </c>
      <c r="AH8258">
        <f t="shared" ca="1" si="723"/>
        <v>17.860808421510853</v>
      </c>
      <c r="AI8258">
        <f t="shared" ca="1" si="724"/>
        <v>0.48353618234058626</v>
      </c>
      <c r="AX8258">
        <f t="shared" ca="1" si="725"/>
        <v>1.7521431839984976</v>
      </c>
    </row>
    <row r="8259" spans="1:50">
      <c r="A8259">
        <f t="shared" ref="A8259:A8322" ca="1" si="726">RAND()</f>
        <v>0.57953154502716286</v>
      </c>
      <c r="R8259">
        <f t="shared" ref="R8259:R8322" ca="1" si="727">_xlfn.NORM.INV(RAND(),0,1)</f>
        <v>-0.41234268286841946</v>
      </c>
      <c r="AH8259">
        <f t="shared" ref="AH8259:AH8322" ca="1" si="728">IF(AI8259&lt;$AL$4,$AL$1+SQRT(AI8259*($AL$2-$AL$1)*($AL$3-$AL$1)),$AL$2-SQRT((1-AI8259)*($AL$2-$AL$1)*($AL$2-$AL$3)))</f>
        <v>11.598136551955569</v>
      </c>
      <c r="AI8259">
        <f t="shared" ref="AI8259:AI8322" ca="1" si="729">RAND()</f>
        <v>0.26264844185887459</v>
      </c>
      <c r="AX8259">
        <f t="shared" ref="AX8259:AX8322" ca="1" si="730">-LN(1-RAND())/$AW$2</f>
        <v>1.1918563937795066</v>
      </c>
    </row>
    <row r="8260" spans="1:50">
      <c r="A8260">
        <f t="shared" ca="1" si="726"/>
        <v>0.81816211286494067</v>
      </c>
      <c r="R8260">
        <f t="shared" ca="1" si="727"/>
        <v>-0.99819564307148168</v>
      </c>
      <c r="AH8260">
        <f t="shared" ca="1" si="728"/>
        <v>42.819119171138915</v>
      </c>
      <c r="AI8260">
        <f t="shared" ca="1" si="729"/>
        <v>0.97421747526084768</v>
      </c>
      <c r="AX8260">
        <f t="shared" ca="1" si="730"/>
        <v>0.90399065804764811</v>
      </c>
    </row>
    <row r="8261" spans="1:50">
      <c r="A8261">
        <f t="shared" ca="1" si="726"/>
        <v>0.13281240425795382</v>
      </c>
      <c r="R8261">
        <f t="shared" ca="1" si="727"/>
        <v>1.3019110803427711</v>
      </c>
      <c r="AH8261">
        <f t="shared" ca="1" si="728"/>
        <v>23.081503521252632</v>
      </c>
      <c r="AI8261">
        <f t="shared" ca="1" si="729"/>
        <v>0.63769727366183282</v>
      </c>
      <c r="AX8261">
        <f t="shared" ca="1" si="730"/>
        <v>2.4730757744059155</v>
      </c>
    </row>
    <row r="8262" spans="1:50">
      <c r="A8262">
        <f t="shared" ca="1" si="726"/>
        <v>0.81523667364117425</v>
      </c>
      <c r="R8262">
        <f t="shared" ca="1" si="727"/>
        <v>1.6298140151434131</v>
      </c>
      <c r="AH8262">
        <f t="shared" ca="1" si="728"/>
        <v>26.749019624378011</v>
      </c>
      <c r="AI8262">
        <f t="shared" ca="1" si="729"/>
        <v>0.7296959557862206</v>
      </c>
      <c r="AX8262">
        <f t="shared" ca="1" si="730"/>
        <v>9.0410059523478609E-2</v>
      </c>
    </row>
    <row r="8263" spans="1:50">
      <c r="A8263">
        <f t="shared" ca="1" si="726"/>
        <v>0.99108994878696921</v>
      </c>
      <c r="R8263">
        <f t="shared" ca="1" si="727"/>
        <v>1.1309162115006046</v>
      </c>
      <c r="AH8263">
        <f t="shared" ca="1" si="728"/>
        <v>16.870026772871384</v>
      </c>
      <c r="AI8263">
        <f t="shared" ca="1" si="729"/>
        <v>0.4512024369848705</v>
      </c>
      <c r="AX8263">
        <f t="shared" ca="1" si="730"/>
        <v>1.6456889388231788</v>
      </c>
    </row>
    <row r="8264" spans="1:50">
      <c r="A8264">
        <f t="shared" ca="1" si="726"/>
        <v>0.35170886795729206</v>
      </c>
      <c r="R8264">
        <f t="shared" ca="1" si="727"/>
        <v>-1.1178303247610784</v>
      </c>
      <c r="AH8264">
        <f t="shared" ca="1" si="728"/>
        <v>11.032563264782532</v>
      </c>
      <c r="AI8264">
        <f t="shared" ca="1" si="729"/>
        <v>0.24076943714341204</v>
      </c>
      <c r="AX8264">
        <f t="shared" ca="1" si="730"/>
        <v>0.72935984988389102</v>
      </c>
    </row>
    <row r="8265" spans="1:50">
      <c r="A8265">
        <f t="shared" ca="1" si="726"/>
        <v>0.98748832146292831</v>
      </c>
      <c r="R8265">
        <f t="shared" ca="1" si="727"/>
        <v>2.3288406276594391</v>
      </c>
      <c r="AH8265">
        <f t="shared" ca="1" si="728"/>
        <v>6.5513834021847215</v>
      </c>
      <c r="AI8265">
        <f t="shared" ca="1" si="729"/>
        <v>8.5841248964842909E-2</v>
      </c>
      <c r="AX8265">
        <f t="shared" ca="1" si="730"/>
        <v>5.1110615756824553E-2</v>
      </c>
    </row>
    <row r="8266" spans="1:50">
      <c r="A8266">
        <f t="shared" ca="1" si="726"/>
        <v>0.61327929511390955</v>
      </c>
      <c r="R8266">
        <f t="shared" ca="1" si="727"/>
        <v>5.2781714867386385E-2</v>
      </c>
      <c r="AH8266">
        <f t="shared" ca="1" si="728"/>
        <v>22.674333339678462</v>
      </c>
      <c r="AI8266">
        <f t="shared" ca="1" si="729"/>
        <v>0.62665397078449603</v>
      </c>
      <c r="AX8266">
        <f t="shared" ca="1" si="730"/>
        <v>2.1747214602574187</v>
      </c>
    </row>
    <row r="8267" spans="1:50">
      <c r="A8267">
        <f t="shared" ca="1" si="726"/>
        <v>0.52736262879835993</v>
      </c>
      <c r="R8267">
        <f t="shared" ca="1" si="727"/>
        <v>-0.31316390250265053</v>
      </c>
      <c r="AH8267">
        <f t="shared" ca="1" si="728"/>
        <v>43.555317881769398</v>
      </c>
      <c r="AI8267">
        <f t="shared" ca="1" si="729"/>
        <v>0.97923303619747937</v>
      </c>
      <c r="AX8267">
        <f t="shared" ca="1" si="730"/>
        <v>2.9243250145443911</v>
      </c>
    </row>
    <row r="8268" spans="1:50">
      <c r="A8268">
        <f t="shared" ca="1" si="726"/>
        <v>2.826591377990495E-2</v>
      </c>
      <c r="R8268">
        <f t="shared" ca="1" si="727"/>
        <v>2.5850661587902145E-3</v>
      </c>
      <c r="AH8268">
        <f t="shared" ca="1" si="728"/>
        <v>35.924222086910682</v>
      </c>
      <c r="AI8268">
        <f t="shared" ca="1" si="729"/>
        <v>0.90093623807069345</v>
      </c>
      <c r="AX8268">
        <f t="shared" ca="1" si="730"/>
        <v>2.1782982523940002</v>
      </c>
    </row>
    <row r="8269" spans="1:50">
      <c r="A8269">
        <f t="shared" ca="1" si="726"/>
        <v>0.21965665754184627</v>
      </c>
      <c r="R8269">
        <f t="shared" ca="1" si="727"/>
        <v>-0.3894513427161776</v>
      </c>
      <c r="AH8269">
        <f t="shared" ca="1" si="728"/>
        <v>26.149679254625777</v>
      </c>
      <c r="AI8269">
        <f t="shared" ca="1" si="729"/>
        <v>0.71558110017138599</v>
      </c>
      <c r="AX8269">
        <f t="shared" ca="1" si="730"/>
        <v>0.58328470260440846</v>
      </c>
    </row>
    <row r="8270" spans="1:50">
      <c r="A8270">
        <f t="shared" ca="1" si="726"/>
        <v>0.77500965307961622</v>
      </c>
      <c r="R8270">
        <f t="shared" ca="1" si="727"/>
        <v>-0.83555496912865024</v>
      </c>
      <c r="AH8270">
        <f t="shared" ca="1" si="728"/>
        <v>29.489368934447072</v>
      </c>
      <c r="AI8270">
        <f t="shared" ca="1" si="729"/>
        <v>0.7896570066463876</v>
      </c>
      <c r="AX8270">
        <f t="shared" ca="1" si="730"/>
        <v>2.2523521255867132</v>
      </c>
    </row>
    <row r="8271" spans="1:50">
      <c r="A8271">
        <f t="shared" ca="1" si="726"/>
        <v>0.72336886887207641</v>
      </c>
      <c r="R8271">
        <f t="shared" ca="1" si="727"/>
        <v>0.6696796210926963</v>
      </c>
      <c r="AH8271">
        <f t="shared" ca="1" si="728"/>
        <v>5.8249336014697235</v>
      </c>
      <c r="AI8271">
        <f t="shared" ca="1" si="729"/>
        <v>6.7859702923062093E-2</v>
      </c>
      <c r="AX8271">
        <f t="shared" ca="1" si="730"/>
        <v>2.5482777420275351</v>
      </c>
    </row>
    <row r="8272" spans="1:50">
      <c r="A8272">
        <f t="shared" ca="1" si="726"/>
        <v>0.52333419565268269</v>
      </c>
      <c r="R8272">
        <f t="shared" ca="1" si="727"/>
        <v>-0.52839177825509087</v>
      </c>
      <c r="AH8272">
        <f t="shared" ca="1" si="728"/>
        <v>26.927327570167947</v>
      </c>
      <c r="AI8272">
        <f t="shared" ca="1" si="729"/>
        <v>0.73382589347283389</v>
      </c>
      <c r="AX8272">
        <f t="shared" ca="1" si="730"/>
        <v>1.324301318597682</v>
      </c>
    </row>
    <row r="8273" spans="1:50">
      <c r="A8273">
        <f t="shared" ca="1" si="726"/>
        <v>0.81320487302083955</v>
      </c>
      <c r="R8273">
        <f t="shared" ca="1" si="727"/>
        <v>1.4789881353895116</v>
      </c>
      <c r="AH8273">
        <f t="shared" ca="1" si="728"/>
        <v>8.3488190402845088</v>
      </c>
      <c r="AI8273">
        <f t="shared" ca="1" si="729"/>
        <v>0.13940555873483429</v>
      </c>
      <c r="AX8273">
        <f t="shared" ca="1" si="730"/>
        <v>0.97425688384555786</v>
      </c>
    </row>
    <row r="8274" spans="1:50">
      <c r="A8274">
        <f t="shared" ca="1" si="726"/>
        <v>0.44194657518796565</v>
      </c>
      <c r="R8274">
        <f t="shared" ca="1" si="727"/>
        <v>-1.1666900380110221</v>
      </c>
      <c r="AH8274">
        <f t="shared" ca="1" si="728"/>
        <v>20.146081354130825</v>
      </c>
      <c r="AI8274">
        <f t="shared" ca="1" si="729"/>
        <v>0.55437177074291233</v>
      </c>
      <c r="AX8274">
        <f t="shared" ca="1" si="730"/>
        <v>1.1895919020912269</v>
      </c>
    </row>
    <row r="8275" spans="1:50">
      <c r="A8275">
        <f t="shared" ca="1" si="726"/>
        <v>0.23477369585151053</v>
      </c>
      <c r="R8275">
        <f t="shared" ca="1" si="727"/>
        <v>-0.21132409845371442</v>
      </c>
      <c r="AH8275">
        <f t="shared" ca="1" si="728"/>
        <v>25.466497591204917</v>
      </c>
      <c r="AI8275">
        <f t="shared" ca="1" si="729"/>
        <v>0.6990536297788229</v>
      </c>
      <c r="AX8275">
        <f t="shared" ca="1" si="730"/>
        <v>0.64974548769167595</v>
      </c>
    </row>
    <row r="8276" spans="1:50">
      <c r="A8276">
        <f t="shared" ca="1" si="726"/>
        <v>0.83657293768028884</v>
      </c>
      <c r="R8276">
        <f t="shared" ca="1" si="727"/>
        <v>-0.14737603473115474</v>
      </c>
      <c r="AH8276">
        <f t="shared" ca="1" si="728"/>
        <v>10.802924598165106</v>
      </c>
      <c r="AI8276">
        <f t="shared" ca="1" si="729"/>
        <v>0.2317946399714349</v>
      </c>
      <c r="AX8276">
        <f t="shared" ca="1" si="730"/>
        <v>8.1737927934717813</v>
      </c>
    </row>
    <row r="8277" spans="1:50">
      <c r="A8277">
        <f t="shared" ca="1" si="726"/>
        <v>0.7979752010389024</v>
      </c>
      <c r="R8277">
        <f t="shared" ca="1" si="727"/>
        <v>-6.3671388088313158E-2</v>
      </c>
      <c r="AH8277">
        <f t="shared" ca="1" si="728"/>
        <v>16.509991200437582</v>
      </c>
      <c r="AI8277">
        <f t="shared" ca="1" si="729"/>
        <v>0.4392096553026158</v>
      </c>
      <c r="AX8277">
        <f t="shared" ca="1" si="730"/>
        <v>0.38033582179581804</v>
      </c>
    </row>
    <row r="8278" spans="1:50">
      <c r="A8278">
        <f t="shared" ca="1" si="726"/>
        <v>0.3983791865488665</v>
      </c>
      <c r="R8278">
        <f t="shared" ca="1" si="727"/>
        <v>-0.24228483448237315</v>
      </c>
      <c r="AH8278">
        <f t="shared" ca="1" si="728"/>
        <v>30.421515633610433</v>
      </c>
      <c r="AI8278">
        <f t="shared" ca="1" si="729"/>
        <v>0.80834147495751962</v>
      </c>
      <c r="AX8278">
        <f t="shared" ca="1" si="730"/>
        <v>0.84399185365134122</v>
      </c>
    </row>
    <row r="8279" spans="1:50">
      <c r="A8279">
        <f t="shared" ca="1" si="726"/>
        <v>0.38455218925831058</v>
      </c>
      <c r="R8279">
        <f t="shared" ca="1" si="727"/>
        <v>1.2708159125774439</v>
      </c>
      <c r="AH8279">
        <f t="shared" ca="1" si="728"/>
        <v>30.347213754115856</v>
      </c>
      <c r="AI8279">
        <f t="shared" ca="1" si="729"/>
        <v>0.80688399638679353</v>
      </c>
      <c r="AX8279">
        <f t="shared" ca="1" si="730"/>
        <v>0.98726272207885069</v>
      </c>
    </row>
    <row r="8280" spans="1:50">
      <c r="A8280">
        <f t="shared" ca="1" si="726"/>
        <v>0.97973724796596362</v>
      </c>
      <c r="R8280">
        <f t="shared" ca="1" si="727"/>
        <v>-6.6101929508734893E-3</v>
      </c>
      <c r="AH8280">
        <f t="shared" ca="1" si="728"/>
        <v>36.278487352621624</v>
      </c>
      <c r="AI8280">
        <f t="shared" ca="1" si="729"/>
        <v>0.90586004533391762</v>
      </c>
      <c r="AX8280">
        <f t="shared" ca="1" si="730"/>
        <v>0.82346545265238857</v>
      </c>
    </row>
    <row r="8281" spans="1:50">
      <c r="A8281">
        <f t="shared" ca="1" si="726"/>
        <v>0.68568597261570374</v>
      </c>
      <c r="R8281">
        <f t="shared" ca="1" si="727"/>
        <v>-6.4428453205246733E-2</v>
      </c>
      <c r="AH8281">
        <f t="shared" ca="1" si="728"/>
        <v>10.310790722714167</v>
      </c>
      <c r="AI8281">
        <f t="shared" ca="1" si="729"/>
        <v>0.21238333347190408</v>
      </c>
      <c r="AX8281">
        <f t="shared" ca="1" si="730"/>
        <v>0.49454024817803444</v>
      </c>
    </row>
    <row r="8282" spans="1:50">
      <c r="A8282">
        <f t="shared" ca="1" si="726"/>
        <v>0.13890801349114468</v>
      </c>
      <c r="R8282">
        <f t="shared" ca="1" si="727"/>
        <v>-0.56821289060610192</v>
      </c>
      <c r="AH8282">
        <f t="shared" ca="1" si="728"/>
        <v>11.981393366587021</v>
      </c>
      <c r="AI8282">
        <f t="shared" ca="1" si="729"/>
        <v>0.2772927748269034</v>
      </c>
      <c r="AX8282">
        <f t="shared" ca="1" si="730"/>
        <v>3.7326549761164243</v>
      </c>
    </row>
    <row r="8283" spans="1:50">
      <c r="A8283">
        <f t="shared" ca="1" si="726"/>
        <v>0.63466466535247468</v>
      </c>
      <c r="R8283">
        <f t="shared" ca="1" si="727"/>
        <v>-0.54293613070446811</v>
      </c>
      <c r="AH8283">
        <f t="shared" ca="1" si="728"/>
        <v>12.130439112658031</v>
      </c>
      <c r="AI8283">
        <f t="shared" ca="1" si="729"/>
        <v>0.28294817909994974</v>
      </c>
      <c r="AX8283">
        <f t="shared" ca="1" si="730"/>
        <v>3.178394679456424</v>
      </c>
    </row>
    <row r="8284" spans="1:50">
      <c r="A8284">
        <f t="shared" ca="1" si="726"/>
        <v>0.85930290271374965</v>
      </c>
      <c r="R8284">
        <f t="shared" ca="1" si="727"/>
        <v>1.179420922453795</v>
      </c>
      <c r="AH8284">
        <f t="shared" ca="1" si="728"/>
        <v>15.600561014124615</v>
      </c>
      <c r="AI8284">
        <f t="shared" ca="1" si="729"/>
        <v>0.40833929872851826</v>
      </c>
      <c r="AX8284">
        <f t="shared" ca="1" si="730"/>
        <v>0.5927131602286817</v>
      </c>
    </row>
    <row r="8285" spans="1:50">
      <c r="A8285">
        <f t="shared" ca="1" si="726"/>
        <v>0.89971075566163461</v>
      </c>
      <c r="R8285">
        <f t="shared" ca="1" si="727"/>
        <v>1.6803556841663732</v>
      </c>
      <c r="AH8285">
        <f t="shared" ca="1" si="728"/>
        <v>15.52886089814433</v>
      </c>
      <c r="AI8285">
        <f t="shared" ca="1" si="729"/>
        <v>0.40587028451025853</v>
      </c>
      <c r="AX8285">
        <f t="shared" ca="1" si="730"/>
        <v>6.2684031734741881</v>
      </c>
    </row>
    <row r="8286" spans="1:50">
      <c r="A8286">
        <f t="shared" ca="1" si="726"/>
        <v>0.24024401857068556</v>
      </c>
      <c r="R8286">
        <f t="shared" ca="1" si="727"/>
        <v>-0.52450473613395121</v>
      </c>
      <c r="AH8286">
        <f t="shared" ca="1" si="728"/>
        <v>30.171790737819023</v>
      </c>
      <c r="AI8286">
        <f t="shared" ca="1" si="729"/>
        <v>0.8034210587275803</v>
      </c>
      <c r="AX8286">
        <f t="shared" ca="1" si="730"/>
        <v>0.56104257709258998</v>
      </c>
    </row>
    <row r="8287" spans="1:50">
      <c r="A8287">
        <f t="shared" ca="1" si="726"/>
        <v>0.27347737562360019</v>
      </c>
      <c r="R8287">
        <f t="shared" ca="1" si="727"/>
        <v>1.42555763725064</v>
      </c>
      <c r="AH8287">
        <f t="shared" ca="1" si="728"/>
        <v>32.888837268657142</v>
      </c>
      <c r="AI8287">
        <f t="shared" ca="1" si="729"/>
        <v>0.85360405499075165</v>
      </c>
      <c r="AX8287">
        <f t="shared" ca="1" si="730"/>
        <v>0.50503773097284477</v>
      </c>
    </row>
    <row r="8288" spans="1:50">
      <c r="A8288">
        <f t="shared" ca="1" si="726"/>
        <v>0.41237758260870794</v>
      </c>
      <c r="R8288">
        <f t="shared" ca="1" si="727"/>
        <v>-0.12621572993489738</v>
      </c>
      <c r="AH8288">
        <f t="shared" ca="1" si="728"/>
        <v>17.662920989395921</v>
      </c>
      <c r="AI8288">
        <f t="shared" ca="1" si="729"/>
        <v>0.47715666053097461</v>
      </c>
      <c r="AX8288">
        <f t="shared" ca="1" si="730"/>
        <v>1.15361192720643</v>
      </c>
    </row>
    <row r="8289" spans="1:50">
      <c r="A8289">
        <f t="shared" ca="1" si="726"/>
        <v>0.40459433325449301</v>
      </c>
      <c r="R8289">
        <f t="shared" ca="1" si="727"/>
        <v>1.4689439451720483</v>
      </c>
      <c r="AH8289">
        <f t="shared" ca="1" si="728"/>
        <v>12.285022199758004</v>
      </c>
      <c r="AI8289">
        <f t="shared" ca="1" si="729"/>
        <v>0.2887902247636267</v>
      </c>
      <c r="AX8289">
        <f t="shared" ca="1" si="730"/>
        <v>0.91864555451473051</v>
      </c>
    </row>
    <row r="8290" spans="1:50">
      <c r="A8290">
        <f t="shared" ca="1" si="726"/>
        <v>0.58161393049123777</v>
      </c>
      <c r="R8290">
        <f t="shared" ca="1" si="727"/>
        <v>0.7687942887412893</v>
      </c>
      <c r="AH8290">
        <f t="shared" ca="1" si="728"/>
        <v>17.911947918937514</v>
      </c>
      <c r="AI8290">
        <f t="shared" ca="1" si="729"/>
        <v>0.48517845682151062</v>
      </c>
      <c r="AX8290">
        <f t="shared" ca="1" si="730"/>
        <v>0.62346655596781231</v>
      </c>
    </row>
    <row r="8291" spans="1:50">
      <c r="A8291">
        <f t="shared" ca="1" si="726"/>
        <v>0.22702658092571992</v>
      </c>
      <c r="R8291">
        <f t="shared" ca="1" si="727"/>
        <v>0.32285107439403105</v>
      </c>
      <c r="AH8291">
        <f t="shared" ca="1" si="728"/>
        <v>30.428170465580347</v>
      </c>
      <c r="AI8291">
        <f t="shared" ca="1" si="729"/>
        <v>0.80847174433780933</v>
      </c>
      <c r="AX8291">
        <f t="shared" ca="1" si="730"/>
        <v>2.6161893734454051</v>
      </c>
    </row>
    <row r="8292" spans="1:50">
      <c r="A8292">
        <f t="shared" ca="1" si="726"/>
        <v>0.81155435686701927</v>
      </c>
      <c r="R8292">
        <f t="shared" ca="1" si="727"/>
        <v>1.2336955219160972</v>
      </c>
      <c r="AH8292">
        <f t="shared" ca="1" si="728"/>
        <v>27.049358269088142</v>
      </c>
      <c r="AI8292">
        <f t="shared" ca="1" si="729"/>
        <v>0.73663402206966355</v>
      </c>
      <c r="AX8292">
        <f t="shared" ca="1" si="730"/>
        <v>5.15131370444628</v>
      </c>
    </row>
    <row r="8293" spans="1:50">
      <c r="A8293">
        <f t="shared" ca="1" si="726"/>
        <v>0.99573013553565204</v>
      </c>
      <c r="R8293">
        <f t="shared" ca="1" si="727"/>
        <v>-0.63796671940950589</v>
      </c>
      <c r="AH8293">
        <f t="shared" ca="1" si="728"/>
        <v>5.8880887233017667</v>
      </c>
      <c r="AI8293">
        <f t="shared" ca="1" si="729"/>
        <v>6.9339177626946857E-2</v>
      </c>
      <c r="AX8293">
        <f t="shared" ca="1" si="730"/>
        <v>6.2190408338812304</v>
      </c>
    </row>
    <row r="8294" spans="1:50">
      <c r="A8294">
        <f t="shared" ca="1" si="726"/>
        <v>0.47531679599255594</v>
      </c>
      <c r="R8294">
        <f t="shared" ca="1" si="727"/>
        <v>0.10357689774120854</v>
      </c>
      <c r="AH8294">
        <f t="shared" ca="1" si="728"/>
        <v>4.0426960209853728</v>
      </c>
      <c r="AI8294">
        <f t="shared" ca="1" si="729"/>
        <v>3.2686782236181933E-2</v>
      </c>
      <c r="AX8294">
        <f t="shared" ca="1" si="730"/>
        <v>4.8570161522292352</v>
      </c>
    </row>
    <row r="8295" spans="1:50">
      <c r="A8295">
        <f t="shared" ca="1" si="726"/>
        <v>0.68065348424943517</v>
      </c>
      <c r="R8295">
        <f t="shared" ca="1" si="727"/>
        <v>-0.73487726002494091</v>
      </c>
      <c r="AH8295">
        <f t="shared" ca="1" si="728"/>
        <v>6.3182027891999324</v>
      </c>
      <c r="AI8295">
        <f t="shared" ca="1" si="729"/>
        <v>7.9839372970907596E-2</v>
      </c>
      <c r="AX8295">
        <f t="shared" ca="1" si="730"/>
        <v>1.8326710603206826</v>
      </c>
    </row>
    <row r="8296" spans="1:50">
      <c r="A8296">
        <f t="shared" ca="1" si="726"/>
        <v>0.65689061364299095</v>
      </c>
      <c r="R8296">
        <f t="shared" ca="1" si="727"/>
        <v>-1.289920584226548</v>
      </c>
      <c r="AH8296">
        <f t="shared" ca="1" si="728"/>
        <v>32.981508520456956</v>
      </c>
      <c r="AI8296">
        <f t="shared" ca="1" si="729"/>
        <v>0.85518547388036037</v>
      </c>
      <c r="AX8296">
        <f t="shared" ca="1" si="730"/>
        <v>0.91170154643385659</v>
      </c>
    </row>
    <row r="8297" spans="1:50">
      <c r="A8297">
        <f t="shared" ca="1" si="726"/>
        <v>8.8056459200994364E-2</v>
      </c>
      <c r="R8297">
        <f t="shared" ca="1" si="727"/>
        <v>-0.78196663541170819</v>
      </c>
      <c r="AH8297">
        <f t="shared" ca="1" si="728"/>
        <v>14.464523368100409</v>
      </c>
      <c r="AI8297">
        <f t="shared" ca="1" si="729"/>
        <v>0.36861495027185898</v>
      </c>
      <c r="AX8297">
        <f t="shared" ca="1" si="730"/>
        <v>0.70389396472674703</v>
      </c>
    </row>
    <row r="8298" spans="1:50">
      <c r="A8298">
        <f t="shared" ca="1" si="726"/>
        <v>0.85176044939946294</v>
      </c>
      <c r="R8298">
        <f t="shared" ca="1" si="727"/>
        <v>-0.50279169971583382</v>
      </c>
      <c r="AH8298">
        <f t="shared" ca="1" si="728"/>
        <v>10.983590155451289</v>
      </c>
      <c r="AI8298">
        <f t="shared" ca="1" si="729"/>
        <v>0.23885988142110104</v>
      </c>
      <c r="AX8298">
        <f t="shared" ca="1" si="730"/>
        <v>4.6068729197840117</v>
      </c>
    </row>
    <row r="8299" spans="1:50">
      <c r="A8299">
        <f t="shared" ca="1" si="726"/>
        <v>0.31668261509221385</v>
      </c>
      <c r="R8299">
        <f t="shared" ca="1" si="727"/>
        <v>0.80545264514188153</v>
      </c>
      <c r="AH8299">
        <f t="shared" ca="1" si="728"/>
        <v>15.604223540340264</v>
      </c>
      <c r="AI8299">
        <f t="shared" ca="1" si="729"/>
        <v>0.40846528086855849</v>
      </c>
      <c r="AX8299">
        <f t="shared" ca="1" si="730"/>
        <v>0.88736693695615487</v>
      </c>
    </row>
    <row r="8300" spans="1:50">
      <c r="A8300">
        <f t="shared" ca="1" si="726"/>
        <v>4.4089843265841644E-2</v>
      </c>
      <c r="R8300">
        <f t="shared" ca="1" si="727"/>
        <v>0.62126032562319777</v>
      </c>
      <c r="AH8300">
        <f t="shared" ca="1" si="728"/>
        <v>26.808425595198226</v>
      </c>
      <c r="AI8300">
        <f t="shared" ca="1" si="729"/>
        <v>0.7310754383132716</v>
      </c>
      <c r="AX8300">
        <f t="shared" ca="1" si="730"/>
        <v>0.45833655182975919</v>
      </c>
    </row>
    <row r="8301" spans="1:50">
      <c r="A8301">
        <f t="shared" ca="1" si="726"/>
        <v>0.87207451226565802</v>
      </c>
      <c r="R8301">
        <f t="shared" ca="1" si="727"/>
        <v>1.0729903780078325</v>
      </c>
      <c r="AH8301">
        <f t="shared" ca="1" si="728"/>
        <v>25.030564462112146</v>
      </c>
      <c r="AI8301">
        <f t="shared" ca="1" si="729"/>
        <v>0.68826364445963151</v>
      </c>
      <c r="AX8301">
        <f t="shared" ca="1" si="730"/>
        <v>1.4985058777954501</v>
      </c>
    </row>
    <row r="8302" spans="1:50">
      <c r="A8302">
        <f t="shared" ca="1" si="726"/>
        <v>0.99392821287370803</v>
      </c>
      <c r="R8302">
        <f t="shared" ca="1" si="727"/>
        <v>6.901825188906037E-3</v>
      </c>
      <c r="AH8302">
        <f t="shared" ca="1" si="728"/>
        <v>9.2930300672562129</v>
      </c>
      <c r="AI8302">
        <f t="shared" ca="1" si="729"/>
        <v>0.17272081566185604</v>
      </c>
      <c r="AX8302">
        <f t="shared" ca="1" si="730"/>
        <v>0.57190530377819326</v>
      </c>
    </row>
    <row r="8303" spans="1:50">
      <c r="A8303">
        <f t="shared" ca="1" si="726"/>
        <v>0.59072353668927424</v>
      </c>
      <c r="R8303">
        <f t="shared" ca="1" si="727"/>
        <v>-0.58744100453677306</v>
      </c>
      <c r="AH8303">
        <f t="shared" ca="1" si="728"/>
        <v>18.233309844014698</v>
      </c>
      <c r="AI8303">
        <f t="shared" ca="1" si="729"/>
        <v>0.4954386982668133</v>
      </c>
      <c r="AX8303">
        <f t="shared" ca="1" si="730"/>
        <v>1.348837487392887</v>
      </c>
    </row>
    <row r="8304" spans="1:50">
      <c r="A8304">
        <f t="shared" ca="1" si="726"/>
        <v>2.1618362067601371E-2</v>
      </c>
      <c r="R8304">
        <f t="shared" ca="1" si="727"/>
        <v>-5.375741545320524E-2</v>
      </c>
      <c r="AH8304">
        <f t="shared" ca="1" si="728"/>
        <v>29.924998463455086</v>
      </c>
      <c r="AI8304">
        <f t="shared" ca="1" si="729"/>
        <v>0.79849715665385967</v>
      </c>
      <c r="AX8304">
        <f t="shared" ca="1" si="730"/>
        <v>2.1626766295954907</v>
      </c>
    </row>
    <row r="8305" spans="1:50">
      <c r="A8305">
        <f t="shared" ca="1" si="726"/>
        <v>0.8221939854086916</v>
      </c>
      <c r="R8305">
        <f t="shared" ca="1" si="727"/>
        <v>0.58449384160768125</v>
      </c>
      <c r="AH8305">
        <f t="shared" ca="1" si="728"/>
        <v>11.919263704923907</v>
      </c>
      <c r="AI8305">
        <f t="shared" ca="1" si="729"/>
        <v>0.27492876161243718</v>
      </c>
      <c r="AX8305">
        <f t="shared" ca="1" si="730"/>
        <v>2.8708432798709103</v>
      </c>
    </row>
    <row r="8306" spans="1:50">
      <c r="A8306">
        <f t="shared" ca="1" si="726"/>
        <v>2.6747882730315697E-2</v>
      </c>
      <c r="R8306">
        <f t="shared" ca="1" si="727"/>
        <v>-0.77729180354288052</v>
      </c>
      <c r="AH8306">
        <f t="shared" ca="1" si="728"/>
        <v>8.7768340094236166</v>
      </c>
      <c r="AI8306">
        <f t="shared" ca="1" si="729"/>
        <v>0.15406563045795008</v>
      </c>
      <c r="AX8306">
        <f t="shared" ca="1" si="730"/>
        <v>5.0195802170437537E-3</v>
      </c>
    </row>
    <row r="8307" spans="1:50">
      <c r="A8307">
        <f t="shared" ca="1" si="726"/>
        <v>2.1859388149200187E-3</v>
      </c>
      <c r="R8307">
        <f t="shared" ca="1" si="727"/>
        <v>-0.20831854256512419</v>
      </c>
      <c r="AH8307">
        <f t="shared" ca="1" si="728"/>
        <v>16.149319720629585</v>
      </c>
      <c r="AI8307">
        <f t="shared" ca="1" si="729"/>
        <v>0.4270657223119213</v>
      </c>
      <c r="AX8307">
        <f t="shared" ca="1" si="730"/>
        <v>0.2108815745687283</v>
      </c>
    </row>
    <row r="8308" spans="1:50">
      <c r="A8308">
        <f t="shared" ca="1" si="726"/>
        <v>0.59150717064624603</v>
      </c>
      <c r="R8308">
        <f t="shared" ca="1" si="727"/>
        <v>4.3029027604512514E-2</v>
      </c>
      <c r="AH8308">
        <f t="shared" ca="1" si="728"/>
        <v>24.501187425746952</v>
      </c>
      <c r="AI8308">
        <f t="shared" ca="1" si="729"/>
        <v>0.67490527865155736</v>
      </c>
      <c r="AX8308">
        <f t="shared" ca="1" si="730"/>
        <v>2.8936229579328687</v>
      </c>
    </row>
    <row r="8309" spans="1:50">
      <c r="A8309">
        <f t="shared" ca="1" si="726"/>
        <v>0.83635161618633802</v>
      </c>
      <c r="R8309">
        <f t="shared" ca="1" si="727"/>
        <v>0.92248939014453291</v>
      </c>
      <c r="AH8309">
        <f t="shared" ca="1" si="728"/>
        <v>25.692053114608154</v>
      </c>
      <c r="AI8309">
        <f t="shared" ca="1" si="729"/>
        <v>0.70456185910848446</v>
      </c>
      <c r="AX8309">
        <f t="shared" ca="1" si="730"/>
        <v>0.40528507193529695</v>
      </c>
    </row>
    <row r="8310" spans="1:50">
      <c r="A8310">
        <f t="shared" ca="1" si="726"/>
        <v>0.65108294053695881</v>
      </c>
      <c r="R8310">
        <f t="shared" ca="1" si="727"/>
        <v>-1.870852042317626</v>
      </c>
      <c r="AH8310">
        <f t="shared" ca="1" si="728"/>
        <v>23.795165532501084</v>
      </c>
      <c r="AI8310">
        <f t="shared" ca="1" si="729"/>
        <v>0.65665332526549036</v>
      </c>
      <c r="AX8310">
        <f t="shared" ca="1" si="730"/>
        <v>5.5508153643896314</v>
      </c>
    </row>
    <row r="8311" spans="1:50">
      <c r="A8311">
        <f t="shared" ca="1" si="726"/>
        <v>0.9802010431961653</v>
      </c>
      <c r="R8311">
        <f t="shared" ca="1" si="727"/>
        <v>-0.47363397620296854</v>
      </c>
      <c r="AH8311">
        <f t="shared" ca="1" si="728"/>
        <v>26.594057919141996</v>
      </c>
      <c r="AI8311">
        <f t="shared" ca="1" si="729"/>
        <v>0.72608093765376025</v>
      </c>
      <c r="AX8311">
        <f t="shared" ca="1" si="730"/>
        <v>6.0343211606307463</v>
      </c>
    </row>
    <row r="8312" spans="1:50">
      <c r="A8312">
        <f t="shared" ca="1" si="726"/>
        <v>0.10270315026421062</v>
      </c>
      <c r="R8312">
        <f t="shared" ca="1" si="727"/>
        <v>-0.1988194841359216</v>
      </c>
      <c r="AH8312">
        <f t="shared" ca="1" si="728"/>
        <v>23.23403984407431</v>
      </c>
      <c r="AI8312">
        <f t="shared" ca="1" si="729"/>
        <v>0.64179168846569923</v>
      </c>
      <c r="AX8312">
        <f t="shared" ca="1" si="730"/>
        <v>1.0370767989928686</v>
      </c>
    </row>
    <row r="8313" spans="1:50">
      <c r="A8313">
        <f t="shared" ca="1" si="726"/>
        <v>0.30450582001672133</v>
      </c>
      <c r="R8313">
        <f t="shared" ca="1" si="727"/>
        <v>-1.8923501148488819</v>
      </c>
      <c r="AH8313">
        <f t="shared" ca="1" si="728"/>
        <v>4.8561708020676972</v>
      </c>
      <c r="AI8313">
        <f t="shared" ca="1" si="729"/>
        <v>4.7164789717709654E-2</v>
      </c>
      <c r="AX8313">
        <f t="shared" ca="1" si="730"/>
        <v>0.71878192212667757</v>
      </c>
    </row>
    <row r="8314" spans="1:50">
      <c r="A8314">
        <f t="shared" ca="1" si="726"/>
        <v>2.4786486195755519E-2</v>
      </c>
      <c r="R8314">
        <f t="shared" ca="1" si="727"/>
        <v>-0.67867148823898249</v>
      </c>
      <c r="AH8314">
        <f t="shared" ca="1" si="728"/>
        <v>7.2321979198522213</v>
      </c>
      <c r="AI8314">
        <f t="shared" ca="1" si="729"/>
        <v>0.10460937350382959</v>
      </c>
      <c r="AX8314">
        <f t="shared" ca="1" si="730"/>
        <v>1.2972472043631971</v>
      </c>
    </row>
    <row r="8315" spans="1:50">
      <c r="A8315">
        <f t="shared" ca="1" si="726"/>
        <v>0.52849159637018772</v>
      </c>
      <c r="R8315">
        <f t="shared" ca="1" si="727"/>
        <v>-1.544825550852583</v>
      </c>
      <c r="AH8315">
        <f t="shared" ca="1" si="728"/>
        <v>26.83546569887643</v>
      </c>
      <c r="AI8315">
        <f t="shared" ca="1" si="729"/>
        <v>0.73170217530603476</v>
      </c>
      <c r="AX8315">
        <f t="shared" ca="1" si="730"/>
        <v>0.78282049693590017</v>
      </c>
    </row>
    <row r="8316" spans="1:50">
      <c r="A8316">
        <f t="shared" ca="1" si="726"/>
        <v>0.8511152913917559</v>
      </c>
      <c r="R8316">
        <f t="shared" ca="1" si="727"/>
        <v>-0.66432769958747739</v>
      </c>
      <c r="AH8316">
        <f t="shared" ca="1" si="728"/>
        <v>23.931791216757695</v>
      </c>
      <c r="AI8316">
        <f t="shared" ca="1" si="729"/>
        <v>0.66022424541664437</v>
      </c>
      <c r="AX8316">
        <f t="shared" ca="1" si="730"/>
        <v>0.67378631810409273</v>
      </c>
    </row>
    <row r="8317" spans="1:50">
      <c r="A8317">
        <f t="shared" ca="1" si="726"/>
        <v>0.86315959232725781</v>
      </c>
      <c r="R8317">
        <f t="shared" ca="1" si="727"/>
        <v>-1.6532199134942342</v>
      </c>
      <c r="AH8317">
        <f t="shared" ca="1" si="728"/>
        <v>26.658445603471282</v>
      </c>
      <c r="AI8317">
        <f t="shared" ca="1" si="729"/>
        <v>0.72758591917694548</v>
      </c>
      <c r="AX8317">
        <f t="shared" ca="1" si="730"/>
        <v>1.9694784283028055</v>
      </c>
    </row>
    <row r="8318" spans="1:50">
      <c r="A8318">
        <f t="shared" ca="1" si="726"/>
        <v>0.93255069969999616</v>
      </c>
      <c r="R8318">
        <f t="shared" ca="1" si="727"/>
        <v>0.42794333951584673</v>
      </c>
      <c r="AH8318">
        <f t="shared" ca="1" si="728"/>
        <v>28.384982298694592</v>
      </c>
      <c r="AI8318">
        <f t="shared" ca="1" si="729"/>
        <v>0.76639550488612695</v>
      </c>
      <c r="AX8318">
        <f t="shared" ca="1" si="730"/>
        <v>3.949195372480771E-2</v>
      </c>
    </row>
    <row r="8319" spans="1:50">
      <c r="A8319">
        <f t="shared" ca="1" si="726"/>
        <v>0.5106292717696389</v>
      </c>
      <c r="R8319">
        <f t="shared" ca="1" si="727"/>
        <v>0.29518980294976815</v>
      </c>
      <c r="AH8319">
        <f t="shared" ca="1" si="728"/>
        <v>28.543175725438701</v>
      </c>
      <c r="AI8319">
        <f t="shared" ca="1" si="729"/>
        <v>0.76980234602529851</v>
      </c>
      <c r="AX8319">
        <f t="shared" ca="1" si="730"/>
        <v>0.19497388534334015</v>
      </c>
    </row>
    <row r="8320" spans="1:50">
      <c r="A8320">
        <f t="shared" ca="1" si="726"/>
        <v>0.62557308908388676</v>
      </c>
      <c r="R8320">
        <f t="shared" ca="1" si="727"/>
        <v>4.6849191200512292E-4</v>
      </c>
      <c r="AH8320">
        <f t="shared" ca="1" si="728"/>
        <v>14.629841580863946</v>
      </c>
      <c r="AI8320">
        <f t="shared" ca="1" si="729"/>
        <v>0.37447594670260953</v>
      </c>
      <c r="AX8320">
        <f t="shared" ca="1" si="730"/>
        <v>1.8912836618773712</v>
      </c>
    </row>
    <row r="8321" spans="1:50">
      <c r="A8321">
        <f t="shared" ca="1" si="726"/>
        <v>0.98075527963081754</v>
      </c>
      <c r="R8321">
        <f t="shared" ca="1" si="727"/>
        <v>0.54007252877165701</v>
      </c>
      <c r="AH8321">
        <f t="shared" ca="1" si="728"/>
        <v>24.928378665488832</v>
      </c>
      <c r="AI8321">
        <f t="shared" ca="1" si="729"/>
        <v>0.68570690182944227</v>
      </c>
      <c r="AX8321">
        <f t="shared" ca="1" si="730"/>
        <v>7.7427661965096357</v>
      </c>
    </row>
    <row r="8322" spans="1:50">
      <c r="A8322">
        <f t="shared" ca="1" si="726"/>
        <v>0.74767375752269816</v>
      </c>
      <c r="R8322">
        <f t="shared" ca="1" si="727"/>
        <v>1.0172502600362943</v>
      </c>
      <c r="AH8322">
        <f t="shared" ca="1" si="728"/>
        <v>37.3123089879399</v>
      </c>
      <c r="AI8322">
        <f t="shared" ca="1" si="729"/>
        <v>0.91951124839124465</v>
      </c>
      <c r="AX8322">
        <f t="shared" ca="1" si="730"/>
        <v>1.1490260775030283</v>
      </c>
    </row>
    <row r="8323" spans="1:50">
      <c r="A8323">
        <f t="shared" ref="A8323:A8386" ca="1" si="731">RAND()</f>
        <v>0.80145110600420866</v>
      </c>
      <c r="R8323">
        <f t="shared" ref="R8323:R8386" ca="1" si="732">_xlfn.NORM.INV(RAND(),0,1)</f>
        <v>-1.550124730753824</v>
      </c>
      <c r="AH8323">
        <f t="shared" ref="AH8323:AH8386" ca="1" si="733">IF(AI8323&lt;$AL$4,$AL$1+SQRT(AI8323*($AL$2-$AL$1)*($AL$3-$AL$1)),$AL$2-SQRT((1-AI8323)*($AL$2-$AL$1)*($AL$2-$AL$3)))</f>
        <v>43.752348930845727</v>
      </c>
      <c r="AI8323">
        <f t="shared" ref="AI8323:AI8386" ca="1" si="734">RAND()</f>
        <v>0.98048342805904776</v>
      </c>
      <c r="AX8323">
        <f t="shared" ref="AX8323:AX8386" ca="1" si="735">-LN(1-RAND())/$AW$2</f>
        <v>1.2100311486130451</v>
      </c>
    </row>
    <row r="8324" spans="1:50">
      <c r="A8324">
        <f t="shared" ca="1" si="731"/>
        <v>0.8410569897583513</v>
      </c>
      <c r="R8324">
        <f t="shared" ca="1" si="732"/>
        <v>0.32987972732144138</v>
      </c>
      <c r="AH8324">
        <f t="shared" ca="1" si="733"/>
        <v>14.066685769646021</v>
      </c>
      <c r="AI8324">
        <f t="shared" ca="1" si="734"/>
        <v>0.35439846421132015</v>
      </c>
      <c r="AX8324">
        <f t="shared" ca="1" si="735"/>
        <v>3.9984737702391402</v>
      </c>
    </row>
    <row r="8325" spans="1:50">
      <c r="A8325">
        <f t="shared" ca="1" si="731"/>
        <v>0.83551429596386217</v>
      </c>
      <c r="R8325">
        <f t="shared" ca="1" si="732"/>
        <v>-0.40505267026704866</v>
      </c>
      <c r="AH8325">
        <f t="shared" ca="1" si="733"/>
        <v>10.042367926447241</v>
      </c>
      <c r="AI8325">
        <f t="shared" ca="1" si="734"/>
        <v>0.20169381953729393</v>
      </c>
      <c r="AX8325">
        <f t="shared" ca="1" si="735"/>
        <v>7.9853873122298964</v>
      </c>
    </row>
    <row r="8326" spans="1:50">
      <c r="A8326">
        <f t="shared" ca="1" si="731"/>
        <v>8.9134804163500059E-2</v>
      </c>
      <c r="R8326">
        <f t="shared" ca="1" si="732"/>
        <v>-0.31861068687799893</v>
      </c>
      <c r="AH8326">
        <f t="shared" ca="1" si="733"/>
        <v>9.2089374956933323</v>
      </c>
      <c r="AI8326">
        <f t="shared" ca="1" si="734"/>
        <v>0.16960905959917316</v>
      </c>
      <c r="AX8326">
        <f t="shared" ca="1" si="735"/>
        <v>1.0109439632631008</v>
      </c>
    </row>
    <row r="8327" spans="1:50">
      <c r="A8327">
        <f t="shared" ca="1" si="731"/>
        <v>0.31657246922132487</v>
      </c>
      <c r="R8327">
        <f t="shared" ca="1" si="732"/>
        <v>-0.40932141524486859</v>
      </c>
      <c r="AH8327">
        <f t="shared" ca="1" si="733"/>
        <v>8.8394655337012384</v>
      </c>
      <c r="AI8327">
        <f t="shared" ca="1" si="734"/>
        <v>0.15627230184298424</v>
      </c>
      <c r="AX8327">
        <f t="shared" ca="1" si="735"/>
        <v>3.4167018816445472E-3</v>
      </c>
    </row>
    <row r="8328" spans="1:50">
      <c r="A8328">
        <f t="shared" ca="1" si="731"/>
        <v>0.87416438546895991</v>
      </c>
      <c r="R8328">
        <f t="shared" ca="1" si="732"/>
        <v>-1.6352382875919067</v>
      </c>
      <c r="AH8328">
        <f t="shared" ca="1" si="733"/>
        <v>13.219620788864674</v>
      </c>
      <c r="AI8328">
        <f t="shared" ca="1" si="734"/>
        <v>0.32360185254254215</v>
      </c>
      <c r="AX8328">
        <f t="shared" ca="1" si="735"/>
        <v>1.498603274124396</v>
      </c>
    </row>
    <row r="8329" spans="1:50">
      <c r="A8329">
        <f t="shared" ca="1" si="731"/>
        <v>9.6309029337809271E-2</v>
      </c>
      <c r="R8329">
        <f t="shared" ca="1" si="732"/>
        <v>0.73334257318499718</v>
      </c>
      <c r="AH8329">
        <f t="shared" ca="1" si="733"/>
        <v>30.575277373891609</v>
      </c>
      <c r="AI8329">
        <f t="shared" ca="1" si="734"/>
        <v>0.81134007544937636</v>
      </c>
      <c r="AX8329">
        <f t="shared" ca="1" si="735"/>
        <v>4.7169199185600883</v>
      </c>
    </row>
    <row r="8330" spans="1:50">
      <c r="A8330">
        <f t="shared" ca="1" si="731"/>
        <v>0.93147559142778458</v>
      </c>
      <c r="R8330">
        <f t="shared" ca="1" si="732"/>
        <v>0.64765155650664197</v>
      </c>
      <c r="AH8330">
        <f t="shared" ca="1" si="733"/>
        <v>33.20990623805146</v>
      </c>
      <c r="AI8330">
        <f t="shared" ca="1" si="734"/>
        <v>0.85904637573248832</v>
      </c>
      <c r="AX8330">
        <f t="shared" ca="1" si="735"/>
        <v>1.2185651074179467</v>
      </c>
    </row>
    <row r="8331" spans="1:50">
      <c r="A8331">
        <f t="shared" ca="1" si="731"/>
        <v>0.97517256320945311</v>
      </c>
      <c r="R8331">
        <f t="shared" ca="1" si="732"/>
        <v>0.11598442682712244</v>
      </c>
      <c r="AH8331">
        <f t="shared" ca="1" si="733"/>
        <v>16.444210035246968</v>
      </c>
      <c r="AI8331">
        <f t="shared" ca="1" si="734"/>
        <v>0.43700447992068991</v>
      </c>
      <c r="AX8331">
        <f t="shared" ca="1" si="735"/>
        <v>4.112037166705476</v>
      </c>
    </row>
    <row r="8332" spans="1:50">
      <c r="A8332">
        <f t="shared" ca="1" si="731"/>
        <v>0.26077285065880296</v>
      </c>
      <c r="R8332">
        <f t="shared" ca="1" si="732"/>
        <v>-0.99454953104073651</v>
      </c>
      <c r="AH8332">
        <f t="shared" ca="1" si="733"/>
        <v>18.259498653508413</v>
      </c>
      <c r="AI8332">
        <f t="shared" ca="1" si="734"/>
        <v>0.49627028713668286</v>
      </c>
      <c r="AX8332">
        <f t="shared" ca="1" si="735"/>
        <v>1.0924576437243088</v>
      </c>
    </row>
    <row r="8333" spans="1:50">
      <c r="A8333">
        <f t="shared" ca="1" si="731"/>
        <v>0.13912422942662728</v>
      </c>
      <c r="R8333">
        <f t="shared" ca="1" si="732"/>
        <v>-0.83242150196868669</v>
      </c>
      <c r="AH8333">
        <f t="shared" ca="1" si="733"/>
        <v>11.737066885792728</v>
      </c>
      <c r="AI8333">
        <f t="shared" ca="1" si="734"/>
        <v>0.26797397474885021</v>
      </c>
      <c r="AX8333">
        <f t="shared" ca="1" si="735"/>
        <v>2.4292621314601712</v>
      </c>
    </row>
    <row r="8334" spans="1:50">
      <c r="A8334">
        <f t="shared" ca="1" si="731"/>
        <v>0.24202824280653901</v>
      </c>
      <c r="R8334">
        <f t="shared" ca="1" si="732"/>
        <v>-0.77605261497844935</v>
      </c>
      <c r="AH8334">
        <f t="shared" ca="1" si="733"/>
        <v>19.812999960921665</v>
      </c>
      <c r="AI8334">
        <f t="shared" ca="1" si="734"/>
        <v>0.54437251432034228</v>
      </c>
      <c r="AX8334">
        <f t="shared" ca="1" si="735"/>
        <v>1.0808218655665558</v>
      </c>
    </row>
    <row r="8335" spans="1:50">
      <c r="A8335">
        <f t="shared" ca="1" si="731"/>
        <v>0.77429837313031047</v>
      </c>
      <c r="R8335">
        <f t="shared" ca="1" si="732"/>
        <v>-9.9449040549692974E-2</v>
      </c>
      <c r="AH8335">
        <f t="shared" ca="1" si="733"/>
        <v>29.8602915766837</v>
      </c>
      <c r="AI8335">
        <f t="shared" ca="1" si="734"/>
        <v>0.79719607231190126</v>
      </c>
      <c r="AX8335">
        <f t="shared" ca="1" si="735"/>
        <v>5.8120731434667174</v>
      </c>
    </row>
    <row r="8336" spans="1:50">
      <c r="A8336">
        <f t="shared" ca="1" si="731"/>
        <v>0.7857460637324728</v>
      </c>
      <c r="R8336">
        <f t="shared" ca="1" si="732"/>
        <v>-0.44110610748390866</v>
      </c>
      <c r="AH8336">
        <f t="shared" ca="1" si="733"/>
        <v>6.4008723056759838</v>
      </c>
      <c r="AI8336">
        <f t="shared" ca="1" si="734"/>
        <v>8.1942332547139562E-2</v>
      </c>
      <c r="AX8336">
        <f t="shared" ca="1" si="735"/>
        <v>5.1663441832672428E-2</v>
      </c>
    </row>
    <row r="8337" spans="1:50">
      <c r="A8337">
        <f t="shared" ca="1" si="731"/>
        <v>0.16511184232603915</v>
      </c>
      <c r="R8337">
        <f t="shared" ca="1" si="732"/>
        <v>-0.60439687452843205</v>
      </c>
      <c r="AH8337">
        <f t="shared" ca="1" si="733"/>
        <v>17.861507803367225</v>
      </c>
      <c r="AI8337">
        <f t="shared" ca="1" si="734"/>
        <v>0.4835586596634871</v>
      </c>
      <c r="AX8337">
        <f t="shared" ca="1" si="735"/>
        <v>0.73410344515688075</v>
      </c>
    </row>
    <row r="8338" spans="1:50">
      <c r="A8338">
        <f t="shared" ca="1" si="731"/>
        <v>0.54143004749335422</v>
      </c>
      <c r="R8338">
        <f t="shared" ca="1" si="732"/>
        <v>-1.4902165211570209</v>
      </c>
      <c r="AH8338">
        <f t="shared" ca="1" si="733"/>
        <v>11.471067574504865</v>
      </c>
      <c r="AI8338">
        <f t="shared" ca="1" si="734"/>
        <v>0.25776068307581479</v>
      </c>
      <c r="AX8338">
        <f t="shared" ca="1" si="735"/>
        <v>0.17259248477307013</v>
      </c>
    </row>
    <row r="8339" spans="1:50">
      <c r="A8339">
        <f t="shared" ca="1" si="731"/>
        <v>0.47427511698543412</v>
      </c>
      <c r="R8339">
        <f t="shared" ca="1" si="732"/>
        <v>-0.47179682906247505</v>
      </c>
      <c r="AH8339">
        <f t="shared" ca="1" si="733"/>
        <v>2.6038634174628355</v>
      </c>
      <c r="AI8339">
        <f t="shared" ca="1" si="734"/>
        <v>1.3560209393602474E-2</v>
      </c>
      <c r="AX8339">
        <f t="shared" ca="1" si="735"/>
        <v>0.306578767917705</v>
      </c>
    </row>
    <row r="8340" spans="1:50">
      <c r="A8340">
        <f t="shared" ca="1" si="731"/>
        <v>0.58818537350586142</v>
      </c>
      <c r="R8340">
        <f t="shared" ca="1" si="732"/>
        <v>0.23927635881918174</v>
      </c>
      <c r="AH8340">
        <f t="shared" ca="1" si="733"/>
        <v>8.0538374705043623</v>
      </c>
      <c r="AI8340">
        <f t="shared" ca="1" si="734"/>
        <v>0.12972859600260023</v>
      </c>
      <c r="AX8340">
        <f t="shared" ca="1" si="735"/>
        <v>7.3565324599846065</v>
      </c>
    </row>
    <row r="8341" spans="1:50">
      <c r="A8341">
        <f t="shared" ca="1" si="731"/>
        <v>2.4722430508011151E-2</v>
      </c>
      <c r="R8341">
        <f t="shared" ca="1" si="732"/>
        <v>2.2313542152054544</v>
      </c>
      <c r="AH8341">
        <f t="shared" ca="1" si="733"/>
        <v>6.2488922828154436</v>
      </c>
      <c r="AI8341">
        <f t="shared" ca="1" si="734"/>
        <v>7.8097309524460812E-2</v>
      </c>
      <c r="AX8341">
        <f t="shared" ca="1" si="735"/>
        <v>2.2241277981045329</v>
      </c>
    </row>
    <row r="8342" spans="1:50">
      <c r="A8342">
        <f t="shared" ca="1" si="731"/>
        <v>0.49788851325940253</v>
      </c>
      <c r="R8342">
        <f t="shared" ca="1" si="732"/>
        <v>5.373854894454734E-2</v>
      </c>
      <c r="AH8342">
        <f t="shared" ca="1" si="733"/>
        <v>10.497902726676259</v>
      </c>
      <c r="AI8342">
        <f t="shared" ca="1" si="734"/>
        <v>0.21979215550443454</v>
      </c>
      <c r="AX8342">
        <f t="shared" ca="1" si="735"/>
        <v>0.61284183248580637</v>
      </c>
    </row>
    <row r="8343" spans="1:50">
      <c r="A8343">
        <f t="shared" ca="1" si="731"/>
        <v>0.35304643946014735</v>
      </c>
      <c r="R8343">
        <f t="shared" ca="1" si="732"/>
        <v>1.2468470234524651</v>
      </c>
      <c r="AH8343">
        <f t="shared" ca="1" si="733"/>
        <v>24.205001247884578</v>
      </c>
      <c r="AI8343">
        <f t="shared" ca="1" si="734"/>
        <v>0.66730901968918188</v>
      </c>
      <c r="AX8343">
        <f t="shared" ca="1" si="735"/>
        <v>0.65174982515607194</v>
      </c>
    </row>
    <row r="8344" spans="1:50">
      <c r="A8344">
        <f t="shared" ca="1" si="731"/>
        <v>0.55473128530900062</v>
      </c>
      <c r="R8344">
        <f t="shared" ca="1" si="732"/>
        <v>-0.27379265806391662</v>
      </c>
      <c r="AH8344">
        <f t="shared" ca="1" si="733"/>
        <v>19.801136829144827</v>
      </c>
      <c r="AI8344">
        <f t="shared" ca="1" si="734"/>
        <v>0.5440143315939836</v>
      </c>
      <c r="AX8344">
        <f t="shared" ca="1" si="735"/>
        <v>7.0145625289683284</v>
      </c>
    </row>
    <row r="8345" spans="1:50">
      <c r="A8345">
        <f t="shared" ca="1" si="731"/>
        <v>0.7004631211339063</v>
      </c>
      <c r="R8345">
        <f t="shared" ca="1" si="732"/>
        <v>-0.48461552581525652</v>
      </c>
      <c r="AH8345">
        <f t="shared" ca="1" si="733"/>
        <v>33.707194508577899</v>
      </c>
      <c r="AI8345">
        <f t="shared" ca="1" si="734"/>
        <v>0.86727224460934282</v>
      </c>
      <c r="AX8345">
        <f t="shared" ca="1" si="735"/>
        <v>8.7511760146051346E-2</v>
      </c>
    </row>
    <row r="8346" spans="1:50">
      <c r="A8346">
        <f t="shared" ca="1" si="731"/>
        <v>0.24952040385679808</v>
      </c>
      <c r="R8346">
        <f t="shared" ca="1" si="732"/>
        <v>-0.85598801174695238</v>
      </c>
      <c r="AH8346">
        <f t="shared" ca="1" si="733"/>
        <v>21.750965937143707</v>
      </c>
      <c r="AI8346">
        <f t="shared" ca="1" si="734"/>
        <v>0.60099603725779238</v>
      </c>
      <c r="AX8346">
        <f t="shared" ca="1" si="735"/>
        <v>0.54458109791414133</v>
      </c>
    </row>
    <row r="8347" spans="1:50">
      <c r="A8347">
        <f t="shared" ca="1" si="731"/>
        <v>0.58608919266310999</v>
      </c>
      <c r="R8347">
        <f t="shared" ca="1" si="732"/>
        <v>1.1703924242892669</v>
      </c>
      <c r="AH8347">
        <f t="shared" ca="1" si="733"/>
        <v>38.000560769136854</v>
      </c>
      <c r="AI8347">
        <f t="shared" ca="1" si="734"/>
        <v>0.92800672907241122</v>
      </c>
      <c r="AX8347">
        <f t="shared" ca="1" si="735"/>
        <v>0.12492268211852325</v>
      </c>
    </row>
    <row r="8348" spans="1:50">
      <c r="A8348">
        <f t="shared" ca="1" si="731"/>
        <v>0.23108856150767609</v>
      </c>
      <c r="R8348">
        <f t="shared" ca="1" si="732"/>
        <v>2.2790145682937939</v>
      </c>
      <c r="AH8348">
        <f t="shared" ca="1" si="733"/>
        <v>23.164845925014344</v>
      </c>
      <c r="AI8348">
        <f t="shared" ca="1" si="734"/>
        <v>0.63993725288589043</v>
      </c>
      <c r="AX8348">
        <f t="shared" ca="1" si="735"/>
        <v>1.9906553267846285</v>
      </c>
    </row>
    <row r="8349" spans="1:50">
      <c r="A8349">
        <f t="shared" ca="1" si="731"/>
        <v>0.89477995395201104</v>
      </c>
      <c r="R8349">
        <f t="shared" ca="1" si="732"/>
        <v>1.1439719955822738</v>
      </c>
      <c r="AH8349">
        <f t="shared" ca="1" si="733"/>
        <v>20.660922957587079</v>
      </c>
      <c r="AI8349">
        <f t="shared" ca="1" si="734"/>
        <v>0.56960927914967963</v>
      </c>
      <c r="AX8349">
        <f t="shared" ca="1" si="735"/>
        <v>2.1501804814870513</v>
      </c>
    </row>
    <row r="8350" spans="1:50">
      <c r="A8350">
        <f t="shared" ca="1" si="731"/>
        <v>0.32849476805281386</v>
      </c>
      <c r="R8350">
        <f t="shared" ca="1" si="732"/>
        <v>-1.8234103489471845</v>
      </c>
      <c r="AH8350">
        <f t="shared" ca="1" si="733"/>
        <v>11.793060452247929</v>
      </c>
      <c r="AI8350">
        <f t="shared" ca="1" si="734"/>
        <v>0.27011488519720939</v>
      </c>
      <c r="AX8350">
        <f t="shared" ca="1" si="735"/>
        <v>0.46759999894616089</v>
      </c>
    </row>
    <row r="8351" spans="1:50">
      <c r="A8351">
        <f t="shared" ca="1" si="731"/>
        <v>0.9168041080929531</v>
      </c>
      <c r="R8351">
        <f t="shared" ca="1" si="732"/>
        <v>0.53835819210505831</v>
      </c>
      <c r="AH8351">
        <f t="shared" ca="1" si="733"/>
        <v>18.84635804270388</v>
      </c>
      <c r="AI8351">
        <f t="shared" ca="1" si="734"/>
        <v>0.51472529639829945</v>
      </c>
      <c r="AX8351">
        <f t="shared" ca="1" si="735"/>
        <v>0.48479730723395181</v>
      </c>
    </row>
    <row r="8352" spans="1:50">
      <c r="A8352">
        <f t="shared" ca="1" si="731"/>
        <v>0.76055094588203098</v>
      </c>
      <c r="R8352">
        <f t="shared" ca="1" si="732"/>
        <v>0.55071610632178936</v>
      </c>
      <c r="AH8352">
        <f t="shared" ca="1" si="733"/>
        <v>24.029430355124585</v>
      </c>
      <c r="AI8352">
        <f t="shared" ca="1" si="734"/>
        <v>0.66276475616033781</v>
      </c>
      <c r="AX8352">
        <f t="shared" ca="1" si="735"/>
        <v>1.250644112832032</v>
      </c>
    </row>
    <row r="8353" spans="1:50">
      <c r="A8353">
        <f t="shared" ca="1" si="731"/>
        <v>0.38852380936025888</v>
      </c>
      <c r="R8353">
        <f t="shared" ca="1" si="732"/>
        <v>-4.2997078739149507E-3</v>
      </c>
      <c r="AH8353">
        <f t="shared" ca="1" si="733"/>
        <v>10.723017467166486</v>
      </c>
      <c r="AI8353">
        <f t="shared" ca="1" si="734"/>
        <v>0.22865932155774549</v>
      </c>
      <c r="AX8353">
        <f t="shared" ca="1" si="735"/>
        <v>3.978025268438754</v>
      </c>
    </row>
    <row r="8354" spans="1:50">
      <c r="A8354">
        <f t="shared" ca="1" si="731"/>
        <v>0.45953219984960436</v>
      </c>
      <c r="R8354">
        <f t="shared" ca="1" si="732"/>
        <v>0.71341171383014745</v>
      </c>
      <c r="AH8354">
        <f t="shared" ca="1" si="733"/>
        <v>33.997282234684846</v>
      </c>
      <c r="AI8354">
        <f t="shared" ca="1" si="734"/>
        <v>0.87195651206183333</v>
      </c>
      <c r="AX8354">
        <f t="shared" ca="1" si="735"/>
        <v>4.1114596856256487</v>
      </c>
    </row>
    <row r="8355" spans="1:50">
      <c r="A8355">
        <f t="shared" ca="1" si="731"/>
        <v>0.71860201733326412</v>
      </c>
      <c r="R8355">
        <f t="shared" ca="1" si="732"/>
        <v>0.52488917502238852</v>
      </c>
      <c r="AH8355">
        <f t="shared" ca="1" si="733"/>
        <v>31.465722972564105</v>
      </c>
      <c r="AI8355">
        <f t="shared" ca="1" si="734"/>
        <v>0.82824028753513101</v>
      </c>
      <c r="AX8355">
        <f t="shared" ca="1" si="735"/>
        <v>0.84749428382616443</v>
      </c>
    </row>
    <row r="8356" spans="1:50">
      <c r="A8356">
        <f t="shared" ca="1" si="731"/>
        <v>0.76059306629053414</v>
      </c>
      <c r="R8356">
        <f t="shared" ca="1" si="732"/>
        <v>9.3427685885710043E-2</v>
      </c>
      <c r="AH8356">
        <f t="shared" ca="1" si="733"/>
        <v>33.29981781170693</v>
      </c>
      <c r="AI8356">
        <f t="shared" ca="1" si="734"/>
        <v>0.86055195743890944</v>
      </c>
      <c r="AX8356">
        <f t="shared" ca="1" si="735"/>
        <v>3.0570602380283436</v>
      </c>
    </row>
    <row r="8357" spans="1:50">
      <c r="A8357">
        <f t="shared" ca="1" si="731"/>
        <v>0.51994753219928413</v>
      </c>
      <c r="R8357">
        <f t="shared" ca="1" si="732"/>
        <v>-0.18428537555797689</v>
      </c>
      <c r="AH8357">
        <f t="shared" ca="1" si="733"/>
        <v>18.714062951186119</v>
      </c>
      <c r="AI8357">
        <f t="shared" ca="1" si="734"/>
        <v>0.51059507148882755</v>
      </c>
      <c r="AX8357">
        <f t="shared" ca="1" si="735"/>
        <v>6.9408461225396248E-2</v>
      </c>
    </row>
    <row r="8358" spans="1:50">
      <c r="A8358">
        <f t="shared" ca="1" si="731"/>
        <v>0.69175885389630765</v>
      </c>
      <c r="R8358">
        <f t="shared" ca="1" si="732"/>
        <v>-1.1178215430912766</v>
      </c>
      <c r="AH8358">
        <f t="shared" ca="1" si="733"/>
        <v>15.704047885650539</v>
      </c>
      <c r="AI8358">
        <f t="shared" ca="1" si="734"/>
        <v>0.41189383428512438</v>
      </c>
      <c r="AX8358">
        <f t="shared" ca="1" si="735"/>
        <v>1.5491634715379168</v>
      </c>
    </row>
    <row r="8359" spans="1:50">
      <c r="A8359">
        <f t="shared" ca="1" si="731"/>
        <v>0.50047590510206452</v>
      </c>
      <c r="R8359">
        <f t="shared" ca="1" si="732"/>
        <v>0.68915861795012601</v>
      </c>
      <c r="AH8359">
        <f t="shared" ca="1" si="733"/>
        <v>17.461939462870205</v>
      </c>
      <c r="AI8359">
        <f t="shared" ca="1" si="734"/>
        <v>0.47063730824103833</v>
      </c>
      <c r="AX8359">
        <f t="shared" ca="1" si="735"/>
        <v>4.0924968159225097</v>
      </c>
    </row>
    <row r="8360" spans="1:50">
      <c r="A8360">
        <f t="shared" ca="1" si="731"/>
        <v>0.82374420119433434</v>
      </c>
      <c r="R8360">
        <f t="shared" ca="1" si="732"/>
        <v>-2.5056492449843009</v>
      </c>
      <c r="AH8360">
        <f t="shared" ca="1" si="733"/>
        <v>13.196220788717582</v>
      </c>
      <c r="AI8360">
        <f t="shared" ca="1" si="734"/>
        <v>0.32274091788358816</v>
      </c>
      <c r="AX8360">
        <f t="shared" ca="1" si="735"/>
        <v>5.1364303547188097</v>
      </c>
    </row>
    <row r="8361" spans="1:50">
      <c r="A8361">
        <f t="shared" ca="1" si="731"/>
        <v>7.0422082737050196E-2</v>
      </c>
      <c r="R8361">
        <f t="shared" ca="1" si="732"/>
        <v>0.68132366536873312</v>
      </c>
      <c r="AH8361">
        <f t="shared" ca="1" si="733"/>
        <v>15.005582061352357</v>
      </c>
      <c r="AI8361">
        <f t="shared" ca="1" si="734"/>
        <v>0.38769535656762799</v>
      </c>
      <c r="AX8361">
        <f t="shared" ca="1" si="735"/>
        <v>8.2812758689081374</v>
      </c>
    </row>
    <row r="8362" spans="1:50">
      <c r="A8362">
        <f t="shared" ca="1" si="731"/>
        <v>0.76168955694172513</v>
      </c>
      <c r="R8362">
        <f t="shared" ca="1" si="732"/>
        <v>1.7324226613827669</v>
      </c>
      <c r="AH8362">
        <f t="shared" ca="1" si="733"/>
        <v>17.37710476142297</v>
      </c>
      <c r="AI8362">
        <f t="shared" ca="1" si="734"/>
        <v>0.46787335312641409</v>
      </c>
      <c r="AX8362">
        <f t="shared" ca="1" si="735"/>
        <v>1.8741191753159943</v>
      </c>
    </row>
    <row r="8363" spans="1:50">
      <c r="A8363">
        <f t="shared" ca="1" si="731"/>
        <v>4.295066765210509E-2</v>
      </c>
      <c r="R8363">
        <f t="shared" ca="1" si="732"/>
        <v>0.4200917436152764</v>
      </c>
      <c r="AH8363">
        <f t="shared" ca="1" si="733"/>
        <v>12.897642412855099</v>
      </c>
      <c r="AI8363">
        <f t="shared" ca="1" si="734"/>
        <v>0.31170753073781565</v>
      </c>
      <c r="AX8363">
        <f t="shared" ca="1" si="735"/>
        <v>0.82719699781118161</v>
      </c>
    </row>
    <row r="8364" spans="1:50">
      <c r="A8364">
        <f t="shared" ca="1" si="731"/>
        <v>3.9898915889156505E-2</v>
      </c>
      <c r="R8364">
        <f t="shared" ca="1" si="732"/>
        <v>1.1746547070273923</v>
      </c>
      <c r="AH8364">
        <f t="shared" ca="1" si="733"/>
        <v>44.766603100280918</v>
      </c>
      <c r="AI8364">
        <f t="shared" ca="1" si="734"/>
        <v>0.98630577844500533</v>
      </c>
      <c r="AX8364">
        <f t="shared" ca="1" si="735"/>
        <v>2.2446323940226973</v>
      </c>
    </row>
    <row r="8365" spans="1:50">
      <c r="A8365">
        <f t="shared" ca="1" si="731"/>
        <v>0.13409808102114551</v>
      </c>
      <c r="R8365">
        <f t="shared" ca="1" si="732"/>
        <v>0.35314168747071029</v>
      </c>
      <c r="AH8365">
        <f t="shared" ca="1" si="733"/>
        <v>32.128131047581661</v>
      </c>
      <c r="AI8365">
        <f t="shared" ca="1" si="734"/>
        <v>0.84029815007379272</v>
      </c>
      <c r="AX8365">
        <f t="shared" ca="1" si="735"/>
        <v>3.496436118198535E-2</v>
      </c>
    </row>
    <row r="8366" spans="1:50">
      <c r="A8366">
        <f t="shared" ca="1" si="731"/>
        <v>0.96357233865375136</v>
      </c>
      <c r="R8366">
        <f t="shared" ca="1" si="732"/>
        <v>-1.2090541365873027</v>
      </c>
      <c r="AH8366">
        <f t="shared" ca="1" si="733"/>
        <v>10.601228721783592</v>
      </c>
      <c r="AI8366">
        <f t="shared" ca="1" si="734"/>
        <v>0.22386841088339493</v>
      </c>
      <c r="AX8366">
        <f t="shared" ca="1" si="735"/>
        <v>1.1511924245583076</v>
      </c>
    </row>
    <row r="8367" spans="1:50">
      <c r="A8367">
        <f t="shared" ca="1" si="731"/>
        <v>0.36135183875126042</v>
      </c>
      <c r="R8367">
        <f t="shared" ca="1" si="732"/>
        <v>-1.748545467901685</v>
      </c>
      <c r="AH8367">
        <f t="shared" ca="1" si="733"/>
        <v>18.849892508336804</v>
      </c>
      <c r="AI8367">
        <f t="shared" ca="1" si="734"/>
        <v>0.51483540162891428</v>
      </c>
      <c r="AX8367">
        <f t="shared" ca="1" si="735"/>
        <v>0.80033919760260763</v>
      </c>
    </row>
    <row r="8368" spans="1:50">
      <c r="A8368">
        <f t="shared" ca="1" si="731"/>
        <v>0.17348604600084772</v>
      </c>
      <c r="R8368">
        <f t="shared" ca="1" si="732"/>
        <v>-1.1998041508902999</v>
      </c>
      <c r="AH8368">
        <f t="shared" ca="1" si="733"/>
        <v>34.80910244810336</v>
      </c>
      <c r="AI8368">
        <f t="shared" ca="1" si="734"/>
        <v>0.88461831578389039</v>
      </c>
      <c r="AX8368">
        <f t="shared" ca="1" si="735"/>
        <v>1.9773603667352482</v>
      </c>
    </row>
    <row r="8369" spans="1:50">
      <c r="A8369">
        <f t="shared" ca="1" si="731"/>
        <v>0.36549410267457805</v>
      </c>
      <c r="R8369">
        <f t="shared" ca="1" si="732"/>
        <v>-7.9186197282080428E-2</v>
      </c>
      <c r="AH8369">
        <f t="shared" ca="1" si="733"/>
        <v>25.709443743894408</v>
      </c>
      <c r="AI8369">
        <f t="shared" ca="1" si="734"/>
        <v>0.70498443838448477</v>
      </c>
      <c r="AX8369">
        <f t="shared" ca="1" si="735"/>
        <v>4.0058448740342811</v>
      </c>
    </row>
    <row r="8370" spans="1:50">
      <c r="A8370">
        <f t="shared" ca="1" si="731"/>
        <v>0.89794970926963913</v>
      </c>
      <c r="R8370">
        <f t="shared" ca="1" si="732"/>
        <v>-0.94039582056115778</v>
      </c>
      <c r="AH8370">
        <f t="shared" ca="1" si="733"/>
        <v>34.123354462111763</v>
      </c>
      <c r="AI8370">
        <f t="shared" ca="1" si="734"/>
        <v>0.87396606323212678</v>
      </c>
      <c r="AX8370">
        <f t="shared" ca="1" si="735"/>
        <v>1.111815960334775</v>
      </c>
    </row>
    <row r="8371" spans="1:50">
      <c r="A8371">
        <f t="shared" ca="1" si="731"/>
        <v>2.9521464847840573E-2</v>
      </c>
      <c r="R8371">
        <f t="shared" ca="1" si="732"/>
        <v>-1.2222352503331821</v>
      </c>
      <c r="AH8371">
        <f t="shared" ca="1" si="733"/>
        <v>1.0522024568856945</v>
      </c>
      <c r="AI8371">
        <f t="shared" ca="1" si="734"/>
        <v>2.2142600205525831E-3</v>
      </c>
      <c r="AX8371">
        <f t="shared" ca="1" si="735"/>
        <v>0.8979441694991811</v>
      </c>
    </row>
    <row r="8372" spans="1:50">
      <c r="A8372">
        <f t="shared" ca="1" si="731"/>
        <v>0.86137031848987688</v>
      </c>
      <c r="R8372">
        <f t="shared" ca="1" si="732"/>
        <v>0.29593411928528901</v>
      </c>
      <c r="AH8372">
        <f t="shared" ca="1" si="733"/>
        <v>10.252019396948469</v>
      </c>
      <c r="AI8372">
        <f t="shared" ca="1" si="734"/>
        <v>0.21004901898971962</v>
      </c>
      <c r="AX8372">
        <f t="shared" ca="1" si="735"/>
        <v>0.56608888220633735</v>
      </c>
    </row>
    <row r="8373" spans="1:50">
      <c r="A8373">
        <f t="shared" ca="1" si="731"/>
        <v>0.71877888483562125</v>
      </c>
      <c r="R8373">
        <f t="shared" ca="1" si="732"/>
        <v>-0.45628994072381335</v>
      </c>
      <c r="AH8373">
        <f t="shared" ca="1" si="733"/>
        <v>8.0289167737472713</v>
      </c>
      <c r="AI8373">
        <f t="shared" ca="1" si="734"/>
        <v>0.1289270091195206</v>
      </c>
      <c r="AX8373">
        <f t="shared" ca="1" si="735"/>
        <v>0.511975186558003</v>
      </c>
    </row>
    <row r="8374" spans="1:50">
      <c r="A8374">
        <f t="shared" ca="1" si="731"/>
        <v>0.10849466302855426</v>
      </c>
      <c r="R8374">
        <f t="shared" ca="1" si="732"/>
        <v>1.309682040331152</v>
      </c>
      <c r="AH8374">
        <f t="shared" ca="1" si="733"/>
        <v>41.661344311791666</v>
      </c>
      <c r="AI8374">
        <f t="shared" ca="1" si="734"/>
        <v>0.96523341065675539</v>
      </c>
      <c r="AX8374">
        <f t="shared" ca="1" si="735"/>
        <v>2.5126300795530994</v>
      </c>
    </row>
    <row r="8375" spans="1:50">
      <c r="A8375">
        <f t="shared" ca="1" si="731"/>
        <v>0.849910683713758</v>
      </c>
      <c r="R8375">
        <f t="shared" ca="1" si="732"/>
        <v>0.39824044758927085</v>
      </c>
      <c r="AH8375">
        <f t="shared" ca="1" si="733"/>
        <v>21.997631435442926</v>
      </c>
      <c r="AI8375">
        <f t="shared" ca="1" si="734"/>
        <v>0.60793367738735293</v>
      </c>
      <c r="AX8375">
        <f t="shared" ca="1" si="735"/>
        <v>0.6942778256803922</v>
      </c>
    </row>
    <row r="8376" spans="1:50">
      <c r="A8376">
        <f t="shared" ca="1" si="731"/>
        <v>0.64834168310592921</v>
      </c>
      <c r="R8376">
        <f t="shared" ca="1" si="732"/>
        <v>-0.4855914164440584</v>
      </c>
      <c r="AH8376">
        <f t="shared" ca="1" si="733"/>
        <v>26.400819123738458</v>
      </c>
      <c r="AI8376">
        <f t="shared" ca="1" si="734"/>
        <v>0.72153933098474576</v>
      </c>
      <c r="AX8376">
        <f t="shared" ca="1" si="735"/>
        <v>3.2343545454447321E-2</v>
      </c>
    </row>
    <row r="8377" spans="1:50">
      <c r="A8377">
        <f t="shared" ca="1" si="731"/>
        <v>0.22088534331660359</v>
      </c>
      <c r="R8377">
        <f t="shared" ca="1" si="732"/>
        <v>-0.48703955534817917</v>
      </c>
      <c r="AH8377">
        <f t="shared" ca="1" si="733"/>
        <v>5.2578895834396411</v>
      </c>
      <c r="AI8377">
        <f t="shared" ca="1" si="734"/>
        <v>5.5290805743286153E-2</v>
      </c>
      <c r="AX8377">
        <f t="shared" ca="1" si="735"/>
        <v>4.0904849781325296</v>
      </c>
    </row>
    <row r="8378" spans="1:50">
      <c r="A8378">
        <f t="shared" ca="1" si="731"/>
        <v>0.90422508730389461</v>
      </c>
      <c r="R8378">
        <f t="shared" ca="1" si="732"/>
        <v>1.3239594714454423</v>
      </c>
      <c r="AH8378">
        <f t="shared" ca="1" si="733"/>
        <v>14.26003813332494</v>
      </c>
      <c r="AI8378">
        <f t="shared" ca="1" si="734"/>
        <v>0.36132756288430612</v>
      </c>
      <c r="AX8378">
        <f t="shared" ca="1" si="735"/>
        <v>2.4185140378239662</v>
      </c>
    </row>
    <row r="8379" spans="1:50">
      <c r="A8379">
        <f t="shared" ca="1" si="731"/>
        <v>0.57075783154035942</v>
      </c>
      <c r="R8379">
        <f t="shared" ca="1" si="732"/>
        <v>-0.55672387048360905</v>
      </c>
      <c r="AH8379">
        <f t="shared" ca="1" si="733"/>
        <v>16.862890794023841</v>
      </c>
      <c r="AI8379">
        <f t="shared" ca="1" si="734"/>
        <v>0.45096599673560522</v>
      </c>
      <c r="AX8379">
        <f t="shared" ca="1" si="735"/>
        <v>0.1705359948254668</v>
      </c>
    </row>
    <row r="8380" spans="1:50">
      <c r="A8380">
        <f t="shared" ca="1" si="731"/>
        <v>0.7655147330465254</v>
      </c>
      <c r="R8380">
        <f t="shared" ca="1" si="732"/>
        <v>-0.94194752343323151</v>
      </c>
      <c r="AH8380">
        <f t="shared" ca="1" si="733"/>
        <v>6.0903445736934794</v>
      </c>
      <c r="AI8380">
        <f t="shared" ca="1" si="734"/>
        <v>7.4184594052635222E-2</v>
      </c>
      <c r="AX8380">
        <f t="shared" ca="1" si="735"/>
        <v>3.3710465009786845</v>
      </c>
    </row>
    <row r="8381" spans="1:50">
      <c r="A8381">
        <f t="shared" ca="1" si="731"/>
        <v>0.13921008786920819</v>
      </c>
      <c r="R8381">
        <f t="shared" ca="1" si="732"/>
        <v>0.13442731145727413</v>
      </c>
      <c r="AH8381">
        <f t="shared" ca="1" si="733"/>
        <v>18.742680643043276</v>
      </c>
      <c r="AI8381">
        <f t="shared" ca="1" si="734"/>
        <v>0.51148999330860923</v>
      </c>
      <c r="AX8381">
        <f t="shared" ca="1" si="735"/>
        <v>3.4025241953327834</v>
      </c>
    </row>
    <row r="8382" spans="1:50">
      <c r="A8382">
        <f t="shared" ca="1" si="731"/>
        <v>0.21725131953052357</v>
      </c>
      <c r="R8382">
        <f t="shared" ca="1" si="732"/>
        <v>1.771768310485393</v>
      </c>
      <c r="AH8382">
        <f t="shared" ca="1" si="733"/>
        <v>25.880332495705083</v>
      </c>
      <c r="AI8382">
        <f t="shared" ca="1" si="734"/>
        <v>0.70912081974112995</v>
      </c>
      <c r="AX8382">
        <f t="shared" ca="1" si="735"/>
        <v>1.6907039462970941</v>
      </c>
    </row>
    <row r="8383" spans="1:50">
      <c r="A8383">
        <f t="shared" ca="1" si="731"/>
        <v>6.598671123626354E-2</v>
      </c>
      <c r="R8383">
        <f t="shared" ca="1" si="732"/>
        <v>0.72315504371521389</v>
      </c>
      <c r="AH8383">
        <f t="shared" ca="1" si="733"/>
        <v>31.246357395979903</v>
      </c>
      <c r="AI8383">
        <f t="shared" ca="1" si="734"/>
        <v>0.82415044454034114</v>
      </c>
      <c r="AX8383">
        <f t="shared" ca="1" si="735"/>
        <v>0.97921949084308724</v>
      </c>
    </row>
    <row r="8384" spans="1:50">
      <c r="A8384">
        <f t="shared" ca="1" si="731"/>
        <v>0.50165765889420089</v>
      </c>
      <c r="R8384">
        <f t="shared" ca="1" si="732"/>
        <v>-0.83441057947871333</v>
      </c>
      <c r="AH8384">
        <f t="shared" ca="1" si="733"/>
        <v>15.219726350438954</v>
      </c>
      <c r="AI8384">
        <f t="shared" ca="1" si="734"/>
        <v>0.39516628243082474</v>
      </c>
      <c r="AX8384">
        <f t="shared" ca="1" si="735"/>
        <v>7.56043248635173</v>
      </c>
    </row>
    <row r="8385" spans="1:50">
      <c r="A8385">
        <f t="shared" ca="1" si="731"/>
        <v>0.25829197642632984</v>
      </c>
      <c r="R8385">
        <f t="shared" ca="1" si="732"/>
        <v>-0.6868848004892153</v>
      </c>
      <c r="AH8385">
        <f t="shared" ca="1" si="733"/>
        <v>5.2689243850703589</v>
      </c>
      <c r="AI8385">
        <f t="shared" ca="1" si="734"/>
        <v>5.5523128351178119E-2</v>
      </c>
      <c r="AX8385">
        <f t="shared" ca="1" si="735"/>
        <v>1.5481725896254283E-2</v>
      </c>
    </row>
    <row r="8386" spans="1:50">
      <c r="A8386">
        <f t="shared" ca="1" si="731"/>
        <v>0.55256684299571035</v>
      </c>
      <c r="R8386">
        <f t="shared" ca="1" si="732"/>
        <v>0.48352278479248301</v>
      </c>
      <c r="AH8386">
        <f t="shared" ca="1" si="733"/>
        <v>26.770352451942291</v>
      </c>
      <c r="AI8386">
        <f t="shared" ca="1" si="734"/>
        <v>0.73019173739650822</v>
      </c>
      <c r="AX8386">
        <f t="shared" ca="1" si="735"/>
        <v>0.15257089498865914</v>
      </c>
    </row>
    <row r="8387" spans="1:50">
      <c r="A8387">
        <f t="shared" ref="A8387:A8450" ca="1" si="736">RAND()</f>
        <v>0.35843732427857689</v>
      </c>
      <c r="R8387">
        <f t="shared" ref="R8387:R8450" ca="1" si="737">_xlfn.NORM.INV(RAND(),0,1)</f>
        <v>2.3154201271058739</v>
      </c>
      <c r="AH8387">
        <f t="shared" ref="AH8387:AH8450" ca="1" si="738">IF(AI8387&lt;$AL$4,$AL$1+SQRT(AI8387*($AL$2-$AL$1)*($AL$3-$AL$1)),$AL$2-SQRT((1-AI8387)*($AL$2-$AL$1)*($AL$2-$AL$3)))</f>
        <v>28.018011457963112</v>
      </c>
      <c r="AI8387">
        <f t="shared" ref="AI8387:AI8450" ca="1" si="739">RAND()</f>
        <v>0.75839608986887952</v>
      </c>
      <c r="AX8387">
        <f t="shared" ref="AX8387:AX8450" ca="1" si="740">-LN(1-RAND())/$AW$2</f>
        <v>0.44454881170824684</v>
      </c>
    </row>
    <row r="8388" spans="1:50">
      <c r="A8388">
        <f t="shared" ca="1" si="736"/>
        <v>0.43744264734036509</v>
      </c>
      <c r="R8388">
        <f t="shared" ca="1" si="737"/>
        <v>-0.16118279281018041</v>
      </c>
      <c r="AH8388">
        <f t="shared" ca="1" si="738"/>
        <v>29.973228348124564</v>
      </c>
      <c r="AI8388">
        <f t="shared" ca="1" si="739"/>
        <v>0.79946420860181922</v>
      </c>
      <c r="AX8388">
        <f t="shared" ca="1" si="740"/>
        <v>0.43355944741301078</v>
      </c>
    </row>
    <row r="8389" spans="1:50">
      <c r="A8389">
        <f t="shared" ca="1" si="736"/>
        <v>0.34886763880620386</v>
      </c>
      <c r="R8389">
        <f t="shared" ca="1" si="737"/>
        <v>0.94038251607208789</v>
      </c>
      <c r="AH8389">
        <f t="shared" ca="1" si="738"/>
        <v>8.1880557131904119</v>
      </c>
      <c r="AI8389">
        <f t="shared" ca="1" si="739"/>
        <v>0.1340885127246203</v>
      </c>
      <c r="AX8389">
        <f t="shared" ca="1" si="740"/>
        <v>2.9836454612813896</v>
      </c>
    </row>
    <row r="8390" spans="1:50">
      <c r="A8390">
        <f t="shared" ca="1" si="736"/>
        <v>0.68358423761775511</v>
      </c>
      <c r="R8390">
        <f t="shared" ca="1" si="737"/>
        <v>-0.21728734816104231</v>
      </c>
      <c r="AH8390">
        <f t="shared" ca="1" si="738"/>
        <v>11.835280650819222</v>
      </c>
      <c r="AI8390">
        <f t="shared" ca="1" si="739"/>
        <v>0.27172709849913301</v>
      </c>
      <c r="AX8390">
        <f t="shared" ca="1" si="740"/>
        <v>0.42351846977815649</v>
      </c>
    </row>
    <row r="8391" spans="1:50">
      <c r="A8391">
        <f t="shared" ca="1" si="736"/>
        <v>0.49252132809819338</v>
      </c>
      <c r="R8391">
        <f t="shared" ca="1" si="737"/>
        <v>-0.683825141208109</v>
      </c>
      <c r="AH8391">
        <f t="shared" ca="1" si="738"/>
        <v>29.766945074804291</v>
      </c>
      <c r="AI8391">
        <f t="shared" ca="1" si="739"/>
        <v>0.79531174419700679</v>
      </c>
      <c r="AX8391">
        <f t="shared" ca="1" si="740"/>
        <v>1.9034020783753953</v>
      </c>
    </row>
    <row r="8392" spans="1:50">
      <c r="A8392">
        <f t="shared" ca="1" si="736"/>
        <v>0.58263301366893983</v>
      </c>
      <c r="R8392">
        <f t="shared" ca="1" si="737"/>
        <v>0.26050565361150263</v>
      </c>
      <c r="AH8392">
        <f t="shared" ca="1" si="738"/>
        <v>6.2617274881585443</v>
      </c>
      <c r="AI8392">
        <f t="shared" ca="1" si="739"/>
        <v>7.8418462271920619E-2</v>
      </c>
      <c r="AX8392">
        <f t="shared" ca="1" si="740"/>
        <v>0.33462540268731705</v>
      </c>
    </row>
    <row r="8393" spans="1:50">
      <c r="A8393">
        <f t="shared" ca="1" si="736"/>
        <v>0.43908533802239547</v>
      </c>
      <c r="R8393">
        <f t="shared" ca="1" si="737"/>
        <v>-1.2994806129972556</v>
      </c>
      <c r="AH8393">
        <f t="shared" ca="1" si="738"/>
        <v>40.086945540192289</v>
      </c>
      <c r="AI8393">
        <f t="shared" ca="1" si="739"/>
        <v>0.95086567563844326</v>
      </c>
      <c r="AX8393">
        <f t="shared" ca="1" si="740"/>
        <v>0.36805305129990135</v>
      </c>
    </row>
    <row r="8394" spans="1:50">
      <c r="A8394">
        <f t="shared" ca="1" si="736"/>
        <v>0.69234225794588355</v>
      </c>
      <c r="R8394">
        <f t="shared" ca="1" si="737"/>
        <v>-2.3185388802972864</v>
      </c>
      <c r="AH8394">
        <f t="shared" ca="1" si="738"/>
        <v>9.3878054573555278</v>
      </c>
      <c r="AI8394">
        <f t="shared" ca="1" si="739"/>
        <v>0.17626178261030845</v>
      </c>
      <c r="AX8394">
        <f t="shared" ca="1" si="740"/>
        <v>0.17970700852396085</v>
      </c>
    </row>
    <row r="8395" spans="1:50">
      <c r="A8395">
        <f t="shared" ca="1" si="736"/>
        <v>0.19523746349891802</v>
      </c>
      <c r="R8395">
        <f t="shared" ca="1" si="737"/>
        <v>-1.4261207543588372</v>
      </c>
      <c r="AH8395">
        <f t="shared" ca="1" si="738"/>
        <v>36.860926068703485</v>
      </c>
      <c r="AI8395">
        <f t="shared" ca="1" si="739"/>
        <v>0.9136823681139622</v>
      </c>
      <c r="AX8395">
        <f t="shared" ca="1" si="740"/>
        <v>1.4196912877986136</v>
      </c>
    </row>
    <row r="8396" spans="1:50">
      <c r="A8396">
        <f t="shared" ca="1" si="736"/>
        <v>0.12812703742041587</v>
      </c>
      <c r="R8396">
        <f t="shared" ca="1" si="737"/>
        <v>-0.68884208002346625</v>
      </c>
      <c r="AH8396">
        <f t="shared" ca="1" si="738"/>
        <v>24.602237602805449</v>
      </c>
      <c r="AI8396">
        <f t="shared" ca="1" si="739"/>
        <v>0.67747683260782521</v>
      </c>
      <c r="AX8396">
        <f t="shared" ca="1" si="740"/>
        <v>1.5561635765079369</v>
      </c>
    </row>
    <row r="8397" spans="1:50">
      <c r="A8397">
        <f t="shared" ca="1" si="736"/>
        <v>5.8435441216711292E-2</v>
      </c>
      <c r="R8397">
        <f t="shared" ca="1" si="737"/>
        <v>-0.87042074963864291</v>
      </c>
      <c r="AH8397">
        <f t="shared" ca="1" si="738"/>
        <v>11.815102891578938</v>
      </c>
      <c r="AI8397">
        <f t="shared" ca="1" si="739"/>
        <v>0.27095681640964842</v>
      </c>
      <c r="AX8397">
        <f t="shared" ca="1" si="740"/>
        <v>1.4697266909771694E-2</v>
      </c>
    </row>
    <row r="8398" spans="1:50">
      <c r="A8398">
        <f t="shared" ca="1" si="736"/>
        <v>0.58237778323696077</v>
      </c>
      <c r="R8398">
        <f t="shared" ca="1" si="737"/>
        <v>1.1594366988659306</v>
      </c>
      <c r="AH8398">
        <f t="shared" ca="1" si="738"/>
        <v>27.722011022767759</v>
      </c>
      <c r="AI8398">
        <f t="shared" ca="1" si="739"/>
        <v>0.75184560356515939</v>
      </c>
      <c r="AX8398">
        <f t="shared" ca="1" si="740"/>
        <v>0.37384440375452765</v>
      </c>
    </row>
    <row r="8399" spans="1:50">
      <c r="A8399">
        <f t="shared" ca="1" si="736"/>
        <v>0.93190771552132801</v>
      </c>
      <c r="R8399">
        <f t="shared" ca="1" si="737"/>
        <v>0.23185055063594798</v>
      </c>
      <c r="AH8399">
        <f t="shared" ca="1" si="738"/>
        <v>14.436045331794951</v>
      </c>
      <c r="AI8399">
        <f t="shared" ca="1" si="739"/>
        <v>0.36760256417892823</v>
      </c>
      <c r="AX8399">
        <f t="shared" ca="1" si="740"/>
        <v>0.65915313996309965</v>
      </c>
    </row>
    <row r="8400" spans="1:50">
      <c r="A8400">
        <f t="shared" ca="1" si="736"/>
        <v>0.79588359108810858</v>
      </c>
      <c r="R8400">
        <f t="shared" ca="1" si="737"/>
        <v>-0.82436017485288404</v>
      </c>
      <c r="AH8400">
        <f t="shared" ca="1" si="738"/>
        <v>26.268691729995265</v>
      </c>
      <c r="AI8400">
        <f t="shared" ca="1" si="739"/>
        <v>0.71841250389700251</v>
      </c>
      <c r="AX8400">
        <f t="shared" ca="1" si="740"/>
        <v>2.2880540185638591</v>
      </c>
    </row>
    <row r="8401" spans="1:50">
      <c r="A8401">
        <f t="shared" ca="1" si="736"/>
        <v>1.4149748683553343E-2</v>
      </c>
      <c r="R8401">
        <f t="shared" ca="1" si="737"/>
        <v>1.7330481873083932</v>
      </c>
      <c r="AH8401">
        <f t="shared" ca="1" si="738"/>
        <v>31.393621197581069</v>
      </c>
      <c r="AI8401">
        <f t="shared" ca="1" si="739"/>
        <v>0.82690133393044774</v>
      </c>
      <c r="AX8401">
        <f t="shared" ca="1" si="740"/>
        <v>4.3019147485931768</v>
      </c>
    </row>
    <row r="8402" spans="1:50">
      <c r="A8402">
        <f t="shared" ca="1" si="736"/>
        <v>0.75978158097770632</v>
      </c>
      <c r="R8402">
        <f t="shared" ca="1" si="737"/>
        <v>-0.15267845953380088</v>
      </c>
      <c r="AH8402">
        <f t="shared" ca="1" si="738"/>
        <v>27.753752348279264</v>
      </c>
      <c r="AI8402">
        <f t="shared" ca="1" si="739"/>
        <v>0.75255223270915483</v>
      </c>
      <c r="AX8402">
        <f t="shared" ca="1" si="740"/>
        <v>1.985907779879676</v>
      </c>
    </row>
    <row r="8403" spans="1:50">
      <c r="A8403">
        <f t="shared" ca="1" si="736"/>
        <v>0.21066018756887284</v>
      </c>
      <c r="R8403">
        <f t="shared" ca="1" si="737"/>
        <v>0.14329278872063131</v>
      </c>
      <c r="AH8403">
        <f t="shared" ca="1" si="738"/>
        <v>9.7345377885771196</v>
      </c>
      <c r="AI8403">
        <f t="shared" ca="1" si="739"/>
        <v>0.18952245191447181</v>
      </c>
      <c r="AX8403">
        <f t="shared" ca="1" si="740"/>
        <v>1.2862073211995853</v>
      </c>
    </row>
    <row r="8404" spans="1:50">
      <c r="A8404">
        <f t="shared" ca="1" si="736"/>
        <v>0.91327249743345906</v>
      </c>
      <c r="R8404">
        <f t="shared" ca="1" si="737"/>
        <v>8.3065286215183009E-3</v>
      </c>
      <c r="AH8404">
        <f t="shared" ca="1" si="738"/>
        <v>22.21580063237678</v>
      </c>
      <c r="AI8404">
        <f t="shared" ca="1" si="739"/>
        <v>0.61401913275008269</v>
      </c>
      <c r="AX8404">
        <f t="shared" ca="1" si="740"/>
        <v>0.62673867553399198</v>
      </c>
    </row>
    <row r="8405" spans="1:50">
      <c r="A8405">
        <f t="shared" ca="1" si="736"/>
        <v>0.61432646127638246</v>
      </c>
      <c r="R8405">
        <f t="shared" ca="1" si="737"/>
        <v>1.3355351299778748</v>
      </c>
      <c r="AH8405">
        <f t="shared" ca="1" si="738"/>
        <v>19.607941239038773</v>
      </c>
      <c r="AI8405">
        <f t="shared" ca="1" si="739"/>
        <v>0.53816138213513998</v>
      </c>
      <c r="AX8405">
        <f t="shared" ca="1" si="740"/>
        <v>3.958290997828108</v>
      </c>
    </row>
    <row r="8406" spans="1:50">
      <c r="A8406">
        <f t="shared" ca="1" si="736"/>
        <v>0.69917157175103606</v>
      </c>
      <c r="R8406">
        <f t="shared" ca="1" si="737"/>
        <v>0.44185961635046472</v>
      </c>
      <c r="AH8406">
        <f t="shared" ca="1" si="738"/>
        <v>23.98482787710212</v>
      </c>
      <c r="AI8406">
        <f t="shared" ca="1" si="739"/>
        <v>0.66160540970799853</v>
      </c>
      <c r="AX8406">
        <f t="shared" ca="1" si="740"/>
        <v>1.1863165405594616</v>
      </c>
    </row>
    <row r="8407" spans="1:50">
      <c r="A8407">
        <f t="shared" ca="1" si="736"/>
        <v>0.54417801020630407</v>
      </c>
      <c r="R8407">
        <f t="shared" ca="1" si="737"/>
        <v>-0.28815720564597891</v>
      </c>
      <c r="AH8407">
        <f t="shared" ca="1" si="738"/>
        <v>26.135700451055513</v>
      </c>
      <c r="AI8407">
        <f t="shared" ca="1" si="739"/>
        <v>0.71524760351912398</v>
      </c>
      <c r="AX8407">
        <f t="shared" ca="1" si="740"/>
        <v>1.5111606881425188</v>
      </c>
    </row>
    <row r="8408" spans="1:50">
      <c r="A8408">
        <f t="shared" ca="1" si="736"/>
        <v>2.9215881708845148E-2</v>
      </c>
      <c r="R8408">
        <f t="shared" ca="1" si="737"/>
        <v>0.4055452767088108</v>
      </c>
      <c r="AH8408">
        <f t="shared" ca="1" si="738"/>
        <v>25.005581996220332</v>
      </c>
      <c r="AI8408">
        <f t="shared" ca="1" si="739"/>
        <v>0.68763953432616742</v>
      </c>
      <c r="AX8408">
        <f t="shared" ca="1" si="740"/>
        <v>1.1841591144569641</v>
      </c>
    </row>
    <row r="8409" spans="1:50">
      <c r="A8409">
        <f t="shared" ca="1" si="736"/>
        <v>0.79672954394784978</v>
      </c>
      <c r="R8409">
        <f t="shared" ca="1" si="737"/>
        <v>1.7638856336235695</v>
      </c>
      <c r="AH8409">
        <f t="shared" ca="1" si="738"/>
        <v>43.364729840642575</v>
      </c>
      <c r="AI8409">
        <f t="shared" ca="1" si="739"/>
        <v>0.97798659495617046</v>
      </c>
      <c r="AX8409">
        <f t="shared" ca="1" si="740"/>
        <v>0.67221953154256053</v>
      </c>
    </row>
    <row r="8410" spans="1:50">
      <c r="A8410">
        <f t="shared" ca="1" si="736"/>
        <v>0.77402549850963509</v>
      </c>
      <c r="R8410">
        <f t="shared" ca="1" si="737"/>
        <v>-0.85397225861439507</v>
      </c>
      <c r="AH8410">
        <f t="shared" ca="1" si="738"/>
        <v>5.1199914732228899</v>
      </c>
      <c r="AI8410">
        <f t="shared" ca="1" si="739"/>
        <v>5.2428625371750193E-2</v>
      </c>
      <c r="AX8410">
        <f t="shared" ca="1" si="740"/>
        <v>0.4963140147570369</v>
      </c>
    </row>
    <row r="8411" spans="1:50">
      <c r="A8411">
        <f t="shared" ca="1" si="736"/>
        <v>0.91929795420046057</v>
      </c>
      <c r="R8411">
        <f t="shared" ca="1" si="737"/>
        <v>-0.26096618678527217</v>
      </c>
      <c r="AH8411">
        <f t="shared" ca="1" si="738"/>
        <v>11.838866722735361</v>
      </c>
      <c r="AI8411">
        <f t="shared" ca="1" si="739"/>
        <v>0.27186395349742265</v>
      </c>
      <c r="AX8411">
        <f t="shared" ca="1" si="740"/>
        <v>4.1960809110932065</v>
      </c>
    </row>
    <row r="8412" spans="1:50">
      <c r="A8412">
        <f t="shared" ca="1" si="736"/>
        <v>0.56472643729708871</v>
      </c>
      <c r="R8412">
        <f t="shared" ca="1" si="737"/>
        <v>-9.3019679288822543E-2</v>
      </c>
      <c r="AH8412">
        <f t="shared" ca="1" si="738"/>
        <v>32.853677284364686</v>
      </c>
      <c r="AI8412">
        <f t="shared" ca="1" si="739"/>
        <v>0.85300180866564423</v>
      </c>
      <c r="AX8412">
        <f t="shared" ca="1" si="740"/>
        <v>0.49784457175319508</v>
      </c>
    </row>
    <row r="8413" spans="1:50">
      <c r="A8413">
        <f t="shared" ca="1" si="736"/>
        <v>7.45629506578811E-2</v>
      </c>
      <c r="R8413">
        <f t="shared" ca="1" si="737"/>
        <v>1.2130464490101829</v>
      </c>
      <c r="AH8413">
        <f t="shared" ca="1" si="738"/>
        <v>15.167516228945168</v>
      </c>
      <c r="AI8413">
        <f t="shared" ca="1" si="739"/>
        <v>0.3933490371696009</v>
      </c>
      <c r="AX8413">
        <f t="shared" ca="1" si="740"/>
        <v>1.0012372584718154</v>
      </c>
    </row>
    <row r="8414" spans="1:50">
      <c r="A8414">
        <f t="shared" ca="1" si="736"/>
        <v>0.26919436540214725</v>
      </c>
      <c r="R8414">
        <f t="shared" ca="1" si="737"/>
        <v>0.84605078202391515</v>
      </c>
      <c r="AH8414">
        <f t="shared" ca="1" si="738"/>
        <v>35.633970180375563</v>
      </c>
      <c r="AI8414">
        <f t="shared" ca="1" si="739"/>
        <v>0.89680859361083076</v>
      </c>
      <c r="AX8414">
        <f t="shared" ca="1" si="740"/>
        <v>2.4359252915008573</v>
      </c>
    </row>
    <row r="8415" spans="1:50">
      <c r="A8415">
        <f t="shared" ca="1" si="736"/>
        <v>4.9962992444941845E-3</v>
      </c>
      <c r="R8415">
        <f t="shared" ca="1" si="737"/>
        <v>1.0550217350146329</v>
      </c>
      <c r="AH8415">
        <f t="shared" ca="1" si="738"/>
        <v>17.855120209716887</v>
      </c>
      <c r="AI8415">
        <f t="shared" ca="1" si="739"/>
        <v>0.48335335163412418</v>
      </c>
      <c r="AX8415">
        <f t="shared" ca="1" si="740"/>
        <v>9.998823331681958E-2</v>
      </c>
    </row>
    <row r="8416" spans="1:50">
      <c r="A8416">
        <f t="shared" ca="1" si="736"/>
        <v>0.75111538439886671</v>
      </c>
      <c r="R8416">
        <f t="shared" ca="1" si="737"/>
        <v>-1.170792630029589</v>
      </c>
      <c r="AH8416">
        <f t="shared" ca="1" si="738"/>
        <v>14.617108199887092</v>
      </c>
      <c r="AI8416">
        <f t="shared" ca="1" si="739"/>
        <v>0.3740254839307513</v>
      </c>
      <c r="AX8416">
        <f t="shared" ca="1" si="740"/>
        <v>0.17764893049106728</v>
      </c>
    </row>
    <row r="8417" spans="1:50">
      <c r="A8417">
        <f t="shared" ca="1" si="736"/>
        <v>0.51519313600502525</v>
      </c>
      <c r="R8417">
        <f t="shared" ca="1" si="737"/>
        <v>0.43378806191892416</v>
      </c>
      <c r="AH8417">
        <f t="shared" ca="1" si="738"/>
        <v>12.555561606538113</v>
      </c>
      <c r="AI8417">
        <f t="shared" ca="1" si="739"/>
        <v>0.29895701669911856</v>
      </c>
      <c r="AX8417">
        <f t="shared" ca="1" si="740"/>
        <v>9.0248113309127579E-3</v>
      </c>
    </row>
    <row r="8418" spans="1:50">
      <c r="A8418">
        <f t="shared" ca="1" si="736"/>
        <v>0.20740229686467404</v>
      </c>
      <c r="R8418">
        <f t="shared" ca="1" si="737"/>
        <v>0.14270435352425448</v>
      </c>
      <c r="AH8418">
        <f t="shared" ca="1" si="738"/>
        <v>20.121166824892075</v>
      </c>
      <c r="AI8418">
        <f t="shared" ca="1" si="739"/>
        <v>0.55362766404703501</v>
      </c>
      <c r="AX8418">
        <f t="shared" ca="1" si="740"/>
        <v>2.9618031681771844</v>
      </c>
    </row>
    <row r="8419" spans="1:50">
      <c r="A8419">
        <f t="shared" ca="1" si="736"/>
        <v>6.7478093089003655E-2</v>
      </c>
      <c r="R8419">
        <f t="shared" ca="1" si="737"/>
        <v>0.25875331802664192</v>
      </c>
      <c r="AH8419">
        <f t="shared" ca="1" si="738"/>
        <v>22.871014487514298</v>
      </c>
      <c r="AI8419">
        <f t="shared" ca="1" si="739"/>
        <v>0.63200907253167049</v>
      </c>
      <c r="AX8419">
        <f t="shared" ca="1" si="740"/>
        <v>1.8409905705812788</v>
      </c>
    </row>
    <row r="8420" spans="1:50">
      <c r="A8420">
        <f t="shared" ca="1" si="736"/>
        <v>0.70455884899978694</v>
      </c>
      <c r="R8420">
        <f t="shared" ca="1" si="737"/>
        <v>-1.1716178702770899</v>
      </c>
      <c r="AH8420">
        <f t="shared" ca="1" si="738"/>
        <v>15.020452463187247</v>
      </c>
      <c r="AI8420">
        <f t="shared" ca="1" si="739"/>
        <v>0.38821562705992829</v>
      </c>
      <c r="AX8420">
        <f t="shared" ca="1" si="740"/>
        <v>1.7241254677601809</v>
      </c>
    </row>
    <row r="8421" spans="1:50">
      <c r="A8421">
        <f t="shared" ca="1" si="736"/>
        <v>0.16597350888837958</v>
      </c>
      <c r="R8421">
        <f t="shared" ca="1" si="737"/>
        <v>-0.75503399266567905</v>
      </c>
      <c r="AH8421">
        <f t="shared" ca="1" si="738"/>
        <v>13.054749294537608</v>
      </c>
      <c r="AI8421">
        <f t="shared" ca="1" si="739"/>
        <v>0.31752422515526524</v>
      </c>
      <c r="AX8421">
        <f t="shared" ca="1" si="740"/>
        <v>1.9000270706928424</v>
      </c>
    </row>
    <row r="8422" spans="1:50">
      <c r="A8422">
        <f t="shared" ca="1" si="736"/>
        <v>0.2621670083808596</v>
      </c>
      <c r="R8422">
        <f t="shared" ca="1" si="737"/>
        <v>-7.57857996532042E-2</v>
      </c>
      <c r="AH8422">
        <f t="shared" ca="1" si="738"/>
        <v>20.536166385412258</v>
      </c>
      <c r="AI8422">
        <f t="shared" ca="1" si="739"/>
        <v>0.56594125436594467</v>
      </c>
      <c r="AX8422">
        <f t="shared" ca="1" si="740"/>
        <v>2.0010607384223436</v>
      </c>
    </row>
    <row r="8423" spans="1:50">
      <c r="A8423">
        <f t="shared" ca="1" si="736"/>
        <v>0.5235381114089066</v>
      </c>
      <c r="R8423">
        <f t="shared" ca="1" si="737"/>
        <v>1.0050298417234589</v>
      </c>
      <c r="AH8423">
        <f t="shared" ca="1" si="738"/>
        <v>22.319236643055028</v>
      </c>
      <c r="AI8423">
        <f t="shared" ca="1" si="739"/>
        <v>0.61688766998840627</v>
      </c>
      <c r="AX8423">
        <f t="shared" ca="1" si="740"/>
        <v>4.2019067943855601</v>
      </c>
    </row>
    <row r="8424" spans="1:50">
      <c r="A8424">
        <f t="shared" ca="1" si="736"/>
        <v>0.75384141318449205</v>
      </c>
      <c r="R8424">
        <f t="shared" ca="1" si="737"/>
        <v>0.78013710104959932</v>
      </c>
      <c r="AH8424">
        <f t="shared" ca="1" si="738"/>
        <v>17.76292729658654</v>
      </c>
      <c r="AI8424">
        <f t="shared" ca="1" si="739"/>
        <v>0.48038557175741736</v>
      </c>
      <c r="AX8424">
        <f t="shared" ca="1" si="740"/>
        <v>0.11828429131815393</v>
      </c>
    </row>
    <row r="8425" spans="1:50">
      <c r="A8425">
        <f t="shared" ca="1" si="736"/>
        <v>0.40042812062511346</v>
      </c>
      <c r="R8425">
        <f t="shared" ca="1" si="737"/>
        <v>0.1504724567749223</v>
      </c>
      <c r="AH8425">
        <f t="shared" ca="1" si="738"/>
        <v>8.6527717062059715</v>
      </c>
      <c r="AI8425">
        <f t="shared" ca="1" si="739"/>
        <v>0.14974091639943721</v>
      </c>
      <c r="AX8425">
        <f t="shared" ca="1" si="740"/>
        <v>4.4130945392300402</v>
      </c>
    </row>
    <row r="8426" spans="1:50">
      <c r="A8426">
        <f t="shared" ca="1" si="736"/>
        <v>2.8811221021087907E-2</v>
      </c>
      <c r="R8426">
        <f t="shared" ca="1" si="737"/>
        <v>-0.66723808909835081</v>
      </c>
      <c r="AH8426">
        <f t="shared" ca="1" si="738"/>
        <v>17.84115521009322</v>
      </c>
      <c r="AI8426">
        <f t="shared" ca="1" si="739"/>
        <v>0.48290435088934269</v>
      </c>
      <c r="AX8426">
        <f t="shared" ca="1" si="740"/>
        <v>0.19006102257422763</v>
      </c>
    </row>
    <row r="8427" spans="1:50">
      <c r="A8427">
        <f t="shared" ca="1" si="736"/>
        <v>0.55940875777747434</v>
      </c>
      <c r="R8427">
        <f t="shared" ca="1" si="737"/>
        <v>1.1476747832616074</v>
      </c>
      <c r="AH8427">
        <f t="shared" ca="1" si="738"/>
        <v>14.185131531326377</v>
      </c>
      <c r="AI8427">
        <f t="shared" ca="1" si="739"/>
        <v>0.35864759828580384</v>
      </c>
      <c r="AX8427">
        <f t="shared" ca="1" si="740"/>
        <v>0.13204577160539047</v>
      </c>
    </row>
    <row r="8428" spans="1:50">
      <c r="A8428">
        <f t="shared" ca="1" si="736"/>
        <v>0.35288569741559583</v>
      </c>
      <c r="R8428">
        <f t="shared" ca="1" si="737"/>
        <v>2.2405289152934467</v>
      </c>
      <c r="AH8428">
        <f t="shared" ca="1" si="738"/>
        <v>9.6734448580837817</v>
      </c>
      <c r="AI8428">
        <f t="shared" ca="1" si="739"/>
        <v>0.18715107084477511</v>
      </c>
      <c r="AX8428">
        <f t="shared" ca="1" si="740"/>
        <v>2.3951893947879932</v>
      </c>
    </row>
    <row r="8429" spans="1:50">
      <c r="A8429">
        <f t="shared" ca="1" si="736"/>
        <v>0.26904237895881611</v>
      </c>
      <c r="R8429">
        <f t="shared" ca="1" si="737"/>
        <v>-0.66788146531153847</v>
      </c>
      <c r="AH8429">
        <f t="shared" ca="1" si="738"/>
        <v>12.50815192839859</v>
      </c>
      <c r="AI8429">
        <f t="shared" ca="1" si="739"/>
        <v>0.29718066408797894</v>
      </c>
      <c r="AX8429">
        <f t="shared" ca="1" si="740"/>
        <v>2.6135315531420482</v>
      </c>
    </row>
    <row r="8430" spans="1:50">
      <c r="A8430">
        <f t="shared" ca="1" si="736"/>
        <v>0.88099847907428652</v>
      </c>
      <c r="R8430">
        <f t="shared" ca="1" si="737"/>
        <v>-0.74814719702438948</v>
      </c>
      <c r="AH8430">
        <f t="shared" ca="1" si="738"/>
        <v>36.71874105756298</v>
      </c>
      <c r="AI8430">
        <f t="shared" ca="1" si="739"/>
        <v>0.91180408045196837</v>
      </c>
      <c r="AX8430">
        <f t="shared" ca="1" si="740"/>
        <v>2.2357391414216155</v>
      </c>
    </row>
    <row r="8431" spans="1:50">
      <c r="A8431">
        <f t="shared" ca="1" si="736"/>
        <v>0.88233917153136365</v>
      </c>
      <c r="R8431">
        <f t="shared" ca="1" si="737"/>
        <v>1.1907395376932561</v>
      </c>
      <c r="AH8431">
        <f t="shared" ca="1" si="738"/>
        <v>6.5236027062165105</v>
      </c>
      <c r="AI8431">
        <f t="shared" ca="1" si="739"/>
        <v>8.5114784537110744E-2</v>
      </c>
      <c r="AX8431">
        <f t="shared" ca="1" si="740"/>
        <v>1.3565772964960314</v>
      </c>
    </row>
    <row r="8432" spans="1:50">
      <c r="A8432">
        <f t="shared" ca="1" si="736"/>
        <v>0.27544795290834501</v>
      </c>
      <c r="R8432">
        <f t="shared" ca="1" si="737"/>
        <v>1.0070167324992623</v>
      </c>
      <c r="AH8432">
        <f t="shared" ca="1" si="738"/>
        <v>5.8572652147938102</v>
      </c>
      <c r="AI8432">
        <f t="shared" ca="1" si="739"/>
        <v>6.8615111592867151E-2</v>
      </c>
      <c r="AX8432">
        <f t="shared" ca="1" si="740"/>
        <v>2.5405359437130586</v>
      </c>
    </row>
    <row r="8433" spans="1:50">
      <c r="A8433">
        <f t="shared" ca="1" si="736"/>
        <v>0.10090994518792096</v>
      </c>
      <c r="R8433">
        <f t="shared" ca="1" si="737"/>
        <v>-0.55596102540377113</v>
      </c>
      <c r="AH8433">
        <f t="shared" ca="1" si="738"/>
        <v>32.093510304046447</v>
      </c>
      <c r="AI8433">
        <f t="shared" ca="1" si="739"/>
        <v>0.83967881338435468</v>
      </c>
      <c r="AX8433">
        <f t="shared" ca="1" si="740"/>
        <v>1.3895697193002721</v>
      </c>
    </row>
    <row r="8434" spans="1:50">
      <c r="A8434">
        <f t="shared" ca="1" si="736"/>
        <v>0.53428823366485456</v>
      </c>
      <c r="R8434">
        <f t="shared" ca="1" si="737"/>
        <v>-0.81807881612878364</v>
      </c>
      <c r="AH8434">
        <f t="shared" ca="1" si="738"/>
        <v>8.5360854692524981</v>
      </c>
      <c r="AI8434">
        <f t="shared" ca="1" si="739"/>
        <v>0.14572951027676728</v>
      </c>
      <c r="AX8434">
        <f t="shared" ca="1" si="740"/>
        <v>1.0707544503834863</v>
      </c>
    </row>
    <row r="8435" spans="1:50">
      <c r="A8435">
        <f t="shared" ca="1" si="736"/>
        <v>3.5193237100797692E-2</v>
      </c>
      <c r="R8435">
        <f t="shared" ca="1" si="737"/>
        <v>0.15305424864230355</v>
      </c>
      <c r="AH8435">
        <f t="shared" ca="1" si="738"/>
        <v>15.85188281544859</v>
      </c>
      <c r="AI8435">
        <f t="shared" ca="1" si="739"/>
        <v>0.41695304637507236</v>
      </c>
      <c r="AX8435">
        <f t="shared" ca="1" si="740"/>
        <v>4.1806365249183104</v>
      </c>
    </row>
    <row r="8436" spans="1:50">
      <c r="A8436">
        <f t="shared" ca="1" si="736"/>
        <v>0.69027028899685428</v>
      </c>
      <c r="R8436">
        <f t="shared" ca="1" si="737"/>
        <v>-9.7306489383360756E-2</v>
      </c>
      <c r="AH8436">
        <f t="shared" ca="1" si="738"/>
        <v>13.572076323723003</v>
      </c>
      <c r="AI8436">
        <f t="shared" ca="1" si="739"/>
        <v>0.33650318831766879</v>
      </c>
      <c r="AX8436">
        <f t="shared" ca="1" si="740"/>
        <v>2.4648918037417675</v>
      </c>
    </row>
    <row r="8437" spans="1:50">
      <c r="A8437">
        <f t="shared" ca="1" si="736"/>
        <v>0.92536381281133462</v>
      </c>
      <c r="R8437">
        <f t="shared" ca="1" si="737"/>
        <v>-0.75060991774242125</v>
      </c>
      <c r="AH8437">
        <f t="shared" ca="1" si="738"/>
        <v>29.730466576294813</v>
      </c>
      <c r="AI8437">
        <f t="shared" ca="1" si="739"/>
        <v>0.79457300739264913</v>
      </c>
      <c r="AX8437">
        <f t="shared" ca="1" si="740"/>
        <v>4.438535284679463</v>
      </c>
    </row>
    <row r="8438" spans="1:50">
      <c r="A8438">
        <f t="shared" ca="1" si="736"/>
        <v>0.76415348440363018</v>
      </c>
      <c r="R8438">
        <f t="shared" ca="1" si="737"/>
        <v>0.2904379810112811</v>
      </c>
      <c r="AH8438">
        <f t="shared" ca="1" si="738"/>
        <v>21.181749107215104</v>
      </c>
      <c r="AI8438">
        <f t="shared" ca="1" si="739"/>
        <v>0.58475420774025133</v>
      </c>
      <c r="AX8438">
        <f t="shared" ca="1" si="740"/>
        <v>1.7495797082565887</v>
      </c>
    </row>
    <row r="8439" spans="1:50">
      <c r="A8439">
        <f t="shared" ca="1" si="736"/>
        <v>0.42425730331797318</v>
      </c>
      <c r="R8439">
        <f t="shared" ca="1" si="737"/>
        <v>0.47681782950935164</v>
      </c>
      <c r="AH8439">
        <f t="shared" ca="1" si="738"/>
        <v>12.258180532247636</v>
      </c>
      <c r="AI8439">
        <f t="shared" ca="1" si="739"/>
        <v>0.28777753163179431</v>
      </c>
      <c r="AX8439">
        <f t="shared" ca="1" si="740"/>
        <v>1.0675598253443925</v>
      </c>
    </row>
    <row r="8440" spans="1:50">
      <c r="A8440">
        <f t="shared" ca="1" si="736"/>
        <v>0.28121310312447423</v>
      </c>
      <c r="R8440">
        <f t="shared" ca="1" si="737"/>
        <v>1.1710821499793682</v>
      </c>
      <c r="AH8440">
        <f t="shared" ca="1" si="738"/>
        <v>2.0027185445818718</v>
      </c>
      <c r="AI8440">
        <f t="shared" ca="1" si="739"/>
        <v>8.0217631376242604E-3</v>
      </c>
      <c r="AX8440">
        <f t="shared" ca="1" si="740"/>
        <v>11.754145873907072</v>
      </c>
    </row>
    <row r="8441" spans="1:50">
      <c r="A8441">
        <f t="shared" ca="1" si="736"/>
        <v>0.3253105325866763</v>
      </c>
      <c r="R8441">
        <f t="shared" ca="1" si="737"/>
        <v>-0.26918931985614425</v>
      </c>
      <c r="AH8441">
        <f t="shared" ca="1" si="738"/>
        <v>8.0424038848991639</v>
      </c>
      <c r="AI8441">
        <f t="shared" ca="1" si="739"/>
        <v>0.12936052049568236</v>
      </c>
      <c r="AX8441">
        <f t="shared" ca="1" si="740"/>
        <v>0.84277255259237349</v>
      </c>
    </row>
    <row r="8442" spans="1:50">
      <c r="A8442">
        <f t="shared" ca="1" si="736"/>
        <v>0.18364346671155651</v>
      </c>
      <c r="R8442">
        <f t="shared" ca="1" si="737"/>
        <v>-0.61264055789591443</v>
      </c>
      <c r="AH8442">
        <f t="shared" ca="1" si="738"/>
        <v>47.112872971421581</v>
      </c>
      <c r="AI8442">
        <f t="shared" ca="1" si="739"/>
        <v>0.99583224876042598</v>
      </c>
      <c r="AX8442">
        <f t="shared" ca="1" si="740"/>
        <v>0.86758936355250149</v>
      </c>
    </row>
    <row r="8443" spans="1:50">
      <c r="A8443">
        <f t="shared" ca="1" si="736"/>
        <v>0.66621109431719672</v>
      </c>
      <c r="R8443">
        <f t="shared" ca="1" si="737"/>
        <v>1.62493498394064</v>
      </c>
      <c r="AH8443">
        <f t="shared" ca="1" si="738"/>
        <v>12.907913418886402</v>
      </c>
      <c r="AI8443">
        <f t="shared" ca="1" si="739"/>
        <v>0.31208855652958623</v>
      </c>
      <c r="AX8443">
        <f t="shared" ca="1" si="740"/>
        <v>1.2562994880791063</v>
      </c>
    </row>
    <row r="8444" spans="1:50">
      <c r="A8444">
        <f t="shared" ca="1" si="736"/>
        <v>0.48667565153433379</v>
      </c>
      <c r="R8444">
        <f t="shared" ca="1" si="737"/>
        <v>0.96100212753866221</v>
      </c>
      <c r="AH8444">
        <f t="shared" ca="1" si="738"/>
        <v>18.872704075200392</v>
      </c>
      <c r="AI8444">
        <f t="shared" ca="1" si="739"/>
        <v>0.51554572420497691</v>
      </c>
      <c r="AX8444">
        <f t="shared" ca="1" si="740"/>
        <v>0.72061775683577611</v>
      </c>
    </row>
    <row r="8445" spans="1:50">
      <c r="A8445">
        <f t="shared" ca="1" si="736"/>
        <v>0.70945976473956485</v>
      </c>
      <c r="R8445">
        <f t="shared" ca="1" si="737"/>
        <v>-1.0470815043895694</v>
      </c>
      <c r="AH8445">
        <f t="shared" ca="1" si="738"/>
        <v>18.169170787752531</v>
      </c>
      <c r="AI8445">
        <f t="shared" ca="1" si="739"/>
        <v>0.49339915583036664</v>
      </c>
      <c r="AX8445">
        <f t="shared" ca="1" si="740"/>
        <v>5.5463678545700326</v>
      </c>
    </row>
    <row r="8446" spans="1:50">
      <c r="A8446">
        <f t="shared" ca="1" si="736"/>
        <v>0.79697039941394754</v>
      </c>
      <c r="R8446">
        <f t="shared" ca="1" si="737"/>
        <v>-1.1951294572906441</v>
      </c>
      <c r="AH8446">
        <f t="shared" ca="1" si="738"/>
        <v>8.893367339750931</v>
      </c>
      <c r="AI8446">
        <f t="shared" ca="1" si="739"/>
        <v>0.15818396527949707</v>
      </c>
      <c r="AX8446">
        <f t="shared" ca="1" si="740"/>
        <v>0.16378547973767194</v>
      </c>
    </row>
    <row r="8447" spans="1:50">
      <c r="A8447">
        <f t="shared" ca="1" si="736"/>
        <v>0.12132404328263313</v>
      </c>
      <c r="R8447">
        <f t="shared" ca="1" si="737"/>
        <v>0.13072003858804765</v>
      </c>
      <c r="AH8447">
        <f t="shared" ca="1" si="738"/>
        <v>29.716330761964493</v>
      </c>
      <c r="AI8447">
        <f t="shared" ca="1" si="739"/>
        <v>0.79428638112098604</v>
      </c>
      <c r="AX8447">
        <f t="shared" ca="1" si="740"/>
        <v>0.21037797319907989</v>
      </c>
    </row>
    <row r="8448" spans="1:50">
      <c r="A8448">
        <f t="shared" ca="1" si="736"/>
        <v>0.73515451514401742</v>
      </c>
      <c r="R8448">
        <f t="shared" ca="1" si="737"/>
        <v>-7.8757175557085127E-2</v>
      </c>
      <c r="AH8448">
        <f t="shared" ca="1" si="738"/>
        <v>4.3906117477315574</v>
      </c>
      <c r="AI8448">
        <f t="shared" ca="1" si="739"/>
        <v>3.8554943038636713E-2</v>
      </c>
      <c r="AX8448">
        <f t="shared" ca="1" si="740"/>
        <v>0.83696362968840265</v>
      </c>
    </row>
    <row r="8449" spans="1:50">
      <c r="A8449">
        <f t="shared" ca="1" si="736"/>
        <v>0.44577774650714219</v>
      </c>
      <c r="R8449">
        <f t="shared" ca="1" si="737"/>
        <v>-1.0455617967428814</v>
      </c>
      <c r="AH8449">
        <f t="shared" ca="1" si="738"/>
        <v>15.820467938249195</v>
      </c>
      <c r="AI8449">
        <f t="shared" ca="1" si="739"/>
        <v>0.41587979401987429</v>
      </c>
      <c r="AX8449">
        <f t="shared" ca="1" si="740"/>
        <v>0.3467169582336545</v>
      </c>
    </row>
    <row r="8450" spans="1:50">
      <c r="A8450">
        <f t="shared" ca="1" si="736"/>
        <v>0.17914117902642313</v>
      </c>
      <c r="R8450">
        <f t="shared" ca="1" si="737"/>
        <v>-0.80639610824870667</v>
      </c>
      <c r="AH8450">
        <f t="shared" ca="1" si="738"/>
        <v>10.456493718783037</v>
      </c>
      <c r="AI8450">
        <f t="shared" ca="1" si="739"/>
        <v>0.21815555549367738</v>
      </c>
      <c r="AX8450">
        <f t="shared" ca="1" si="740"/>
        <v>2.6302866800930351</v>
      </c>
    </row>
    <row r="8451" spans="1:50">
      <c r="A8451">
        <f t="shared" ref="A8451:A8514" ca="1" si="741">RAND()</f>
        <v>0.71501572335878927</v>
      </c>
      <c r="R8451">
        <f t="shared" ref="R8451:R8514" ca="1" si="742">_xlfn.NORM.INV(RAND(),0,1)</f>
        <v>0.24334245415859315</v>
      </c>
      <c r="AH8451">
        <f t="shared" ref="AH8451:AH8514" ca="1" si="743">IF(AI8451&lt;$AL$4,$AL$1+SQRT(AI8451*($AL$2-$AL$1)*($AL$3-$AL$1)),$AL$2-SQRT((1-AI8451)*($AL$2-$AL$1)*($AL$2-$AL$3)))</f>
        <v>23.122667743894457</v>
      </c>
      <c r="AI8451">
        <f t="shared" ref="AI8451:AI8514" ca="1" si="744">RAND()</f>
        <v>0.63880450539745426</v>
      </c>
      <c r="AX8451">
        <f t="shared" ref="AX8451:AX8514" ca="1" si="745">-LN(1-RAND())/$AW$2</f>
        <v>4.3254747262767479</v>
      </c>
    </row>
    <row r="8452" spans="1:50">
      <c r="A8452">
        <f t="shared" ca="1" si="741"/>
        <v>0.91792770903909171</v>
      </c>
      <c r="R8452">
        <f t="shared" ca="1" si="742"/>
        <v>1.3580187957372329</v>
      </c>
      <c r="AH8452">
        <f t="shared" ca="1" si="743"/>
        <v>19.662804206130421</v>
      </c>
      <c r="AI8452">
        <f t="shared" ca="1" si="744"/>
        <v>0.53982727568221101</v>
      </c>
      <c r="AX8452">
        <f t="shared" ca="1" si="745"/>
        <v>2.9768806728937149</v>
      </c>
    </row>
    <row r="8453" spans="1:50">
      <c r="A8453">
        <f t="shared" ca="1" si="741"/>
        <v>0.72482386357975126</v>
      </c>
      <c r="R8453">
        <f t="shared" ca="1" si="742"/>
        <v>-1.3679011621754054</v>
      </c>
      <c r="AH8453">
        <f t="shared" ca="1" si="743"/>
        <v>10.63499669199237</v>
      </c>
      <c r="AI8453">
        <f t="shared" ca="1" si="744"/>
        <v>0.22519825728027409</v>
      </c>
      <c r="AX8453">
        <f t="shared" ca="1" si="745"/>
        <v>2.7536588884517395</v>
      </c>
    </row>
    <row r="8454" spans="1:50">
      <c r="A8454">
        <f t="shared" ca="1" si="741"/>
        <v>0.97846659406367775</v>
      </c>
      <c r="R8454">
        <f t="shared" ca="1" si="742"/>
        <v>-1.7420129898423928</v>
      </c>
      <c r="AH8454">
        <f t="shared" ca="1" si="743"/>
        <v>35.806008076101378</v>
      </c>
      <c r="AI8454">
        <f t="shared" ca="1" si="744"/>
        <v>0.89926529663215038</v>
      </c>
      <c r="AX8454">
        <f t="shared" ca="1" si="745"/>
        <v>0.62624146372727107</v>
      </c>
    </row>
    <row r="8455" spans="1:50">
      <c r="A8455">
        <f t="shared" ca="1" si="741"/>
        <v>0.64528946204102777</v>
      </c>
      <c r="R8455">
        <f t="shared" ca="1" si="742"/>
        <v>1.3291067864693502</v>
      </c>
      <c r="AH8455">
        <f t="shared" ca="1" si="743"/>
        <v>19.507562433333323</v>
      </c>
      <c r="AI8455">
        <f t="shared" ca="1" si="744"/>
        <v>0.53510562562146735</v>
      </c>
      <c r="AX8455">
        <f t="shared" ca="1" si="745"/>
        <v>3.9621973365213774E-2</v>
      </c>
    </row>
    <row r="8456" spans="1:50">
      <c r="A8456">
        <f t="shared" ca="1" si="741"/>
        <v>0.35771991128643055</v>
      </c>
      <c r="R8456">
        <f t="shared" ca="1" si="742"/>
        <v>1.0696089624861584</v>
      </c>
      <c r="AH8456">
        <f t="shared" ca="1" si="743"/>
        <v>14.797147342596695</v>
      </c>
      <c r="AI8456">
        <f t="shared" ca="1" si="744"/>
        <v>0.38037958239057668</v>
      </c>
      <c r="AX8456">
        <f t="shared" ca="1" si="745"/>
        <v>3.5869450131717637</v>
      </c>
    </row>
    <row r="8457" spans="1:50">
      <c r="A8457">
        <f t="shared" ca="1" si="741"/>
        <v>0.87047657146490898</v>
      </c>
      <c r="R8457">
        <f t="shared" ca="1" si="742"/>
        <v>3.5231103077819785E-2</v>
      </c>
      <c r="AH8457">
        <f t="shared" ca="1" si="743"/>
        <v>9.9976253750291182</v>
      </c>
      <c r="AI8457">
        <f t="shared" ca="1" si="744"/>
        <v>0.1999050262788522</v>
      </c>
      <c r="AX8457">
        <f t="shared" ca="1" si="745"/>
        <v>0.97722006427765917</v>
      </c>
    </row>
    <row r="8458" spans="1:50">
      <c r="A8458">
        <f t="shared" ca="1" si="741"/>
        <v>0.9265179701168158</v>
      </c>
      <c r="R8458">
        <f t="shared" ca="1" si="742"/>
        <v>-1.1091258875721433</v>
      </c>
      <c r="AH8458">
        <f t="shared" ca="1" si="743"/>
        <v>6.7668059283920217</v>
      </c>
      <c r="AI8458">
        <f t="shared" ca="1" si="744"/>
        <v>9.1579324945042839E-2</v>
      </c>
      <c r="AX8458">
        <f t="shared" ca="1" si="745"/>
        <v>0.15335661970069117</v>
      </c>
    </row>
    <row r="8459" spans="1:50">
      <c r="A8459">
        <f t="shared" ca="1" si="741"/>
        <v>0.91227742945004331</v>
      </c>
      <c r="R8459">
        <f t="shared" ca="1" si="742"/>
        <v>0.11102083807543944</v>
      </c>
      <c r="AH8459">
        <f t="shared" ca="1" si="743"/>
        <v>37.549006066615945</v>
      </c>
      <c r="AI8459">
        <f t="shared" ca="1" si="744"/>
        <v>0.92248637503541675</v>
      </c>
      <c r="AX8459">
        <f t="shared" ca="1" si="745"/>
        <v>1.1139029263636617</v>
      </c>
    </row>
    <row r="8460" spans="1:50">
      <c r="A8460">
        <f t="shared" ca="1" si="741"/>
        <v>0.47360318889995201</v>
      </c>
      <c r="R8460">
        <f t="shared" ca="1" si="742"/>
        <v>-0.29173265437751256</v>
      </c>
      <c r="AH8460">
        <f t="shared" ca="1" si="743"/>
        <v>43.143068259010555</v>
      </c>
      <c r="AI8460">
        <f t="shared" ca="1" si="744"/>
        <v>0.97649124354970573</v>
      </c>
      <c r="AX8460">
        <f t="shared" ca="1" si="745"/>
        <v>10.139484032831932</v>
      </c>
    </row>
    <row r="8461" spans="1:50">
      <c r="A8461">
        <f t="shared" ca="1" si="741"/>
        <v>0.11772700687296012</v>
      </c>
      <c r="R8461">
        <f t="shared" ca="1" si="742"/>
        <v>-1.1235292448429255</v>
      </c>
      <c r="AH8461">
        <f t="shared" ca="1" si="743"/>
        <v>32.083274554784325</v>
      </c>
      <c r="AI8461">
        <f t="shared" ca="1" si="744"/>
        <v>0.83949547466038066</v>
      </c>
      <c r="AX8461">
        <f t="shared" ca="1" si="745"/>
        <v>3.0806310589343067</v>
      </c>
    </row>
    <row r="8462" spans="1:50">
      <c r="A8462">
        <f t="shared" ca="1" si="741"/>
        <v>0.68746056875951123</v>
      </c>
      <c r="R8462">
        <f t="shared" ca="1" si="742"/>
        <v>-2.7400824393105783</v>
      </c>
      <c r="AH8462">
        <f t="shared" ca="1" si="743"/>
        <v>21.176791987255356</v>
      </c>
      <c r="AI8462">
        <f t="shared" ca="1" si="744"/>
        <v>0.58461133992702652</v>
      </c>
      <c r="AX8462">
        <f t="shared" ca="1" si="745"/>
        <v>3.8436991584146347</v>
      </c>
    </row>
    <row r="8463" spans="1:50">
      <c r="A8463">
        <f t="shared" ca="1" si="741"/>
        <v>0.48601682684373015</v>
      </c>
      <c r="R8463">
        <f t="shared" ca="1" si="742"/>
        <v>-0.59925158578335747</v>
      </c>
      <c r="AH8463">
        <f t="shared" ca="1" si="743"/>
        <v>15.814296702285297</v>
      </c>
      <c r="AI8463">
        <f t="shared" ca="1" si="744"/>
        <v>0.41566884502030887</v>
      </c>
      <c r="AX8463">
        <f t="shared" ca="1" si="745"/>
        <v>0.60964841404252978</v>
      </c>
    </row>
    <row r="8464" spans="1:50">
      <c r="A8464">
        <f t="shared" ca="1" si="741"/>
        <v>0.49932308015187954</v>
      </c>
      <c r="R8464">
        <f t="shared" ca="1" si="742"/>
        <v>1.295543271986842</v>
      </c>
      <c r="AH8464">
        <f t="shared" ca="1" si="743"/>
        <v>40.617289523647862</v>
      </c>
      <c r="AI8464">
        <f t="shared" ca="1" si="744"/>
        <v>0.95598237205847592</v>
      </c>
      <c r="AX8464">
        <f t="shared" ca="1" si="745"/>
        <v>0.75706500151602396</v>
      </c>
    </row>
    <row r="8465" spans="1:50">
      <c r="A8465">
        <f t="shared" ca="1" si="741"/>
        <v>0.2257747983784093</v>
      </c>
      <c r="R8465">
        <f t="shared" ca="1" si="742"/>
        <v>-0.98480959013537572</v>
      </c>
      <c r="AH8465">
        <f t="shared" ca="1" si="743"/>
        <v>18.885334049211995</v>
      </c>
      <c r="AI8465">
        <f t="shared" ca="1" si="744"/>
        <v>0.51593878138543681</v>
      </c>
      <c r="AX8465">
        <f t="shared" ca="1" si="745"/>
        <v>0.61984970031794862</v>
      </c>
    </row>
    <row r="8466" spans="1:50">
      <c r="A8466">
        <f t="shared" ca="1" si="741"/>
        <v>0.39054587695321541</v>
      </c>
      <c r="R8466">
        <f t="shared" ca="1" si="742"/>
        <v>2.0818851123026794</v>
      </c>
      <c r="AH8466">
        <f t="shared" ca="1" si="743"/>
        <v>16.941667553621826</v>
      </c>
      <c r="AI8466">
        <f t="shared" ca="1" si="744"/>
        <v>0.45357332793237004</v>
      </c>
      <c r="AX8466">
        <f t="shared" ca="1" si="745"/>
        <v>0.9245414289751408</v>
      </c>
    </row>
    <row r="8467" spans="1:50">
      <c r="A8467">
        <f t="shared" ca="1" si="741"/>
        <v>6.4890077194179607E-2</v>
      </c>
      <c r="R8467">
        <f t="shared" ca="1" si="742"/>
        <v>-0.23191276124186619</v>
      </c>
      <c r="AH8467">
        <f t="shared" ca="1" si="743"/>
        <v>21.174346277022075</v>
      </c>
      <c r="AI8467">
        <f t="shared" ca="1" si="744"/>
        <v>0.5845408437214844</v>
      </c>
      <c r="AX8467">
        <f t="shared" ca="1" si="745"/>
        <v>0.83047525069026884</v>
      </c>
    </row>
    <row r="8468" spans="1:50">
      <c r="A8468">
        <f t="shared" ca="1" si="741"/>
        <v>0.91954795628180597</v>
      </c>
      <c r="R8468">
        <f t="shared" ca="1" si="742"/>
        <v>-0.12041646692985525</v>
      </c>
      <c r="AH8468">
        <f t="shared" ca="1" si="743"/>
        <v>14.720549781296107</v>
      </c>
      <c r="AI8468">
        <f t="shared" ca="1" si="744"/>
        <v>0.37768019613299686</v>
      </c>
      <c r="AX8468">
        <f t="shared" ca="1" si="745"/>
        <v>2.0758818440446207</v>
      </c>
    </row>
    <row r="8469" spans="1:50">
      <c r="A8469">
        <f t="shared" ca="1" si="741"/>
        <v>0.36115326471290754</v>
      </c>
      <c r="R8469">
        <f t="shared" ca="1" si="742"/>
        <v>-0.744889173013631</v>
      </c>
      <c r="AH8469">
        <f t="shared" ca="1" si="743"/>
        <v>38.905482942854917</v>
      </c>
      <c r="AI8469">
        <f t="shared" ca="1" si="744"/>
        <v>0.93845584563435835</v>
      </c>
      <c r="AX8469">
        <f t="shared" ca="1" si="745"/>
        <v>4.584888553412183</v>
      </c>
    </row>
    <row r="8470" spans="1:50">
      <c r="A8470">
        <f t="shared" ca="1" si="741"/>
        <v>9.4718784834824432E-2</v>
      </c>
      <c r="R8470">
        <f t="shared" ca="1" si="742"/>
        <v>3.5734979557852871</v>
      </c>
      <c r="AH8470">
        <f t="shared" ca="1" si="743"/>
        <v>33.213122818000627</v>
      </c>
      <c r="AI8470">
        <f t="shared" ca="1" si="744"/>
        <v>0.8591003772382344</v>
      </c>
      <c r="AX8470">
        <f t="shared" ca="1" si="745"/>
        <v>0.38008988408697575</v>
      </c>
    </row>
    <row r="8471" spans="1:50">
      <c r="A8471">
        <f t="shared" ca="1" si="741"/>
        <v>0.34488370771131904</v>
      </c>
      <c r="R8471">
        <f t="shared" ca="1" si="742"/>
        <v>2.1907277810447159</v>
      </c>
      <c r="AH8471">
        <f t="shared" ca="1" si="743"/>
        <v>35.739317253748126</v>
      </c>
      <c r="AI8471">
        <f t="shared" ca="1" si="744"/>
        <v>0.89831646380537711</v>
      </c>
      <c r="AX8471">
        <f t="shared" ca="1" si="745"/>
        <v>1.7654865963018374</v>
      </c>
    </row>
    <row r="8472" spans="1:50">
      <c r="A8472">
        <f t="shared" ca="1" si="741"/>
        <v>0.83906349930365165</v>
      </c>
      <c r="R8472">
        <f t="shared" ca="1" si="742"/>
        <v>-0.89053210503244884</v>
      </c>
      <c r="AH8472">
        <f t="shared" ca="1" si="743"/>
        <v>21.859290217922471</v>
      </c>
      <c r="AI8472">
        <f t="shared" ca="1" si="744"/>
        <v>0.60405022648044304</v>
      </c>
      <c r="AX8472">
        <f t="shared" ca="1" si="745"/>
        <v>2.4492609864882384</v>
      </c>
    </row>
    <row r="8473" spans="1:50">
      <c r="A8473">
        <f t="shared" ca="1" si="741"/>
        <v>0.21999309464611028</v>
      </c>
      <c r="R8473">
        <f t="shared" ca="1" si="742"/>
        <v>0.60613908472051359</v>
      </c>
      <c r="AH8473">
        <f t="shared" ca="1" si="743"/>
        <v>22.016076686030839</v>
      </c>
      <c r="AI8473">
        <f t="shared" ca="1" si="744"/>
        <v>0.60845001797894671</v>
      </c>
      <c r="AX8473">
        <f t="shared" ca="1" si="745"/>
        <v>8.0465092494952746</v>
      </c>
    </row>
    <row r="8474" spans="1:50">
      <c r="A8474">
        <f t="shared" ca="1" si="741"/>
        <v>0.2513182768295289</v>
      </c>
      <c r="R8474">
        <f t="shared" ca="1" si="742"/>
        <v>-0.37305344239764743</v>
      </c>
      <c r="AH8474">
        <f t="shared" ca="1" si="743"/>
        <v>12.477278354071245</v>
      </c>
      <c r="AI8474">
        <f t="shared" ca="1" si="744"/>
        <v>0.29602268014107469</v>
      </c>
      <c r="AX8474">
        <f t="shared" ca="1" si="745"/>
        <v>3.8984229277883986</v>
      </c>
    </row>
    <row r="8475" spans="1:50">
      <c r="A8475">
        <f t="shared" ca="1" si="741"/>
        <v>0.97242035908751745</v>
      </c>
      <c r="R8475">
        <f t="shared" ca="1" si="742"/>
        <v>0.13858393611301234</v>
      </c>
      <c r="AH8475">
        <f t="shared" ca="1" si="743"/>
        <v>13.415042440503058</v>
      </c>
      <c r="AI8475">
        <f t="shared" ca="1" si="744"/>
        <v>0.33077044018490365</v>
      </c>
      <c r="AX8475">
        <f t="shared" ca="1" si="745"/>
        <v>4.7129272669381521</v>
      </c>
    </row>
    <row r="8476" spans="1:50">
      <c r="A8476">
        <f t="shared" ca="1" si="741"/>
        <v>0.15695965185813165</v>
      </c>
      <c r="R8476">
        <f t="shared" ca="1" si="742"/>
        <v>0.74975579529574921</v>
      </c>
      <c r="AH8476">
        <f t="shared" ca="1" si="743"/>
        <v>28.518926716538544</v>
      </c>
      <c r="AI8476">
        <f t="shared" ca="1" si="744"/>
        <v>0.76928174529527926</v>
      </c>
      <c r="AX8476">
        <f t="shared" ca="1" si="745"/>
        <v>0.55776359080630511</v>
      </c>
    </row>
    <row r="8477" spans="1:50">
      <c r="A8477">
        <f t="shared" ca="1" si="741"/>
        <v>0.84949918204815256</v>
      </c>
      <c r="R8477">
        <f t="shared" ca="1" si="742"/>
        <v>-0.61674450383650603</v>
      </c>
      <c r="AH8477">
        <f t="shared" ca="1" si="743"/>
        <v>16.71356851522507</v>
      </c>
      <c r="AI8477">
        <f t="shared" ca="1" si="744"/>
        <v>0.44600673950469216</v>
      </c>
      <c r="AX8477">
        <f t="shared" ca="1" si="745"/>
        <v>0.96472658570566072</v>
      </c>
    </row>
    <row r="8478" spans="1:50">
      <c r="A8478">
        <f t="shared" ca="1" si="741"/>
        <v>0.21457643850668795</v>
      </c>
      <c r="R8478">
        <f t="shared" ca="1" si="742"/>
        <v>-0.221800190686886</v>
      </c>
      <c r="AH8478">
        <f t="shared" ca="1" si="743"/>
        <v>38.762522996890894</v>
      </c>
      <c r="AI8478">
        <f t="shared" ca="1" si="744"/>
        <v>0.93685955530229703</v>
      </c>
      <c r="AX8478">
        <f t="shared" ca="1" si="745"/>
        <v>0.23299542009257049</v>
      </c>
    </row>
    <row r="8479" spans="1:50">
      <c r="A8479">
        <f t="shared" ca="1" si="741"/>
        <v>3.2870887060348464E-2</v>
      </c>
      <c r="R8479">
        <f t="shared" ca="1" si="742"/>
        <v>-0.73996662548153591</v>
      </c>
      <c r="AH8479">
        <f t="shared" ca="1" si="743"/>
        <v>8.4813033154341824</v>
      </c>
      <c r="AI8479">
        <f t="shared" ca="1" si="744"/>
        <v>0.14386501185678968</v>
      </c>
      <c r="AX8479">
        <f t="shared" ca="1" si="745"/>
        <v>7.0731543700593563E-2</v>
      </c>
    </row>
    <row r="8480" spans="1:50">
      <c r="A8480">
        <f t="shared" ca="1" si="741"/>
        <v>0.50778793499069375</v>
      </c>
      <c r="R8480">
        <f t="shared" ca="1" si="742"/>
        <v>1.3890804136818815</v>
      </c>
      <c r="AH8480">
        <f t="shared" ca="1" si="743"/>
        <v>19.751913905161803</v>
      </c>
      <c r="AI8480">
        <f t="shared" ca="1" si="744"/>
        <v>0.54252664379962812</v>
      </c>
      <c r="AX8480">
        <f t="shared" ca="1" si="745"/>
        <v>1.8096270502360821E-2</v>
      </c>
    </row>
    <row r="8481" spans="1:50">
      <c r="A8481">
        <f t="shared" ca="1" si="741"/>
        <v>0.11868959240254306</v>
      </c>
      <c r="R8481">
        <f t="shared" ca="1" si="742"/>
        <v>-0.71453759280204387</v>
      </c>
      <c r="AH8481">
        <f t="shared" ca="1" si="743"/>
        <v>12.75064122431877</v>
      </c>
      <c r="AI8481">
        <f t="shared" ca="1" si="744"/>
        <v>0.30624263540028973</v>
      </c>
      <c r="AX8481">
        <f t="shared" ca="1" si="745"/>
        <v>0.87388602968438878</v>
      </c>
    </row>
    <row r="8482" spans="1:50">
      <c r="A8482">
        <f t="shared" ca="1" si="741"/>
        <v>0.35880162963557161</v>
      </c>
      <c r="R8482">
        <f t="shared" ca="1" si="742"/>
        <v>-1.9565070416816186E-2</v>
      </c>
      <c r="AH8482">
        <f t="shared" ca="1" si="743"/>
        <v>18.223660512391437</v>
      </c>
      <c r="AI8482">
        <f t="shared" ca="1" si="744"/>
        <v>0.49513212438412435</v>
      </c>
      <c r="AX8482">
        <f t="shared" ca="1" si="745"/>
        <v>7.4986832262643297</v>
      </c>
    </row>
    <row r="8483" spans="1:50">
      <c r="A8483">
        <f t="shared" ca="1" si="741"/>
        <v>0.41626637827276691</v>
      </c>
      <c r="R8483">
        <f t="shared" ca="1" si="742"/>
        <v>-0.6663509415298472</v>
      </c>
      <c r="AH8483">
        <f t="shared" ca="1" si="743"/>
        <v>8.3994621673188679</v>
      </c>
      <c r="AI8483">
        <f t="shared" ca="1" si="744"/>
        <v>0.14110192940044197</v>
      </c>
      <c r="AX8483">
        <f t="shared" ca="1" si="745"/>
        <v>1.2833805583360225</v>
      </c>
    </row>
    <row r="8484" spans="1:50">
      <c r="A8484">
        <f t="shared" ca="1" si="741"/>
        <v>5.6904880842292505E-2</v>
      </c>
      <c r="R8484">
        <f t="shared" ca="1" si="742"/>
        <v>-2.3542554497792958</v>
      </c>
      <c r="AH8484">
        <f t="shared" ca="1" si="743"/>
        <v>6.6600157687228583</v>
      </c>
      <c r="AI8484">
        <f t="shared" ca="1" si="744"/>
        <v>8.8711620079274245E-2</v>
      </c>
      <c r="AX8484">
        <f t="shared" ca="1" si="745"/>
        <v>2.9276450979608573</v>
      </c>
    </row>
    <row r="8485" spans="1:50">
      <c r="A8485">
        <f t="shared" ca="1" si="741"/>
        <v>0.88685757872573145</v>
      </c>
      <c r="R8485">
        <f t="shared" ca="1" si="742"/>
        <v>-3.6767400485206304E-2</v>
      </c>
      <c r="AH8485">
        <f t="shared" ca="1" si="743"/>
        <v>10.147545938112891</v>
      </c>
      <c r="AI8485">
        <f t="shared" ca="1" si="744"/>
        <v>0.20589095262258883</v>
      </c>
      <c r="AX8485">
        <f t="shared" ca="1" si="745"/>
        <v>6.0361464722259788</v>
      </c>
    </row>
    <row r="8486" spans="1:50">
      <c r="A8486">
        <f t="shared" ca="1" si="741"/>
        <v>9.1710984017753239E-2</v>
      </c>
      <c r="R8486">
        <f t="shared" ca="1" si="742"/>
        <v>0.55560973878656839</v>
      </c>
      <c r="AH8486">
        <f t="shared" ca="1" si="743"/>
        <v>21.531005394190657</v>
      </c>
      <c r="AI8486">
        <f t="shared" ca="1" si="744"/>
        <v>0.59475817306719936</v>
      </c>
      <c r="AX8486">
        <f t="shared" ca="1" si="745"/>
        <v>0.47773112853628563</v>
      </c>
    </row>
    <row r="8487" spans="1:50">
      <c r="A8487">
        <f t="shared" ca="1" si="741"/>
        <v>0.6714614528398487</v>
      </c>
      <c r="R8487">
        <f t="shared" ca="1" si="742"/>
        <v>-0.12273751906851331</v>
      </c>
      <c r="AH8487">
        <f t="shared" ca="1" si="743"/>
        <v>24.372136267511486</v>
      </c>
      <c r="AI8487">
        <f t="shared" ca="1" si="744"/>
        <v>0.67160630025449997</v>
      </c>
      <c r="AX8487">
        <f t="shared" ca="1" si="745"/>
        <v>1.7594227300009597</v>
      </c>
    </row>
    <row r="8488" spans="1:50">
      <c r="A8488">
        <f t="shared" ca="1" si="741"/>
        <v>0.26640887986959372</v>
      </c>
      <c r="R8488">
        <f t="shared" ca="1" si="742"/>
        <v>-0.42843424384597678</v>
      </c>
      <c r="AH8488">
        <f t="shared" ca="1" si="743"/>
        <v>10.259081613209879</v>
      </c>
      <c r="AI8488">
        <f t="shared" ca="1" si="744"/>
        <v>0.2103297028872434</v>
      </c>
      <c r="AX8488">
        <f t="shared" ca="1" si="745"/>
        <v>0.55576034992577583</v>
      </c>
    </row>
    <row r="8489" spans="1:50">
      <c r="A8489">
        <f t="shared" ca="1" si="741"/>
        <v>0.87169411606381408</v>
      </c>
      <c r="R8489">
        <f t="shared" ca="1" si="742"/>
        <v>-2.0601964893657283</v>
      </c>
      <c r="AH8489">
        <f t="shared" ca="1" si="743"/>
        <v>9.4701603165480588</v>
      </c>
      <c r="AI8489">
        <f t="shared" ca="1" si="744"/>
        <v>0.17936787284224331</v>
      </c>
      <c r="AX8489">
        <f t="shared" ca="1" si="745"/>
        <v>1.4793713837764384</v>
      </c>
    </row>
    <row r="8490" spans="1:50">
      <c r="A8490">
        <f t="shared" ca="1" si="741"/>
        <v>0.4605898286068536</v>
      </c>
      <c r="R8490">
        <f t="shared" ca="1" si="742"/>
        <v>-0.13266281222136389</v>
      </c>
      <c r="AH8490">
        <f t="shared" ca="1" si="743"/>
        <v>35.944655978306351</v>
      </c>
      <c r="AI8490">
        <f t="shared" ca="1" si="744"/>
        <v>0.90122365221592027</v>
      </c>
      <c r="AX8490">
        <f t="shared" ca="1" si="745"/>
        <v>0.12724107971706652</v>
      </c>
    </row>
    <row r="8491" spans="1:50">
      <c r="A8491">
        <f t="shared" ca="1" si="741"/>
        <v>7.630744403960743E-2</v>
      </c>
      <c r="R8491">
        <f t="shared" ca="1" si="742"/>
        <v>-1.4954636434439343</v>
      </c>
      <c r="AH8491">
        <f t="shared" ca="1" si="743"/>
        <v>11.640750549592831</v>
      </c>
      <c r="AI8491">
        <f t="shared" ca="1" si="744"/>
        <v>0.26428399080071852</v>
      </c>
      <c r="AX8491">
        <f t="shared" ca="1" si="745"/>
        <v>0.71348825118857762</v>
      </c>
    </row>
    <row r="8492" spans="1:50">
      <c r="A8492">
        <f t="shared" ca="1" si="741"/>
        <v>0.33164469995163592</v>
      </c>
      <c r="R8492">
        <f t="shared" ca="1" si="742"/>
        <v>-0.25398428202487078</v>
      </c>
      <c r="AH8492">
        <f t="shared" ca="1" si="743"/>
        <v>47.94354669221763</v>
      </c>
      <c r="AI8492">
        <f t="shared" ca="1" si="744"/>
        <v>0.99788549989645547</v>
      </c>
      <c r="AX8492">
        <f t="shared" ca="1" si="745"/>
        <v>0.39614479879090975</v>
      </c>
    </row>
    <row r="8493" spans="1:50">
      <c r="A8493">
        <f t="shared" ca="1" si="741"/>
        <v>0.23917947479846147</v>
      </c>
      <c r="R8493">
        <f t="shared" ca="1" si="742"/>
        <v>-1.7604461468126664</v>
      </c>
      <c r="AH8493">
        <f t="shared" ca="1" si="743"/>
        <v>4.2181173472163254</v>
      </c>
      <c r="AI8493">
        <f t="shared" ca="1" si="744"/>
        <v>3.558502790977458E-2</v>
      </c>
      <c r="AX8493">
        <f t="shared" ca="1" si="745"/>
        <v>2.8019036437303719</v>
      </c>
    </row>
    <row r="8494" spans="1:50">
      <c r="A8494">
        <f t="shared" ca="1" si="741"/>
        <v>2.7935920301212502E-2</v>
      </c>
      <c r="R8494">
        <f t="shared" ca="1" si="742"/>
        <v>-0.42451871472145336</v>
      </c>
      <c r="AH8494">
        <f t="shared" ca="1" si="743"/>
        <v>19.612336908697078</v>
      </c>
      <c r="AI8494">
        <f t="shared" ca="1" si="744"/>
        <v>0.53829496592473314</v>
      </c>
      <c r="AX8494">
        <f t="shared" ca="1" si="745"/>
        <v>0.22884959646437214</v>
      </c>
    </row>
    <row r="8495" spans="1:50">
      <c r="A8495">
        <f t="shared" ca="1" si="741"/>
        <v>0.83394621897332122</v>
      </c>
      <c r="R8495">
        <f t="shared" ca="1" si="742"/>
        <v>-0.7249021514300269</v>
      </c>
      <c r="AH8495">
        <f t="shared" ca="1" si="743"/>
        <v>31.969608605076481</v>
      </c>
      <c r="AI8495">
        <f t="shared" ca="1" si="744"/>
        <v>0.8374524930729339</v>
      </c>
      <c r="AX8495">
        <f t="shared" ca="1" si="745"/>
        <v>3.3245767236669224</v>
      </c>
    </row>
    <row r="8496" spans="1:50">
      <c r="A8496">
        <f t="shared" ca="1" si="741"/>
        <v>0.93805016633633242</v>
      </c>
      <c r="R8496">
        <f t="shared" ca="1" si="742"/>
        <v>1.4538379854222336</v>
      </c>
      <c r="AH8496">
        <f t="shared" ca="1" si="743"/>
        <v>10.239204672779991</v>
      </c>
      <c r="AI8496">
        <f t="shared" ca="1" si="744"/>
        <v>0.20953957747345975</v>
      </c>
      <c r="AX8496">
        <f t="shared" ca="1" si="745"/>
        <v>3.5997230799865187</v>
      </c>
    </row>
    <row r="8497" spans="1:50">
      <c r="A8497">
        <f t="shared" ca="1" si="741"/>
        <v>0.81368798535648867</v>
      </c>
      <c r="R8497">
        <f t="shared" ca="1" si="742"/>
        <v>1.6898966598315563</v>
      </c>
      <c r="AH8497">
        <f t="shared" ca="1" si="743"/>
        <v>12.17030766923309</v>
      </c>
      <c r="AI8497">
        <f t="shared" ca="1" si="744"/>
        <v>0.28445718907975759</v>
      </c>
      <c r="AX8497">
        <f t="shared" ca="1" si="745"/>
        <v>0.11315472965326162</v>
      </c>
    </row>
    <row r="8498" spans="1:50">
      <c r="A8498">
        <f t="shared" ca="1" si="741"/>
        <v>0.35411066282866888</v>
      </c>
      <c r="R8498">
        <f t="shared" ca="1" si="742"/>
        <v>-0.37695042128795142</v>
      </c>
      <c r="AH8498">
        <f t="shared" ca="1" si="743"/>
        <v>18.288745032465709</v>
      </c>
      <c r="AI8498">
        <f t="shared" ca="1" si="744"/>
        <v>0.49719815419201585</v>
      </c>
      <c r="AX8498">
        <f t="shared" ca="1" si="745"/>
        <v>2.6282206566740824</v>
      </c>
    </row>
    <row r="8499" spans="1:50">
      <c r="A8499">
        <f t="shared" ca="1" si="741"/>
        <v>6.4225012891335753E-2</v>
      </c>
      <c r="R8499">
        <f t="shared" ca="1" si="742"/>
        <v>-0.65107126623149869</v>
      </c>
      <c r="AH8499">
        <f t="shared" ca="1" si="743"/>
        <v>10.905199119359608</v>
      </c>
      <c r="AI8499">
        <f t="shared" ca="1" si="744"/>
        <v>0.23579827205153969</v>
      </c>
      <c r="AX8499">
        <f t="shared" ca="1" si="745"/>
        <v>0.56728070891128335</v>
      </c>
    </row>
    <row r="8500" spans="1:50">
      <c r="A8500">
        <f t="shared" ca="1" si="741"/>
        <v>0.28261877570460281</v>
      </c>
      <c r="R8500">
        <f t="shared" ca="1" si="742"/>
        <v>-1.4936689653498607</v>
      </c>
      <c r="AH8500">
        <f t="shared" ca="1" si="743"/>
        <v>9.5794115757850129</v>
      </c>
      <c r="AI8500">
        <f t="shared" ca="1" si="744"/>
        <v>0.18353025227656783</v>
      </c>
      <c r="AX8500">
        <f t="shared" ca="1" si="745"/>
        <v>0.38393808683111691</v>
      </c>
    </row>
    <row r="8501" spans="1:50">
      <c r="A8501">
        <f t="shared" ca="1" si="741"/>
        <v>0.56681997752413371</v>
      </c>
      <c r="R8501">
        <f t="shared" ca="1" si="742"/>
        <v>1.7372623637730269</v>
      </c>
      <c r="AH8501">
        <f t="shared" ca="1" si="743"/>
        <v>26.36208155387564</v>
      </c>
      <c r="AI8501">
        <f t="shared" ca="1" si="744"/>
        <v>0.72062440576718689</v>
      </c>
      <c r="AX8501">
        <f t="shared" ca="1" si="745"/>
        <v>0.9025221617240109</v>
      </c>
    </row>
    <row r="8502" spans="1:50">
      <c r="A8502">
        <f t="shared" ca="1" si="741"/>
        <v>0.85448106433376214</v>
      </c>
      <c r="R8502">
        <f t="shared" ca="1" si="742"/>
        <v>0.12769668571279552</v>
      </c>
      <c r="AH8502">
        <f t="shared" ca="1" si="743"/>
        <v>8.0676750715019327</v>
      </c>
      <c r="AI8502">
        <f t="shared" ca="1" si="744"/>
        <v>0.13017476211866741</v>
      </c>
      <c r="AX8502">
        <f t="shared" ca="1" si="745"/>
        <v>1.0352502915674111</v>
      </c>
    </row>
    <row r="8503" spans="1:50">
      <c r="A8503">
        <f t="shared" ca="1" si="741"/>
        <v>0.34276396147332955</v>
      </c>
      <c r="R8503">
        <f t="shared" ca="1" si="742"/>
        <v>2.042969116154477</v>
      </c>
      <c r="AH8503">
        <f t="shared" ca="1" si="743"/>
        <v>20.463774984276899</v>
      </c>
      <c r="AI8503">
        <f t="shared" ca="1" si="744"/>
        <v>0.56380570591028645</v>
      </c>
      <c r="AX8503">
        <f t="shared" ca="1" si="745"/>
        <v>1.9603885842622399</v>
      </c>
    </row>
    <row r="8504" spans="1:50">
      <c r="A8504">
        <f t="shared" ca="1" si="741"/>
        <v>0.30444994515526069</v>
      </c>
      <c r="R8504">
        <f t="shared" ca="1" si="742"/>
        <v>-0.76585555907977609</v>
      </c>
      <c r="AH8504">
        <f t="shared" ca="1" si="743"/>
        <v>20.667329861119214</v>
      </c>
      <c r="AI8504">
        <f t="shared" ca="1" si="744"/>
        <v>0.5697972312618057</v>
      </c>
      <c r="AX8504">
        <f t="shared" ca="1" si="745"/>
        <v>0.93874102882475574</v>
      </c>
    </row>
    <row r="8505" spans="1:50">
      <c r="A8505">
        <f t="shared" ca="1" si="741"/>
        <v>0.78598305911605737</v>
      </c>
      <c r="R8505">
        <f t="shared" ca="1" si="742"/>
        <v>-0.53108618115903616</v>
      </c>
      <c r="AH8505">
        <f t="shared" ca="1" si="743"/>
        <v>26.575630708018444</v>
      </c>
      <c r="AI8505">
        <f t="shared" ca="1" si="744"/>
        <v>0.72564946163643573</v>
      </c>
      <c r="AX8505">
        <f t="shared" ca="1" si="745"/>
        <v>1.5561464584925131</v>
      </c>
    </row>
    <row r="8506" spans="1:50">
      <c r="A8506">
        <f t="shared" ca="1" si="741"/>
        <v>0.98436946123401436</v>
      </c>
      <c r="R8506">
        <f t="shared" ca="1" si="742"/>
        <v>0.76938107298513825</v>
      </c>
      <c r="AH8506">
        <f t="shared" ca="1" si="743"/>
        <v>37.647904465502982</v>
      </c>
      <c r="AI8506">
        <f t="shared" ca="1" si="744"/>
        <v>0.92371286795332941</v>
      </c>
      <c r="AX8506">
        <f t="shared" ca="1" si="745"/>
        <v>0.44418282822162103</v>
      </c>
    </row>
    <row r="8507" spans="1:50">
      <c r="A8507">
        <f t="shared" ca="1" si="741"/>
        <v>0.54309557453226498</v>
      </c>
      <c r="R8507">
        <f t="shared" ca="1" si="742"/>
        <v>-1.2048964168194571</v>
      </c>
      <c r="AH8507">
        <f t="shared" ca="1" si="743"/>
        <v>34.980424005476493</v>
      </c>
      <c r="AI8507">
        <f t="shared" ca="1" si="744"/>
        <v>0.88720616847236666</v>
      </c>
      <c r="AX8507">
        <f t="shared" ca="1" si="745"/>
        <v>2.9240107482794584</v>
      </c>
    </row>
    <row r="8508" spans="1:50">
      <c r="A8508">
        <f t="shared" ca="1" si="741"/>
        <v>5.2750031658675978E-3</v>
      </c>
      <c r="R8508">
        <f t="shared" ca="1" si="742"/>
        <v>-0.88416023202268645</v>
      </c>
      <c r="AH8508">
        <f t="shared" ca="1" si="743"/>
        <v>7.1399929836918137</v>
      </c>
      <c r="AI8508">
        <f t="shared" ca="1" si="744"/>
        <v>0.10195899961433663</v>
      </c>
      <c r="AX8508">
        <f t="shared" ca="1" si="745"/>
        <v>0.75915886666096499</v>
      </c>
    </row>
    <row r="8509" spans="1:50">
      <c r="A8509">
        <f t="shared" ca="1" si="741"/>
        <v>0.70499923630653305</v>
      </c>
      <c r="R8509">
        <f t="shared" ca="1" si="742"/>
        <v>2.2620656956297159E-2</v>
      </c>
      <c r="AH8509">
        <f t="shared" ca="1" si="743"/>
        <v>39.428451215060228</v>
      </c>
      <c r="AI8509">
        <f t="shared" ca="1" si="744"/>
        <v>0.94412117814381924</v>
      </c>
      <c r="AX8509">
        <f t="shared" ca="1" si="745"/>
        <v>6.6662629813740892</v>
      </c>
    </row>
    <row r="8510" spans="1:50">
      <c r="A8510">
        <f t="shared" ca="1" si="741"/>
        <v>0.48067804139080494</v>
      </c>
      <c r="R8510">
        <f t="shared" ca="1" si="742"/>
        <v>1.5903646617288383</v>
      </c>
      <c r="AH8510">
        <f t="shared" ca="1" si="743"/>
        <v>18.841985747857642</v>
      </c>
      <c r="AI8510">
        <f t="shared" ca="1" si="744"/>
        <v>0.51458907393164688</v>
      </c>
      <c r="AX8510">
        <f t="shared" ca="1" si="745"/>
        <v>0.12512337549557048</v>
      </c>
    </row>
    <row r="8511" spans="1:50">
      <c r="A8511">
        <f t="shared" ca="1" si="741"/>
        <v>0.21193704666366464</v>
      </c>
      <c r="R8511">
        <f t="shared" ca="1" si="742"/>
        <v>-0.89052402476159453</v>
      </c>
      <c r="AH8511">
        <f t="shared" ca="1" si="743"/>
        <v>6.8328263403176503</v>
      </c>
      <c r="AI8511">
        <f t="shared" ca="1" si="744"/>
        <v>9.3375031593877389E-2</v>
      </c>
      <c r="AX8511">
        <f t="shared" ca="1" si="745"/>
        <v>3.7581591007492565</v>
      </c>
    </row>
    <row r="8512" spans="1:50">
      <c r="A8512">
        <f t="shared" ca="1" si="741"/>
        <v>0.42934816845238843</v>
      </c>
      <c r="R8512">
        <f t="shared" ca="1" si="742"/>
        <v>-1.1831597733417567</v>
      </c>
      <c r="AH8512">
        <f t="shared" ca="1" si="743"/>
        <v>11.254743409911768</v>
      </c>
      <c r="AI8512">
        <f t="shared" ca="1" si="744"/>
        <v>0.24940254588411237</v>
      </c>
      <c r="AX8512">
        <f t="shared" ca="1" si="745"/>
        <v>5.4142587585163469</v>
      </c>
    </row>
    <row r="8513" spans="1:50">
      <c r="A8513">
        <f t="shared" ca="1" si="741"/>
        <v>6.6030109356166489E-2</v>
      </c>
      <c r="R8513">
        <f t="shared" ca="1" si="742"/>
        <v>-0.96458313334027102</v>
      </c>
      <c r="AH8513">
        <f t="shared" ca="1" si="743"/>
        <v>24.756253474890116</v>
      </c>
      <c r="AI8513">
        <f t="shared" ca="1" si="744"/>
        <v>0.68137663068800125</v>
      </c>
      <c r="AX8513">
        <f t="shared" ca="1" si="745"/>
        <v>1.745149050071902</v>
      </c>
    </row>
    <row r="8514" spans="1:50">
      <c r="A8514">
        <f t="shared" ca="1" si="741"/>
        <v>0.94659631747227213</v>
      </c>
      <c r="R8514">
        <f t="shared" ca="1" si="742"/>
        <v>-0.94514815619498393</v>
      </c>
      <c r="AH8514">
        <f t="shared" ca="1" si="743"/>
        <v>11.679524226331473</v>
      </c>
      <c r="AI8514">
        <f t="shared" ca="1" si="744"/>
        <v>0.2657705682398418</v>
      </c>
      <c r="AX8514">
        <f t="shared" ca="1" si="745"/>
        <v>2.0063246156955903</v>
      </c>
    </row>
    <row r="8515" spans="1:50">
      <c r="A8515">
        <f t="shared" ref="A8515:A8578" ca="1" si="746">RAND()</f>
        <v>0.84577508233475795</v>
      </c>
      <c r="R8515">
        <f t="shared" ref="R8515:R8578" ca="1" si="747">_xlfn.NORM.INV(RAND(),0,1)</f>
        <v>2.2918256302885505</v>
      </c>
      <c r="AH8515">
        <f t="shared" ref="AH8515:AH8578" ca="1" si="748">IF(AI8515&lt;$AL$4,$AL$1+SQRT(AI8515*($AL$2-$AL$1)*($AL$3-$AL$1)),$AL$2-SQRT((1-AI8515)*($AL$2-$AL$1)*($AL$2-$AL$3)))</f>
        <v>18.390459299483521</v>
      </c>
      <c r="AI8515">
        <f t="shared" ref="AI8515:AI8578" ca="1" si="749">RAND()</f>
        <v>0.50041846835119608</v>
      </c>
      <c r="AX8515">
        <f t="shared" ref="AX8515:AX8578" ca="1" si="750">-LN(1-RAND())/$AW$2</f>
        <v>5.3328447618325354</v>
      </c>
    </row>
    <row r="8516" spans="1:50">
      <c r="A8516">
        <f t="shared" ca="1" si="746"/>
        <v>1.5677857432295772E-2</v>
      </c>
      <c r="R8516">
        <f t="shared" ca="1" si="747"/>
        <v>-1.0424223635806487</v>
      </c>
      <c r="AH8516">
        <f t="shared" ca="1" si="748"/>
        <v>27.897577609319878</v>
      </c>
      <c r="AI8516">
        <f t="shared" ca="1" si="749"/>
        <v>0.75574146223198102</v>
      </c>
      <c r="AX8516">
        <f t="shared" ca="1" si="750"/>
        <v>8.4533163536805275E-2</v>
      </c>
    </row>
    <row r="8517" spans="1:50">
      <c r="A8517">
        <f t="shared" ca="1" si="746"/>
        <v>6.7254534862703053E-2</v>
      </c>
      <c r="R8517">
        <f t="shared" ca="1" si="747"/>
        <v>-3.9032694655783524E-2</v>
      </c>
      <c r="AH8517">
        <f t="shared" ca="1" si="748"/>
        <v>27.57069793224812</v>
      </c>
      <c r="AI8517">
        <f t="shared" ca="1" si="749"/>
        <v>0.74846320437677061</v>
      </c>
      <c r="AX8517">
        <f t="shared" ca="1" si="750"/>
        <v>0.31906802713053067</v>
      </c>
    </row>
    <row r="8518" spans="1:50">
      <c r="A8518">
        <f t="shared" ca="1" si="746"/>
        <v>0.1162915803696255</v>
      </c>
      <c r="R8518">
        <f t="shared" ca="1" si="747"/>
        <v>0.36324810898321469</v>
      </c>
      <c r="AH8518">
        <f t="shared" ca="1" si="748"/>
        <v>6.7276911713297096</v>
      </c>
      <c r="AI8518">
        <f t="shared" ca="1" si="749"/>
        <v>9.0523656993575452E-2</v>
      </c>
      <c r="AX8518">
        <f t="shared" ca="1" si="750"/>
        <v>0.69766778204803537</v>
      </c>
    </row>
    <row r="8519" spans="1:50">
      <c r="A8519">
        <f t="shared" ca="1" si="746"/>
        <v>0.45252731168010907</v>
      </c>
      <c r="R8519">
        <f t="shared" ca="1" si="747"/>
        <v>-0.51015477009355925</v>
      </c>
      <c r="AH8519">
        <f t="shared" ca="1" si="748"/>
        <v>22.762371115070621</v>
      </c>
      <c r="AI8519">
        <f t="shared" ca="1" si="749"/>
        <v>0.6290557863634304</v>
      </c>
      <c r="AX8519">
        <f t="shared" ca="1" si="750"/>
        <v>0.18178761910214963</v>
      </c>
    </row>
    <row r="8520" spans="1:50">
      <c r="A8520">
        <f t="shared" ca="1" si="746"/>
        <v>0.83701104284531158</v>
      </c>
      <c r="R8520">
        <f t="shared" ca="1" si="747"/>
        <v>-0.4445445392184959</v>
      </c>
      <c r="AH8520">
        <f t="shared" ca="1" si="748"/>
        <v>28.279784133458204</v>
      </c>
      <c r="AI8520">
        <f t="shared" ca="1" si="749"/>
        <v>0.76411611135541302</v>
      </c>
      <c r="AX8520">
        <f t="shared" ca="1" si="750"/>
        <v>2.2816855675166985</v>
      </c>
    </row>
    <row r="8521" spans="1:50">
      <c r="A8521">
        <f t="shared" ca="1" si="746"/>
        <v>0.27807262358623763</v>
      </c>
      <c r="R8521">
        <f t="shared" ca="1" si="747"/>
        <v>-1.0898439627391132</v>
      </c>
      <c r="AH8521">
        <f t="shared" ca="1" si="748"/>
        <v>43.281887723597144</v>
      </c>
      <c r="AI8521">
        <f t="shared" ca="1" si="749"/>
        <v>0.97743348372082262</v>
      </c>
      <c r="AX8521">
        <f t="shared" ca="1" si="750"/>
        <v>5.0236646821725914</v>
      </c>
    </row>
    <row r="8522" spans="1:50">
      <c r="A8522">
        <f t="shared" ca="1" si="746"/>
        <v>1.9135050854794722E-2</v>
      </c>
      <c r="R8522">
        <f t="shared" ca="1" si="747"/>
        <v>-0.24288732133594329</v>
      </c>
      <c r="AH8522">
        <f t="shared" ca="1" si="748"/>
        <v>8.835453164252181</v>
      </c>
      <c r="AI8522">
        <f t="shared" ca="1" si="749"/>
        <v>0.15613046523538776</v>
      </c>
      <c r="AX8522">
        <f t="shared" ca="1" si="750"/>
        <v>3.28618403868541</v>
      </c>
    </row>
    <row r="8523" spans="1:50">
      <c r="A8523">
        <f t="shared" ca="1" si="746"/>
        <v>0.59505952872518286</v>
      </c>
      <c r="R8523">
        <f t="shared" ca="1" si="747"/>
        <v>-3.9338872056775227E-2</v>
      </c>
      <c r="AH8523">
        <f t="shared" ca="1" si="748"/>
        <v>38.316644409141063</v>
      </c>
      <c r="AI8523">
        <f t="shared" ca="1" si="749"/>
        <v>0.93174960106877258</v>
      </c>
      <c r="AX8523">
        <f t="shared" ca="1" si="750"/>
        <v>4.9485176786148655</v>
      </c>
    </row>
    <row r="8524" spans="1:50">
      <c r="A8524">
        <f t="shared" ca="1" si="746"/>
        <v>0.48902192708343328</v>
      </c>
      <c r="R8524">
        <f t="shared" ca="1" si="747"/>
        <v>0.76976649684563514</v>
      </c>
      <c r="AH8524">
        <f t="shared" ca="1" si="748"/>
        <v>3.2971653198548725</v>
      </c>
      <c r="AI8524">
        <f t="shared" ca="1" si="749"/>
        <v>2.1742598292907367E-2</v>
      </c>
      <c r="AX8524">
        <f t="shared" ca="1" si="750"/>
        <v>4.2518952720822876</v>
      </c>
    </row>
    <row r="8525" spans="1:50">
      <c r="A8525">
        <f t="shared" ca="1" si="746"/>
        <v>0.57168428056776044</v>
      </c>
      <c r="R8525">
        <f t="shared" ca="1" si="747"/>
        <v>-1.5492854328483079</v>
      </c>
      <c r="AH8525">
        <f t="shared" ca="1" si="748"/>
        <v>12.413388403511398</v>
      </c>
      <c r="AI8525">
        <f t="shared" ca="1" si="749"/>
        <v>0.29362331434735411</v>
      </c>
      <c r="AX8525">
        <f t="shared" ca="1" si="750"/>
        <v>1.0706842907457628</v>
      </c>
    </row>
    <row r="8526" spans="1:50">
      <c r="A8526">
        <f t="shared" ca="1" si="746"/>
        <v>0.57563162006893742</v>
      </c>
      <c r="R8526">
        <f t="shared" ca="1" si="747"/>
        <v>-0.49760087707735634</v>
      </c>
      <c r="AH8526">
        <f t="shared" ca="1" si="748"/>
        <v>9.0763383911523601</v>
      </c>
      <c r="AI8526">
        <f t="shared" ca="1" si="749"/>
        <v>0.16475983718141241</v>
      </c>
      <c r="AX8526">
        <f t="shared" ca="1" si="750"/>
        <v>1.9040225423631834</v>
      </c>
    </row>
    <row r="8527" spans="1:50">
      <c r="A8527">
        <f t="shared" ca="1" si="746"/>
        <v>0.78842477198430871</v>
      </c>
      <c r="R8527">
        <f t="shared" ca="1" si="747"/>
        <v>-0.31642891678157048</v>
      </c>
      <c r="AH8527">
        <f t="shared" ca="1" si="748"/>
        <v>8.4899086658107628</v>
      </c>
      <c r="AI8527">
        <f t="shared" ca="1" si="749"/>
        <v>0.14415709830761736</v>
      </c>
      <c r="AX8527">
        <f t="shared" ca="1" si="750"/>
        <v>1.4966490171139657</v>
      </c>
    </row>
    <row r="8528" spans="1:50">
      <c r="A8528">
        <f t="shared" ca="1" si="746"/>
        <v>0.37069690574280545</v>
      </c>
      <c r="R8528">
        <f t="shared" ca="1" si="747"/>
        <v>1.2178109049000916</v>
      </c>
      <c r="AH8528">
        <f t="shared" ca="1" si="748"/>
        <v>20.603928308824592</v>
      </c>
      <c r="AI8528">
        <f t="shared" ca="1" si="749"/>
        <v>0.56793548456363796</v>
      </c>
      <c r="AX8528">
        <f t="shared" ca="1" si="750"/>
        <v>5.3631334302081202</v>
      </c>
    </row>
    <row r="8529" spans="1:50">
      <c r="A8529">
        <f t="shared" ca="1" si="746"/>
        <v>0.8646698242621208</v>
      </c>
      <c r="R8529">
        <f t="shared" ca="1" si="747"/>
        <v>1.0448015403142357</v>
      </c>
      <c r="AH8529">
        <f t="shared" ca="1" si="748"/>
        <v>3.1541927096444891</v>
      </c>
      <c r="AI8529">
        <f t="shared" ca="1" si="749"/>
        <v>1.9897863299148888E-2</v>
      </c>
      <c r="AX8529">
        <f t="shared" ca="1" si="750"/>
        <v>2.6772239842795842</v>
      </c>
    </row>
    <row r="8530" spans="1:50">
      <c r="A8530">
        <f t="shared" ca="1" si="746"/>
        <v>0.40515332163573037</v>
      </c>
      <c r="R8530">
        <f t="shared" ca="1" si="747"/>
        <v>-0.28837140302617464</v>
      </c>
      <c r="AH8530">
        <f t="shared" ca="1" si="748"/>
        <v>25.817876857228885</v>
      </c>
      <c r="AI8530">
        <f t="shared" ca="1" si="749"/>
        <v>0.70761246015392687</v>
      </c>
      <c r="AX8530">
        <f t="shared" ca="1" si="750"/>
        <v>2.4561794558467551</v>
      </c>
    </row>
    <row r="8531" spans="1:50">
      <c r="A8531">
        <f t="shared" ca="1" si="746"/>
        <v>6.3711450578453399E-2</v>
      </c>
      <c r="R8531">
        <f t="shared" ca="1" si="747"/>
        <v>0.43254789923398634</v>
      </c>
      <c r="AH8531">
        <f t="shared" ca="1" si="748"/>
        <v>15.094087138373538</v>
      </c>
      <c r="AI8531">
        <f t="shared" ca="1" si="749"/>
        <v>0.39078862364827016</v>
      </c>
      <c r="AX8531">
        <f t="shared" ca="1" si="750"/>
        <v>0.38017514221492132</v>
      </c>
    </row>
    <row r="8532" spans="1:50">
      <c r="A8532">
        <f t="shared" ca="1" si="746"/>
        <v>0.40597644439341674</v>
      </c>
      <c r="R8532">
        <f t="shared" ca="1" si="747"/>
        <v>0.61080189052559053</v>
      </c>
      <c r="AH8532">
        <f t="shared" ca="1" si="748"/>
        <v>31.92452979825244</v>
      </c>
      <c r="AI8532">
        <f t="shared" ca="1" si="749"/>
        <v>0.83663868849286804</v>
      </c>
      <c r="AX8532">
        <f t="shared" ca="1" si="750"/>
        <v>1.2498231576001251</v>
      </c>
    </row>
    <row r="8533" spans="1:50">
      <c r="A8533">
        <f t="shared" ca="1" si="746"/>
        <v>0.90012419970673807</v>
      </c>
      <c r="R8533">
        <f t="shared" ca="1" si="747"/>
        <v>-0.14687184217284877</v>
      </c>
      <c r="AH8533">
        <f t="shared" ca="1" si="748"/>
        <v>17.545133219636384</v>
      </c>
      <c r="AI8533">
        <f t="shared" ca="1" si="749"/>
        <v>0.47334081113442517</v>
      </c>
      <c r="AX8533">
        <f t="shared" ca="1" si="750"/>
        <v>1.3416168982570063</v>
      </c>
    </row>
    <row r="8534" spans="1:50">
      <c r="A8534">
        <f t="shared" ca="1" si="746"/>
        <v>0.94461925371148403</v>
      </c>
      <c r="R8534">
        <f t="shared" ca="1" si="747"/>
        <v>1.6479284474420188</v>
      </c>
      <c r="AH8534">
        <f t="shared" ca="1" si="748"/>
        <v>36.56191320444605</v>
      </c>
      <c r="AI8534">
        <f t="shared" ca="1" si="749"/>
        <v>0.90970891163757928</v>
      </c>
      <c r="AX8534">
        <f t="shared" ca="1" si="750"/>
        <v>1.6728725139532568</v>
      </c>
    </row>
    <row r="8535" spans="1:50">
      <c r="A8535">
        <f t="shared" ca="1" si="746"/>
        <v>0.1095527869656765</v>
      </c>
      <c r="R8535">
        <f t="shared" ca="1" si="747"/>
        <v>0.79546673306507787</v>
      </c>
      <c r="AH8535">
        <f t="shared" ca="1" si="748"/>
        <v>14.728879411087675</v>
      </c>
      <c r="AI8535">
        <f t="shared" ca="1" si="749"/>
        <v>0.37797402620120257</v>
      </c>
      <c r="AX8535">
        <f t="shared" ca="1" si="750"/>
        <v>1.2853379575213354E-2</v>
      </c>
    </row>
    <row r="8536" spans="1:50">
      <c r="A8536">
        <f t="shared" ca="1" si="746"/>
        <v>0.93669419980424762</v>
      </c>
      <c r="R8536">
        <f t="shared" ca="1" si="747"/>
        <v>-1.2389697232586221</v>
      </c>
      <c r="AH8536">
        <f t="shared" ca="1" si="748"/>
        <v>34.822904209268629</v>
      </c>
      <c r="AI8536">
        <f t="shared" ca="1" si="749"/>
        <v>0.88482788167948201</v>
      </c>
      <c r="AX8536">
        <f t="shared" ca="1" si="750"/>
        <v>3.6931017865753457</v>
      </c>
    </row>
    <row r="8537" spans="1:50">
      <c r="A8537">
        <f t="shared" ca="1" si="746"/>
        <v>0.42272705971191848</v>
      </c>
      <c r="R8537">
        <f t="shared" ca="1" si="747"/>
        <v>-1.3092509974326136</v>
      </c>
      <c r="AH8537">
        <f t="shared" ca="1" si="748"/>
        <v>42.908853467831776</v>
      </c>
      <c r="AI8537">
        <f t="shared" ca="1" si="749"/>
        <v>0.97485782042965929</v>
      </c>
      <c r="AX8537">
        <f t="shared" ca="1" si="750"/>
        <v>0.63204742785517531</v>
      </c>
    </row>
    <row r="8538" spans="1:50">
      <c r="A8538">
        <f t="shared" ca="1" si="746"/>
        <v>0.57642216923476808</v>
      </c>
      <c r="R8538">
        <f t="shared" ca="1" si="747"/>
        <v>0.23301903586448841</v>
      </c>
      <c r="AH8538">
        <f t="shared" ca="1" si="748"/>
        <v>12.004250254926838</v>
      </c>
      <c r="AI8538">
        <f t="shared" ca="1" si="749"/>
        <v>0.27816150065488643</v>
      </c>
      <c r="AX8538">
        <f t="shared" ca="1" si="750"/>
        <v>3.0901089766117953</v>
      </c>
    </row>
    <row r="8539" spans="1:50">
      <c r="A8539">
        <f t="shared" ca="1" si="746"/>
        <v>0.59559524057979951</v>
      </c>
      <c r="R8539">
        <f t="shared" ca="1" si="747"/>
        <v>2.0235196797772446</v>
      </c>
      <c r="AH8539">
        <f t="shared" ca="1" si="748"/>
        <v>24.659802530667978</v>
      </c>
      <c r="AI8539">
        <f t="shared" ca="1" si="749"/>
        <v>0.67893719610762948</v>
      </c>
      <c r="AX8539">
        <f t="shared" ca="1" si="750"/>
        <v>4.381216079147662</v>
      </c>
    </row>
    <row r="8540" spans="1:50">
      <c r="A8540">
        <f t="shared" ca="1" si="746"/>
        <v>0.54583848456652317</v>
      </c>
      <c r="R8540">
        <f t="shared" ca="1" si="747"/>
        <v>0.45277512501886824</v>
      </c>
      <c r="AH8540">
        <f t="shared" ca="1" si="748"/>
        <v>7.6588284614111917</v>
      </c>
      <c r="AI8540">
        <f t="shared" ca="1" si="749"/>
        <v>0.11731530680264424</v>
      </c>
      <c r="AX8540">
        <f t="shared" ca="1" si="750"/>
        <v>2.8704086585865167</v>
      </c>
    </row>
    <row r="8541" spans="1:50">
      <c r="A8541">
        <f t="shared" ca="1" si="746"/>
        <v>1.7755356023720692E-2</v>
      </c>
      <c r="R8541">
        <f t="shared" ca="1" si="747"/>
        <v>1.2258614792734188</v>
      </c>
      <c r="AH8541">
        <f t="shared" ca="1" si="748"/>
        <v>8.0562295697400454</v>
      </c>
      <c r="AI8541">
        <f t="shared" ca="1" si="749"/>
        <v>0.12980566976070773</v>
      </c>
      <c r="AX8541">
        <f t="shared" ca="1" si="750"/>
        <v>3.6496751235085196</v>
      </c>
    </row>
    <row r="8542" spans="1:50">
      <c r="A8542">
        <f t="shared" ca="1" si="746"/>
        <v>0.63463749343777376</v>
      </c>
      <c r="R8542">
        <f t="shared" ca="1" si="747"/>
        <v>-2.2540359846508604</v>
      </c>
      <c r="AH8542">
        <f t="shared" ca="1" si="748"/>
        <v>12.948638731605236</v>
      </c>
      <c r="AI8542">
        <f t="shared" ca="1" si="749"/>
        <v>0.31359831407944816</v>
      </c>
      <c r="AX8542">
        <f t="shared" ca="1" si="750"/>
        <v>0.71186311723543561</v>
      </c>
    </row>
    <row r="8543" spans="1:50">
      <c r="A8543">
        <f t="shared" ca="1" si="746"/>
        <v>0.4031530239921931</v>
      </c>
      <c r="R8543">
        <f t="shared" ca="1" si="747"/>
        <v>-2.6895308076224266E-2</v>
      </c>
      <c r="AH8543">
        <f t="shared" ca="1" si="748"/>
        <v>32.974295078554348</v>
      </c>
      <c r="AI8543">
        <f t="shared" ca="1" si="749"/>
        <v>0.85506268596393065</v>
      </c>
      <c r="AX8543">
        <f t="shared" ca="1" si="750"/>
        <v>2.1041635321230268</v>
      </c>
    </row>
    <row r="8544" spans="1:50">
      <c r="A8544">
        <f t="shared" ca="1" si="746"/>
        <v>0.6417909745904179</v>
      </c>
      <c r="R8544">
        <f t="shared" ca="1" si="747"/>
        <v>-1.1121107998973128</v>
      </c>
      <c r="AH8544">
        <f t="shared" ca="1" si="748"/>
        <v>32.314960848235444</v>
      </c>
      <c r="AI8544">
        <f t="shared" ca="1" si="749"/>
        <v>0.84361969510027746</v>
      </c>
      <c r="AX8544">
        <f t="shared" ca="1" si="750"/>
        <v>0.22049444974950921</v>
      </c>
    </row>
    <row r="8545" spans="1:50">
      <c r="A8545">
        <f t="shared" ca="1" si="746"/>
        <v>0.88858525006875044</v>
      </c>
      <c r="R8545">
        <f t="shared" ca="1" si="747"/>
        <v>-0.10331623877078445</v>
      </c>
      <c r="AH8545">
        <f t="shared" ca="1" si="748"/>
        <v>5.0301251673427219</v>
      </c>
      <c r="AI8545">
        <f t="shared" ca="1" si="749"/>
        <v>5.0604318398269288E-2</v>
      </c>
      <c r="AX8545">
        <f t="shared" ca="1" si="750"/>
        <v>0.34532119132155592</v>
      </c>
    </row>
    <row r="8546" spans="1:50">
      <c r="A8546">
        <f t="shared" ca="1" si="746"/>
        <v>0.50469587684484185</v>
      </c>
      <c r="R8546">
        <f t="shared" ca="1" si="747"/>
        <v>0.86278630806059109</v>
      </c>
      <c r="AH8546">
        <f t="shared" ca="1" si="748"/>
        <v>34.660410071566119</v>
      </c>
      <c r="AI8546">
        <f t="shared" ca="1" si="749"/>
        <v>0.88234849041374497</v>
      </c>
      <c r="AX8546">
        <f t="shared" ca="1" si="750"/>
        <v>0.71092401338214462</v>
      </c>
    </row>
    <row r="8547" spans="1:50">
      <c r="A8547">
        <f t="shared" ca="1" si="746"/>
        <v>0.50269076042488803</v>
      </c>
      <c r="R8547">
        <f t="shared" ca="1" si="747"/>
        <v>0.59657986149698583</v>
      </c>
      <c r="AH8547">
        <f t="shared" ca="1" si="748"/>
        <v>32.24357666022452</v>
      </c>
      <c r="AI8547">
        <f t="shared" ca="1" si="749"/>
        <v>0.84235471508933835</v>
      </c>
      <c r="AX8547">
        <f t="shared" ca="1" si="750"/>
        <v>2.9633240855955054</v>
      </c>
    </row>
    <row r="8548" spans="1:50">
      <c r="A8548">
        <f t="shared" ca="1" si="746"/>
        <v>0.1789512256334076</v>
      </c>
      <c r="R8548">
        <f t="shared" ca="1" si="747"/>
        <v>-0.26909026234661682</v>
      </c>
      <c r="AH8548">
        <f t="shared" ca="1" si="748"/>
        <v>11.593714653110574</v>
      </c>
      <c r="AI8548">
        <f t="shared" ca="1" si="749"/>
        <v>0.26247862292665314</v>
      </c>
      <c r="AX8548">
        <f t="shared" ca="1" si="750"/>
        <v>1.6966397768362635</v>
      </c>
    </row>
    <row r="8549" spans="1:50">
      <c r="A8549">
        <f t="shared" ca="1" si="746"/>
        <v>0.15668964801186425</v>
      </c>
      <c r="R8549">
        <f t="shared" ca="1" si="747"/>
        <v>-2.6874707833422513</v>
      </c>
      <c r="AH8549">
        <f t="shared" ca="1" si="748"/>
        <v>26.141488326906881</v>
      </c>
      <c r="AI8549">
        <f t="shared" ca="1" si="749"/>
        <v>0.7153857103724397</v>
      </c>
      <c r="AX8549">
        <f t="shared" ca="1" si="750"/>
        <v>0.33356505037245798</v>
      </c>
    </row>
    <row r="8550" spans="1:50">
      <c r="A8550">
        <f t="shared" ca="1" si="746"/>
        <v>0.12021721049121392</v>
      </c>
      <c r="R8550">
        <f t="shared" ca="1" si="747"/>
        <v>1.6555980391580123</v>
      </c>
      <c r="AH8550">
        <f t="shared" ca="1" si="748"/>
        <v>17.927829285114527</v>
      </c>
      <c r="AI8550">
        <f t="shared" ca="1" si="749"/>
        <v>0.48568793281762135</v>
      </c>
      <c r="AX8550">
        <f t="shared" ca="1" si="750"/>
        <v>9.0470979051555833</v>
      </c>
    </row>
    <row r="8551" spans="1:50">
      <c r="A8551">
        <f t="shared" ca="1" si="746"/>
        <v>0.8558814752040087</v>
      </c>
      <c r="R8551">
        <f t="shared" ca="1" si="747"/>
        <v>-1.7142644259864275</v>
      </c>
      <c r="AH8551">
        <f t="shared" ca="1" si="748"/>
        <v>24.331986652976283</v>
      </c>
      <c r="AI8551">
        <f t="shared" ca="1" si="749"/>
        <v>0.6705765454085062</v>
      </c>
      <c r="AX8551">
        <f t="shared" ca="1" si="750"/>
        <v>1.0515344159879689</v>
      </c>
    </row>
    <row r="8552" spans="1:50">
      <c r="A8552">
        <f t="shared" ca="1" si="746"/>
        <v>0.42185862602165358</v>
      </c>
      <c r="R8552">
        <f t="shared" ca="1" si="747"/>
        <v>-1.6649256269141646</v>
      </c>
      <c r="AH8552">
        <f t="shared" ca="1" si="748"/>
        <v>11.089787158914973</v>
      </c>
      <c r="AI8552">
        <f t="shared" ca="1" si="749"/>
        <v>0.242997668330731</v>
      </c>
      <c r="AX8552">
        <f t="shared" ca="1" si="750"/>
        <v>2.2129944847261727</v>
      </c>
    </row>
    <row r="8553" spans="1:50">
      <c r="A8553">
        <f t="shared" ca="1" si="746"/>
        <v>0.69557640962721912</v>
      </c>
      <c r="R8553">
        <f t="shared" ca="1" si="747"/>
        <v>-0.54282314167662171</v>
      </c>
      <c r="AH8553">
        <f t="shared" ca="1" si="748"/>
        <v>17.308829170697614</v>
      </c>
      <c r="AI8553">
        <f t="shared" ca="1" si="749"/>
        <v>0.46564367490468439</v>
      </c>
      <c r="AX8553">
        <f t="shared" ca="1" si="750"/>
        <v>0.21731706838035633</v>
      </c>
    </row>
    <row r="8554" spans="1:50">
      <c r="A8554">
        <f t="shared" ca="1" si="746"/>
        <v>0.95648548661441468</v>
      </c>
      <c r="R8554">
        <f t="shared" ca="1" si="747"/>
        <v>-0.63803214428240662</v>
      </c>
      <c r="AH8554">
        <f t="shared" ca="1" si="748"/>
        <v>23.888931560090175</v>
      </c>
      <c r="AI8554">
        <f t="shared" ca="1" si="749"/>
        <v>0.65910605246317255</v>
      </c>
      <c r="AX8554">
        <f t="shared" ca="1" si="750"/>
        <v>1.4329851192048677</v>
      </c>
    </row>
    <row r="8555" spans="1:50">
      <c r="A8555">
        <f t="shared" ca="1" si="746"/>
        <v>0.49102470270737308</v>
      </c>
      <c r="R8555">
        <f t="shared" ca="1" si="747"/>
        <v>-0.17182200062372427</v>
      </c>
      <c r="AH8555">
        <f t="shared" ca="1" si="748"/>
        <v>7.3174915716956948</v>
      </c>
      <c r="AI8555">
        <f t="shared" ca="1" si="749"/>
        <v>0.10709136580367506</v>
      </c>
      <c r="AX8555">
        <f t="shared" ca="1" si="750"/>
        <v>4.8707842851732428</v>
      </c>
    </row>
    <row r="8556" spans="1:50">
      <c r="A8556">
        <f t="shared" ca="1" si="746"/>
        <v>0.57830570428135109</v>
      </c>
      <c r="R8556">
        <f t="shared" ca="1" si="747"/>
        <v>-0.52846596901226917</v>
      </c>
      <c r="AH8556">
        <f t="shared" ca="1" si="748"/>
        <v>33.148010595715064</v>
      </c>
      <c r="AI8556">
        <f t="shared" ca="1" si="749"/>
        <v>0.85800522655893419</v>
      </c>
      <c r="AX8556">
        <f t="shared" ca="1" si="750"/>
        <v>1.8588260125141227</v>
      </c>
    </row>
    <row r="8557" spans="1:50">
      <c r="A8557">
        <f t="shared" ca="1" si="746"/>
        <v>0.59877946199500043</v>
      </c>
      <c r="R8557">
        <f t="shared" ca="1" si="747"/>
        <v>0.57277914073595271</v>
      </c>
      <c r="AH8557">
        <f t="shared" ca="1" si="748"/>
        <v>28.470135154199763</v>
      </c>
      <c r="AI8557">
        <f t="shared" ca="1" si="749"/>
        <v>0.76823245986078759</v>
      </c>
      <c r="AX8557">
        <f t="shared" ca="1" si="750"/>
        <v>1.6503052842122905</v>
      </c>
    </row>
    <row r="8558" spans="1:50">
      <c r="A8558">
        <f t="shared" ca="1" si="746"/>
        <v>0.94944766746759635</v>
      </c>
      <c r="R8558">
        <f t="shared" ca="1" si="747"/>
        <v>0.98341159202675665</v>
      </c>
      <c r="AH8558">
        <f t="shared" ca="1" si="748"/>
        <v>16.514407677912708</v>
      </c>
      <c r="AI8558">
        <f t="shared" ca="1" si="749"/>
        <v>0.43935755341948435</v>
      </c>
      <c r="AX8558">
        <f t="shared" ca="1" si="750"/>
        <v>5.0617540476858514</v>
      </c>
    </row>
    <row r="8559" spans="1:50">
      <c r="A8559">
        <f t="shared" ca="1" si="746"/>
        <v>0.46555910728986738</v>
      </c>
      <c r="R8559">
        <f t="shared" ca="1" si="747"/>
        <v>0.65440479706613186</v>
      </c>
      <c r="AH8559">
        <f t="shared" ca="1" si="748"/>
        <v>28.374183407259206</v>
      </c>
      <c r="AI8559">
        <f t="shared" ca="1" si="749"/>
        <v>0.7661620283485685</v>
      </c>
      <c r="AX8559">
        <f t="shared" ca="1" si="750"/>
        <v>0.52717614211013852</v>
      </c>
    </row>
    <row r="8560" spans="1:50">
      <c r="A8560">
        <f t="shared" ca="1" si="746"/>
        <v>0.94584148996499884</v>
      </c>
      <c r="R8560">
        <f t="shared" ca="1" si="747"/>
        <v>-1.3229765216058953</v>
      </c>
      <c r="AH8560">
        <f t="shared" ca="1" si="748"/>
        <v>18.286428811279002</v>
      </c>
      <c r="AI8560">
        <f t="shared" ca="1" si="749"/>
        <v>0.49712470122896268</v>
      </c>
      <c r="AX8560">
        <f t="shared" ca="1" si="750"/>
        <v>3.5421984701659577</v>
      </c>
    </row>
    <row r="8561" spans="1:50">
      <c r="A8561">
        <f t="shared" ca="1" si="746"/>
        <v>0.32442458466817581</v>
      </c>
      <c r="R8561">
        <f t="shared" ca="1" si="747"/>
        <v>-0.31147524111718733</v>
      </c>
      <c r="AH8561">
        <f t="shared" ca="1" si="748"/>
        <v>8.4643885518865645</v>
      </c>
      <c r="AI8561">
        <f t="shared" ca="1" si="749"/>
        <v>0.14329174711461667</v>
      </c>
      <c r="AX8561">
        <f t="shared" ca="1" si="750"/>
        <v>0.45587673098170112</v>
      </c>
    </row>
    <row r="8562" spans="1:50">
      <c r="A8562">
        <f t="shared" ca="1" si="746"/>
        <v>0.28036357488658703</v>
      </c>
      <c r="R8562">
        <f t="shared" ca="1" si="747"/>
        <v>0.30525133863111714</v>
      </c>
      <c r="AH8562">
        <f t="shared" ca="1" si="748"/>
        <v>39.82498023237946</v>
      </c>
      <c r="AI8562">
        <f t="shared" ca="1" si="749"/>
        <v>0.94823448636426566</v>
      </c>
      <c r="AX8562">
        <f t="shared" ca="1" si="750"/>
        <v>2.7617951036797881</v>
      </c>
    </row>
    <row r="8563" spans="1:50">
      <c r="A8563">
        <f t="shared" ca="1" si="746"/>
        <v>0.54546530725727393</v>
      </c>
      <c r="R8563">
        <f t="shared" ca="1" si="747"/>
        <v>0.31136073737880871</v>
      </c>
      <c r="AH8563">
        <f t="shared" ca="1" si="748"/>
        <v>4.4989544056342563</v>
      </c>
      <c r="AI8563">
        <f t="shared" ca="1" si="749"/>
        <v>4.0481181487951767E-2</v>
      </c>
      <c r="AX8563">
        <f t="shared" ca="1" si="750"/>
        <v>0.12654411508769456</v>
      </c>
    </row>
    <row r="8564" spans="1:50">
      <c r="A8564">
        <f t="shared" ca="1" si="746"/>
        <v>0.99720661285248879</v>
      </c>
      <c r="R8564">
        <f t="shared" ca="1" si="747"/>
        <v>-0.26572659726326031</v>
      </c>
      <c r="AH8564">
        <f t="shared" ca="1" si="748"/>
        <v>17.491692457021905</v>
      </c>
      <c r="AI8564">
        <f t="shared" ca="1" si="749"/>
        <v>0.4716049703455768</v>
      </c>
      <c r="AX8564">
        <f t="shared" ca="1" si="750"/>
        <v>0.40641645811309191</v>
      </c>
    </row>
    <row r="8565" spans="1:50">
      <c r="A8565">
        <f t="shared" ca="1" si="746"/>
        <v>0.37575820632822332</v>
      </c>
      <c r="R8565">
        <f t="shared" ca="1" si="747"/>
        <v>0.9495964860978876</v>
      </c>
      <c r="AH8565">
        <f t="shared" ca="1" si="748"/>
        <v>26.687811281061208</v>
      </c>
      <c r="AI8565">
        <f t="shared" ca="1" si="749"/>
        <v>0.7282709285662915</v>
      </c>
      <c r="AX8565">
        <f t="shared" ca="1" si="750"/>
        <v>5.3090464237598844</v>
      </c>
    </row>
    <row r="8566" spans="1:50">
      <c r="A8566">
        <f t="shared" ca="1" si="746"/>
        <v>0.71202861533416506</v>
      </c>
      <c r="R8566">
        <f t="shared" ca="1" si="747"/>
        <v>-0.63102385706365771</v>
      </c>
      <c r="AH8566">
        <f t="shared" ca="1" si="748"/>
        <v>5.3421836744875053</v>
      </c>
      <c r="AI8566">
        <f t="shared" ca="1" si="749"/>
        <v>5.7077852823921638E-2</v>
      </c>
      <c r="AX8566">
        <f t="shared" ca="1" si="750"/>
        <v>5.4340000334595331</v>
      </c>
    </row>
    <row r="8567" spans="1:50">
      <c r="A8567">
        <f t="shared" ca="1" si="746"/>
        <v>0.32602711176124577</v>
      </c>
      <c r="R8567">
        <f t="shared" ca="1" si="747"/>
        <v>-1.9327646081002994</v>
      </c>
      <c r="AH8567">
        <f t="shared" ca="1" si="748"/>
        <v>18.480612652376461</v>
      </c>
      <c r="AI8567">
        <f t="shared" ca="1" si="749"/>
        <v>0.50326411061523468</v>
      </c>
      <c r="AX8567">
        <f t="shared" ca="1" si="750"/>
        <v>0.16740307614066008</v>
      </c>
    </row>
    <row r="8568" spans="1:50">
      <c r="A8568">
        <f t="shared" ca="1" si="746"/>
        <v>0.49426577157098406</v>
      </c>
      <c r="R8568">
        <f t="shared" ca="1" si="747"/>
        <v>-0.19379415448667206</v>
      </c>
      <c r="AH8568">
        <f t="shared" ca="1" si="748"/>
        <v>15.88161945563084</v>
      </c>
      <c r="AI8568">
        <f t="shared" ca="1" si="749"/>
        <v>0.41796805451480601</v>
      </c>
      <c r="AX8568">
        <f t="shared" ca="1" si="750"/>
        <v>0.81477732118488344</v>
      </c>
    </row>
    <row r="8569" spans="1:50">
      <c r="A8569">
        <f t="shared" ca="1" si="746"/>
        <v>0.22948008043435275</v>
      </c>
      <c r="R8569">
        <f t="shared" ca="1" si="747"/>
        <v>-0.54273830444810622</v>
      </c>
      <c r="AH8569">
        <f t="shared" ca="1" si="748"/>
        <v>22.023170630681065</v>
      </c>
      <c r="AI8569">
        <f t="shared" ca="1" si="749"/>
        <v>0.60864850922000679</v>
      </c>
      <c r="AX8569">
        <f t="shared" ca="1" si="750"/>
        <v>0.33010747836666132</v>
      </c>
    </row>
    <row r="8570" spans="1:50">
      <c r="A8570">
        <f t="shared" ca="1" si="746"/>
        <v>0.26479260003194272</v>
      </c>
      <c r="R8570">
        <f t="shared" ca="1" si="747"/>
        <v>1.3600241531601056</v>
      </c>
      <c r="AH8570">
        <f t="shared" ca="1" si="748"/>
        <v>7.2558163525376909</v>
      </c>
      <c r="AI8570">
        <f t="shared" ca="1" si="749"/>
        <v>0.10529374188350671</v>
      </c>
      <c r="AX8570">
        <f t="shared" ca="1" si="750"/>
        <v>0.30073275753958445</v>
      </c>
    </row>
    <row r="8571" spans="1:50">
      <c r="A8571">
        <f t="shared" ca="1" si="746"/>
        <v>0.23954539693194576</v>
      </c>
      <c r="R8571">
        <f t="shared" ca="1" si="747"/>
        <v>0.40910633929365064</v>
      </c>
      <c r="AH8571">
        <f t="shared" ca="1" si="748"/>
        <v>19.149764565814536</v>
      </c>
      <c r="AI8571">
        <f t="shared" ca="1" si="749"/>
        <v>0.52413148682766386</v>
      </c>
      <c r="AX8571">
        <f t="shared" ca="1" si="750"/>
        <v>0.91952217165690631</v>
      </c>
    </row>
    <row r="8572" spans="1:50">
      <c r="A8572">
        <f t="shared" ca="1" si="746"/>
        <v>0.30358268271929523</v>
      </c>
      <c r="R8572">
        <f t="shared" ca="1" si="747"/>
        <v>0.27431270785657014</v>
      </c>
      <c r="AH8572">
        <f t="shared" ca="1" si="748"/>
        <v>26.313595376782665</v>
      </c>
      <c r="AI8572">
        <f t="shared" ca="1" si="749"/>
        <v>0.71947711801261427</v>
      </c>
      <c r="AX8572">
        <f t="shared" ca="1" si="750"/>
        <v>1.1358033175550255</v>
      </c>
    </row>
    <row r="8573" spans="1:50">
      <c r="A8573">
        <f t="shared" ca="1" si="746"/>
        <v>0.69274074401280461</v>
      </c>
      <c r="R8573">
        <f t="shared" ca="1" si="747"/>
        <v>0.46608556520186106</v>
      </c>
      <c r="AH8573">
        <f t="shared" ca="1" si="748"/>
        <v>11.104251298235816</v>
      </c>
      <c r="AI8573">
        <f t="shared" ca="1" si="749"/>
        <v>0.24356036646460488</v>
      </c>
      <c r="AX8573">
        <f t="shared" ca="1" si="750"/>
        <v>0.49456436738588433</v>
      </c>
    </row>
    <row r="8574" spans="1:50">
      <c r="A8574">
        <f t="shared" ca="1" si="746"/>
        <v>0.62123619670137487</v>
      </c>
      <c r="R8574">
        <f t="shared" ca="1" si="747"/>
        <v>0.54950517323817816</v>
      </c>
      <c r="AH8574">
        <f t="shared" ca="1" si="748"/>
        <v>37.451210064244577</v>
      </c>
      <c r="AI8574">
        <f t="shared" ca="1" si="749"/>
        <v>0.92126393557414166</v>
      </c>
      <c r="AX8574">
        <f t="shared" ca="1" si="750"/>
        <v>2.6832442841314736</v>
      </c>
    </row>
    <row r="8575" spans="1:50">
      <c r="A8575">
        <f t="shared" ca="1" si="746"/>
        <v>0.88992650216023905</v>
      </c>
      <c r="R8575">
        <f t="shared" ca="1" si="747"/>
        <v>0.46101104727912312</v>
      </c>
      <c r="AH8575">
        <f t="shared" ca="1" si="748"/>
        <v>15.807823714772105</v>
      </c>
      <c r="AI8575">
        <f t="shared" ca="1" si="749"/>
        <v>0.41544754043994958</v>
      </c>
      <c r="AX8575">
        <f t="shared" ca="1" si="750"/>
        <v>0.30142934085171647</v>
      </c>
    </row>
    <row r="8576" spans="1:50">
      <c r="A8576">
        <f t="shared" ca="1" si="746"/>
        <v>8.7770902904176218E-2</v>
      </c>
      <c r="R8576">
        <f t="shared" ca="1" si="747"/>
        <v>0.38186270673273015</v>
      </c>
      <c r="AH8576">
        <f t="shared" ca="1" si="748"/>
        <v>45.28290759695242</v>
      </c>
      <c r="AI8576">
        <f t="shared" ca="1" si="749"/>
        <v>0.98887451963055539</v>
      </c>
      <c r="AX8576">
        <f t="shared" ca="1" si="750"/>
        <v>0.47048741558151136</v>
      </c>
    </row>
    <row r="8577" spans="1:50">
      <c r="A8577">
        <f t="shared" ca="1" si="746"/>
        <v>0.15461890006967272</v>
      </c>
      <c r="R8577">
        <f t="shared" ca="1" si="747"/>
        <v>-0.11310916724993399</v>
      </c>
      <c r="AH8577">
        <f t="shared" ca="1" si="748"/>
        <v>23.307927642473025</v>
      </c>
      <c r="AI8577">
        <f t="shared" ca="1" si="749"/>
        <v>0.64376663663027223</v>
      </c>
      <c r="AX8577">
        <f t="shared" ca="1" si="750"/>
        <v>0.52647910720869595</v>
      </c>
    </row>
    <row r="8578" spans="1:50">
      <c r="A8578">
        <f t="shared" ca="1" si="746"/>
        <v>0.86897463472060399</v>
      </c>
      <c r="R8578">
        <f t="shared" ca="1" si="747"/>
        <v>-1.3350115038853128</v>
      </c>
      <c r="AH8578">
        <f t="shared" ca="1" si="748"/>
        <v>12.918621462207916</v>
      </c>
      <c r="AI8578">
        <f t="shared" ca="1" si="749"/>
        <v>0.31248568286848644</v>
      </c>
      <c r="AX8578">
        <f t="shared" ca="1" si="750"/>
        <v>2.9480567694575011</v>
      </c>
    </row>
    <row r="8579" spans="1:50">
      <c r="A8579">
        <f t="shared" ref="A8579:A8642" ca="1" si="751">RAND()</f>
        <v>0.86679894830207349</v>
      </c>
      <c r="R8579">
        <f t="shared" ref="R8579:R8642" ca="1" si="752">_xlfn.NORM.INV(RAND(),0,1)</f>
        <v>0.84675584923095681</v>
      </c>
      <c r="AH8579">
        <f t="shared" ref="AH8579:AH8642" ca="1" si="753">IF(AI8579&lt;$AL$4,$AL$1+SQRT(AI8579*($AL$2-$AL$1)*($AL$3-$AL$1)),$AL$2-SQRT((1-AI8579)*($AL$2-$AL$1)*($AL$2-$AL$3)))</f>
        <v>17.685353721882969</v>
      </c>
      <c r="AI8579">
        <f t="shared" ref="AI8579:AI8642" ca="1" si="754">RAND()</f>
        <v>0.47788181796008866</v>
      </c>
      <c r="AX8579">
        <f t="shared" ref="AX8579:AX8642" ca="1" si="755">-LN(1-RAND())/$AW$2</f>
        <v>0.20033732732157533</v>
      </c>
    </row>
    <row r="8580" spans="1:50">
      <c r="A8580">
        <f t="shared" ca="1" si="751"/>
        <v>0.53327490156029433</v>
      </c>
      <c r="R8580">
        <f t="shared" ca="1" si="752"/>
        <v>-1.2780820938768598</v>
      </c>
      <c r="AH8580">
        <f t="shared" ca="1" si="753"/>
        <v>4.8861854866570118</v>
      </c>
      <c r="AI8580">
        <f t="shared" ca="1" si="754"/>
        <v>4.7749617220035234E-2</v>
      </c>
      <c r="AX8580">
        <f t="shared" ca="1" si="755"/>
        <v>0.45973808127959875</v>
      </c>
    </row>
    <row r="8581" spans="1:50">
      <c r="A8581">
        <f t="shared" ca="1" si="751"/>
        <v>0.5528630852560632</v>
      </c>
      <c r="R8581">
        <f t="shared" ca="1" si="752"/>
        <v>-0.53691591308925068</v>
      </c>
      <c r="AH8581">
        <f t="shared" ca="1" si="753"/>
        <v>32.448503599432634</v>
      </c>
      <c r="AI8581">
        <f t="shared" ca="1" si="754"/>
        <v>0.84597248705043537</v>
      </c>
      <c r="AX8581">
        <f t="shared" ca="1" si="755"/>
        <v>0.37206206884104953</v>
      </c>
    </row>
    <row r="8582" spans="1:50">
      <c r="A8582">
        <f t="shared" ca="1" si="751"/>
        <v>0.22169818453546875</v>
      </c>
      <c r="R8582">
        <f t="shared" ca="1" si="752"/>
        <v>0.94601969361335503</v>
      </c>
      <c r="AH8582">
        <f t="shared" ca="1" si="753"/>
        <v>21.455881363222506</v>
      </c>
      <c r="AI8582">
        <f t="shared" ca="1" si="754"/>
        <v>0.59261664562478589</v>
      </c>
      <c r="AX8582">
        <f t="shared" ca="1" si="755"/>
        <v>8.6438618206488034</v>
      </c>
    </row>
    <row r="8583" spans="1:50">
      <c r="A8583">
        <f t="shared" ca="1" si="751"/>
        <v>0.73340854712249337</v>
      </c>
      <c r="R8583">
        <f t="shared" ca="1" si="752"/>
        <v>0.24322241939658448</v>
      </c>
      <c r="AH8583">
        <f t="shared" ca="1" si="753"/>
        <v>27.107681109173331</v>
      </c>
      <c r="AI8583">
        <f t="shared" ca="1" si="754"/>
        <v>0.73797086790035016</v>
      </c>
      <c r="AX8583">
        <f t="shared" ca="1" si="755"/>
        <v>8.0344178560048043</v>
      </c>
    </row>
    <row r="8584" spans="1:50">
      <c r="A8584">
        <f t="shared" ca="1" si="751"/>
        <v>0.42490087345310434</v>
      </c>
      <c r="R8584">
        <f t="shared" ca="1" si="752"/>
        <v>-1.0065169916384318</v>
      </c>
      <c r="AH8584">
        <f t="shared" ca="1" si="753"/>
        <v>15.747176028022736</v>
      </c>
      <c r="AI8584">
        <f t="shared" ca="1" si="754"/>
        <v>0.4133720249723698</v>
      </c>
      <c r="AX8584">
        <f t="shared" ca="1" si="755"/>
        <v>1.898947618877584</v>
      </c>
    </row>
    <row r="8585" spans="1:50">
      <c r="A8585">
        <f t="shared" ca="1" si="751"/>
        <v>0.77961410878575965</v>
      </c>
      <c r="R8585">
        <f t="shared" ca="1" si="752"/>
        <v>-1.2352683087514535</v>
      </c>
      <c r="AH8585">
        <f t="shared" ca="1" si="753"/>
        <v>8.1433388167196767</v>
      </c>
      <c r="AI8585">
        <f t="shared" ca="1" si="754"/>
        <v>0.13262793416778684</v>
      </c>
      <c r="AX8585">
        <f t="shared" ca="1" si="755"/>
        <v>0.45397955952030944</v>
      </c>
    </row>
    <row r="8586" spans="1:50">
      <c r="A8586">
        <f t="shared" ca="1" si="751"/>
        <v>0.13284291826816053</v>
      </c>
      <c r="R8586">
        <f t="shared" ca="1" si="752"/>
        <v>0.22968340673467921</v>
      </c>
      <c r="AH8586">
        <f t="shared" ca="1" si="753"/>
        <v>10.995689807923966</v>
      </c>
      <c r="AI8586">
        <f t="shared" ca="1" si="754"/>
        <v>0.2393318932201568</v>
      </c>
      <c r="AX8586">
        <f t="shared" ca="1" si="755"/>
        <v>0.78091209619842339</v>
      </c>
    </row>
    <row r="8587" spans="1:50">
      <c r="A8587">
        <f t="shared" ca="1" si="751"/>
        <v>0.28755702030539698</v>
      </c>
      <c r="R8587">
        <f t="shared" ca="1" si="752"/>
        <v>1.3116430163896948</v>
      </c>
      <c r="AH8587">
        <f t="shared" ca="1" si="753"/>
        <v>12.046656038952932</v>
      </c>
      <c r="AI8587">
        <f t="shared" ca="1" si="754"/>
        <v>0.27977184108722608</v>
      </c>
      <c r="AX8587">
        <f t="shared" ca="1" si="755"/>
        <v>1.6484765727368216E-2</v>
      </c>
    </row>
    <row r="8588" spans="1:50">
      <c r="A8588">
        <f t="shared" ca="1" si="751"/>
        <v>0.2223424905671032</v>
      </c>
      <c r="R8588">
        <f t="shared" ca="1" si="752"/>
        <v>-1.4629708611067054</v>
      </c>
      <c r="AH8588">
        <f t="shared" ca="1" si="753"/>
        <v>29.138344986980989</v>
      </c>
      <c r="AI8588">
        <f t="shared" ca="1" si="754"/>
        <v>0.78239567505888941</v>
      </c>
      <c r="AX8588">
        <f t="shared" ca="1" si="755"/>
        <v>2.4198736516562724</v>
      </c>
    </row>
    <row r="8589" spans="1:50">
      <c r="A8589">
        <f t="shared" ca="1" si="751"/>
        <v>0.68420371479120601</v>
      </c>
      <c r="R8589">
        <f t="shared" ca="1" si="752"/>
        <v>0.96005332376694019</v>
      </c>
      <c r="AH8589">
        <f t="shared" ca="1" si="753"/>
        <v>28.780174125852369</v>
      </c>
      <c r="AI8589">
        <f t="shared" ca="1" si="754"/>
        <v>0.77485949493542738</v>
      </c>
      <c r="AX8589">
        <f t="shared" ca="1" si="755"/>
        <v>4.8469786015221629E-3</v>
      </c>
    </row>
    <row r="8590" spans="1:50">
      <c r="A8590">
        <f t="shared" ca="1" si="751"/>
        <v>0.41336721409597821</v>
      </c>
      <c r="R8590">
        <f t="shared" ca="1" si="752"/>
        <v>-1.1889586453904086</v>
      </c>
      <c r="AH8590">
        <f t="shared" ca="1" si="753"/>
        <v>22.648668314754335</v>
      </c>
      <c r="AI8590">
        <f t="shared" ca="1" si="754"/>
        <v>0.62595232752183827</v>
      </c>
      <c r="AX8590">
        <f t="shared" ca="1" si="755"/>
        <v>0.31985919501636229</v>
      </c>
    </row>
    <row r="8591" spans="1:50">
      <c r="A8591">
        <f t="shared" ca="1" si="751"/>
        <v>0.36885984305260378</v>
      </c>
      <c r="R8591">
        <f t="shared" ca="1" si="752"/>
        <v>-0.31736379173457502</v>
      </c>
      <c r="AH8591">
        <f t="shared" ca="1" si="753"/>
        <v>22.378277893008491</v>
      </c>
      <c r="AI8591">
        <f t="shared" ca="1" si="754"/>
        <v>0.61852023392206823</v>
      </c>
      <c r="AX8591">
        <f t="shared" ca="1" si="755"/>
        <v>0.5370992971403753</v>
      </c>
    </row>
    <row r="8592" spans="1:50">
      <c r="A8592">
        <f t="shared" ca="1" si="751"/>
        <v>0.10087062419871728</v>
      </c>
      <c r="R8592">
        <f t="shared" ca="1" si="752"/>
        <v>-0.19215375913075747</v>
      </c>
      <c r="AH8592">
        <f t="shared" ca="1" si="753"/>
        <v>11.353994722194678</v>
      </c>
      <c r="AI8592">
        <f t="shared" ca="1" si="754"/>
        <v>0.25324313803392162</v>
      </c>
      <c r="AX8592">
        <f t="shared" ca="1" si="755"/>
        <v>0.60224148361273089</v>
      </c>
    </row>
    <row r="8593" spans="1:50">
      <c r="A8593">
        <f t="shared" ca="1" si="751"/>
        <v>0.38058356877853117</v>
      </c>
      <c r="R8593">
        <f t="shared" ca="1" si="752"/>
        <v>0.20617523012395217</v>
      </c>
      <c r="AH8593">
        <f t="shared" ca="1" si="753"/>
        <v>42.837903168271396</v>
      </c>
      <c r="AI8593">
        <f t="shared" ca="1" si="754"/>
        <v>0.97435218448647154</v>
      </c>
      <c r="AX8593">
        <f t="shared" ca="1" si="755"/>
        <v>2.1967104783305844</v>
      </c>
    </row>
    <row r="8594" spans="1:50">
      <c r="A8594">
        <f t="shared" ca="1" si="751"/>
        <v>0.2962134414344022</v>
      </c>
      <c r="R8594">
        <f t="shared" ca="1" si="752"/>
        <v>-0.13324830013577926</v>
      </c>
      <c r="AH8594">
        <f t="shared" ca="1" si="753"/>
        <v>22.490189705871821</v>
      </c>
      <c r="AI8594">
        <f t="shared" ca="1" si="754"/>
        <v>0.62160516879053962</v>
      </c>
      <c r="AX8594">
        <f t="shared" ca="1" si="755"/>
        <v>1.2758188714864394</v>
      </c>
    </row>
    <row r="8595" spans="1:50">
      <c r="A8595">
        <f t="shared" ca="1" si="751"/>
        <v>0.10362337524523924</v>
      </c>
      <c r="R8595">
        <f t="shared" ca="1" si="752"/>
        <v>-0.68213094112644701</v>
      </c>
      <c r="AH8595">
        <f t="shared" ca="1" si="753"/>
        <v>24.798217914931605</v>
      </c>
      <c r="AI8595">
        <f t="shared" ca="1" si="754"/>
        <v>0.68243508986836288</v>
      </c>
      <c r="AX8595">
        <f t="shared" ca="1" si="755"/>
        <v>1.0677091536483363</v>
      </c>
    </row>
    <row r="8596" spans="1:50">
      <c r="A8596">
        <f t="shared" ca="1" si="751"/>
        <v>0.28506056053977857</v>
      </c>
      <c r="R8596">
        <f t="shared" ca="1" si="752"/>
        <v>0.66163743800293906</v>
      </c>
      <c r="AH8596">
        <f t="shared" ca="1" si="753"/>
        <v>17.905198052388421</v>
      </c>
      <c r="AI8596">
        <f t="shared" ca="1" si="754"/>
        <v>0.48496184397179409</v>
      </c>
      <c r="AX8596">
        <f t="shared" ca="1" si="755"/>
        <v>0.32130012256130025</v>
      </c>
    </row>
    <row r="8597" spans="1:50">
      <c r="A8597">
        <f t="shared" ca="1" si="751"/>
        <v>0.5458651451939891</v>
      </c>
      <c r="R8597">
        <f t="shared" ca="1" si="752"/>
        <v>-2.3426380932222663</v>
      </c>
      <c r="AH8597">
        <f t="shared" ca="1" si="753"/>
        <v>40.344001687324713</v>
      </c>
      <c r="AI8597">
        <f t="shared" ca="1" si="754"/>
        <v>0.953380848292806</v>
      </c>
      <c r="AX8597">
        <f t="shared" ca="1" si="755"/>
        <v>1.6386081894957869</v>
      </c>
    </row>
    <row r="8598" spans="1:50">
      <c r="A8598">
        <f t="shared" ca="1" si="751"/>
        <v>0.28313129519945768</v>
      </c>
      <c r="R8598">
        <f t="shared" ca="1" si="752"/>
        <v>0.7757200749399048</v>
      </c>
      <c r="AH8598">
        <f t="shared" ca="1" si="753"/>
        <v>12.49752875488393</v>
      </c>
      <c r="AI8598">
        <f t="shared" ca="1" si="754"/>
        <v>0.29678232525462123</v>
      </c>
      <c r="AX8598">
        <f t="shared" ca="1" si="755"/>
        <v>2.1398582342848353</v>
      </c>
    </row>
    <row r="8599" spans="1:50">
      <c r="A8599">
        <f t="shared" ca="1" si="751"/>
        <v>0.67327108715555684</v>
      </c>
      <c r="R8599">
        <f t="shared" ca="1" si="752"/>
        <v>1.7555198949659545</v>
      </c>
      <c r="AH8599">
        <f t="shared" ca="1" si="753"/>
        <v>39.649640722092073</v>
      </c>
      <c r="AI8599">
        <f t="shared" ca="1" si="754"/>
        <v>0.94643503140911267</v>
      </c>
      <c r="AX8599">
        <f t="shared" ca="1" si="755"/>
        <v>0.26109279910795674</v>
      </c>
    </row>
    <row r="8600" spans="1:50">
      <c r="A8600">
        <f t="shared" ca="1" si="751"/>
        <v>0.2629460782557137</v>
      </c>
      <c r="R8600">
        <f t="shared" ca="1" si="752"/>
        <v>1.4396470741104661</v>
      </c>
      <c r="AH8600">
        <f t="shared" ca="1" si="753"/>
        <v>27.089623494034885</v>
      </c>
      <c r="AI8600">
        <f t="shared" ca="1" si="754"/>
        <v>0.73755732417746089</v>
      </c>
      <c r="AX8600">
        <f t="shared" ca="1" si="755"/>
        <v>3.1605482630079211</v>
      </c>
    </row>
    <row r="8601" spans="1:50">
      <c r="A8601">
        <f t="shared" ca="1" si="751"/>
        <v>0.5537338203925134</v>
      </c>
      <c r="R8601">
        <f t="shared" ca="1" si="752"/>
        <v>-0.16420224625726657</v>
      </c>
      <c r="AH8601">
        <f t="shared" ca="1" si="753"/>
        <v>29.117856015380269</v>
      </c>
      <c r="AI8601">
        <f t="shared" ca="1" si="754"/>
        <v>0.78196803130280501</v>
      </c>
      <c r="AX8601">
        <f t="shared" ca="1" si="755"/>
        <v>0.44082042573423513</v>
      </c>
    </row>
    <row r="8602" spans="1:50">
      <c r="A8602">
        <f t="shared" ca="1" si="751"/>
        <v>0.77252280192596812</v>
      </c>
      <c r="R8602">
        <f t="shared" ca="1" si="752"/>
        <v>-1.4825657140769584</v>
      </c>
      <c r="AH8602">
        <f t="shared" ca="1" si="753"/>
        <v>31.798543567362124</v>
      </c>
      <c r="AI8602">
        <f t="shared" ca="1" si="754"/>
        <v>0.83435349186539265</v>
      </c>
      <c r="AX8602">
        <f t="shared" ca="1" si="755"/>
        <v>1.1038601515323854</v>
      </c>
    </row>
    <row r="8603" spans="1:50">
      <c r="A8603">
        <f t="shared" ca="1" si="751"/>
        <v>4.3381792024601795E-2</v>
      </c>
      <c r="R8603">
        <f t="shared" ca="1" si="752"/>
        <v>-0.27438477168500464</v>
      </c>
      <c r="AH8603">
        <f t="shared" ca="1" si="753"/>
        <v>13.794632441656567</v>
      </c>
      <c r="AI8603">
        <f t="shared" ca="1" si="754"/>
        <v>0.34458567998262657</v>
      </c>
      <c r="AX8603">
        <f t="shared" ca="1" si="755"/>
        <v>0.18872240406257315</v>
      </c>
    </row>
    <row r="8604" spans="1:50">
      <c r="A8604">
        <f t="shared" ca="1" si="751"/>
        <v>0.22530927805694023</v>
      </c>
      <c r="R8604">
        <f t="shared" ca="1" si="752"/>
        <v>0.56314585685900709</v>
      </c>
      <c r="AH8604">
        <f t="shared" ca="1" si="753"/>
        <v>26.603565621646947</v>
      </c>
      <c r="AI8604">
        <f t="shared" ca="1" si="754"/>
        <v>0.72630342918970969</v>
      </c>
      <c r="AX8604">
        <f t="shared" ca="1" si="755"/>
        <v>2.5569674130400322</v>
      </c>
    </row>
    <row r="8605" spans="1:50">
      <c r="A8605">
        <f t="shared" ca="1" si="751"/>
        <v>1.8112711404073001E-2</v>
      </c>
      <c r="R8605">
        <f t="shared" ca="1" si="752"/>
        <v>-0.87557788115048873</v>
      </c>
      <c r="AH8605">
        <f t="shared" ca="1" si="753"/>
        <v>21.865567286061676</v>
      </c>
      <c r="AI8605">
        <f t="shared" ca="1" si="754"/>
        <v>0.60422684793243853</v>
      </c>
      <c r="AX8605">
        <f t="shared" ca="1" si="755"/>
        <v>1.440023557633038</v>
      </c>
    </row>
    <row r="8606" spans="1:50">
      <c r="A8606">
        <f t="shared" ca="1" si="751"/>
        <v>0.23952291438744588</v>
      </c>
      <c r="R8606">
        <f t="shared" ca="1" si="752"/>
        <v>-4.1443040114271572E-2</v>
      </c>
      <c r="AH8606">
        <f t="shared" ca="1" si="753"/>
        <v>17.812390004157507</v>
      </c>
      <c r="AI8606">
        <f t="shared" ca="1" si="754"/>
        <v>0.48197888137777012</v>
      </c>
      <c r="AX8606">
        <f t="shared" ca="1" si="755"/>
        <v>0.67178797719065286</v>
      </c>
    </row>
    <row r="8607" spans="1:50">
      <c r="A8607">
        <f t="shared" ca="1" si="751"/>
        <v>0.68210359140260179</v>
      </c>
      <c r="R8607">
        <f t="shared" ca="1" si="752"/>
        <v>-1.5170467333748503</v>
      </c>
      <c r="AH8607">
        <f t="shared" ca="1" si="753"/>
        <v>13.81914712161889</v>
      </c>
      <c r="AI8607">
        <f t="shared" ca="1" si="754"/>
        <v>0.34547294249647065</v>
      </c>
      <c r="AX8607">
        <f t="shared" ca="1" si="755"/>
        <v>1.5689642970198272</v>
      </c>
    </row>
    <row r="8608" spans="1:50">
      <c r="A8608">
        <f t="shared" ca="1" si="751"/>
        <v>0.81422106961803453</v>
      </c>
      <c r="R8608">
        <f t="shared" ca="1" si="752"/>
        <v>0.30145102828709436</v>
      </c>
      <c r="AH8608">
        <f t="shared" ca="1" si="753"/>
        <v>12.369494337674013</v>
      </c>
      <c r="AI8608">
        <f t="shared" ca="1" si="754"/>
        <v>0.29197252179882582</v>
      </c>
      <c r="AX8608">
        <f t="shared" ca="1" si="755"/>
        <v>1.30918862314375</v>
      </c>
    </row>
    <row r="8609" spans="1:50">
      <c r="A8609">
        <f t="shared" ca="1" si="751"/>
        <v>0.36084498375607044</v>
      </c>
      <c r="R8609">
        <f t="shared" ca="1" si="752"/>
        <v>0.78328211547717508</v>
      </c>
      <c r="AH8609">
        <f t="shared" ca="1" si="753"/>
        <v>17.064841981411114</v>
      </c>
      <c r="AI8609">
        <f t="shared" ca="1" si="754"/>
        <v>0.45763768314529008</v>
      </c>
      <c r="AX8609">
        <f t="shared" ca="1" si="755"/>
        <v>0.28642024994106902</v>
      </c>
    </row>
    <row r="8610" spans="1:50">
      <c r="A8610">
        <f t="shared" ca="1" si="751"/>
        <v>8.9394303203695791E-2</v>
      </c>
      <c r="R8610">
        <f t="shared" ca="1" si="752"/>
        <v>-0.65593534336438275</v>
      </c>
      <c r="AH8610">
        <f t="shared" ca="1" si="753"/>
        <v>45.074345156140346</v>
      </c>
      <c r="AI8610">
        <f t="shared" ca="1" si="754"/>
        <v>0.98786896217958098</v>
      </c>
      <c r="AX8610">
        <f t="shared" ca="1" si="755"/>
        <v>7.5429550506083548E-2</v>
      </c>
    </row>
    <row r="8611" spans="1:50">
      <c r="A8611">
        <f t="shared" ca="1" si="751"/>
        <v>0.76761409449404416</v>
      </c>
      <c r="R8611">
        <f t="shared" ca="1" si="752"/>
        <v>-1.5203577882219479</v>
      </c>
      <c r="AH8611">
        <f t="shared" ca="1" si="753"/>
        <v>38.014489741498622</v>
      </c>
      <c r="AI8611">
        <f t="shared" ca="1" si="754"/>
        <v>0.92817377192167916</v>
      </c>
      <c r="AX8611">
        <f t="shared" ca="1" si="755"/>
        <v>0.21612614915435191</v>
      </c>
    </row>
    <row r="8612" spans="1:50">
      <c r="A8612">
        <f t="shared" ca="1" si="751"/>
        <v>0.33551978222859213</v>
      </c>
      <c r="R8612">
        <f t="shared" ca="1" si="752"/>
        <v>-1.3189837125098667</v>
      </c>
      <c r="AH8612">
        <f t="shared" ca="1" si="753"/>
        <v>45.695715119621056</v>
      </c>
      <c r="AI8612">
        <f t="shared" ca="1" si="754"/>
        <v>0.99073656583427061</v>
      </c>
      <c r="AX8612">
        <f t="shared" ca="1" si="755"/>
        <v>4.3465774028764033</v>
      </c>
    </row>
    <row r="8613" spans="1:50">
      <c r="A8613">
        <f t="shared" ca="1" si="751"/>
        <v>0.1765522478598095</v>
      </c>
      <c r="R8613">
        <f t="shared" ca="1" si="752"/>
        <v>0.4462937410947303</v>
      </c>
      <c r="AH8613">
        <f t="shared" ca="1" si="753"/>
        <v>32.909691393124675</v>
      </c>
      <c r="AI8613">
        <f t="shared" ca="1" si="754"/>
        <v>0.85396067586088154</v>
      </c>
      <c r="AX8613">
        <f t="shared" ca="1" si="755"/>
        <v>1.3821830355752402</v>
      </c>
    </row>
    <row r="8614" spans="1:50">
      <c r="A8614">
        <f t="shared" ca="1" si="751"/>
        <v>0.3978920012536592</v>
      </c>
      <c r="R8614">
        <f t="shared" ca="1" si="752"/>
        <v>8.671770530917948E-2</v>
      </c>
      <c r="AH8614">
        <f t="shared" ca="1" si="753"/>
        <v>27.731417814258194</v>
      </c>
      <c r="AI8614">
        <f t="shared" ca="1" si="754"/>
        <v>0.75205512371843131</v>
      </c>
      <c r="AX8614">
        <f t="shared" ca="1" si="755"/>
        <v>6.6161851011562778</v>
      </c>
    </row>
    <row r="8615" spans="1:50">
      <c r="A8615">
        <f t="shared" ca="1" si="751"/>
        <v>0.92777294147395117</v>
      </c>
      <c r="R8615">
        <f t="shared" ca="1" si="752"/>
        <v>0.22451201074081226</v>
      </c>
      <c r="AH8615">
        <f t="shared" ca="1" si="753"/>
        <v>15.006760342444295</v>
      </c>
      <c r="AI8615">
        <f t="shared" ca="1" si="754"/>
        <v>0.38773658913443543</v>
      </c>
      <c r="AX8615">
        <f t="shared" ca="1" si="755"/>
        <v>1.6991891535672337</v>
      </c>
    </row>
    <row r="8616" spans="1:50">
      <c r="A8616">
        <f t="shared" ca="1" si="751"/>
        <v>0.73947431440286682</v>
      </c>
      <c r="R8616">
        <f t="shared" ca="1" si="752"/>
        <v>-1.6411652965962694E-2</v>
      </c>
      <c r="AH8616">
        <f t="shared" ca="1" si="753"/>
        <v>15.466771418431804</v>
      </c>
      <c r="AI8616">
        <f t="shared" ca="1" si="754"/>
        <v>0.40372806186658083</v>
      </c>
      <c r="AX8616">
        <f t="shared" ca="1" si="755"/>
        <v>0.92271762089279086</v>
      </c>
    </row>
    <row r="8617" spans="1:50">
      <c r="A8617">
        <f t="shared" ca="1" si="751"/>
        <v>0.65704295062583995</v>
      </c>
      <c r="R8617">
        <f t="shared" ca="1" si="752"/>
        <v>0.24759025107452629</v>
      </c>
      <c r="AH8617">
        <f t="shared" ca="1" si="753"/>
        <v>20.655167812229134</v>
      </c>
      <c r="AI8617">
        <f t="shared" ca="1" si="754"/>
        <v>0.56944041193578343</v>
      </c>
      <c r="AX8617">
        <f t="shared" ca="1" si="755"/>
        <v>2.9866657270582078</v>
      </c>
    </row>
    <row r="8618" spans="1:50">
      <c r="A8618">
        <f t="shared" ca="1" si="751"/>
        <v>9.880271476140412E-2</v>
      </c>
      <c r="R8618">
        <f t="shared" ca="1" si="752"/>
        <v>-0.1741781502296115</v>
      </c>
      <c r="AH8618">
        <f t="shared" ca="1" si="753"/>
        <v>17.027876282146117</v>
      </c>
      <c r="AI8618">
        <f t="shared" ca="1" si="754"/>
        <v>0.45641952876726866</v>
      </c>
      <c r="AX8618">
        <f t="shared" ca="1" si="755"/>
        <v>1.8702550949563654</v>
      </c>
    </row>
    <row r="8619" spans="1:50">
      <c r="A8619">
        <f t="shared" ca="1" si="751"/>
        <v>0.37917273576069377</v>
      </c>
      <c r="R8619">
        <f t="shared" ca="1" si="752"/>
        <v>-0.7278761013630809</v>
      </c>
      <c r="AH8619">
        <f t="shared" ca="1" si="753"/>
        <v>16.765592892420095</v>
      </c>
      <c r="AI8619">
        <f t="shared" ca="1" si="754"/>
        <v>0.44773709210382118</v>
      </c>
      <c r="AX8619">
        <f t="shared" ca="1" si="755"/>
        <v>0.24213287890105634</v>
      </c>
    </row>
    <row r="8620" spans="1:50">
      <c r="A8620">
        <f t="shared" ca="1" si="751"/>
        <v>0.48832924398835631</v>
      </c>
      <c r="R8620">
        <f t="shared" ca="1" si="752"/>
        <v>-1.6308131742484919</v>
      </c>
      <c r="AH8620">
        <f t="shared" ca="1" si="753"/>
        <v>36.937780067384324</v>
      </c>
      <c r="AI8620">
        <f t="shared" ca="1" si="754"/>
        <v>0.91468920521598884</v>
      </c>
      <c r="AX8620">
        <f t="shared" ca="1" si="755"/>
        <v>5.8937934615789302</v>
      </c>
    </row>
    <row r="8621" spans="1:50">
      <c r="A8621">
        <f t="shared" ca="1" si="751"/>
        <v>0.56193502366980619</v>
      </c>
      <c r="R8621">
        <f t="shared" ca="1" si="752"/>
        <v>0.35155813087263549</v>
      </c>
      <c r="AH8621">
        <f t="shared" ca="1" si="753"/>
        <v>7.4564057827762529</v>
      </c>
      <c r="AI8621">
        <f t="shared" ca="1" si="754"/>
        <v>0.1111959743948383</v>
      </c>
      <c r="AX8621">
        <f t="shared" ca="1" si="755"/>
        <v>1.2311796693180606</v>
      </c>
    </row>
    <row r="8622" spans="1:50">
      <c r="A8622">
        <f t="shared" ca="1" si="751"/>
        <v>0.81632631788496091</v>
      </c>
      <c r="R8622">
        <f t="shared" ca="1" si="752"/>
        <v>-1.3417770189287275</v>
      </c>
      <c r="AH8622">
        <f t="shared" ca="1" si="753"/>
        <v>2.5320157642382561</v>
      </c>
      <c r="AI8622">
        <f t="shared" ca="1" si="754"/>
        <v>1.2822207660702079E-2</v>
      </c>
      <c r="AX8622">
        <f t="shared" ca="1" si="755"/>
        <v>1.3095275120770717</v>
      </c>
    </row>
    <row r="8623" spans="1:50">
      <c r="A8623">
        <f t="shared" ca="1" si="751"/>
        <v>0.67915237288056585</v>
      </c>
      <c r="R8623">
        <f t="shared" ca="1" si="752"/>
        <v>0.63416618172304617</v>
      </c>
      <c r="AH8623">
        <f t="shared" ca="1" si="753"/>
        <v>1.6787196028951319</v>
      </c>
      <c r="AI8623">
        <f t="shared" ca="1" si="754"/>
        <v>5.6361990102887782E-3</v>
      </c>
      <c r="AX8623">
        <f t="shared" ca="1" si="755"/>
        <v>1.3395815345794195</v>
      </c>
    </row>
    <row r="8624" spans="1:50">
      <c r="A8624">
        <f t="shared" ca="1" si="751"/>
        <v>7.8476616160195412E-2</v>
      </c>
      <c r="R8624">
        <f t="shared" ca="1" si="752"/>
        <v>0.99098795610543811</v>
      </c>
      <c r="AH8624">
        <f t="shared" ca="1" si="753"/>
        <v>17.993142971317269</v>
      </c>
      <c r="AI8624">
        <f t="shared" ca="1" si="754"/>
        <v>0.48778055157273148</v>
      </c>
      <c r="AX8624">
        <f t="shared" ca="1" si="755"/>
        <v>1.3368356346759016</v>
      </c>
    </row>
    <row r="8625" spans="1:50">
      <c r="A8625">
        <f t="shared" ca="1" si="751"/>
        <v>0.89247163724205369</v>
      </c>
      <c r="R8625">
        <f t="shared" ca="1" si="752"/>
        <v>-0.92660534841760123</v>
      </c>
      <c r="AH8625">
        <f t="shared" ca="1" si="753"/>
        <v>11.403498514478869</v>
      </c>
      <c r="AI8625">
        <f t="shared" ca="1" si="754"/>
        <v>0.25515503653908256</v>
      </c>
      <c r="AX8625">
        <f t="shared" ca="1" si="755"/>
        <v>1.173928412255949</v>
      </c>
    </row>
    <row r="8626" spans="1:50">
      <c r="A8626">
        <f t="shared" ca="1" si="751"/>
        <v>0.75236394342127744</v>
      </c>
      <c r="R8626">
        <f t="shared" ca="1" si="752"/>
        <v>-1.0396751340174271</v>
      </c>
      <c r="AH8626">
        <f t="shared" ca="1" si="753"/>
        <v>24.317573966131093</v>
      </c>
      <c r="AI8626">
        <f t="shared" ca="1" si="754"/>
        <v>0.67020649650742636</v>
      </c>
      <c r="AX8626">
        <f t="shared" ca="1" si="755"/>
        <v>0.43144626595449009</v>
      </c>
    </row>
    <row r="8627" spans="1:50">
      <c r="A8627">
        <f t="shared" ca="1" si="751"/>
        <v>0.24609895286172467</v>
      </c>
      <c r="R8627">
        <f t="shared" ca="1" si="752"/>
        <v>1.0804821871435748</v>
      </c>
      <c r="AH8627">
        <f t="shared" ca="1" si="753"/>
        <v>13.067687185622503</v>
      </c>
      <c r="AI8627">
        <f t="shared" ca="1" si="754"/>
        <v>0.3180021350904837</v>
      </c>
      <c r="AX8627">
        <f t="shared" ca="1" si="755"/>
        <v>0.87960866630354972</v>
      </c>
    </row>
    <row r="8628" spans="1:50">
      <c r="A8628">
        <f t="shared" ca="1" si="751"/>
        <v>2.311881667831639E-2</v>
      </c>
      <c r="R8628">
        <f t="shared" ca="1" si="752"/>
        <v>-2.4325296152489326E-2</v>
      </c>
      <c r="AH8628">
        <f t="shared" ca="1" si="753"/>
        <v>12.079050156958083</v>
      </c>
      <c r="AI8628">
        <f t="shared" ca="1" si="754"/>
        <v>0.28100078150074959</v>
      </c>
      <c r="AX8628">
        <f t="shared" ca="1" si="755"/>
        <v>1.2755400677623971</v>
      </c>
    </row>
    <row r="8629" spans="1:50">
      <c r="A8629">
        <f t="shared" ca="1" si="751"/>
        <v>0.30174402640762998</v>
      </c>
      <c r="R8629">
        <f t="shared" ca="1" si="752"/>
        <v>1.0327821751131281</v>
      </c>
      <c r="AH8629">
        <f t="shared" ca="1" si="753"/>
        <v>14.026529515775195</v>
      </c>
      <c r="AI8629">
        <f t="shared" ca="1" si="754"/>
        <v>0.35295471066030348</v>
      </c>
      <c r="AX8629">
        <f t="shared" ca="1" si="755"/>
        <v>3.9546948230955628E-2</v>
      </c>
    </row>
    <row r="8630" spans="1:50">
      <c r="A8630">
        <f t="shared" ca="1" si="751"/>
        <v>0.52483353824050405</v>
      </c>
      <c r="R8630">
        <f t="shared" ca="1" si="752"/>
        <v>1.7103573045860434</v>
      </c>
      <c r="AH8630">
        <f t="shared" ca="1" si="753"/>
        <v>24.3123497120874</v>
      </c>
      <c r="AI8630">
        <f t="shared" ca="1" si="754"/>
        <v>0.67007231134295187</v>
      </c>
      <c r="AX8630">
        <f t="shared" ca="1" si="755"/>
        <v>1.3262172947128346</v>
      </c>
    </row>
    <row r="8631" spans="1:50">
      <c r="A8631">
        <f t="shared" ca="1" si="751"/>
        <v>0.28010962844842813</v>
      </c>
      <c r="R8631">
        <f t="shared" ca="1" si="752"/>
        <v>-2.2682658797239574E-2</v>
      </c>
      <c r="AH8631">
        <f t="shared" ca="1" si="753"/>
        <v>29.589827134459217</v>
      </c>
      <c r="AI8631">
        <f t="shared" ca="1" si="754"/>
        <v>0.7917124217993714</v>
      </c>
      <c r="AX8631">
        <f t="shared" ca="1" si="755"/>
        <v>2.8435881903930808E-2</v>
      </c>
    </row>
    <row r="8632" spans="1:50">
      <c r="A8632">
        <f t="shared" ca="1" si="751"/>
        <v>0.17314971285945313</v>
      </c>
      <c r="R8632">
        <f t="shared" ca="1" si="752"/>
        <v>-0.33884942691385195</v>
      </c>
      <c r="AH8632">
        <f t="shared" ca="1" si="753"/>
        <v>14.280443042594484</v>
      </c>
      <c r="AI8632">
        <f t="shared" ca="1" si="754"/>
        <v>0.36205662538333172</v>
      </c>
      <c r="AX8632">
        <f t="shared" ca="1" si="755"/>
        <v>2.7545795781311067</v>
      </c>
    </row>
    <row r="8633" spans="1:50">
      <c r="A8633">
        <f t="shared" ca="1" si="751"/>
        <v>0.5963357288318587</v>
      </c>
      <c r="R8633">
        <f t="shared" ca="1" si="752"/>
        <v>0.16232002461670744</v>
      </c>
      <c r="AH8633">
        <f t="shared" ca="1" si="753"/>
        <v>20.623382075507234</v>
      </c>
      <c r="AI8633">
        <f t="shared" ca="1" si="754"/>
        <v>0.56850715965918508</v>
      </c>
      <c r="AX8633">
        <f t="shared" ca="1" si="755"/>
        <v>1.4778438466956829</v>
      </c>
    </row>
    <row r="8634" spans="1:50">
      <c r="A8634">
        <f t="shared" ca="1" si="751"/>
        <v>0.6141091874538871</v>
      </c>
      <c r="R8634">
        <f t="shared" ca="1" si="752"/>
        <v>3.3359835333301849E-2</v>
      </c>
      <c r="AH8634">
        <f t="shared" ca="1" si="753"/>
        <v>35.239194405950016</v>
      </c>
      <c r="AI8634">
        <f t="shared" ca="1" si="754"/>
        <v>0.89105930910733133</v>
      </c>
      <c r="AX8634">
        <f t="shared" ca="1" si="755"/>
        <v>1.3556795625493836</v>
      </c>
    </row>
    <row r="8635" spans="1:50">
      <c r="A8635">
        <f t="shared" ca="1" si="751"/>
        <v>0.37015935620863183</v>
      </c>
      <c r="R8635">
        <f t="shared" ca="1" si="752"/>
        <v>-0.68980284854561846</v>
      </c>
      <c r="AH8635">
        <f t="shared" ca="1" si="753"/>
        <v>13.477962784013158</v>
      </c>
      <c r="AI8635">
        <f t="shared" ca="1" si="754"/>
        <v>0.33307039879703604</v>
      </c>
      <c r="AX8635">
        <f t="shared" ca="1" si="755"/>
        <v>0.76467747910430206</v>
      </c>
    </row>
    <row r="8636" spans="1:50">
      <c r="A8636">
        <f t="shared" ca="1" si="751"/>
        <v>0.54261350957204946</v>
      </c>
      <c r="R8636">
        <f t="shared" ca="1" si="752"/>
        <v>-0.94425884709054575</v>
      </c>
      <c r="AH8636">
        <f t="shared" ca="1" si="753"/>
        <v>24.267916579124282</v>
      </c>
      <c r="AI8636">
        <f t="shared" ca="1" si="754"/>
        <v>0.66892994141054651</v>
      </c>
      <c r="AX8636">
        <f t="shared" ca="1" si="755"/>
        <v>2.2548181520728567</v>
      </c>
    </row>
    <row r="8637" spans="1:50">
      <c r="A8637">
        <f t="shared" ca="1" si="751"/>
        <v>0.89299682826004834</v>
      </c>
      <c r="R8637">
        <f t="shared" ca="1" si="752"/>
        <v>-1.6747110088957706</v>
      </c>
      <c r="AH8637">
        <f t="shared" ca="1" si="753"/>
        <v>28.810611086253683</v>
      </c>
      <c r="AI8637">
        <f t="shared" ca="1" si="754"/>
        <v>0.77550489873100237</v>
      </c>
      <c r="AX8637">
        <f t="shared" ca="1" si="755"/>
        <v>1.737835990871659</v>
      </c>
    </row>
    <row r="8638" spans="1:50">
      <c r="A8638">
        <f t="shared" ca="1" si="751"/>
        <v>0.33716850228962325</v>
      </c>
      <c r="R8638">
        <f t="shared" ca="1" si="752"/>
        <v>1.1006316955547466</v>
      </c>
      <c r="AH8638">
        <f t="shared" ca="1" si="753"/>
        <v>5.4209091659597499</v>
      </c>
      <c r="AI8638">
        <f t="shared" ca="1" si="754"/>
        <v>5.8772512371172869E-2</v>
      </c>
      <c r="AX8638">
        <f t="shared" ca="1" si="755"/>
        <v>0.12288473892358653</v>
      </c>
    </row>
    <row r="8639" spans="1:50">
      <c r="A8639">
        <f t="shared" ca="1" si="751"/>
        <v>0.16121000341246017</v>
      </c>
      <c r="R8639">
        <f t="shared" ca="1" si="752"/>
        <v>-0.96363822009414524</v>
      </c>
      <c r="AH8639">
        <f t="shared" ca="1" si="753"/>
        <v>30.550671805950095</v>
      </c>
      <c r="AI8639">
        <f t="shared" ca="1" si="754"/>
        <v>0.81086181640006771</v>
      </c>
      <c r="AX8639">
        <f t="shared" ca="1" si="755"/>
        <v>4.2137417516791951</v>
      </c>
    </row>
    <row r="8640" spans="1:50">
      <c r="A8640">
        <f t="shared" ca="1" si="751"/>
        <v>0.58932547621985631</v>
      </c>
      <c r="R8640">
        <f t="shared" ca="1" si="752"/>
        <v>0.38766909494367874</v>
      </c>
      <c r="AH8640">
        <f t="shared" ca="1" si="753"/>
        <v>27.735561988435606</v>
      </c>
      <c r="AI8640">
        <f t="shared" ca="1" si="754"/>
        <v>0.75214740001460323</v>
      </c>
      <c r="AX8640">
        <f t="shared" ca="1" si="755"/>
        <v>0.72623266982521095</v>
      </c>
    </row>
    <row r="8641" spans="1:50">
      <c r="A8641">
        <f t="shared" ca="1" si="751"/>
        <v>0.20450082087229271</v>
      </c>
      <c r="R8641">
        <f t="shared" ca="1" si="752"/>
        <v>1.2470480209711166</v>
      </c>
      <c r="AH8641">
        <f t="shared" ca="1" si="753"/>
        <v>14.365598402133202</v>
      </c>
      <c r="AI8641">
        <f t="shared" ca="1" si="754"/>
        <v>0.36509471138097405</v>
      </c>
      <c r="AX8641">
        <f t="shared" ca="1" si="755"/>
        <v>0.14525525340269477</v>
      </c>
    </row>
    <row r="8642" spans="1:50">
      <c r="A8642">
        <f t="shared" ca="1" si="751"/>
        <v>0.10101703284677865</v>
      </c>
      <c r="R8642">
        <f t="shared" ca="1" si="752"/>
        <v>0.98091439858044449</v>
      </c>
      <c r="AH8642">
        <f t="shared" ca="1" si="753"/>
        <v>34.681142288784258</v>
      </c>
      <c r="AI8642">
        <f t="shared" ca="1" si="754"/>
        <v>0.88266629921176298</v>
      </c>
      <c r="AX8642">
        <f t="shared" ca="1" si="755"/>
        <v>5.5954867357613338</v>
      </c>
    </row>
    <row r="8643" spans="1:50">
      <c r="A8643">
        <f t="shared" ref="A8643:A8706" ca="1" si="756">RAND()</f>
        <v>0.43403632035041195</v>
      </c>
      <c r="R8643">
        <f t="shared" ref="R8643:R8706" ca="1" si="757">_xlfn.NORM.INV(RAND(),0,1)</f>
        <v>0.18127566638841888</v>
      </c>
      <c r="AH8643">
        <f t="shared" ref="AH8643:AH8706" ca="1" si="758">IF(AI8643&lt;$AL$4,$AL$1+SQRT(AI8643*($AL$2-$AL$1)*($AL$3-$AL$1)),$AL$2-SQRT((1-AI8643)*($AL$2-$AL$1)*($AL$2-$AL$3)))</f>
        <v>9.744317828501627</v>
      </c>
      <c r="AI8643">
        <f t="shared" ref="AI8643:AI8706" ca="1" si="759">RAND()</f>
        <v>0.18990345988570934</v>
      </c>
      <c r="AX8643">
        <f t="shared" ref="AX8643:AX8706" ca="1" si="760">-LN(1-RAND())/$AW$2</f>
        <v>1.6436024729469305</v>
      </c>
    </row>
    <row r="8644" spans="1:50">
      <c r="A8644">
        <f t="shared" ca="1" si="756"/>
        <v>0.48245132818612158</v>
      </c>
      <c r="R8644">
        <f t="shared" ca="1" si="757"/>
        <v>-3.6036602269170041E-2</v>
      </c>
      <c r="AH8644">
        <f t="shared" ca="1" si="758"/>
        <v>10.67271724280522</v>
      </c>
      <c r="AI8644">
        <f t="shared" ca="1" si="759"/>
        <v>0.22668241546782497</v>
      </c>
      <c r="AX8644">
        <f t="shared" ca="1" si="760"/>
        <v>3.8471324185486568</v>
      </c>
    </row>
    <row r="8645" spans="1:50">
      <c r="A8645">
        <f t="shared" ca="1" si="756"/>
        <v>0.7203275572208494</v>
      </c>
      <c r="R8645">
        <f t="shared" ca="1" si="757"/>
        <v>0.88489729355490765</v>
      </c>
      <c r="AH8645">
        <f t="shared" ca="1" si="758"/>
        <v>19.994452195346863</v>
      </c>
      <c r="AI8645">
        <f t="shared" ca="1" si="759"/>
        <v>0.54983355047133764</v>
      </c>
      <c r="AX8645">
        <f t="shared" ca="1" si="760"/>
        <v>0.71916236170498138</v>
      </c>
    </row>
    <row r="8646" spans="1:50">
      <c r="A8646">
        <f t="shared" ca="1" si="756"/>
        <v>0.89625647325919855</v>
      </c>
      <c r="R8646">
        <f t="shared" ca="1" si="757"/>
        <v>0.1153791898354886</v>
      </c>
      <c r="AH8646">
        <f t="shared" ca="1" si="758"/>
        <v>10.57764961641886</v>
      </c>
      <c r="AI8646">
        <f t="shared" ca="1" si="759"/>
        <v>0.22293914511708002</v>
      </c>
      <c r="AX8646">
        <f t="shared" ca="1" si="760"/>
        <v>1.9536457032940617</v>
      </c>
    </row>
    <row r="8647" spans="1:50">
      <c r="A8647">
        <f t="shared" ca="1" si="756"/>
        <v>5.1473806271111089E-2</v>
      </c>
      <c r="R8647">
        <f t="shared" ca="1" si="757"/>
        <v>2.0084639368694428</v>
      </c>
      <c r="AH8647">
        <f t="shared" ca="1" si="758"/>
        <v>26.232529197299545</v>
      </c>
      <c r="AI8647">
        <f t="shared" ca="1" si="759"/>
        <v>0.71755366582139068</v>
      </c>
      <c r="AX8647">
        <f t="shared" ca="1" si="760"/>
        <v>0.62383190597755456</v>
      </c>
    </row>
    <row r="8648" spans="1:50">
      <c r="A8648">
        <f t="shared" ca="1" si="756"/>
        <v>0.25067864366148007</v>
      </c>
      <c r="R8648">
        <f t="shared" ca="1" si="757"/>
        <v>-0.93930445939648488</v>
      </c>
      <c r="AH8648">
        <f t="shared" ca="1" si="758"/>
        <v>25.384178630649085</v>
      </c>
      <c r="AI8648">
        <f t="shared" ca="1" si="759"/>
        <v>0.69703066915610346</v>
      </c>
      <c r="AX8648">
        <f t="shared" ca="1" si="760"/>
        <v>2.4393565080200577</v>
      </c>
    </row>
    <row r="8649" spans="1:50">
      <c r="A8649">
        <f t="shared" ca="1" si="756"/>
        <v>0.45000185977334772</v>
      </c>
      <c r="R8649">
        <f t="shared" ca="1" si="757"/>
        <v>0.4065279682273375</v>
      </c>
      <c r="AH8649">
        <f t="shared" ca="1" si="758"/>
        <v>37.125723867613843</v>
      </c>
      <c r="AI8649">
        <f t="shared" ca="1" si="759"/>
        <v>0.91712650703353604</v>
      </c>
      <c r="AX8649">
        <f t="shared" ca="1" si="760"/>
        <v>1.4333631927288848</v>
      </c>
    </row>
    <row r="8650" spans="1:50">
      <c r="A8650">
        <f t="shared" ca="1" si="756"/>
        <v>0.6717312363375777</v>
      </c>
      <c r="R8650">
        <f t="shared" ca="1" si="757"/>
        <v>1.0900632454054879</v>
      </c>
      <c r="AH8650">
        <f t="shared" ca="1" si="758"/>
        <v>5.2536730709792838</v>
      </c>
      <c r="AI8650">
        <f t="shared" ca="1" si="759"/>
        <v>5.5202161473465794E-2</v>
      </c>
      <c r="AX8650">
        <f t="shared" ca="1" si="760"/>
        <v>1.06250531386643</v>
      </c>
    </row>
    <row r="8651" spans="1:50">
      <c r="A8651">
        <f t="shared" ca="1" si="756"/>
        <v>0.81524906321788571</v>
      </c>
      <c r="R8651">
        <f t="shared" ca="1" si="757"/>
        <v>2.0792909921501277</v>
      </c>
      <c r="AH8651">
        <f t="shared" ca="1" si="758"/>
        <v>8.1536351747565643</v>
      </c>
      <c r="AI8651">
        <f t="shared" ca="1" si="759"/>
        <v>0.13296353312605502</v>
      </c>
      <c r="AX8651">
        <f t="shared" ca="1" si="760"/>
        <v>2.544339627886115E-2</v>
      </c>
    </row>
    <row r="8652" spans="1:50">
      <c r="A8652">
        <f t="shared" ca="1" si="756"/>
        <v>0.73112890222118465</v>
      </c>
      <c r="R8652">
        <f t="shared" ca="1" si="757"/>
        <v>-1.5098504507971833</v>
      </c>
      <c r="AH8652">
        <f t="shared" ca="1" si="758"/>
        <v>9.1066582194749373</v>
      </c>
      <c r="AI8652">
        <f t="shared" ca="1" si="759"/>
        <v>0.16586244785266091</v>
      </c>
      <c r="AX8652">
        <f t="shared" ca="1" si="760"/>
        <v>0.14819915905707093</v>
      </c>
    </row>
    <row r="8653" spans="1:50">
      <c r="A8653">
        <f t="shared" ca="1" si="756"/>
        <v>0.86350908504173174</v>
      </c>
      <c r="R8653">
        <f t="shared" ca="1" si="757"/>
        <v>0.18067113004000357</v>
      </c>
      <c r="AH8653">
        <f t="shared" ca="1" si="758"/>
        <v>24.832943432873954</v>
      </c>
      <c r="AI8653">
        <f t="shared" ca="1" si="759"/>
        <v>0.68330963187353888</v>
      </c>
      <c r="AX8653">
        <f t="shared" ca="1" si="760"/>
        <v>6.3254607073174007</v>
      </c>
    </row>
    <row r="8654" spans="1:50">
      <c r="A8654">
        <f t="shared" ca="1" si="756"/>
        <v>0.74396066177732434</v>
      </c>
      <c r="R8654">
        <f t="shared" ca="1" si="757"/>
        <v>0.88325112768887359</v>
      </c>
      <c r="AH8654">
        <f t="shared" ca="1" si="758"/>
        <v>2.9764748831247156</v>
      </c>
      <c r="AI8654">
        <f t="shared" ca="1" si="759"/>
        <v>1.771880545974458E-2</v>
      </c>
      <c r="AX8654">
        <f t="shared" ca="1" si="760"/>
        <v>2.1560459580360258</v>
      </c>
    </row>
    <row r="8655" spans="1:50">
      <c r="A8655">
        <f t="shared" ca="1" si="756"/>
        <v>0.41770377893712218</v>
      </c>
      <c r="R8655">
        <f t="shared" ca="1" si="757"/>
        <v>1.2200006776283752</v>
      </c>
      <c r="AH8655">
        <f t="shared" ca="1" si="758"/>
        <v>13.235342213271849</v>
      </c>
      <c r="AI8655">
        <f t="shared" ca="1" si="759"/>
        <v>0.32417996891238465</v>
      </c>
      <c r="AX8655">
        <f t="shared" ca="1" si="760"/>
        <v>10.814607967894437</v>
      </c>
    </row>
    <row r="8656" spans="1:50">
      <c r="A8656">
        <f t="shared" ca="1" si="756"/>
        <v>4.2907324891184428E-2</v>
      </c>
      <c r="R8656">
        <f t="shared" ca="1" si="757"/>
        <v>-9.8948444584016582E-2</v>
      </c>
      <c r="AH8656">
        <f t="shared" ca="1" si="758"/>
        <v>42.070799335924512</v>
      </c>
      <c r="AI8656">
        <f t="shared" ca="1" si="759"/>
        <v>0.96856388841441243</v>
      </c>
      <c r="AX8656">
        <f t="shared" ca="1" si="760"/>
        <v>3.8062148061870187</v>
      </c>
    </row>
    <row r="8657" spans="1:50">
      <c r="A8657">
        <f t="shared" ca="1" si="756"/>
        <v>0.99579350463143335</v>
      </c>
      <c r="R8657">
        <f t="shared" ca="1" si="757"/>
        <v>-1.6775700486756007</v>
      </c>
      <c r="AH8657">
        <f t="shared" ca="1" si="758"/>
        <v>16.111081336327516</v>
      </c>
      <c r="AI8657">
        <f t="shared" ca="1" si="759"/>
        <v>0.42577059590349542</v>
      </c>
      <c r="AX8657">
        <f t="shared" ca="1" si="760"/>
        <v>3.0061941762811166</v>
      </c>
    </row>
    <row r="8658" spans="1:50">
      <c r="A8658">
        <f t="shared" ca="1" si="756"/>
        <v>0.28781330949976325</v>
      </c>
      <c r="R8658">
        <f t="shared" ca="1" si="757"/>
        <v>0.67984651085271897</v>
      </c>
      <c r="AH8658">
        <f t="shared" ca="1" si="758"/>
        <v>32.83695623551106</v>
      </c>
      <c r="AI8658">
        <f t="shared" ca="1" si="759"/>
        <v>0.85271496436911864</v>
      </c>
      <c r="AX8658">
        <f t="shared" ca="1" si="760"/>
        <v>1.3353470999016961</v>
      </c>
    </row>
    <row r="8659" spans="1:50">
      <c r="A8659">
        <f t="shared" ca="1" si="756"/>
        <v>0.78489595281206459</v>
      </c>
      <c r="R8659">
        <f t="shared" ca="1" si="757"/>
        <v>0.2006317429771286</v>
      </c>
      <c r="AH8659">
        <f t="shared" ca="1" si="758"/>
        <v>47.632505988231813</v>
      </c>
      <c r="AI8659">
        <f t="shared" ca="1" si="759"/>
        <v>0.99719748605212088</v>
      </c>
      <c r="AX8659">
        <f t="shared" ca="1" si="760"/>
        <v>0.47793147739080366</v>
      </c>
    </row>
    <row r="8660" spans="1:50">
      <c r="A8660">
        <f t="shared" ca="1" si="756"/>
        <v>0.74949078928749469</v>
      </c>
      <c r="R8660">
        <f t="shared" ca="1" si="757"/>
        <v>0.78079674908770358</v>
      </c>
      <c r="AH8660">
        <f t="shared" ca="1" si="758"/>
        <v>19.911134620687736</v>
      </c>
      <c r="AI8660">
        <f t="shared" ca="1" si="759"/>
        <v>0.54733009009281197</v>
      </c>
      <c r="AX8660">
        <f t="shared" ca="1" si="760"/>
        <v>2.3041492257864697</v>
      </c>
    </row>
    <row r="8661" spans="1:50">
      <c r="A8661">
        <f t="shared" ca="1" si="756"/>
        <v>5.2583780537806546E-2</v>
      </c>
      <c r="R8661">
        <f t="shared" ca="1" si="757"/>
        <v>-0.1771857234618848</v>
      </c>
      <c r="AH8661">
        <f t="shared" ca="1" si="758"/>
        <v>6.0466586278707775</v>
      </c>
      <c r="AI8661">
        <f t="shared" ca="1" si="759"/>
        <v>7.3124161124008213E-2</v>
      </c>
      <c r="AX8661">
        <f t="shared" ca="1" si="760"/>
        <v>1.6182701305956353</v>
      </c>
    </row>
    <row r="8662" spans="1:50">
      <c r="A8662">
        <f t="shared" ca="1" si="756"/>
        <v>0.30604863649729686</v>
      </c>
      <c r="R8662">
        <f t="shared" ca="1" si="757"/>
        <v>-1.0744706919180569</v>
      </c>
      <c r="AH8662">
        <f t="shared" ca="1" si="758"/>
        <v>41.897206389266529</v>
      </c>
      <c r="AI8662">
        <f t="shared" ca="1" si="759"/>
        <v>0.96717236785092842</v>
      </c>
      <c r="AX8662">
        <f t="shared" ca="1" si="760"/>
        <v>2.5154806066368693</v>
      </c>
    </row>
    <row r="8663" spans="1:50">
      <c r="A8663">
        <f t="shared" ca="1" si="756"/>
        <v>0.56287299224199883</v>
      </c>
      <c r="R8663">
        <f t="shared" ca="1" si="757"/>
        <v>2.0460396416684037</v>
      </c>
      <c r="AH8663">
        <f t="shared" ca="1" si="758"/>
        <v>7.0079646087529719</v>
      </c>
      <c r="AI8663">
        <f t="shared" ca="1" si="759"/>
        <v>9.8223135915068371E-2</v>
      </c>
      <c r="AX8663">
        <f t="shared" ca="1" si="760"/>
        <v>17.834538396018605</v>
      </c>
    </row>
    <row r="8664" spans="1:50">
      <c r="A8664">
        <f t="shared" ca="1" si="756"/>
        <v>9.0438639949477539E-2</v>
      </c>
      <c r="R8664">
        <f t="shared" ca="1" si="757"/>
        <v>-0.9362719945942708</v>
      </c>
      <c r="AH8664">
        <f t="shared" ca="1" si="758"/>
        <v>34.645270331066016</v>
      </c>
      <c r="AI8664">
        <f t="shared" ca="1" si="759"/>
        <v>0.88211613839697922</v>
      </c>
      <c r="AX8664">
        <f t="shared" ca="1" si="760"/>
        <v>5.4892795561373502</v>
      </c>
    </row>
    <row r="8665" spans="1:50">
      <c r="A8665">
        <f t="shared" ca="1" si="756"/>
        <v>0.45974246972988186</v>
      </c>
      <c r="R8665">
        <f t="shared" ca="1" si="757"/>
        <v>0.72737853915053208</v>
      </c>
      <c r="AH8665">
        <f t="shared" ca="1" si="758"/>
        <v>15.409169071545861</v>
      </c>
      <c r="AI8665">
        <f t="shared" ca="1" si="759"/>
        <v>0.40173720783955025</v>
      </c>
      <c r="AX8665">
        <f t="shared" ca="1" si="760"/>
        <v>1.0863373975440174</v>
      </c>
    </row>
    <row r="8666" spans="1:50">
      <c r="A8666">
        <f t="shared" ca="1" si="756"/>
        <v>0.71151038040128811</v>
      </c>
      <c r="R8666">
        <f t="shared" ca="1" si="757"/>
        <v>-0.41878427684246256</v>
      </c>
      <c r="AH8666">
        <f t="shared" ca="1" si="758"/>
        <v>8.920636840995817</v>
      </c>
      <c r="AI8666">
        <f t="shared" ca="1" si="759"/>
        <v>0.15915552329786364</v>
      </c>
      <c r="AX8666">
        <f t="shared" ca="1" si="760"/>
        <v>0.20408329631597538</v>
      </c>
    </row>
    <row r="8667" spans="1:50">
      <c r="A8667">
        <f t="shared" ca="1" si="756"/>
        <v>0.80845778538233315</v>
      </c>
      <c r="R8667">
        <f t="shared" ca="1" si="757"/>
        <v>-5.8908607863458376E-2</v>
      </c>
      <c r="AH8667">
        <f t="shared" ca="1" si="758"/>
        <v>26.396526834985149</v>
      </c>
      <c r="AI8667">
        <f t="shared" ca="1" si="759"/>
        <v>0.72143802727421191</v>
      </c>
      <c r="AX8667">
        <f t="shared" ca="1" si="760"/>
        <v>2.5817707555032898</v>
      </c>
    </row>
    <row r="8668" spans="1:50">
      <c r="A8668">
        <f t="shared" ca="1" si="756"/>
        <v>0.48059644627978826</v>
      </c>
      <c r="R8668">
        <f t="shared" ca="1" si="757"/>
        <v>-1.5077325310006613</v>
      </c>
      <c r="AH8668">
        <f t="shared" ca="1" si="758"/>
        <v>12.017431491965937</v>
      </c>
      <c r="AI8668">
        <f t="shared" ca="1" si="759"/>
        <v>0.27866224476624946</v>
      </c>
      <c r="AX8668">
        <f t="shared" ca="1" si="760"/>
        <v>0.4968541698515207</v>
      </c>
    </row>
    <row r="8669" spans="1:50">
      <c r="A8669">
        <f t="shared" ca="1" si="756"/>
        <v>0.54226055914802618</v>
      </c>
      <c r="R8669">
        <f t="shared" ca="1" si="757"/>
        <v>1.4541375248225594</v>
      </c>
      <c r="AH8669">
        <f t="shared" ca="1" si="758"/>
        <v>23.28741352292063</v>
      </c>
      <c r="AI8669">
        <f t="shared" ca="1" si="759"/>
        <v>0.64321886185227828</v>
      </c>
      <c r="AX8669">
        <f t="shared" ca="1" si="760"/>
        <v>4.7399801860121427</v>
      </c>
    </row>
    <row r="8670" spans="1:50">
      <c r="A8670">
        <f t="shared" ca="1" si="756"/>
        <v>0.32056271350227306</v>
      </c>
      <c r="R8670">
        <f t="shared" ca="1" si="757"/>
        <v>0.60553330928974292</v>
      </c>
      <c r="AH8670">
        <f t="shared" ca="1" si="758"/>
        <v>4.3831608950750551</v>
      </c>
      <c r="AI8670">
        <f t="shared" ca="1" si="759"/>
        <v>3.8424198864230319E-2</v>
      </c>
      <c r="AX8670">
        <f t="shared" ca="1" si="760"/>
        <v>1.0081315393300398</v>
      </c>
    </row>
    <row r="8671" spans="1:50">
      <c r="A8671">
        <f t="shared" ca="1" si="756"/>
        <v>0.87781368730871201</v>
      </c>
      <c r="R8671">
        <f t="shared" ca="1" si="757"/>
        <v>-3.6349083087817501E-2</v>
      </c>
      <c r="AH8671">
        <f t="shared" ca="1" si="758"/>
        <v>9.8519103557102561</v>
      </c>
      <c r="AI8671">
        <f t="shared" ca="1" si="759"/>
        <v>0.19412027531390197</v>
      </c>
      <c r="AX8671">
        <f t="shared" ca="1" si="760"/>
        <v>2.3052466424951978</v>
      </c>
    </row>
    <row r="8672" spans="1:50">
      <c r="A8672">
        <f t="shared" ca="1" si="756"/>
        <v>0.75939948003862812</v>
      </c>
      <c r="R8672">
        <f t="shared" ca="1" si="757"/>
        <v>-0.2196760282527731</v>
      </c>
      <c r="AH8672">
        <f t="shared" ca="1" si="758"/>
        <v>20.241837735580315</v>
      </c>
      <c r="AI8672">
        <f t="shared" ca="1" si="759"/>
        <v>0.55722588932223416</v>
      </c>
      <c r="AX8672">
        <f t="shared" ca="1" si="760"/>
        <v>1.7705276899231808</v>
      </c>
    </row>
    <row r="8673" spans="1:50">
      <c r="A8673">
        <f t="shared" ca="1" si="756"/>
        <v>0.43548547331645315</v>
      </c>
      <c r="R8673">
        <f t="shared" ca="1" si="757"/>
        <v>1.4685413521471751</v>
      </c>
      <c r="AH8673">
        <f t="shared" ca="1" si="758"/>
        <v>12.204575477441772</v>
      </c>
      <c r="AI8673">
        <f t="shared" ca="1" si="759"/>
        <v>0.2857529425798021</v>
      </c>
      <c r="AX8673">
        <f t="shared" ca="1" si="760"/>
        <v>2.6833447868569267</v>
      </c>
    </row>
    <row r="8674" spans="1:50">
      <c r="A8674">
        <f t="shared" ca="1" si="756"/>
        <v>0.66408381194657418</v>
      </c>
      <c r="R8674">
        <f t="shared" ca="1" si="757"/>
        <v>0.32427197311840888</v>
      </c>
      <c r="AH8674">
        <f t="shared" ca="1" si="758"/>
        <v>34.217098662039916</v>
      </c>
      <c r="AI8674">
        <f t="shared" ca="1" si="759"/>
        <v>0.87545001267810885</v>
      </c>
      <c r="AX8674">
        <f t="shared" ca="1" si="760"/>
        <v>0.68478367645924332</v>
      </c>
    </row>
    <row r="8675" spans="1:50">
      <c r="A8675">
        <f t="shared" ca="1" si="756"/>
        <v>0.69606728673293938</v>
      </c>
      <c r="R8675">
        <f t="shared" ca="1" si="757"/>
        <v>-0.18062988648954231</v>
      </c>
      <c r="AH8675">
        <f t="shared" ca="1" si="758"/>
        <v>11.78126371830556</v>
      </c>
      <c r="AI8675">
        <f t="shared" ca="1" si="759"/>
        <v>0.26966409851514639</v>
      </c>
      <c r="AX8675">
        <f t="shared" ca="1" si="760"/>
        <v>0.26134057806068095</v>
      </c>
    </row>
    <row r="8676" spans="1:50">
      <c r="A8676">
        <f t="shared" ca="1" si="756"/>
        <v>0.45353920276970583</v>
      </c>
      <c r="R8676">
        <f t="shared" ca="1" si="757"/>
        <v>-1.1902173124508688</v>
      </c>
      <c r="AH8676">
        <f t="shared" ca="1" si="758"/>
        <v>14.778002324824804</v>
      </c>
      <c r="AI8676">
        <f t="shared" ca="1" si="759"/>
        <v>0.37970543988497651</v>
      </c>
      <c r="AX8676">
        <f t="shared" ca="1" si="760"/>
        <v>4.3998243123124832</v>
      </c>
    </row>
    <row r="8677" spans="1:50">
      <c r="A8677">
        <f t="shared" ca="1" si="756"/>
        <v>0.78085070622578945</v>
      </c>
      <c r="R8677">
        <f t="shared" ca="1" si="757"/>
        <v>-0.3039735715804302</v>
      </c>
      <c r="AH8677">
        <f t="shared" ca="1" si="758"/>
        <v>13.647930282427708</v>
      </c>
      <c r="AI8677">
        <f t="shared" ca="1" si="759"/>
        <v>0.33926351362438179</v>
      </c>
      <c r="AX8677">
        <f t="shared" ca="1" si="760"/>
        <v>1.6358380999095166</v>
      </c>
    </row>
    <row r="8678" spans="1:50">
      <c r="A8678">
        <f t="shared" ca="1" si="756"/>
        <v>0.68492913233830099</v>
      </c>
      <c r="R8678">
        <f t="shared" ca="1" si="757"/>
        <v>1.2105530616322535</v>
      </c>
      <c r="AH8678">
        <f t="shared" ca="1" si="758"/>
        <v>13.282121476675599</v>
      </c>
      <c r="AI8678">
        <f t="shared" ca="1" si="759"/>
        <v>0.3258986983731964</v>
      </c>
      <c r="AX8678">
        <f t="shared" ca="1" si="760"/>
        <v>0.83561260286063244</v>
      </c>
    </row>
    <row r="8679" spans="1:50">
      <c r="A8679">
        <f t="shared" ca="1" si="756"/>
        <v>0.54614764918747982</v>
      </c>
      <c r="R8679">
        <f t="shared" ca="1" si="757"/>
        <v>-0.42124486124994703</v>
      </c>
      <c r="AH8679">
        <f t="shared" ca="1" si="758"/>
        <v>8.5546313043415054</v>
      </c>
      <c r="AI8679">
        <f t="shared" ca="1" si="759"/>
        <v>0.14636343350643932</v>
      </c>
      <c r="AX8679">
        <f t="shared" ca="1" si="760"/>
        <v>4.6532568105204328</v>
      </c>
    </row>
    <row r="8680" spans="1:50">
      <c r="A8680">
        <f t="shared" ca="1" si="756"/>
        <v>0.78152629659489037</v>
      </c>
      <c r="R8680">
        <f t="shared" ca="1" si="757"/>
        <v>-0.94746111847820924</v>
      </c>
      <c r="AH8680">
        <f t="shared" ca="1" si="758"/>
        <v>13.128699325119669</v>
      </c>
      <c r="AI8680">
        <f t="shared" ca="1" si="759"/>
        <v>0.32025359327128455</v>
      </c>
      <c r="AX8680">
        <f t="shared" ca="1" si="760"/>
        <v>1.1339600241031869</v>
      </c>
    </row>
    <row r="8681" spans="1:50">
      <c r="A8681">
        <f t="shared" ca="1" si="756"/>
        <v>0.36305134203404499</v>
      </c>
      <c r="R8681">
        <f t="shared" ca="1" si="757"/>
        <v>1.1082747663027877</v>
      </c>
      <c r="AH8681">
        <f t="shared" ca="1" si="758"/>
        <v>27.978004248463812</v>
      </c>
      <c r="AI8681">
        <f t="shared" ca="1" si="759"/>
        <v>0.75751585155966106</v>
      </c>
      <c r="AX8681">
        <f t="shared" ca="1" si="760"/>
        <v>1.2509414688139193</v>
      </c>
    </row>
    <row r="8682" spans="1:50">
      <c r="A8682">
        <f t="shared" ca="1" si="756"/>
        <v>0.39346885279216037</v>
      </c>
      <c r="R8682">
        <f t="shared" ca="1" si="757"/>
        <v>0.53553200649430766</v>
      </c>
      <c r="AH8682">
        <f t="shared" ca="1" si="758"/>
        <v>31.725619716144354</v>
      </c>
      <c r="AI8682">
        <f t="shared" ca="1" si="759"/>
        <v>0.833023512620514</v>
      </c>
      <c r="AX8682">
        <f t="shared" ca="1" si="760"/>
        <v>1.5597604522813289</v>
      </c>
    </row>
    <row r="8683" spans="1:50">
      <c r="A8683">
        <f t="shared" ca="1" si="756"/>
        <v>0.27775377163224635</v>
      </c>
      <c r="R8683">
        <f t="shared" ca="1" si="757"/>
        <v>0.12825772318110004</v>
      </c>
      <c r="AH8683">
        <f t="shared" ca="1" si="758"/>
        <v>28.73525250327706</v>
      </c>
      <c r="AI8683">
        <f t="shared" ca="1" si="759"/>
        <v>0.77390525695030776</v>
      </c>
      <c r="AX8683">
        <f t="shared" ca="1" si="760"/>
        <v>4.9388099242910615</v>
      </c>
    </row>
    <row r="8684" spans="1:50">
      <c r="A8684">
        <f t="shared" ca="1" si="756"/>
        <v>0.48691669158153761</v>
      </c>
      <c r="R8684">
        <f t="shared" ca="1" si="757"/>
        <v>-2.9718660854094584E-2</v>
      </c>
      <c r="AH8684">
        <f t="shared" ca="1" si="758"/>
        <v>17.004215270671025</v>
      </c>
      <c r="AI8684">
        <f t="shared" ca="1" si="759"/>
        <v>0.45563909504789035</v>
      </c>
      <c r="AX8684">
        <f t="shared" ca="1" si="760"/>
        <v>0.4966619246418652</v>
      </c>
    </row>
    <row r="8685" spans="1:50">
      <c r="A8685">
        <f t="shared" ca="1" si="756"/>
        <v>0.6829035386575113</v>
      </c>
      <c r="R8685">
        <f t="shared" ca="1" si="757"/>
        <v>-1.8645019893466472</v>
      </c>
      <c r="AH8685">
        <f t="shared" ca="1" si="758"/>
        <v>36.36618224120059</v>
      </c>
      <c r="AI8685">
        <f t="shared" ca="1" si="759"/>
        <v>0.90705950665992296</v>
      </c>
      <c r="AX8685">
        <f t="shared" ca="1" si="760"/>
        <v>3.1552266916785214</v>
      </c>
    </row>
    <row r="8686" spans="1:50">
      <c r="A8686">
        <f t="shared" ca="1" si="756"/>
        <v>1.7739486268145366E-2</v>
      </c>
      <c r="R8686">
        <f t="shared" ca="1" si="757"/>
        <v>0.56185191597594764</v>
      </c>
      <c r="AH8686">
        <f t="shared" ca="1" si="758"/>
        <v>37.182191581145446</v>
      </c>
      <c r="AI8686">
        <f t="shared" ca="1" si="759"/>
        <v>0.91785189366877062</v>
      </c>
      <c r="AX8686">
        <f t="shared" ca="1" si="760"/>
        <v>1.9461916742301839</v>
      </c>
    </row>
    <row r="8687" spans="1:50">
      <c r="A8687">
        <f t="shared" ca="1" si="756"/>
        <v>0.60290175060509588</v>
      </c>
      <c r="R8687">
        <f t="shared" ca="1" si="757"/>
        <v>0.54582562566131532</v>
      </c>
      <c r="AH8687">
        <f t="shared" ca="1" si="758"/>
        <v>13.097581227996237</v>
      </c>
      <c r="AI8687">
        <f t="shared" ca="1" si="759"/>
        <v>0.31910574438783201</v>
      </c>
      <c r="AX8687">
        <f t="shared" ca="1" si="760"/>
        <v>0.44957847562050102</v>
      </c>
    </row>
    <row r="8688" spans="1:50">
      <c r="A8688">
        <f t="shared" ca="1" si="756"/>
        <v>0.141242913189769</v>
      </c>
      <c r="R8688">
        <f t="shared" ca="1" si="757"/>
        <v>-0.98114904423888427</v>
      </c>
      <c r="AH8688">
        <f t="shared" ca="1" si="758"/>
        <v>19.510242934907438</v>
      </c>
      <c r="AI8688">
        <f t="shared" ca="1" si="759"/>
        <v>0.5351873570558191</v>
      </c>
      <c r="AX8688">
        <f t="shared" ca="1" si="760"/>
        <v>1.4747392511328723</v>
      </c>
    </row>
    <row r="8689" spans="1:50">
      <c r="A8689">
        <f t="shared" ca="1" si="756"/>
        <v>0.25676676733963777</v>
      </c>
      <c r="R8689">
        <f t="shared" ca="1" si="757"/>
        <v>-1.4603658906196963</v>
      </c>
      <c r="AH8689">
        <f t="shared" ca="1" si="758"/>
        <v>9.9303784464772988</v>
      </c>
      <c r="AI8689">
        <f t="shared" ca="1" si="759"/>
        <v>0.19722483218052178</v>
      </c>
      <c r="AX8689">
        <f t="shared" ca="1" si="760"/>
        <v>0.82635164231095559</v>
      </c>
    </row>
    <row r="8690" spans="1:50">
      <c r="A8690">
        <f t="shared" ca="1" si="756"/>
        <v>0.35877724778671338</v>
      </c>
      <c r="R8690">
        <f t="shared" ca="1" si="757"/>
        <v>1.1739851012819873</v>
      </c>
      <c r="AH8690">
        <f t="shared" ca="1" si="758"/>
        <v>22.480416367179686</v>
      </c>
      <c r="AI8690">
        <f t="shared" ca="1" si="759"/>
        <v>0.62133625833810413</v>
      </c>
      <c r="AX8690">
        <f t="shared" ca="1" si="760"/>
        <v>1.8737690245714165</v>
      </c>
    </row>
    <row r="8691" spans="1:50">
      <c r="A8691">
        <f t="shared" ca="1" si="756"/>
        <v>0.9663758958671157</v>
      </c>
      <c r="R8691">
        <f t="shared" ca="1" si="757"/>
        <v>0.93318101016444543</v>
      </c>
      <c r="AH8691">
        <f t="shared" ca="1" si="758"/>
        <v>39.143992910423556</v>
      </c>
      <c r="AI8691">
        <f t="shared" ca="1" si="759"/>
        <v>0.94107355503553303</v>
      </c>
      <c r="AX8691">
        <f t="shared" ca="1" si="760"/>
        <v>1.4853513183387175</v>
      </c>
    </row>
    <row r="8692" spans="1:50">
      <c r="A8692">
        <f t="shared" ca="1" si="756"/>
        <v>0.69630189148491539</v>
      </c>
      <c r="R8692">
        <f t="shared" ca="1" si="757"/>
        <v>1.0052716119219278</v>
      </c>
      <c r="AH8692">
        <f t="shared" ca="1" si="758"/>
        <v>27.810717613636484</v>
      </c>
      <c r="AI8692">
        <f t="shared" ca="1" si="759"/>
        <v>0.7538178735891089</v>
      </c>
      <c r="AX8692">
        <f t="shared" ca="1" si="760"/>
        <v>2.0379254325305589</v>
      </c>
    </row>
    <row r="8693" spans="1:50">
      <c r="A8693">
        <f t="shared" ca="1" si="756"/>
        <v>0.14024304971267965</v>
      </c>
      <c r="R8693">
        <f t="shared" ca="1" si="757"/>
        <v>-0.94824638595517763</v>
      </c>
      <c r="AH8693">
        <f t="shared" ca="1" si="758"/>
        <v>24.387578266687338</v>
      </c>
      <c r="AI8693">
        <f t="shared" ca="1" si="759"/>
        <v>0.67200192647746659</v>
      </c>
      <c r="AX8693">
        <f t="shared" ca="1" si="760"/>
        <v>0.87749346748725499</v>
      </c>
    </row>
    <row r="8694" spans="1:50">
      <c r="A8694">
        <f t="shared" ca="1" si="756"/>
        <v>0.55057203938073229</v>
      </c>
      <c r="R8694">
        <f t="shared" ca="1" si="757"/>
        <v>2.0004133195384517</v>
      </c>
      <c r="AH8694">
        <f t="shared" ca="1" si="758"/>
        <v>6.7984066711397251</v>
      </c>
      <c r="AI8694">
        <f t="shared" ca="1" si="759"/>
        <v>9.243666653239424E-2</v>
      </c>
      <c r="AX8694">
        <f t="shared" ca="1" si="760"/>
        <v>0.12125387767368107</v>
      </c>
    </row>
    <row r="8695" spans="1:50">
      <c r="A8695">
        <f t="shared" ca="1" si="756"/>
        <v>2.0369767358191848E-2</v>
      </c>
      <c r="R8695">
        <f t="shared" ca="1" si="757"/>
        <v>0.7817191525395647</v>
      </c>
      <c r="AH8695">
        <f t="shared" ca="1" si="758"/>
        <v>17.900667185097085</v>
      </c>
      <c r="AI8695">
        <f t="shared" ca="1" si="759"/>
        <v>0.4848164164190486</v>
      </c>
      <c r="AX8695">
        <f t="shared" ca="1" si="760"/>
        <v>0.60449656210137137</v>
      </c>
    </row>
    <row r="8696" spans="1:50">
      <c r="A8696">
        <f t="shared" ca="1" si="756"/>
        <v>0.14819475659245518</v>
      </c>
      <c r="R8696">
        <f t="shared" ca="1" si="757"/>
        <v>-9.6829338272300655E-2</v>
      </c>
      <c r="AH8696">
        <f t="shared" ca="1" si="758"/>
        <v>22.118155207372293</v>
      </c>
      <c r="AI8696">
        <f t="shared" ca="1" si="759"/>
        <v>0.61130136547990954</v>
      </c>
      <c r="AX8696">
        <f t="shared" ca="1" si="760"/>
        <v>0.52603093044651406</v>
      </c>
    </row>
    <row r="8697" spans="1:50">
      <c r="A8697">
        <f t="shared" ca="1" si="756"/>
        <v>0.19727102917953188</v>
      </c>
      <c r="R8697">
        <f t="shared" ca="1" si="757"/>
        <v>1.2044391572702366</v>
      </c>
      <c r="AH8697">
        <f t="shared" ca="1" si="758"/>
        <v>28.253850671304996</v>
      </c>
      <c r="AI8697">
        <f t="shared" ca="1" si="759"/>
        <v>0.76355249468704889</v>
      </c>
      <c r="AX8697">
        <f t="shared" ca="1" si="760"/>
        <v>2.7055779627318604</v>
      </c>
    </row>
    <row r="8698" spans="1:50">
      <c r="A8698">
        <f t="shared" ca="1" si="756"/>
        <v>0.88353158051982439</v>
      </c>
      <c r="R8698">
        <f t="shared" ca="1" si="757"/>
        <v>0.88066603048000835</v>
      </c>
      <c r="AH8698">
        <f t="shared" ca="1" si="758"/>
        <v>17.117713846591023</v>
      </c>
      <c r="AI8698">
        <f t="shared" ca="1" si="759"/>
        <v>0.45937762866266418</v>
      </c>
      <c r="AX8698">
        <f t="shared" ca="1" si="760"/>
        <v>0.80510867410182718</v>
      </c>
    </row>
    <row r="8699" spans="1:50">
      <c r="A8699">
        <f t="shared" ca="1" si="756"/>
        <v>0.3247775167608592</v>
      </c>
      <c r="R8699">
        <f t="shared" ca="1" si="757"/>
        <v>-1.110197769680392</v>
      </c>
      <c r="AH8699">
        <f t="shared" ca="1" si="758"/>
        <v>19.232416365069419</v>
      </c>
      <c r="AI8699">
        <f t="shared" ca="1" si="759"/>
        <v>0.5266778986337759</v>
      </c>
      <c r="AX8699">
        <f t="shared" ca="1" si="760"/>
        <v>1.0883548432544741</v>
      </c>
    </row>
    <row r="8700" spans="1:50">
      <c r="A8700">
        <f t="shared" ca="1" si="756"/>
        <v>0.7656219777608283</v>
      </c>
      <c r="R8700">
        <f t="shared" ca="1" si="757"/>
        <v>-0.41303612855965194</v>
      </c>
      <c r="AH8700">
        <f t="shared" ca="1" si="758"/>
        <v>33.120377355902065</v>
      </c>
      <c r="AI8700">
        <f t="shared" ca="1" si="759"/>
        <v>0.85753916969642818</v>
      </c>
      <c r="AX8700">
        <f t="shared" ca="1" si="760"/>
        <v>0.31222070060394741</v>
      </c>
    </row>
    <row r="8701" spans="1:50">
      <c r="A8701">
        <f t="shared" ca="1" si="756"/>
        <v>0.75417597808071057</v>
      </c>
      <c r="R8701">
        <f t="shared" ca="1" si="757"/>
        <v>-0.51259227577650268</v>
      </c>
      <c r="AH8701">
        <f t="shared" ca="1" si="758"/>
        <v>13.771612363244749</v>
      </c>
      <c r="AI8701">
        <f t="shared" ca="1" si="759"/>
        <v>0.34375196462049973</v>
      </c>
      <c r="AX8701">
        <f t="shared" ca="1" si="760"/>
        <v>2.774790740378648</v>
      </c>
    </row>
    <row r="8702" spans="1:50">
      <c r="A8702">
        <f t="shared" ca="1" si="756"/>
        <v>0.96971847388104337</v>
      </c>
      <c r="R8702">
        <f t="shared" ca="1" si="757"/>
        <v>0.45945216316751775</v>
      </c>
      <c r="AH8702">
        <f t="shared" ca="1" si="758"/>
        <v>8.2609259752586066</v>
      </c>
      <c r="AI8702">
        <f t="shared" ca="1" si="759"/>
        <v>0.13648579593740473</v>
      </c>
      <c r="AX8702">
        <f t="shared" ca="1" si="760"/>
        <v>3.8865258543142027</v>
      </c>
    </row>
    <row r="8703" spans="1:50">
      <c r="A8703">
        <f t="shared" ca="1" si="756"/>
        <v>0.70511587142393795</v>
      </c>
      <c r="R8703">
        <f t="shared" ca="1" si="757"/>
        <v>8.7356946922765091E-2</v>
      </c>
      <c r="AH8703">
        <f t="shared" ca="1" si="758"/>
        <v>24.147997169394841</v>
      </c>
      <c r="AI8703">
        <f t="shared" ca="1" si="759"/>
        <v>0.66583697482319149</v>
      </c>
      <c r="AX8703">
        <f t="shared" ca="1" si="760"/>
        <v>10.560818105967742</v>
      </c>
    </row>
    <row r="8704" spans="1:50">
      <c r="A8704">
        <f t="shared" ca="1" si="756"/>
        <v>0.6301784737601811</v>
      </c>
      <c r="R8704">
        <f t="shared" ca="1" si="757"/>
        <v>0.17193334516794082</v>
      </c>
      <c r="AH8704">
        <f t="shared" ca="1" si="758"/>
        <v>26.289449239810345</v>
      </c>
      <c r="AI8704">
        <f t="shared" ca="1" si="759"/>
        <v>0.71890489132423485</v>
      </c>
      <c r="AX8704">
        <f t="shared" ca="1" si="760"/>
        <v>1.6246962094673041</v>
      </c>
    </row>
    <row r="8705" spans="1:50">
      <c r="A8705">
        <f t="shared" ca="1" si="756"/>
        <v>0.83703623633033086</v>
      </c>
      <c r="R8705">
        <f t="shared" ca="1" si="757"/>
        <v>-4.4672756102168421E-2</v>
      </c>
      <c r="AH8705">
        <f t="shared" ca="1" si="758"/>
        <v>17.046252459126215</v>
      </c>
      <c r="AI8705">
        <f t="shared" ca="1" si="759"/>
        <v>0.45702526150617739</v>
      </c>
      <c r="AX8705">
        <f t="shared" ca="1" si="760"/>
        <v>4.1907508024636453</v>
      </c>
    </row>
    <row r="8706" spans="1:50">
      <c r="A8706">
        <f t="shared" ca="1" si="756"/>
        <v>0.83135846170908534</v>
      </c>
      <c r="R8706">
        <f t="shared" ca="1" si="757"/>
        <v>1.8422890522484869</v>
      </c>
      <c r="AH8706">
        <f t="shared" ca="1" si="758"/>
        <v>40.386938640255174</v>
      </c>
      <c r="AI8706">
        <f t="shared" ca="1" si="759"/>
        <v>0.95379452564689049</v>
      </c>
      <c r="AX8706">
        <f t="shared" ca="1" si="760"/>
        <v>2.3645271012039335</v>
      </c>
    </row>
    <row r="8707" spans="1:50">
      <c r="A8707">
        <f t="shared" ref="A8707:A8770" ca="1" si="761">RAND()</f>
        <v>0.58895147983503615</v>
      </c>
      <c r="R8707">
        <f t="shared" ref="R8707:R8770" ca="1" si="762">_xlfn.NORM.INV(RAND(),0,1)</f>
        <v>-1.7271487840965831</v>
      </c>
      <c r="AH8707">
        <f t="shared" ref="AH8707:AH8770" ca="1" si="763">IF(AI8707&lt;$AL$4,$AL$1+SQRT(AI8707*($AL$2-$AL$1)*($AL$3-$AL$1)),$AL$2-SQRT((1-AI8707)*($AL$2-$AL$1)*($AL$2-$AL$3)))</f>
        <v>40.249971645225727</v>
      </c>
      <c r="AI8707">
        <f t="shared" ref="AI8707:AI8770" ca="1" si="764">RAND()</f>
        <v>0.95246847354054887</v>
      </c>
      <c r="AX8707">
        <f t="shared" ref="AX8707:AX8770" ca="1" si="765">-LN(1-RAND())/$AW$2</f>
        <v>1.5300786582332568</v>
      </c>
    </row>
    <row r="8708" spans="1:50">
      <c r="A8708">
        <f t="shared" ca="1" si="761"/>
        <v>0.65948143398443748</v>
      </c>
      <c r="R8708">
        <f t="shared" ca="1" si="762"/>
        <v>1.826665654595691</v>
      </c>
      <c r="AH8708">
        <f t="shared" ca="1" si="763"/>
        <v>18.721312128945257</v>
      </c>
      <c r="AI8708">
        <f t="shared" ca="1" si="764"/>
        <v>0.51082184253256646</v>
      </c>
      <c r="AX8708">
        <f t="shared" ca="1" si="765"/>
        <v>1.1123184347215396</v>
      </c>
    </row>
    <row r="8709" spans="1:50">
      <c r="A8709">
        <f t="shared" ca="1" si="761"/>
        <v>0.37291804956558938</v>
      </c>
      <c r="R8709">
        <f t="shared" ca="1" si="762"/>
        <v>2.3462212213748264</v>
      </c>
      <c r="AH8709">
        <f t="shared" ca="1" si="763"/>
        <v>18.199551917267762</v>
      </c>
      <c r="AI8709">
        <f t="shared" ca="1" si="764"/>
        <v>0.49436575086872581</v>
      </c>
      <c r="AX8709">
        <f t="shared" ca="1" si="765"/>
        <v>1.401066300955359</v>
      </c>
    </row>
    <row r="8710" spans="1:50">
      <c r="A8710">
        <f t="shared" ca="1" si="761"/>
        <v>0.35101904559871266</v>
      </c>
      <c r="R8710">
        <f t="shared" ca="1" si="762"/>
        <v>0.13928626391960239</v>
      </c>
      <c r="AH8710">
        <f t="shared" ca="1" si="763"/>
        <v>30.710377368216417</v>
      </c>
      <c r="AI8710">
        <f t="shared" ca="1" si="764"/>
        <v>0.81395522936169129</v>
      </c>
      <c r="AX8710">
        <f t="shared" ca="1" si="765"/>
        <v>4.2752534698880273</v>
      </c>
    </row>
    <row r="8711" spans="1:50">
      <c r="A8711">
        <f t="shared" ca="1" si="761"/>
        <v>0.58358933921374256</v>
      </c>
      <c r="R8711">
        <f t="shared" ca="1" si="762"/>
        <v>-0.58380601639783181</v>
      </c>
      <c r="AH8711">
        <f t="shared" ca="1" si="763"/>
        <v>35.98006060214167</v>
      </c>
      <c r="AI8711">
        <f t="shared" ca="1" si="764"/>
        <v>0.90172064964018994</v>
      </c>
      <c r="AX8711">
        <f t="shared" ca="1" si="765"/>
        <v>1.0084809825685759</v>
      </c>
    </row>
    <row r="8712" spans="1:50">
      <c r="A8712">
        <f t="shared" ca="1" si="761"/>
        <v>0.22221384768484487</v>
      </c>
      <c r="R8712">
        <f t="shared" ca="1" si="762"/>
        <v>0.68655672922556821</v>
      </c>
      <c r="AH8712">
        <f t="shared" ca="1" si="763"/>
        <v>4.4852121024602472</v>
      </c>
      <c r="AI8712">
        <f t="shared" ca="1" si="764"/>
        <v>4.0234255208111747E-2</v>
      </c>
      <c r="AX8712">
        <f t="shared" ca="1" si="765"/>
        <v>1.075414557264218</v>
      </c>
    </row>
    <row r="8713" spans="1:50">
      <c r="A8713">
        <f t="shared" ca="1" si="761"/>
        <v>0.65751713772638321</v>
      </c>
      <c r="R8713">
        <f t="shared" ca="1" si="762"/>
        <v>1.178811566761353</v>
      </c>
      <c r="AH8713">
        <f t="shared" ca="1" si="763"/>
        <v>11.416930538971712</v>
      </c>
      <c r="AI8713">
        <f t="shared" ca="1" si="764"/>
        <v>0.25567337548273306</v>
      </c>
      <c r="AX8713">
        <f t="shared" ca="1" si="765"/>
        <v>1.1078833291114347</v>
      </c>
    </row>
    <row r="8714" spans="1:50">
      <c r="A8714">
        <f t="shared" ca="1" si="761"/>
        <v>0.62212389998643391</v>
      </c>
      <c r="R8714">
        <f t="shared" ca="1" si="762"/>
        <v>0.89856025845563869</v>
      </c>
      <c r="AH8714">
        <f t="shared" ca="1" si="763"/>
        <v>28.777926426011671</v>
      </c>
      <c r="AI8714">
        <f t="shared" ca="1" si="764"/>
        <v>0.77481179661011312</v>
      </c>
      <c r="AX8714">
        <f t="shared" ca="1" si="765"/>
        <v>0.14057446244184296</v>
      </c>
    </row>
    <row r="8715" spans="1:50">
      <c r="A8715">
        <f t="shared" ca="1" si="761"/>
        <v>0.23117469115552935</v>
      </c>
      <c r="R8715">
        <f t="shared" ca="1" si="762"/>
        <v>0.18182843341962501</v>
      </c>
      <c r="AH8715">
        <f t="shared" ca="1" si="763"/>
        <v>9.3201514773265686</v>
      </c>
      <c r="AI8715">
        <f t="shared" ca="1" si="764"/>
        <v>0.17373044712062524</v>
      </c>
      <c r="AX8715">
        <f t="shared" ca="1" si="765"/>
        <v>0.86133961981307494</v>
      </c>
    </row>
    <row r="8716" spans="1:50">
      <c r="A8716">
        <f t="shared" ca="1" si="761"/>
        <v>0.71974832562386515</v>
      </c>
      <c r="R8716">
        <f t="shared" ca="1" si="762"/>
        <v>-0.4679435738112443</v>
      </c>
      <c r="AH8716">
        <f t="shared" ca="1" si="763"/>
        <v>8.3205579807848693</v>
      </c>
      <c r="AI8716">
        <f t="shared" ca="1" si="764"/>
        <v>0.13846337022320554</v>
      </c>
      <c r="AX8716">
        <f t="shared" ca="1" si="765"/>
        <v>1.0227630316847001</v>
      </c>
    </row>
    <row r="8717" spans="1:50">
      <c r="A8717">
        <f t="shared" ca="1" si="761"/>
        <v>0.61640490862066377</v>
      </c>
      <c r="R8717">
        <f t="shared" ca="1" si="762"/>
        <v>-0.60986287484653745</v>
      </c>
      <c r="AH8717">
        <f t="shared" ca="1" si="763"/>
        <v>8.053446272666589</v>
      </c>
      <c r="AI8717">
        <f t="shared" ca="1" si="764"/>
        <v>0.12971599373345477</v>
      </c>
      <c r="AX8717">
        <f t="shared" ca="1" si="765"/>
        <v>1.6855506407906236</v>
      </c>
    </row>
    <row r="8718" spans="1:50">
      <c r="A8718">
        <f t="shared" ca="1" si="761"/>
        <v>0.35577522045496268</v>
      </c>
      <c r="R8718">
        <f t="shared" ca="1" si="762"/>
        <v>-0.90500252761398403</v>
      </c>
      <c r="AH8718">
        <f t="shared" ca="1" si="763"/>
        <v>20.19166908199076</v>
      </c>
      <c r="AI8718">
        <f t="shared" ca="1" si="764"/>
        <v>0.55573170394122717</v>
      </c>
      <c r="AX8718">
        <f t="shared" ca="1" si="765"/>
        <v>6.7923196610964617E-2</v>
      </c>
    </row>
    <row r="8719" spans="1:50">
      <c r="A8719">
        <f t="shared" ca="1" si="761"/>
        <v>0.81679087483945656</v>
      </c>
      <c r="R8719">
        <f t="shared" ca="1" si="762"/>
        <v>-0.80159855997575657</v>
      </c>
      <c r="AH8719">
        <f t="shared" ca="1" si="763"/>
        <v>17.884326168380063</v>
      </c>
      <c r="AI8719">
        <f t="shared" ca="1" si="764"/>
        <v>0.48429174717050116</v>
      </c>
      <c r="AX8719">
        <f t="shared" ca="1" si="765"/>
        <v>2.3678556540979345</v>
      </c>
    </row>
    <row r="8720" spans="1:50">
      <c r="A8720">
        <f t="shared" ca="1" si="761"/>
        <v>0.65728292495366325</v>
      </c>
      <c r="R8720">
        <f t="shared" ca="1" si="762"/>
        <v>0.75006315706139881</v>
      </c>
      <c r="AH8720">
        <f t="shared" ca="1" si="763"/>
        <v>24.68335134788212</v>
      </c>
      <c r="AI8720">
        <f t="shared" ca="1" si="764"/>
        <v>0.67953365051260894</v>
      </c>
      <c r="AX8720">
        <f t="shared" ca="1" si="765"/>
        <v>3.4552522479909396</v>
      </c>
    </row>
    <row r="8721" spans="1:50">
      <c r="A8721">
        <f t="shared" ca="1" si="761"/>
        <v>4.0330254216837447E-2</v>
      </c>
      <c r="R8721">
        <f t="shared" ca="1" si="762"/>
        <v>-1.1710369985243978</v>
      </c>
      <c r="AH8721">
        <f t="shared" ca="1" si="763"/>
        <v>16.401927558198174</v>
      </c>
      <c r="AI8721">
        <f t="shared" ca="1" si="764"/>
        <v>0.43558476409771851</v>
      </c>
      <c r="AX8721">
        <f t="shared" ca="1" si="765"/>
        <v>6.7670612443509998E-2</v>
      </c>
    </row>
    <row r="8722" spans="1:50">
      <c r="A8722">
        <f t="shared" ca="1" si="761"/>
        <v>0.75124690181739362</v>
      </c>
      <c r="R8722">
        <f t="shared" ca="1" si="762"/>
        <v>1.1386241192116482</v>
      </c>
      <c r="AH8722">
        <f t="shared" ca="1" si="763"/>
        <v>8.8742532311459872</v>
      </c>
      <c r="AI8722">
        <f t="shared" ca="1" si="764"/>
        <v>0.15750474082100996</v>
      </c>
      <c r="AX8722">
        <f t="shared" ca="1" si="765"/>
        <v>0.56753896539202897</v>
      </c>
    </row>
    <row r="8723" spans="1:50">
      <c r="A8723">
        <f t="shared" ca="1" si="761"/>
        <v>0.20959097880214661</v>
      </c>
      <c r="R8723">
        <f t="shared" ca="1" si="762"/>
        <v>-0.46916482717883917</v>
      </c>
      <c r="AH8723">
        <f t="shared" ca="1" si="763"/>
        <v>18.538339364448007</v>
      </c>
      <c r="AI8723">
        <f t="shared" ca="1" si="764"/>
        <v>0.50508195502667907</v>
      </c>
      <c r="AX8723">
        <f t="shared" ca="1" si="765"/>
        <v>1.9679952675754084</v>
      </c>
    </row>
    <row r="8724" spans="1:50">
      <c r="A8724">
        <f t="shared" ca="1" si="761"/>
        <v>0.75937264924644732</v>
      </c>
      <c r="R8724">
        <f t="shared" ca="1" si="762"/>
        <v>-1.1408151553541499</v>
      </c>
      <c r="AH8724">
        <f t="shared" ca="1" si="763"/>
        <v>13.402027263221974</v>
      </c>
      <c r="AI8724">
        <f t="shared" ca="1" si="764"/>
        <v>0.3302941957790263</v>
      </c>
      <c r="AX8724">
        <f t="shared" ca="1" si="765"/>
        <v>0.6388013300628943</v>
      </c>
    </row>
    <row r="8725" spans="1:50">
      <c r="A8725">
        <f t="shared" ca="1" si="761"/>
        <v>0.44825360882197696</v>
      </c>
      <c r="R8725">
        <f t="shared" ca="1" si="762"/>
        <v>-0.45417315622539089</v>
      </c>
      <c r="AH8725">
        <f t="shared" ca="1" si="763"/>
        <v>9.9320924465486335</v>
      </c>
      <c r="AI8725">
        <f t="shared" ca="1" si="764"/>
        <v>0.19729292073357685</v>
      </c>
      <c r="AX8725">
        <f t="shared" ca="1" si="765"/>
        <v>3.634711489702775</v>
      </c>
    </row>
    <row r="8726" spans="1:50">
      <c r="A8726">
        <f t="shared" ca="1" si="761"/>
        <v>0.16677429628664175</v>
      </c>
      <c r="R8726">
        <f t="shared" ca="1" si="762"/>
        <v>0.45440025168719689</v>
      </c>
      <c r="AH8726">
        <f t="shared" ca="1" si="763"/>
        <v>21.51270967106451</v>
      </c>
      <c r="AI8726">
        <f t="shared" ca="1" si="764"/>
        <v>0.59423714485746926</v>
      </c>
      <c r="AX8726">
        <f t="shared" ca="1" si="765"/>
        <v>6.9904619893547695</v>
      </c>
    </row>
    <row r="8727" spans="1:50">
      <c r="A8727">
        <f t="shared" ca="1" si="761"/>
        <v>0.68810758352124479</v>
      </c>
      <c r="R8727">
        <f t="shared" ca="1" si="762"/>
        <v>-0.82366655118580012</v>
      </c>
      <c r="AH8727">
        <f t="shared" ca="1" si="763"/>
        <v>7.9382318148012301</v>
      </c>
      <c r="AI8727">
        <f t="shared" ca="1" si="764"/>
        <v>0.12603104869104487</v>
      </c>
      <c r="AX8727">
        <f t="shared" ca="1" si="765"/>
        <v>1.8382874031001504</v>
      </c>
    </row>
    <row r="8728" spans="1:50">
      <c r="A8728">
        <f t="shared" ca="1" si="761"/>
        <v>0.17388688195801039</v>
      </c>
      <c r="R8728">
        <f t="shared" ca="1" si="762"/>
        <v>-0.68953871708500636</v>
      </c>
      <c r="AH8728">
        <f t="shared" ca="1" si="763"/>
        <v>28.45732028123097</v>
      </c>
      <c r="AI8728">
        <f t="shared" ca="1" si="764"/>
        <v>0.76795647526726873</v>
      </c>
      <c r="AX8728">
        <f t="shared" ca="1" si="765"/>
        <v>1.3972242081795403</v>
      </c>
    </row>
    <row r="8729" spans="1:50">
      <c r="A8729">
        <f t="shared" ca="1" si="761"/>
        <v>0.25780034976494193</v>
      </c>
      <c r="R8729">
        <f t="shared" ca="1" si="762"/>
        <v>0.72731212263029299</v>
      </c>
      <c r="AH8729">
        <f t="shared" ca="1" si="763"/>
        <v>7.8614132531091592</v>
      </c>
      <c r="AI8729">
        <f t="shared" ca="1" si="764"/>
        <v>0.12360363667232066</v>
      </c>
      <c r="AX8729">
        <f t="shared" ca="1" si="765"/>
        <v>0.91545198296274966</v>
      </c>
    </row>
    <row r="8730" spans="1:50">
      <c r="A8730">
        <f t="shared" ca="1" si="761"/>
        <v>0.63363766494452767</v>
      </c>
      <c r="R8730">
        <f t="shared" ca="1" si="762"/>
        <v>0.63415570958503675</v>
      </c>
      <c r="AH8730">
        <f t="shared" ca="1" si="763"/>
        <v>41.681402630732833</v>
      </c>
      <c r="AI8730">
        <f t="shared" ca="1" si="764"/>
        <v>0.96540046890401066</v>
      </c>
      <c r="AX8730">
        <f t="shared" ca="1" si="765"/>
        <v>0.63965266365304529</v>
      </c>
    </row>
    <row r="8731" spans="1:50">
      <c r="A8731">
        <f t="shared" ca="1" si="761"/>
        <v>6.7528418919298283E-2</v>
      </c>
      <c r="R8731">
        <f t="shared" ca="1" si="762"/>
        <v>-0.98240436946138343</v>
      </c>
      <c r="AH8731">
        <f t="shared" ca="1" si="763"/>
        <v>41.346827178857453</v>
      </c>
      <c r="AI8731">
        <f t="shared" ca="1" si="764"/>
        <v>0.96256130006371998</v>
      </c>
      <c r="AX8731">
        <f t="shared" ca="1" si="765"/>
        <v>4.2225887588689712</v>
      </c>
    </row>
    <row r="8732" spans="1:50">
      <c r="A8732">
        <f t="shared" ca="1" si="761"/>
        <v>0.63970606395565421</v>
      </c>
      <c r="R8732">
        <f t="shared" ca="1" si="762"/>
        <v>-0.38749249937891073</v>
      </c>
      <c r="AH8732">
        <f t="shared" ca="1" si="763"/>
        <v>29.025966849979749</v>
      </c>
      <c r="AI8732">
        <f t="shared" ca="1" si="764"/>
        <v>0.78004496671092582</v>
      </c>
      <c r="AX8732">
        <f t="shared" ca="1" si="765"/>
        <v>6.4558615343701957</v>
      </c>
    </row>
    <row r="8733" spans="1:50">
      <c r="A8733">
        <f t="shared" ca="1" si="761"/>
        <v>0.9935041382169808</v>
      </c>
      <c r="R8733">
        <f t="shared" ca="1" si="762"/>
        <v>0.25240187111851747</v>
      </c>
      <c r="AH8733">
        <f t="shared" ca="1" si="763"/>
        <v>17.900435846464262</v>
      </c>
      <c r="AI8733">
        <f t="shared" ca="1" si="764"/>
        <v>0.4848089905765216</v>
      </c>
      <c r="AX8733">
        <f t="shared" ca="1" si="765"/>
        <v>4.1778664678014801</v>
      </c>
    </row>
    <row r="8734" spans="1:50">
      <c r="A8734">
        <f t="shared" ca="1" si="761"/>
        <v>0.6515216375244467</v>
      </c>
      <c r="R8734">
        <f t="shared" ca="1" si="762"/>
        <v>-0.55078881279729186</v>
      </c>
      <c r="AH8734">
        <f t="shared" ca="1" si="763"/>
        <v>33.171187623024075</v>
      </c>
      <c r="AI8734">
        <f t="shared" ca="1" si="764"/>
        <v>0.85839553699027094</v>
      </c>
      <c r="AX8734">
        <f t="shared" ca="1" si="765"/>
        <v>1.5671845601029124</v>
      </c>
    </row>
    <row r="8735" spans="1:50">
      <c r="A8735">
        <f t="shared" ca="1" si="761"/>
        <v>0.90848664575414628</v>
      </c>
      <c r="R8735">
        <f t="shared" ca="1" si="762"/>
        <v>1.5469423622186509</v>
      </c>
      <c r="AH8735">
        <f t="shared" ca="1" si="763"/>
        <v>5.2347952292310049</v>
      </c>
      <c r="AI8735">
        <f t="shared" ca="1" si="764"/>
        <v>5.4806162183959395E-2</v>
      </c>
      <c r="AX8735">
        <f t="shared" ca="1" si="765"/>
        <v>3.2300563002559368</v>
      </c>
    </row>
    <row r="8736" spans="1:50">
      <c r="A8736">
        <f t="shared" ca="1" si="761"/>
        <v>0.87863585362907837</v>
      </c>
      <c r="R8736">
        <f t="shared" ca="1" si="762"/>
        <v>-0.88972481684090354</v>
      </c>
      <c r="AH8736">
        <f t="shared" ca="1" si="763"/>
        <v>19.815437518177156</v>
      </c>
      <c r="AI8736">
        <f t="shared" ca="1" si="764"/>
        <v>0.54444609389046639</v>
      </c>
      <c r="AX8736">
        <f t="shared" ca="1" si="765"/>
        <v>0.64589634543072794</v>
      </c>
    </row>
    <row r="8737" spans="1:50">
      <c r="A8737">
        <f t="shared" ca="1" si="761"/>
        <v>0.14153235213745063</v>
      </c>
      <c r="R8737">
        <f t="shared" ca="1" si="762"/>
        <v>0.29719937813952663</v>
      </c>
      <c r="AH8737">
        <f t="shared" ca="1" si="763"/>
        <v>11.661756128104344</v>
      </c>
      <c r="AI8737">
        <f t="shared" ca="1" si="764"/>
        <v>0.2650895284095276</v>
      </c>
      <c r="AX8737">
        <f t="shared" ca="1" si="765"/>
        <v>3.5501734788839707</v>
      </c>
    </row>
    <row r="8738" spans="1:50">
      <c r="A8738">
        <f t="shared" ca="1" si="761"/>
        <v>0.61350870822764125</v>
      </c>
      <c r="R8738">
        <f t="shared" ca="1" si="762"/>
        <v>0.14689355742560253</v>
      </c>
      <c r="AH8738">
        <f t="shared" ca="1" si="763"/>
        <v>9.6189544916332057</v>
      </c>
      <c r="AI8738">
        <f t="shared" ca="1" si="764"/>
        <v>0.18504857102422123</v>
      </c>
      <c r="AX8738">
        <f t="shared" ca="1" si="765"/>
        <v>0.43608565858810133</v>
      </c>
    </row>
    <row r="8739" spans="1:50">
      <c r="A8739">
        <f t="shared" ca="1" si="761"/>
        <v>0.45373836202726059</v>
      </c>
      <c r="R8739">
        <f t="shared" ca="1" si="762"/>
        <v>-1.8170153122092394</v>
      </c>
      <c r="AH8739">
        <f t="shared" ca="1" si="763"/>
        <v>45.706339931430492</v>
      </c>
      <c r="AI8739">
        <f t="shared" ca="1" si="764"/>
        <v>0.99078224160778583</v>
      </c>
      <c r="AX8739">
        <f t="shared" ca="1" si="765"/>
        <v>2.7211503246310551</v>
      </c>
    </row>
    <row r="8740" spans="1:50">
      <c r="A8740">
        <f t="shared" ca="1" si="761"/>
        <v>0.83904496439159559</v>
      </c>
      <c r="R8740">
        <f t="shared" ca="1" si="762"/>
        <v>0.96494657916264348</v>
      </c>
      <c r="AH8740">
        <f t="shared" ca="1" si="763"/>
        <v>20.413829570437187</v>
      </c>
      <c r="AI8740">
        <f t="shared" ca="1" si="764"/>
        <v>0.56232925965643155</v>
      </c>
      <c r="AX8740">
        <f t="shared" ca="1" si="765"/>
        <v>0.11000820669582426</v>
      </c>
    </row>
    <row r="8741" spans="1:50">
      <c r="A8741">
        <f t="shared" ca="1" si="761"/>
        <v>0.34003646987588199</v>
      </c>
      <c r="R8741">
        <f t="shared" ca="1" si="762"/>
        <v>0.27936736343416796</v>
      </c>
      <c r="AH8741">
        <f t="shared" ca="1" si="763"/>
        <v>8.4214732410778232</v>
      </c>
      <c r="AI8741">
        <f t="shared" ca="1" si="764"/>
        <v>0.14184242310037964</v>
      </c>
      <c r="AX8741">
        <f t="shared" ca="1" si="765"/>
        <v>0.37562262694804194</v>
      </c>
    </row>
    <row r="8742" spans="1:50">
      <c r="A8742">
        <f t="shared" ca="1" si="761"/>
        <v>0.52392451481673552</v>
      </c>
      <c r="R8742">
        <f t="shared" ca="1" si="762"/>
        <v>0.41730859218848448</v>
      </c>
      <c r="AH8742">
        <f t="shared" ca="1" si="763"/>
        <v>23.527693489857363</v>
      </c>
      <c r="AI8742">
        <f t="shared" ca="1" si="764"/>
        <v>0.64960849401652987</v>
      </c>
      <c r="AX8742">
        <f t="shared" ca="1" si="765"/>
        <v>0.62443797946311363</v>
      </c>
    </row>
    <row r="8743" spans="1:50">
      <c r="A8743">
        <f t="shared" ca="1" si="761"/>
        <v>0.35651644646474667</v>
      </c>
      <c r="R8743">
        <f t="shared" ca="1" si="762"/>
        <v>0.16399522227446078</v>
      </c>
      <c r="AH8743">
        <f t="shared" ca="1" si="763"/>
        <v>19.432775850002933</v>
      </c>
      <c r="AI8743">
        <f t="shared" ca="1" si="764"/>
        <v>0.53282240388191804</v>
      </c>
      <c r="AX8743">
        <f t="shared" ca="1" si="765"/>
        <v>4.1605393949132257</v>
      </c>
    </row>
    <row r="8744" spans="1:50">
      <c r="A8744">
        <f t="shared" ca="1" si="761"/>
        <v>0.73974400022625331</v>
      </c>
      <c r="R8744">
        <f t="shared" ca="1" si="762"/>
        <v>-1.5249835477114355</v>
      </c>
      <c r="AH8744">
        <f t="shared" ca="1" si="763"/>
        <v>20.646168798140316</v>
      </c>
      <c r="AI8744">
        <f t="shared" ca="1" si="764"/>
        <v>0.5691762968863644</v>
      </c>
      <c r="AX8744">
        <f t="shared" ca="1" si="765"/>
        <v>9.1809544747693863</v>
      </c>
    </row>
    <row r="8745" spans="1:50">
      <c r="A8745">
        <f t="shared" ca="1" si="761"/>
        <v>0.32693143185087037</v>
      </c>
      <c r="R8745">
        <f t="shared" ca="1" si="762"/>
        <v>0.22179579591886167</v>
      </c>
      <c r="AH8745">
        <f t="shared" ca="1" si="763"/>
        <v>37.209559024637358</v>
      </c>
      <c r="AI8745">
        <f t="shared" ca="1" si="764"/>
        <v>0.9182023098278822</v>
      </c>
      <c r="AX8745">
        <f t="shared" ca="1" si="765"/>
        <v>1.131913228209031</v>
      </c>
    </row>
    <row r="8746" spans="1:50">
      <c r="A8746">
        <f t="shared" ca="1" si="761"/>
        <v>0.20919191643971202</v>
      </c>
      <c r="R8746">
        <f t="shared" ca="1" si="762"/>
        <v>0.70373528660784923</v>
      </c>
      <c r="AH8746">
        <f t="shared" ca="1" si="763"/>
        <v>21.242722950699591</v>
      </c>
      <c r="AI8746">
        <f t="shared" ca="1" si="764"/>
        <v>0.58650950835489002</v>
      </c>
      <c r="AX8746">
        <f t="shared" ca="1" si="765"/>
        <v>0.3618625524798566</v>
      </c>
    </row>
    <row r="8747" spans="1:50">
      <c r="A8747">
        <f t="shared" ca="1" si="761"/>
        <v>0.76544748340327551</v>
      </c>
      <c r="R8747">
        <f t="shared" ca="1" si="762"/>
        <v>-1.2534354587274221</v>
      </c>
      <c r="AH8747">
        <f t="shared" ca="1" si="763"/>
        <v>20.002243093421693</v>
      </c>
      <c r="AI8747">
        <f t="shared" ca="1" si="764"/>
        <v>0.5500672902869167</v>
      </c>
      <c r="AX8747">
        <f t="shared" ca="1" si="765"/>
        <v>4.5650415765591559</v>
      </c>
    </row>
    <row r="8748" spans="1:50">
      <c r="A8748">
        <f t="shared" ca="1" si="761"/>
        <v>0.17743800368530438</v>
      </c>
      <c r="R8748">
        <f t="shared" ca="1" si="762"/>
        <v>0.8766455328089604</v>
      </c>
      <c r="AH8748">
        <f t="shared" ca="1" si="763"/>
        <v>11.491198545133891</v>
      </c>
      <c r="AI8748">
        <f t="shared" ca="1" si="764"/>
        <v>0.25853610525485093</v>
      </c>
      <c r="AX8748">
        <f t="shared" ca="1" si="765"/>
        <v>0.4063116271094267</v>
      </c>
    </row>
    <row r="8749" spans="1:50">
      <c r="A8749">
        <f t="shared" ca="1" si="761"/>
        <v>0.38085260841838153</v>
      </c>
      <c r="R8749">
        <f t="shared" ca="1" si="762"/>
        <v>0.69746716293028754</v>
      </c>
      <c r="AH8749">
        <f t="shared" ca="1" si="763"/>
        <v>22.439460901388376</v>
      </c>
      <c r="AI8749">
        <f t="shared" ca="1" si="764"/>
        <v>0.62020834229694999</v>
      </c>
      <c r="AX8749">
        <f t="shared" ca="1" si="765"/>
        <v>0.68320756908972935</v>
      </c>
    </row>
    <row r="8750" spans="1:50">
      <c r="A8750">
        <f t="shared" ca="1" si="761"/>
        <v>0.74694897430350904</v>
      </c>
      <c r="R8750">
        <f t="shared" ca="1" si="762"/>
        <v>-1.6315650182034225</v>
      </c>
      <c r="AH8750">
        <f t="shared" ca="1" si="763"/>
        <v>4.6975519346296526</v>
      </c>
      <c r="AI8750">
        <f t="shared" ca="1" si="764"/>
        <v>4.4133988357085596E-2</v>
      </c>
      <c r="AX8750">
        <f t="shared" ca="1" si="765"/>
        <v>0.67295398035207021</v>
      </c>
    </row>
    <row r="8751" spans="1:50">
      <c r="A8751">
        <f t="shared" ca="1" si="761"/>
        <v>0.97476727032718624</v>
      </c>
      <c r="R8751">
        <f t="shared" ca="1" si="762"/>
        <v>-0.41626360187253864</v>
      </c>
      <c r="AH8751">
        <f t="shared" ca="1" si="763"/>
        <v>17.510222824376008</v>
      </c>
      <c r="AI8751">
        <f t="shared" ca="1" si="764"/>
        <v>0.4722071895391512</v>
      </c>
      <c r="AX8751">
        <f t="shared" ca="1" si="765"/>
        <v>2.2314833008909343</v>
      </c>
    </row>
    <row r="8752" spans="1:50">
      <c r="A8752">
        <f t="shared" ca="1" si="761"/>
        <v>0.71965426169353519</v>
      </c>
      <c r="R8752">
        <f t="shared" ca="1" si="762"/>
        <v>-4.6330331818902476E-2</v>
      </c>
      <c r="AH8752">
        <f t="shared" ca="1" si="763"/>
        <v>4.6705113187920393</v>
      </c>
      <c r="AI8752">
        <f t="shared" ca="1" si="764"/>
        <v>4.3627351957929106E-2</v>
      </c>
      <c r="AX8752">
        <f t="shared" ca="1" si="765"/>
        <v>1.0252341125068207</v>
      </c>
    </row>
    <row r="8753" spans="1:50">
      <c r="A8753">
        <f t="shared" ca="1" si="761"/>
        <v>0.65881306049755561</v>
      </c>
      <c r="R8753">
        <f t="shared" ca="1" si="762"/>
        <v>0.35513886898871433</v>
      </c>
      <c r="AH8753">
        <f t="shared" ca="1" si="763"/>
        <v>35.118677333304369</v>
      </c>
      <c r="AI8753">
        <f t="shared" ca="1" si="764"/>
        <v>0.88927311784484542</v>
      </c>
      <c r="AX8753">
        <f t="shared" ca="1" si="765"/>
        <v>2.8859221784910774</v>
      </c>
    </row>
    <row r="8754" spans="1:50">
      <c r="A8754">
        <f t="shared" ca="1" si="761"/>
        <v>8.9857758636463725E-2</v>
      </c>
      <c r="R8754">
        <f t="shared" ca="1" si="762"/>
        <v>1.8163077412386235</v>
      </c>
      <c r="AH8754">
        <f t="shared" ca="1" si="763"/>
        <v>16.791839869926989</v>
      </c>
      <c r="AI8754">
        <f t="shared" ca="1" si="764"/>
        <v>0.44860905038771459</v>
      </c>
      <c r="AX8754">
        <f t="shared" ca="1" si="765"/>
        <v>6.3535602105788662</v>
      </c>
    </row>
    <row r="8755" spans="1:50">
      <c r="A8755">
        <f t="shared" ca="1" si="761"/>
        <v>0.76529171267296825</v>
      </c>
      <c r="R8755">
        <f t="shared" ca="1" si="762"/>
        <v>1.4455036216358894</v>
      </c>
      <c r="AH8755">
        <f t="shared" ca="1" si="763"/>
        <v>6.5316294947254336</v>
      </c>
      <c r="AI8755">
        <f t="shared" ca="1" si="764"/>
        <v>8.5324367712734439E-2</v>
      </c>
      <c r="AX8755">
        <f t="shared" ca="1" si="765"/>
        <v>4.8472424067215458</v>
      </c>
    </row>
    <row r="8756" spans="1:50">
      <c r="A8756">
        <f t="shared" ca="1" si="761"/>
        <v>0.65699781810777869</v>
      </c>
      <c r="R8756">
        <f t="shared" ca="1" si="762"/>
        <v>-2.0523470639951924</v>
      </c>
      <c r="AH8756">
        <f t="shared" ca="1" si="763"/>
        <v>31.040711780899379</v>
      </c>
      <c r="AI8756">
        <f t="shared" ca="1" si="764"/>
        <v>0.8202726951125362</v>
      </c>
      <c r="AX8756">
        <f t="shared" ca="1" si="765"/>
        <v>1.569631429483384</v>
      </c>
    </row>
    <row r="8757" spans="1:50">
      <c r="A8757">
        <f t="shared" ca="1" si="761"/>
        <v>0.7297820717293465</v>
      </c>
      <c r="R8757">
        <f t="shared" ca="1" si="762"/>
        <v>-1.0011622618154603</v>
      </c>
      <c r="AH8757">
        <f t="shared" ca="1" si="763"/>
        <v>42.246020886585342</v>
      </c>
      <c r="AI8757">
        <f t="shared" ca="1" si="764"/>
        <v>0.96993790395436463</v>
      </c>
      <c r="AX8757">
        <f t="shared" ca="1" si="765"/>
        <v>0.83605856321181227</v>
      </c>
    </row>
    <row r="8758" spans="1:50">
      <c r="A8758">
        <f t="shared" ca="1" si="761"/>
        <v>0.98680401724074129</v>
      </c>
      <c r="R8758">
        <f t="shared" ca="1" si="762"/>
        <v>-0.34239365175529124</v>
      </c>
      <c r="AH8758">
        <f t="shared" ca="1" si="763"/>
        <v>29.275461679088718</v>
      </c>
      <c r="AI8758">
        <f t="shared" ca="1" si="764"/>
        <v>0.78524675569253988</v>
      </c>
      <c r="AX8758">
        <f t="shared" ca="1" si="765"/>
        <v>2.7397468883589329</v>
      </c>
    </row>
    <row r="8759" spans="1:50">
      <c r="A8759">
        <f t="shared" ca="1" si="761"/>
        <v>0.20425089564290499</v>
      </c>
      <c r="R8759">
        <f t="shared" ca="1" si="762"/>
        <v>-0.97419422946949685</v>
      </c>
      <c r="AH8759">
        <f t="shared" ca="1" si="763"/>
        <v>37.440655306741355</v>
      </c>
      <c r="AI8759">
        <f t="shared" ca="1" si="764"/>
        <v>0.92113143043795798</v>
      </c>
      <c r="AX8759">
        <f t="shared" ca="1" si="765"/>
        <v>1.3451793717320679</v>
      </c>
    </row>
    <row r="8760" spans="1:50">
      <c r="A8760">
        <f t="shared" ca="1" si="761"/>
        <v>0.65105416554097162</v>
      </c>
      <c r="R8760">
        <f t="shared" ca="1" si="762"/>
        <v>1.482533115163353</v>
      </c>
      <c r="AH8760">
        <f t="shared" ca="1" si="763"/>
        <v>23.671013370103626</v>
      </c>
      <c r="AI8760">
        <f t="shared" ca="1" si="764"/>
        <v>0.65339223152136894</v>
      </c>
      <c r="AX8760">
        <f t="shared" ca="1" si="765"/>
        <v>0.47909132565741591</v>
      </c>
    </row>
    <row r="8761" spans="1:50">
      <c r="A8761">
        <f t="shared" ca="1" si="761"/>
        <v>0.41694269701063702</v>
      </c>
      <c r="R8761">
        <f t="shared" ca="1" si="762"/>
        <v>0.66207781387547937</v>
      </c>
      <c r="AH8761">
        <f t="shared" ca="1" si="763"/>
        <v>16.318350477903316</v>
      </c>
      <c r="AI8761">
        <f t="shared" ca="1" si="764"/>
        <v>0.43277324273532203</v>
      </c>
      <c r="AX8761">
        <f t="shared" ca="1" si="765"/>
        <v>0.16187926326607333</v>
      </c>
    </row>
    <row r="8762" spans="1:50">
      <c r="A8762">
        <f t="shared" ca="1" si="761"/>
        <v>0.35868810235453896</v>
      </c>
      <c r="R8762">
        <f t="shared" ca="1" si="762"/>
        <v>0.32118645810269947</v>
      </c>
      <c r="AH8762">
        <f t="shared" ca="1" si="763"/>
        <v>46.446162948003391</v>
      </c>
      <c r="AI8762">
        <f t="shared" ca="1" si="764"/>
        <v>0.99368512110392804</v>
      </c>
      <c r="AX8762">
        <f t="shared" ca="1" si="765"/>
        <v>8.3538484325660196</v>
      </c>
    </row>
    <row r="8763" spans="1:50">
      <c r="A8763">
        <f t="shared" ca="1" si="761"/>
        <v>0.16385744145769077</v>
      </c>
      <c r="R8763">
        <f t="shared" ca="1" si="762"/>
        <v>-1.7184378831688154</v>
      </c>
      <c r="AH8763">
        <f t="shared" ca="1" si="763"/>
        <v>11.121681282738486</v>
      </c>
      <c r="AI8763">
        <f t="shared" ca="1" si="764"/>
        <v>0.24423816685951649</v>
      </c>
      <c r="AX8763">
        <f t="shared" ca="1" si="765"/>
        <v>8.1037730642726338</v>
      </c>
    </row>
    <row r="8764" spans="1:50">
      <c r="A8764">
        <f t="shared" ca="1" si="761"/>
        <v>4.7464914273160019E-2</v>
      </c>
      <c r="R8764">
        <f t="shared" ca="1" si="762"/>
        <v>1.9692473771876302</v>
      </c>
      <c r="AH8764">
        <f t="shared" ca="1" si="763"/>
        <v>12.188840019488538</v>
      </c>
      <c r="AI8764">
        <f t="shared" ca="1" si="764"/>
        <v>0.28515809046408436</v>
      </c>
      <c r="AX8764">
        <f t="shared" ca="1" si="765"/>
        <v>1.4431673307211992</v>
      </c>
    </row>
    <row r="8765" spans="1:50">
      <c r="A8765">
        <f t="shared" ca="1" si="761"/>
        <v>0.39160648490831129</v>
      </c>
      <c r="R8765">
        <f t="shared" ca="1" si="762"/>
        <v>0.41778654983516045</v>
      </c>
      <c r="AH8765">
        <f t="shared" ca="1" si="763"/>
        <v>6.1592821619548648</v>
      </c>
      <c r="AI8765">
        <f t="shared" ca="1" si="764"/>
        <v>7.5873513501150791E-2</v>
      </c>
      <c r="AX8765">
        <f t="shared" ca="1" si="765"/>
        <v>2.4935205616568639</v>
      </c>
    </row>
    <row r="8766" spans="1:50">
      <c r="A8766">
        <f t="shared" ca="1" si="761"/>
        <v>0.57906985494796104</v>
      </c>
      <c r="R8766">
        <f t="shared" ca="1" si="762"/>
        <v>0.83030735795616328</v>
      </c>
      <c r="AH8766">
        <f t="shared" ca="1" si="763"/>
        <v>11.240228226632588</v>
      </c>
      <c r="AI8766">
        <f t="shared" ca="1" si="764"/>
        <v>0.24884004603823562</v>
      </c>
      <c r="AX8766">
        <f t="shared" ca="1" si="765"/>
        <v>4.8064009047352765E-2</v>
      </c>
    </row>
    <row r="8767" spans="1:50">
      <c r="A8767">
        <f t="shared" ca="1" si="761"/>
        <v>0.32851955722473447</v>
      </c>
      <c r="R8767">
        <f t="shared" ca="1" si="762"/>
        <v>1.4036247509857314</v>
      </c>
      <c r="AH8767">
        <f t="shared" ca="1" si="763"/>
        <v>30.142474276339485</v>
      </c>
      <c r="AI8767">
        <f t="shared" ca="1" si="764"/>
        <v>0.80283933606708047</v>
      </c>
      <c r="AX8767">
        <f t="shared" ca="1" si="765"/>
        <v>6.6486752249865395</v>
      </c>
    </row>
    <row r="8768" spans="1:50">
      <c r="A8768">
        <f t="shared" ca="1" si="761"/>
        <v>0.49499299065180535</v>
      </c>
      <c r="R8768">
        <f t="shared" ca="1" si="762"/>
        <v>-0.78520012164525921</v>
      </c>
      <c r="AH8768">
        <f t="shared" ca="1" si="763"/>
        <v>11.737212689656666</v>
      </c>
      <c r="AI8768">
        <f t="shared" ca="1" si="764"/>
        <v>0.26797955362171444</v>
      </c>
      <c r="AX8768">
        <f t="shared" ca="1" si="765"/>
        <v>2.2370600251303543</v>
      </c>
    </row>
    <row r="8769" spans="1:50">
      <c r="A8769">
        <f t="shared" ca="1" si="761"/>
        <v>0.73811191303027135</v>
      </c>
      <c r="R8769">
        <f t="shared" ca="1" si="762"/>
        <v>-0.90594451750702831</v>
      </c>
      <c r="AH8769">
        <f t="shared" ca="1" si="763"/>
        <v>19.573683777831405</v>
      </c>
      <c r="AI8769">
        <f t="shared" ca="1" si="764"/>
        <v>0.53711964057430006</v>
      </c>
      <c r="AX8769">
        <f t="shared" ca="1" si="765"/>
        <v>2.7156533928457964</v>
      </c>
    </row>
    <row r="8770" spans="1:50">
      <c r="A8770">
        <f t="shared" ca="1" si="761"/>
        <v>0.25253601882010102</v>
      </c>
      <c r="R8770">
        <f t="shared" ca="1" si="762"/>
        <v>0.75214106062528385</v>
      </c>
      <c r="AH8770">
        <f t="shared" ca="1" si="763"/>
        <v>13.453170042370722</v>
      </c>
      <c r="AI8770">
        <f t="shared" ca="1" si="764"/>
        <v>0.3321646100240655</v>
      </c>
      <c r="AX8770">
        <f t="shared" ca="1" si="765"/>
        <v>3.4062692678844977</v>
      </c>
    </row>
    <row r="8771" spans="1:50">
      <c r="A8771">
        <f t="shared" ref="A8771:A8834" ca="1" si="766">RAND()</f>
        <v>0.24833120001256259</v>
      </c>
      <c r="R8771">
        <f t="shared" ref="R8771:R8834" ca="1" si="767">_xlfn.NORM.INV(RAND(),0,1)</f>
        <v>0.47935699544872495</v>
      </c>
      <c r="AH8771">
        <f t="shared" ref="AH8771:AH8834" ca="1" si="768">IF(AI8771&lt;$AL$4,$AL$1+SQRT(AI8771*($AL$2-$AL$1)*($AL$3-$AL$1)),$AL$2-SQRT((1-AI8771)*($AL$2-$AL$1)*($AL$2-$AL$3)))</f>
        <v>14.101966384258013</v>
      </c>
      <c r="AI8771">
        <f t="shared" ref="AI8771:AI8834" ca="1" si="769">RAND()</f>
        <v>0.35566559126152908</v>
      </c>
      <c r="AX8771">
        <f t="shared" ref="AX8771:AX8834" ca="1" si="770">-LN(1-RAND())/$AW$2</f>
        <v>1.0461175305279091</v>
      </c>
    </row>
    <row r="8772" spans="1:50">
      <c r="A8772">
        <f t="shared" ca="1" si="766"/>
        <v>0.45658269139870844</v>
      </c>
      <c r="R8772">
        <f t="shared" ca="1" si="767"/>
        <v>0.31056533635398192</v>
      </c>
      <c r="AH8772">
        <f t="shared" ca="1" si="768"/>
        <v>19.510159605550168</v>
      </c>
      <c r="AI8772">
        <f t="shared" ca="1" si="769"/>
        <v>0.53518481636048765</v>
      </c>
      <c r="AX8772">
        <f t="shared" ca="1" si="770"/>
        <v>0.81681692302013642</v>
      </c>
    </row>
    <row r="8773" spans="1:50">
      <c r="A8773">
        <f t="shared" ca="1" si="766"/>
        <v>0.90130470448204847</v>
      </c>
      <c r="R8773">
        <f t="shared" ca="1" si="767"/>
        <v>1.0878431882009754</v>
      </c>
      <c r="AH8773">
        <f t="shared" ca="1" si="768"/>
        <v>15.264717123191438</v>
      </c>
      <c r="AI8773">
        <f t="shared" ca="1" si="769"/>
        <v>0.3967300617340449</v>
      </c>
      <c r="AX8773">
        <f t="shared" ca="1" si="770"/>
        <v>4.3829508334218739</v>
      </c>
    </row>
    <row r="8774" spans="1:50">
      <c r="A8774">
        <f t="shared" ca="1" si="766"/>
        <v>5.1998236691347399E-2</v>
      </c>
      <c r="R8774">
        <f t="shared" ca="1" si="767"/>
        <v>0.55512700318659802</v>
      </c>
      <c r="AH8774">
        <f t="shared" ca="1" si="768"/>
        <v>14.562288073882691</v>
      </c>
      <c r="AI8774">
        <f t="shared" ca="1" si="769"/>
        <v>0.37208428672076155</v>
      </c>
      <c r="AX8774">
        <f t="shared" ca="1" si="770"/>
        <v>0.36552513019542682</v>
      </c>
    </row>
    <row r="8775" spans="1:50">
      <c r="A8775">
        <f t="shared" ca="1" si="766"/>
        <v>0.2277571047834307</v>
      </c>
      <c r="R8775">
        <f t="shared" ca="1" si="767"/>
        <v>-2.5976168365694448</v>
      </c>
      <c r="AH8775">
        <f t="shared" ca="1" si="768"/>
        <v>23.076915209167634</v>
      </c>
      <c r="AI8775">
        <f t="shared" ca="1" si="769"/>
        <v>0.63757375267282546</v>
      </c>
      <c r="AX8775">
        <f t="shared" ca="1" si="770"/>
        <v>2.4325070056174605</v>
      </c>
    </row>
    <row r="8776" spans="1:50">
      <c r="A8776">
        <f t="shared" ca="1" si="766"/>
        <v>0.30289761808607618</v>
      </c>
      <c r="R8776">
        <f t="shared" ca="1" si="767"/>
        <v>-0.67100178266993327</v>
      </c>
      <c r="AH8776">
        <f t="shared" ca="1" si="768"/>
        <v>40.920812360355519</v>
      </c>
      <c r="AI8776">
        <f t="shared" ca="1" si="769"/>
        <v>0.95878417590206344</v>
      </c>
      <c r="AX8776">
        <f t="shared" ca="1" si="770"/>
        <v>0.13081388253870291</v>
      </c>
    </row>
    <row r="8777" spans="1:50">
      <c r="A8777">
        <f t="shared" ca="1" si="766"/>
        <v>0.24495276930499521</v>
      </c>
      <c r="R8777">
        <f t="shared" ca="1" si="767"/>
        <v>0.17683615743554984</v>
      </c>
      <c r="AH8777">
        <f t="shared" ca="1" si="768"/>
        <v>35.502313072932566</v>
      </c>
      <c r="AI8777">
        <f t="shared" ca="1" si="769"/>
        <v>0.89490853688236904</v>
      </c>
      <c r="AX8777">
        <f t="shared" ca="1" si="770"/>
        <v>0.93103262366556072</v>
      </c>
    </row>
    <row r="8778" spans="1:50">
      <c r="A8778">
        <f t="shared" ca="1" si="766"/>
        <v>0.94644279196637227</v>
      </c>
      <c r="R8778">
        <f t="shared" ca="1" si="767"/>
        <v>-1.2923309066331332</v>
      </c>
      <c r="AH8778">
        <f t="shared" ca="1" si="768"/>
        <v>27.510142687834861</v>
      </c>
      <c r="AI8778">
        <f t="shared" ca="1" si="769"/>
        <v>0.74710315903922608</v>
      </c>
      <c r="AX8778">
        <f t="shared" ca="1" si="770"/>
        <v>0.14005873997735829</v>
      </c>
    </row>
    <row r="8779" spans="1:50">
      <c r="A8779">
        <f t="shared" ca="1" si="766"/>
        <v>0.41014428874540121</v>
      </c>
      <c r="R8779">
        <f t="shared" ca="1" si="767"/>
        <v>-0.27914319506084256</v>
      </c>
      <c r="AH8779">
        <f t="shared" ca="1" si="768"/>
        <v>13.307424735006713</v>
      </c>
      <c r="AI8779">
        <f t="shared" ca="1" si="769"/>
        <v>0.32682746021140141</v>
      </c>
      <c r="AX8779">
        <f t="shared" ca="1" si="770"/>
        <v>2.3403223599486949</v>
      </c>
    </row>
    <row r="8780" spans="1:50">
      <c r="A8780">
        <f t="shared" ca="1" si="766"/>
        <v>0.85964559135962115</v>
      </c>
      <c r="R8780">
        <f t="shared" ca="1" si="767"/>
        <v>-0.81361877131290372</v>
      </c>
      <c r="AH8780">
        <f t="shared" ca="1" si="768"/>
        <v>46.780385962553339</v>
      </c>
      <c r="AI8780">
        <f t="shared" ca="1" si="769"/>
        <v>0.99481704272493821</v>
      </c>
      <c r="AX8780">
        <f t="shared" ca="1" si="770"/>
        <v>0.78464225534608856</v>
      </c>
    </row>
    <row r="8781" spans="1:50">
      <c r="A8781">
        <f t="shared" ca="1" si="766"/>
        <v>0.45435435101260424</v>
      </c>
      <c r="R8781">
        <f t="shared" ca="1" si="767"/>
        <v>-0.14263415989627287</v>
      </c>
      <c r="AH8781">
        <f t="shared" ca="1" si="768"/>
        <v>14.00691928474567</v>
      </c>
      <c r="AI8781">
        <f t="shared" ca="1" si="769"/>
        <v>0.35224907031259334</v>
      </c>
      <c r="AX8781">
        <f t="shared" ca="1" si="770"/>
        <v>3.0138939977460723E-2</v>
      </c>
    </row>
    <row r="8782" spans="1:50">
      <c r="A8782">
        <f t="shared" ca="1" si="766"/>
        <v>0.74856475112275744</v>
      </c>
      <c r="R8782">
        <f t="shared" ca="1" si="767"/>
        <v>-0.58794583723521088</v>
      </c>
      <c r="AH8782">
        <f t="shared" ca="1" si="768"/>
        <v>19.335768999721306</v>
      </c>
      <c r="AI8782">
        <f t="shared" ca="1" si="769"/>
        <v>0.52985246858077362</v>
      </c>
      <c r="AX8782">
        <f t="shared" ca="1" si="770"/>
        <v>1.2684740891083857</v>
      </c>
    </row>
    <row r="8783" spans="1:50">
      <c r="A8783">
        <f t="shared" ca="1" si="766"/>
        <v>0.21156541385762484</v>
      </c>
      <c r="R8783">
        <f t="shared" ca="1" si="767"/>
        <v>0.61968391940218948</v>
      </c>
      <c r="AH8783">
        <f t="shared" ca="1" si="768"/>
        <v>14.62566494187358</v>
      </c>
      <c r="AI8783">
        <f t="shared" ca="1" si="769"/>
        <v>0.37432820959770408</v>
      </c>
      <c r="AX8783">
        <f t="shared" ca="1" si="770"/>
        <v>0.74124923082197647</v>
      </c>
    </row>
    <row r="8784" spans="1:50">
      <c r="A8784">
        <f t="shared" ca="1" si="766"/>
        <v>0.28031583038658237</v>
      </c>
      <c r="R8784">
        <f t="shared" ca="1" si="767"/>
        <v>1.8145665604512715</v>
      </c>
      <c r="AH8784">
        <f t="shared" ca="1" si="768"/>
        <v>6.7128872014806191</v>
      </c>
      <c r="AI8784">
        <f t="shared" ca="1" si="769"/>
        <v>9.0125709159604606E-2</v>
      </c>
      <c r="AX8784">
        <f t="shared" ca="1" si="770"/>
        <v>0.16812734538155896</v>
      </c>
    </row>
    <row r="8785" spans="1:50">
      <c r="A8785">
        <f t="shared" ca="1" si="766"/>
        <v>0.26296647175285348</v>
      </c>
      <c r="R8785">
        <f t="shared" ca="1" si="767"/>
        <v>1.4751910200276377</v>
      </c>
      <c r="AH8785">
        <f t="shared" ca="1" si="768"/>
        <v>10.78758143649933</v>
      </c>
      <c r="AI8785">
        <f t="shared" ca="1" si="769"/>
        <v>0.23119311520041397</v>
      </c>
      <c r="AX8785">
        <f t="shared" ca="1" si="770"/>
        <v>2.7209058845192011</v>
      </c>
    </row>
    <row r="8786" spans="1:50">
      <c r="A8786">
        <f t="shared" ca="1" si="766"/>
        <v>0.35147276498185209</v>
      </c>
      <c r="R8786">
        <f t="shared" ca="1" si="767"/>
        <v>-1.1257274705940239</v>
      </c>
      <c r="AH8786">
        <f t="shared" ca="1" si="768"/>
        <v>39.884879005537272</v>
      </c>
      <c r="AI8786">
        <f t="shared" ca="1" si="769"/>
        <v>0.94884216363368967</v>
      </c>
      <c r="AX8786">
        <f t="shared" ca="1" si="770"/>
        <v>2.3432212431735704</v>
      </c>
    </row>
    <row r="8787" spans="1:50">
      <c r="A8787">
        <f t="shared" ca="1" si="766"/>
        <v>0.64041719014774645</v>
      </c>
      <c r="R8787">
        <f t="shared" ca="1" si="767"/>
        <v>-0.4326857780903941</v>
      </c>
      <c r="AH8787">
        <f t="shared" ca="1" si="768"/>
        <v>25.969076523060284</v>
      </c>
      <c r="AI8787">
        <f t="shared" ca="1" si="769"/>
        <v>0.71125735842273374</v>
      </c>
      <c r="AX8787">
        <f t="shared" ca="1" si="770"/>
        <v>1.5905797093080025</v>
      </c>
    </row>
    <row r="8788" spans="1:50">
      <c r="A8788">
        <f t="shared" ca="1" si="766"/>
        <v>0.7458707217272057</v>
      </c>
      <c r="R8788">
        <f t="shared" ca="1" si="767"/>
        <v>2.0311311245476156</v>
      </c>
      <c r="AH8788">
        <f t="shared" ca="1" si="768"/>
        <v>37.934885525743596</v>
      </c>
      <c r="AI8788">
        <f t="shared" ca="1" si="769"/>
        <v>0.92721650636154429</v>
      </c>
      <c r="AX8788">
        <f t="shared" ca="1" si="770"/>
        <v>0.32138731269005077</v>
      </c>
    </row>
    <row r="8789" spans="1:50">
      <c r="A8789">
        <f t="shared" ca="1" si="766"/>
        <v>0.21955768831858002</v>
      </c>
      <c r="R8789">
        <f t="shared" ca="1" si="767"/>
        <v>-1.3878202010202914</v>
      </c>
      <c r="AH8789">
        <f t="shared" ca="1" si="768"/>
        <v>11.856917371025432</v>
      </c>
      <c r="AI8789">
        <f t="shared" ca="1" si="769"/>
        <v>0.27255262377960932</v>
      </c>
      <c r="AX8789">
        <f t="shared" ca="1" si="770"/>
        <v>2.9653863231424413</v>
      </c>
    </row>
    <row r="8790" spans="1:50">
      <c r="A8790">
        <f t="shared" ca="1" si="766"/>
        <v>0.34646652522955346</v>
      </c>
      <c r="R8790">
        <f t="shared" ca="1" si="767"/>
        <v>2.1692809840423801</v>
      </c>
      <c r="AH8790">
        <f t="shared" ca="1" si="768"/>
        <v>16.626198860975052</v>
      </c>
      <c r="AI8790">
        <f t="shared" ca="1" si="769"/>
        <v>0.44309469876640861</v>
      </c>
      <c r="AX8790">
        <f t="shared" ca="1" si="770"/>
        <v>5.3374238118652579</v>
      </c>
    </row>
    <row r="8791" spans="1:50">
      <c r="A8791">
        <f t="shared" ca="1" si="766"/>
        <v>0.86552021365329834</v>
      </c>
      <c r="R8791">
        <f t="shared" ca="1" si="767"/>
        <v>-1.1135200834762116</v>
      </c>
      <c r="AH8791">
        <f t="shared" ca="1" si="768"/>
        <v>6.2820610195707234</v>
      </c>
      <c r="AI8791">
        <f t="shared" ca="1" si="769"/>
        <v>7.8928581307219914E-2</v>
      </c>
      <c r="AX8791">
        <f t="shared" ca="1" si="770"/>
        <v>3.9611535131351858</v>
      </c>
    </row>
    <row r="8792" spans="1:50">
      <c r="A8792">
        <f t="shared" ca="1" si="766"/>
        <v>0.93248210331119585</v>
      </c>
      <c r="R8792">
        <f t="shared" ca="1" si="767"/>
        <v>-0.97731289546883893</v>
      </c>
      <c r="AH8792">
        <f t="shared" ca="1" si="768"/>
        <v>3.7892071565464271</v>
      </c>
      <c r="AI8792">
        <f t="shared" ca="1" si="769"/>
        <v>2.8716181750445324E-2</v>
      </c>
      <c r="AX8792">
        <f t="shared" ca="1" si="770"/>
        <v>0.97793490252733883</v>
      </c>
    </row>
    <row r="8793" spans="1:50">
      <c r="A8793">
        <f t="shared" ca="1" si="766"/>
        <v>0.53991886555563418</v>
      </c>
      <c r="R8793">
        <f t="shared" ca="1" si="767"/>
        <v>0.56750541222514383</v>
      </c>
      <c r="AH8793">
        <f t="shared" ca="1" si="768"/>
        <v>8.6573628918948113</v>
      </c>
      <c r="AI8793">
        <f t="shared" ca="1" si="769"/>
        <v>0.14989986448391457</v>
      </c>
      <c r="AX8793">
        <f t="shared" ca="1" si="770"/>
        <v>4.480525780938529</v>
      </c>
    </row>
    <row r="8794" spans="1:50">
      <c r="A8794">
        <f t="shared" ca="1" si="766"/>
        <v>0.90261041271498998</v>
      </c>
      <c r="R8794">
        <f t="shared" ca="1" si="767"/>
        <v>1.5613890471765939</v>
      </c>
      <c r="AH8794">
        <f t="shared" ca="1" si="768"/>
        <v>26.536668078605828</v>
      </c>
      <c r="AI8794">
        <f t="shared" ca="1" si="769"/>
        <v>0.72473602757324262</v>
      </c>
      <c r="AX8794">
        <f t="shared" ca="1" si="770"/>
        <v>0.27507118619024939</v>
      </c>
    </row>
    <row r="8795" spans="1:50">
      <c r="A8795">
        <f t="shared" ca="1" si="766"/>
        <v>0.71983277681943203</v>
      </c>
      <c r="R8795">
        <f t="shared" ca="1" si="767"/>
        <v>-0.42369359510731508</v>
      </c>
      <c r="AH8795">
        <f t="shared" ca="1" si="768"/>
        <v>10.55798876978028</v>
      </c>
      <c r="AI8795">
        <f t="shared" ca="1" si="769"/>
        <v>0.22216387505761082</v>
      </c>
      <c r="AX8795">
        <f t="shared" ca="1" si="770"/>
        <v>1.4747153195986942</v>
      </c>
    </row>
    <row r="8796" spans="1:50">
      <c r="A8796">
        <f t="shared" ca="1" si="766"/>
        <v>0.83634357563344952</v>
      </c>
      <c r="R8796">
        <f t="shared" ca="1" si="767"/>
        <v>0.53064016163671257</v>
      </c>
      <c r="AH8796">
        <f t="shared" ca="1" si="768"/>
        <v>18.533139278463782</v>
      </c>
      <c r="AI8796">
        <f t="shared" ca="1" si="769"/>
        <v>0.50491833816572063</v>
      </c>
      <c r="AX8796">
        <f t="shared" ca="1" si="770"/>
        <v>8.9472009454855589E-2</v>
      </c>
    </row>
    <row r="8797" spans="1:50">
      <c r="A8797">
        <f t="shared" ca="1" si="766"/>
        <v>0.70312289958470986</v>
      </c>
      <c r="R8797">
        <f t="shared" ca="1" si="767"/>
        <v>-0.49897227001223837</v>
      </c>
      <c r="AH8797">
        <f t="shared" ca="1" si="768"/>
        <v>24.925816971822314</v>
      </c>
      <c r="AI8797">
        <f t="shared" ca="1" si="769"/>
        <v>0.68564267273472312</v>
      </c>
      <c r="AX8797">
        <f t="shared" ca="1" si="770"/>
        <v>0.18850942360766079</v>
      </c>
    </row>
    <row r="8798" spans="1:50">
      <c r="A8798">
        <f t="shared" ca="1" si="766"/>
        <v>0.25704297496780748</v>
      </c>
      <c r="R8798">
        <f t="shared" ca="1" si="767"/>
        <v>0.52437550091703733</v>
      </c>
      <c r="AH8798">
        <f t="shared" ca="1" si="768"/>
        <v>12.599814686472328</v>
      </c>
      <c r="AI8798">
        <f t="shared" ca="1" si="769"/>
        <v>0.30061306925689446</v>
      </c>
      <c r="AX8798">
        <f t="shared" ca="1" si="770"/>
        <v>0.87358862547737459</v>
      </c>
    </row>
    <row r="8799" spans="1:50">
      <c r="A8799">
        <f t="shared" ca="1" si="766"/>
        <v>0.32596628000022976</v>
      </c>
      <c r="R8799">
        <f t="shared" ca="1" si="767"/>
        <v>0.74099765456838962</v>
      </c>
      <c r="AH8799">
        <f t="shared" ca="1" si="768"/>
        <v>6.2765649447425753</v>
      </c>
      <c r="AI8799">
        <f t="shared" ca="1" si="769"/>
        <v>7.8790535011142748E-2</v>
      </c>
      <c r="AX8799">
        <f t="shared" ca="1" si="770"/>
        <v>6.3732852266876518</v>
      </c>
    </row>
    <row r="8800" spans="1:50">
      <c r="A8800">
        <f t="shared" ca="1" si="766"/>
        <v>0.98434826452109236</v>
      </c>
      <c r="R8800">
        <f t="shared" ca="1" si="767"/>
        <v>-7.9137706186045501E-2</v>
      </c>
      <c r="AH8800">
        <f t="shared" ca="1" si="768"/>
        <v>26.151148383749415</v>
      </c>
      <c r="AI8800">
        <f t="shared" ca="1" si="769"/>
        <v>0.71561613829303095</v>
      </c>
      <c r="AX8800">
        <f t="shared" ca="1" si="770"/>
        <v>1.1560923953458073</v>
      </c>
    </row>
    <row r="8801" spans="1:50">
      <c r="A8801">
        <f t="shared" ca="1" si="766"/>
        <v>0.11268398287835901</v>
      </c>
      <c r="R8801">
        <f t="shared" ca="1" si="767"/>
        <v>-1.0793044689800122</v>
      </c>
      <c r="AH8801">
        <f t="shared" ca="1" si="768"/>
        <v>19.337940343524942</v>
      </c>
      <c r="AI8801">
        <f t="shared" ca="1" si="769"/>
        <v>0.5299190488113823</v>
      </c>
      <c r="AX8801">
        <f t="shared" ca="1" si="770"/>
        <v>0.49111583427199013</v>
      </c>
    </row>
    <row r="8802" spans="1:50">
      <c r="A8802">
        <f t="shared" ca="1" si="766"/>
        <v>0.89453188043951282</v>
      </c>
      <c r="R8802">
        <f t="shared" ca="1" si="767"/>
        <v>0.66360292192274639</v>
      </c>
      <c r="AH8802">
        <f t="shared" ca="1" si="768"/>
        <v>20.755832851723532</v>
      </c>
      <c r="AI8802">
        <f t="shared" ca="1" si="769"/>
        <v>0.57238934390183371</v>
      </c>
      <c r="AX8802">
        <f t="shared" ca="1" si="770"/>
        <v>4.3617175282456637</v>
      </c>
    </row>
    <row r="8803" spans="1:50">
      <c r="A8803">
        <f t="shared" ca="1" si="766"/>
        <v>0.97931893131889702</v>
      </c>
      <c r="R8803">
        <f t="shared" ca="1" si="767"/>
        <v>-1.6421920591003512</v>
      </c>
      <c r="AH8803">
        <f t="shared" ca="1" si="768"/>
        <v>13.684294643777974</v>
      </c>
      <c r="AI8803">
        <f t="shared" ca="1" si="769"/>
        <v>0.34058477224003347</v>
      </c>
      <c r="AX8803">
        <f t="shared" ca="1" si="770"/>
        <v>3.6988583450059274</v>
      </c>
    </row>
    <row r="8804" spans="1:50">
      <c r="A8804">
        <f t="shared" ca="1" si="766"/>
        <v>0.5300794213484471</v>
      </c>
      <c r="R8804">
        <f t="shared" ca="1" si="767"/>
        <v>7.5208897079007977E-2</v>
      </c>
      <c r="AH8804">
        <f t="shared" ca="1" si="768"/>
        <v>12.203030543048158</v>
      </c>
      <c r="AI8804">
        <f t="shared" ca="1" si="769"/>
        <v>0.28569454993512466</v>
      </c>
      <c r="AX8804">
        <f t="shared" ca="1" si="770"/>
        <v>0.78312678536388913</v>
      </c>
    </row>
    <row r="8805" spans="1:50">
      <c r="A8805">
        <f t="shared" ca="1" si="766"/>
        <v>0.92206915177876292</v>
      </c>
      <c r="R8805">
        <f t="shared" ca="1" si="767"/>
        <v>-1.6857156055149241</v>
      </c>
      <c r="AH8805">
        <f t="shared" ca="1" si="768"/>
        <v>36.221848902885441</v>
      </c>
      <c r="AI8805">
        <f t="shared" ca="1" si="769"/>
        <v>0.90508127617254042</v>
      </c>
      <c r="AX8805">
        <f t="shared" ca="1" si="770"/>
        <v>4.8843749040196158</v>
      </c>
    </row>
    <row r="8806" spans="1:50">
      <c r="A8806">
        <f t="shared" ca="1" si="766"/>
        <v>1.360968713315569E-2</v>
      </c>
      <c r="R8806">
        <f t="shared" ca="1" si="767"/>
        <v>0.52029452866739223</v>
      </c>
      <c r="AH8806">
        <f t="shared" ca="1" si="768"/>
        <v>16.574081998591595</v>
      </c>
      <c r="AI8806">
        <f t="shared" ca="1" si="769"/>
        <v>0.44135400288156079</v>
      </c>
      <c r="AX8806">
        <f t="shared" ca="1" si="770"/>
        <v>4.9733744767748886</v>
      </c>
    </row>
    <row r="8807" spans="1:50">
      <c r="A8807">
        <f t="shared" ca="1" si="766"/>
        <v>0.72946125325011624</v>
      </c>
      <c r="R8807">
        <f t="shared" ca="1" si="767"/>
        <v>1.516135143928081</v>
      </c>
      <c r="AH8807">
        <f t="shared" ca="1" si="768"/>
        <v>40.763997566549747</v>
      </c>
      <c r="AI8807">
        <f t="shared" ca="1" si="769"/>
        <v>0.95734812952465054</v>
      </c>
      <c r="AX8807">
        <f t="shared" ca="1" si="770"/>
        <v>1.0666191814442368E-2</v>
      </c>
    </row>
    <row r="8808" spans="1:50">
      <c r="A8808">
        <f t="shared" ca="1" si="766"/>
        <v>9.4912759309734751E-2</v>
      </c>
      <c r="R8808">
        <f t="shared" ca="1" si="767"/>
        <v>-0.68894714238114285</v>
      </c>
      <c r="AH8808">
        <f t="shared" ca="1" si="768"/>
        <v>20.817788079273996</v>
      </c>
      <c r="AI8808">
        <f t="shared" ca="1" si="769"/>
        <v>0.57419925370691849</v>
      </c>
      <c r="AX8808">
        <f t="shared" ca="1" si="770"/>
        <v>1.9968714592099863</v>
      </c>
    </row>
    <row r="8809" spans="1:50">
      <c r="A8809">
        <f t="shared" ca="1" si="766"/>
        <v>0.84246740990503277</v>
      </c>
      <c r="R8809">
        <f t="shared" ca="1" si="767"/>
        <v>-1.0534238078236084</v>
      </c>
      <c r="AH8809">
        <f t="shared" ca="1" si="768"/>
        <v>22.700380505386917</v>
      </c>
      <c r="AI8809">
        <f t="shared" ca="1" si="769"/>
        <v>0.62736538772467065</v>
      </c>
      <c r="AX8809">
        <f t="shared" ca="1" si="770"/>
        <v>2.2188197522998441</v>
      </c>
    </row>
    <row r="8810" spans="1:50">
      <c r="A8810">
        <f t="shared" ca="1" si="766"/>
        <v>9.759088379146541E-2</v>
      </c>
      <c r="R8810">
        <f t="shared" ca="1" si="767"/>
        <v>1.391412333776251</v>
      </c>
      <c r="AH8810">
        <f t="shared" ca="1" si="768"/>
        <v>26.661928305011557</v>
      </c>
      <c r="AI8810">
        <f t="shared" ca="1" si="769"/>
        <v>0.72766720477978963</v>
      </c>
      <c r="AX8810">
        <f t="shared" ca="1" si="770"/>
        <v>2.043952596777256</v>
      </c>
    </row>
    <row r="8811" spans="1:50">
      <c r="A8811">
        <f t="shared" ca="1" si="766"/>
        <v>0.47780954299389078</v>
      </c>
      <c r="R8811">
        <f t="shared" ca="1" si="767"/>
        <v>0.78597771236113356</v>
      </c>
      <c r="AH8811">
        <f t="shared" ca="1" si="768"/>
        <v>13.846710326960824</v>
      </c>
      <c r="AI8811">
        <f t="shared" ca="1" si="769"/>
        <v>0.34646982290865957</v>
      </c>
      <c r="AX8811">
        <f t="shared" ca="1" si="770"/>
        <v>0.97686138116323584</v>
      </c>
    </row>
    <row r="8812" spans="1:50">
      <c r="A8812">
        <f t="shared" ca="1" si="766"/>
        <v>0.1215782627782499</v>
      </c>
      <c r="R8812">
        <f t="shared" ca="1" si="767"/>
        <v>-0.35184483694810753</v>
      </c>
      <c r="AH8812">
        <f t="shared" ca="1" si="768"/>
        <v>10.814406603528106</v>
      </c>
      <c r="AI8812">
        <f t="shared" ca="1" si="769"/>
        <v>0.23224463508318915</v>
      </c>
      <c r="AX8812">
        <f t="shared" ca="1" si="770"/>
        <v>0.79873749929439142</v>
      </c>
    </row>
    <row r="8813" spans="1:50">
      <c r="A8813">
        <f t="shared" ca="1" si="766"/>
        <v>0.69815271472769591</v>
      </c>
      <c r="R8813">
        <f t="shared" ca="1" si="767"/>
        <v>-1.0742879478304219</v>
      </c>
      <c r="AH8813">
        <f t="shared" ca="1" si="768"/>
        <v>10.289010501859558</v>
      </c>
      <c r="AI8813">
        <f t="shared" ca="1" si="769"/>
        <v>0.2115186565392897</v>
      </c>
      <c r="AX8813">
        <f t="shared" ca="1" si="770"/>
        <v>5.0319423237417504E-2</v>
      </c>
    </row>
    <row r="8814" spans="1:50">
      <c r="A8814">
        <f t="shared" ca="1" si="766"/>
        <v>0.33789846687343805</v>
      </c>
      <c r="R8814">
        <f t="shared" ca="1" si="767"/>
        <v>0.66641897345816326</v>
      </c>
      <c r="AH8814">
        <f t="shared" ca="1" si="768"/>
        <v>29.521723265704164</v>
      </c>
      <c r="AI8814">
        <f t="shared" ca="1" si="769"/>
        <v>0.7903200909967989</v>
      </c>
      <c r="AX8814">
        <f t="shared" ca="1" si="770"/>
        <v>0.30892818066917543</v>
      </c>
    </row>
    <row r="8815" spans="1:50">
      <c r="A8815">
        <f t="shared" ca="1" si="766"/>
        <v>0.76069816523459788</v>
      </c>
      <c r="R8815">
        <f t="shared" ca="1" si="767"/>
        <v>-1.9654570367132804</v>
      </c>
      <c r="AH8815">
        <f t="shared" ca="1" si="768"/>
        <v>20.574964342677546</v>
      </c>
      <c r="AI8815">
        <f t="shared" ca="1" si="769"/>
        <v>0.56708363828265107</v>
      </c>
      <c r="AX8815">
        <f t="shared" ca="1" si="770"/>
        <v>1.2775282358144933</v>
      </c>
    </row>
    <row r="8816" spans="1:50">
      <c r="A8816">
        <f t="shared" ca="1" si="766"/>
        <v>0.34424799677101214</v>
      </c>
      <c r="R8816">
        <f t="shared" ca="1" si="767"/>
        <v>-0.57253080086040242</v>
      </c>
      <c r="AH8816">
        <f t="shared" ca="1" si="768"/>
        <v>10.277584785474168</v>
      </c>
      <c r="AI8816">
        <f t="shared" ca="1" si="769"/>
        <v>0.21106486476240338</v>
      </c>
      <c r="AX8816">
        <f t="shared" ca="1" si="770"/>
        <v>1.6537880883200777</v>
      </c>
    </row>
    <row r="8817" spans="1:50">
      <c r="A8817">
        <f t="shared" ca="1" si="766"/>
        <v>0.85182309622573227</v>
      </c>
      <c r="R8817">
        <f t="shared" ca="1" si="767"/>
        <v>1.8180233316354528</v>
      </c>
      <c r="AH8817">
        <f t="shared" ca="1" si="768"/>
        <v>8.8160803030813266</v>
      </c>
      <c r="AI8817">
        <f t="shared" ca="1" si="769"/>
        <v>0.15544654382075707</v>
      </c>
      <c r="AX8817">
        <f t="shared" ca="1" si="770"/>
        <v>0.51630248064107431</v>
      </c>
    </row>
    <row r="8818" spans="1:50">
      <c r="A8818">
        <f t="shared" ca="1" si="766"/>
        <v>9.6999984757509372E-2</v>
      </c>
      <c r="R8818">
        <f t="shared" ca="1" si="767"/>
        <v>-0.39286122296833126</v>
      </c>
      <c r="AH8818">
        <f t="shared" ca="1" si="768"/>
        <v>26.895653576432807</v>
      </c>
      <c r="AI8818">
        <f t="shared" ca="1" si="769"/>
        <v>0.73309458816989892</v>
      </c>
      <c r="AX8818">
        <f t="shared" ca="1" si="770"/>
        <v>0.87235380995755196</v>
      </c>
    </row>
    <row r="8819" spans="1:50">
      <c r="A8819">
        <f t="shared" ca="1" si="766"/>
        <v>0.23616682725842064</v>
      </c>
      <c r="R8819">
        <f t="shared" ca="1" si="767"/>
        <v>-1.3491664706582145</v>
      </c>
      <c r="AH8819">
        <f t="shared" ca="1" si="768"/>
        <v>31.978786570828213</v>
      </c>
      <c r="AI8819">
        <f t="shared" ca="1" si="769"/>
        <v>0.83761793327011924</v>
      </c>
      <c r="AX8819">
        <f t="shared" ca="1" si="770"/>
        <v>2.0486647680471695</v>
      </c>
    </row>
    <row r="8820" spans="1:50">
      <c r="A8820">
        <f t="shared" ca="1" si="766"/>
        <v>0.71304656675603428</v>
      </c>
      <c r="R8820">
        <f t="shared" ca="1" si="767"/>
        <v>1.5287237927394297</v>
      </c>
      <c r="AH8820">
        <f t="shared" ca="1" si="768"/>
        <v>17.729394289103759</v>
      </c>
      <c r="AI8820">
        <f t="shared" ca="1" si="769"/>
        <v>0.47930400352593538</v>
      </c>
      <c r="AX8820">
        <f t="shared" ca="1" si="770"/>
        <v>0.2235027779356735</v>
      </c>
    </row>
    <row r="8821" spans="1:50">
      <c r="A8821">
        <f t="shared" ca="1" si="766"/>
        <v>0.75160466000619197</v>
      </c>
      <c r="R8821">
        <f t="shared" ca="1" si="767"/>
        <v>0.96946812229667767</v>
      </c>
      <c r="AH8821">
        <f t="shared" ca="1" si="768"/>
        <v>17.979729971294091</v>
      </c>
      <c r="AI8821">
        <f t="shared" ca="1" si="769"/>
        <v>0.4873511536443792</v>
      </c>
      <c r="AX8821">
        <f t="shared" ca="1" si="770"/>
        <v>2.7326220013820577</v>
      </c>
    </row>
    <row r="8822" spans="1:50">
      <c r="A8822">
        <f t="shared" ca="1" si="766"/>
        <v>0.85273776295629056</v>
      </c>
      <c r="R8822">
        <f t="shared" ca="1" si="767"/>
        <v>-0.77144904375055579</v>
      </c>
      <c r="AH8822">
        <f t="shared" ca="1" si="768"/>
        <v>7.8540177836935596</v>
      </c>
      <c r="AI8822">
        <f t="shared" ca="1" si="769"/>
        <v>0.12337119069314939</v>
      </c>
      <c r="AX8822">
        <f t="shared" ca="1" si="770"/>
        <v>1.8041724733997888</v>
      </c>
    </row>
    <row r="8823" spans="1:50">
      <c r="A8823">
        <f t="shared" ca="1" si="766"/>
        <v>0.38016269815590675</v>
      </c>
      <c r="R8823">
        <f t="shared" ca="1" si="767"/>
        <v>-0.61751803809315464</v>
      </c>
      <c r="AH8823">
        <f t="shared" ca="1" si="768"/>
        <v>40.11065017490111</v>
      </c>
      <c r="AI8823">
        <f t="shared" ca="1" si="769"/>
        <v>0.95110038001840824</v>
      </c>
      <c r="AX8823">
        <f t="shared" ca="1" si="770"/>
        <v>0.67594642239807823</v>
      </c>
    </row>
    <row r="8824" spans="1:50">
      <c r="A8824">
        <f t="shared" ca="1" si="766"/>
        <v>0.57063133780062736</v>
      </c>
      <c r="R8824">
        <f t="shared" ca="1" si="767"/>
        <v>-0.85301269630062604</v>
      </c>
      <c r="AH8824">
        <f t="shared" ca="1" si="768"/>
        <v>26.053279517662968</v>
      </c>
      <c r="AI8824">
        <f t="shared" ca="1" si="769"/>
        <v>0.71327728907040999</v>
      </c>
      <c r="AX8824">
        <f t="shared" ca="1" si="770"/>
        <v>2.0442375392212706</v>
      </c>
    </row>
    <row r="8825" spans="1:50">
      <c r="A8825">
        <f t="shared" ca="1" si="766"/>
        <v>0.16028157361017936</v>
      </c>
      <c r="R8825">
        <f t="shared" ca="1" si="767"/>
        <v>0.11633770618783877</v>
      </c>
      <c r="AH8825">
        <f t="shared" ca="1" si="768"/>
        <v>40.739669152666998</v>
      </c>
      <c r="AI8825">
        <f t="shared" ca="1" si="769"/>
        <v>0.95712313629896639</v>
      </c>
      <c r="AX8825">
        <f t="shared" ca="1" si="770"/>
        <v>0.67128590163487323</v>
      </c>
    </row>
    <row r="8826" spans="1:50">
      <c r="A8826">
        <f t="shared" ca="1" si="766"/>
        <v>0.98807973346508005</v>
      </c>
      <c r="R8826">
        <f t="shared" ca="1" si="767"/>
        <v>0.37510943509276962</v>
      </c>
      <c r="AH8826">
        <f t="shared" ca="1" si="768"/>
        <v>21.551605706577231</v>
      </c>
      <c r="AI8826">
        <f t="shared" ca="1" si="769"/>
        <v>0.59534443106297541</v>
      </c>
      <c r="AX8826">
        <f t="shared" ca="1" si="770"/>
        <v>1.1254379985401768</v>
      </c>
    </row>
    <row r="8827" spans="1:50">
      <c r="A8827">
        <f t="shared" ca="1" si="766"/>
        <v>0.13487265282217198</v>
      </c>
      <c r="R8827">
        <f t="shared" ca="1" si="767"/>
        <v>2.9733373681231925E-2</v>
      </c>
      <c r="AH8827">
        <f t="shared" ca="1" si="768"/>
        <v>37.702624211584677</v>
      </c>
      <c r="AI8827">
        <f t="shared" ca="1" si="769"/>
        <v>0.92438727435924828</v>
      </c>
      <c r="AX8827">
        <f t="shared" ca="1" si="770"/>
        <v>0.37524296937218798</v>
      </c>
    </row>
    <row r="8828" spans="1:50">
      <c r="A8828">
        <f t="shared" ca="1" si="766"/>
        <v>0.69688991295229785</v>
      </c>
      <c r="R8828">
        <f t="shared" ca="1" si="767"/>
        <v>-0.5863815272998002</v>
      </c>
      <c r="AH8828">
        <f t="shared" ca="1" si="768"/>
        <v>15.4254743173639</v>
      </c>
      <c r="AI8828">
        <f t="shared" ca="1" si="769"/>
        <v>0.40230108691036837</v>
      </c>
      <c r="AX8828">
        <f t="shared" ca="1" si="770"/>
        <v>0.15104706792832712</v>
      </c>
    </row>
    <row r="8829" spans="1:50">
      <c r="A8829">
        <f t="shared" ca="1" si="766"/>
        <v>0.97290303700231573</v>
      </c>
      <c r="R8829">
        <f t="shared" ca="1" si="767"/>
        <v>0.13460231042106369</v>
      </c>
      <c r="AH8829">
        <f t="shared" ca="1" si="768"/>
        <v>14.962537555870085</v>
      </c>
      <c r="AI8829">
        <f t="shared" ca="1" si="769"/>
        <v>0.38618811273809284</v>
      </c>
      <c r="AX8829">
        <f t="shared" ca="1" si="770"/>
        <v>3.0436618213900912</v>
      </c>
    </row>
    <row r="8830" spans="1:50">
      <c r="A8830">
        <f t="shared" ca="1" si="766"/>
        <v>4.0149987720796143E-2</v>
      </c>
      <c r="R8830">
        <f t="shared" ca="1" si="767"/>
        <v>-0.27608778020906677</v>
      </c>
      <c r="AH8830">
        <f t="shared" ca="1" si="768"/>
        <v>10.475862990965808</v>
      </c>
      <c r="AI8830">
        <f t="shared" ca="1" si="769"/>
        <v>0.21892129684554673</v>
      </c>
      <c r="AX8830">
        <f t="shared" ca="1" si="770"/>
        <v>0.36746067659402615</v>
      </c>
    </row>
    <row r="8831" spans="1:50">
      <c r="A8831">
        <f t="shared" ca="1" si="766"/>
        <v>0.53951033210233235</v>
      </c>
      <c r="R8831">
        <f t="shared" ca="1" si="767"/>
        <v>-0.30084471821400727</v>
      </c>
      <c r="AH8831">
        <f t="shared" ca="1" si="768"/>
        <v>21.367668718226899</v>
      </c>
      <c r="AI8831">
        <f t="shared" ca="1" si="769"/>
        <v>0.59009480268539871</v>
      </c>
      <c r="AX8831">
        <f t="shared" ca="1" si="770"/>
        <v>0.22980880195433426</v>
      </c>
    </row>
    <row r="8832" spans="1:50">
      <c r="A8832">
        <f t="shared" ca="1" si="766"/>
        <v>0.16184812121493408</v>
      </c>
      <c r="R8832">
        <f t="shared" ca="1" si="767"/>
        <v>1.1140550877430524</v>
      </c>
      <c r="AH8832">
        <f t="shared" ca="1" si="768"/>
        <v>18.265552270787047</v>
      </c>
      <c r="AI8832">
        <f t="shared" ca="1" si="769"/>
        <v>0.49646241366092547</v>
      </c>
      <c r="AX8832">
        <f t="shared" ca="1" si="770"/>
        <v>4.2625592950864224</v>
      </c>
    </row>
    <row r="8833" spans="1:50">
      <c r="A8833">
        <f t="shared" ca="1" si="766"/>
        <v>2.6510056152762695E-2</v>
      </c>
      <c r="R8833">
        <f t="shared" ca="1" si="767"/>
        <v>-6.0264596494060831E-2</v>
      </c>
      <c r="AH8833">
        <f t="shared" ca="1" si="768"/>
        <v>21.778457789873883</v>
      </c>
      <c r="AI8833">
        <f t="shared" ca="1" si="769"/>
        <v>0.60177227764103491</v>
      </c>
      <c r="AX8833">
        <f t="shared" ca="1" si="770"/>
        <v>1.0858970367753098</v>
      </c>
    </row>
    <row r="8834" spans="1:50">
      <c r="A8834">
        <f t="shared" ca="1" si="766"/>
        <v>0.9751654893443118</v>
      </c>
      <c r="R8834">
        <f t="shared" ca="1" si="767"/>
        <v>0.14600260171022936</v>
      </c>
      <c r="AH8834">
        <f t="shared" ca="1" si="768"/>
        <v>17.405673613171061</v>
      </c>
      <c r="AI8834">
        <f t="shared" ca="1" si="769"/>
        <v>0.46880494369443326</v>
      </c>
      <c r="AX8834">
        <f t="shared" ca="1" si="770"/>
        <v>4.8199722603816195E-3</v>
      </c>
    </row>
    <row r="8835" spans="1:50">
      <c r="A8835">
        <f t="shared" ref="A8835:A8898" ca="1" si="771">RAND()</f>
        <v>0.34474375917179989</v>
      </c>
      <c r="R8835">
        <f t="shared" ref="R8835:R8898" ca="1" si="772">_xlfn.NORM.INV(RAND(),0,1)</f>
        <v>0.28612742720285195</v>
      </c>
      <c r="AH8835">
        <f t="shared" ref="AH8835:AH8898" ca="1" si="773">IF(AI8835&lt;$AL$4,$AL$1+SQRT(AI8835*($AL$2-$AL$1)*($AL$3-$AL$1)),$AL$2-SQRT((1-AI8835)*($AL$2-$AL$1)*($AL$2-$AL$3)))</f>
        <v>8.3013351038348606</v>
      </c>
      <c r="AI8835">
        <f t="shared" ref="AI8835:AI8898" ca="1" si="774">RAND()</f>
        <v>0.13782432901232189</v>
      </c>
      <c r="AX8835">
        <f t="shared" ref="AX8835:AX8898" ca="1" si="775">-LN(1-RAND())/$AW$2</f>
        <v>0.12127876451745766</v>
      </c>
    </row>
    <row r="8836" spans="1:50">
      <c r="A8836">
        <f t="shared" ca="1" si="771"/>
        <v>0.97526702028681211</v>
      </c>
      <c r="R8836">
        <f t="shared" ca="1" si="772"/>
        <v>1.822387688447912</v>
      </c>
      <c r="AH8836">
        <f t="shared" ca="1" si="773"/>
        <v>32.162468534057531</v>
      </c>
      <c r="AI8836">
        <f t="shared" ca="1" si="774"/>
        <v>0.8409112356007562</v>
      </c>
      <c r="AX8836">
        <f t="shared" ca="1" si="775"/>
        <v>1.1426218333168141</v>
      </c>
    </row>
    <row r="8837" spans="1:50">
      <c r="A8837">
        <f t="shared" ca="1" si="771"/>
        <v>5.3470594611969235E-2</v>
      </c>
      <c r="R8837">
        <f t="shared" ca="1" si="772"/>
        <v>0.71422347044147916</v>
      </c>
      <c r="AH8837">
        <f t="shared" ca="1" si="773"/>
        <v>16.68261266779804</v>
      </c>
      <c r="AI8837">
        <f t="shared" ca="1" si="774"/>
        <v>0.44497585067801415</v>
      </c>
      <c r="AX8837">
        <f t="shared" ca="1" si="775"/>
        <v>0.50037758336675131</v>
      </c>
    </row>
    <row r="8838" spans="1:50">
      <c r="A8838">
        <f t="shared" ca="1" si="771"/>
        <v>0.43477667245502005</v>
      </c>
      <c r="R8838">
        <f t="shared" ca="1" si="772"/>
        <v>-2.3391941626789921</v>
      </c>
      <c r="AH8838">
        <f t="shared" ca="1" si="773"/>
        <v>6.4896966235045133</v>
      </c>
      <c r="AI8838">
        <f t="shared" ca="1" si="774"/>
        <v>8.4232324530251756E-2</v>
      </c>
      <c r="AX8838">
        <f t="shared" ca="1" si="775"/>
        <v>1.2051787290449718</v>
      </c>
    </row>
    <row r="8839" spans="1:50">
      <c r="A8839">
        <f t="shared" ca="1" si="771"/>
        <v>0.5458083786582969</v>
      </c>
      <c r="R8839">
        <f t="shared" ca="1" si="772"/>
        <v>0.41430991866381317</v>
      </c>
      <c r="AH8839">
        <f t="shared" ca="1" si="773"/>
        <v>7.8077111428312449</v>
      </c>
      <c r="AI8839">
        <f t="shared" ca="1" si="774"/>
        <v>0.12192070657978238</v>
      </c>
      <c r="AX8839">
        <f t="shared" ca="1" si="775"/>
        <v>1.2907375549300226</v>
      </c>
    </row>
    <row r="8840" spans="1:50">
      <c r="A8840">
        <f t="shared" ca="1" si="771"/>
        <v>0.46748678304279212</v>
      </c>
      <c r="R8840">
        <f t="shared" ca="1" si="772"/>
        <v>1.7012460662264626</v>
      </c>
      <c r="AH8840">
        <f t="shared" ca="1" si="773"/>
        <v>24.941018844247722</v>
      </c>
      <c r="AI8840">
        <f t="shared" ca="1" si="774"/>
        <v>0.68602373171782605</v>
      </c>
      <c r="AX8840">
        <f t="shared" ca="1" si="775"/>
        <v>0.99403295719714313</v>
      </c>
    </row>
    <row r="8841" spans="1:50">
      <c r="A8841">
        <f t="shared" ca="1" si="771"/>
        <v>0.2746747885240457</v>
      </c>
      <c r="R8841">
        <f t="shared" ca="1" si="772"/>
        <v>0.87416173987722268</v>
      </c>
      <c r="AH8841">
        <f t="shared" ca="1" si="773"/>
        <v>2.4588075980818482</v>
      </c>
      <c r="AI8841">
        <f t="shared" ca="1" si="774"/>
        <v>1.2091469608770056E-2</v>
      </c>
      <c r="AX8841">
        <f t="shared" ca="1" si="775"/>
        <v>2.9635661249090712</v>
      </c>
    </row>
    <row r="8842" spans="1:50">
      <c r="A8842">
        <f t="shared" ca="1" si="771"/>
        <v>0.52345408370817847</v>
      </c>
      <c r="R8842">
        <f t="shared" ca="1" si="772"/>
        <v>0.30772978817484387</v>
      </c>
      <c r="AH8842">
        <f t="shared" ca="1" si="773"/>
        <v>10.107375547617053</v>
      </c>
      <c r="AI8842">
        <f t="shared" ca="1" si="774"/>
        <v>0.20428925715056911</v>
      </c>
      <c r="AX8842">
        <f t="shared" ca="1" si="775"/>
        <v>1.8134375046904561</v>
      </c>
    </row>
    <row r="8843" spans="1:50">
      <c r="A8843">
        <f t="shared" ca="1" si="771"/>
        <v>0.44389443159528919</v>
      </c>
      <c r="R8843">
        <f t="shared" ca="1" si="772"/>
        <v>-0.52605614769696496</v>
      </c>
      <c r="AH8843">
        <f t="shared" ca="1" si="773"/>
        <v>16.947547377427384</v>
      </c>
      <c r="AI8843">
        <f t="shared" ca="1" si="774"/>
        <v>0.45376768781629628</v>
      </c>
      <c r="AX8843">
        <f t="shared" ca="1" si="775"/>
        <v>0.67394042497110351</v>
      </c>
    </row>
    <row r="8844" spans="1:50">
      <c r="A8844">
        <f t="shared" ca="1" si="771"/>
        <v>0.4697825444574677</v>
      </c>
      <c r="R8844">
        <f t="shared" ca="1" si="772"/>
        <v>2.2466603425709479</v>
      </c>
      <c r="AH8844">
        <f t="shared" ca="1" si="773"/>
        <v>29.268743451982751</v>
      </c>
      <c r="AI8844">
        <f t="shared" ca="1" si="774"/>
        <v>0.78510750097014592</v>
      </c>
      <c r="AX8844">
        <f t="shared" ca="1" si="775"/>
        <v>0.39152422922384922</v>
      </c>
    </row>
    <row r="8845" spans="1:50">
      <c r="A8845">
        <f t="shared" ca="1" si="771"/>
        <v>0.37467277019987877</v>
      </c>
      <c r="R8845">
        <f t="shared" ca="1" si="772"/>
        <v>0.97251719120418989</v>
      </c>
      <c r="AH8845">
        <f t="shared" ca="1" si="773"/>
        <v>32.821768598739638</v>
      </c>
      <c r="AI8845">
        <f t="shared" ca="1" si="774"/>
        <v>0.85245418296237629</v>
      </c>
      <c r="AX8845">
        <f t="shared" ca="1" si="775"/>
        <v>0.67174286835390018</v>
      </c>
    </row>
    <row r="8846" spans="1:50">
      <c r="A8846">
        <f t="shared" ca="1" si="771"/>
        <v>0.24952861667619808</v>
      </c>
      <c r="R8846">
        <f t="shared" ca="1" si="772"/>
        <v>-0.58614469821688553</v>
      </c>
      <c r="AH8846">
        <f t="shared" ca="1" si="773"/>
        <v>28.726273861081641</v>
      </c>
      <c r="AI8846">
        <f t="shared" ca="1" si="774"/>
        <v>0.7737142880831509</v>
      </c>
      <c r="AX8846">
        <f t="shared" ca="1" si="775"/>
        <v>0.50760304068417972</v>
      </c>
    </row>
    <row r="8847" spans="1:50">
      <c r="A8847">
        <f t="shared" ca="1" si="771"/>
        <v>0.1327334566458237</v>
      </c>
      <c r="R8847">
        <f t="shared" ca="1" si="772"/>
        <v>1.4943316241414366</v>
      </c>
      <c r="AH8847">
        <f t="shared" ca="1" si="773"/>
        <v>15.235625393323971</v>
      </c>
      <c r="AI8847">
        <f t="shared" ca="1" si="774"/>
        <v>0.3957191291033495</v>
      </c>
      <c r="AX8847">
        <f t="shared" ca="1" si="775"/>
        <v>0.96414506891359941</v>
      </c>
    </row>
    <row r="8848" spans="1:50">
      <c r="A8848">
        <f t="shared" ca="1" si="771"/>
        <v>0.12422734214735121</v>
      </c>
      <c r="R8848">
        <f t="shared" ca="1" si="772"/>
        <v>-2.2354495713590348</v>
      </c>
      <c r="AH8848">
        <f t="shared" ca="1" si="773"/>
        <v>39.780048252103022</v>
      </c>
      <c r="AI8848">
        <f t="shared" ca="1" si="774"/>
        <v>0.94777629313532874</v>
      </c>
      <c r="AX8848">
        <f t="shared" ca="1" si="775"/>
        <v>0.36752423326973771</v>
      </c>
    </row>
    <row r="8849" spans="1:50">
      <c r="A8849">
        <f t="shared" ca="1" si="771"/>
        <v>5.7998519242937863E-2</v>
      </c>
      <c r="R8849">
        <f t="shared" ca="1" si="772"/>
        <v>-1.0828179873340615</v>
      </c>
      <c r="AH8849">
        <f t="shared" ca="1" si="773"/>
        <v>13.021980493534393</v>
      </c>
      <c r="AI8849">
        <f t="shared" ca="1" si="774"/>
        <v>0.31631303668972433</v>
      </c>
      <c r="AX8849">
        <f t="shared" ca="1" si="775"/>
        <v>3.1237960745039255E-2</v>
      </c>
    </row>
    <row r="8850" spans="1:50">
      <c r="A8850">
        <f t="shared" ca="1" si="771"/>
        <v>0.96407309269175623</v>
      </c>
      <c r="R8850">
        <f t="shared" ca="1" si="772"/>
        <v>-1.0392315733112649</v>
      </c>
      <c r="AH8850">
        <f t="shared" ca="1" si="773"/>
        <v>17.642413399225596</v>
      </c>
      <c r="AI8850">
        <f t="shared" ca="1" si="774"/>
        <v>0.47649329468669244</v>
      </c>
      <c r="AX8850">
        <f t="shared" ca="1" si="775"/>
        <v>0.42534895400286915</v>
      </c>
    </row>
    <row r="8851" spans="1:50">
      <c r="A8851">
        <f t="shared" ca="1" si="771"/>
        <v>0.60184865245782182</v>
      </c>
      <c r="R8851">
        <f t="shared" ca="1" si="772"/>
        <v>-0.60889107020135647</v>
      </c>
      <c r="AH8851">
        <f t="shared" ca="1" si="773"/>
        <v>39.562215250032388</v>
      </c>
      <c r="AI8851">
        <f t="shared" ca="1" si="774"/>
        <v>0.94552632475667175</v>
      </c>
      <c r="AX8851">
        <f t="shared" ca="1" si="775"/>
        <v>2.0212010532625357</v>
      </c>
    </row>
    <row r="8852" spans="1:50">
      <c r="A8852">
        <f t="shared" ca="1" si="771"/>
        <v>0.77310234299864622</v>
      </c>
      <c r="R8852">
        <f t="shared" ca="1" si="772"/>
        <v>0.34135749512175073</v>
      </c>
      <c r="AH8852">
        <f t="shared" ca="1" si="773"/>
        <v>46.885501333697491</v>
      </c>
      <c r="AI8852">
        <f t="shared" ca="1" si="774"/>
        <v>0.99514994902879994</v>
      </c>
      <c r="AX8852">
        <f t="shared" ca="1" si="775"/>
        <v>0.42131383578744924</v>
      </c>
    </row>
    <row r="8853" spans="1:50">
      <c r="A8853">
        <f t="shared" ca="1" si="771"/>
        <v>0.48712834520008841</v>
      </c>
      <c r="R8853">
        <f t="shared" ca="1" si="772"/>
        <v>0.40962373317116568</v>
      </c>
      <c r="AH8853">
        <f t="shared" ca="1" si="773"/>
        <v>20.682858636990279</v>
      </c>
      <c r="AI8853">
        <f t="shared" ca="1" si="774"/>
        <v>0.57025261115065229</v>
      </c>
      <c r="AX8853">
        <f t="shared" ca="1" si="775"/>
        <v>3.8424302225550835</v>
      </c>
    </row>
    <row r="8854" spans="1:50">
      <c r="A8854">
        <f t="shared" ca="1" si="771"/>
        <v>7.1501117963756244E-2</v>
      </c>
      <c r="R8854">
        <f t="shared" ca="1" si="772"/>
        <v>0.17935534089851413</v>
      </c>
      <c r="AH8854">
        <f t="shared" ca="1" si="773"/>
        <v>9.449458713859757</v>
      </c>
      <c r="AI8854">
        <f t="shared" ca="1" si="774"/>
        <v>0.17858453996988022</v>
      </c>
      <c r="AX8854">
        <f t="shared" ca="1" si="775"/>
        <v>1.4795355776812913</v>
      </c>
    </row>
    <row r="8855" spans="1:50">
      <c r="A8855">
        <f t="shared" ca="1" si="771"/>
        <v>0.31349469463283686</v>
      </c>
      <c r="R8855">
        <f t="shared" ca="1" si="772"/>
        <v>-0.30732391899311656</v>
      </c>
      <c r="AH8855">
        <f t="shared" ca="1" si="773"/>
        <v>28.436172935577826</v>
      </c>
      <c r="AI8855">
        <f t="shared" ca="1" si="774"/>
        <v>0.76750068116784687</v>
      </c>
      <c r="AX8855">
        <f t="shared" ca="1" si="775"/>
        <v>3.3516875576449188</v>
      </c>
    </row>
    <row r="8856" spans="1:50">
      <c r="A8856">
        <f t="shared" ca="1" si="771"/>
        <v>0.18199427350100572</v>
      </c>
      <c r="R8856">
        <f t="shared" ca="1" si="772"/>
        <v>-0.24525415207115142</v>
      </c>
      <c r="AH8856">
        <f t="shared" ca="1" si="773"/>
        <v>6.7582423602833153</v>
      </c>
      <c r="AI8856">
        <f t="shared" ca="1" si="774"/>
        <v>9.1347679600655596E-2</v>
      </c>
      <c r="AX8856">
        <f t="shared" ca="1" si="775"/>
        <v>7.4614498028512471E-2</v>
      </c>
    </row>
    <row r="8857" spans="1:50">
      <c r="A8857">
        <f t="shared" ca="1" si="771"/>
        <v>2.2606421978958458E-2</v>
      </c>
      <c r="R8857">
        <f t="shared" ca="1" si="772"/>
        <v>0.5959289970261944</v>
      </c>
      <c r="AH8857">
        <f t="shared" ca="1" si="773"/>
        <v>24.074963546406028</v>
      </c>
      <c r="AI8857">
        <f t="shared" ca="1" si="774"/>
        <v>0.66394624243991185</v>
      </c>
      <c r="AX8857">
        <f t="shared" ca="1" si="775"/>
        <v>1.1738228855125583</v>
      </c>
    </row>
    <row r="8858" spans="1:50">
      <c r="A8858">
        <f t="shared" ca="1" si="771"/>
        <v>0.15051150880277531</v>
      </c>
      <c r="R8858">
        <f t="shared" ca="1" si="772"/>
        <v>-0.59188963105514059</v>
      </c>
      <c r="AH8858">
        <f t="shared" ca="1" si="773"/>
        <v>12.762548777444643</v>
      </c>
      <c r="AI8858">
        <f t="shared" ca="1" si="774"/>
        <v>0.30668611322390515</v>
      </c>
      <c r="AX8858">
        <f t="shared" ca="1" si="775"/>
        <v>1.0754562270228618</v>
      </c>
    </row>
    <row r="8859" spans="1:50">
      <c r="A8859">
        <f t="shared" ca="1" si="771"/>
        <v>0.21413714970215891</v>
      </c>
      <c r="R8859">
        <f t="shared" ca="1" si="772"/>
        <v>0.98176944530699228</v>
      </c>
      <c r="AH8859">
        <f t="shared" ca="1" si="773"/>
        <v>21.413203298470446</v>
      </c>
      <c r="AI8859">
        <f t="shared" ca="1" si="774"/>
        <v>0.59139752717270955</v>
      </c>
      <c r="AX8859">
        <f t="shared" ca="1" si="775"/>
        <v>0.11873606699290142</v>
      </c>
    </row>
    <row r="8860" spans="1:50">
      <c r="A8860">
        <f t="shared" ca="1" si="771"/>
        <v>0.50058827396953376</v>
      </c>
      <c r="R8860">
        <f t="shared" ca="1" si="772"/>
        <v>-1.0369482223236675</v>
      </c>
      <c r="AH8860">
        <f t="shared" ca="1" si="773"/>
        <v>13.38318917027199</v>
      </c>
      <c r="AI8860">
        <f t="shared" ca="1" si="774"/>
        <v>0.32960458232995671</v>
      </c>
      <c r="AX8860">
        <f t="shared" ca="1" si="775"/>
        <v>0.12097192051494979</v>
      </c>
    </row>
    <row r="8861" spans="1:50">
      <c r="A8861">
        <f t="shared" ca="1" si="771"/>
        <v>9.6902496773466185E-2</v>
      </c>
      <c r="R8861">
        <f t="shared" ca="1" si="772"/>
        <v>-0.89443307859977184</v>
      </c>
      <c r="AH8861">
        <f t="shared" ca="1" si="773"/>
        <v>18.177954266308774</v>
      </c>
      <c r="AI8861">
        <f t="shared" ca="1" si="774"/>
        <v>0.4936787026614321</v>
      </c>
      <c r="AX8861">
        <f t="shared" ca="1" si="775"/>
        <v>4.720745322524424</v>
      </c>
    </row>
    <row r="8862" spans="1:50">
      <c r="A8862">
        <f t="shared" ca="1" si="771"/>
        <v>0.10062158806456767</v>
      </c>
      <c r="R8862">
        <f t="shared" ca="1" si="772"/>
        <v>0.21749947128230712</v>
      </c>
      <c r="AH8862">
        <f t="shared" ca="1" si="773"/>
        <v>18.276412973408764</v>
      </c>
      <c r="AI8862">
        <f t="shared" ca="1" si="774"/>
        <v>0.49680701308314612</v>
      </c>
      <c r="AX8862">
        <f t="shared" ca="1" si="775"/>
        <v>1.2162166972521855</v>
      </c>
    </row>
    <row r="8863" spans="1:50">
      <c r="A8863">
        <f t="shared" ca="1" si="771"/>
        <v>0.64040543016421869</v>
      </c>
      <c r="R8863">
        <f t="shared" ca="1" si="772"/>
        <v>-1.5649900475569778</v>
      </c>
      <c r="AH8863">
        <f t="shared" ca="1" si="773"/>
        <v>9.8236222349223308</v>
      </c>
      <c r="AI8863">
        <f t="shared" ca="1" si="774"/>
        <v>0.19300710762892082</v>
      </c>
      <c r="AX8863">
        <f t="shared" ca="1" si="775"/>
        <v>2.4672367045711483</v>
      </c>
    </row>
    <row r="8864" spans="1:50">
      <c r="A8864">
        <f t="shared" ca="1" si="771"/>
        <v>0.16024605156722627</v>
      </c>
      <c r="R8864">
        <f t="shared" ca="1" si="772"/>
        <v>-0.92877315621749412</v>
      </c>
      <c r="AH8864">
        <f t="shared" ca="1" si="773"/>
        <v>22.435271475561017</v>
      </c>
      <c r="AI8864">
        <f t="shared" ca="1" si="774"/>
        <v>0.62009287068698993</v>
      </c>
      <c r="AX8864">
        <f t="shared" ca="1" si="775"/>
        <v>0.70027249986452467</v>
      </c>
    </row>
    <row r="8865" spans="1:50">
      <c r="A8865">
        <f t="shared" ca="1" si="771"/>
        <v>0.3543690099851009</v>
      </c>
      <c r="R8865">
        <f t="shared" ca="1" si="772"/>
        <v>0.82313500923760119</v>
      </c>
      <c r="AH8865">
        <f t="shared" ca="1" si="773"/>
        <v>26.789497219824732</v>
      </c>
      <c r="AI8865">
        <f t="shared" ca="1" si="774"/>
        <v>0.73063628034573802</v>
      </c>
      <c r="AX8865">
        <f t="shared" ca="1" si="775"/>
        <v>1.1657019451420652</v>
      </c>
    </row>
    <row r="8866" spans="1:50">
      <c r="A8866">
        <f t="shared" ca="1" si="771"/>
        <v>0.89552167978303354</v>
      </c>
      <c r="R8866">
        <f t="shared" ca="1" si="772"/>
        <v>1.1177170488759511</v>
      </c>
      <c r="AH8866">
        <f t="shared" ca="1" si="773"/>
        <v>33.281638101320624</v>
      </c>
      <c r="AI8866">
        <f t="shared" ca="1" si="774"/>
        <v>0.86024818771239286</v>
      </c>
      <c r="AX8866">
        <f t="shared" ca="1" si="775"/>
        <v>2.7229929246630067</v>
      </c>
    </row>
    <row r="8867" spans="1:50">
      <c r="A8867">
        <f t="shared" ca="1" si="771"/>
        <v>0.70401962684807395</v>
      </c>
      <c r="R8867">
        <f t="shared" ca="1" si="772"/>
        <v>-1.3738587118395917</v>
      </c>
      <c r="AH8867">
        <f t="shared" ca="1" si="773"/>
        <v>27.115481157118886</v>
      </c>
      <c r="AI8867">
        <f t="shared" ca="1" si="774"/>
        <v>0.73814939866490958</v>
      </c>
      <c r="AX8867">
        <f t="shared" ca="1" si="775"/>
        <v>0.11383261902439194</v>
      </c>
    </row>
    <row r="8868" spans="1:50">
      <c r="A8868">
        <f t="shared" ca="1" si="771"/>
        <v>0.3996975569735437</v>
      </c>
      <c r="R8868">
        <f t="shared" ca="1" si="772"/>
        <v>1.9437306069496054</v>
      </c>
      <c r="AH8868">
        <f t="shared" ca="1" si="773"/>
        <v>13.00757689168374</v>
      </c>
      <c r="AI8868">
        <f t="shared" ca="1" si="774"/>
        <v>0.31578031628765479</v>
      </c>
      <c r="AX8868">
        <f t="shared" ca="1" si="775"/>
        <v>1.0179226044375107</v>
      </c>
    </row>
    <row r="8869" spans="1:50">
      <c r="A8869">
        <f t="shared" ca="1" si="771"/>
        <v>0.92528933505172062</v>
      </c>
      <c r="R8869">
        <f t="shared" ca="1" si="772"/>
        <v>-2.68761212869622</v>
      </c>
      <c r="AH8869">
        <f t="shared" ca="1" si="773"/>
        <v>32.897536025651561</v>
      </c>
      <c r="AI8869">
        <f t="shared" ca="1" si="774"/>
        <v>0.85375286300305686</v>
      </c>
      <c r="AX8869">
        <f t="shared" ca="1" si="775"/>
        <v>2.7708714182884151</v>
      </c>
    </row>
    <row r="8870" spans="1:50">
      <c r="A8870">
        <f t="shared" ca="1" si="771"/>
        <v>0.30285362508142555</v>
      </c>
      <c r="R8870">
        <f t="shared" ca="1" si="772"/>
        <v>0.31663831104483026</v>
      </c>
      <c r="AH8870">
        <f t="shared" ca="1" si="773"/>
        <v>20.784141525125616</v>
      </c>
      <c r="AI8870">
        <f t="shared" ca="1" si="774"/>
        <v>0.57321680678805531</v>
      </c>
      <c r="AX8870">
        <f t="shared" ca="1" si="775"/>
        <v>1.1676516801696093</v>
      </c>
    </row>
    <row r="8871" spans="1:50">
      <c r="A8871">
        <f t="shared" ca="1" si="771"/>
        <v>0.68940313811749421</v>
      </c>
      <c r="R8871">
        <f t="shared" ca="1" si="772"/>
        <v>0.55174195707682727</v>
      </c>
      <c r="AH8871">
        <f t="shared" ca="1" si="773"/>
        <v>25.06398277430571</v>
      </c>
      <c r="AI8871">
        <f t="shared" ca="1" si="774"/>
        <v>0.68909752245993883</v>
      </c>
      <c r="AX8871">
        <f t="shared" ca="1" si="775"/>
        <v>1.6353250838886102</v>
      </c>
    </row>
    <row r="8872" spans="1:50">
      <c r="A8872">
        <f t="shared" ca="1" si="771"/>
        <v>0.12030532387233273</v>
      </c>
      <c r="R8872">
        <f t="shared" ca="1" si="772"/>
        <v>-1.1721319107540722</v>
      </c>
      <c r="AH8872">
        <f t="shared" ca="1" si="773"/>
        <v>30.512680743909026</v>
      </c>
      <c r="AI8872">
        <f t="shared" ca="1" si="774"/>
        <v>0.81012219410559294</v>
      </c>
      <c r="AX8872">
        <f t="shared" ca="1" si="775"/>
        <v>1.3578563692933712</v>
      </c>
    </row>
    <row r="8873" spans="1:50">
      <c r="A8873">
        <f t="shared" ca="1" si="771"/>
        <v>0.81171132362827048</v>
      </c>
      <c r="R8873">
        <f t="shared" ca="1" si="772"/>
        <v>1.0356253469907164</v>
      </c>
      <c r="AH8873">
        <f t="shared" ca="1" si="773"/>
        <v>9.4828089853989148</v>
      </c>
      <c r="AI8873">
        <f t="shared" ca="1" si="774"/>
        <v>0.17984733250712481</v>
      </c>
      <c r="AX8873">
        <f t="shared" ca="1" si="775"/>
        <v>0.35392003273381006</v>
      </c>
    </row>
    <row r="8874" spans="1:50">
      <c r="A8874">
        <f t="shared" ca="1" si="771"/>
        <v>0.14632343263614866</v>
      </c>
      <c r="R8874">
        <f t="shared" ca="1" si="772"/>
        <v>-0.4999213200912947</v>
      </c>
      <c r="AH8874">
        <f t="shared" ca="1" si="773"/>
        <v>17.17116462099991</v>
      </c>
      <c r="AI8874">
        <f t="shared" ca="1" si="774"/>
        <v>0.46113378382925596</v>
      </c>
      <c r="AX8874">
        <f t="shared" ca="1" si="775"/>
        <v>0.1436765707423413</v>
      </c>
    </row>
    <row r="8875" spans="1:50">
      <c r="A8875">
        <f t="shared" ca="1" si="771"/>
        <v>0.67511280897505499</v>
      </c>
      <c r="R8875">
        <f t="shared" ca="1" si="772"/>
        <v>-0.64614540565953582</v>
      </c>
      <c r="AH8875">
        <f t="shared" ca="1" si="773"/>
        <v>10.285425839226669</v>
      </c>
      <c r="AI8875">
        <f t="shared" ca="1" si="774"/>
        <v>0.21137629961421767</v>
      </c>
      <c r="AX8875">
        <f t="shared" ca="1" si="775"/>
        <v>1.0557965423144526</v>
      </c>
    </row>
    <row r="8876" spans="1:50">
      <c r="A8876">
        <f t="shared" ca="1" si="771"/>
        <v>0.73988932488082748</v>
      </c>
      <c r="R8876">
        <f t="shared" ca="1" si="772"/>
        <v>0.35853413419069202</v>
      </c>
      <c r="AH8876">
        <f t="shared" ca="1" si="773"/>
        <v>14.367136006155064</v>
      </c>
      <c r="AI8876">
        <f t="shared" ca="1" si="774"/>
        <v>0.3651495017980747</v>
      </c>
      <c r="AX8876">
        <f t="shared" ca="1" si="775"/>
        <v>0.14906586486964382</v>
      </c>
    </row>
    <row r="8877" spans="1:50">
      <c r="A8877">
        <f t="shared" ca="1" si="771"/>
        <v>0.44274558225762717</v>
      </c>
      <c r="R8877">
        <f t="shared" ca="1" si="772"/>
        <v>-1.686350529299488</v>
      </c>
      <c r="AH8877">
        <f t="shared" ca="1" si="773"/>
        <v>4.6954065687047697</v>
      </c>
      <c r="AI8877">
        <f t="shared" ca="1" si="774"/>
        <v>4.4093685690871798E-2</v>
      </c>
      <c r="AX8877">
        <f t="shared" ca="1" si="775"/>
        <v>1.3434990489017163E-2</v>
      </c>
    </row>
    <row r="8878" spans="1:50">
      <c r="A8878">
        <f t="shared" ca="1" si="771"/>
        <v>0.73275245393136268</v>
      </c>
      <c r="R8878">
        <f t="shared" ca="1" si="772"/>
        <v>6.233255642426077E-2</v>
      </c>
      <c r="AH8878">
        <f t="shared" ca="1" si="773"/>
        <v>4.8972073922500821</v>
      </c>
      <c r="AI8878">
        <f t="shared" ca="1" si="774"/>
        <v>4.7965280485417705E-2</v>
      </c>
      <c r="AX8878">
        <f t="shared" ca="1" si="775"/>
        <v>0.54059321797776916</v>
      </c>
    </row>
    <row r="8879" spans="1:50">
      <c r="A8879">
        <f t="shared" ca="1" si="771"/>
        <v>0.36536966360144818</v>
      </c>
      <c r="R8879">
        <f t="shared" ca="1" si="772"/>
        <v>6.8782712311236324E-2</v>
      </c>
      <c r="AH8879">
        <f t="shared" ca="1" si="773"/>
        <v>7.3647942069974119</v>
      </c>
      <c r="AI8879">
        <f t="shared" ca="1" si="774"/>
        <v>0.10848038742284527</v>
      </c>
      <c r="AX8879">
        <f t="shared" ca="1" si="775"/>
        <v>0.1153833698594478</v>
      </c>
    </row>
    <row r="8880" spans="1:50">
      <c r="A8880">
        <f t="shared" ca="1" si="771"/>
        <v>0.960815504852365</v>
      </c>
      <c r="R8880">
        <f t="shared" ca="1" si="772"/>
        <v>-0.14723145361867598</v>
      </c>
      <c r="AH8880">
        <f t="shared" ca="1" si="773"/>
        <v>20.56491093306845</v>
      </c>
      <c r="AI8880">
        <f t="shared" ca="1" si="774"/>
        <v>0.5667877658109034</v>
      </c>
      <c r="AX8880">
        <f t="shared" ca="1" si="775"/>
        <v>0.82976968490427183</v>
      </c>
    </row>
    <row r="8881" spans="1:50">
      <c r="A8881">
        <f t="shared" ca="1" si="771"/>
        <v>0.81274385755354484</v>
      </c>
      <c r="R8881">
        <f t="shared" ca="1" si="772"/>
        <v>1.4438891716045008</v>
      </c>
      <c r="AH8881">
        <f t="shared" ca="1" si="773"/>
        <v>13.613917811123478</v>
      </c>
      <c r="AI8881">
        <f t="shared" ca="1" si="774"/>
        <v>0.33802651147216145</v>
      </c>
      <c r="AX8881">
        <f t="shared" ca="1" si="775"/>
        <v>4.7207340494333003</v>
      </c>
    </row>
    <row r="8882" spans="1:50">
      <c r="A8882">
        <f t="shared" ca="1" si="771"/>
        <v>0.25487274196395526</v>
      </c>
      <c r="R8882">
        <f t="shared" ca="1" si="772"/>
        <v>-0.76012592286202074</v>
      </c>
      <c r="AH8882">
        <f t="shared" ca="1" si="773"/>
        <v>3.6019333399175295</v>
      </c>
      <c r="AI8882">
        <f t="shared" ca="1" si="774"/>
        <v>2.5947847570418903E-2</v>
      </c>
      <c r="AX8882">
        <f t="shared" ca="1" si="775"/>
        <v>0.23074975919575316</v>
      </c>
    </row>
    <row r="8883" spans="1:50">
      <c r="A8883">
        <f t="shared" ca="1" si="771"/>
        <v>0.48523601198359723</v>
      </c>
      <c r="R8883">
        <f t="shared" ca="1" si="772"/>
        <v>-0.44977116888360275</v>
      </c>
      <c r="AH8883">
        <f t="shared" ca="1" si="773"/>
        <v>8.0975397497565442</v>
      </c>
      <c r="AI8883">
        <f t="shared" ca="1" si="774"/>
        <v>0.13114029999777455</v>
      </c>
      <c r="AX8883">
        <f t="shared" ca="1" si="775"/>
        <v>5.5699089817663561</v>
      </c>
    </row>
    <row r="8884" spans="1:50">
      <c r="A8884">
        <f t="shared" ca="1" si="771"/>
        <v>0.23733572223646426</v>
      </c>
      <c r="R8884">
        <f t="shared" ca="1" si="772"/>
        <v>-0.40969477978533558</v>
      </c>
      <c r="AH8884">
        <f t="shared" ca="1" si="773"/>
        <v>1.2538082513592284</v>
      </c>
      <c r="AI8884">
        <f t="shared" ca="1" si="774"/>
        <v>3.1440702623529715E-3</v>
      </c>
      <c r="AX8884">
        <f t="shared" ca="1" si="775"/>
        <v>1.4397164717652264</v>
      </c>
    </row>
    <row r="8885" spans="1:50">
      <c r="A8885">
        <f t="shared" ca="1" si="771"/>
        <v>0.96731769323676697</v>
      </c>
      <c r="R8885">
        <f t="shared" ca="1" si="772"/>
        <v>0.12400956149043009</v>
      </c>
      <c r="AH8885">
        <f t="shared" ca="1" si="773"/>
        <v>39.270084119532385</v>
      </c>
      <c r="AI8885">
        <f t="shared" ca="1" si="774"/>
        <v>0.94243445259904446</v>
      </c>
      <c r="AX8885">
        <f t="shared" ca="1" si="775"/>
        <v>1.9863985877102321</v>
      </c>
    </row>
    <row r="8886" spans="1:50">
      <c r="A8886">
        <f t="shared" ca="1" si="771"/>
        <v>0.65411783013966618</v>
      </c>
      <c r="R8886">
        <f t="shared" ca="1" si="772"/>
        <v>0.78831754616531247</v>
      </c>
      <c r="AH8886">
        <f t="shared" ca="1" si="773"/>
        <v>6.3256086523580723</v>
      </c>
      <c r="AI8886">
        <f t="shared" ca="1" si="774"/>
        <v>8.0026649645574599E-2</v>
      </c>
      <c r="AX8886">
        <f t="shared" ca="1" si="775"/>
        <v>0.37205012143452398</v>
      </c>
    </row>
    <row r="8887" spans="1:50">
      <c r="A8887">
        <f t="shared" ca="1" si="771"/>
        <v>0.50840888704677711</v>
      </c>
      <c r="R8887">
        <f t="shared" ca="1" si="772"/>
        <v>0.42455761960045901</v>
      </c>
      <c r="AH8887">
        <f t="shared" ca="1" si="773"/>
        <v>28.527001663917702</v>
      </c>
      <c r="AI8887">
        <f t="shared" ca="1" si="774"/>
        <v>0.7694551712293034</v>
      </c>
      <c r="AX8887">
        <f t="shared" ca="1" si="775"/>
        <v>2.9320258879743979</v>
      </c>
    </row>
    <row r="8888" spans="1:50">
      <c r="A8888">
        <f t="shared" ca="1" si="771"/>
        <v>0.4973869332198827</v>
      </c>
      <c r="R8888">
        <f t="shared" ca="1" si="772"/>
        <v>-0.98621154439880521</v>
      </c>
      <c r="AH8888">
        <f t="shared" ca="1" si="773"/>
        <v>21.291482716754732</v>
      </c>
      <c r="AI8888">
        <f t="shared" ca="1" si="774"/>
        <v>0.58791051769880387</v>
      </c>
      <c r="AX8888">
        <f t="shared" ca="1" si="775"/>
        <v>0.22421872577853735</v>
      </c>
    </row>
    <row r="8889" spans="1:50">
      <c r="A8889">
        <f t="shared" ca="1" si="771"/>
        <v>0.55050448814950181</v>
      </c>
      <c r="R8889">
        <f t="shared" ca="1" si="772"/>
        <v>1.920377672424066</v>
      </c>
      <c r="AH8889">
        <f t="shared" ca="1" si="773"/>
        <v>14.914676673536171</v>
      </c>
      <c r="AI8889">
        <f t="shared" ca="1" si="774"/>
        <v>0.38451004353874652</v>
      </c>
      <c r="AX8889">
        <f t="shared" ca="1" si="775"/>
        <v>1.3383528307260841</v>
      </c>
    </row>
    <row r="8890" spans="1:50">
      <c r="A8890">
        <f t="shared" ca="1" si="771"/>
        <v>0.70607508751085901</v>
      </c>
      <c r="R8890">
        <f t="shared" ca="1" si="772"/>
        <v>0.92415674421625371</v>
      </c>
      <c r="AH8890">
        <f t="shared" ca="1" si="773"/>
        <v>14.176411435834218</v>
      </c>
      <c r="AI8890">
        <f t="shared" ca="1" si="774"/>
        <v>0.35833525119268528</v>
      </c>
      <c r="AX8890">
        <f t="shared" ca="1" si="775"/>
        <v>0.83781081873704</v>
      </c>
    </row>
    <row r="8891" spans="1:50">
      <c r="A8891">
        <f t="shared" ca="1" si="771"/>
        <v>0.53800529603674663</v>
      </c>
      <c r="R8891">
        <f t="shared" ca="1" si="772"/>
        <v>-0.32842608032405229</v>
      </c>
      <c r="AH8891">
        <f t="shared" ca="1" si="773"/>
        <v>28.238741139826022</v>
      </c>
      <c r="AI8891">
        <f t="shared" ca="1" si="774"/>
        <v>0.76322380641024978</v>
      </c>
      <c r="AX8891">
        <f t="shared" ca="1" si="775"/>
        <v>1.9987161096915005</v>
      </c>
    </row>
    <row r="8892" spans="1:50">
      <c r="A8892">
        <f t="shared" ca="1" si="771"/>
        <v>0.30177950794382802</v>
      </c>
      <c r="R8892">
        <f t="shared" ca="1" si="772"/>
        <v>-1.991485005446026</v>
      </c>
      <c r="AH8892">
        <f t="shared" ca="1" si="773"/>
        <v>25.82036734197986</v>
      </c>
      <c r="AI8892">
        <f t="shared" ca="1" si="774"/>
        <v>0.70767268226160296</v>
      </c>
      <c r="AX8892">
        <f t="shared" ca="1" si="775"/>
        <v>1.6169783125824377</v>
      </c>
    </row>
    <row r="8893" spans="1:50">
      <c r="A8893">
        <f t="shared" ca="1" si="771"/>
        <v>0.65358825378120367</v>
      </c>
      <c r="R8893">
        <f t="shared" ca="1" si="772"/>
        <v>-0.76422273929346185</v>
      </c>
      <c r="AH8893">
        <f t="shared" ca="1" si="773"/>
        <v>18.941940323049362</v>
      </c>
      <c r="AI8893">
        <f t="shared" ca="1" si="774"/>
        <v>0.51769846455148638</v>
      </c>
      <c r="AX8893">
        <f t="shared" ca="1" si="775"/>
        <v>2.6851835659819825</v>
      </c>
    </row>
    <row r="8894" spans="1:50">
      <c r="A8894">
        <f t="shared" ca="1" si="771"/>
        <v>0.5172220907865922</v>
      </c>
      <c r="R8894">
        <f t="shared" ca="1" si="772"/>
        <v>0.96511734118800518</v>
      </c>
      <c r="AH8894">
        <f t="shared" ca="1" si="773"/>
        <v>13.556456406144541</v>
      </c>
      <c r="AI8894">
        <f t="shared" ca="1" si="774"/>
        <v>0.33593406516137836</v>
      </c>
      <c r="AX8894">
        <f t="shared" ca="1" si="775"/>
        <v>2.3761304376079644</v>
      </c>
    </row>
    <row r="8895" spans="1:50">
      <c r="A8895">
        <f t="shared" ca="1" si="771"/>
        <v>0.7128732402034591</v>
      </c>
      <c r="R8895">
        <f t="shared" ca="1" si="772"/>
        <v>-4.7270559197910983E-3</v>
      </c>
      <c r="AH8895">
        <f t="shared" ca="1" si="773"/>
        <v>17.966300440758623</v>
      </c>
      <c r="AI8895">
        <f t="shared" ca="1" si="774"/>
        <v>0.48692104627412947</v>
      </c>
      <c r="AX8895">
        <f t="shared" ca="1" si="775"/>
        <v>3.7615036092959118</v>
      </c>
    </row>
    <row r="8896" spans="1:50">
      <c r="A8896">
        <f t="shared" ca="1" si="771"/>
        <v>0.27583580424817089</v>
      </c>
      <c r="R8896">
        <f t="shared" ca="1" si="772"/>
        <v>-0.43708116864767216</v>
      </c>
      <c r="AH8896">
        <f t="shared" ca="1" si="773"/>
        <v>22.910273556640863</v>
      </c>
      <c r="AI8896">
        <f t="shared" ca="1" si="774"/>
        <v>0.63307336061198438</v>
      </c>
      <c r="AX8896">
        <f t="shared" ca="1" si="775"/>
        <v>3.3027350917833371</v>
      </c>
    </row>
    <row r="8897" spans="1:50">
      <c r="A8897">
        <f t="shared" ca="1" si="771"/>
        <v>0.44140641904073996</v>
      </c>
      <c r="R8897">
        <f t="shared" ca="1" si="772"/>
        <v>-0.25643810293269115</v>
      </c>
      <c r="AH8897">
        <f t="shared" ca="1" si="773"/>
        <v>5.6095688423484535</v>
      </c>
      <c r="AI8897">
        <f t="shared" ca="1" si="774"/>
        <v>6.2934525194093149E-2</v>
      </c>
      <c r="AX8897">
        <f t="shared" ca="1" si="775"/>
        <v>2.9158849242936991</v>
      </c>
    </row>
    <row r="8898" spans="1:50">
      <c r="A8898">
        <f t="shared" ca="1" si="771"/>
        <v>0.68404531434429627</v>
      </c>
      <c r="R8898">
        <f t="shared" ca="1" si="772"/>
        <v>-0.10396728907840992</v>
      </c>
      <c r="AH8898">
        <f t="shared" ca="1" si="773"/>
        <v>30.042726856809434</v>
      </c>
      <c r="AI8898">
        <f t="shared" ca="1" si="774"/>
        <v>0.80085362434404228</v>
      </c>
      <c r="AX8898">
        <f t="shared" ca="1" si="775"/>
        <v>5.9051614999356179</v>
      </c>
    </row>
    <row r="8899" spans="1:50">
      <c r="A8899">
        <f t="shared" ref="A8899:A8962" ca="1" si="776">RAND()</f>
        <v>0.37418219623490756</v>
      </c>
      <c r="R8899">
        <f t="shared" ref="R8899:R8962" ca="1" si="777">_xlfn.NORM.INV(RAND(),0,1)</f>
        <v>1.0426778462313257E-2</v>
      </c>
      <c r="AH8899">
        <f t="shared" ref="AH8899:AH8962" ca="1" si="778">IF(AI8899&lt;$AL$4,$AL$1+SQRT(AI8899*($AL$2-$AL$1)*($AL$3-$AL$1)),$AL$2-SQRT((1-AI8899)*($AL$2-$AL$1)*($AL$2-$AL$3)))</f>
        <v>41.033095505783052</v>
      </c>
      <c r="AI8899">
        <f t="shared" ref="AI8899:AI8962" ca="1" si="779">RAND()</f>
        <v>0.95979731189579598</v>
      </c>
      <c r="AX8899">
        <f t="shared" ref="AX8899:AX8962" ca="1" si="780">-LN(1-RAND())/$AW$2</f>
        <v>0.50019112912300945</v>
      </c>
    </row>
    <row r="8900" spans="1:50">
      <c r="A8900">
        <f t="shared" ca="1" si="776"/>
        <v>0.34679772886396754</v>
      </c>
      <c r="R8900">
        <f t="shared" ca="1" si="777"/>
        <v>-3.0836829715696557E-2</v>
      </c>
      <c r="AH8900">
        <f t="shared" ca="1" si="778"/>
        <v>16.696927884071471</v>
      </c>
      <c r="AI8900">
        <f t="shared" ca="1" si="779"/>
        <v>0.44545269382063191</v>
      </c>
      <c r="AX8900">
        <f t="shared" ca="1" si="780"/>
        <v>0.68536776607378458</v>
      </c>
    </row>
    <row r="8901" spans="1:50">
      <c r="A8901">
        <f t="shared" ca="1" si="776"/>
        <v>0.27232106573882731</v>
      </c>
      <c r="R8901">
        <f t="shared" ca="1" si="777"/>
        <v>0.50189248656694407</v>
      </c>
      <c r="AH8901">
        <f t="shared" ca="1" si="778"/>
        <v>18.547086849736598</v>
      </c>
      <c r="AI8901">
        <f t="shared" ca="1" si="779"/>
        <v>0.50535712718099379</v>
      </c>
      <c r="AX8901">
        <f t="shared" ca="1" si="780"/>
        <v>1.7397908063315795</v>
      </c>
    </row>
    <row r="8902" spans="1:50">
      <c r="A8902">
        <f t="shared" ca="1" si="776"/>
        <v>0.67035126176747362</v>
      </c>
      <c r="R8902">
        <f t="shared" ca="1" si="777"/>
        <v>1.3172998772150679</v>
      </c>
      <c r="AH8902">
        <f t="shared" ca="1" si="778"/>
        <v>6.695098970252876</v>
      </c>
      <c r="AI8902">
        <f t="shared" ca="1" si="779"/>
        <v>8.9648700442962248E-2</v>
      </c>
      <c r="AX8902">
        <f t="shared" ca="1" si="780"/>
        <v>0.50377545365037268</v>
      </c>
    </row>
    <row r="8903" spans="1:50">
      <c r="A8903">
        <f t="shared" ca="1" si="776"/>
        <v>0.41215702898916018</v>
      </c>
      <c r="R8903">
        <f t="shared" ca="1" si="777"/>
        <v>-0.10326097588419664</v>
      </c>
      <c r="AH8903">
        <f t="shared" ca="1" si="778"/>
        <v>19.599688071175489</v>
      </c>
      <c r="AI8903">
        <f t="shared" ca="1" si="779"/>
        <v>0.5379105173150851</v>
      </c>
      <c r="AX8903">
        <f t="shared" ca="1" si="780"/>
        <v>1.9268579872660248</v>
      </c>
    </row>
    <row r="8904" spans="1:50">
      <c r="A8904">
        <f t="shared" ca="1" si="776"/>
        <v>0.92068295764172103</v>
      </c>
      <c r="R8904">
        <f t="shared" ca="1" si="777"/>
        <v>-1.5119115632784299</v>
      </c>
      <c r="AH8904">
        <f t="shared" ca="1" si="778"/>
        <v>13.066482051950807</v>
      </c>
      <c r="AI8904">
        <f t="shared" ca="1" si="779"/>
        <v>0.3179576259905641</v>
      </c>
      <c r="AX8904">
        <f t="shared" ca="1" si="780"/>
        <v>6.3721233158913302</v>
      </c>
    </row>
    <row r="8905" spans="1:50">
      <c r="A8905">
        <f t="shared" ca="1" si="776"/>
        <v>0.41807473044893217</v>
      </c>
      <c r="R8905">
        <f t="shared" ca="1" si="777"/>
        <v>0.32956699884700946</v>
      </c>
      <c r="AH8905">
        <f t="shared" ca="1" si="778"/>
        <v>27.771390950840683</v>
      </c>
      <c r="AI8905">
        <f t="shared" ca="1" si="779"/>
        <v>0.75294446986981622</v>
      </c>
      <c r="AX8905">
        <f t="shared" ca="1" si="780"/>
        <v>5.0997028573140257</v>
      </c>
    </row>
    <row r="8906" spans="1:50">
      <c r="A8906">
        <f t="shared" ca="1" si="776"/>
        <v>0.84508697764235996</v>
      </c>
      <c r="R8906">
        <f t="shared" ca="1" si="777"/>
        <v>-0.35161389047423836</v>
      </c>
      <c r="AH8906">
        <f t="shared" ca="1" si="778"/>
        <v>21.396438246406298</v>
      </c>
      <c r="AI8906">
        <f t="shared" ca="1" si="779"/>
        <v>0.59091812750417583</v>
      </c>
      <c r="AX8906">
        <f t="shared" ca="1" si="780"/>
        <v>1.327841417982411</v>
      </c>
    </row>
    <row r="8907" spans="1:50">
      <c r="A8907">
        <f t="shared" ca="1" si="776"/>
        <v>0.13702060121435888</v>
      </c>
      <c r="R8907">
        <f t="shared" ca="1" si="777"/>
        <v>0.38845653000665764</v>
      </c>
      <c r="AH8907">
        <f t="shared" ca="1" si="778"/>
        <v>27.066983068820356</v>
      </c>
      <c r="AI8907">
        <f t="shared" ca="1" si="779"/>
        <v>0.73703836721711391</v>
      </c>
      <c r="AX8907">
        <f t="shared" ca="1" si="780"/>
        <v>0.2063894258329308</v>
      </c>
    </row>
    <row r="8908" spans="1:50">
      <c r="A8908">
        <f t="shared" ca="1" si="776"/>
        <v>5.9902948752940888E-2</v>
      </c>
      <c r="R8908">
        <f t="shared" ca="1" si="777"/>
        <v>0.67039713916666188</v>
      </c>
      <c r="AH8908">
        <f t="shared" ca="1" si="778"/>
        <v>29.147095973724596</v>
      </c>
      <c r="AI8908">
        <f t="shared" ca="1" si="779"/>
        <v>0.78257819683547358</v>
      </c>
      <c r="AX8908">
        <f t="shared" ca="1" si="780"/>
        <v>8.4152432685978926E-2</v>
      </c>
    </row>
    <row r="8909" spans="1:50">
      <c r="A8909">
        <f t="shared" ca="1" si="776"/>
        <v>0.61523770740516182</v>
      </c>
      <c r="R8909">
        <f t="shared" ca="1" si="777"/>
        <v>-8.3582805675529628E-2</v>
      </c>
      <c r="AH8909">
        <f t="shared" ca="1" si="778"/>
        <v>41.852915213080244</v>
      </c>
      <c r="AI8909">
        <f t="shared" ca="1" si="779"/>
        <v>0.96681250473737035</v>
      </c>
      <c r="AX8909">
        <f t="shared" ca="1" si="780"/>
        <v>1.7416413309734669</v>
      </c>
    </row>
    <row r="8910" spans="1:50">
      <c r="A8910">
        <f t="shared" ca="1" si="776"/>
        <v>0.72925376267436781</v>
      </c>
      <c r="R8910">
        <f t="shared" ca="1" si="777"/>
        <v>-1.8646386237649428</v>
      </c>
      <c r="AH8910">
        <f t="shared" ca="1" si="778"/>
        <v>25.833605551503016</v>
      </c>
      <c r="AI8910">
        <f t="shared" ca="1" si="779"/>
        <v>0.70799268967982709</v>
      </c>
      <c r="AX8910">
        <f t="shared" ca="1" si="780"/>
        <v>0.22795160736782244</v>
      </c>
    </row>
    <row r="8911" spans="1:50">
      <c r="A8911">
        <f t="shared" ca="1" si="776"/>
        <v>0.16997216508109925</v>
      </c>
      <c r="R8911">
        <f t="shared" ca="1" si="777"/>
        <v>0.36281334522352537</v>
      </c>
      <c r="AH8911">
        <f t="shared" ca="1" si="778"/>
        <v>9.9483971657929011</v>
      </c>
      <c r="AI8911">
        <f t="shared" ca="1" si="779"/>
        <v>0.19794121233671247</v>
      </c>
      <c r="AX8911">
        <f t="shared" ca="1" si="780"/>
        <v>4.7981784532213068</v>
      </c>
    </row>
    <row r="8912" spans="1:50">
      <c r="A8912">
        <f t="shared" ca="1" si="776"/>
        <v>0.2863792685224591</v>
      </c>
      <c r="R8912">
        <f t="shared" ca="1" si="777"/>
        <v>-0.61028897368465551</v>
      </c>
      <c r="AH8912">
        <f t="shared" ca="1" si="778"/>
        <v>24.375684125682575</v>
      </c>
      <c r="AI8912">
        <f t="shared" ca="1" si="779"/>
        <v>0.67169721798660209</v>
      </c>
      <c r="AX8912">
        <f t="shared" ca="1" si="780"/>
        <v>0.5168938246911432</v>
      </c>
    </row>
    <row r="8913" spans="1:50">
      <c r="A8913">
        <f t="shared" ca="1" si="776"/>
        <v>0.36108915491421467</v>
      </c>
      <c r="R8913">
        <f t="shared" ca="1" si="777"/>
        <v>1.4508981626324269</v>
      </c>
      <c r="AH8913">
        <f t="shared" ca="1" si="778"/>
        <v>27.287977024282469</v>
      </c>
      <c r="AI8913">
        <f t="shared" ca="1" si="779"/>
        <v>0.74208200617523945</v>
      </c>
      <c r="AX8913">
        <f t="shared" ca="1" si="780"/>
        <v>0.10088741986138935</v>
      </c>
    </row>
    <row r="8914" spans="1:50">
      <c r="A8914">
        <f t="shared" ca="1" si="776"/>
        <v>0.32995967075611898</v>
      </c>
      <c r="R8914">
        <f t="shared" ca="1" si="777"/>
        <v>0.34224015423081339</v>
      </c>
      <c r="AH8914">
        <f t="shared" ca="1" si="778"/>
        <v>35.871965614176879</v>
      </c>
      <c r="AI8914">
        <f t="shared" ca="1" si="779"/>
        <v>0.90019932219649978</v>
      </c>
      <c r="AX8914">
        <f t="shared" ca="1" si="780"/>
        <v>6.6869352027919937E-2</v>
      </c>
    </row>
    <row r="8915" spans="1:50">
      <c r="A8915">
        <f t="shared" ca="1" si="776"/>
        <v>0.52888309706425451</v>
      </c>
      <c r="R8915">
        <f t="shared" ca="1" si="777"/>
        <v>-0.1058541015722021</v>
      </c>
      <c r="AH8915">
        <f t="shared" ca="1" si="778"/>
        <v>20.307607085629112</v>
      </c>
      <c r="AI8915">
        <f t="shared" ca="1" si="779"/>
        <v>0.55918090150930866</v>
      </c>
      <c r="AX8915">
        <f t="shared" ca="1" si="780"/>
        <v>0.68702388172593476</v>
      </c>
    </row>
    <row r="8916" spans="1:50">
      <c r="A8916">
        <f t="shared" ca="1" si="776"/>
        <v>0.48669032264164591</v>
      </c>
      <c r="R8916">
        <f t="shared" ca="1" si="777"/>
        <v>-1.6228750584989344</v>
      </c>
      <c r="AH8916">
        <f t="shared" ca="1" si="778"/>
        <v>9.4045493498393142</v>
      </c>
      <c r="AI8916">
        <f t="shared" ca="1" si="779"/>
        <v>0.17689109694712613</v>
      </c>
      <c r="AX8916">
        <f t="shared" ca="1" si="780"/>
        <v>2.7640424424616601</v>
      </c>
    </row>
    <row r="8917" spans="1:50">
      <c r="A8917">
        <f t="shared" ca="1" si="776"/>
        <v>0.72826964777726</v>
      </c>
      <c r="R8917">
        <f t="shared" ca="1" si="777"/>
        <v>0.75533176347710929</v>
      </c>
      <c r="AH8917">
        <f t="shared" ca="1" si="778"/>
        <v>45.292645539670417</v>
      </c>
      <c r="AI8917">
        <f t="shared" ca="1" si="779"/>
        <v>0.98892040699240757</v>
      </c>
      <c r="AX8917">
        <f t="shared" ca="1" si="780"/>
        <v>0.60314955887081334</v>
      </c>
    </row>
    <row r="8918" spans="1:50">
      <c r="A8918">
        <f t="shared" ca="1" si="776"/>
        <v>0.9101632148437796</v>
      </c>
      <c r="R8918">
        <f t="shared" ca="1" si="777"/>
        <v>0.50821008912725973</v>
      </c>
      <c r="AH8918">
        <f t="shared" ca="1" si="778"/>
        <v>17.660908591382871</v>
      </c>
      <c r="AI8918">
        <f t="shared" ca="1" si="779"/>
        <v>0.47709158343255287</v>
      </c>
      <c r="AX8918">
        <f t="shared" ca="1" si="780"/>
        <v>2.6071995535106143</v>
      </c>
    </row>
    <row r="8919" spans="1:50">
      <c r="A8919">
        <f t="shared" ca="1" si="776"/>
        <v>0.7089784256881525</v>
      </c>
      <c r="R8919">
        <f t="shared" ca="1" si="777"/>
        <v>0.38831372308166978</v>
      </c>
      <c r="AH8919">
        <f t="shared" ca="1" si="778"/>
        <v>21.142036780474058</v>
      </c>
      <c r="AI8919">
        <f t="shared" ca="1" si="779"/>
        <v>0.58360897941024392</v>
      </c>
      <c r="AX8919">
        <f t="shared" ca="1" si="780"/>
        <v>2.3497000133634751</v>
      </c>
    </row>
    <row r="8920" spans="1:50">
      <c r="A8920">
        <f t="shared" ca="1" si="776"/>
        <v>0.62415235563702565</v>
      </c>
      <c r="R8920">
        <f t="shared" ca="1" si="777"/>
        <v>-0.41132021841216837</v>
      </c>
      <c r="AH8920">
        <f t="shared" ca="1" si="778"/>
        <v>8.847496987732212</v>
      </c>
      <c r="AI8920">
        <f t="shared" ca="1" si="779"/>
        <v>0.15655640589586117</v>
      </c>
      <c r="AX8920">
        <f t="shared" ca="1" si="780"/>
        <v>2.4982525063430003</v>
      </c>
    </row>
    <row r="8921" spans="1:50">
      <c r="A8921">
        <f t="shared" ca="1" si="776"/>
        <v>0.33341377979874876</v>
      </c>
      <c r="R8921">
        <f t="shared" ca="1" si="777"/>
        <v>-0.19384989594479346</v>
      </c>
      <c r="AH8921">
        <f t="shared" ca="1" si="778"/>
        <v>24.286339915602245</v>
      </c>
      <c r="AI8921">
        <f t="shared" ca="1" si="779"/>
        <v>0.66940384253202478</v>
      </c>
      <c r="AX8921">
        <f t="shared" ca="1" si="780"/>
        <v>3.1275068179742398</v>
      </c>
    </row>
    <row r="8922" spans="1:50">
      <c r="A8922">
        <f t="shared" ca="1" si="776"/>
        <v>0.67982536855894948</v>
      </c>
      <c r="R8922">
        <f t="shared" ca="1" si="777"/>
        <v>1.3423069139768269</v>
      </c>
      <c r="AH8922">
        <f t="shared" ca="1" si="778"/>
        <v>19.694797805493188</v>
      </c>
      <c r="AI8922">
        <f t="shared" ca="1" si="779"/>
        <v>0.54079735997502976</v>
      </c>
      <c r="AX8922">
        <f t="shared" ca="1" si="780"/>
        <v>4.597016966036179</v>
      </c>
    </row>
    <row r="8923" spans="1:50">
      <c r="A8923">
        <f t="shared" ca="1" si="776"/>
        <v>9.5948594374214768E-2</v>
      </c>
      <c r="R8923">
        <f t="shared" ca="1" si="777"/>
        <v>-0.61116493381572268</v>
      </c>
      <c r="AH8923">
        <f t="shared" ca="1" si="778"/>
        <v>31.985929159258525</v>
      </c>
      <c r="AI8923">
        <f t="shared" ca="1" si="779"/>
        <v>0.83774662587237392</v>
      </c>
      <c r="AX8923">
        <f t="shared" ca="1" si="780"/>
        <v>7.23837376573527</v>
      </c>
    </row>
    <row r="8924" spans="1:50">
      <c r="A8924">
        <f t="shared" ca="1" si="776"/>
        <v>0.61607332436655216</v>
      </c>
      <c r="R8924">
        <f t="shared" ca="1" si="777"/>
        <v>-0.1582982066084781</v>
      </c>
      <c r="AH8924">
        <f t="shared" ca="1" si="778"/>
        <v>8.3675791481067652</v>
      </c>
      <c r="AI8924">
        <f t="shared" ca="1" si="779"/>
        <v>0.14003276159966227</v>
      </c>
      <c r="AX8924">
        <f t="shared" ca="1" si="780"/>
        <v>2.5971486215724253</v>
      </c>
    </row>
    <row r="8925" spans="1:50">
      <c r="A8925">
        <f t="shared" ca="1" si="776"/>
        <v>0.2000577004456533</v>
      </c>
      <c r="R8925">
        <f t="shared" ca="1" si="777"/>
        <v>-0.34161899226479447</v>
      </c>
      <c r="AH8925">
        <f t="shared" ca="1" si="778"/>
        <v>24.295330855663718</v>
      </c>
      <c r="AI8925">
        <f t="shared" ca="1" si="779"/>
        <v>0.66963499209010313</v>
      </c>
      <c r="AX8925">
        <f t="shared" ca="1" si="780"/>
        <v>2.2265584420774367</v>
      </c>
    </row>
    <row r="8926" spans="1:50">
      <c r="A8926">
        <f t="shared" ca="1" si="776"/>
        <v>0.21067376303275431</v>
      </c>
      <c r="R8926">
        <f t="shared" ca="1" si="777"/>
        <v>0.55390563634971191</v>
      </c>
      <c r="AH8926">
        <f t="shared" ca="1" si="778"/>
        <v>15.587317596394193</v>
      </c>
      <c r="AI8926">
        <f t="shared" ca="1" si="779"/>
        <v>0.40788364489427953</v>
      </c>
      <c r="AX8926">
        <f t="shared" ca="1" si="780"/>
        <v>0.99875806246361554</v>
      </c>
    </row>
    <row r="8927" spans="1:50">
      <c r="A8927">
        <f t="shared" ca="1" si="776"/>
        <v>0.53988522888220525</v>
      </c>
      <c r="R8927">
        <f t="shared" ca="1" si="777"/>
        <v>0.92181532099427332</v>
      </c>
      <c r="AH8927">
        <f t="shared" ca="1" si="778"/>
        <v>19.893462757761682</v>
      </c>
      <c r="AI8927">
        <f t="shared" ca="1" si="779"/>
        <v>0.54679820764085862</v>
      </c>
      <c r="AX8927">
        <f t="shared" ca="1" si="780"/>
        <v>1.3749066530698846</v>
      </c>
    </row>
    <row r="8928" spans="1:50">
      <c r="A8928">
        <f t="shared" ca="1" si="776"/>
        <v>0.33326235480397048</v>
      </c>
      <c r="R8928">
        <f t="shared" ca="1" si="777"/>
        <v>-0.37289770905981162</v>
      </c>
      <c r="AH8928">
        <f t="shared" ca="1" si="778"/>
        <v>12.847828560766452</v>
      </c>
      <c r="AI8928">
        <f t="shared" ca="1" si="779"/>
        <v>0.30985807867489934</v>
      </c>
      <c r="AX8928">
        <f t="shared" ca="1" si="780"/>
        <v>4.4773620673317165</v>
      </c>
    </row>
    <row r="8929" spans="1:50">
      <c r="A8929">
        <f t="shared" ca="1" si="776"/>
        <v>0.32297170912171103</v>
      </c>
      <c r="R8929">
        <f t="shared" ca="1" si="777"/>
        <v>-0.251210717512315</v>
      </c>
      <c r="AH8929">
        <f t="shared" ca="1" si="778"/>
        <v>32.299309682707772</v>
      </c>
      <c r="AI8929">
        <f t="shared" ca="1" si="779"/>
        <v>0.84334278114565864</v>
      </c>
      <c r="AX8929">
        <f t="shared" ca="1" si="780"/>
        <v>1.161489071821679</v>
      </c>
    </row>
    <row r="8930" spans="1:50">
      <c r="A8930">
        <f t="shared" ca="1" si="776"/>
        <v>0.32115292184250066</v>
      </c>
      <c r="R8930">
        <f t="shared" ca="1" si="777"/>
        <v>0.19360993252896527</v>
      </c>
      <c r="AH8930">
        <f t="shared" ca="1" si="778"/>
        <v>18.991645925383722</v>
      </c>
      <c r="AI8930">
        <f t="shared" ca="1" si="779"/>
        <v>0.51924098879161396</v>
      </c>
      <c r="AX8930">
        <f t="shared" ca="1" si="780"/>
        <v>8.4257426306230884E-2</v>
      </c>
    </row>
    <row r="8931" spans="1:50">
      <c r="A8931">
        <f t="shared" ca="1" si="776"/>
        <v>0.5314390501324523</v>
      </c>
      <c r="R8931">
        <f t="shared" ca="1" si="777"/>
        <v>-0.62935337959424842</v>
      </c>
      <c r="AH8931">
        <f t="shared" ca="1" si="778"/>
        <v>24.862948388045847</v>
      </c>
      <c r="AI8931">
        <f t="shared" ca="1" si="779"/>
        <v>0.68406431812897661</v>
      </c>
      <c r="AX8931">
        <f t="shared" ca="1" si="780"/>
        <v>3.0399884721317725</v>
      </c>
    </row>
    <row r="8932" spans="1:50">
      <c r="A8932">
        <f t="shared" ca="1" si="776"/>
        <v>0.32129238330848398</v>
      </c>
      <c r="R8932">
        <f t="shared" ca="1" si="777"/>
        <v>1.0092080583507654</v>
      </c>
      <c r="AH8932">
        <f t="shared" ca="1" si="778"/>
        <v>31.471321746543921</v>
      </c>
      <c r="AI8932">
        <f t="shared" ca="1" si="779"/>
        <v>0.82834404108995185</v>
      </c>
      <c r="AX8932">
        <f t="shared" ca="1" si="780"/>
        <v>0.14085510279389118</v>
      </c>
    </row>
    <row r="8933" spans="1:50">
      <c r="A8933">
        <f t="shared" ca="1" si="776"/>
        <v>1.2316348518866316E-2</v>
      </c>
      <c r="R8933">
        <f t="shared" ca="1" si="777"/>
        <v>-0.57312767998769765</v>
      </c>
      <c r="AH8933">
        <f t="shared" ca="1" si="778"/>
        <v>13.693339411536215</v>
      </c>
      <c r="AI8933">
        <f t="shared" ca="1" si="779"/>
        <v>0.34091319845704537</v>
      </c>
      <c r="AX8933">
        <f t="shared" ca="1" si="780"/>
        <v>2.0079626519479339</v>
      </c>
    </row>
    <row r="8934" spans="1:50">
      <c r="A8934">
        <f t="shared" ca="1" si="776"/>
        <v>0.91099362097027092</v>
      </c>
      <c r="R8934">
        <f t="shared" ca="1" si="777"/>
        <v>0.89434935626525924</v>
      </c>
      <c r="AH8934">
        <f t="shared" ca="1" si="778"/>
        <v>19.02959778574488</v>
      </c>
      <c r="AI8934">
        <f t="shared" ca="1" si="779"/>
        <v>0.52041709334363073</v>
      </c>
      <c r="AX8934">
        <f t="shared" ca="1" si="780"/>
        <v>1.513910556871052</v>
      </c>
    </row>
    <row r="8935" spans="1:50">
      <c r="A8935">
        <f t="shared" ca="1" si="776"/>
        <v>0.34838216696873514</v>
      </c>
      <c r="R8935">
        <f t="shared" ca="1" si="777"/>
        <v>-0.63375020508817104</v>
      </c>
      <c r="AH8935">
        <f t="shared" ca="1" si="778"/>
        <v>20.1097180247598</v>
      </c>
      <c r="AI8935">
        <f t="shared" ca="1" si="779"/>
        <v>0.55328552172031542</v>
      </c>
      <c r="AX8935">
        <f t="shared" ca="1" si="780"/>
        <v>0.17539172947554849</v>
      </c>
    </row>
    <row r="8936" spans="1:50">
      <c r="A8936">
        <f t="shared" ca="1" si="776"/>
        <v>0.80354610015202865</v>
      </c>
      <c r="R8936">
        <f t="shared" ca="1" si="777"/>
        <v>0.92248414456282535</v>
      </c>
      <c r="AH8936">
        <f t="shared" ca="1" si="778"/>
        <v>17.569355883265921</v>
      </c>
      <c r="AI8936">
        <f t="shared" ca="1" si="779"/>
        <v>0.47412666108687063</v>
      </c>
      <c r="AX8936">
        <f t="shared" ca="1" si="780"/>
        <v>3.0444155325473536</v>
      </c>
    </row>
    <row r="8937" spans="1:50">
      <c r="A8937">
        <f t="shared" ca="1" si="776"/>
        <v>0.30096770904386283</v>
      </c>
      <c r="R8937">
        <f t="shared" ca="1" si="777"/>
        <v>0.1007863499768466</v>
      </c>
      <c r="AH8937">
        <f t="shared" ca="1" si="778"/>
        <v>36.453853121738554</v>
      </c>
      <c r="AI8937">
        <f t="shared" ca="1" si="779"/>
        <v>0.90825095237628384</v>
      </c>
      <c r="AX8937">
        <f t="shared" ca="1" si="780"/>
        <v>2.9038982829051418</v>
      </c>
    </row>
    <row r="8938" spans="1:50">
      <c r="A8938">
        <f t="shared" ca="1" si="776"/>
        <v>0.67001544212143527</v>
      </c>
      <c r="R8938">
        <f t="shared" ca="1" si="777"/>
        <v>-0.57005079883500043</v>
      </c>
      <c r="AH8938">
        <f t="shared" ca="1" si="778"/>
        <v>16.190974080629836</v>
      </c>
      <c r="AI8938">
        <f t="shared" ca="1" si="779"/>
        <v>0.42847488319167815</v>
      </c>
      <c r="AX8938">
        <f t="shared" ca="1" si="780"/>
        <v>3.4916983903646304</v>
      </c>
    </row>
    <row r="8939" spans="1:50">
      <c r="A8939">
        <f t="shared" ca="1" si="776"/>
        <v>0.7616803446569913</v>
      </c>
      <c r="R8939">
        <f t="shared" ca="1" si="777"/>
        <v>1.772852425773201</v>
      </c>
      <c r="AH8939">
        <f t="shared" ca="1" si="778"/>
        <v>15.649661090907479</v>
      </c>
      <c r="AI8939">
        <f t="shared" ca="1" si="779"/>
        <v>0.41002710841524226</v>
      </c>
      <c r="AX8939">
        <f t="shared" ca="1" si="780"/>
        <v>1.4685991656898445</v>
      </c>
    </row>
    <row r="8940" spans="1:50">
      <c r="A8940">
        <f t="shared" ca="1" si="776"/>
        <v>0.24088097701789479</v>
      </c>
      <c r="R8940">
        <f t="shared" ca="1" si="777"/>
        <v>1.3711742590308411</v>
      </c>
      <c r="AH8940">
        <f t="shared" ca="1" si="778"/>
        <v>23.517283592397366</v>
      </c>
      <c r="AI8940">
        <f t="shared" ca="1" si="779"/>
        <v>0.64933286583724714</v>
      </c>
      <c r="AX8940">
        <f t="shared" ca="1" si="780"/>
        <v>1.1875474870621572</v>
      </c>
    </row>
    <row r="8941" spans="1:50">
      <c r="A8941">
        <f t="shared" ca="1" si="776"/>
        <v>0.54306365745472684</v>
      </c>
      <c r="R8941">
        <f t="shared" ca="1" si="777"/>
        <v>0.41333502900430669</v>
      </c>
      <c r="AH8941">
        <f t="shared" ca="1" si="778"/>
        <v>22.899948573233818</v>
      </c>
      <c r="AI8941">
        <f t="shared" ca="1" si="779"/>
        <v>0.63279360633331416</v>
      </c>
      <c r="AX8941">
        <f t="shared" ca="1" si="780"/>
        <v>3.4605834887567709E-2</v>
      </c>
    </row>
    <row r="8942" spans="1:50">
      <c r="A8942">
        <f t="shared" ca="1" si="776"/>
        <v>0.94346319994070982</v>
      </c>
      <c r="R8942">
        <f t="shared" ca="1" si="777"/>
        <v>0.30103305607007169</v>
      </c>
      <c r="AH8942">
        <f t="shared" ca="1" si="778"/>
        <v>22.476311126191934</v>
      </c>
      <c r="AI8942">
        <f t="shared" ca="1" si="779"/>
        <v>0.62122327538890698</v>
      </c>
      <c r="AX8942">
        <f t="shared" ca="1" si="780"/>
        <v>2.2159361481134641E-3</v>
      </c>
    </row>
    <row r="8943" spans="1:50">
      <c r="A8943">
        <f t="shared" ca="1" si="776"/>
        <v>0.83568254803483166</v>
      </c>
      <c r="R8943">
        <f t="shared" ca="1" si="777"/>
        <v>-0.36285296787776633</v>
      </c>
      <c r="AH8943">
        <f t="shared" ca="1" si="778"/>
        <v>17.265502550968513</v>
      </c>
      <c r="AI8943">
        <f t="shared" ca="1" si="779"/>
        <v>0.46422633837967553</v>
      </c>
      <c r="AX8943">
        <f t="shared" ca="1" si="780"/>
        <v>1.1623242698810134</v>
      </c>
    </row>
    <row r="8944" spans="1:50">
      <c r="A8944">
        <f t="shared" ca="1" si="776"/>
        <v>0.47660033839678551</v>
      </c>
      <c r="R8944">
        <f t="shared" ca="1" si="777"/>
        <v>-0.39469496835844065</v>
      </c>
      <c r="AH8944">
        <f t="shared" ca="1" si="778"/>
        <v>20.234461381430958</v>
      </c>
      <c r="AI8944">
        <f t="shared" ca="1" si="779"/>
        <v>0.55700635537323751</v>
      </c>
      <c r="AX8944">
        <f t="shared" ca="1" si="780"/>
        <v>0.30557534508269951</v>
      </c>
    </row>
    <row r="8945" spans="1:50">
      <c r="A8945">
        <f t="shared" ca="1" si="776"/>
        <v>0.3407840999968742</v>
      </c>
      <c r="R8945">
        <f t="shared" ca="1" si="777"/>
        <v>-0.77468300197922502</v>
      </c>
      <c r="AH8945">
        <f t="shared" ca="1" si="778"/>
        <v>15.449659430356263</v>
      </c>
      <c r="AI8945">
        <f t="shared" ca="1" si="779"/>
        <v>0.40313698326081515</v>
      </c>
      <c r="AX8945">
        <f t="shared" ca="1" si="780"/>
        <v>4.705331079827646</v>
      </c>
    </row>
    <row r="8946" spans="1:50">
      <c r="A8946">
        <f t="shared" ca="1" si="776"/>
        <v>0.11999066170535611</v>
      </c>
      <c r="R8946">
        <f t="shared" ca="1" si="777"/>
        <v>-0.29512064592890408</v>
      </c>
      <c r="AH8946">
        <f t="shared" ca="1" si="778"/>
        <v>18.228164777038973</v>
      </c>
      <c r="AI8946">
        <f t="shared" ca="1" si="779"/>
        <v>0.49527524328250649</v>
      </c>
      <c r="AX8946">
        <f t="shared" ca="1" si="780"/>
        <v>1.1619179359747074</v>
      </c>
    </row>
    <row r="8947" spans="1:50">
      <c r="A8947">
        <f t="shared" ca="1" si="776"/>
        <v>0.38890991769552552</v>
      </c>
      <c r="R8947">
        <f t="shared" ca="1" si="777"/>
        <v>1.3224893188081246</v>
      </c>
      <c r="AH8947">
        <f t="shared" ca="1" si="778"/>
        <v>24.654128236115568</v>
      </c>
      <c r="AI8947">
        <f t="shared" ca="1" si="779"/>
        <v>0.67879339226436297</v>
      </c>
      <c r="AX8947">
        <f t="shared" ca="1" si="780"/>
        <v>0.4694883497426014</v>
      </c>
    </row>
    <row r="8948" spans="1:50">
      <c r="A8948">
        <f t="shared" ca="1" si="776"/>
        <v>0.92605862378642367</v>
      </c>
      <c r="R8948">
        <f t="shared" ca="1" si="777"/>
        <v>0.57784949931940388</v>
      </c>
      <c r="AH8948">
        <f t="shared" ca="1" si="778"/>
        <v>11.828524675690986</v>
      </c>
      <c r="AI8948">
        <f t="shared" ca="1" si="779"/>
        <v>0.27146923578283411</v>
      </c>
      <c r="AX8948">
        <f t="shared" ca="1" si="780"/>
        <v>0.62389886567617081</v>
      </c>
    </row>
    <row r="8949" spans="1:50">
      <c r="A8949">
        <f t="shared" ca="1" si="776"/>
        <v>0.39572662885237042</v>
      </c>
      <c r="R8949">
        <f t="shared" ca="1" si="777"/>
        <v>1.4890749590787453</v>
      </c>
      <c r="AH8949">
        <f t="shared" ca="1" si="778"/>
        <v>15.79047970400827</v>
      </c>
      <c r="AI8949">
        <f t="shared" ca="1" si="779"/>
        <v>0.41485436055906488</v>
      </c>
      <c r="AX8949">
        <f t="shared" ca="1" si="780"/>
        <v>0.41355003276287688</v>
      </c>
    </row>
    <row r="8950" spans="1:50">
      <c r="A8950">
        <f t="shared" ca="1" si="776"/>
        <v>0.83207298682662567</v>
      </c>
      <c r="R8950">
        <f t="shared" ca="1" si="777"/>
        <v>-0.71525777231496646</v>
      </c>
      <c r="AH8950">
        <f t="shared" ca="1" si="778"/>
        <v>37.868835949975256</v>
      </c>
      <c r="AI8950">
        <f t="shared" ca="1" si="779"/>
        <v>0.9264174293956936</v>
      </c>
      <c r="AX8950">
        <f t="shared" ca="1" si="780"/>
        <v>0.57086367605683408</v>
      </c>
    </row>
    <row r="8951" spans="1:50">
      <c r="A8951">
        <f t="shared" ca="1" si="776"/>
        <v>0.52917463429428369</v>
      </c>
      <c r="R8951">
        <f t="shared" ca="1" si="777"/>
        <v>0.67989204858655294</v>
      </c>
      <c r="AH8951">
        <f t="shared" ca="1" si="778"/>
        <v>36.701494858465118</v>
      </c>
      <c r="AI8951">
        <f t="shared" ca="1" si="779"/>
        <v>0.91157488050028512</v>
      </c>
      <c r="AX8951">
        <f t="shared" ca="1" si="780"/>
        <v>0.82940575404535533</v>
      </c>
    </row>
    <row r="8952" spans="1:50">
      <c r="A8952">
        <f t="shared" ca="1" si="776"/>
        <v>0.29429932231829914</v>
      </c>
      <c r="R8952">
        <f t="shared" ca="1" si="777"/>
        <v>-0.27138817224098294</v>
      </c>
      <c r="AH8952">
        <f t="shared" ca="1" si="778"/>
        <v>24.258603986412755</v>
      </c>
      <c r="AI8952">
        <f t="shared" ca="1" si="779"/>
        <v>0.66869026563583733</v>
      </c>
      <c r="AX8952">
        <f t="shared" ca="1" si="780"/>
        <v>0.59021511980462338</v>
      </c>
    </row>
    <row r="8953" spans="1:50">
      <c r="A8953">
        <f t="shared" ca="1" si="776"/>
        <v>0.2290091557708972</v>
      </c>
      <c r="R8953">
        <f t="shared" ca="1" si="777"/>
        <v>1.711924036226611</v>
      </c>
      <c r="AH8953">
        <f t="shared" ca="1" si="778"/>
        <v>27.950554894792397</v>
      </c>
      <c r="AI8953">
        <f t="shared" ca="1" si="779"/>
        <v>0.75691098527621825</v>
      </c>
      <c r="AX8953">
        <f t="shared" ca="1" si="780"/>
        <v>0.47319339250943215</v>
      </c>
    </row>
    <row r="8954" spans="1:50">
      <c r="A8954">
        <f t="shared" ca="1" si="776"/>
        <v>0.72355947479284555</v>
      </c>
      <c r="R8954">
        <f t="shared" ca="1" si="777"/>
        <v>8.4333586272413719E-2</v>
      </c>
      <c r="AH8954">
        <f t="shared" ca="1" si="778"/>
        <v>12.386296939401063</v>
      </c>
      <c r="AI8954">
        <f t="shared" ca="1" si="779"/>
        <v>0.29260467103454502</v>
      </c>
      <c r="AX8954">
        <f t="shared" ca="1" si="780"/>
        <v>1.5501657912746807</v>
      </c>
    </row>
    <row r="8955" spans="1:50">
      <c r="A8955">
        <f t="shared" ca="1" si="776"/>
        <v>4.7933553149600461E-2</v>
      </c>
      <c r="R8955">
        <f t="shared" ca="1" si="777"/>
        <v>1.3535735426387647</v>
      </c>
      <c r="AH8955">
        <f t="shared" ca="1" si="778"/>
        <v>16.657698705165018</v>
      </c>
      <c r="AI8955">
        <f t="shared" ca="1" si="779"/>
        <v>0.44414547218222278</v>
      </c>
      <c r="AX8955">
        <f t="shared" ca="1" si="780"/>
        <v>2.8865474420956496</v>
      </c>
    </row>
    <row r="8956" spans="1:50">
      <c r="A8956">
        <f t="shared" ca="1" si="776"/>
        <v>0.45135836985340871</v>
      </c>
      <c r="R8956">
        <f t="shared" ca="1" si="777"/>
        <v>-0.95234086638303261</v>
      </c>
      <c r="AH8956">
        <f t="shared" ca="1" si="778"/>
        <v>29.26512032407982</v>
      </c>
      <c r="AI8956">
        <f t="shared" ca="1" si="779"/>
        <v>0.78503238241255613</v>
      </c>
      <c r="AX8956">
        <f t="shared" ca="1" si="780"/>
        <v>0.70346368914822588</v>
      </c>
    </row>
    <row r="8957" spans="1:50">
      <c r="A8957">
        <f t="shared" ca="1" si="776"/>
        <v>0.15022802309430106</v>
      </c>
      <c r="R8957">
        <f t="shared" ca="1" si="777"/>
        <v>0.60802579119919664</v>
      </c>
      <c r="AH8957">
        <f t="shared" ca="1" si="778"/>
        <v>35.345037978112117</v>
      </c>
      <c r="AI8957">
        <f t="shared" ca="1" si="779"/>
        <v>0.89261604406851192</v>
      </c>
      <c r="AX8957">
        <f t="shared" ca="1" si="780"/>
        <v>0.21874229067060769</v>
      </c>
    </row>
    <row r="8958" spans="1:50">
      <c r="A8958">
        <f t="shared" ca="1" si="776"/>
        <v>0.34086989884655383</v>
      </c>
      <c r="R8958">
        <f t="shared" ca="1" si="777"/>
        <v>-0.25139362882017352</v>
      </c>
      <c r="AH8958">
        <f t="shared" ca="1" si="778"/>
        <v>38.069937058859765</v>
      </c>
      <c r="AI8958">
        <f t="shared" ca="1" si="779"/>
        <v>0.92883679911021622</v>
      </c>
      <c r="AX8958">
        <f t="shared" ca="1" si="780"/>
        <v>0.22535886313193643</v>
      </c>
    </row>
    <row r="8959" spans="1:50">
      <c r="A8959">
        <f t="shared" ca="1" si="776"/>
        <v>0.41929259453145995</v>
      </c>
      <c r="R8959">
        <f t="shared" ca="1" si="777"/>
        <v>0.57102722588290711</v>
      </c>
      <c r="AH8959">
        <f t="shared" ca="1" si="778"/>
        <v>24.484417701064409</v>
      </c>
      <c r="AI8959">
        <f t="shared" ca="1" si="779"/>
        <v>0.67447752997312238</v>
      </c>
      <c r="AX8959">
        <f t="shared" ca="1" si="780"/>
        <v>3.8291320651319896</v>
      </c>
    </row>
    <row r="8960" spans="1:50">
      <c r="A8960">
        <f t="shared" ca="1" si="776"/>
        <v>0.17587024569483534</v>
      </c>
      <c r="R8960">
        <f t="shared" ca="1" si="777"/>
        <v>0.14258363181434744</v>
      </c>
      <c r="AH8960">
        <f t="shared" ca="1" si="778"/>
        <v>42.696654949577713</v>
      </c>
      <c r="AI8960">
        <f t="shared" ca="1" si="779"/>
        <v>0.97333057553723612</v>
      </c>
      <c r="AX8960">
        <f t="shared" ca="1" si="780"/>
        <v>1.8689780411142072</v>
      </c>
    </row>
    <row r="8961" spans="1:50">
      <c r="A8961">
        <f t="shared" ca="1" si="776"/>
        <v>0.95659867704484347</v>
      </c>
      <c r="R8961">
        <f t="shared" ca="1" si="777"/>
        <v>1.358270471570949</v>
      </c>
      <c r="AH8961">
        <f t="shared" ca="1" si="778"/>
        <v>40.690477353953895</v>
      </c>
      <c r="AI8961">
        <f t="shared" ca="1" si="779"/>
        <v>0.95666639405137732</v>
      </c>
      <c r="AX8961">
        <f t="shared" ca="1" si="780"/>
        <v>1.07542092773797</v>
      </c>
    </row>
    <row r="8962" spans="1:50">
      <c r="A8962">
        <f t="shared" ca="1" si="776"/>
        <v>0.84569037909984479</v>
      </c>
      <c r="R8962">
        <f t="shared" ca="1" si="777"/>
        <v>-1.1879939048815746</v>
      </c>
      <c r="AH8962">
        <f t="shared" ca="1" si="778"/>
        <v>48.758784926866277</v>
      </c>
      <c r="AI8962">
        <f t="shared" ca="1" si="779"/>
        <v>0.99922969257111283</v>
      </c>
      <c r="AX8962">
        <f t="shared" ca="1" si="780"/>
        <v>0.7493116100346584</v>
      </c>
    </row>
    <row r="8963" spans="1:50">
      <c r="A8963">
        <f t="shared" ref="A8963:A9026" ca="1" si="781">RAND()</f>
        <v>9.4984906627716748E-2</v>
      </c>
      <c r="R8963">
        <f t="shared" ref="R8963:R9026" ca="1" si="782">_xlfn.NORM.INV(RAND(),0,1)</f>
        <v>0.29150007355098512</v>
      </c>
      <c r="AH8963">
        <f t="shared" ref="AH8963:AH9026" ca="1" si="783">IF(AI8963&lt;$AL$4,$AL$1+SQRT(AI8963*($AL$2-$AL$1)*($AL$3-$AL$1)),$AL$2-SQRT((1-AI8963)*($AL$2-$AL$1)*($AL$2-$AL$3)))</f>
        <v>9.5901696048238918</v>
      </c>
      <c r="AI8963">
        <f t="shared" ref="AI8963:AI9026" ca="1" si="784">RAND()</f>
        <v>0.1839427060985761</v>
      </c>
      <c r="AX8963">
        <f t="shared" ref="AX8963:AX9026" ca="1" si="785">-LN(1-RAND())/$AW$2</f>
        <v>1.1390587964681729</v>
      </c>
    </row>
    <row r="8964" spans="1:50">
      <c r="A8964">
        <f t="shared" ca="1" si="781"/>
        <v>5.965535709193559E-3</v>
      </c>
      <c r="R8964">
        <f t="shared" ca="1" si="782"/>
        <v>-1.4159679672421037</v>
      </c>
      <c r="AH8964">
        <f t="shared" ca="1" si="783"/>
        <v>25.327055432355191</v>
      </c>
      <c r="AI8964">
        <f t="shared" ca="1" si="784"/>
        <v>0.69562290318096331</v>
      </c>
      <c r="AX8964">
        <f t="shared" ca="1" si="785"/>
        <v>2.0527893567000106</v>
      </c>
    </row>
    <row r="8965" spans="1:50">
      <c r="A8965">
        <f t="shared" ca="1" si="781"/>
        <v>0.65129117214929844</v>
      </c>
      <c r="R8965">
        <f t="shared" ca="1" si="782"/>
        <v>0.15006199114771424</v>
      </c>
      <c r="AH8965">
        <f t="shared" ca="1" si="783"/>
        <v>27.386283504765338</v>
      </c>
      <c r="AI8965">
        <f t="shared" ca="1" si="784"/>
        <v>0.74430991313657591</v>
      </c>
      <c r="AX8965">
        <f t="shared" ca="1" si="785"/>
        <v>2.2836819430604698</v>
      </c>
    </row>
    <row r="8966" spans="1:50">
      <c r="A8966">
        <f t="shared" ca="1" si="781"/>
        <v>0.91364238232780037</v>
      </c>
      <c r="R8966">
        <f t="shared" ca="1" si="782"/>
        <v>-0.36685810919231066</v>
      </c>
      <c r="AH8966">
        <f t="shared" ca="1" si="783"/>
        <v>23.246576110538687</v>
      </c>
      <c r="AI8966">
        <f t="shared" ca="1" si="784"/>
        <v>0.6421271550954003</v>
      </c>
      <c r="AX8966">
        <f t="shared" ca="1" si="785"/>
        <v>4.7728434146344663</v>
      </c>
    </row>
    <row r="8967" spans="1:50">
      <c r="A8967">
        <f t="shared" ca="1" si="781"/>
        <v>0.91853722678719085</v>
      </c>
      <c r="R8967">
        <f t="shared" ca="1" si="782"/>
        <v>0.21144926037770143</v>
      </c>
      <c r="AH8967">
        <f t="shared" ca="1" si="783"/>
        <v>3.9445514149954586</v>
      </c>
      <c r="AI8967">
        <f t="shared" ca="1" si="784"/>
        <v>3.1118971731085354E-2</v>
      </c>
      <c r="AX8967">
        <f t="shared" ca="1" si="785"/>
        <v>4.8086117396773878</v>
      </c>
    </row>
    <row r="8968" spans="1:50">
      <c r="A8968">
        <f t="shared" ca="1" si="781"/>
        <v>0.41146838522480844</v>
      </c>
      <c r="R8968">
        <f t="shared" ca="1" si="782"/>
        <v>-0.72370874472933744</v>
      </c>
      <c r="AH8968">
        <f t="shared" ca="1" si="783"/>
        <v>16.746289704742082</v>
      </c>
      <c r="AI8968">
        <f t="shared" ca="1" si="784"/>
        <v>0.44709537579952874</v>
      </c>
      <c r="AX8968">
        <f t="shared" ca="1" si="785"/>
        <v>2.6669933776518437</v>
      </c>
    </row>
    <row r="8969" spans="1:50">
      <c r="A8969">
        <f t="shared" ca="1" si="781"/>
        <v>0.27607218976040004</v>
      </c>
      <c r="R8969">
        <f t="shared" ca="1" si="782"/>
        <v>0.47920058519853587</v>
      </c>
      <c r="AH8969">
        <f t="shared" ca="1" si="783"/>
        <v>13.563537539729211</v>
      </c>
      <c r="AI8969">
        <f t="shared" ca="1" si="784"/>
        <v>0.33619210169063873</v>
      </c>
      <c r="AX8969">
        <f t="shared" ca="1" si="785"/>
        <v>0.69721321882290233</v>
      </c>
    </row>
    <row r="8970" spans="1:50">
      <c r="A8970">
        <f t="shared" ca="1" si="781"/>
        <v>0.17874825404283157</v>
      </c>
      <c r="R8970">
        <f t="shared" ca="1" si="782"/>
        <v>-1.2880513237022917</v>
      </c>
      <c r="AH8970">
        <f t="shared" ca="1" si="783"/>
        <v>25.724710755039503</v>
      </c>
      <c r="AI8970">
        <f t="shared" ca="1" si="784"/>
        <v>0.70535516603675263</v>
      </c>
      <c r="AX8970">
        <f t="shared" ca="1" si="785"/>
        <v>0.17379583750439301</v>
      </c>
    </row>
    <row r="8971" spans="1:50">
      <c r="A8971">
        <f t="shared" ca="1" si="781"/>
        <v>0.95387414617294475</v>
      </c>
      <c r="R8971">
        <f t="shared" ca="1" si="782"/>
        <v>0.28817858790208689</v>
      </c>
      <c r="AH8971">
        <f t="shared" ca="1" si="783"/>
        <v>8.0146361278242679</v>
      </c>
      <c r="AI8971">
        <f t="shared" ca="1" si="784"/>
        <v>0.12846878452285193</v>
      </c>
      <c r="AX8971">
        <f t="shared" ca="1" si="785"/>
        <v>0.11186301100758919</v>
      </c>
    </row>
    <row r="8972" spans="1:50">
      <c r="A8972">
        <f t="shared" ca="1" si="781"/>
        <v>0.3270200988306412</v>
      </c>
      <c r="R8972">
        <f t="shared" ca="1" si="782"/>
        <v>-0.23502579351232775</v>
      </c>
      <c r="AH8972">
        <f t="shared" ca="1" si="783"/>
        <v>9.2432916489767845</v>
      </c>
      <c r="AI8972">
        <f t="shared" ca="1" si="784"/>
        <v>0.17087688101608789</v>
      </c>
      <c r="AX8972">
        <f t="shared" ca="1" si="785"/>
        <v>3.6740738920359339</v>
      </c>
    </row>
    <row r="8973" spans="1:50">
      <c r="A8973">
        <f t="shared" ca="1" si="781"/>
        <v>0.29258078273275179</v>
      </c>
      <c r="R8973">
        <f t="shared" ca="1" si="782"/>
        <v>0.79813484636786913</v>
      </c>
      <c r="AH8973">
        <f t="shared" ca="1" si="783"/>
        <v>9.6284761588178664</v>
      </c>
      <c r="AI8973">
        <f t="shared" ca="1" si="784"/>
        <v>0.1854151062818481</v>
      </c>
      <c r="AX8973">
        <f t="shared" ca="1" si="785"/>
        <v>0.50516899184668185</v>
      </c>
    </row>
    <row r="8974" spans="1:50">
      <c r="A8974">
        <f t="shared" ca="1" si="781"/>
        <v>0.40846293472620621</v>
      </c>
      <c r="R8974">
        <f t="shared" ca="1" si="782"/>
        <v>-1.429744668814491</v>
      </c>
      <c r="AH8974">
        <f t="shared" ca="1" si="783"/>
        <v>41.784845806455223</v>
      </c>
      <c r="AI8974">
        <f t="shared" ca="1" si="784"/>
        <v>0.96625562078814187</v>
      </c>
      <c r="AX8974">
        <f t="shared" ca="1" si="785"/>
        <v>2.2988710024225756</v>
      </c>
    </row>
    <row r="8975" spans="1:50">
      <c r="A8975">
        <f t="shared" ca="1" si="781"/>
        <v>0.99309448853021398</v>
      </c>
      <c r="R8975">
        <f t="shared" ca="1" si="782"/>
        <v>-0.16565277299665798</v>
      </c>
      <c r="AH8975">
        <f t="shared" ca="1" si="783"/>
        <v>36.494759354315107</v>
      </c>
      <c r="AI8975">
        <f t="shared" ca="1" si="784"/>
        <v>0.90880423755107032</v>
      </c>
      <c r="AX8975">
        <f t="shared" ca="1" si="785"/>
        <v>0.97928760499964418</v>
      </c>
    </row>
    <row r="8976" spans="1:50">
      <c r="A8976">
        <f t="shared" ca="1" si="781"/>
        <v>0.86920921386259442</v>
      </c>
      <c r="R8976">
        <f t="shared" ca="1" si="782"/>
        <v>1.1803014539484262</v>
      </c>
      <c r="AH8976">
        <f t="shared" ca="1" si="783"/>
        <v>4.9024622992493585</v>
      </c>
      <c r="AI8976">
        <f t="shared" ca="1" si="784"/>
        <v>4.8068273191122612E-2</v>
      </c>
      <c r="AX8976">
        <f t="shared" ca="1" si="785"/>
        <v>0.80153150006621987</v>
      </c>
    </row>
    <row r="8977" spans="1:50">
      <c r="A8977">
        <f t="shared" ca="1" si="781"/>
        <v>0.79686774631074697</v>
      </c>
      <c r="R8977">
        <f t="shared" ca="1" si="782"/>
        <v>1.0436644560819912</v>
      </c>
      <c r="AH8977">
        <f t="shared" ca="1" si="783"/>
        <v>9.5009505475372684</v>
      </c>
      <c r="AI8977">
        <f t="shared" ca="1" si="784"/>
        <v>0.1805361226134975</v>
      </c>
      <c r="AX8977">
        <f t="shared" ca="1" si="785"/>
        <v>1.5196981834957199</v>
      </c>
    </row>
    <row r="8978" spans="1:50">
      <c r="A8978">
        <f t="shared" ca="1" si="781"/>
        <v>0.60248598003363485</v>
      </c>
      <c r="R8978">
        <f t="shared" ca="1" si="782"/>
        <v>-3.4628561671137303</v>
      </c>
      <c r="AH8978">
        <f t="shared" ca="1" si="783"/>
        <v>6.814195502467383</v>
      </c>
      <c r="AI8978">
        <f t="shared" ca="1" si="784"/>
        <v>9.2866520691693433E-2</v>
      </c>
      <c r="AX8978">
        <f t="shared" ca="1" si="785"/>
        <v>8.1792827373003682E-2</v>
      </c>
    </row>
    <row r="8979" spans="1:50">
      <c r="A8979">
        <f t="shared" ca="1" si="781"/>
        <v>5.4810354821235308E-2</v>
      </c>
      <c r="R8979">
        <f t="shared" ca="1" si="782"/>
        <v>1.0504883597964358</v>
      </c>
      <c r="AH8979">
        <f t="shared" ca="1" si="783"/>
        <v>31.478064409762123</v>
      </c>
      <c r="AI8979">
        <f t="shared" ca="1" si="784"/>
        <v>0.82846895099553974</v>
      </c>
      <c r="AX8979">
        <f t="shared" ca="1" si="785"/>
        <v>5.5127609664744188</v>
      </c>
    </row>
    <row r="8980" spans="1:50">
      <c r="A8980">
        <f t="shared" ca="1" si="781"/>
        <v>0.68614323802843569</v>
      </c>
      <c r="R8980">
        <f t="shared" ca="1" si="782"/>
        <v>-1.0277691489935568</v>
      </c>
      <c r="AH8980">
        <f t="shared" ca="1" si="783"/>
        <v>10.426264516731855</v>
      </c>
      <c r="AI8980">
        <f t="shared" ca="1" si="784"/>
        <v>0.21695972995016199</v>
      </c>
      <c r="AX8980">
        <f t="shared" ca="1" si="785"/>
        <v>1.5145416720066851</v>
      </c>
    </row>
    <row r="8981" spans="1:50">
      <c r="A8981">
        <f t="shared" ca="1" si="781"/>
        <v>0.46848074390524241</v>
      </c>
      <c r="R8981">
        <f t="shared" ca="1" si="782"/>
        <v>-0.11550743365429962</v>
      </c>
      <c r="AH8981">
        <f t="shared" ca="1" si="783"/>
        <v>23.351466602073117</v>
      </c>
      <c r="AI8981">
        <f t="shared" ca="1" si="784"/>
        <v>0.6449278338697878</v>
      </c>
      <c r="AX8981">
        <f t="shared" ca="1" si="785"/>
        <v>2.2300822046070889</v>
      </c>
    </row>
    <row r="8982" spans="1:50">
      <c r="A8982">
        <f t="shared" ca="1" si="781"/>
        <v>0.92184934083583137</v>
      </c>
      <c r="R8982">
        <f t="shared" ca="1" si="782"/>
        <v>-1.0601215326002631</v>
      </c>
      <c r="AH8982">
        <f t="shared" ca="1" si="783"/>
        <v>23.985791785165624</v>
      </c>
      <c r="AI8982">
        <f t="shared" ca="1" si="784"/>
        <v>0.66163048547762182</v>
      </c>
      <c r="AX8982">
        <f t="shared" ca="1" si="785"/>
        <v>2.4780330920102385</v>
      </c>
    </row>
    <row r="8983" spans="1:50">
      <c r="A8983">
        <f t="shared" ca="1" si="781"/>
        <v>0.26926666698326762</v>
      </c>
      <c r="R8983">
        <f t="shared" ca="1" si="782"/>
        <v>-1.59480007035616</v>
      </c>
      <c r="AH8983">
        <f t="shared" ca="1" si="783"/>
        <v>6.8650607829275829</v>
      </c>
      <c r="AI8983">
        <f t="shared" ca="1" si="784"/>
        <v>9.4258119106580551E-2</v>
      </c>
      <c r="AX8983">
        <f t="shared" ca="1" si="785"/>
        <v>0.78138533742020078</v>
      </c>
    </row>
    <row r="8984" spans="1:50">
      <c r="A8984">
        <f t="shared" ca="1" si="781"/>
        <v>0.8069493660313205</v>
      </c>
      <c r="R8984">
        <f t="shared" ca="1" si="782"/>
        <v>1.8292807834768978</v>
      </c>
      <c r="AH8984">
        <f t="shared" ca="1" si="783"/>
        <v>31.723195192729406</v>
      </c>
      <c r="AI8984">
        <f t="shared" ca="1" si="784"/>
        <v>0.83297920301846529</v>
      </c>
      <c r="AX8984">
        <f t="shared" ca="1" si="785"/>
        <v>2.3065830585025662</v>
      </c>
    </row>
    <row r="8985" spans="1:50">
      <c r="A8985">
        <f t="shared" ca="1" si="781"/>
        <v>0.83908582213599114</v>
      </c>
      <c r="R8985">
        <f t="shared" ca="1" si="782"/>
        <v>1.1907759958631698</v>
      </c>
      <c r="AH8985">
        <f t="shared" ca="1" si="783"/>
        <v>31.917777993164815</v>
      </c>
      <c r="AI8985">
        <f t="shared" ca="1" si="784"/>
        <v>0.83651662364776269</v>
      </c>
      <c r="AX8985">
        <f t="shared" ca="1" si="785"/>
        <v>0.72363024618856542</v>
      </c>
    </row>
    <row r="8986" spans="1:50">
      <c r="A8986">
        <f t="shared" ca="1" si="781"/>
        <v>0.82015082292898056</v>
      </c>
      <c r="R8986">
        <f t="shared" ca="1" si="782"/>
        <v>-0.15513800001048497</v>
      </c>
      <c r="AH8986">
        <f t="shared" ca="1" si="783"/>
        <v>20.369153650478129</v>
      </c>
      <c r="AI8986">
        <f t="shared" ca="1" si="784"/>
        <v>0.56100647230551326</v>
      </c>
      <c r="AX8986">
        <f t="shared" ca="1" si="785"/>
        <v>3.5812116164450973</v>
      </c>
    </row>
    <row r="8987" spans="1:50">
      <c r="A8987">
        <f t="shared" ca="1" si="781"/>
        <v>0.47779201021855533</v>
      </c>
      <c r="R8987">
        <f t="shared" ca="1" si="782"/>
        <v>1.4685391624943631</v>
      </c>
      <c r="AH8987">
        <f t="shared" ca="1" si="783"/>
        <v>10.140524956075858</v>
      </c>
      <c r="AI8987">
        <f t="shared" ca="1" si="784"/>
        <v>0.2056111246113943</v>
      </c>
      <c r="AX8987">
        <f t="shared" ca="1" si="785"/>
        <v>2.0533010890184888</v>
      </c>
    </row>
    <row r="8988" spans="1:50">
      <c r="A8988">
        <f t="shared" ca="1" si="781"/>
        <v>0.48417276875653759</v>
      </c>
      <c r="R8988">
        <f t="shared" ca="1" si="782"/>
        <v>-0.46311865893097004</v>
      </c>
      <c r="AH8988">
        <f t="shared" ca="1" si="783"/>
        <v>26.281232355956824</v>
      </c>
      <c r="AI8988">
        <f t="shared" ca="1" si="784"/>
        <v>0.71871003072394524</v>
      </c>
      <c r="AX8988">
        <f t="shared" ca="1" si="785"/>
        <v>1.4072095185411038</v>
      </c>
    </row>
    <row r="8989" spans="1:50">
      <c r="A8989">
        <f t="shared" ca="1" si="781"/>
        <v>0.62632169690155193</v>
      </c>
      <c r="R8989">
        <f t="shared" ca="1" si="782"/>
        <v>0.15534779068430898</v>
      </c>
      <c r="AH8989">
        <f t="shared" ca="1" si="783"/>
        <v>25.33044227798117</v>
      </c>
      <c r="AI8989">
        <f t="shared" ca="1" si="784"/>
        <v>0.69570646089999055</v>
      </c>
      <c r="AX8989">
        <f t="shared" ca="1" si="785"/>
        <v>0.49515968598889598</v>
      </c>
    </row>
    <row r="8990" spans="1:50">
      <c r="A8990">
        <f t="shared" ca="1" si="781"/>
        <v>0.22577527389868057</v>
      </c>
      <c r="R8990">
        <f t="shared" ca="1" si="782"/>
        <v>-1.1807051679436211</v>
      </c>
      <c r="AH8990">
        <f t="shared" ca="1" si="783"/>
        <v>5.5510531471298128</v>
      </c>
      <c r="AI8990">
        <f t="shared" ca="1" si="784"/>
        <v>6.1628382084519595E-2</v>
      </c>
      <c r="AX8990">
        <f t="shared" ca="1" si="785"/>
        <v>1.4250205786828212</v>
      </c>
    </row>
    <row r="8991" spans="1:50">
      <c r="A8991">
        <f t="shared" ca="1" si="781"/>
        <v>0.49812028271227438</v>
      </c>
      <c r="R8991">
        <f t="shared" ca="1" si="782"/>
        <v>-0.58788575381493302</v>
      </c>
      <c r="AH8991">
        <f t="shared" ca="1" si="783"/>
        <v>10.491877978986672</v>
      </c>
      <c r="AI8991">
        <f t="shared" ca="1" si="784"/>
        <v>0.2195541471863609</v>
      </c>
      <c r="AX8991">
        <f t="shared" ca="1" si="785"/>
        <v>9.7680239691948778E-2</v>
      </c>
    </row>
    <row r="8992" spans="1:50">
      <c r="A8992">
        <f t="shared" ca="1" si="781"/>
        <v>0.61181957042779667</v>
      </c>
      <c r="R8992">
        <f t="shared" ca="1" si="782"/>
        <v>-0.75356798208929621</v>
      </c>
      <c r="AH8992">
        <f t="shared" ca="1" si="783"/>
        <v>19.859329253016888</v>
      </c>
      <c r="AI8992">
        <f t="shared" ca="1" si="784"/>
        <v>0.54576998346097827</v>
      </c>
      <c r="AX8992">
        <f t="shared" ca="1" si="785"/>
        <v>4.836758904145638</v>
      </c>
    </row>
    <row r="8993" spans="1:50">
      <c r="A8993">
        <f t="shared" ca="1" si="781"/>
        <v>0.22849072234974699</v>
      </c>
      <c r="R8993">
        <f t="shared" ca="1" si="782"/>
        <v>-1.7505067867593318</v>
      </c>
      <c r="AH8993">
        <f t="shared" ca="1" si="783"/>
        <v>35.108866638097666</v>
      </c>
      <c r="AI8993">
        <f t="shared" ca="1" si="784"/>
        <v>0.88912707359901966</v>
      </c>
      <c r="AX8993">
        <f t="shared" ca="1" si="785"/>
        <v>6.0764437165523066</v>
      </c>
    </row>
    <row r="8994" spans="1:50">
      <c r="A8994">
        <f t="shared" ca="1" si="781"/>
        <v>3.883542433888687E-2</v>
      </c>
      <c r="R8994">
        <f t="shared" ca="1" si="782"/>
        <v>-1.2115632437224091</v>
      </c>
      <c r="AH8994">
        <f t="shared" ca="1" si="783"/>
        <v>2.3076142553204817</v>
      </c>
      <c r="AI8994">
        <f t="shared" ca="1" si="784"/>
        <v>1.0650167102716601E-2</v>
      </c>
      <c r="AX8994">
        <f t="shared" ca="1" si="785"/>
        <v>4.0254909707899582</v>
      </c>
    </row>
    <row r="8995" spans="1:50">
      <c r="A8995">
        <f t="shared" ca="1" si="781"/>
        <v>3.2666646070589778E-2</v>
      </c>
      <c r="R8995">
        <f t="shared" ca="1" si="782"/>
        <v>-3.2319357933680272E-2</v>
      </c>
      <c r="AH8995">
        <f t="shared" ca="1" si="783"/>
        <v>15.646148714047143</v>
      </c>
      <c r="AI8995">
        <f t="shared" ca="1" si="784"/>
        <v>0.40990645091131772</v>
      </c>
      <c r="AX8995">
        <f t="shared" ca="1" si="785"/>
        <v>0.3605275763339143</v>
      </c>
    </row>
    <row r="8996" spans="1:50">
      <c r="A8996">
        <f t="shared" ca="1" si="781"/>
        <v>0.60718524862676149</v>
      </c>
      <c r="R8996">
        <f t="shared" ca="1" si="782"/>
        <v>-1.0039104326305066</v>
      </c>
      <c r="AH8996">
        <f t="shared" ca="1" si="783"/>
        <v>14.658500792445125</v>
      </c>
      <c r="AI8996">
        <f t="shared" ca="1" si="784"/>
        <v>0.37548921688119918</v>
      </c>
      <c r="AX8996">
        <f t="shared" ca="1" si="785"/>
        <v>3.5288031234150981</v>
      </c>
    </row>
    <row r="8997" spans="1:50">
      <c r="A8997">
        <f t="shared" ca="1" si="781"/>
        <v>0.36248211260582253</v>
      </c>
      <c r="R8997">
        <f t="shared" ca="1" si="782"/>
        <v>0.65983318708789884</v>
      </c>
      <c r="AH8997">
        <f t="shared" ca="1" si="783"/>
        <v>19.632517128855849</v>
      </c>
      <c r="AI8997">
        <f t="shared" ca="1" si="784"/>
        <v>0.5389079920353832</v>
      </c>
      <c r="AX8997">
        <f t="shared" ca="1" si="785"/>
        <v>2.8266230122082781</v>
      </c>
    </row>
    <row r="8998" spans="1:50">
      <c r="A8998">
        <f t="shared" ca="1" si="781"/>
        <v>0.68161293050722038</v>
      </c>
      <c r="R8998">
        <f t="shared" ca="1" si="782"/>
        <v>0.25598730957264215</v>
      </c>
      <c r="AH8998">
        <f t="shared" ca="1" si="783"/>
        <v>7.4439577996285786</v>
      </c>
      <c r="AI8998">
        <f t="shared" ca="1" si="784"/>
        <v>0.11082501544530232</v>
      </c>
      <c r="AX8998">
        <f t="shared" ca="1" si="785"/>
        <v>2.2133350965075338</v>
      </c>
    </row>
    <row r="8999" spans="1:50">
      <c r="A8999">
        <f t="shared" ca="1" si="781"/>
        <v>0.24134480996862473</v>
      </c>
      <c r="R8999">
        <f t="shared" ca="1" si="782"/>
        <v>0.96196890426922743</v>
      </c>
      <c r="AH8999">
        <f t="shared" ca="1" si="783"/>
        <v>33.447890366207091</v>
      </c>
      <c r="AI8999">
        <f t="shared" ca="1" si="784"/>
        <v>0.86301383333545001</v>
      </c>
      <c r="AX8999">
        <f t="shared" ca="1" si="785"/>
        <v>0.387479232930801</v>
      </c>
    </row>
    <row r="9000" spans="1:50">
      <c r="A9000">
        <f t="shared" ca="1" si="781"/>
        <v>0.66149089882787881</v>
      </c>
      <c r="R9000">
        <f t="shared" ca="1" si="782"/>
        <v>0.58911292577519569</v>
      </c>
      <c r="AH9000">
        <f t="shared" ca="1" si="783"/>
        <v>33.442290685540584</v>
      </c>
      <c r="AI9000">
        <f t="shared" ca="1" si="784"/>
        <v>0.86292113112893198</v>
      </c>
      <c r="AX9000">
        <f t="shared" ca="1" si="785"/>
        <v>2.8724000900266051</v>
      </c>
    </row>
    <row r="9001" spans="1:50">
      <c r="A9001">
        <f t="shared" ca="1" si="781"/>
        <v>0.1064366789884762</v>
      </c>
      <c r="R9001">
        <f t="shared" ca="1" si="782"/>
        <v>0.51972175160857115</v>
      </c>
      <c r="AH9001">
        <f t="shared" ca="1" si="783"/>
        <v>22.307398026101961</v>
      </c>
      <c r="AI9001">
        <f t="shared" ca="1" si="784"/>
        <v>0.61655989795762922</v>
      </c>
      <c r="AX9001">
        <f t="shared" ca="1" si="785"/>
        <v>6.8208885207751632E-2</v>
      </c>
    </row>
    <row r="9002" spans="1:50">
      <c r="A9002">
        <f t="shared" ca="1" si="781"/>
        <v>0.59986390022963854</v>
      </c>
      <c r="R9002">
        <f t="shared" ca="1" si="782"/>
        <v>-0.80840655308387177</v>
      </c>
      <c r="AH9002">
        <f t="shared" ca="1" si="783"/>
        <v>15.966713258878571</v>
      </c>
      <c r="AI9002">
        <f t="shared" ca="1" si="784"/>
        <v>0.42086769679830427</v>
      </c>
      <c r="AX9002">
        <f t="shared" ca="1" si="785"/>
        <v>3.7193456515701713</v>
      </c>
    </row>
    <row r="9003" spans="1:50">
      <c r="A9003">
        <f t="shared" ca="1" si="781"/>
        <v>0.9342221132515387</v>
      </c>
      <c r="R9003">
        <f t="shared" ca="1" si="782"/>
        <v>-0.89041663314907438</v>
      </c>
      <c r="AH9003">
        <f t="shared" ca="1" si="783"/>
        <v>21.005839391820796</v>
      </c>
      <c r="AI9003">
        <f t="shared" ca="1" si="784"/>
        <v>0.57966932531355464</v>
      </c>
      <c r="AX9003">
        <f t="shared" ca="1" si="785"/>
        <v>1.129081844853137</v>
      </c>
    </row>
    <row r="9004" spans="1:50">
      <c r="A9004">
        <f t="shared" ca="1" si="781"/>
        <v>0.36689067762236527</v>
      </c>
      <c r="R9004">
        <f t="shared" ca="1" si="782"/>
        <v>0.40570748612906493</v>
      </c>
      <c r="AH9004">
        <f t="shared" ca="1" si="783"/>
        <v>1.888446403762208</v>
      </c>
      <c r="AI9004">
        <f t="shared" ca="1" si="784"/>
        <v>7.1324596397648321E-3</v>
      </c>
      <c r="AX9004">
        <f t="shared" ca="1" si="785"/>
        <v>0.52515012224904478</v>
      </c>
    </row>
    <row r="9005" spans="1:50">
      <c r="A9005">
        <f t="shared" ca="1" si="781"/>
        <v>0.78874191365327784</v>
      </c>
      <c r="R9005">
        <f t="shared" ca="1" si="782"/>
        <v>1.610915930147707</v>
      </c>
      <c r="AH9005">
        <f t="shared" ca="1" si="783"/>
        <v>18.498545851746364</v>
      </c>
      <c r="AI9005">
        <f t="shared" ca="1" si="784"/>
        <v>0.5038291932727369</v>
      </c>
      <c r="AX9005">
        <f t="shared" ca="1" si="785"/>
        <v>2.5486859874994292</v>
      </c>
    </row>
    <row r="9006" spans="1:50">
      <c r="A9006">
        <f t="shared" ca="1" si="781"/>
        <v>0.38958315377205244</v>
      </c>
      <c r="R9006">
        <f t="shared" ca="1" si="782"/>
        <v>-0.50741570634156041</v>
      </c>
      <c r="AH9006">
        <f t="shared" ca="1" si="783"/>
        <v>25.187103200081189</v>
      </c>
      <c r="AI9006">
        <f t="shared" ca="1" si="784"/>
        <v>0.69216007619828945</v>
      </c>
      <c r="AX9006">
        <f t="shared" ca="1" si="785"/>
        <v>1.2529340192017417</v>
      </c>
    </row>
    <row r="9007" spans="1:50">
      <c r="A9007">
        <f t="shared" ca="1" si="781"/>
        <v>0.92535850872667491</v>
      </c>
      <c r="R9007">
        <f t="shared" ca="1" si="782"/>
        <v>0.58361728622452791</v>
      </c>
      <c r="AH9007">
        <f t="shared" ca="1" si="783"/>
        <v>36.020939559723345</v>
      </c>
      <c r="AI9007">
        <f t="shared" ca="1" si="784"/>
        <v>0.90229293460354609</v>
      </c>
      <c r="AX9007">
        <f t="shared" ca="1" si="785"/>
        <v>0.50293620811186612</v>
      </c>
    </row>
    <row r="9008" spans="1:50">
      <c r="A9008">
        <f t="shared" ca="1" si="781"/>
        <v>0.36731030632142836</v>
      </c>
      <c r="R9008">
        <f t="shared" ca="1" si="782"/>
        <v>0.71301311670262324</v>
      </c>
      <c r="AH9008">
        <f t="shared" ca="1" si="783"/>
        <v>12.14682168623262</v>
      </c>
      <c r="AI9008">
        <f t="shared" ca="1" si="784"/>
        <v>0.28356844577306561</v>
      </c>
      <c r="AX9008">
        <f t="shared" ca="1" si="785"/>
        <v>0.98164571815181834</v>
      </c>
    </row>
    <row r="9009" spans="1:50">
      <c r="A9009">
        <f t="shared" ca="1" si="781"/>
        <v>0.30945337802160411</v>
      </c>
      <c r="R9009">
        <f t="shared" ca="1" si="782"/>
        <v>-0.36219885503381044</v>
      </c>
      <c r="AH9009">
        <f t="shared" ca="1" si="783"/>
        <v>23.146452232527515</v>
      </c>
      <c r="AI9009">
        <f t="shared" ca="1" si="784"/>
        <v>0.63944348615003677</v>
      </c>
      <c r="AX9009">
        <f t="shared" ca="1" si="785"/>
        <v>1.7896820473843036</v>
      </c>
    </row>
    <row r="9010" spans="1:50">
      <c r="A9010">
        <f t="shared" ca="1" si="781"/>
        <v>0.39805598066756032</v>
      </c>
      <c r="R9010">
        <f t="shared" ca="1" si="782"/>
        <v>-0.53405334841294516</v>
      </c>
      <c r="AH9010">
        <f t="shared" ca="1" si="783"/>
        <v>29.498891762114049</v>
      </c>
      <c r="AI9010">
        <f t="shared" ca="1" si="784"/>
        <v>0.78985228050924239</v>
      </c>
      <c r="AX9010">
        <f t="shared" ca="1" si="785"/>
        <v>0.9975838763390501</v>
      </c>
    </row>
    <row r="9011" spans="1:50">
      <c r="A9011">
        <f t="shared" ca="1" si="781"/>
        <v>0.28839095012788329</v>
      </c>
      <c r="R9011">
        <f t="shared" ca="1" si="782"/>
        <v>5.3070483370042269E-2</v>
      </c>
      <c r="AH9011">
        <f t="shared" ca="1" si="783"/>
        <v>16.478084221243321</v>
      </c>
      <c r="AI9011">
        <f t="shared" ca="1" si="784"/>
        <v>0.438140581260972</v>
      </c>
      <c r="AX9011">
        <f t="shared" ca="1" si="785"/>
        <v>3.7405552662257859</v>
      </c>
    </row>
    <row r="9012" spans="1:50">
      <c r="A9012">
        <f t="shared" ca="1" si="781"/>
        <v>0.76776530927733388</v>
      </c>
      <c r="R9012">
        <f t="shared" ca="1" si="782"/>
        <v>7.0150633449609229E-2</v>
      </c>
      <c r="AH9012">
        <f t="shared" ca="1" si="783"/>
        <v>7.1830656543417248</v>
      </c>
      <c r="AI9012">
        <f t="shared" ca="1" si="784"/>
        <v>0.10319286438916742</v>
      </c>
      <c r="AX9012">
        <f t="shared" ca="1" si="785"/>
        <v>2.7401540785760519</v>
      </c>
    </row>
    <row r="9013" spans="1:50">
      <c r="A9013">
        <f t="shared" ca="1" si="781"/>
        <v>0.33592594770858841</v>
      </c>
      <c r="R9013">
        <f t="shared" ca="1" si="782"/>
        <v>0.55356436833516687</v>
      </c>
      <c r="AH9013">
        <f t="shared" ca="1" si="783"/>
        <v>15.035378168367259</v>
      </c>
      <c r="AI9013">
        <f t="shared" ca="1" si="784"/>
        <v>0.38873761008545549</v>
      </c>
      <c r="AX9013">
        <f t="shared" ca="1" si="785"/>
        <v>3.2918114185577618</v>
      </c>
    </row>
    <row r="9014" spans="1:50">
      <c r="A9014">
        <f t="shared" ca="1" si="781"/>
        <v>0.11912518911232139</v>
      </c>
      <c r="R9014">
        <f t="shared" ca="1" si="782"/>
        <v>-1.3335594789311056</v>
      </c>
      <c r="AH9014">
        <f t="shared" ca="1" si="783"/>
        <v>6.6805123177838537</v>
      </c>
      <c r="AI9014">
        <f t="shared" ca="1" si="784"/>
        <v>8.9258489656123596E-2</v>
      </c>
      <c r="AX9014">
        <f t="shared" ca="1" si="785"/>
        <v>0.67262360946895816</v>
      </c>
    </row>
    <row r="9015" spans="1:50">
      <c r="A9015">
        <f t="shared" ca="1" si="781"/>
        <v>0.92188754074402768</v>
      </c>
      <c r="R9015">
        <f t="shared" ca="1" si="782"/>
        <v>1.4189050611695451</v>
      </c>
      <c r="AH9015">
        <f t="shared" ca="1" si="783"/>
        <v>11.516924998246274</v>
      </c>
      <c r="AI9015">
        <f t="shared" ca="1" si="784"/>
        <v>0.25952646920469868</v>
      </c>
      <c r="AX9015">
        <f t="shared" ca="1" si="785"/>
        <v>0.89003382826759814</v>
      </c>
    </row>
    <row r="9016" spans="1:50">
      <c r="A9016">
        <f t="shared" ca="1" si="781"/>
        <v>0.88940693260472148</v>
      </c>
      <c r="R9016">
        <f t="shared" ca="1" si="782"/>
        <v>-1.1925311677777453</v>
      </c>
      <c r="AH9016">
        <f t="shared" ca="1" si="783"/>
        <v>15.485918598893889</v>
      </c>
      <c r="AI9016">
        <f t="shared" ca="1" si="784"/>
        <v>0.40438909251891053</v>
      </c>
      <c r="AX9016">
        <f t="shared" ca="1" si="785"/>
        <v>0.16664315404230889</v>
      </c>
    </row>
    <row r="9017" spans="1:50">
      <c r="A9017">
        <f t="shared" ca="1" si="781"/>
        <v>0.7003172332110319</v>
      </c>
      <c r="R9017">
        <f t="shared" ca="1" si="782"/>
        <v>4.7071335101042154E-3</v>
      </c>
      <c r="AH9017">
        <f t="shared" ca="1" si="783"/>
        <v>5.3153181079350906</v>
      </c>
      <c r="AI9017">
        <f t="shared" ca="1" si="784"/>
        <v>5.6505213177085345E-2</v>
      </c>
      <c r="AX9017">
        <f t="shared" ca="1" si="785"/>
        <v>1.7134231587437774</v>
      </c>
    </row>
    <row r="9018" spans="1:50">
      <c r="A9018">
        <f t="shared" ca="1" si="781"/>
        <v>0.88353493241261216</v>
      </c>
      <c r="R9018">
        <f t="shared" ca="1" si="782"/>
        <v>-0.46871902045060282</v>
      </c>
      <c r="AH9018">
        <f t="shared" ca="1" si="783"/>
        <v>13.952775012875186</v>
      </c>
      <c r="AI9018">
        <f t="shared" ca="1" si="784"/>
        <v>0.3502987853638021</v>
      </c>
      <c r="AX9018">
        <f t="shared" ca="1" si="785"/>
        <v>0.90226892071932485</v>
      </c>
    </row>
    <row r="9019" spans="1:50">
      <c r="A9019">
        <f t="shared" ca="1" si="781"/>
        <v>0.34401141702915594</v>
      </c>
      <c r="R9019">
        <f t="shared" ca="1" si="782"/>
        <v>0.33246938147623856</v>
      </c>
      <c r="AH9019">
        <f t="shared" ca="1" si="783"/>
        <v>7.5527260029118297</v>
      </c>
      <c r="AI9019">
        <f t="shared" ca="1" si="784"/>
        <v>0.11408734015012101</v>
      </c>
      <c r="AX9019">
        <f t="shared" ca="1" si="785"/>
        <v>2.9544101632109094E-2</v>
      </c>
    </row>
    <row r="9020" spans="1:50">
      <c r="A9020">
        <f t="shared" ca="1" si="781"/>
        <v>0.33770628377394685</v>
      </c>
      <c r="R9020">
        <f t="shared" ca="1" si="782"/>
        <v>-0.99224002845792891</v>
      </c>
      <c r="AH9020">
        <f t="shared" ca="1" si="783"/>
        <v>12.973421486244455</v>
      </c>
      <c r="AI9020">
        <f t="shared" ca="1" si="784"/>
        <v>0.31451624178234805</v>
      </c>
      <c r="AX9020">
        <f t="shared" ca="1" si="785"/>
        <v>0.52131446330734876</v>
      </c>
    </row>
    <row r="9021" spans="1:50">
      <c r="A9021">
        <f t="shared" ca="1" si="781"/>
        <v>0.63336981650893043</v>
      </c>
      <c r="R9021">
        <f t="shared" ca="1" si="782"/>
        <v>-1.5725438866411976</v>
      </c>
      <c r="AH9021">
        <f t="shared" ca="1" si="783"/>
        <v>13.40961721552538</v>
      </c>
      <c r="AI9021">
        <f t="shared" ca="1" si="784"/>
        <v>0.33057194384281174</v>
      </c>
      <c r="AX9021">
        <f t="shared" ca="1" si="785"/>
        <v>1.6150795452163713</v>
      </c>
    </row>
    <row r="9022" spans="1:50">
      <c r="A9022">
        <f t="shared" ca="1" si="781"/>
        <v>0.17052707898289066</v>
      </c>
      <c r="R9022">
        <f t="shared" ca="1" si="782"/>
        <v>-0.45574947273324062</v>
      </c>
      <c r="AH9022">
        <f t="shared" ca="1" si="783"/>
        <v>27.840008704407229</v>
      </c>
      <c r="AI9022">
        <f t="shared" ca="1" si="784"/>
        <v>0.75446739288962628</v>
      </c>
      <c r="AX9022">
        <f t="shared" ca="1" si="785"/>
        <v>0.35531201791397915</v>
      </c>
    </row>
    <row r="9023" spans="1:50">
      <c r="A9023">
        <f t="shared" ca="1" si="781"/>
        <v>0.84543549780080196</v>
      </c>
      <c r="R9023">
        <f t="shared" ca="1" si="782"/>
        <v>0.39680268830510318</v>
      </c>
      <c r="AH9023">
        <f t="shared" ca="1" si="783"/>
        <v>12.932976963705734</v>
      </c>
      <c r="AI9023">
        <f t="shared" ca="1" si="784"/>
        <v>0.31301790161341514</v>
      </c>
      <c r="AX9023">
        <f t="shared" ca="1" si="785"/>
        <v>0.40556105965449724</v>
      </c>
    </row>
    <row r="9024" spans="1:50">
      <c r="A9024">
        <f t="shared" ca="1" si="781"/>
        <v>0.11194238349726027</v>
      </c>
      <c r="R9024">
        <f t="shared" ca="1" si="782"/>
        <v>-0.91917286792419783</v>
      </c>
      <c r="AH9024">
        <f t="shared" ca="1" si="783"/>
        <v>10.683727805353584</v>
      </c>
      <c r="AI9024">
        <f t="shared" ca="1" si="784"/>
        <v>0.22711537035823648</v>
      </c>
      <c r="AX9024">
        <f t="shared" ca="1" si="785"/>
        <v>3.9120384884626604</v>
      </c>
    </row>
    <row r="9025" spans="1:50">
      <c r="A9025">
        <f t="shared" ca="1" si="781"/>
        <v>0.79275248685438615</v>
      </c>
      <c r="R9025">
        <f t="shared" ca="1" si="782"/>
        <v>-0.38437771730151349</v>
      </c>
      <c r="AH9025">
        <f t="shared" ca="1" si="783"/>
        <v>16.364451022490812</v>
      </c>
      <c r="AI9025">
        <f t="shared" ca="1" si="784"/>
        <v>0.43432492249079024</v>
      </c>
      <c r="AX9025">
        <f t="shared" ca="1" si="785"/>
        <v>2.1416454515332237</v>
      </c>
    </row>
    <row r="9026" spans="1:50">
      <c r="A9026">
        <f t="shared" ca="1" si="781"/>
        <v>0.84295496592062447</v>
      </c>
      <c r="R9026">
        <f t="shared" ca="1" si="782"/>
        <v>-0.68633821700655828</v>
      </c>
      <c r="AH9026">
        <f t="shared" ca="1" si="783"/>
        <v>25.900947767525505</v>
      </c>
      <c r="AI9026">
        <f t="shared" ca="1" si="784"/>
        <v>0.70961784074823298</v>
      </c>
      <c r="AX9026">
        <f t="shared" ca="1" si="785"/>
        <v>0.46733955229663049</v>
      </c>
    </row>
    <row r="9027" spans="1:50">
      <c r="A9027">
        <f t="shared" ref="A9027:A9090" ca="1" si="786">RAND()</f>
        <v>0.11685707649633092</v>
      </c>
      <c r="R9027">
        <f t="shared" ref="R9027:R9090" ca="1" si="787">_xlfn.NORM.INV(RAND(),0,1)</f>
        <v>-1.0021342694525812</v>
      </c>
      <c r="AH9027">
        <f t="shared" ref="AH9027:AH9090" ca="1" si="788">IF(AI9027&lt;$AL$4,$AL$1+SQRT(AI9027*($AL$2-$AL$1)*($AL$3-$AL$1)),$AL$2-SQRT((1-AI9027)*($AL$2-$AL$1)*($AL$2-$AL$3)))</f>
        <v>20.179952602102972</v>
      </c>
      <c r="AI9027">
        <f t="shared" ref="AI9027:AI9090" ca="1" si="789">RAND()</f>
        <v>0.5553823865935873</v>
      </c>
      <c r="AX9027">
        <f t="shared" ref="AX9027:AX9090" ca="1" si="790">-LN(1-RAND())/$AW$2</f>
        <v>1.0266227968692794</v>
      </c>
    </row>
    <row r="9028" spans="1:50">
      <c r="A9028">
        <f t="shared" ca="1" si="786"/>
        <v>0.51973899842209059</v>
      </c>
      <c r="R9028">
        <f t="shared" ca="1" si="787"/>
        <v>-1.0903723026531151</v>
      </c>
      <c r="AH9028">
        <f t="shared" ca="1" si="788"/>
        <v>11.870072758304815</v>
      </c>
      <c r="AI9028">
        <f t="shared" ca="1" si="789"/>
        <v>0.27305432427151588</v>
      </c>
      <c r="AX9028">
        <f t="shared" ca="1" si="790"/>
        <v>3.0829293720924631</v>
      </c>
    </row>
    <row r="9029" spans="1:50">
      <c r="A9029">
        <f t="shared" ca="1" si="786"/>
        <v>0.86089940179908997</v>
      </c>
      <c r="R9029">
        <f t="shared" ca="1" si="787"/>
        <v>-1.3541750103329009</v>
      </c>
      <c r="AH9029">
        <f t="shared" ca="1" si="788"/>
        <v>21.58959049303639</v>
      </c>
      <c r="AI9029">
        <f t="shared" ca="1" si="789"/>
        <v>0.59642431582331579</v>
      </c>
      <c r="AX9029">
        <f t="shared" ca="1" si="790"/>
        <v>0.14965709899345653</v>
      </c>
    </row>
    <row r="9030" spans="1:50">
      <c r="A9030">
        <f t="shared" ca="1" si="786"/>
        <v>0.51564025122662283</v>
      </c>
      <c r="R9030">
        <f t="shared" ca="1" si="787"/>
        <v>0.41316988847485853</v>
      </c>
      <c r="AH9030">
        <f t="shared" ca="1" si="788"/>
        <v>29.969015538914547</v>
      </c>
      <c r="AI9030">
        <f t="shared" ca="1" si="789"/>
        <v>0.79937983075987651</v>
      </c>
      <c r="AX9030">
        <f t="shared" ca="1" si="790"/>
        <v>0.39654989656591488</v>
      </c>
    </row>
    <row r="9031" spans="1:50">
      <c r="A9031">
        <f t="shared" ca="1" si="786"/>
        <v>0.69994913112914237</v>
      </c>
      <c r="R9031">
        <f t="shared" ca="1" si="787"/>
        <v>0.54661055863448305</v>
      </c>
      <c r="AH9031">
        <f t="shared" ca="1" si="788"/>
        <v>13.774494020592797</v>
      </c>
      <c r="AI9031">
        <f t="shared" ca="1" si="789"/>
        <v>0.34385635826796657</v>
      </c>
      <c r="AX9031">
        <f t="shared" ca="1" si="790"/>
        <v>2.2317176577873181</v>
      </c>
    </row>
    <row r="9032" spans="1:50">
      <c r="A9032">
        <f t="shared" ca="1" si="786"/>
        <v>9.2978046702111738E-2</v>
      </c>
      <c r="R9032">
        <f t="shared" ca="1" si="787"/>
        <v>-0.15367123797474094</v>
      </c>
      <c r="AH9032">
        <f t="shared" ca="1" si="788"/>
        <v>9.473016331276547</v>
      </c>
      <c r="AI9032">
        <f t="shared" ca="1" si="789"/>
        <v>0.17947607682526434</v>
      </c>
      <c r="AX9032">
        <f t="shared" ca="1" si="790"/>
        <v>1.0074690868211271</v>
      </c>
    </row>
    <row r="9033" spans="1:50">
      <c r="A9033">
        <f t="shared" ca="1" si="786"/>
        <v>0.19873446495843983</v>
      </c>
      <c r="R9033">
        <f t="shared" ca="1" si="787"/>
        <v>-0.85101525406135392</v>
      </c>
      <c r="AH9033">
        <f t="shared" ca="1" si="788"/>
        <v>15.858962348542235</v>
      </c>
      <c r="AI9033">
        <f t="shared" ca="1" si="789"/>
        <v>0.41719477404087169</v>
      </c>
      <c r="AX9033">
        <f t="shared" ca="1" si="790"/>
        <v>6.3967635488441177</v>
      </c>
    </row>
    <row r="9034" spans="1:50">
      <c r="A9034">
        <f t="shared" ca="1" si="786"/>
        <v>0.50918857895145198</v>
      </c>
      <c r="R9034">
        <f t="shared" ca="1" si="787"/>
        <v>-1.4978792109334622</v>
      </c>
      <c r="AH9034">
        <f t="shared" ca="1" si="788"/>
        <v>11.362465717934882</v>
      </c>
      <c r="AI9034">
        <f t="shared" ca="1" si="789"/>
        <v>0.2535704723011214</v>
      </c>
      <c r="AX9034">
        <f t="shared" ca="1" si="790"/>
        <v>2.3129418289460308</v>
      </c>
    </row>
    <row r="9035" spans="1:50">
      <c r="A9035">
        <f t="shared" ca="1" si="786"/>
        <v>0.52202481445055038</v>
      </c>
      <c r="R9035">
        <f t="shared" ca="1" si="787"/>
        <v>-0.47041682464073764</v>
      </c>
      <c r="AH9035">
        <f t="shared" ca="1" si="788"/>
        <v>19.236024278847982</v>
      </c>
      <c r="AI9035">
        <f t="shared" ca="1" si="789"/>
        <v>0.52678889891418457</v>
      </c>
      <c r="AX9035">
        <f t="shared" ca="1" si="790"/>
        <v>0.62283846241396479</v>
      </c>
    </row>
    <row r="9036" spans="1:50">
      <c r="A9036">
        <f t="shared" ca="1" si="786"/>
        <v>0.34507656734007652</v>
      </c>
      <c r="R9036">
        <f t="shared" ca="1" si="787"/>
        <v>-1.3521367941897997</v>
      </c>
      <c r="AH9036">
        <f t="shared" ca="1" si="788"/>
        <v>18.825368890031026</v>
      </c>
      <c r="AI9036">
        <f t="shared" ca="1" si="789"/>
        <v>0.51407118757867731</v>
      </c>
      <c r="AX9036">
        <f t="shared" ca="1" si="790"/>
        <v>0.65827697928759854</v>
      </c>
    </row>
    <row r="9037" spans="1:50">
      <c r="A9037">
        <f t="shared" ca="1" si="786"/>
        <v>0.13555689344925603</v>
      </c>
      <c r="R9037">
        <f t="shared" ca="1" si="787"/>
        <v>0.4623457296401477</v>
      </c>
      <c r="AH9037">
        <f t="shared" ca="1" si="788"/>
        <v>8.2797511232703691</v>
      </c>
      <c r="AI9037">
        <f t="shared" ca="1" si="789"/>
        <v>0.13710855732659388</v>
      </c>
      <c r="AX9037">
        <f t="shared" ca="1" si="790"/>
        <v>0.48235014392375825</v>
      </c>
    </row>
    <row r="9038" spans="1:50">
      <c r="A9038">
        <f t="shared" ca="1" si="786"/>
        <v>0.21532872777151113</v>
      </c>
      <c r="R9038">
        <f t="shared" ca="1" si="787"/>
        <v>-0.4155366500563622</v>
      </c>
      <c r="AH9038">
        <f t="shared" ca="1" si="788"/>
        <v>8.5794760501533034</v>
      </c>
      <c r="AI9038">
        <f t="shared" ca="1" si="789"/>
        <v>0.14721481859030827</v>
      </c>
      <c r="AX9038">
        <f t="shared" ca="1" si="790"/>
        <v>0.51256529935597939</v>
      </c>
    </row>
    <row r="9039" spans="1:50">
      <c r="A9039">
        <f t="shared" ca="1" si="786"/>
        <v>0.8044583130771169</v>
      </c>
      <c r="R9039">
        <f t="shared" ca="1" si="787"/>
        <v>-0.80313476337200318</v>
      </c>
      <c r="AH9039">
        <f t="shared" ca="1" si="788"/>
        <v>11.546666554378049</v>
      </c>
      <c r="AI9039">
        <f t="shared" ca="1" si="789"/>
        <v>0.26067057345990607</v>
      </c>
      <c r="AX9039">
        <f t="shared" ca="1" si="790"/>
        <v>1.1069556965681435</v>
      </c>
    </row>
    <row r="9040" spans="1:50">
      <c r="A9040">
        <f t="shared" ca="1" si="786"/>
        <v>0.62816201935002891</v>
      </c>
      <c r="R9040">
        <f t="shared" ca="1" si="787"/>
        <v>0.85057899899344025</v>
      </c>
      <c r="AH9040">
        <f t="shared" ca="1" si="788"/>
        <v>36.418050150322721</v>
      </c>
      <c r="AI9040">
        <f t="shared" ca="1" si="789"/>
        <v>0.90776531914042569</v>
      </c>
      <c r="AX9040">
        <f t="shared" ca="1" si="790"/>
        <v>9.3465318358944505E-2</v>
      </c>
    </row>
    <row r="9041" spans="1:50">
      <c r="A9041">
        <f t="shared" ca="1" si="786"/>
        <v>0.50577423892174711</v>
      </c>
      <c r="R9041">
        <f t="shared" ca="1" si="787"/>
        <v>-0.77335327448270408</v>
      </c>
      <c r="AH9041">
        <f t="shared" ca="1" si="788"/>
        <v>13.426333026485516</v>
      </c>
      <c r="AI9041">
        <f t="shared" ca="1" si="789"/>
        <v>0.33118344205522787</v>
      </c>
      <c r="AX9041">
        <f t="shared" ca="1" si="790"/>
        <v>5.5309147953489166</v>
      </c>
    </row>
    <row r="9042" spans="1:50">
      <c r="A9042">
        <f t="shared" ca="1" si="786"/>
        <v>0.73887444965433058</v>
      </c>
      <c r="R9042">
        <f t="shared" ca="1" si="787"/>
        <v>0.63185774915586801</v>
      </c>
      <c r="AH9042">
        <f t="shared" ca="1" si="788"/>
        <v>7.496083267972069</v>
      </c>
      <c r="AI9042">
        <f t="shared" ca="1" si="789"/>
        <v>0.11238252872074161</v>
      </c>
      <c r="AX9042">
        <f t="shared" ca="1" si="790"/>
        <v>0.99274844241133808</v>
      </c>
    </row>
    <row r="9043" spans="1:50">
      <c r="A9043">
        <f t="shared" ca="1" si="786"/>
        <v>0.66295715011770739</v>
      </c>
      <c r="R9043">
        <f t="shared" ca="1" si="787"/>
        <v>1.547999525718647</v>
      </c>
      <c r="AH9043">
        <f t="shared" ca="1" si="788"/>
        <v>10.601797500300279</v>
      </c>
      <c r="AI9043">
        <f t="shared" ca="1" si="789"/>
        <v>0.22389081989632742</v>
      </c>
      <c r="AX9043">
        <f t="shared" ca="1" si="790"/>
        <v>3.2303024321767047</v>
      </c>
    </row>
    <row r="9044" spans="1:50">
      <c r="A9044">
        <f t="shared" ca="1" si="786"/>
        <v>0.98374581085846735</v>
      </c>
      <c r="R9044">
        <f t="shared" ca="1" si="787"/>
        <v>-1.9663751977742123</v>
      </c>
      <c r="AH9044">
        <f t="shared" ca="1" si="788"/>
        <v>24.452455883369467</v>
      </c>
      <c r="AI9044">
        <f t="shared" ca="1" si="789"/>
        <v>0.67366149480440829</v>
      </c>
      <c r="AX9044">
        <f t="shared" ca="1" si="790"/>
        <v>4.5839742584187305E-2</v>
      </c>
    </row>
    <row r="9045" spans="1:50">
      <c r="A9045">
        <f t="shared" ca="1" si="786"/>
        <v>0.25342487234527844</v>
      </c>
      <c r="R9045">
        <f t="shared" ca="1" si="787"/>
        <v>8.4291079619061043E-2</v>
      </c>
      <c r="AH9045">
        <f t="shared" ca="1" si="788"/>
        <v>19.213896550443614</v>
      </c>
      <c r="AI9045">
        <f t="shared" ca="1" si="789"/>
        <v>0.52610791719660621</v>
      </c>
      <c r="AX9045">
        <f t="shared" ca="1" si="790"/>
        <v>0.43221006782331745</v>
      </c>
    </row>
    <row r="9046" spans="1:50">
      <c r="A9046">
        <f t="shared" ca="1" si="786"/>
        <v>0.51862088364910242</v>
      </c>
      <c r="R9046">
        <f t="shared" ca="1" si="787"/>
        <v>-1.2753269766762563</v>
      </c>
      <c r="AH9046">
        <f t="shared" ca="1" si="788"/>
        <v>39.407219676974101</v>
      </c>
      <c r="AI9046">
        <f t="shared" ca="1" si="789"/>
        <v>0.94389650251405766</v>
      </c>
      <c r="AX9046">
        <f t="shared" ca="1" si="790"/>
        <v>3.0633837386385059</v>
      </c>
    </row>
    <row r="9047" spans="1:50">
      <c r="A9047">
        <f t="shared" ca="1" si="786"/>
        <v>3.8949940158773511E-2</v>
      </c>
      <c r="R9047">
        <f t="shared" ca="1" si="787"/>
        <v>0.98499961884303189</v>
      </c>
      <c r="AH9047">
        <f t="shared" ca="1" si="788"/>
        <v>10.538685709064772</v>
      </c>
      <c r="AI9047">
        <f t="shared" ca="1" si="789"/>
        <v>0.22140233721601565</v>
      </c>
      <c r="AX9047">
        <f t="shared" ca="1" si="790"/>
        <v>3.1675247730527341</v>
      </c>
    </row>
    <row r="9048" spans="1:50">
      <c r="A9048">
        <f t="shared" ca="1" si="786"/>
        <v>0.80483941740051168</v>
      </c>
      <c r="R9048">
        <f t="shared" ca="1" si="787"/>
        <v>-1.1966201657474629</v>
      </c>
      <c r="AH9048">
        <f t="shared" ca="1" si="788"/>
        <v>26.277821986173404</v>
      </c>
      <c r="AI9048">
        <f t="shared" ca="1" si="789"/>
        <v>0.71862913514016102</v>
      </c>
      <c r="AX9048">
        <f t="shared" ca="1" si="790"/>
        <v>3.7986695372457135</v>
      </c>
    </row>
    <row r="9049" spans="1:50">
      <c r="A9049">
        <f t="shared" ca="1" si="786"/>
        <v>0.88665771398622306</v>
      </c>
      <c r="R9049">
        <f t="shared" ca="1" si="787"/>
        <v>0.67628735979619137</v>
      </c>
      <c r="AH9049">
        <f t="shared" ca="1" si="788"/>
        <v>7.4759984118177361</v>
      </c>
      <c r="AI9049">
        <f t="shared" ca="1" si="789"/>
        <v>0.11178110450700263</v>
      </c>
      <c r="AX9049">
        <f t="shared" ca="1" si="790"/>
        <v>0.17148358760031038</v>
      </c>
    </row>
    <row r="9050" spans="1:50">
      <c r="A9050">
        <f t="shared" ca="1" si="786"/>
        <v>0.74516595601391467</v>
      </c>
      <c r="R9050">
        <f t="shared" ca="1" si="787"/>
        <v>1.1371287246458868</v>
      </c>
      <c r="AH9050">
        <f t="shared" ca="1" si="788"/>
        <v>9.589368695876578</v>
      </c>
      <c r="AI9050">
        <f t="shared" ca="1" si="789"/>
        <v>0.18391198397091535</v>
      </c>
      <c r="AX9050">
        <f t="shared" ca="1" si="790"/>
        <v>2.4535309661999118</v>
      </c>
    </row>
    <row r="9051" spans="1:50">
      <c r="A9051">
        <f t="shared" ca="1" si="786"/>
        <v>0.30165383673126711</v>
      </c>
      <c r="R9051">
        <f t="shared" ca="1" si="787"/>
        <v>-0.2057734295745039</v>
      </c>
      <c r="AH9051">
        <f t="shared" ca="1" si="788"/>
        <v>24.813763896560822</v>
      </c>
      <c r="AI9051">
        <f t="shared" ca="1" si="789"/>
        <v>0.68282675547090843</v>
      </c>
      <c r="AX9051">
        <f t="shared" ca="1" si="790"/>
        <v>1.0459204442869159</v>
      </c>
    </row>
    <row r="9052" spans="1:50">
      <c r="A9052">
        <f t="shared" ca="1" si="786"/>
        <v>0.85519493030401783</v>
      </c>
      <c r="R9052">
        <f t="shared" ca="1" si="787"/>
        <v>0.14800635070784729</v>
      </c>
      <c r="AH9052">
        <f t="shared" ca="1" si="788"/>
        <v>3.1334973692502324</v>
      </c>
      <c r="AI9052">
        <f t="shared" ca="1" si="789"/>
        <v>1.9637611526196252E-2</v>
      </c>
      <c r="AX9052">
        <f t="shared" ca="1" si="790"/>
        <v>0.36675384556635021</v>
      </c>
    </row>
    <row r="9053" spans="1:50">
      <c r="A9053">
        <f t="shared" ca="1" si="786"/>
        <v>0.20504562103956969</v>
      </c>
      <c r="R9053">
        <f t="shared" ca="1" si="787"/>
        <v>0.40433888356988446</v>
      </c>
      <c r="AH9053">
        <f t="shared" ca="1" si="788"/>
        <v>23.2278905881474</v>
      </c>
      <c r="AI9053">
        <f t="shared" ca="1" si="789"/>
        <v>0.64162707881989678</v>
      </c>
      <c r="AX9053">
        <f t="shared" ca="1" si="790"/>
        <v>1.4196199056911609</v>
      </c>
    </row>
    <row r="9054" spans="1:50">
      <c r="A9054">
        <f t="shared" ca="1" si="786"/>
        <v>0.56065553781746458</v>
      </c>
      <c r="R9054">
        <f t="shared" ca="1" si="787"/>
        <v>-0.15660542305505445</v>
      </c>
      <c r="AH9054">
        <f t="shared" ca="1" si="788"/>
        <v>11.068164027503123</v>
      </c>
      <c r="AI9054">
        <f t="shared" ca="1" si="789"/>
        <v>0.24215607390529903</v>
      </c>
      <c r="AX9054">
        <f t="shared" ca="1" si="790"/>
        <v>1.5904215878256895</v>
      </c>
    </row>
    <row r="9055" spans="1:50">
      <c r="A9055">
        <f t="shared" ca="1" si="786"/>
        <v>0.98345066448126406</v>
      </c>
      <c r="R9055">
        <f t="shared" ca="1" si="787"/>
        <v>5.2602121105057145E-2</v>
      </c>
      <c r="AH9055">
        <f t="shared" ca="1" si="788"/>
        <v>38.162614004804809</v>
      </c>
      <c r="AI9055">
        <f t="shared" ca="1" si="789"/>
        <v>0.92993814640037842</v>
      </c>
      <c r="AX9055">
        <f t="shared" ca="1" si="790"/>
        <v>3.096896035697799</v>
      </c>
    </row>
    <row r="9056" spans="1:50">
      <c r="A9056">
        <f t="shared" ca="1" si="786"/>
        <v>3.6453152628197705E-2</v>
      </c>
      <c r="R9056">
        <f t="shared" ca="1" si="787"/>
        <v>-1.4630122642552508</v>
      </c>
      <c r="AH9056">
        <f t="shared" ca="1" si="788"/>
        <v>26.393753698349407</v>
      </c>
      <c r="AI9056">
        <f t="shared" ca="1" si="789"/>
        <v>0.72137256777290382</v>
      </c>
      <c r="AX9056">
        <f t="shared" ca="1" si="790"/>
        <v>0.70745627971110159</v>
      </c>
    </row>
    <row r="9057" spans="1:50">
      <c r="A9057">
        <f t="shared" ca="1" si="786"/>
        <v>0.34230947843091786</v>
      </c>
      <c r="R9057">
        <f t="shared" ca="1" si="787"/>
        <v>-1.1719004173378846</v>
      </c>
      <c r="AH9057">
        <f t="shared" ca="1" si="788"/>
        <v>12.474897037824938</v>
      </c>
      <c r="AI9057">
        <f t="shared" ca="1" si="789"/>
        <v>0.29593332383908022</v>
      </c>
      <c r="AX9057">
        <f t="shared" ca="1" si="790"/>
        <v>0.62150275515290698</v>
      </c>
    </row>
    <row r="9058" spans="1:50">
      <c r="A9058">
        <f t="shared" ca="1" si="786"/>
        <v>0.73767244193523163</v>
      </c>
      <c r="R9058">
        <f t="shared" ca="1" si="787"/>
        <v>0.99583798024842363</v>
      </c>
      <c r="AH9058">
        <f t="shared" ca="1" si="788"/>
        <v>26.823643460008288</v>
      </c>
      <c r="AI9058">
        <f t="shared" ca="1" si="789"/>
        <v>0.73142824876559165</v>
      </c>
      <c r="AX9058">
        <f t="shared" ca="1" si="790"/>
        <v>3.0123236873010275</v>
      </c>
    </row>
    <row r="9059" spans="1:50">
      <c r="A9059">
        <f t="shared" ca="1" si="786"/>
        <v>0.1068428666422041</v>
      </c>
      <c r="R9059">
        <f t="shared" ca="1" si="787"/>
        <v>-0.27778308375595195</v>
      </c>
      <c r="AH9059">
        <f t="shared" ca="1" si="788"/>
        <v>28.926801068716472</v>
      </c>
      <c r="AI9059">
        <f t="shared" ca="1" si="789"/>
        <v>0.77796014340127539</v>
      </c>
      <c r="AX9059">
        <f t="shared" ca="1" si="790"/>
        <v>4.2363711603689413</v>
      </c>
    </row>
    <row r="9060" spans="1:50">
      <c r="A9060">
        <f t="shared" ca="1" si="786"/>
        <v>0.9909111462585749</v>
      </c>
      <c r="R9060">
        <f t="shared" ca="1" si="787"/>
        <v>8.0214770238831057E-2</v>
      </c>
      <c r="AH9060">
        <f t="shared" ca="1" si="788"/>
        <v>15.26459561981158</v>
      </c>
      <c r="AI9060">
        <f t="shared" ca="1" si="789"/>
        <v>0.39672584127239363</v>
      </c>
      <c r="AX9060">
        <f t="shared" ca="1" si="790"/>
        <v>2.1217647858883479</v>
      </c>
    </row>
    <row r="9061" spans="1:50">
      <c r="A9061">
        <f t="shared" ca="1" si="786"/>
        <v>0.14184663824724386</v>
      </c>
      <c r="R9061">
        <f t="shared" ca="1" si="787"/>
        <v>-0.83779119476818131</v>
      </c>
      <c r="AH9061">
        <f t="shared" ca="1" si="788"/>
        <v>19.296023847404332</v>
      </c>
      <c r="AI9061">
        <f t="shared" ca="1" si="789"/>
        <v>0.5286329242104183</v>
      </c>
      <c r="AX9061">
        <f t="shared" ca="1" si="790"/>
        <v>1.4825517298207092</v>
      </c>
    </row>
    <row r="9062" spans="1:50">
      <c r="A9062">
        <f t="shared" ca="1" si="786"/>
        <v>0.10895914298985609</v>
      </c>
      <c r="R9062">
        <f t="shared" ca="1" si="787"/>
        <v>-0.56664002592113982</v>
      </c>
      <c r="AH9062">
        <f t="shared" ca="1" si="788"/>
        <v>31.217413668389931</v>
      </c>
      <c r="AI9062">
        <f t="shared" ca="1" si="789"/>
        <v>0.82360722534780728</v>
      </c>
      <c r="AX9062">
        <f t="shared" ca="1" si="790"/>
        <v>1.0869609041708217</v>
      </c>
    </row>
    <row r="9063" spans="1:50">
      <c r="A9063">
        <f t="shared" ca="1" si="786"/>
        <v>0.83766401176665906</v>
      </c>
      <c r="R9063">
        <f t="shared" ca="1" si="787"/>
        <v>0.34629193256552299</v>
      </c>
      <c r="AH9063">
        <f t="shared" ca="1" si="788"/>
        <v>43.955469711606654</v>
      </c>
      <c r="AI9063">
        <f t="shared" ca="1" si="789"/>
        <v>0.98173182679634774</v>
      </c>
      <c r="AX9063">
        <f t="shared" ca="1" si="790"/>
        <v>0.587384622454723</v>
      </c>
    </row>
    <row r="9064" spans="1:50">
      <c r="A9064">
        <f t="shared" ca="1" si="786"/>
        <v>0.80829015935938431</v>
      </c>
      <c r="R9064">
        <f t="shared" ca="1" si="787"/>
        <v>0.74251229592843238</v>
      </c>
      <c r="AH9064">
        <f t="shared" ca="1" si="788"/>
        <v>11.46326290474552</v>
      </c>
      <c r="AI9064">
        <f t="shared" ca="1" si="789"/>
        <v>0.25745994702561859</v>
      </c>
      <c r="AX9064">
        <f t="shared" ca="1" si="790"/>
        <v>4.2498571882810925</v>
      </c>
    </row>
    <row r="9065" spans="1:50">
      <c r="A9065">
        <f t="shared" ca="1" si="786"/>
        <v>9.5246458062750339E-2</v>
      </c>
      <c r="R9065">
        <f t="shared" ca="1" si="787"/>
        <v>1.2133184867773477</v>
      </c>
      <c r="AH9065">
        <f t="shared" ca="1" si="788"/>
        <v>13.757598556435283</v>
      </c>
      <c r="AI9065">
        <f t="shared" ca="1" si="789"/>
        <v>0.34324416880174891</v>
      </c>
      <c r="AX9065">
        <f t="shared" ca="1" si="790"/>
        <v>7.5551475305378162</v>
      </c>
    </row>
    <row r="9066" spans="1:50">
      <c r="A9066">
        <f t="shared" ca="1" si="786"/>
        <v>0.9276324039582462</v>
      </c>
      <c r="R9066">
        <f t="shared" ca="1" si="787"/>
        <v>3.4108613743190158E-2</v>
      </c>
      <c r="AH9066">
        <f t="shared" ca="1" si="788"/>
        <v>24.17819948187141</v>
      </c>
      <c r="AI9066">
        <f t="shared" ca="1" si="789"/>
        <v>0.66661730900098704</v>
      </c>
      <c r="AX9066">
        <f t="shared" ca="1" si="790"/>
        <v>8.864749642902052E-2</v>
      </c>
    </row>
    <row r="9067" spans="1:50">
      <c r="A9067">
        <f t="shared" ca="1" si="786"/>
        <v>0.75912141983185011</v>
      </c>
      <c r="R9067">
        <f t="shared" ca="1" si="787"/>
        <v>-0.67722585758510589</v>
      </c>
      <c r="AH9067">
        <f t="shared" ca="1" si="788"/>
        <v>30.448910149267181</v>
      </c>
      <c r="AI9067">
        <f t="shared" ca="1" si="789"/>
        <v>0.80887744282428609</v>
      </c>
      <c r="AX9067">
        <f t="shared" ca="1" si="790"/>
        <v>0.18022550367781334</v>
      </c>
    </row>
    <row r="9068" spans="1:50">
      <c r="A9068">
        <f t="shared" ca="1" si="786"/>
        <v>0.24675270508960012</v>
      </c>
      <c r="R9068">
        <f t="shared" ca="1" si="787"/>
        <v>-1.5462802637024688</v>
      </c>
      <c r="AH9068">
        <f t="shared" ca="1" si="788"/>
        <v>22.531550970177527</v>
      </c>
      <c r="AI9068">
        <f t="shared" ca="1" si="789"/>
        <v>0.62274215394802246</v>
      </c>
      <c r="AX9068">
        <f t="shared" ca="1" si="790"/>
        <v>1.0518332403138879</v>
      </c>
    </row>
    <row r="9069" spans="1:50">
      <c r="A9069">
        <f t="shared" ca="1" si="786"/>
        <v>0.57854988053990841</v>
      </c>
      <c r="R9069">
        <f t="shared" ca="1" si="787"/>
        <v>1.0272787815183873</v>
      </c>
      <c r="AH9069">
        <f t="shared" ca="1" si="788"/>
        <v>20.179908310640716</v>
      </c>
      <c r="AI9069">
        <f t="shared" ca="1" si="789"/>
        <v>0.55538106581910274</v>
      </c>
      <c r="AX9069">
        <f t="shared" ca="1" si="790"/>
        <v>1.6726452975866632</v>
      </c>
    </row>
    <row r="9070" spans="1:50">
      <c r="A9070">
        <f t="shared" ca="1" si="786"/>
        <v>5.8606259271389849E-2</v>
      </c>
      <c r="R9070">
        <f t="shared" ca="1" si="787"/>
        <v>1.4154788485066279</v>
      </c>
      <c r="AH9070">
        <f t="shared" ca="1" si="788"/>
        <v>16.113261271907</v>
      </c>
      <c r="AI9070">
        <f t="shared" ca="1" si="789"/>
        <v>0.42584446918698105</v>
      </c>
      <c r="AX9070">
        <f t="shared" ca="1" si="790"/>
        <v>1.7481308145575294</v>
      </c>
    </row>
    <row r="9071" spans="1:50">
      <c r="A9071">
        <f t="shared" ca="1" si="786"/>
        <v>0.631995327533728</v>
      </c>
      <c r="R9071">
        <f t="shared" ca="1" si="787"/>
        <v>0.80280554398068105</v>
      </c>
      <c r="AH9071">
        <f t="shared" ca="1" si="788"/>
        <v>39.093891492734514</v>
      </c>
      <c r="AI9071">
        <f t="shared" ca="1" si="789"/>
        <v>0.94052839861387572</v>
      </c>
      <c r="AX9071">
        <f t="shared" ca="1" si="790"/>
        <v>1.6180878655052613</v>
      </c>
    </row>
    <row r="9072" spans="1:50">
      <c r="A9072">
        <f t="shared" ca="1" si="786"/>
        <v>0.95670252543839007</v>
      </c>
      <c r="R9072">
        <f t="shared" ca="1" si="787"/>
        <v>-2.5182390688931466</v>
      </c>
      <c r="AH9072">
        <f t="shared" ca="1" si="788"/>
        <v>22.680946213688678</v>
      </c>
      <c r="AI9072">
        <f t="shared" ca="1" si="789"/>
        <v>0.62683465011031458</v>
      </c>
      <c r="AX9072">
        <f t="shared" ca="1" si="790"/>
        <v>11.098522835179113</v>
      </c>
    </row>
    <row r="9073" spans="1:50">
      <c r="A9073">
        <f t="shared" ca="1" si="786"/>
        <v>7.3024527037531928E-2</v>
      </c>
      <c r="R9073">
        <f t="shared" ca="1" si="787"/>
        <v>-0.36577251972440505</v>
      </c>
      <c r="AH9073">
        <f t="shared" ca="1" si="788"/>
        <v>9.7762373471325805</v>
      </c>
      <c r="AI9073">
        <f t="shared" ca="1" si="789"/>
        <v>0.19114963333493973</v>
      </c>
      <c r="AX9073">
        <f t="shared" ca="1" si="790"/>
        <v>0.31094704936018308</v>
      </c>
    </row>
    <row r="9074" spans="1:50">
      <c r="A9074">
        <f t="shared" ca="1" si="786"/>
        <v>0.55540779332183821</v>
      </c>
      <c r="R9074">
        <f t="shared" ca="1" si="787"/>
        <v>-1.3180525752728014</v>
      </c>
      <c r="AH9074">
        <f t="shared" ca="1" si="788"/>
        <v>21.055265541721617</v>
      </c>
      <c r="AI9074">
        <f t="shared" ca="1" si="789"/>
        <v>0.58110117356987601</v>
      </c>
      <c r="AX9074">
        <f t="shared" ca="1" si="790"/>
        <v>0.82737120042264189</v>
      </c>
    </row>
    <row r="9075" spans="1:50">
      <c r="A9075">
        <f t="shared" ca="1" si="786"/>
        <v>0.14435198409701544</v>
      </c>
      <c r="R9075">
        <f t="shared" ca="1" si="787"/>
        <v>1.5244756367549595</v>
      </c>
      <c r="AH9075">
        <f t="shared" ca="1" si="788"/>
        <v>12.695020751582263</v>
      </c>
      <c r="AI9075">
        <f t="shared" ca="1" si="789"/>
        <v>0.30416926163756108</v>
      </c>
      <c r="AX9075">
        <f t="shared" ca="1" si="790"/>
        <v>1.3001999501872683</v>
      </c>
    </row>
    <row r="9076" spans="1:50">
      <c r="A9076">
        <f t="shared" ca="1" si="786"/>
        <v>0.26522143475314541</v>
      </c>
      <c r="R9076">
        <f t="shared" ca="1" si="787"/>
        <v>-2.0218008357390023</v>
      </c>
      <c r="AH9076">
        <f t="shared" ca="1" si="788"/>
        <v>25.25086301859367</v>
      </c>
      <c r="AI9076">
        <f t="shared" ca="1" si="789"/>
        <v>0.69374010933779273</v>
      </c>
      <c r="AX9076">
        <f t="shared" ca="1" si="790"/>
        <v>2.1238390521661383</v>
      </c>
    </row>
    <row r="9077" spans="1:50">
      <c r="A9077">
        <f t="shared" ca="1" si="786"/>
        <v>0.334560892170918</v>
      </c>
      <c r="R9077">
        <f t="shared" ca="1" si="787"/>
        <v>1.3130903447565623</v>
      </c>
      <c r="AH9077">
        <f t="shared" ca="1" si="788"/>
        <v>14.440793677761341</v>
      </c>
      <c r="AI9077">
        <f t="shared" ca="1" si="789"/>
        <v>0.3677714228662311</v>
      </c>
      <c r="AX9077">
        <f t="shared" ca="1" si="790"/>
        <v>4.3740696656248437</v>
      </c>
    </row>
    <row r="9078" spans="1:50">
      <c r="A9078">
        <f t="shared" ca="1" si="786"/>
        <v>0.9847689952161307</v>
      </c>
      <c r="R9078">
        <f t="shared" ca="1" si="787"/>
        <v>-1.7659959491443142</v>
      </c>
      <c r="AH9078">
        <f t="shared" ca="1" si="788"/>
        <v>13.984458124811631</v>
      </c>
      <c r="AI9078">
        <f t="shared" ca="1" si="789"/>
        <v>0.35144037171827669</v>
      </c>
      <c r="AX9078">
        <f t="shared" ca="1" si="790"/>
        <v>0.36339800179739795</v>
      </c>
    </row>
    <row r="9079" spans="1:50">
      <c r="A9079">
        <f t="shared" ca="1" si="786"/>
        <v>0.50390854874258151</v>
      </c>
      <c r="R9079">
        <f t="shared" ca="1" si="787"/>
        <v>0.93519182866770389</v>
      </c>
      <c r="AH9079">
        <f t="shared" ca="1" si="788"/>
        <v>10.210356481341414</v>
      </c>
      <c r="AI9079">
        <f t="shared" ca="1" si="789"/>
        <v>0.20839213432903547</v>
      </c>
      <c r="AX9079">
        <f t="shared" ca="1" si="790"/>
        <v>2.1010045051944277</v>
      </c>
    </row>
    <row r="9080" spans="1:50">
      <c r="A9080">
        <f t="shared" ca="1" si="786"/>
        <v>0.84114714889586673</v>
      </c>
      <c r="R9080">
        <f t="shared" ca="1" si="787"/>
        <v>-4.5543556995431222E-2</v>
      </c>
      <c r="AH9080">
        <f t="shared" ca="1" si="788"/>
        <v>15.999461356831105</v>
      </c>
      <c r="AI9080">
        <f t="shared" ca="1" si="789"/>
        <v>0.42198168598718944</v>
      </c>
      <c r="AX9080">
        <f t="shared" ca="1" si="790"/>
        <v>4.1878232017835737</v>
      </c>
    </row>
    <row r="9081" spans="1:50">
      <c r="A9081">
        <f t="shared" ca="1" si="786"/>
        <v>0.63077584635283734</v>
      </c>
      <c r="R9081">
        <f t="shared" ca="1" si="787"/>
        <v>0.6130910764002121</v>
      </c>
      <c r="AH9081">
        <f t="shared" ca="1" si="788"/>
        <v>29.42552694224991</v>
      </c>
      <c r="AI9081">
        <f t="shared" ca="1" si="789"/>
        <v>0.78834552919795786</v>
      </c>
      <c r="AX9081">
        <f t="shared" ca="1" si="790"/>
        <v>3.8256446721524391</v>
      </c>
    </row>
    <row r="9082" spans="1:50">
      <c r="A9082">
        <f t="shared" ca="1" si="786"/>
        <v>0.98085471922821121</v>
      </c>
      <c r="R9082">
        <f t="shared" ca="1" si="787"/>
        <v>0.90127044087607333</v>
      </c>
      <c r="AH9082">
        <f t="shared" ca="1" si="788"/>
        <v>40.093075062610858</v>
      </c>
      <c r="AI9082">
        <f t="shared" ca="1" si="789"/>
        <v>0.95092641914246856</v>
      </c>
      <c r="AX9082">
        <f t="shared" ca="1" si="790"/>
        <v>0.76908380901338036</v>
      </c>
    </row>
    <row r="9083" spans="1:50">
      <c r="A9083">
        <f t="shared" ca="1" si="786"/>
        <v>2.0122220563813742E-2</v>
      </c>
      <c r="R9083">
        <f t="shared" ca="1" si="787"/>
        <v>0.20262618887034259</v>
      </c>
      <c r="AH9083">
        <f t="shared" ca="1" si="788"/>
        <v>31.263945216165958</v>
      </c>
      <c r="AI9083">
        <f t="shared" ca="1" si="789"/>
        <v>0.82448012556858474</v>
      </c>
      <c r="AX9083">
        <f t="shared" ca="1" si="790"/>
        <v>3.721178061481079</v>
      </c>
    </row>
    <row r="9084" spans="1:50">
      <c r="A9084">
        <f t="shared" ca="1" si="786"/>
        <v>0.43631979913140007</v>
      </c>
      <c r="R9084">
        <f t="shared" ca="1" si="787"/>
        <v>-5.8454535350460746E-2</v>
      </c>
      <c r="AH9084">
        <f t="shared" ca="1" si="788"/>
        <v>10.106663413592031</v>
      </c>
      <c r="AI9084">
        <f t="shared" ca="1" si="789"/>
        <v>0.2042608480017819</v>
      </c>
      <c r="AX9084">
        <f t="shared" ca="1" si="790"/>
        <v>2.4818305427234137</v>
      </c>
    </row>
    <row r="9085" spans="1:50">
      <c r="A9085">
        <f t="shared" ca="1" si="786"/>
        <v>0.84671197646492502</v>
      </c>
      <c r="R9085">
        <f t="shared" ca="1" si="787"/>
        <v>0.19185888998139902</v>
      </c>
      <c r="AH9085">
        <f t="shared" ca="1" si="788"/>
        <v>15.80209548329141</v>
      </c>
      <c r="AI9085">
        <f t="shared" ca="1" si="789"/>
        <v>0.41525166333304098</v>
      </c>
      <c r="AX9085">
        <f t="shared" ca="1" si="790"/>
        <v>1.227722466889543</v>
      </c>
    </row>
    <row r="9086" spans="1:50">
      <c r="A9086">
        <f t="shared" ca="1" si="786"/>
        <v>0.43794291048207767</v>
      </c>
      <c r="R9086">
        <f t="shared" ca="1" si="787"/>
        <v>0.35158528391192695</v>
      </c>
      <c r="AH9086">
        <f t="shared" ca="1" si="788"/>
        <v>40.944299452765243</v>
      </c>
      <c r="AI9086">
        <f t="shared" ca="1" si="789"/>
        <v>0.95899714379940604</v>
      </c>
      <c r="AX9086">
        <f t="shared" ca="1" si="790"/>
        <v>0.68824947918724411</v>
      </c>
    </row>
    <row r="9087" spans="1:50">
      <c r="A9087">
        <f t="shared" ca="1" si="786"/>
        <v>0.79802016170648904</v>
      </c>
      <c r="R9087">
        <f t="shared" ca="1" si="787"/>
        <v>-0.33779888618132503</v>
      </c>
      <c r="AH9087">
        <f t="shared" ca="1" si="788"/>
        <v>2.772609894517855</v>
      </c>
      <c r="AI9087">
        <f t="shared" ca="1" si="789"/>
        <v>1.5374731254356622E-2</v>
      </c>
      <c r="AX9087">
        <f t="shared" ca="1" si="790"/>
        <v>3.5719022752320901</v>
      </c>
    </row>
    <row r="9088" spans="1:50">
      <c r="A9088">
        <f t="shared" ca="1" si="786"/>
        <v>6.8449813960066552E-2</v>
      </c>
      <c r="R9088">
        <f t="shared" ca="1" si="787"/>
        <v>-0.57278224427711144</v>
      </c>
      <c r="AH9088">
        <f t="shared" ca="1" si="788"/>
        <v>8.4052969415148713</v>
      </c>
      <c r="AI9088">
        <f t="shared" ca="1" si="789"/>
        <v>0.14129803335007851</v>
      </c>
      <c r="AX9088">
        <f t="shared" ca="1" si="790"/>
        <v>0.96642829004080133</v>
      </c>
    </row>
    <row r="9089" spans="1:50">
      <c r="A9089">
        <f t="shared" ca="1" si="786"/>
        <v>0.20232863014849434</v>
      </c>
      <c r="R9089">
        <f t="shared" ca="1" si="787"/>
        <v>-1.4333707438143579</v>
      </c>
      <c r="AH9089">
        <f t="shared" ca="1" si="788"/>
        <v>8.2469346532201993</v>
      </c>
      <c r="AI9089">
        <f t="shared" ca="1" si="789"/>
        <v>0.13602386234896835</v>
      </c>
      <c r="AX9089">
        <f t="shared" ca="1" si="790"/>
        <v>1.719247988846303</v>
      </c>
    </row>
    <row r="9090" spans="1:50">
      <c r="A9090">
        <f t="shared" ca="1" si="786"/>
        <v>0.13678949219274095</v>
      </c>
      <c r="R9090">
        <f t="shared" ca="1" si="787"/>
        <v>-1.2105888848077864</v>
      </c>
      <c r="AH9090">
        <f t="shared" ca="1" si="788"/>
        <v>11.000408199981408</v>
      </c>
      <c r="AI9090">
        <f t="shared" ca="1" si="789"/>
        <v>0.2395159197159612</v>
      </c>
      <c r="AX9090">
        <f t="shared" ca="1" si="790"/>
        <v>11.057346445793019</v>
      </c>
    </row>
    <row r="9091" spans="1:50">
      <c r="A9091">
        <f t="shared" ref="A9091:A9154" ca="1" si="791">RAND()</f>
        <v>0.39221902381426088</v>
      </c>
      <c r="R9091">
        <f t="shared" ref="R9091:R9154" ca="1" si="792">_xlfn.NORM.INV(RAND(),0,1)</f>
        <v>0.41210735040445207</v>
      </c>
      <c r="AH9091">
        <f t="shared" ref="AH9091:AH9154" ca="1" si="793">IF(AI9091&lt;$AL$4,$AL$1+SQRT(AI9091*($AL$2-$AL$1)*($AL$3-$AL$1)),$AL$2-SQRT((1-AI9091)*($AL$2-$AL$1)*($AL$2-$AL$3)))</f>
        <v>12.121706511144772</v>
      </c>
      <c r="AI9091">
        <f t="shared" ref="AI9091:AI9154" ca="1" si="794">RAND()</f>
        <v>0.28261744118607379</v>
      </c>
      <c r="AX9091">
        <f t="shared" ref="AX9091:AX9154" ca="1" si="795">-LN(1-RAND())/$AW$2</f>
        <v>0.51385545225172491</v>
      </c>
    </row>
    <row r="9092" spans="1:50">
      <c r="A9092">
        <f t="shared" ca="1" si="791"/>
        <v>0.17965508187661339</v>
      </c>
      <c r="R9092">
        <f t="shared" ca="1" si="792"/>
        <v>-1.4698240045714559</v>
      </c>
      <c r="AH9092">
        <f t="shared" ca="1" si="793"/>
        <v>18.88127334921716</v>
      </c>
      <c r="AI9092">
        <f t="shared" ca="1" si="794"/>
        <v>0.51581242581692888</v>
      </c>
      <c r="AX9092">
        <f t="shared" ca="1" si="795"/>
        <v>2.4378337184502858</v>
      </c>
    </row>
    <row r="9093" spans="1:50">
      <c r="A9093">
        <f t="shared" ca="1" si="791"/>
        <v>0.96892810093243675</v>
      </c>
      <c r="R9093">
        <f t="shared" ca="1" si="792"/>
        <v>-1.1522113643455152</v>
      </c>
      <c r="AH9093">
        <f t="shared" ca="1" si="793"/>
        <v>21.040325337184775</v>
      </c>
      <c r="AI9093">
        <f t="shared" ca="1" si="794"/>
        <v>0.580668621711949</v>
      </c>
      <c r="AX9093">
        <f t="shared" ca="1" si="795"/>
        <v>1.5131669939012891</v>
      </c>
    </row>
    <row r="9094" spans="1:50">
      <c r="A9094">
        <f t="shared" ca="1" si="791"/>
        <v>0.58584090388098775</v>
      </c>
      <c r="R9094">
        <f t="shared" ca="1" si="792"/>
        <v>0.11474483549665888</v>
      </c>
      <c r="AH9094">
        <f t="shared" ca="1" si="793"/>
        <v>26.594374919388184</v>
      </c>
      <c r="AI9094">
        <f t="shared" ca="1" si="794"/>
        <v>0.72608835729291754</v>
      </c>
      <c r="AX9094">
        <f t="shared" ca="1" si="795"/>
        <v>0.11931506345924967</v>
      </c>
    </row>
    <row r="9095" spans="1:50">
      <c r="A9095">
        <f t="shared" ca="1" si="791"/>
        <v>0.92263607319215735</v>
      </c>
      <c r="R9095">
        <f t="shared" ca="1" si="792"/>
        <v>-1.4832554896879433E-2</v>
      </c>
      <c r="AH9095">
        <f t="shared" ca="1" si="793"/>
        <v>6.0496465275812188</v>
      </c>
      <c r="AI9095">
        <f t="shared" ca="1" si="794"/>
        <v>7.3196446217350997E-2</v>
      </c>
      <c r="AX9095">
        <f t="shared" ca="1" si="795"/>
        <v>1.2909861675782177</v>
      </c>
    </row>
    <row r="9096" spans="1:50">
      <c r="A9096">
        <f t="shared" ca="1" si="791"/>
        <v>0.30219524487013927</v>
      </c>
      <c r="R9096">
        <f t="shared" ca="1" si="792"/>
        <v>-0.400294611800735</v>
      </c>
      <c r="AH9096">
        <f t="shared" ca="1" si="793"/>
        <v>11.516470889985804</v>
      </c>
      <c r="AI9096">
        <f t="shared" ca="1" si="794"/>
        <v>0.25950899361934521</v>
      </c>
      <c r="AX9096">
        <f t="shared" ca="1" si="795"/>
        <v>3.0561442708134101</v>
      </c>
    </row>
    <row r="9097" spans="1:50">
      <c r="A9097">
        <f t="shared" ca="1" si="791"/>
        <v>0.44136173609501161</v>
      </c>
      <c r="R9097">
        <f t="shared" ca="1" si="792"/>
        <v>0.29222725781435205</v>
      </c>
      <c r="AH9097">
        <f t="shared" ca="1" si="793"/>
        <v>10.360160351528208</v>
      </c>
      <c r="AI9097">
        <f t="shared" ca="1" si="794"/>
        <v>0.2143415563217218</v>
      </c>
      <c r="AX9097">
        <f t="shared" ca="1" si="795"/>
        <v>2.7576647632234757E-2</v>
      </c>
    </row>
    <row r="9098" spans="1:50">
      <c r="A9098">
        <f t="shared" ca="1" si="791"/>
        <v>0.86797305535297231</v>
      </c>
      <c r="R9098">
        <f t="shared" ca="1" si="792"/>
        <v>1.5301168262875433</v>
      </c>
      <c r="AH9098">
        <f t="shared" ca="1" si="793"/>
        <v>31.19482967545245</v>
      </c>
      <c r="AI9098">
        <f t="shared" ca="1" si="794"/>
        <v>0.82318278453237814</v>
      </c>
      <c r="AX9098">
        <f t="shared" ca="1" si="795"/>
        <v>2.1648305568441613</v>
      </c>
    </row>
    <row r="9099" spans="1:50">
      <c r="A9099">
        <f t="shared" ca="1" si="791"/>
        <v>0.90436125347904106</v>
      </c>
      <c r="R9099">
        <f t="shared" ca="1" si="792"/>
        <v>-2.9814151236516186E-2</v>
      </c>
      <c r="AH9099">
        <f t="shared" ca="1" si="793"/>
        <v>22.053180966082184</v>
      </c>
      <c r="AI9099">
        <f t="shared" ca="1" si="794"/>
        <v>0.60948765294272444</v>
      </c>
      <c r="AX9099">
        <f t="shared" ca="1" si="795"/>
        <v>1.6208797084636259</v>
      </c>
    </row>
    <row r="9100" spans="1:50">
      <c r="A9100">
        <f t="shared" ca="1" si="791"/>
        <v>0.72439808829373453</v>
      </c>
      <c r="R9100">
        <f t="shared" ca="1" si="792"/>
        <v>1.9405931931437059</v>
      </c>
      <c r="AH9100">
        <f t="shared" ca="1" si="793"/>
        <v>26.367378652629082</v>
      </c>
      <c r="AI9100">
        <f t="shared" ca="1" si="794"/>
        <v>0.72074960412589417</v>
      </c>
      <c r="AX9100">
        <f t="shared" ca="1" si="795"/>
        <v>3.1387154587942621</v>
      </c>
    </row>
    <row r="9101" spans="1:50">
      <c r="A9101">
        <f t="shared" ca="1" si="791"/>
        <v>0.86335829581059231</v>
      </c>
      <c r="R9101">
        <f t="shared" ca="1" si="792"/>
        <v>0.11042282657101025</v>
      </c>
      <c r="AH9101">
        <f t="shared" ca="1" si="793"/>
        <v>13.468936765603573</v>
      </c>
      <c r="AI9101">
        <f t="shared" ca="1" si="794"/>
        <v>0.33274070948226497</v>
      </c>
      <c r="AX9101">
        <f t="shared" ca="1" si="795"/>
        <v>5.8466911851076082</v>
      </c>
    </row>
    <row r="9102" spans="1:50">
      <c r="A9102">
        <f t="shared" ca="1" si="791"/>
        <v>0.93873491996041969</v>
      </c>
      <c r="R9102">
        <f t="shared" ca="1" si="792"/>
        <v>0.16294842284009631</v>
      </c>
      <c r="AH9102">
        <f t="shared" ca="1" si="793"/>
        <v>12.670125158722648</v>
      </c>
      <c r="AI9102">
        <f t="shared" ca="1" si="794"/>
        <v>0.30324022216728408</v>
      </c>
      <c r="AX9102">
        <f t="shared" ca="1" si="795"/>
        <v>2.6637862584371197</v>
      </c>
    </row>
    <row r="9103" spans="1:50">
      <c r="A9103">
        <f t="shared" ca="1" si="791"/>
        <v>0.64410789864222262</v>
      </c>
      <c r="R9103">
        <f t="shared" ca="1" si="792"/>
        <v>-0.89889425381439159</v>
      </c>
      <c r="AH9103">
        <f t="shared" ca="1" si="793"/>
        <v>15.123692089298281</v>
      </c>
      <c r="AI9103">
        <f t="shared" ca="1" si="794"/>
        <v>0.39182157325896227</v>
      </c>
      <c r="AX9103">
        <f t="shared" ca="1" si="795"/>
        <v>2.9647507776619606</v>
      </c>
    </row>
    <row r="9104" spans="1:50">
      <c r="A9104">
        <f t="shared" ca="1" si="791"/>
        <v>0.32145551066511624</v>
      </c>
      <c r="R9104">
        <f t="shared" ca="1" si="792"/>
        <v>1.2316150673457305</v>
      </c>
      <c r="AH9104">
        <f t="shared" ca="1" si="793"/>
        <v>13.642925095479029</v>
      </c>
      <c r="AI9104">
        <f t="shared" ca="1" si="794"/>
        <v>0.33908155219352565</v>
      </c>
      <c r="AX9104">
        <f t="shared" ca="1" si="795"/>
        <v>0.66642311431846712</v>
      </c>
    </row>
    <row r="9105" spans="1:50">
      <c r="A9105">
        <f t="shared" ca="1" si="791"/>
        <v>0.55877821738439759</v>
      </c>
      <c r="R9105">
        <f t="shared" ca="1" si="792"/>
        <v>-0.47645740094595562</v>
      </c>
      <c r="AH9105">
        <f t="shared" ca="1" si="793"/>
        <v>17.20161788183762</v>
      </c>
      <c r="AI9105">
        <f t="shared" ca="1" si="794"/>
        <v>0.46213306521550324</v>
      </c>
      <c r="AX9105">
        <f t="shared" ca="1" si="795"/>
        <v>0.72335356893154523</v>
      </c>
    </row>
    <row r="9106" spans="1:50">
      <c r="A9106">
        <f t="shared" ca="1" si="791"/>
        <v>0.85869679504372509</v>
      </c>
      <c r="R9106">
        <f t="shared" ca="1" si="792"/>
        <v>1.4654015354246563</v>
      </c>
      <c r="AH9106">
        <f t="shared" ca="1" si="793"/>
        <v>33.678085997471896</v>
      </c>
      <c r="AI9106">
        <f t="shared" ca="1" si="794"/>
        <v>0.86679756164703847</v>
      </c>
      <c r="AX9106">
        <f t="shared" ca="1" si="795"/>
        <v>0.95372385830644058</v>
      </c>
    </row>
    <row r="9107" spans="1:50">
      <c r="A9107">
        <f t="shared" ca="1" si="791"/>
        <v>0.93976037690545944</v>
      </c>
      <c r="R9107">
        <f t="shared" ca="1" si="792"/>
        <v>-1.1944344656294523</v>
      </c>
      <c r="AH9107">
        <f t="shared" ca="1" si="793"/>
        <v>8.9515725017766972</v>
      </c>
      <c r="AI9107">
        <f t="shared" ca="1" si="794"/>
        <v>0.16026130050912946</v>
      </c>
      <c r="AX9107">
        <f t="shared" ca="1" si="795"/>
        <v>2.1448106356358547</v>
      </c>
    </row>
    <row r="9108" spans="1:50">
      <c r="A9108">
        <f t="shared" ca="1" si="791"/>
        <v>0.85223633427801271</v>
      </c>
      <c r="R9108">
        <f t="shared" ca="1" si="792"/>
        <v>-0.33633970286675918</v>
      </c>
      <c r="AH9108">
        <f t="shared" ca="1" si="793"/>
        <v>13.264776631224429</v>
      </c>
      <c r="AI9108">
        <f t="shared" ca="1" si="794"/>
        <v>0.32526168202308259</v>
      </c>
      <c r="AX9108">
        <f t="shared" ca="1" si="795"/>
        <v>0.6187026828938621</v>
      </c>
    </row>
    <row r="9109" spans="1:50">
      <c r="A9109">
        <f t="shared" ca="1" si="791"/>
        <v>0.74489919121748016</v>
      </c>
      <c r="R9109">
        <f t="shared" ca="1" si="792"/>
        <v>-1.6770199701144641</v>
      </c>
      <c r="AH9109">
        <f t="shared" ca="1" si="793"/>
        <v>18.604157065850995</v>
      </c>
      <c r="AI9109">
        <f t="shared" ca="1" si="794"/>
        <v>0.50715052322712295</v>
      </c>
      <c r="AX9109">
        <f t="shared" ca="1" si="795"/>
        <v>1.5124978629122838</v>
      </c>
    </row>
    <row r="9110" spans="1:50">
      <c r="A9110">
        <f t="shared" ca="1" si="791"/>
        <v>0.46685244518853874</v>
      </c>
      <c r="R9110">
        <f t="shared" ca="1" si="792"/>
        <v>0.78380155980301636</v>
      </c>
      <c r="AH9110">
        <f t="shared" ca="1" si="793"/>
        <v>28.514799653457256</v>
      </c>
      <c r="AI9110">
        <f t="shared" ca="1" si="794"/>
        <v>0.76919308303445977</v>
      </c>
      <c r="AX9110">
        <f t="shared" ca="1" si="795"/>
        <v>8.6393595247022752</v>
      </c>
    </row>
    <row r="9111" spans="1:50">
      <c r="A9111">
        <f t="shared" ca="1" si="791"/>
        <v>0.39654817505123618</v>
      </c>
      <c r="R9111">
        <f t="shared" ca="1" si="792"/>
        <v>-0.44927917366507497</v>
      </c>
      <c r="AH9111">
        <f t="shared" ca="1" si="793"/>
        <v>43.296173736065995</v>
      </c>
      <c r="AI9111">
        <f t="shared" ca="1" si="794"/>
        <v>0.97752935671149432</v>
      </c>
      <c r="AX9111">
        <f t="shared" ca="1" si="795"/>
        <v>0.95086983140196746</v>
      </c>
    </row>
    <row r="9112" spans="1:50">
      <c r="A9112">
        <f t="shared" ca="1" si="791"/>
        <v>0.28081124183776884</v>
      </c>
      <c r="R9112">
        <f t="shared" ca="1" si="792"/>
        <v>-1.0696962013881079</v>
      </c>
      <c r="AH9112">
        <f t="shared" ca="1" si="793"/>
        <v>8.4759840867172489</v>
      </c>
      <c r="AI9112">
        <f t="shared" ca="1" si="794"/>
        <v>0.14368461247656805</v>
      </c>
      <c r="AX9112">
        <f t="shared" ca="1" si="795"/>
        <v>4.5611701380526659</v>
      </c>
    </row>
    <row r="9113" spans="1:50">
      <c r="A9113">
        <f t="shared" ca="1" si="791"/>
        <v>0.21043388530648288</v>
      </c>
      <c r="R9113">
        <f t="shared" ca="1" si="792"/>
        <v>1.026377739593388</v>
      </c>
      <c r="AH9113">
        <f t="shared" ca="1" si="793"/>
        <v>36.710126139353989</v>
      </c>
      <c r="AI9113">
        <f t="shared" ca="1" si="794"/>
        <v>0.91168962638405893</v>
      </c>
      <c r="AX9113">
        <f t="shared" ca="1" si="795"/>
        <v>3.0894028945416383</v>
      </c>
    </row>
    <row r="9114" spans="1:50">
      <c r="A9114">
        <f t="shared" ca="1" si="791"/>
        <v>0.99376548130663978</v>
      </c>
      <c r="R9114">
        <f t="shared" ca="1" si="792"/>
        <v>-0.99091953702947333</v>
      </c>
      <c r="AH9114">
        <f t="shared" ca="1" si="793"/>
        <v>39.661054332431981</v>
      </c>
      <c r="AI9114">
        <f t="shared" ca="1" si="794"/>
        <v>0.94655310124153824</v>
      </c>
      <c r="AX9114">
        <f t="shared" ca="1" si="795"/>
        <v>0.23017012091454572</v>
      </c>
    </row>
    <row r="9115" spans="1:50">
      <c r="A9115">
        <f t="shared" ca="1" si="791"/>
        <v>0.79381498988391697</v>
      </c>
      <c r="R9115">
        <f t="shared" ca="1" si="792"/>
        <v>0.44037041800888727</v>
      </c>
      <c r="AH9115">
        <f t="shared" ca="1" si="793"/>
        <v>21.890114242899717</v>
      </c>
      <c r="AI9115">
        <f t="shared" ca="1" si="794"/>
        <v>0.60491716136138529</v>
      </c>
      <c r="AX9115">
        <f t="shared" ca="1" si="795"/>
        <v>0.37097818025469909</v>
      </c>
    </row>
    <row r="9116" spans="1:50">
      <c r="A9116">
        <f t="shared" ca="1" si="791"/>
        <v>0.29099237285956447</v>
      </c>
      <c r="R9116">
        <f t="shared" ca="1" si="792"/>
        <v>0.78679090632940296</v>
      </c>
      <c r="AH9116">
        <f t="shared" ca="1" si="793"/>
        <v>37.321981566432605</v>
      </c>
      <c r="AI9116">
        <f t="shared" ca="1" si="794"/>
        <v>0.91963392429906266</v>
      </c>
      <c r="AX9116">
        <f t="shared" ca="1" si="795"/>
        <v>0.37441046983057946</v>
      </c>
    </row>
    <row r="9117" spans="1:50">
      <c r="A9117">
        <f t="shared" ca="1" si="791"/>
        <v>0.95554629688556703</v>
      </c>
      <c r="R9117">
        <f t="shared" ca="1" si="792"/>
        <v>0.35446116201619632</v>
      </c>
      <c r="AH9117">
        <f t="shared" ca="1" si="793"/>
        <v>27.212014399864721</v>
      </c>
      <c r="AI9117">
        <f t="shared" ca="1" si="794"/>
        <v>0.74035385614401361</v>
      </c>
      <c r="AX9117">
        <f t="shared" ca="1" si="795"/>
        <v>0.36287720620911135</v>
      </c>
    </row>
    <row r="9118" spans="1:50">
      <c r="A9118">
        <f t="shared" ca="1" si="791"/>
        <v>6.1542052702170502E-2</v>
      </c>
      <c r="R9118">
        <f t="shared" ca="1" si="792"/>
        <v>-0.58425151443425305</v>
      </c>
      <c r="AH9118">
        <f t="shared" ca="1" si="793"/>
        <v>2.02037677768066</v>
      </c>
      <c r="AI9118">
        <f t="shared" ca="1" si="794"/>
        <v>8.1638446475825743E-3</v>
      </c>
      <c r="AX9118">
        <f t="shared" ca="1" si="795"/>
        <v>4.9281841287516972</v>
      </c>
    </row>
    <row r="9119" spans="1:50">
      <c r="A9119">
        <f t="shared" ca="1" si="791"/>
        <v>0.82049991439479342</v>
      </c>
      <c r="R9119">
        <f t="shared" ca="1" si="792"/>
        <v>1.0501579327885133</v>
      </c>
      <c r="AH9119">
        <f t="shared" ca="1" si="793"/>
        <v>5.3878220363661766</v>
      </c>
      <c r="AI9119">
        <f t="shared" ca="1" si="794"/>
        <v>5.8057252591105946E-2</v>
      </c>
      <c r="AX9119">
        <f t="shared" ca="1" si="795"/>
        <v>0.15763652760164146</v>
      </c>
    </row>
    <row r="9120" spans="1:50">
      <c r="A9120">
        <f t="shared" ca="1" si="791"/>
        <v>6.5269856603411558E-4</v>
      </c>
      <c r="R9120">
        <f t="shared" ca="1" si="792"/>
        <v>-0.75781126758814121</v>
      </c>
      <c r="AH9120">
        <f t="shared" ca="1" si="793"/>
        <v>13.871322143983974</v>
      </c>
      <c r="AI9120">
        <f t="shared" ca="1" si="794"/>
        <v>0.34735931818810861</v>
      </c>
      <c r="AX9120">
        <f t="shared" ca="1" si="795"/>
        <v>2.5033014851524622</v>
      </c>
    </row>
    <row r="9121" spans="1:50">
      <c r="A9121">
        <f t="shared" ca="1" si="791"/>
        <v>0.56884216052150693</v>
      </c>
      <c r="R9121">
        <f t="shared" ca="1" si="792"/>
        <v>0.20775092496646139</v>
      </c>
      <c r="AH9121">
        <f t="shared" ca="1" si="793"/>
        <v>7.9355902528826343</v>
      </c>
      <c r="AI9121">
        <f t="shared" ca="1" si="794"/>
        <v>0.12594718532329174</v>
      </c>
      <c r="AX9121">
        <f t="shared" ca="1" si="795"/>
        <v>2.0087144338539544</v>
      </c>
    </row>
    <row r="9122" spans="1:50">
      <c r="A9122">
        <f t="shared" ca="1" si="791"/>
        <v>0.76437387008879198</v>
      </c>
      <c r="R9122">
        <f t="shared" ca="1" si="792"/>
        <v>-0.4743438485653817</v>
      </c>
      <c r="AH9122">
        <f t="shared" ca="1" si="793"/>
        <v>21.590770528118714</v>
      </c>
      <c r="AI9122">
        <f t="shared" ca="1" si="794"/>
        <v>0.5964578404069959</v>
      </c>
      <c r="AX9122">
        <f t="shared" ca="1" si="795"/>
        <v>1.5567806241809559</v>
      </c>
    </row>
    <row r="9123" spans="1:50">
      <c r="A9123">
        <f t="shared" ca="1" si="791"/>
        <v>0.14735217641173115</v>
      </c>
      <c r="R9123">
        <f t="shared" ca="1" si="792"/>
        <v>-0.5494755459082179</v>
      </c>
      <c r="AH9123">
        <f t="shared" ca="1" si="793"/>
        <v>26.013118002618111</v>
      </c>
      <c r="AI9123">
        <f t="shared" ca="1" si="794"/>
        <v>0.71231474602183831</v>
      </c>
      <c r="AX9123">
        <f t="shared" ca="1" si="795"/>
        <v>0.52396556392136573</v>
      </c>
    </row>
    <row r="9124" spans="1:50">
      <c r="A9124">
        <f t="shared" ca="1" si="791"/>
        <v>0.31366145183028771</v>
      </c>
      <c r="R9124">
        <f t="shared" ca="1" si="792"/>
        <v>-0.87682824537522375</v>
      </c>
      <c r="AH9124">
        <f t="shared" ca="1" si="793"/>
        <v>13.564344718259576</v>
      </c>
      <c r="AI9124">
        <f t="shared" ca="1" si="794"/>
        <v>0.33622151209509044</v>
      </c>
      <c r="AX9124">
        <f t="shared" ca="1" si="795"/>
        <v>0.17394678943587286</v>
      </c>
    </row>
    <row r="9125" spans="1:50">
      <c r="A9125">
        <f t="shared" ca="1" si="791"/>
        <v>0.42004329596361734</v>
      </c>
      <c r="R9125">
        <f t="shared" ca="1" si="792"/>
        <v>-1.3984907435522407</v>
      </c>
      <c r="AH9125">
        <f t="shared" ca="1" si="793"/>
        <v>9.2814707010619717</v>
      </c>
      <c r="AI9125">
        <f t="shared" ca="1" si="794"/>
        <v>0.17229139674934357</v>
      </c>
      <c r="AX9125">
        <f t="shared" ca="1" si="795"/>
        <v>2.2897898696881014</v>
      </c>
    </row>
    <row r="9126" spans="1:50">
      <c r="A9126">
        <f t="shared" ca="1" si="791"/>
        <v>0.1930634414578013</v>
      </c>
      <c r="R9126">
        <f t="shared" ca="1" si="792"/>
        <v>-0.55908987858120096</v>
      </c>
      <c r="AH9126">
        <f t="shared" ca="1" si="793"/>
        <v>34.55740444366937</v>
      </c>
      <c r="AI9126">
        <f t="shared" ca="1" si="794"/>
        <v>0.88076312124179879</v>
      </c>
      <c r="AX9126">
        <f t="shared" ca="1" si="795"/>
        <v>0.8166384202083834</v>
      </c>
    </row>
    <row r="9127" spans="1:50">
      <c r="A9127">
        <f t="shared" ca="1" si="791"/>
        <v>0.25275875424277383</v>
      </c>
      <c r="R9127">
        <f t="shared" ca="1" si="792"/>
        <v>0.24630422805896446</v>
      </c>
      <c r="AH9127">
        <f t="shared" ca="1" si="793"/>
        <v>12.832382449406978</v>
      </c>
      <c r="AI9127">
        <f t="shared" ca="1" si="794"/>
        <v>0.30928410280642471</v>
      </c>
      <c r="AX9127">
        <f t="shared" ca="1" si="795"/>
        <v>0.22467903429340352</v>
      </c>
    </row>
    <row r="9128" spans="1:50">
      <c r="A9128">
        <f t="shared" ca="1" si="791"/>
        <v>0.23032443517191581</v>
      </c>
      <c r="R9128">
        <f t="shared" ca="1" si="792"/>
        <v>0.37148122040985987</v>
      </c>
      <c r="AH9128">
        <f t="shared" ca="1" si="793"/>
        <v>8.4143104678466756</v>
      </c>
      <c r="AI9128">
        <f t="shared" ca="1" si="794"/>
        <v>0.14160124129862828</v>
      </c>
      <c r="AX9128">
        <f t="shared" ca="1" si="795"/>
        <v>1.1531875884134837</v>
      </c>
    </row>
    <row r="9129" spans="1:50">
      <c r="A9129">
        <f t="shared" ca="1" si="791"/>
        <v>0.80124016225799577</v>
      </c>
      <c r="R9129">
        <f t="shared" ca="1" si="792"/>
        <v>-1.5664681350487899</v>
      </c>
      <c r="AH9129">
        <f t="shared" ca="1" si="793"/>
        <v>32.033005382240873</v>
      </c>
      <c r="AI9129">
        <f t="shared" ca="1" si="794"/>
        <v>0.83859355220270737</v>
      </c>
      <c r="AX9129">
        <f t="shared" ca="1" si="795"/>
        <v>2.2914582930717726</v>
      </c>
    </row>
    <row r="9130" spans="1:50">
      <c r="A9130">
        <f t="shared" ca="1" si="791"/>
        <v>0.10237191160626324</v>
      </c>
      <c r="R9130">
        <f t="shared" ca="1" si="792"/>
        <v>0.61323440476588376</v>
      </c>
      <c r="AH9130">
        <f t="shared" ca="1" si="793"/>
        <v>22.419110455904701</v>
      </c>
      <c r="AI9130">
        <f t="shared" ca="1" si="794"/>
        <v>0.6196472659782073</v>
      </c>
      <c r="AX9130">
        <f t="shared" ca="1" si="795"/>
        <v>1.4913386419744392</v>
      </c>
    </row>
    <row r="9131" spans="1:50">
      <c r="A9131">
        <f t="shared" ca="1" si="791"/>
        <v>0.78105149781199645</v>
      </c>
      <c r="R9131">
        <f t="shared" ca="1" si="792"/>
        <v>-1.7175460670043898</v>
      </c>
      <c r="AH9131">
        <f t="shared" ca="1" si="793"/>
        <v>16.197339567206676</v>
      </c>
      <c r="AI9131">
        <f t="shared" ca="1" si="794"/>
        <v>0.42869007383263436</v>
      </c>
      <c r="AX9131">
        <f t="shared" ca="1" si="795"/>
        <v>1.0340137306064789</v>
      </c>
    </row>
    <row r="9132" spans="1:50">
      <c r="A9132">
        <f t="shared" ca="1" si="791"/>
        <v>0.77635996772523796</v>
      </c>
      <c r="R9132">
        <f t="shared" ca="1" si="792"/>
        <v>-0.31037835421791876</v>
      </c>
      <c r="AH9132">
        <f t="shared" ca="1" si="793"/>
        <v>25.263709677194914</v>
      </c>
      <c r="AI9132">
        <f t="shared" ca="1" si="794"/>
        <v>0.69405797053294971</v>
      </c>
      <c r="AX9132">
        <f t="shared" ca="1" si="795"/>
        <v>1.8735460931637484</v>
      </c>
    </row>
    <row r="9133" spans="1:50">
      <c r="A9133">
        <f t="shared" ca="1" si="791"/>
        <v>0.79150995600685614</v>
      </c>
      <c r="R9133">
        <f t="shared" ca="1" si="792"/>
        <v>-0.17743913019060778</v>
      </c>
      <c r="AH9133">
        <f t="shared" ca="1" si="793"/>
        <v>33.911200782385599</v>
      </c>
      <c r="AI9133">
        <f t="shared" ca="1" si="794"/>
        <v>0.87057526986764511</v>
      </c>
      <c r="AX9133">
        <f t="shared" ca="1" si="795"/>
        <v>1.8823687024289451</v>
      </c>
    </row>
    <row r="9134" spans="1:50">
      <c r="A9134">
        <f t="shared" ca="1" si="791"/>
        <v>0.50778662835350707</v>
      </c>
      <c r="R9134">
        <f t="shared" ca="1" si="792"/>
        <v>-0.28793324560206501</v>
      </c>
      <c r="AH9134">
        <f t="shared" ca="1" si="793"/>
        <v>13.621973607821346</v>
      </c>
      <c r="AI9134">
        <f t="shared" ca="1" si="794"/>
        <v>0.33831959790497668</v>
      </c>
      <c r="AX9134">
        <f t="shared" ca="1" si="795"/>
        <v>0.6945496904135976</v>
      </c>
    </row>
    <row r="9135" spans="1:50">
      <c r="A9135">
        <f t="shared" ca="1" si="791"/>
        <v>0.58765469878034571</v>
      </c>
      <c r="R9135">
        <f t="shared" ca="1" si="792"/>
        <v>-2.7938096677054634</v>
      </c>
      <c r="AH9135">
        <f t="shared" ca="1" si="793"/>
        <v>12.409178539550652</v>
      </c>
      <c r="AI9135">
        <f t="shared" ca="1" si="794"/>
        <v>0.2934650709643104</v>
      </c>
      <c r="AX9135">
        <f t="shared" ca="1" si="795"/>
        <v>0.23606631219570318</v>
      </c>
    </row>
    <row r="9136" spans="1:50">
      <c r="A9136">
        <f t="shared" ca="1" si="791"/>
        <v>0.49245210847382714</v>
      </c>
      <c r="R9136">
        <f t="shared" ca="1" si="792"/>
        <v>0.27308377351941959</v>
      </c>
      <c r="AH9136">
        <f t="shared" ca="1" si="793"/>
        <v>21.991334934666781</v>
      </c>
      <c r="AI9136">
        <f t="shared" ca="1" si="794"/>
        <v>0.60775734062899134</v>
      </c>
      <c r="AX9136">
        <f t="shared" ca="1" si="795"/>
        <v>3.5402985640634923</v>
      </c>
    </row>
    <row r="9137" spans="1:50">
      <c r="A9137">
        <f t="shared" ca="1" si="791"/>
        <v>0.99129184088397826</v>
      </c>
      <c r="R9137">
        <f t="shared" ca="1" si="792"/>
        <v>0.133805945383312</v>
      </c>
      <c r="AH9137">
        <f t="shared" ca="1" si="793"/>
        <v>47.431604407777179</v>
      </c>
      <c r="AI9137">
        <f t="shared" ca="1" si="794"/>
        <v>0.99670167204092519</v>
      </c>
      <c r="AX9137">
        <f t="shared" ca="1" si="795"/>
        <v>9.6822544126689752E-2</v>
      </c>
    </row>
    <row r="9138" spans="1:50">
      <c r="A9138">
        <f t="shared" ca="1" si="791"/>
        <v>0.45933987430620082</v>
      </c>
      <c r="R9138">
        <f t="shared" ca="1" si="792"/>
        <v>-0.20170429294772332</v>
      </c>
      <c r="AH9138">
        <f t="shared" ca="1" si="793"/>
        <v>16.144892184860133</v>
      </c>
      <c r="AI9138">
        <f t="shared" ca="1" si="794"/>
        <v>0.42691583741262784</v>
      </c>
      <c r="AX9138">
        <f t="shared" ca="1" si="795"/>
        <v>0.96885784572589229</v>
      </c>
    </row>
    <row r="9139" spans="1:50">
      <c r="A9139">
        <f t="shared" ca="1" si="791"/>
        <v>0.20551990986208624</v>
      </c>
      <c r="R9139">
        <f t="shared" ca="1" si="792"/>
        <v>0.34780528372755581</v>
      </c>
      <c r="AH9139">
        <f t="shared" ca="1" si="793"/>
        <v>13.788733337850857</v>
      </c>
      <c r="AI9139">
        <f t="shared" ca="1" si="794"/>
        <v>0.34437208336136305</v>
      </c>
      <c r="AX9139">
        <f t="shared" ca="1" si="795"/>
        <v>0.1140785267746123</v>
      </c>
    </row>
    <row r="9140" spans="1:50">
      <c r="A9140">
        <f t="shared" ca="1" si="791"/>
        <v>0.63623991859987949</v>
      </c>
      <c r="R9140">
        <f t="shared" ca="1" si="792"/>
        <v>1.7086999482886553</v>
      </c>
      <c r="AH9140">
        <f t="shared" ca="1" si="793"/>
        <v>48.533802803353716</v>
      </c>
      <c r="AI9140">
        <f t="shared" ca="1" si="794"/>
        <v>0.99892513289027329</v>
      </c>
      <c r="AX9140">
        <f t="shared" ca="1" si="795"/>
        <v>1.5374115295194155</v>
      </c>
    </row>
    <row r="9141" spans="1:50">
      <c r="A9141">
        <f t="shared" ca="1" si="791"/>
        <v>0.74889238853144069</v>
      </c>
      <c r="R9141">
        <f t="shared" ca="1" si="792"/>
        <v>-0.44877340896424051</v>
      </c>
      <c r="AH9141">
        <f t="shared" ca="1" si="793"/>
        <v>11.428893431411048</v>
      </c>
      <c r="AI9141">
        <f t="shared" ca="1" si="794"/>
        <v>0.25613486903727711</v>
      </c>
      <c r="AX9141">
        <f t="shared" ca="1" si="795"/>
        <v>0.60824915139369007</v>
      </c>
    </row>
    <row r="9142" spans="1:50">
      <c r="A9142">
        <f t="shared" ca="1" si="791"/>
        <v>0.39152840059395566</v>
      </c>
      <c r="R9142">
        <f t="shared" ca="1" si="792"/>
        <v>-0.57057968513704482</v>
      </c>
      <c r="AH9142">
        <f t="shared" ca="1" si="793"/>
        <v>19.153702317042416</v>
      </c>
      <c r="AI9142">
        <f t="shared" ca="1" si="794"/>
        <v>0.52425295962718277</v>
      </c>
      <c r="AX9142">
        <f t="shared" ca="1" si="795"/>
        <v>4.8652050246312033</v>
      </c>
    </row>
    <row r="9143" spans="1:50">
      <c r="A9143">
        <f t="shared" ca="1" si="791"/>
        <v>0.88597674775625346</v>
      </c>
      <c r="R9143">
        <f t="shared" ca="1" si="792"/>
        <v>-0.48579583165471568</v>
      </c>
      <c r="AH9143">
        <f t="shared" ca="1" si="793"/>
        <v>22.269895390329424</v>
      </c>
      <c r="AI9143">
        <f t="shared" ca="1" si="794"/>
        <v>0.61552064916836335</v>
      </c>
      <c r="AX9143">
        <f t="shared" ca="1" si="795"/>
        <v>0.32617695115558831</v>
      </c>
    </row>
    <row r="9144" spans="1:50">
      <c r="A9144">
        <f t="shared" ca="1" si="791"/>
        <v>0.93609358783514451</v>
      </c>
      <c r="R9144">
        <f t="shared" ca="1" si="792"/>
        <v>3.2321042638908379E-2</v>
      </c>
      <c r="AH9144">
        <f t="shared" ca="1" si="793"/>
        <v>29.353940556781311</v>
      </c>
      <c r="AI9144">
        <f t="shared" ca="1" si="794"/>
        <v>0.78687011473354018</v>
      </c>
      <c r="AX9144">
        <f t="shared" ca="1" si="795"/>
        <v>0.14532506075860346</v>
      </c>
    </row>
    <row r="9145" spans="1:50">
      <c r="A9145">
        <f t="shared" ca="1" si="791"/>
        <v>0.24841196199747306</v>
      </c>
      <c r="R9145">
        <f t="shared" ca="1" si="792"/>
        <v>2.1553593443154071</v>
      </c>
      <c r="AH9145">
        <f t="shared" ca="1" si="793"/>
        <v>11.833202219706166</v>
      </c>
      <c r="AI9145">
        <f t="shared" ca="1" si="794"/>
        <v>0.27164777359907877</v>
      </c>
      <c r="AX9145">
        <f t="shared" ca="1" si="795"/>
        <v>0.76355595266220277</v>
      </c>
    </row>
    <row r="9146" spans="1:50">
      <c r="A9146">
        <f t="shared" ca="1" si="791"/>
        <v>0.17709776905920571</v>
      </c>
      <c r="R9146">
        <f t="shared" ca="1" si="792"/>
        <v>0.43380958439093836</v>
      </c>
      <c r="AH9146">
        <f t="shared" ca="1" si="793"/>
        <v>8.6201483658886708</v>
      </c>
      <c r="AI9146">
        <f t="shared" ca="1" si="794"/>
        <v>0.14861391569986626</v>
      </c>
      <c r="AX9146">
        <f t="shared" ca="1" si="795"/>
        <v>4.5781430378104573E-2</v>
      </c>
    </row>
    <row r="9147" spans="1:50">
      <c r="A9147">
        <f t="shared" ca="1" si="791"/>
        <v>0.44939407602836312</v>
      </c>
      <c r="R9147">
        <f t="shared" ca="1" si="792"/>
        <v>-0.44013654519911916</v>
      </c>
      <c r="AH9147">
        <f t="shared" ca="1" si="793"/>
        <v>12.846521707872562</v>
      </c>
      <c r="AI9147">
        <f t="shared" ca="1" si="794"/>
        <v>0.3098095253982075</v>
      </c>
      <c r="AX9147">
        <f t="shared" ca="1" si="795"/>
        <v>1.0292045848956202</v>
      </c>
    </row>
    <row r="9148" spans="1:50">
      <c r="A9148">
        <f t="shared" ca="1" si="791"/>
        <v>0.51952972531556141</v>
      </c>
      <c r="R9148">
        <f t="shared" ca="1" si="792"/>
        <v>0.97835128731111398</v>
      </c>
      <c r="AH9148">
        <f t="shared" ca="1" si="793"/>
        <v>10.941403554363013</v>
      </c>
      <c r="AI9148">
        <f t="shared" ca="1" si="794"/>
        <v>0.23721302184843684</v>
      </c>
      <c r="AX9148">
        <f t="shared" ca="1" si="795"/>
        <v>0.442812204351619</v>
      </c>
    </row>
    <row r="9149" spans="1:50">
      <c r="A9149">
        <f t="shared" ca="1" si="791"/>
        <v>0.35576496269111302</v>
      </c>
      <c r="R9149">
        <f t="shared" ca="1" si="792"/>
        <v>0.87496718529945527</v>
      </c>
      <c r="AH9149">
        <f t="shared" ca="1" si="793"/>
        <v>12.799163291835683</v>
      </c>
      <c r="AI9149">
        <f t="shared" ca="1" si="794"/>
        <v>0.30804887410624726</v>
      </c>
      <c r="AX9149">
        <f t="shared" ca="1" si="795"/>
        <v>2.8822303018586344</v>
      </c>
    </row>
    <row r="9150" spans="1:50">
      <c r="A9150">
        <f t="shared" ca="1" si="791"/>
        <v>0.65849689161707425</v>
      </c>
      <c r="R9150">
        <f t="shared" ca="1" si="792"/>
        <v>0.24012696719271323</v>
      </c>
      <c r="AH9150">
        <f t="shared" ca="1" si="793"/>
        <v>37.270125399490915</v>
      </c>
      <c r="AI9150">
        <f t="shared" ca="1" si="794"/>
        <v>0.91897514632765687</v>
      </c>
      <c r="AX9150">
        <f t="shared" ca="1" si="795"/>
        <v>8.070469172357396E-2</v>
      </c>
    </row>
    <row r="9151" spans="1:50">
      <c r="A9151">
        <f t="shared" ca="1" si="791"/>
        <v>0.21694381589186784</v>
      </c>
      <c r="R9151">
        <f t="shared" ca="1" si="792"/>
        <v>0.56752607822730794</v>
      </c>
      <c r="AH9151">
        <f t="shared" ca="1" si="793"/>
        <v>23.043590150795879</v>
      </c>
      <c r="AI9151">
        <f t="shared" ca="1" si="794"/>
        <v>0.63667598402086545</v>
      </c>
      <c r="AX9151">
        <f t="shared" ca="1" si="795"/>
        <v>4.0729219025739196</v>
      </c>
    </row>
    <row r="9152" spans="1:50">
      <c r="A9152">
        <f t="shared" ca="1" si="791"/>
        <v>0.25359163990028788</v>
      </c>
      <c r="R9152">
        <f t="shared" ca="1" si="792"/>
        <v>1.5450817823569638</v>
      </c>
      <c r="AH9152">
        <f t="shared" ca="1" si="793"/>
        <v>5.9371448497835182</v>
      </c>
      <c r="AI9152">
        <f t="shared" ca="1" si="794"/>
        <v>7.049937793462191E-2</v>
      </c>
      <c r="AX9152">
        <f t="shared" ca="1" si="795"/>
        <v>2.2174261235155237</v>
      </c>
    </row>
    <row r="9153" spans="1:50">
      <c r="A9153">
        <f t="shared" ca="1" si="791"/>
        <v>5.8374450920144816E-2</v>
      </c>
      <c r="R9153">
        <f t="shared" ca="1" si="792"/>
        <v>-7.3563209632178782E-3</v>
      </c>
      <c r="AH9153">
        <f t="shared" ca="1" si="793"/>
        <v>18.420197205169586</v>
      </c>
      <c r="AI9153">
        <f t="shared" ca="1" si="794"/>
        <v>0.50135802771981053</v>
      </c>
      <c r="AX9153">
        <f t="shared" ca="1" si="795"/>
        <v>0.72408037047595697</v>
      </c>
    </row>
    <row r="9154" spans="1:50">
      <c r="A9154">
        <f t="shared" ca="1" si="791"/>
        <v>2.8221291529185399E-2</v>
      </c>
      <c r="R9154">
        <f t="shared" ca="1" si="792"/>
        <v>-0.96781392151816359</v>
      </c>
      <c r="AH9154">
        <f t="shared" ca="1" si="793"/>
        <v>5.0495444889600103</v>
      </c>
      <c r="AI9154">
        <f t="shared" ca="1" si="794"/>
        <v>5.0995799091972827E-2</v>
      </c>
      <c r="AX9154">
        <f t="shared" ca="1" si="795"/>
        <v>1.7924073604121806</v>
      </c>
    </row>
    <row r="9155" spans="1:50">
      <c r="A9155">
        <f t="shared" ref="A9155:A9218" ca="1" si="796">RAND()</f>
        <v>0.6150502293882939</v>
      </c>
      <c r="R9155">
        <f t="shared" ref="R9155:R9218" ca="1" si="797">_xlfn.NORM.INV(RAND(),0,1)</f>
        <v>-0.4625161155619007</v>
      </c>
      <c r="AH9155">
        <f t="shared" ref="AH9155:AH9218" ca="1" si="798">IF(AI9155&lt;$AL$4,$AL$1+SQRT(AI9155*($AL$2-$AL$1)*($AL$3-$AL$1)),$AL$2-SQRT((1-AI9155)*($AL$2-$AL$1)*($AL$2-$AL$3)))</f>
        <v>21.204843575408557</v>
      </c>
      <c r="AI9155">
        <f t="shared" ref="AI9155:AI9218" ca="1" si="799">RAND()</f>
        <v>0.58541948324165505</v>
      </c>
      <c r="AX9155">
        <f t="shared" ref="AX9155:AX9218" ca="1" si="800">-LN(1-RAND())/$AW$2</f>
        <v>2.620178536258722</v>
      </c>
    </row>
    <row r="9156" spans="1:50">
      <c r="A9156">
        <f t="shared" ca="1" si="796"/>
        <v>0.74848138923691954</v>
      </c>
      <c r="R9156">
        <f t="shared" ca="1" si="797"/>
        <v>-1.0755329772904716</v>
      </c>
      <c r="AH9156">
        <f t="shared" ca="1" si="798"/>
        <v>25.74003725214066</v>
      </c>
      <c r="AI9156">
        <f t="shared" ca="1" si="799"/>
        <v>0.70572710373623848</v>
      </c>
      <c r="AX9156">
        <f t="shared" ca="1" si="800"/>
        <v>4.1500025215036422E-2</v>
      </c>
    </row>
    <row r="9157" spans="1:50">
      <c r="A9157">
        <f t="shared" ca="1" si="796"/>
        <v>0.7087411328654567</v>
      </c>
      <c r="R9157">
        <f t="shared" ca="1" si="797"/>
        <v>-0.44399986002487973</v>
      </c>
      <c r="AH9157">
        <f t="shared" ca="1" si="798"/>
        <v>3.0622149389185567</v>
      </c>
      <c r="AI9157">
        <f t="shared" ca="1" si="799"/>
        <v>1.8754320664271962E-2</v>
      </c>
      <c r="AX9157">
        <f t="shared" ca="1" si="800"/>
        <v>2.0988857546766324</v>
      </c>
    </row>
    <row r="9158" spans="1:50">
      <c r="A9158">
        <f t="shared" ca="1" si="796"/>
        <v>0.9503650095549081</v>
      </c>
      <c r="R9158">
        <f t="shared" ca="1" si="797"/>
        <v>1.5967765090233643</v>
      </c>
      <c r="AH9158">
        <f t="shared" ca="1" si="798"/>
        <v>26.941238365757599</v>
      </c>
      <c r="AI9158">
        <f t="shared" ca="1" si="799"/>
        <v>0.73414675594759538</v>
      </c>
      <c r="AX9158">
        <f t="shared" ca="1" si="800"/>
        <v>1.3245954345769495</v>
      </c>
    </row>
    <row r="9159" spans="1:50">
      <c r="A9159">
        <f t="shared" ca="1" si="796"/>
        <v>0.84269447561638444</v>
      </c>
      <c r="R9159">
        <f t="shared" ca="1" si="797"/>
        <v>0.89834360285362735</v>
      </c>
      <c r="AH9159">
        <f t="shared" ca="1" si="798"/>
        <v>19.293080172347508</v>
      </c>
      <c r="AI9159">
        <f t="shared" ca="1" si="799"/>
        <v>0.52854253734906109</v>
      </c>
      <c r="AX9159">
        <f t="shared" ca="1" si="800"/>
        <v>3.0435693516121809</v>
      </c>
    </row>
    <row r="9160" spans="1:50">
      <c r="A9160">
        <f t="shared" ca="1" si="796"/>
        <v>8.6478450290061293E-2</v>
      </c>
      <c r="R9160">
        <f t="shared" ca="1" si="797"/>
        <v>-1.0699150701724636</v>
      </c>
      <c r="AH9160">
        <f t="shared" ca="1" si="798"/>
        <v>4.7894389167082565</v>
      </c>
      <c r="AI9160">
        <f t="shared" ca="1" si="799"/>
        <v>4.5877450273759113E-2</v>
      </c>
      <c r="AX9160">
        <f t="shared" ca="1" si="800"/>
        <v>2.017452210333329</v>
      </c>
    </row>
    <row r="9161" spans="1:50">
      <c r="A9161">
        <f t="shared" ca="1" si="796"/>
        <v>9.963679894596511E-2</v>
      </c>
      <c r="R9161">
        <f t="shared" ca="1" si="797"/>
        <v>-1.0764955537603516</v>
      </c>
      <c r="AH9161">
        <f t="shared" ca="1" si="798"/>
        <v>17.143453744016753</v>
      </c>
      <c r="AI9161">
        <f t="shared" ca="1" si="799"/>
        <v>0.46022368406421665</v>
      </c>
      <c r="AX9161">
        <f t="shared" ca="1" si="800"/>
        <v>0.27623010955682714</v>
      </c>
    </row>
    <row r="9162" spans="1:50">
      <c r="A9162">
        <f t="shared" ca="1" si="796"/>
        <v>0.6076474199550953</v>
      </c>
      <c r="R9162">
        <f t="shared" ca="1" si="797"/>
        <v>-1.1782971505250583</v>
      </c>
      <c r="AH9162">
        <f t="shared" ca="1" si="798"/>
        <v>9.8442987066238494</v>
      </c>
      <c r="AI9162">
        <f t="shared" ca="1" si="799"/>
        <v>0.193820434050472</v>
      </c>
      <c r="AX9162">
        <f t="shared" ca="1" si="800"/>
        <v>2.7193170696926496</v>
      </c>
    </row>
    <row r="9163" spans="1:50">
      <c r="A9163">
        <f t="shared" ca="1" si="796"/>
        <v>0.89266816059926257</v>
      </c>
      <c r="R9163">
        <f t="shared" ca="1" si="797"/>
        <v>1.176004643366783</v>
      </c>
      <c r="AH9163">
        <f t="shared" ca="1" si="798"/>
        <v>12.395991690203324</v>
      </c>
      <c r="AI9163">
        <f t="shared" ca="1" si="799"/>
        <v>0.29296927951837126</v>
      </c>
      <c r="AX9163">
        <f t="shared" ca="1" si="800"/>
        <v>0.14868715459356932</v>
      </c>
    </row>
    <row r="9164" spans="1:50">
      <c r="A9164">
        <f t="shared" ca="1" si="796"/>
        <v>0.7061650180599236</v>
      </c>
      <c r="R9164">
        <f t="shared" ca="1" si="797"/>
        <v>-3.350286999617114E-3</v>
      </c>
      <c r="AH9164">
        <f t="shared" ca="1" si="798"/>
        <v>12.380258991416476</v>
      </c>
      <c r="AI9164">
        <f t="shared" ca="1" si="799"/>
        <v>0.29237754322354959</v>
      </c>
      <c r="AX9164">
        <f t="shared" ca="1" si="800"/>
        <v>0.41407774538013703</v>
      </c>
    </row>
    <row r="9165" spans="1:50">
      <c r="A9165">
        <f t="shared" ca="1" si="796"/>
        <v>0.4356117112121406</v>
      </c>
      <c r="R9165">
        <f t="shared" ca="1" si="797"/>
        <v>-0.82023804456928906</v>
      </c>
      <c r="AH9165">
        <f t="shared" ca="1" si="798"/>
        <v>9.5655937750316777</v>
      </c>
      <c r="AI9165">
        <f t="shared" ca="1" si="799"/>
        <v>0.18300116853784953</v>
      </c>
      <c r="AX9165">
        <f t="shared" ca="1" si="800"/>
        <v>3.509966452309988</v>
      </c>
    </row>
    <row r="9166" spans="1:50">
      <c r="A9166">
        <f t="shared" ca="1" si="796"/>
        <v>0.47251592529665432</v>
      </c>
      <c r="R9166">
        <f t="shared" ca="1" si="797"/>
        <v>-8.4686096609364062E-2</v>
      </c>
      <c r="AH9166">
        <f t="shared" ca="1" si="798"/>
        <v>16.475861091419624</v>
      </c>
      <c r="AI9166">
        <f t="shared" ca="1" si="799"/>
        <v>0.4380660552191038</v>
      </c>
      <c r="AX9166">
        <f t="shared" ca="1" si="800"/>
        <v>1.1554665373623687</v>
      </c>
    </row>
    <row r="9167" spans="1:50">
      <c r="A9167">
        <f t="shared" ca="1" si="796"/>
        <v>0.9740134696923235</v>
      </c>
      <c r="R9167">
        <f t="shared" ca="1" si="797"/>
        <v>-0.55403719635665138</v>
      </c>
      <c r="AH9167">
        <f t="shared" ca="1" si="798"/>
        <v>17.795200703831973</v>
      </c>
      <c r="AI9167">
        <f t="shared" ca="1" si="799"/>
        <v>0.4814254511467676</v>
      </c>
      <c r="AX9167">
        <f t="shared" ca="1" si="800"/>
        <v>1.530993384740325</v>
      </c>
    </row>
    <row r="9168" spans="1:50">
      <c r="A9168">
        <f t="shared" ca="1" si="796"/>
        <v>0.81819079296284281</v>
      </c>
      <c r="R9168">
        <f t="shared" ca="1" si="797"/>
        <v>-1.00812912514576</v>
      </c>
      <c r="AH9168">
        <f t="shared" ca="1" si="798"/>
        <v>28.26655679913403</v>
      </c>
      <c r="AI9168">
        <f t="shared" ca="1" si="799"/>
        <v>0.7638287233173664</v>
      </c>
      <c r="AX9168">
        <f t="shared" ca="1" si="800"/>
        <v>2.2638845466980557</v>
      </c>
    </row>
    <row r="9169" spans="1:50">
      <c r="A9169">
        <f t="shared" ca="1" si="796"/>
        <v>0.98962136015898938</v>
      </c>
      <c r="R9169">
        <f t="shared" ca="1" si="797"/>
        <v>2.9494919256723628</v>
      </c>
      <c r="AH9169">
        <f t="shared" ca="1" si="798"/>
        <v>20.393546018947433</v>
      </c>
      <c r="AI9169">
        <f t="shared" ca="1" si="799"/>
        <v>0.56172894133390827</v>
      </c>
      <c r="AX9169">
        <f t="shared" ca="1" si="800"/>
        <v>0.59099609757196148</v>
      </c>
    </row>
    <row r="9170" spans="1:50">
      <c r="A9170">
        <f t="shared" ca="1" si="796"/>
        <v>0.77250906466058766</v>
      </c>
      <c r="R9170">
        <f t="shared" ca="1" si="797"/>
        <v>0.34112366967678776</v>
      </c>
      <c r="AH9170">
        <f t="shared" ca="1" si="798"/>
        <v>12.270273908095227</v>
      </c>
      <c r="AI9170">
        <f t="shared" ca="1" si="799"/>
        <v>0.28823388451492027</v>
      </c>
      <c r="AX9170">
        <f t="shared" ca="1" si="800"/>
        <v>2.867550848510982</v>
      </c>
    </row>
    <row r="9171" spans="1:50">
      <c r="A9171">
        <f t="shared" ca="1" si="796"/>
        <v>0.31500346896416975</v>
      </c>
      <c r="R9171">
        <f t="shared" ca="1" si="797"/>
        <v>0.96609945426034638</v>
      </c>
      <c r="AH9171">
        <f t="shared" ca="1" si="798"/>
        <v>17.507244557736655</v>
      </c>
      <c r="AI9171">
        <f t="shared" ca="1" si="799"/>
        <v>0.47211042188463281</v>
      </c>
      <c r="AX9171">
        <f t="shared" ca="1" si="800"/>
        <v>0.97562327311156294</v>
      </c>
    </row>
    <row r="9172" spans="1:50">
      <c r="A9172">
        <f t="shared" ca="1" si="796"/>
        <v>0.3828783043788625</v>
      </c>
      <c r="R9172">
        <f t="shared" ca="1" si="797"/>
        <v>0.52705833160793136</v>
      </c>
      <c r="AH9172">
        <f t="shared" ca="1" si="798"/>
        <v>14.489679194470192</v>
      </c>
      <c r="AI9172">
        <f t="shared" ca="1" si="799"/>
        <v>0.36950855814417827</v>
      </c>
      <c r="AX9172">
        <f t="shared" ca="1" si="800"/>
        <v>1.1728293484998471</v>
      </c>
    </row>
    <row r="9173" spans="1:50">
      <c r="A9173">
        <f t="shared" ca="1" si="796"/>
        <v>0.42868508756039791</v>
      </c>
      <c r="R9173">
        <f t="shared" ca="1" si="797"/>
        <v>-0.50954689296806943</v>
      </c>
      <c r="AH9173">
        <f t="shared" ca="1" si="798"/>
        <v>29.932012252291358</v>
      </c>
      <c r="AI9173">
        <f t="shared" ca="1" si="799"/>
        <v>0.79863793387890791</v>
      </c>
      <c r="AX9173">
        <f t="shared" ca="1" si="800"/>
        <v>0.59304193749326262</v>
      </c>
    </row>
    <row r="9174" spans="1:50">
      <c r="A9174">
        <f t="shared" ca="1" si="796"/>
        <v>0.7075233117445241</v>
      </c>
      <c r="R9174">
        <f t="shared" ca="1" si="797"/>
        <v>-0.47572557065300297</v>
      </c>
      <c r="AH9174">
        <f t="shared" ca="1" si="798"/>
        <v>8.3192127227884516</v>
      </c>
      <c r="AI9174">
        <f t="shared" ca="1" si="799"/>
        <v>0.13841860065401046</v>
      </c>
      <c r="AX9174">
        <f t="shared" ca="1" si="800"/>
        <v>2.6300279430454254</v>
      </c>
    </row>
    <row r="9175" spans="1:50">
      <c r="A9175">
        <f t="shared" ca="1" si="796"/>
        <v>0.34591595120779461</v>
      </c>
      <c r="R9175">
        <f t="shared" ca="1" si="797"/>
        <v>-0.26829833194029973</v>
      </c>
      <c r="AH9175">
        <f t="shared" ca="1" si="798"/>
        <v>38.235362358210914</v>
      </c>
      <c r="AI9175">
        <f t="shared" ca="1" si="799"/>
        <v>0.93079665057869965</v>
      </c>
      <c r="AX9175">
        <f t="shared" ca="1" si="800"/>
        <v>2.0067783193450772</v>
      </c>
    </row>
    <row r="9176" spans="1:50">
      <c r="A9176">
        <f t="shared" ca="1" si="796"/>
        <v>0.45564057411426551</v>
      </c>
      <c r="R9176">
        <f t="shared" ca="1" si="797"/>
        <v>0.94735518896567428</v>
      </c>
      <c r="AH9176">
        <f t="shared" ca="1" si="798"/>
        <v>24.736195831977511</v>
      </c>
      <c r="AI9176">
        <f t="shared" ca="1" si="799"/>
        <v>0.68087009947990473</v>
      </c>
      <c r="AX9176">
        <f t="shared" ca="1" si="800"/>
        <v>7.5918628500944365</v>
      </c>
    </row>
    <row r="9177" spans="1:50">
      <c r="A9177">
        <f t="shared" ca="1" si="796"/>
        <v>0.2438149253320685</v>
      </c>
      <c r="R9177">
        <f t="shared" ca="1" si="797"/>
        <v>0.81899095623224227</v>
      </c>
      <c r="AH9177">
        <f t="shared" ca="1" si="798"/>
        <v>44.325374651200697</v>
      </c>
      <c r="AI9177">
        <f t="shared" ca="1" si="799"/>
        <v>0.98389931357538218</v>
      </c>
      <c r="AX9177">
        <f t="shared" ca="1" si="800"/>
        <v>2.5343820624987314</v>
      </c>
    </row>
    <row r="9178" spans="1:50">
      <c r="A9178">
        <f t="shared" ca="1" si="796"/>
        <v>0.57102470531357807</v>
      </c>
      <c r="R9178">
        <f t="shared" ca="1" si="797"/>
        <v>0.74669415180679399</v>
      </c>
      <c r="AH9178">
        <f t="shared" ca="1" si="798"/>
        <v>16.148559847044218</v>
      </c>
      <c r="AI9178">
        <f t="shared" ca="1" si="799"/>
        <v>0.42703999978542662</v>
      </c>
      <c r="AX9178">
        <f t="shared" ca="1" si="800"/>
        <v>1.1707552169273603</v>
      </c>
    </row>
    <row r="9179" spans="1:50">
      <c r="A9179">
        <f t="shared" ca="1" si="796"/>
        <v>0.72964324855567408</v>
      </c>
      <c r="R9179">
        <f t="shared" ca="1" si="797"/>
        <v>0.93850173172596718</v>
      </c>
      <c r="AH9179">
        <f t="shared" ca="1" si="798"/>
        <v>8.041370498761971</v>
      </c>
      <c r="AI9179">
        <f t="shared" ca="1" si="799"/>
        <v>0.1293272789967187</v>
      </c>
      <c r="AX9179">
        <f t="shared" ca="1" si="800"/>
        <v>0.28273824904916234</v>
      </c>
    </row>
    <row r="9180" spans="1:50">
      <c r="A9180">
        <f t="shared" ca="1" si="796"/>
        <v>0.36205034022039351</v>
      </c>
      <c r="R9180">
        <f t="shared" ca="1" si="797"/>
        <v>-0.74464823044157469</v>
      </c>
      <c r="AH9180">
        <f t="shared" ca="1" si="798"/>
        <v>9.8709401029106409</v>
      </c>
      <c r="AI9180">
        <f t="shared" ca="1" si="799"/>
        <v>0.19487091703049908</v>
      </c>
      <c r="AX9180">
        <f t="shared" ca="1" si="800"/>
        <v>0.26113110149692559</v>
      </c>
    </row>
    <row r="9181" spans="1:50">
      <c r="A9181">
        <f t="shared" ca="1" si="796"/>
        <v>6.0998381629501663E-2</v>
      </c>
      <c r="R9181">
        <f t="shared" ca="1" si="797"/>
        <v>-0.1791209382057147</v>
      </c>
      <c r="AH9181">
        <f t="shared" ca="1" si="798"/>
        <v>25.135757053157981</v>
      </c>
      <c r="AI9181">
        <f t="shared" ca="1" si="799"/>
        <v>0.69088471134020846</v>
      </c>
      <c r="AX9181">
        <f t="shared" ca="1" si="800"/>
        <v>2.4470672728570131</v>
      </c>
    </row>
    <row r="9182" spans="1:50">
      <c r="A9182">
        <f t="shared" ca="1" si="796"/>
        <v>0.63967986036290969</v>
      </c>
      <c r="R9182">
        <f t="shared" ca="1" si="797"/>
        <v>0.28991395169827511</v>
      </c>
      <c r="AH9182">
        <f t="shared" ca="1" si="798"/>
        <v>11.877112383888566</v>
      </c>
      <c r="AI9182">
        <f t="shared" ca="1" si="799"/>
        <v>0.27332271990466872</v>
      </c>
      <c r="AX9182">
        <f t="shared" ca="1" si="800"/>
        <v>1.3031616182285006</v>
      </c>
    </row>
    <row r="9183" spans="1:50">
      <c r="A9183">
        <f t="shared" ca="1" si="796"/>
        <v>0.27489565299931085</v>
      </c>
      <c r="R9183">
        <f t="shared" ca="1" si="797"/>
        <v>-0.58695531429117953</v>
      </c>
      <c r="AH9183">
        <f t="shared" ca="1" si="798"/>
        <v>12.491802690871793</v>
      </c>
      <c r="AI9183">
        <f t="shared" ca="1" si="799"/>
        <v>0.29656756730975375</v>
      </c>
      <c r="AX9183">
        <f t="shared" ca="1" si="800"/>
        <v>2.2069895867045393</v>
      </c>
    </row>
    <row r="9184" spans="1:50">
      <c r="A9184">
        <f t="shared" ca="1" si="796"/>
        <v>0.68096080941138626</v>
      </c>
      <c r="R9184">
        <f t="shared" ca="1" si="797"/>
        <v>-0.64478722544415534</v>
      </c>
      <c r="AH9184">
        <f t="shared" ca="1" si="798"/>
        <v>23.757318058555438</v>
      </c>
      <c r="AI9184">
        <f t="shared" ca="1" si="799"/>
        <v>0.6556608222600897</v>
      </c>
      <c r="AX9184">
        <f t="shared" ca="1" si="800"/>
        <v>0.46316703804216947</v>
      </c>
    </row>
    <row r="9185" spans="1:50">
      <c r="A9185">
        <f t="shared" ca="1" si="796"/>
        <v>0.98723840599652746</v>
      </c>
      <c r="R9185">
        <f t="shared" ca="1" si="797"/>
        <v>-1.54550575899204</v>
      </c>
      <c r="AH9185">
        <f t="shared" ca="1" si="798"/>
        <v>9.9308500812058131</v>
      </c>
      <c r="AI9185">
        <f t="shared" ca="1" si="799"/>
        <v>0.19724356667077103</v>
      </c>
      <c r="AX9185">
        <f t="shared" ca="1" si="800"/>
        <v>2.5345169002314898</v>
      </c>
    </row>
    <row r="9186" spans="1:50">
      <c r="A9186">
        <f t="shared" ca="1" si="796"/>
        <v>0.1297973556381975</v>
      </c>
      <c r="R9186">
        <f t="shared" ca="1" si="797"/>
        <v>-1.0312219860543377</v>
      </c>
      <c r="AH9186">
        <f t="shared" ca="1" si="798"/>
        <v>16.540442413549499</v>
      </c>
      <c r="AI9186">
        <f t="shared" ca="1" si="799"/>
        <v>0.4402290030595013</v>
      </c>
      <c r="AX9186">
        <f t="shared" ca="1" si="800"/>
        <v>0.51284101320535547</v>
      </c>
    </row>
    <row r="9187" spans="1:50">
      <c r="A9187">
        <f t="shared" ca="1" si="796"/>
        <v>0.7632542484574637</v>
      </c>
      <c r="R9187">
        <f t="shared" ca="1" si="797"/>
        <v>1.2156409028888224</v>
      </c>
      <c r="AH9187">
        <f t="shared" ca="1" si="798"/>
        <v>7.1060574227670124</v>
      </c>
      <c r="AI9187">
        <f t="shared" ca="1" si="799"/>
        <v>0.10099210419132432</v>
      </c>
      <c r="AX9187">
        <f t="shared" ca="1" si="800"/>
        <v>0.36453421668756764</v>
      </c>
    </row>
    <row r="9188" spans="1:50">
      <c r="A9188">
        <f t="shared" ca="1" si="796"/>
        <v>0.96299069877540577</v>
      </c>
      <c r="R9188">
        <f t="shared" ca="1" si="797"/>
        <v>1.1980037588921291</v>
      </c>
      <c r="AH9188">
        <f t="shared" ca="1" si="798"/>
        <v>24.619482726273969</v>
      </c>
      <c r="AI9188">
        <f t="shared" ca="1" si="799"/>
        <v>0.67791467145904727</v>
      </c>
      <c r="AX9188">
        <f t="shared" ca="1" si="800"/>
        <v>1.3394933365442645</v>
      </c>
    </row>
    <row r="9189" spans="1:50">
      <c r="A9189">
        <f t="shared" ca="1" si="796"/>
        <v>0.2241500678972852</v>
      </c>
      <c r="R9189">
        <f t="shared" ca="1" si="797"/>
        <v>1.5675924791739166</v>
      </c>
      <c r="AH9189">
        <f t="shared" ca="1" si="798"/>
        <v>34.230463581512701</v>
      </c>
      <c r="AI9189">
        <f t="shared" ca="1" si="799"/>
        <v>0.87566086057300141</v>
      </c>
      <c r="AX9189">
        <f t="shared" ca="1" si="800"/>
        <v>1.3346119588070942</v>
      </c>
    </row>
    <row r="9190" spans="1:50">
      <c r="A9190">
        <f t="shared" ca="1" si="796"/>
        <v>9.8081677226394715E-2</v>
      </c>
      <c r="R9190">
        <f t="shared" ca="1" si="797"/>
        <v>-0.24869059935933335</v>
      </c>
      <c r="AH9190">
        <f t="shared" ca="1" si="798"/>
        <v>7.8752164108144553</v>
      </c>
      <c r="AI9190">
        <f t="shared" ca="1" si="799"/>
        <v>0.12403806703432263</v>
      </c>
      <c r="AX9190">
        <f t="shared" ca="1" si="800"/>
        <v>0.42279514771342425</v>
      </c>
    </row>
    <row r="9191" spans="1:50">
      <c r="A9191">
        <f t="shared" ca="1" si="796"/>
        <v>0.9829922531067885</v>
      </c>
      <c r="R9191">
        <f t="shared" ca="1" si="797"/>
        <v>-0.80499118204606668</v>
      </c>
      <c r="AH9191">
        <f t="shared" ca="1" si="798"/>
        <v>23.64387690451434</v>
      </c>
      <c r="AI9191">
        <f t="shared" ca="1" si="799"/>
        <v>0.6526773876878037</v>
      </c>
      <c r="AX9191">
        <f t="shared" ca="1" si="800"/>
        <v>2.6816280667598518</v>
      </c>
    </row>
    <row r="9192" spans="1:50">
      <c r="A9192">
        <f t="shared" ca="1" si="796"/>
        <v>0.38194601814708662</v>
      </c>
      <c r="R9192">
        <f t="shared" ca="1" si="797"/>
        <v>-1.8945753036793291</v>
      </c>
      <c r="AH9192">
        <f t="shared" ca="1" si="798"/>
        <v>12.132615118707342</v>
      </c>
      <c r="AI9192">
        <f t="shared" ca="1" si="799"/>
        <v>0.28303058112602397</v>
      </c>
      <c r="AX9192">
        <f t="shared" ca="1" si="800"/>
        <v>4.1989468982522027</v>
      </c>
    </row>
    <row r="9193" spans="1:50">
      <c r="A9193">
        <f t="shared" ca="1" si="796"/>
        <v>0.34012547140706073</v>
      </c>
      <c r="R9193">
        <f t="shared" ca="1" si="797"/>
        <v>1.2625889890080844</v>
      </c>
      <c r="AH9193">
        <f t="shared" ca="1" si="798"/>
        <v>26.078802932504296</v>
      </c>
      <c r="AI9193">
        <f t="shared" ca="1" si="799"/>
        <v>0.71388816542901745</v>
      </c>
      <c r="AX9193">
        <f t="shared" ca="1" si="800"/>
        <v>2.4899730521541064</v>
      </c>
    </row>
    <row r="9194" spans="1:50">
      <c r="A9194">
        <f t="shared" ca="1" si="796"/>
        <v>0.66113561398076415</v>
      </c>
      <c r="R9194">
        <f t="shared" ca="1" si="797"/>
        <v>2.1588275384594797</v>
      </c>
      <c r="AH9194">
        <f t="shared" ca="1" si="798"/>
        <v>24.084691385437552</v>
      </c>
      <c r="AI9194">
        <f t="shared" ca="1" si="799"/>
        <v>0.66419838970599265</v>
      </c>
      <c r="AX9194">
        <f t="shared" ca="1" si="800"/>
        <v>0.45997635573023815</v>
      </c>
    </row>
    <row r="9195" spans="1:50">
      <c r="A9195">
        <f t="shared" ca="1" si="796"/>
        <v>0.1379570726917887</v>
      </c>
      <c r="R9195">
        <f t="shared" ca="1" si="797"/>
        <v>-0.78145923391660532</v>
      </c>
      <c r="AH9195">
        <f t="shared" ca="1" si="798"/>
        <v>37.310321164684424</v>
      </c>
      <c r="AI9195">
        <f t="shared" ca="1" si="799"/>
        <v>0.91948602552827197</v>
      </c>
      <c r="AX9195">
        <f t="shared" ca="1" si="800"/>
        <v>0.13332986973426075</v>
      </c>
    </row>
    <row r="9196" spans="1:50">
      <c r="A9196">
        <f t="shared" ca="1" si="796"/>
        <v>0.83758418723321093</v>
      </c>
      <c r="R9196">
        <f t="shared" ca="1" si="797"/>
        <v>-0.81102900844071368</v>
      </c>
      <c r="AH9196">
        <f t="shared" ca="1" si="798"/>
        <v>47.274856568086165</v>
      </c>
      <c r="AI9196">
        <f t="shared" ca="1" si="799"/>
        <v>0.99628679663774844</v>
      </c>
      <c r="AX9196">
        <f t="shared" ca="1" si="800"/>
        <v>0.14928010343992121</v>
      </c>
    </row>
    <row r="9197" spans="1:50">
      <c r="A9197">
        <f t="shared" ca="1" si="796"/>
        <v>0.90267468976216181</v>
      </c>
      <c r="R9197">
        <f t="shared" ca="1" si="797"/>
        <v>0.42062901129500452</v>
      </c>
      <c r="AH9197">
        <f t="shared" ca="1" si="798"/>
        <v>19.341755536660859</v>
      </c>
      <c r="AI9197">
        <f t="shared" ca="1" si="799"/>
        <v>0.53003602321306753</v>
      </c>
      <c r="AX9197">
        <f t="shared" ca="1" si="800"/>
        <v>3.4500152455584222E-2</v>
      </c>
    </row>
    <row r="9198" spans="1:50">
      <c r="A9198">
        <f t="shared" ca="1" si="796"/>
        <v>9.3220944625319047E-2</v>
      </c>
      <c r="R9198">
        <f t="shared" ca="1" si="797"/>
        <v>-0.64759926743544627</v>
      </c>
      <c r="AH9198">
        <f t="shared" ca="1" si="798"/>
        <v>29.382089467635033</v>
      </c>
      <c r="AI9198">
        <f t="shared" ca="1" si="799"/>
        <v>0.78745088263969687</v>
      </c>
      <c r="AX9198">
        <f t="shared" ca="1" si="800"/>
        <v>0.87425410696962713</v>
      </c>
    </row>
    <row r="9199" spans="1:50">
      <c r="A9199">
        <f t="shared" ca="1" si="796"/>
        <v>0.20228570419653202</v>
      </c>
      <c r="R9199">
        <f t="shared" ca="1" si="797"/>
        <v>1.9982181873709914</v>
      </c>
      <c r="AH9199">
        <f t="shared" ca="1" si="798"/>
        <v>40.677397818927375</v>
      </c>
      <c r="AI9199">
        <f t="shared" ca="1" si="799"/>
        <v>0.95654454428672997</v>
      </c>
      <c r="AX9199">
        <f t="shared" ca="1" si="800"/>
        <v>1.6413931671697752</v>
      </c>
    </row>
    <row r="9200" spans="1:50">
      <c r="A9200">
        <f t="shared" ca="1" si="796"/>
        <v>0.67873564364810979</v>
      </c>
      <c r="R9200">
        <f t="shared" ca="1" si="797"/>
        <v>-1.0390433897365907</v>
      </c>
      <c r="AH9200">
        <f t="shared" ca="1" si="798"/>
        <v>34.661936186876162</v>
      </c>
      <c r="AI9200">
        <f t="shared" ca="1" si="799"/>
        <v>0.88237189923227055</v>
      </c>
      <c r="AX9200">
        <f t="shared" ca="1" si="800"/>
        <v>1.5007970574413301</v>
      </c>
    </row>
    <row r="9201" spans="1:50">
      <c r="A9201">
        <f t="shared" ca="1" si="796"/>
        <v>0.32100717061493966</v>
      </c>
      <c r="R9201">
        <f t="shared" ca="1" si="797"/>
        <v>-0.1776190024096011</v>
      </c>
      <c r="AH9201">
        <f t="shared" ca="1" si="798"/>
        <v>4.9326788889055573</v>
      </c>
      <c r="AI9201">
        <f t="shared" ca="1" si="799"/>
        <v>4.8662642042109128E-2</v>
      </c>
      <c r="AX9201">
        <f t="shared" ca="1" si="800"/>
        <v>5.0961864866390263</v>
      </c>
    </row>
    <row r="9202" spans="1:50">
      <c r="A9202">
        <f t="shared" ca="1" si="796"/>
        <v>0.24607506936426382</v>
      </c>
      <c r="R9202">
        <f t="shared" ca="1" si="797"/>
        <v>1.7778712530827334</v>
      </c>
      <c r="AH9202">
        <f t="shared" ca="1" si="798"/>
        <v>14.406694501189328</v>
      </c>
      <c r="AI9202">
        <f t="shared" ca="1" si="799"/>
        <v>0.36655830183416704</v>
      </c>
      <c r="AX9202">
        <f t="shared" ca="1" si="800"/>
        <v>5.0959140353584322</v>
      </c>
    </row>
    <row r="9203" spans="1:50">
      <c r="A9203">
        <f t="shared" ca="1" si="796"/>
        <v>0.1210569024036684</v>
      </c>
      <c r="R9203">
        <f t="shared" ca="1" si="797"/>
        <v>1.9022608574806215</v>
      </c>
      <c r="AH9203">
        <f t="shared" ca="1" si="798"/>
        <v>14.744513578959342</v>
      </c>
      <c r="AI9203">
        <f t="shared" ca="1" si="799"/>
        <v>0.37852533860790893</v>
      </c>
      <c r="AX9203">
        <f t="shared" ca="1" si="800"/>
        <v>3.7104702540125822E-2</v>
      </c>
    </row>
    <row r="9204" spans="1:50">
      <c r="A9204">
        <f t="shared" ca="1" si="796"/>
        <v>0.98569156545693126</v>
      </c>
      <c r="R9204">
        <f t="shared" ca="1" si="797"/>
        <v>-0.20933644088911413</v>
      </c>
      <c r="AH9204">
        <f t="shared" ca="1" si="798"/>
        <v>24.306098162957351</v>
      </c>
      <c r="AI9204">
        <f t="shared" ca="1" si="799"/>
        <v>0.6699117041942082</v>
      </c>
      <c r="AX9204">
        <f t="shared" ca="1" si="800"/>
        <v>0.89515725325965922</v>
      </c>
    </row>
    <row r="9205" spans="1:50">
      <c r="A9205">
        <f t="shared" ca="1" si="796"/>
        <v>0.81086088332868533</v>
      </c>
      <c r="R9205">
        <f t="shared" ca="1" si="797"/>
        <v>1.1007518308560482</v>
      </c>
      <c r="AH9205">
        <f t="shared" ca="1" si="798"/>
        <v>37.7919163778013</v>
      </c>
      <c r="AI9205">
        <f t="shared" ca="1" si="799"/>
        <v>0.92548134713670194</v>
      </c>
      <c r="AX9205">
        <f t="shared" ca="1" si="800"/>
        <v>2.6119680757193424</v>
      </c>
    </row>
    <row r="9206" spans="1:50">
      <c r="A9206">
        <f t="shared" ca="1" si="796"/>
        <v>0.56215318300785777</v>
      </c>
      <c r="R9206">
        <f t="shared" ca="1" si="797"/>
        <v>2.0089557155410335E-2</v>
      </c>
      <c r="AH9206">
        <f t="shared" ca="1" si="798"/>
        <v>22.231666257954402</v>
      </c>
      <c r="AI9206">
        <f t="shared" ca="1" si="799"/>
        <v>0.61445982059518589</v>
      </c>
      <c r="AX9206">
        <f t="shared" ca="1" si="800"/>
        <v>1.4564832157989458</v>
      </c>
    </row>
    <row r="9207" spans="1:50">
      <c r="A9207">
        <f t="shared" ca="1" si="796"/>
        <v>0.30878703946902841</v>
      </c>
      <c r="R9207">
        <f t="shared" ca="1" si="797"/>
        <v>1.0267169583021034</v>
      </c>
      <c r="AH9207">
        <f t="shared" ca="1" si="798"/>
        <v>7.9605379207299309</v>
      </c>
      <c r="AI9207">
        <f t="shared" ca="1" si="799"/>
        <v>0.12674032797475843</v>
      </c>
      <c r="AX9207">
        <f t="shared" ca="1" si="800"/>
        <v>1.8851152260175674</v>
      </c>
    </row>
    <row r="9208" spans="1:50">
      <c r="A9208">
        <f t="shared" ca="1" si="796"/>
        <v>0.62905583990211245</v>
      </c>
      <c r="R9208">
        <f t="shared" ca="1" si="797"/>
        <v>0.21781304534413315</v>
      </c>
      <c r="AH9208">
        <f t="shared" ca="1" si="798"/>
        <v>8.5702993821774527</v>
      </c>
      <c r="AI9208">
        <f t="shared" ca="1" si="799"/>
        <v>0.14690006300030245</v>
      </c>
      <c r="AX9208">
        <f t="shared" ca="1" si="800"/>
        <v>0.25198625830164145</v>
      </c>
    </row>
    <row r="9209" spans="1:50">
      <c r="A9209">
        <f t="shared" ca="1" si="796"/>
        <v>0.45175231356075318</v>
      </c>
      <c r="R9209">
        <f t="shared" ca="1" si="797"/>
        <v>-0.46226745537827546</v>
      </c>
      <c r="AH9209">
        <f t="shared" ca="1" si="798"/>
        <v>1.6472228992584648</v>
      </c>
      <c r="AI9209">
        <f t="shared" ca="1" si="799"/>
        <v>5.426686559682925E-3</v>
      </c>
      <c r="AX9209">
        <f t="shared" ca="1" si="800"/>
        <v>1.1349645986550627</v>
      </c>
    </row>
    <row r="9210" spans="1:50">
      <c r="A9210">
        <f t="shared" ca="1" si="796"/>
        <v>0.37496310245215358</v>
      </c>
      <c r="R9210">
        <f t="shared" ca="1" si="797"/>
        <v>-0.77698130058741388</v>
      </c>
      <c r="AH9210">
        <f t="shared" ca="1" si="798"/>
        <v>20.361081050382552</v>
      </c>
      <c r="AI9210">
        <f t="shared" ca="1" si="799"/>
        <v>0.56076724174900383</v>
      </c>
      <c r="AX9210">
        <f t="shared" ca="1" si="800"/>
        <v>0.7028231174453814</v>
      </c>
    </row>
    <row r="9211" spans="1:50">
      <c r="A9211">
        <f t="shared" ca="1" si="796"/>
        <v>0.79259529570271037</v>
      </c>
      <c r="R9211">
        <f t="shared" ca="1" si="797"/>
        <v>2.8604590849045346</v>
      </c>
      <c r="AH9211">
        <f t="shared" ca="1" si="798"/>
        <v>25.794726151588812</v>
      </c>
      <c r="AI9211">
        <f t="shared" ca="1" si="799"/>
        <v>0.7070523589617107</v>
      </c>
      <c r="AX9211">
        <f t="shared" ca="1" si="800"/>
        <v>1.806794766020811</v>
      </c>
    </row>
    <row r="9212" spans="1:50">
      <c r="A9212">
        <f t="shared" ca="1" si="796"/>
        <v>0.25325601727688252</v>
      </c>
      <c r="R9212">
        <f t="shared" ca="1" si="797"/>
        <v>-0.51781908682962297</v>
      </c>
      <c r="AH9212">
        <f t="shared" ca="1" si="798"/>
        <v>13.056703577211564</v>
      </c>
      <c r="AI9212">
        <f t="shared" ca="1" si="799"/>
        <v>0.31759642470899352</v>
      </c>
      <c r="AX9212">
        <f t="shared" ca="1" si="800"/>
        <v>0.40681562790161158</v>
      </c>
    </row>
    <row r="9213" spans="1:50">
      <c r="A9213">
        <f t="shared" ca="1" si="796"/>
        <v>0.80339131206504433</v>
      </c>
      <c r="R9213">
        <f t="shared" ca="1" si="797"/>
        <v>0.29142519866001304</v>
      </c>
      <c r="AH9213">
        <f t="shared" ca="1" si="798"/>
        <v>16.787548930190916</v>
      </c>
      <c r="AI9213">
        <f t="shared" ca="1" si="799"/>
        <v>0.44846654696776866</v>
      </c>
      <c r="AX9213">
        <f t="shared" ca="1" si="800"/>
        <v>1.7497652488178947</v>
      </c>
    </row>
    <row r="9214" spans="1:50">
      <c r="A9214">
        <f t="shared" ca="1" si="796"/>
        <v>0.53389041355985889</v>
      </c>
      <c r="R9214">
        <f t="shared" ca="1" si="797"/>
        <v>-0.23606882810489582</v>
      </c>
      <c r="AH9214">
        <f t="shared" ca="1" si="798"/>
        <v>26.110132481282228</v>
      </c>
      <c r="AI9214">
        <f t="shared" ca="1" si="799"/>
        <v>0.7146371149690568</v>
      </c>
      <c r="AX9214">
        <f t="shared" ca="1" si="800"/>
        <v>0.16413224111700886</v>
      </c>
    </row>
    <row r="9215" spans="1:50">
      <c r="A9215">
        <f t="shared" ca="1" si="796"/>
        <v>0.25359297785428314</v>
      </c>
      <c r="R9215">
        <f t="shared" ca="1" si="797"/>
        <v>-1.5142131604318498</v>
      </c>
      <c r="AH9215">
        <f t="shared" ca="1" si="798"/>
        <v>27.01436349758589</v>
      </c>
      <c r="AI9215">
        <f t="shared" ca="1" si="799"/>
        <v>0.73583025728944407</v>
      </c>
      <c r="AX9215">
        <f t="shared" ca="1" si="800"/>
        <v>4.6239130641462411</v>
      </c>
    </row>
    <row r="9216" spans="1:50">
      <c r="A9216">
        <f t="shared" ca="1" si="796"/>
        <v>0.98287786655178921</v>
      </c>
      <c r="R9216">
        <f t="shared" ca="1" si="797"/>
        <v>-0.13865262126766378</v>
      </c>
      <c r="AH9216">
        <f t="shared" ca="1" si="798"/>
        <v>8.0452138336890737</v>
      </c>
      <c r="AI9216">
        <f t="shared" ca="1" si="799"/>
        <v>0.12945093125956408</v>
      </c>
      <c r="AX9216">
        <f t="shared" ca="1" si="800"/>
        <v>0.86815754934711742</v>
      </c>
    </row>
    <row r="9217" spans="1:50">
      <c r="A9217">
        <f t="shared" ca="1" si="796"/>
        <v>0.43320782559590654</v>
      </c>
      <c r="R9217">
        <f t="shared" ca="1" si="797"/>
        <v>-0.83483237437479962</v>
      </c>
      <c r="AH9217">
        <f t="shared" ca="1" si="798"/>
        <v>9.4096816044613867</v>
      </c>
      <c r="AI9217">
        <f t="shared" ca="1" si="799"/>
        <v>0.17708421579467803</v>
      </c>
      <c r="AX9217">
        <f t="shared" ca="1" si="800"/>
        <v>4.3512440193080062</v>
      </c>
    </row>
    <row r="9218" spans="1:50">
      <c r="A9218">
        <f t="shared" ca="1" si="796"/>
        <v>0.57585123042263386</v>
      </c>
      <c r="R9218">
        <f t="shared" ca="1" si="797"/>
        <v>1.1808612646572325</v>
      </c>
      <c r="AH9218">
        <f t="shared" ca="1" si="798"/>
        <v>16.080337339179771</v>
      </c>
      <c r="AI9218">
        <f t="shared" ca="1" si="799"/>
        <v>0.42472824248807906</v>
      </c>
      <c r="AX9218">
        <f t="shared" ca="1" si="800"/>
        <v>3.9462409483851806</v>
      </c>
    </row>
    <row r="9219" spans="1:50">
      <c r="A9219">
        <f t="shared" ref="A9219:A9282" ca="1" si="801">RAND()</f>
        <v>0.12760441491433239</v>
      </c>
      <c r="R9219">
        <f t="shared" ref="R9219:R9282" ca="1" si="802">_xlfn.NORM.INV(RAND(),0,1)</f>
        <v>-0.25986052074736593</v>
      </c>
      <c r="AH9219">
        <f t="shared" ref="AH9219:AH9282" ca="1" si="803">IF(AI9219&lt;$AL$4,$AL$1+SQRT(AI9219*($AL$2-$AL$1)*($AL$3-$AL$1)),$AL$2-SQRT((1-AI9219)*($AL$2-$AL$1)*($AL$2-$AL$3)))</f>
        <v>23.9386262763195</v>
      </c>
      <c r="AI9219">
        <f t="shared" ref="AI9219:AI9282" ca="1" si="804">RAND()</f>
        <v>0.66040239981732785</v>
      </c>
      <c r="AX9219">
        <f t="shared" ref="AX9219:AX9282" ca="1" si="805">-LN(1-RAND())/$AW$2</f>
        <v>2.7222517821339309</v>
      </c>
    </row>
    <row r="9220" spans="1:50">
      <c r="A9220">
        <f t="shared" ca="1" si="801"/>
        <v>0.90398920128280014</v>
      </c>
      <c r="R9220">
        <f t="shared" ca="1" si="802"/>
        <v>-1.8177331253721449</v>
      </c>
      <c r="AH9220">
        <f t="shared" ca="1" si="803"/>
        <v>13.669018186362457</v>
      </c>
      <c r="AI9220">
        <f t="shared" ca="1" si="804"/>
        <v>0.34002988022856906</v>
      </c>
      <c r="AX9220">
        <f t="shared" ca="1" si="805"/>
        <v>3.2487965609601419</v>
      </c>
    </row>
    <row r="9221" spans="1:50">
      <c r="A9221">
        <f t="shared" ca="1" si="801"/>
        <v>0.97826227308297964</v>
      </c>
      <c r="R9221">
        <f t="shared" ca="1" si="802"/>
        <v>-6.5465689231522753E-2</v>
      </c>
      <c r="AH9221">
        <f t="shared" ca="1" si="803"/>
        <v>12.504711682316497</v>
      </c>
      <c r="AI9221">
        <f t="shared" ca="1" si="804"/>
        <v>0.29705167698689339</v>
      </c>
      <c r="AX9221">
        <f t="shared" ca="1" si="805"/>
        <v>0.46484033310752676</v>
      </c>
    </row>
    <row r="9222" spans="1:50">
      <c r="A9222">
        <f t="shared" ca="1" si="801"/>
        <v>0.58007333272665562</v>
      </c>
      <c r="R9222">
        <f t="shared" ca="1" si="802"/>
        <v>-1.5917505196088231</v>
      </c>
      <c r="AH9222">
        <f t="shared" ca="1" si="803"/>
        <v>17.741416426286897</v>
      </c>
      <c r="AI9222">
        <f t="shared" ca="1" si="804"/>
        <v>0.47969189290888348</v>
      </c>
      <c r="AX9222">
        <f t="shared" ca="1" si="805"/>
        <v>9.9508889420769719</v>
      </c>
    </row>
    <row r="9223" spans="1:50">
      <c r="A9223">
        <f t="shared" ca="1" si="801"/>
        <v>0.74933402771672075</v>
      </c>
      <c r="R9223">
        <f t="shared" ca="1" si="802"/>
        <v>1.6642664088303705</v>
      </c>
      <c r="AH9223">
        <f t="shared" ca="1" si="803"/>
        <v>8.8742121115823913</v>
      </c>
      <c r="AI9223">
        <f t="shared" ca="1" si="804"/>
        <v>0.15750328120271118</v>
      </c>
      <c r="AX9223">
        <f t="shared" ca="1" si="805"/>
        <v>1.3306348745114653</v>
      </c>
    </row>
    <row r="9224" spans="1:50">
      <c r="A9224">
        <f t="shared" ca="1" si="801"/>
        <v>0.25019827244066495</v>
      </c>
      <c r="R9224">
        <f t="shared" ca="1" si="802"/>
        <v>1.1669639038928714</v>
      </c>
      <c r="AH9224">
        <f t="shared" ca="1" si="803"/>
        <v>10.298364262250367</v>
      </c>
      <c r="AI9224">
        <f t="shared" ca="1" si="804"/>
        <v>0.2118900598735205</v>
      </c>
      <c r="AX9224">
        <f t="shared" ca="1" si="805"/>
        <v>3.9673961537294842</v>
      </c>
    </row>
    <row r="9225" spans="1:50">
      <c r="A9225">
        <f t="shared" ca="1" si="801"/>
        <v>0.34723107834662814</v>
      </c>
      <c r="R9225">
        <f t="shared" ca="1" si="802"/>
        <v>-0.36021167189051773</v>
      </c>
      <c r="AH9225">
        <f t="shared" ca="1" si="803"/>
        <v>11.428266744933751</v>
      </c>
      <c r="AI9225">
        <f t="shared" ca="1" si="804"/>
        <v>0.25611069685000831</v>
      </c>
      <c r="AX9225">
        <f t="shared" ca="1" si="805"/>
        <v>4.7070690982630822E-2</v>
      </c>
    </row>
    <row r="9226" spans="1:50">
      <c r="A9226">
        <f t="shared" ca="1" si="801"/>
        <v>0.38441398473744659</v>
      </c>
      <c r="R9226">
        <f t="shared" ca="1" si="802"/>
        <v>-0.62204433185051966</v>
      </c>
      <c r="AH9226">
        <f t="shared" ca="1" si="803"/>
        <v>14.928875032495057</v>
      </c>
      <c r="AI9226">
        <f t="shared" ca="1" si="804"/>
        <v>0.38500809675682568</v>
      </c>
      <c r="AX9226">
        <f t="shared" ca="1" si="805"/>
        <v>1.0856375385199821</v>
      </c>
    </row>
    <row r="9227" spans="1:50">
      <c r="A9227">
        <f t="shared" ca="1" si="801"/>
        <v>0.18722276076867028</v>
      </c>
      <c r="R9227">
        <f t="shared" ca="1" si="802"/>
        <v>-0.63365825151856436</v>
      </c>
      <c r="AH9227">
        <f t="shared" ca="1" si="803"/>
        <v>21.600696298148588</v>
      </c>
      <c r="AI9227">
        <f t="shared" ca="1" si="804"/>
        <v>0.59673977462500438</v>
      </c>
      <c r="AX9227">
        <f t="shared" ca="1" si="805"/>
        <v>1.2881038912898739</v>
      </c>
    </row>
    <row r="9228" spans="1:50">
      <c r="A9228">
        <f t="shared" ca="1" si="801"/>
        <v>4.5363574307948462E-2</v>
      </c>
      <c r="R9228">
        <f t="shared" ca="1" si="802"/>
        <v>0.9909744923657916</v>
      </c>
      <c r="AH9228">
        <f t="shared" ca="1" si="803"/>
        <v>7.8705280826983026</v>
      </c>
      <c r="AI9228">
        <f t="shared" ca="1" si="804"/>
        <v>0.12389042460108524</v>
      </c>
      <c r="AX9228">
        <f t="shared" ca="1" si="805"/>
        <v>2.329782195147915</v>
      </c>
    </row>
    <row r="9229" spans="1:50">
      <c r="A9229">
        <f t="shared" ca="1" si="801"/>
        <v>6.0488390075022047E-2</v>
      </c>
      <c r="R9229">
        <f t="shared" ca="1" si="802"/>
        <v>-1.12220111477025</v>
      </c>
      <c r="AH9229">
        <f t="shared" ca="1" si="803"/>
        <v>37.195206449620841</v>
      </c>
      <c r="AI9229">
        <f t="shared" ca="1" si="804"/>
        <v>0.91801863106608417</v>
      </c>
      <c r="AX9229">
        <f t="shared" ca="1" si="805"/>
        <v>2.0608363748292891</v>
      </c>
    </row>
    <row r="9230" spans="1:50">
      <c r="A9230">
        <f t="shared" ca="1" si="801"/>
        <v>0.98375126629350784</v>
      </c>
      <c r="R9230">
        <f t="shared" ca="1" si="802"/>
        <v>0.11490437142793151</v>
      </c>
      <c r="AH9230">
        <f t="shared" ca="1" si="803"/>
        <v>17.777600392144812</v>
      </c>
      <c r="AI9230">
        <f t="shared" ca="1" si="804"/>
        <v>0.48085848175584678</v>
      </c>
      <c r="AX9230">
        <f t="shared" ca="1" si="805"/>
        <v>0.82968747325107872</v>
      </c>
    </row>
    <row r="9231" spans="1:50">
      <c r="A9231">
        <f t="shared" ca="1" si="801"/>
        <v>0.7613581008289303</v>
      </c>
      <c r="R9231">
        <f t="shared" ca="1" si="802"/>
        <v>-0.53494697257064583</v>
      </c>
      <c r="AH9231">
        <f t="shared" ca="1" si="803"/>
        <v>9.7431322100821944</v>
      </c>
      <c r="AI9231">
        <f t="shared" ca="1" si="804"/>
        <v>0.18985725052628233</v>
      </c>
      <c r="AX9231">
        <f t="shared" ca="1" si="805"/>
        <v>0.66594125152212935</v>
      </c>
    </row>
    <row r="9232" spans="1:50">
      <c r="A9232">
        <f t="shared" ca="1" si="801"/>
        <v>0.82099640718587341</v>
      </c>
      <c r="R9232">
        <f t="shared" ca="1" si="802"/>
        <v>-0.97606629902829212</v>
      </c>
      <c r="AH9232">
        <f t="shared" ca="1" si="803"/>
        <v>28.750041558859909</v>
      </c>
      <c r="AI9232">
        <f t="shared" ca="1" si="804"/>
        <v>0.77421963312490949</v>
      </c>
      <c r="AX9232">
        <f t="shared" ca="1" si="805"/>
        <v>6.4380757509284656</v>
      </c>
    </row>
    <row r="9233" spans="1:50">
      <c r="A9233">
        <f t="shared" ca="1" si="801"/>
        <v>0.63236887039055134</v>
      </c>
      <c r="R9233">
        <f t="shared" ca="1" si="802"/>
        <v>1.6446852920639774</v>
      </c>
      <c r="AH9233">
        <f t="shared" ca="1" si="803"/>
        <v>21.085481556060209</v>
      </c>
      <c r="AI9233">
        <f t="shared" ca="1" si="804"/>
        <v>0.58197531157753279</v>
      </c>
      <c r="AX9233">
        <f t="shared" ca="1" si="805"/>
        <v>6.0558606742571776E-2</v>
      </c>
    </row>
    <row r="9234" spans="1:50">
      <c r="A9234">
        <f t="shared" ca="1" si="801"/>
        <v>0.35823383231408223</v>
      </c>
      <c r="R9234">
        <f t="shared" ca="1" si="802"/>
        <v>-1.5351932125473948</v>
      </c>
      <c r="AH9234">
        <f t="shared" ca="1" si="803"/>
        <v>13.575486623237232</v>
      </c>
      <c r="AI9234">
        <f t="shared" ca="1" si="804"/>
        <v>0.3366274126330151</v>
      </c>
      <c r="AX9234">
        <f t="shared" ca="1" si="805"/>
        <v>0.57454476842749802</v>
      </c>
    </row>
    <row r="9235" spans="1:50">
      <c r="A9235">
        <f t="shared" ca="1" si="801"/>
        <v>0.77960675352063147</v>
      </c>
      <c r="R9235">
        <f t="shared" ca="1" si="802"/>
        <v>-0.57073994021696928</v>
      </c>
      <c r="AH9235">
        <f t="shared" ca="1" si="803"/>
        <v>26.640626577815411</v>
      </c>
      <c r="AI9235">
        <f t="shared" ca="1" si="804"/>
        <v>0.72716983666146806</v>
      </c>
      <c r="AX9235">
        <f t="shared" ca="1" si="805"/>
        <v>0.21291107143104451</v>
      </c>
    </row>
    <row r="9236" spans="1:50">
      <c r="A9236">
        <f t="shared" ca="1" si="801"/>
        <v>0.26630675992044195</v>
      </c>
      <c r="R9236">
        <f t="shared" ca="1" si="802"/>
        <v>1.925025028872549</v>
      </c>
      <c r="AH9236">
        <f t="shared" ca="1" si="803"/>
        <v>15.315756307813579</v>
      </c>
      <c r="AI9236">
        <f t="shared" ca="1" si="804"/>
        <v>0.39850161975051324</v>
      </c>
      <c r="AX9236">
        <f t="shared" ca="1" si="805"/>
        <v>0.19688314457588521</v>
      </c>
    </row>
    <row r="9237" spans="1:50">
      <c r="A9237">
        <f t="shared" ca="1" si="801"/>
        <v>0.68643611354479073</v>
      </c>
      <c r="R9237">
        <f t="shared" ca="1" si="802"/>
        <v>-1.3858004597362226</v>
      </c>
      <c r="AH9237">
        <f t="shared" ca="1" si="803"/>
        <v>6.4038656954249857</v>
      </c>
      <c r="AI9237">
        <f t="shared" ca="1" si="804"/>
        <v>8.2018991690081866E-2</v>
      </c>
      <c r="AX9237">
        <f t="shared" ca="1" si="805"/>
        <v>0.38061682161311805</v>
      </c>
    </row>
    <row r="9238" spans="1:50">
      <c r="A9238">
        <f t="shared" ca="1" si="801"/>
        <v>0.43002932409971362</v>
      </c>
      <c r="R9238">
        <f t="shared" ca="1" si="802"/>
        <v>0.27916734540136889</v>
      </c>
      <c r="AH9238">
        <f t="shared" ca="1" si="803"/>
        <v>4.5898504636136117</v>
      </c>
      <c r="AI9238">
        <f t="shared" ca="1" si="804"/>
        <v>4.2133454556668171E-2</v>
      </c>
      <c r="AX9238">
        <f t="shared" ca="1" si="805"/>
        <v>6.8753175341171575</v>
      </c>
    </row>
    <row r="9239" spans="1:50">
      <c r="A9239">
        <f t="shared" ca="1" si="801"/>
        <v>0.6297845859290343</v>
      </c>
      <c r="R9239">
        <f t="shared" ca="1" si="802"/>
        <v>1.6733281027414035</v>
      </c>
      <c r="AH9239">
        <f t="shared" ca="1" si="803"/>
        <v>17.806728571382727</v>
      </c>
      <c r="AI9239">
        <f t="shared" ca="1" si="804"/>
        <v>0.48179663736168732</v>
      </c>
      <c r="AX9239">
        <f t="shared" ca="1" si="805"/>
        <v>1.2410541390686078</v>
      </c>
    </row>
    <row r="9240" spans="1:50">
      <c r="A9240">
        <f t="shared" ca="1" si="801"/>
        <v>0.77657307549362409</v>
      </c>
      <c r="R9240">
        <f t="shared" ca="1" si="802"/>
        <v>0.63367976270660065</v>
      </c>
      <c r="AH9240">
        <f t="shared" ca="1" si="803"/>
        <v>15.160538290623371</v>
      </c>
      <c r="AI9240">
        <f t="shared" ca="1" si="804"/>
        <v>0.3931059539004399</v>
      </c>
      <c r="AX9240">
        <f t="shared" ca="1" si="805"/>
        <v>0.59794614180162065</v>
      </c>
    </row>
    <row r="9241" spans="1:50">
      <c r="A9241">
        <f t="shared" ca="1" si="801"/>
        <v>7.5716121997650543E-2</v>
      </c>
      <c r="R9241">
        <f t="shared" ca="1" si="802"/>
        <v>-1.7206241212180773</v>
      </c>
      <c r="AH9241">
        <f t="shared" ca="1" si="803"/>
        <v>16.256052194094181</v>
      </c>
      <c r="AI9241">
        <f t="shared" ca="1" si="804"/>
        <v>0.43067299323615205</v>
      </c>
      <c r="AX9241">
        <f t="shared" ca="1" si="805"/>
        <v>1.6710401901440139</v>
      </c>
    </row>
    <row r="9242" spans="1:50">
      <c r="A9242">
        <f t="shared" ca="1" si="801"/>
        <v>0.56240528459262551</v>
      </c>
      <c r="R9242">
        <f t="shared" ca="1" si="802"/>
        <v>-0.51492023674409104</v>
      </c>
      <c r="AH9242">
        <f t="shared" ca="1" si="803"/>
        <v>7.5639573210692657</v>
      </c>
      <c r="AI9242">
        <f t="shared" ca="1" si="804"/>
        <v>0.11442690070991468</v>
      </c>
      <c r="AX9242">
        <f t="shared" ca="1" si="805"/>
        <v>0.78177535927216268</v>
      </c>
    </row>
    <row r="9243" spans="1:50">
      <c r="A9243">
        <f t="shared" ca="1" si="801"/>
        <v>0.84475337810865891</v>
      </c>
      <c r="R9243">
        <f t="shared" ca="1" si="802"/>
        <v>8.31568654339827E-3</v>
      </c>
      <c r="AH9243">
        <f t="shared" ca="1" si="803"/>
        <v>38.409904727248701</v>
      </c>
      <c r="AI9243">
        <f t="shared" ca="1" si="804"/>
        <v>0.932834845784274</v>
      </c>
      <c r="AX9243">
        <f t="shared" ca="1" si="805"/>
        <v>0.96993881235977708</v>
      </c>
    </row>
    <row r="9244" spans="1:50">
      <c r="A9244">
        <f t="shared" ca="1" si="801"/>
        <v>0.32954633729619631</v>
      </c>
      <c r="R9244">
        <f t="shared" ca="1" si="802"/>
        <v>0.46554204133409266</v>
      </c>
      <c r="AH9244">
        <f t="shared" ca="1" si="803"/>
        <v>28.28193193892956</v>
      </c>
      <c r="AI9244">
        <f t="shared" ca="1" si="804"/>
        <v>0.76416275984735604</v>
      </c>
      <c r="AX9244">
        <f t="shared" ca="1" si="805"/>
        <v>2.329145648653983</v>
      </c>
    </row>
    <row r="9245" spans="1:50">
      <c r="A9245">
        <f t="shared" ca="1" si="801"/>
        <v>0.75666867130113091</v>
      </c>
      <c r="R9245">
        <f t="shared" ca="1" si="802"/>
        <v>-0.20506381785487141</v>
      </c>
      <c r="AH9245">
        <f t="shared" ca="1" si="803"/>
        <v>16.254010311154104</v>
      </c>
      <c r="AI9245">
        <f t="shared" ca="1" si="804"/>
        <v>0.43060408996015309</v>
      </c>
      <c r="AX9245">
        <f t="shared" ca="1" si="805"/>
        <v>2.9836772514822998E-2</v>
      </c>
    </row>
    <row r="9246" spans="1:50">
      <c r="A9246">
        <f t="shared" ca="1" si="801"/>
        <v>0.35039254493042993</v>
      </c>
      <c r="R9246">
        <f t="shared" ca="1" si="802"/>
        <v>0.77696253624960021</v>
      </c>
      <c r="AH9246">
        <f t="shared" ca="1" si="803"/>
        <v>12.815032861524003</v>
      </c>
      <c r="AI9246">
        <f t="shared" ca="1" si="804"/>
        <v>0.30863910945522999</v>
      </c>
      <c r="AX9246">
        <f t="shared" ca="1" si="805"/>
        <v>2.1296826407790763</v>
      </c>
    </row>
    <row r="9247" spans="1:50">
      <c r="A9247">
        <f t="shared" ca="1" si="801"/>
        <v>3.3715088923913838E-2</v>
      </c>
      <c r="R9247">
        <f t="shared" ca="1" si="802"/>
        <v>-2.0564171656449028</v>
      </c>
      <c r="AH9247">
        <f t="shared" ca="1" si="803"/>
        <v>17.542231565884435</v>
      </c>
      <c r="AI9247">
        <f t="shared" ca="1" si="804"/>
        <v>0.47324663413866574</v>
      </c>
      <c r="AX9247">
        <f t="shared" ca="1" si="805"/>
        <v>2.6624557861815484E-2</v>
      </c>
    </row>
    <row r="9248" spans="1:50">
      <c r="A9248">
        <f t="shared" ca="1" si="801"/>
        <v>0.86381377233353407</v>
      </c>
      <c r="R9248">
        <f t="shared" ca="1" si="802"/>
        <v>0.34280930073462246</v>
      </c>
      <c r="AH9248">
        <f t="shared" ca="1" si="803"/>
        <v>5.2325052295291732</v>
      </c>
      <c r="AI9248">
        <f t="shared" ca="1" si="804"/>
        <v>5.4758221954100295E-2</v>
      </c>
      <c r="AX9248">
        <f t="shared" ca="1" si="805"/>
        <v>2.881823039752335</v>
      </c>
    </row>
    <row r="9249" spans="1:50">
      <c r="A9249">
        <f t="shared" ca="1" si="801"/>
        <v>0.49993692423029068</v>
      </c>
      <c r="R9249">
        <f t="shared" ca="1" si="802"/>
        <v>1.1596131070243214</v>
      </c>
      <c r="AH9249">
        <f t="shared" ca="1" si="803"/>
        <v>1.7449999217141745</v>
      </c>
      <c r="AI9249">
        <f t="shared" ca="1" si="804"/>
        <v>6.0900494535649496E-3</v>
      </c>
      <c r="AX9249">
        <f t="shared" ca="1" si="805"/>
        <v>6.9206705075940711</v>
      </c>
    </row>
    <row r="9250" spans="1:50">
      <c r="A9250">
        <f t="shared" ca="1" si="801"/>
        <v>0.78613540827539286</v>
      </c>
      <c r="R9250">
        <f t="shared" ca="1" si="802"/>
        <v>-0.29046403159806139</v>
      </c>
      <c r="AH9250">
        <f t="shared" ca="1" si="803"/>
        <v>17.663543807167351</v>
      </c>
      <c r="AI9250">
        <f t="shared" ca="1" si="804"/>
        <v>0.47717680044450739</v>
      </c>
      <c r="AX9250">
        <f t="shared" ca="1" si="805"/>
        <v>0.73653274160934501</v>
      </c>
    </row>
    <row r="9251" spans="1:50">
      <c r="A9251">
        <f t="shared" ca="1" si="801"/>
        <v>0.57006751673991785</v>
      </c>
      <c r="R9251">
        <f t="shared" ca="1" si="802"/>
        <v>-2.1968971786240119</v>
      </c>
      <c r="AH9251">
        <f t="shared" ca="1" si="803"/>
        <v>24.344837822957846</v>
      </c>
      <c r="AI9251">
        <f t="shared" ca="1" si="804"/>
        <v>0.67090632683483287</v>
      </c>
      <c r="AX9251">
        <f t="shared" ca="1" si="805"/>
        <v>4.1614244548075687</v>
      </c>
    </row>
    <row r="9252" spans="1:50">
      <c r="A9252">
        <f t="shared" ca="1" si="801"/>
        <v>0.16130672032035931</v>
      </c>
      <c r="R9252">
        <f t="shared" ca="1" si="802"/>
        <v>-0.10836624991697111</v>
      </c>
      <c r="AH9252">
        <f t="shared" ca="1" si="803"/>
        <v>22.588245393998633</v>
      </c>
      <c r="AI9252">
        <f t="shared" ca="1" si="804"/>
        <v>0.62429785471018151</v>
      </c>
      <c r="AX9252">
        <f t="shared" ca="1" si="805"/>
        <v>2.065856059691487</v>
      </c>
    </row>
    <row r="9253" spans="1:50">
      <c r="A9253">
        <f t="shared" ca="1" si="801"/>
        <v>0.20977859428249834</v>
      </c>
      <c r="R9253">
        <f t="shared" ca="1" si="802"/>
        <v>0.10181471752520016</v>
      </c>
      <c r="AH9253">
        <f t="shared" ca="1" si="803"/>
        <v>30.334313585829648</v>
      </c>
      <c r="AI9253">
        <f t="shared" ca="1" si="804"/>
        <v>0.8066303889297578</v>
      </c>
      <c r="AX9253">
        <f t="shared" ca="1" si="805"/>
        <v>0.96015056956501521</v>
      </c>
    </row>
    <row r="9254" spans="1:50">
      <c r="A9254">
        <f t="shared" ca="1" si="801"/>
        <v>0.24609976433345115</v>
      </c>
      <c r="R9254">
        <f t="shared" ca="1" si="802"/>
        <v>0.88160981964674601</v>
      </c>
      <c r="AH9254">
        <f t="shared" ca="1" si="803"/>
        <v>14.241972491483736</v>
      </c>
      <c r="AI9254">
        <f t="shared" ca="1" si="804"/>
        <v>0.36068173435009721</v>
      </c>
      <c r="AX9254">
        <f t="shared" ca="1" si="805"/>
        <v>0.36399826080011571</v>
      </c>
    </row>
    <row r="9255" spans="1:50">
      <c r="A9255">
        <f t="shared" ca="1" si="801"/>
        <v>0.401889201843314</v>
      </c>
      <c r="R9255">
        <f t="shared" ca="1" si="802"/>
        <v>1.7224868090600376</v>
      </c>
      <c r="AH9255">
        <f t="shared" ca="1" si="803"/>
        <v>41.561166638415756</v>
      </c>
      <c r="AI9255">
        <f t="shared" ca="1" si="804"/>
        <v>0.96439304574770635</v>
      </c>
      <c r="AX9255">
        <f t="shared" ca="1" si="805"/>
        <v>3.4303881302513046</v>
      </c>
    </row>
    <row r="9256" spans="1:50">
      <c r="A9256">
        <f t="shared" ca="1" si="801"/>
        <v>0.91028525130309168</v>
      </c>
      <c r="R9256">
        <f t="shared" ca="1" si="802"/>
        <v>-1.3809530353954573</v>
      </c>
      <c r="AH9256">
        <f t="shared" ca="1" si="803"/>
        <v>4.1599605921876881</v>
      </c>
      <c r="AI9256">
        <f t="shared" ca="1" si="804"/>
        <v>3.4610544257109077E-2</v>
      </c>
      <c r="AX9256">
        <f t="shared" ca="1" si="805"/>
        <v>4.2015801880770809E-2</v>
      </c>
    </row>
    <row r="9257" spans="1:50">
      <c r="A9257">
        <f t="shared" ca="1" si="801"/>
        <v>0.9531830158075133</v>
      </c>
      <c r="R9257">
        <f t="shared" ca="1" si="802"/>
        <v>0.36603809901958029</v>
      </c>
      <c r="AH9257">
        <f t="shared" ca="1" si="803"/>
        <v>10.513180163134336</v>
      </c>
      <c r="AI9257">
        <f t="shared" ca="1" si="804"/>
        <v>0.22039552958545616</v>
      </c>
      <c r="AX9257">
        <f t="shared" ca="1" si="805"/>
        <v>0.28748990591365381</v>
      </c>
    </row>
    <row r="9258" spans="1:50">
      <c r="A9258">
        <f t="shared" ca="1" si="801"/>
        <v>0.56857459119524589</v>
      </c>
      <c r="R9258">
        <f t="shared" ca="1" si="802"/>
        <v>-0.72944333090635471</v>
      </c>
      <c r="AH9258">
        <f t="shared" ca="1" si="803"/>
        <v>14.092152241855885</v>
      </c>
      <c r="AI9258">
        <f t="shared" ca="1" si="804"/>
        <v>0.35531323468897236</v>
      </c>
      <c r="AX9258">
        <f t="shared" ca="1" si="805"/>
        <v>1.7025822371861521</v>
      </c>
    </row>
    <row r="9259" spans="1:50">
      <c r="A9259">
        <f t="shared" ca="1" si="801"/>
        <v>0.43899713443045196</v>
      </c>
      <c r="R9259">
        <f t="shared" ca="1" si="802"/>
        <v>0.34139893378186548</v>
      </c>
      <c r="AH9259">
        <f t="shared" ca="1" si="803"/>
        <v>36.913217991414605</v>
      </c>
      <c r="AI9259">
        <f t="shared" ca="1" si="804"/>
        <v>0.91436806832988282</v>
      </c>
      <c r="AX9259">
        <f t="shared" ca="1" si="805"/>
        <v>2.8460516462206331</v>
      </c>
    </row>
    <row r="9260" spans="1:50">
      <c r="A9260">
        <f t="shared" ca="1" si="801"/>
        <v>0.85999569633015249</v>
      </c>
      <c r="R9260">
        <f t="shared" ca="1" si="802"/>
        <v>-0.4751164694617494</v>
      </c>
      <c r="AH9260">
        <f t="shared" ca="1" si="803"/>
        <v>11.648388722067843</v>
      </c>
      <c r="AI9260">
        <f t="shared" ca="1" si="804"/>
        <v>0.26457695619319344</v>
      </c>
      <c r="AX9260">
        <f t="shared" ca="1" si="805"/>
        <v>1.1272054283880375</v>
      </c>
    </row>
    <row r="9261" spans="1:50">
      <c r="A9261">
        <f t="shared" ca="1" si="801"/>
        <v>6.7315324658103082E-2</v>
      </c>
      <c r="R9261">
        <f t="shared" ca="1" si="802"/>
        <v>-1.510024616126648</v>
      </c>
      <c r="AH9261">
        <f t="shared" ca="1" si="803"/>
        <v>23.415857177029576</v>
      </c>
      <c r="AI9261">
        <f t="shared" ca="1" si="804"/>
        <v>0.64664167518395499</v>
      </c>
      <c r="AX9261">
        <f t="shared" ca="1" si="805"/>
        <v>0.96610039022261018</v>
      </c>
    </row>
    <row r="9262" spans="1:50">
      <c r="A9262">
        <f t="shared" ca="1" si="801"/>
        <v>0.9699250414831232</v>
      </c>
      <c r="R9262">
        <f t="shared" ca="1" si="802"/>
        <v>1.278137567748048</v>
      </c>
      <c r="AH9262">
        <f t="shared" ca="1" si="803"/>
        <v>18.217891223332654</v>
      </c>
      <c r="AI9262">
        <f t="shared" ca="1" si="804"/>
        <v>0.49494878085404215</v>
      </c>
      <c r="AX9262">
        <f t="shared" ca="1" si="805"/>
        <v>0.41951750753138783</v>
      </c>
    </row>
    <row r="9263" spans="1:50">
      <c r="A9263">
        <f t="shared" ca="1" si="801"/>
        <v>0.55991241262443048</v>
      </c>
      <c r="R9263">
        <f t="shared" ca="1" si="802"/>
        <v>0.51837371296497181</v>
      </c>
      <c r="AH9263">
        <f t="shared" ca="1" si="803"/>
        <v>9.685248997474222</v>
      </c>
      <c r="AI9263">
        <f t="shared" ca="1" si="804"/>
        <v>0.18760809628615083</v>
      </c>
      <c r="AX9263">
        <f t="shared" ca="1" si="805"/>
        <v>2.7963467777715225</v>
      </c>
    </row>
    <row r="9264" spans="1:50">
      <c r="A9264">
        <f t="shared" ca="1" si="801"/>
        <v>0.25081933220607822</v>
      </c>
      <c r="R9264">
        <f t="shared" ca="1" si="802"/>
        <v>-0.78045618782297488</v>
      </c>
      <c r="AH9264">
        <f t="shared" ca="1" si="803"/>
        <v>34.429818701450031</v>
      </c>
      <c r="AI9264">
        <f t="shared" ca="1" si="804"/>
        <v>0.87878472716514244</v>
      </c>
      <c r="AX9264">
        <f t="shared" ca="1" si="805"/>
        <v>6.7464396462943596E-2</v>
      </c>
    </row>
    <row r="9265" spans="1:50">
      <c r="A9265">
        <f t="shared" ca="1" si="801"/>
        <v>0.62630099060794497</v>
      </c>
      <c r="R9265">
        <f t="shared" ca="1" si="802"/>
        <v>0.18049273202254512</v>
      </c>
      <c r="AH9265">
        <f t="shared" ca="1" si="803"/>
        <v>7.7000637672631109</v>
      </c>
      <c r="AI9265">
        <f t="shared" ca="1" si="804"/>
        <v>0.11858196403983634</v>
      </c>
      <c r="AX9265">
        <f t="shared" ca="1" si="805"/>
        <v>3.4334511246031694</v>
      </c>
    </row>
    <row r="9266" spans="1:50">
      <c r="A9266">
        <f t="shared" ca="1" si="801"/>
        <v>1.1382076913144301E-2</v>
      </c>
      <c r="R9266">
        <f t="shared" ca="1" si="802"/>
        <v>-0.24803022401515051</v>
      </c>
      <c r="AH9266">
        <f t="shared" ca="1" si="803"/>
        <v>15.698106507799558</v>
      </c>
      <c r="AI9266">
        <f t="shared" ca="1" si="804"/>
        <v>0.41169005142486848</v>
      </c>
      <c r="AX9266">
        <f t="shared" ca="1" si="805"/>
        <v>2.7828083597785422</v>
      </c>
    </row>
    <row r="9267" spans="1:50">
      <c r="A9267">
        <f t="shared" ca="1" si="801"/>
        <v>0.86441172455632143</v>
      </c>
      <c r="R9267">
        <f t="shared" ca="1" si="802"/>
        <v>0.62437538355722411</v>
      </c>
      <c r="AH9267">
        <f t="shared" ca="1" si="803"/>
        <v>19.607462920612875</v>
      </c>
      <c r="AI9267">
        <f t="shared" ca="1" si="804"/>
        <v>0.5381468449390393</v>
      </c>
      <c r="AX9267">
        <f t="shared" ca="1" si="805"/>
        <v>3.4123993174735325</v>
      </c>
    </row>
    <row r="9268" spans="1:50">
      <c r="A9268">
        <f t="shared" ca="1" si="801"/>
        <v>0.47830328905178543</v>
      </c>
      <c r="R9268">
        <f t="shared" ca="1" si="802"/>
        <v>0.13761574402412816</v>
      </c>
      <c r="AH9268">
        <f t="shared" ca="1" si="803"/>
        <v>27.592519083583877</v>
      </c>
      <c r="AI9268">
        <f t="shared" ca="1" si="804"/>
        <v>0.74895239949022363</v>
      </c>
      <c r="AX9268">
        <f t="shared" ca="1" si="805"/>
        <v>8.9319320730444934E-2</v>
      </c>
    </row>
    <row r="9269" spans="1:50">
      <c r="A9269">
        <f t="shared" ca="1" si="801"/>
        <v>0.78835319436630058</v>
      </c>
      <c r="R9269">
        <f t="shared" ca="1" si="802"/>
        <v>0.89828869101612629</v>
      </c>
      <c r="AH9269">
        <f t="shared" ca="1" si="803"/>
        <v>25.981300444625759</v>
      </c>
      <c r="AI9269">
        <f t="shared" ca="1" si="804"/>
        <v>0.71155103583433266</v>
      </c>
      <c r="AX9269">
        <f t="shared" ca="1" si="805"/>
        <v>0.37882237736510993</v>
      </c>
    </row>
    <row r="9270" spans="1:50">
      <c r="A9270">
        <f t="shared" ca="1" si="801"/>
        <v>0.73781980940446779</v>
      </c>
      <c r="R9270">
        <f t="shared" ca="1" si="802"/>
        <v>0.35726214369494141</v>
      </c>
      <c r="AH9270">
        <f t="shared" ca="1" si="803"/>
        <v>43.855682569410263</v>
      </c>
      <c r="AI9270">
        <f t="shared" ca="1" si="804"/>
        <v>0.98112368165607555</v>
      </c>
      <c r="AX9270">
        <f t="shared" ca="1" si="805"/>
        <v>8.5170545547833709E-2</v>
      </c>
    </row>
    <row r="9271" spans="1:50">
      <c r="A9271">
        <f t="shared" ca="1" si="801"/>
        <v>0.15553534761066856</v>
      </c>
      <c r="R9271">
        <f t="shared" ca="1" si="802"/>
        <v>-9.7683539205481854E-2</v>
      </c>
      <c r="AH9271">
        <f t="shared" ca="1" si="803"/>
        <v>26.48699157701223</v>
      </c>
      <c r="AI9271">
        <f t="shared" ca="1" si="804"/>
        <v>0.72356921745025304</v>
      </c>
      <c r="AX9271">
        <f t="shared" ca="1" si="805"/>
        <v>2.8657341323858074</v>
      </c>
    </row>
    <row r="9272" spans="1:50">
      <c r="A9272">
        <f t="shared" ca="1" si="801"/>
        <v>0.46953040863458884</v>
      </c>
      <c r="R9272">
        <f t="shared" ca="1" si="802"/>
        <v>0.83942514193700901</v>
      </c>
      <c r="AH9272">
        <f t="shared" ca="1" si="803"/>
        <v>3.7965267341382614</v>
      </c>
      <c r="AI9272">
        <f t="shared" ca="1" si="804"/>
        <v>2.8827230486053068E-2</v>
      </c>
      <c r="AX9272">
        <f t="shared" ca="1" si="805"/>
        <v>1.1686917037492599</v>
      </c>
    </row>
    <row r="9273" spans="1:50">
      <c r="A9273">
        <f t="shared" ca="1" si="801"/>
        <v>0.99199802438693396</v>
      </c>
      <c r="R9273">
        <f t="shared" ca="1" si="802"/>
        <v>-0.52697674167734265</v>
      </c>
      <c r="AH9273">
        <f t="shared" ca="1" si="803"/>
        <v>46.796363887996179</v>
      </c>
      <c r="AI9273">
        <f t="shared" ca="1" si="804"/>
        <v>0.99486835783093253</v>
      </c>
      <c r="AX9273">
        <f t="shared" ca="1" si="805"/>
        <v>1.0820669774897542</v>
      </c>
    </row>
    <row r="9274" spans="1:50">
      <c r="A9274">
        <f t="shared" ca="1" si="801"/>
        <v>9.1922177951748729E-3</v>
      </c>
      <c r="R9274">
        <f t="shared" ca="1" si="802"/>
        <v>-0.47283411832586597</v>
      </c>
      <c r="AH9274">
        <f t="shared" ca="1" si="803"/>
        <v>20.472448386365951</v>
      </c>
      <c r="AI9274">
        <f t="shared" ca="1" si="804"/>
        <v>0.56406184785208857</v>
      </c>
      <c r="AX9274">
        <f t="shared" ca="1" si="805"/>
        <v>2.9276637546701214</v>
      </c>
    </row>
    <row r="9275" spans="1:50">
      <c r="A9275">
        <f t="shared" ca="1" si="801"/>
        <v>0.99059629462065879</v>
      </c>
      <c r="R9275">
        <f t="shared" ca="1" si="802"/>
        <v>-0.33423711862840333</v>
      </c>
      <c r="AH9275">
        <f t="shared" ca="1" si="803"/>
        <v>10.302071351362663</v>
      </c>
      <c r="AI9275">
        <f t="shared" ca="1" si="804"/>
        <v>0.21203723050384959</v>
      </c>
      <c r="AX9275">
        <f t="shared" ca="1" si="805"/>
        <v>5.2147506755213033</v>
      </c>
    </row>
    <row r="9276" spans="1:50">
      <c r="A9276">
        <f t="shared" ca="1" si="801"/>
        <v>0.14648404990084885</v>
      </c>
      <c r="R9276">
        <f t="shared" ca="1" si="802"/>
        <v>-0.40593982052891453</v>
      </c>
      <c r="AH9276">
        <f t="shared" ca="1" si="803"/>
        <v>20.880083004229434</v>
      </c>
      <c r="AI9276">
        <f t="shared" ca="1" si="804"/>
        <v>0.57601521707971626</v>
      </c>
      <c r="AX9276">
        <f t="shared" ca="1" si="805"/>
        <v>2.769688004826234</v>
      </c>
    </row>
    <row r="9277" spans="1:50">
      <c r="A9277">
        <f t="shared" ca="1" si="801"/>
        <v>0.88156668302741259</v>
      </c>
      <c r="R9277">
        <f t="shared" ca="1" si="802"/>
        <v>-0.45932315950205888</v>
      </c>
      <c r="AH9277">
        <f t="shared" ca="1" si="803"/>
        <v>10.732443349138428</v>
      </c>
      <c r="AI9277">
        <f t="shared" ca="1" si="804"/>
        <v>0.22902949733568867</v>
      </c>
      <c r="AX9277">
        <f t="shared" ca="1" si="805"/>
        <v>2.0643218672110693</v>
      </c>
    </row>
    <row r="9278" spans="1:50">
      <c r="A9278">
        <f t="shared" ca="1" si="801"/>
        <v>3.2010121681222525E-2</v>
      </c>
      <c r="R9278">
        <f t="shared" ca="1" si="802"/>
        <v>1.2164295001464784</v>
      </c>
      <c r="AH9278">
        <f t="shared" ca="1" si="803"/>
        <v>41.833158464933504</v>
      </c>
      <c r="AI9278">
        <f t="shared" ca="1" si="804"/>
        <v>0.96665134967055633</v>
      </c>
      <c r="AX9278">
        <f t="shared" ca="1" si="805"/>
        <v>4.0857814203806289</v>
      </c>
    </row>
    <row r="9279" spans="1:50">
      <c r="A9279">
        <f t="shared" ca="1" si="801"/>
        <v>0.76568984147618357</v>
      </c>
      <c r="R9279">
        <f t="shared" ca="1" si="802"/>
        <v>2.9177105568916183E-3</v>
      </c>
      <c r="AH9279">
        <f t="shared" ca="1" si="803"/>
        <v>38.733952199559219</v>
      </c>
      <c r="AI9279">
        <f t="shared" ca="1" si="804"/>
        <v>0.93653808347909173</v>
      </c>
      <c r="AX9279">
        <f t="shared" ca="1" si="805"/>
        <v>2.1534897168307912</v>
      </c>
    </row>
    <row r="9280" spans="1:50">
      <c r="A9280">
        <f t="shared" ca="1" si="801"/>
        <v>4.3916226053191343E-2</v>
      </c>
      <c r="R9280">
        <f t="shared" ca="1" si="802"/>
        <v>-1.9993975459693734</v>
      </c>
      <c r="AH9280">
        <f t="shared" ca="1" si="803"/>
        <v>12.903048515365967</v>
      </c>
      <c r="AI9280">
        <f t="shared" ca="1" si="804"/>
        <v>0.3119080952733545</v>
      </c>
      <c r="AX9280">
        <f t="shared" ca="1" si="805"/>
        <v>1.7291585634521778</v>
      </c>
    </row>
    <row r="9281" spans="1:50">
      <c r="A9281">
        <f t="shared" ca="1" si="801"/>
        <v>0.16402882440353794</v>
      </c>
      <c r="R9281">
        <f t="shared" ca="1" si="802"/>
        <v>-1.0266134472208839</v>
      </c>
      <c r="AH9281">
        <f t="shared" ca="1" si="803"/>
        <v>7.6842130844210264</v>
      </c>
      <c r="AI9281">
        <f t="shared" ca="1" si="804"/>
        <v>0.1180942614535746</v>
      </c>
      <c r="AX9281">
        <f t="shared" ca="1" si="805"/>
        <v>1.3181057795104278</v>
      </c>
    </row>
    <row r="9282" spans="1:50">
      <c r="A9282">
        <f t="shared" ca="1" si="801"/>
        <v>0.97546363845382444</v>
      </c>
      <c r="R9282">
        <f t="shared" ca="1" si="802"/>
        <v>-0.97991830847726524</v>
      </c>
      <c r="AH9282">
        <f t="shared" ca="1" si="803"/>
        <v>14.313797190680795</v>
      </c>
      <c r="AI9282">
        <f t="shared" ca="1" si="804"/>
        <v>0.36324746452606893</v>
      </c>
      <c r="AX9282">
        <f t="shared" ca="1" si="805"/>
        <v>3.4437218836256291</v>
      </c>
    </row>
    <row r="9283" spans="1:50">
      <c r="A9283">
        <f t="shared" ref="A9283:A9346" ca="1" si="806">RAND()</f>
        <v>0.36072735602292361</v>
      </c>
      <c r="R9283">
        <f t="shared" ref="R9283:R9346" ca="1" si="807">_xlfn.NORM.INV(RAND(),0,1)</f>
        <v>0.3826892488099648</v>
      </c>
      <c r="AH9283">
        <f t="shared" ref="AH9283:AH9346" ca="1" si="808">IF(AI9283&lt;$AL$4,$AL$1+SQRT(AI9283*($AL$2-$AL$1)*($AL$3-$AL$1)),$AL$2-SQRT((1-AI9283)*($AL$2-$AL$1)*($AL$2-$AL$3)))</f>
        <v>38.210737232760216</v>
      </c>
      <c r="AI9283">
        <f t="shared" ref="AI9283:AI9346" ca="1" si="809">RAND()</f>
        <v>0.93050664170248687</v>
      </c>
      <c r="AX9283">
        <f t="shared" ref="AX9283:AX9346" ca="1" si="810">-LN(1-RAND())/$AW$2</f>
        <v>0.53812195863287315</v>
      </c>
    </row>
    <row r="9284" spans="1:50">
      <c r="A9284">
        <f t="shared" ca="1" si="806"/>
        <v>0.9664805634397674</v>
      </c>
      <c r="R9284">
        <f t="shared" ca="1" si="807"/>
        <v>0.98301580046072257</v>
      </c>
      <c r="AH9284">
        <f t="shared" ca="1" si="808"/>
        <v>8.2152089381095408</v>
      </c>
      <c r="AI9284">
        <f t="shared" ca="1" si="809"/>
        <v>0.13497931579358979</v>
      </c>
      <c r="AX9284">
        <f t="shared" ca="1" si="810"/>
        <v>2.5160014539752447</v>
      </c>
    </row>
    <row r="9285" spans="1:50">
      <c r="A9285">
        <f t="shared" ca="1" si="806"/>
        <v>0.78167839358605207</v>
      </c>
      <c r="R9285">
        <f t="shared" ca="1" si="807"/>
        <v>-0.37426484754571787</v>
      </c>
      <c r="AH9285">
        <f t="shared" ca="1" si="808"/>
        <v>8.9056215042042659</v>
      </c>
      <c r="AI9285">
        <f t="shared" ca="1" si="809"/>
        <v>0.15862018875229089</v>
      </c>
      <c r="AX9285">
        <f t="shared" ca="1" si="810"/>
        <v>1.8450954409748765</v>
      </c>
    </row>
    <row r="9286" spans="1:50">
      <c r="A9286">
        <f t="shared" ca="1" si="806"/>
        <v>0.37481632774463558</v>
      </c>
      <c r="R9286">
        <f t="shared" ca="1" si="807"/>
        <v>-0.32685037257065858</v>
      </c>
      <c r="AH9286">
        <f t="shared" ca="1" si="808"/>
        <v>16.760302516554241</v>
      </c>
      <c r="AI9286">
        <f t="shared" ca="1" si="809"/>
        <v>0.44756125560450488</v>
      </c>
      <c r="AX9286">
        <f t="shared" ca="1" si="810"/>
        <v>1.5560006347187489</v>
      </c>
    </row>
    <row r="9287" spans="1:50">
      <c r="A9287">
        <f t="shared" ca="1" si="806"/>
        <v>0.37710572714569612</v>
      </c>
      <c r="R9287">
        <f t="shared" ca="1" si="807"/>
        <v>0.56809635757190258</v>
      </c>
      <c r="AH9287">
        <f t="shared" ca="1" si="808"/>
        <v>12.379266148235963</v>
      </c>
      <c r="AI9287">
        <f t="shared" ca="1" si="809"/>
        <v>0.29234019222736773</v>
      </c>
      <c r="AX9287">
        <f t="shared" ca="1" si="810"/>
        <v>0.81664253879769888</v>
      </c>
    </row>
    <row r="9288" spans="1:50">
      <c r="A9288">
        <f t="shared" ca="1" si="806"/>
        <v>0.79793239838426078</v>
      </c>
      <c r="R9288">
        <f t="shared" ca="1" si="807"/>
        <v>0.75524024234589016</v>
      </c>
      <c r="AH9288">
        <f t="shared" ca="1" si="808"/>
        <v>10.098105772962406</v>
      </c>
      <c r="AI9288">
        <f t="shared" ca="1" si="809"/>
        <v>0.2039194185471519</v>
      </c>
      <c r="AX9288">
        <f t="shared" ca="1" si="810"/>
        <v>0.28586729267192473</v>
      </c>
    </row>
    <row r="9289" spans="1:50">
      <c r="A9289">
        <f t="shared" ca="1" si="806"/>
        <v>0.48317397734373257</v>
      </c>
      <c r="R9289">
        <f t="shared" ca="1" si="807"/>
        <v>0.71023397339544569</v>
      </c>
      <c r="AH9289">
        <f t="shared" ca="1" si="808"/>
        <v>23.150863474669098</v>
      </c>
      <c r="AI9289">
        <f t="shared" ca="1" si="809"/>
        <v>0.63956193392207106</v>
      </c>
      <c r="AX9289">
        <f t="shared" ca="1" si="810"/>
        <v>1.2775044121840584</v>
      </c>
    </row>
    <row r="9290" spans="1:50">
      <c r="A9290">
        <f t="shared" ca="1" si="806"/>
        <v>0.37773625915170195</v>
      </c>
      <c r="R9290">
        <f t="shared" ca="1" si="807"/>
        <v>-0.63598400190199156</v>
      </c>
      <c r="AH9290">
        <f t="shared" ca="1" si="808"/>
        <v>29.345826308134708</v>
      </c>
      <c r="AI9290">
        <f t="shared" ca="1" si="809"/>
        <v>0.78670255455312987</v>
      </c>
      <c r="AX9290">
        <f t="shared" ca="1" si="810"/>
        <v>0.54771783402747898</v>
      </c>
    </row>
    <row r="9291" spans="1:50">
      <c r="A9291">
        <f t="shared" ca="1" si="806"/>
        <v>0.61249544067773987</v>
      </c>
      <c r="R9291">
        <f t="shared" ca="1" si="807"/>
        <v>-0.678144400857985</v>
      </c>
      <c r="AH9291">
        <f t="shared" ca="1" si="808"/>
        <v>44.543085566303226</v>
      </c>
      <c r="AI9291">
        <f t="shared" ca="1" si="809"/>
        <v>0.98511104243165593</v>
      </c>
      <c r="AX9291">
        <f t="shared" ca="1" si="810"/>
        <v>0.70364266976610923</v>
      </c>
    </row>
    <row r="9292" spans="1:50">
      <c r="A9292">
        <f t="shared" ca="1" si="806"/>
        <v>0.78589110956621555</v>
      </c>
      <c r="R9292">
        <f t="shared" ca="1" si="807"/>
        <v>-1.7405237766405122</v>
      </c>
      <c r="AH9292">
        <f t="shared" ca="1" si="808"/>
        <v>4.5661940336178182</v>
      </c>
      <c r="AI9292">
        <f t="shared" ca="1" si="809"/>
        <v>4.1700255905293915E-2</v>
      </c>
      <c r="AX9292">
        <f t="shared" ca="1" si="810"/>
        <v>3.1017374399410218</v>
      </c>
    </row>
    <row r="9293" spans="1:50">
      <c r="A9293">
        <f t="shared" ca="1" si="806"/>
        <v>0.76218118230773246</v>
      </c>
      <c r="R9293">
        <f t="shared" ca="1" si="807"/>
        <v>1.1475759732425501</v>
      </c>
      <c r="AH9293">
        <f t="shared" ca="1" si="808"/>
        <v>9.8961593717900538</v>
      </c>
      <c r="AI9293">
        <f t="shared" ca="1" si="809"/>
        <v>0.19586794062373625</v>
      </c>
      <c r="AX9293">
        <f t="shared" ca="1" si="810"/>
        <v>2.9535840421044166</v>
      </c>
    </row>
    <row r="9294" spans="1:50">
      <c r="A9294">
        <f t="shared" ca="1" si="806"/>
        <v>0.30329610228051573</v>
      </c>
      <c r="R9294">
        <f t="shared" ca="1" si="807"/>
        <v>0.92129637909092976</v>
      </c>
      <c r="AH9294">
        <f t="shared" ca="1" si="808"/>
        <v>6.1317544769001167</v>
      </c>
      <c r="AI9294">
        <f t="shared" ca="1" si="809"/>
        <v>7.5196825929969235E-2</v>
      </c>
      <c r="AX9294">
        <f t="shared" ca="1" si="810"/>
        <v>1.1844181505784843</v>
      </c>
    </row>
    <row r="9295" spans="1:50">
      <c r="A9295">
        <f t="shared" ca="1" si="806"/>
        <v>0.22947900718223979</v>
      </c>
      <c r="R9295">
        <f t="shared" ca="1" si="807"/>
        <v>0.27620461490295473</v>
      </c>
      <c r="AH9295">
        <f t="shared" ca="1" si="808"/>
        <v>25.26354575997625</v>
      </c>
      <c r="AI9295">
        <f t="shared" ca="1" si="809"/>
        <v>0.69405391581560549</v>
      </c>
      <c r="AX9295">
        <f t="shared" ca="1" si="810"/>
        <v>1.2966706460903248</v>
      </c>
    </row>
    <row r="9296" spans="1:50">
      <c r="A9296">
        <f t="shared" ca="1" si="806"/>
        <v>0.11701559170798703</v>
      </c>
      <c r="R9296">
        <f t="shared" ca="1" si="807"/>
        <v>0.87523605505099999</v>
      </c>
      <c r="AH9296">
        <f t="shared" ca="1" si="808"/>
        <v>13.256597339526763</v>
      </c>
      <c r="AI9296">
        <f t="shared" ca="1" si="809"/>
        <v>0.32496118046516398</v>
      </c>
      <c r="AX9296">
        <f t="shared" ca="1" si="810"/>
        <v>0.32761144657968899</v>
      </c>
    </row>
    <row r="9297" spans="1:50">
      <c r="A9297">
        <f t="shared" ca="1" si="806"/>
        <v>0.86709579038594442</v>
      </c>
      <c r="R9297">
        <f t="shared" ca="1" si="807"/>
        <v>0.62170967007496603</v>
      </c>
      <c r="AH9297">
        <f t="shared" ca="1" si="808"/>
        <v>3.8678589392528946</v>
      </c>
      <c r="AI9297">
        <f t="shared" ca="1" si="809"/>
        <v>2.9920665547917058E-2</v>
      </c>
      <c r="AX9297">
        <f t="shared" ca="1" si="810"/>
        <v>3.8801359109843538E-2</v>
      </c>
    </row>
    <row r="9298" spans="1:50">
      <c r="A9298">
        <f t="shared" ca="1" si="806"/>
        <v>0.8274729923249613</v>
      </c>
      <c r="R9298">
        <f t="shared" ca="1" si="807"/>
        <v>0.16321901080219015</v>
      </c>
      <c r="AH9298">
        <f t="shared" ca="1" si="808"/>
        <v>11.760353826544893</v>
      </c>
      <c r="AI9298">
        <f t="shared" ca="1" si="809"/>
        <v>0.26886473026448021</v>
      </c>
      <c r="AX9298">
        <f t="shared" ca="1" si="810"/>
        <v>1.4135015810200289</v>
      </c>
    </row>
    <row r="9299" spans="1:50">
      <c r="A9299">
        <f t="shared" ca="1" si="806"/>
        <v>0.30757049638100942</v>
      </c>
      <c r="R9299">
        <f t="shared" ca="1" si="807"/>
        <v>0.5883054227903084</v>
      </c>
      <c r="AH9299">
        <f t="shared" ca="1" si="808"/>
        <v>18.93917700696457</v>
      </c>
      <c r="AI9299">
        <f t="shared" ca="1" si="809"/>
        <v>0.51761263749766073</v>
      </c>
      <c r="AX9299">
        <f t="shared" ca="1" si="810"/>
        <v>1.5471875518367357</v>
      </c>
    </row>
    <row r="9300" spans="1:50">
      <c r="A9300">
        <f t="shared" ca="1" si="806"/>
        <v>0.75850866347028434</v>
      </c>
      <c r="R9300">
        <f t="shared" ca="1" si="807"/>
        <v>0.50763614076832253</v>
      </c>
      <c r="AH9300">
        <f t="shared" ca="1" si="808"/>
        <v>11.996920842667059</v>
      </c>
      <c r="AI9300">
        <f t="shared" ca="1" si="809"/>
        <v>0.27788298728074323</v>
      </c>
      <c r="AX9300">
        <f t="shared" ca="1" si="810"/>
        <v>3.1141927226555652</v>
      </c>
    </row>
    <row r="9301" spans="1:50">
      <c r="A9301">
        <f t="shared" ca="1" si="806"/>
        <v>0.4505540910143877</v>
      </c>
      <c r="R9301">
        <f t="shared" ca="1" si="807"/>
        <v>0.44992337668234889</v>
      </c>
      <c r="AH9301">
        <f t="shared" ca="1" si="808"/>
        <v>20.652074796564094</v>
      </c>
      <c r="AI9301">
        <f t="shared" ca="1" si="809"/>
        <v>0.56934964312676573</v>
      </c>
      <c r="AX9301">
        <f t="shared" ca="1" si="810"/>
        <v>3.9652247117423189</v>
      </c>
    </row>
    <row r="9302" spans="1:50">
      <c r="A9302">
        <f t="shared" ca="1" si="806"/>
        <v>0.11299307865699726</v>
      </c>
      <c r="R9302">
        <f t="shared" ca="1" si="807"/>
        <v>0.13259520768208063</v>
      </c>
      <c r="AH9302">
        <f t="shared" ca="1" si="808"/>
        <v>5.0646631684496066</v>
      </c>
      <c r="AI9302">
        <f t="shared" ca="1" si="809"/>
        <v>5.1301626019700008E-2</v>
      </c>
      <c r="AX9302">
        <f t="shared" ca="1" si="810"/>
        <v>2.1379760265836958</v>
      </c>
    </row>
    <row r="9303" spans="1:50">
      <c r="A9303">
        <f t="shared" ca="1" si="806"/>
        <v>3.3153454858095621E-2</v>
      </c>
      <c r="R9303">
        <f t="shared" ca="1" si="807"/>
        <v>-0.40256123779624858</v>
      </c>
      <c r="AH9303">
        <f t="shared" ca="1" si="808"/>
        <v>13.388424729001017</v>
      </c>
      <c r="AI9303">
        <f t="shared" ca="1" si="809"/>
        <v>0.32979627808798795</v>
      </c>
      <c r="AX9303">
        <f t="shared" ca="1" si="810"/>
        <v>6.1087910611220257</v>
      </c>
    </row>
    <row r="9304" spans="1:50">
      <c r="A9304">
        <f t="shared" ca="1" si="806"/>
        <v>0.43491448734319671</v>
      </c>
      <c r="R9304">
        <f t="shared" ca="1" si="807"/>
        <v>0.58781702475541719</v>
      </c>
      <c r="AH9304">
        <f t="shared" ca="1" si="808"/>
        <v>9.1611616927495234</v>
      </c>
      <c r="AI9304">
        <f t="shared" ca="1" si="809"/>
        <v>0.16785376712140265</v>
      </c>
      <c r="AX9304">
        <f t="shared" ca="1" si="810"/>
        <v>1.6806166626559993</v>
      </c>
    </row>
    <row r="9305" spans="1:50">
      <c r="A9305">
        <f t="shared" ca="1" si="806"/>
        <v>0.19649552439274609</v>
      </c>
      <c r="R9305">
        <f t="shared" ca="1" si="807"/>
        <v>-0.91284427399781709</v>
      </c>
      <c r="AH9305">
        <f t="shared" ca="1" si="808"/>
        <v>6.9106787774020564</v>
      </c>
      <c r="AI9305">
        <f t="shared" ca="1" si="809"/>
        <v>9.5514962328870356E-2</v>
      </c>
      <c r="AX9305">
        <f t="shared" ca="1" si="810"/>
        <v>3.0470930760713233</v>
      </c>
    </row>
    <row r="9306" spans="1:50">
      <c r="A9306">
        <f t="shared" ca="1" si="806"/>
        <v>0.74190735536411723</v>
      </c>
      <c r="R9306">
        <f t="shared" ca="1" si="807"/>
        <v>-4.5764551348998747E-2</v>
      </c>
      <c r="AH9306">
        <f t="shared" ca="1" si="808"/>
        <v>20.603647424698615</v>
      </c>
      <c r="AI9306">
        <f t="shared" ca="1" si="809"/>
        <v>0.56792722763428582</v>
      </c>
      <c r="AX9306">
        <f t="shared" ca="1" si="810"/>
        <v>1.4926265244874413</v>
      </c>
    </row>
    <row r="9307" spans="1:50">
      <c r="A9307">
        <f t="shared" ca="1" si="806"/>
        <v>1.8445377567090859E-2</v>
      </c>
      <c r="R9307">
        <f t="shared" ca="1" si="807"/>
        <v>1.6617570183563415</v>
      </c>
      <c r="AH9307">
        <f t="shared" ca="1" si="808"/>
        <v>7.2472917022399326</v>
      </c>
      <c r="AI9307">
        <f t="shared" ca="1" si="809"/>
        <v>0.10504647403471157</v>
      </c>
      <c r="AX9307">
        <f t="shared" ca="1" si="810"/>
        <v>1.783233137621179</v>
      </c>
    </row>
    <row r="9308" spans="1:50">
      <c r="A9308">
        <f t="shared" ca="1" si="806"/>
        <v>0.61338537255280545</v>
      </c>
      <c r="R9308">
        <f t="shared" ca="1" si="807"/>
        <v>0.51576772346959365</v>
      </c>
      <c r="AH9308">
        <f t="shared" ca="1" si="808"/>
        <v>17.644308185042753</v>
      </c>
      <c r="AI9308">
        <f t="shared" ca="1" si="809"/>
        <v>0.47655460358775426</v>
      </c>
      <c r="AX9308">
        <f t="shared" ca="1" si="810"/>
        <v>1.6824508530008362</v>
      </c>
    </row>
    <row r="9309" spans="1:50">
      <c r="A9309">
        <f t="shared" ca="1" si="806"/>
        <v>0.33454619748597569</v>
      </c>
      <c r="R9309">
        <f t="shared" ca="1" si="807"/>
        <v>0.26632877639426861</v>
      </c>
      <c r="AH9309">
        <f t="shared" ca="1" si="808"/>
        <v>18.51622952037523</v>
      </c>
      <c r="AI9309">
        <f t="shared" ca="1" si="809"/>
        <v>0.50438609819315394</v>
      </c>
      <c r="AX9309">
        <f t="shared" ca="1" si="810"/>
        <v>0.17199542298682977</v>
      </c>
    </row>
    <row r="9310" spans="1:50">
      <c r="A9310">
        <f t="shared" ca="1" si="806"/>
        <v>0.62075779878245496</v>
      </c>
      <c r="R9310">
        <f t="shared" ca="1" si="807"/>
        <v>0.29491373719376784</v>
      </c>
      <c r="AH9310">
        <f t="shared" ca="1" si="808"/>
        <v>10.412816819046967</v>
      </c>
      <c r="AI9310">
        <f t="shared" ca="1" si="809"/>
        <v>0.21642746389883472</v>
      </c>
      <c r="AX9310">
        <f t="shared" ca="1" si="810"/>
        <v>5.2614929179878374</v>
      </c>
    </row>
    <row r="9311" spans="1:50">
      <c r="A9311">
        <f t="shared" ca="1" si="806"/>
        <v>0.53839961293937644</v>
      </c>
      <c r="R9311">
        <f t="shared" ca="1" si="807"/>
        <v>0.3092366715530861</v>
      </c>
      <c r="AH9311">
        <f t="shared" ca="1" si="808"/>
        <v>22.02369899559805</v>
      </c>
      <c r="AI9311">
        <f t="shared" ca="1" si="809"/>
        <v>0.60866329105554917</v>
      </c>
      <c r="AX9311">
        <f t="shared" ca="1" si="810"/>
        <v>4.3852010307296672</v>
      </c>
    </row>
    <row r="9312" spans="1:50">
      <c r="A9312">
        <f t="shared" ca="1" si="806"/>
        <v>0.21842142189361136</v>
      </c>
      <c r="R9312">
        <f t="shared" ca="1" si="807"/>
        <v>-0.39225589845615361</v>
      </c>
      <c r="AH9312">
        <f t="shared" ca="1" si="808"/>
        <v>40.1236185614504</v>
      </c>
      <c r="AI9312">
        <f t="shared" ca="1" si="809"/>
        <v>0.95122854484013641</v>
      </c>
      <c r="AX9312">
        <f t="shared" ca="1" si="810"/>
        <v>0.37226322810402657</v>
      </c>
    </row>
    <row r="9313" spans="1:50">
      <c r="A9313">
        <f t="shared" ca="1" si="806"/>
        <v>0.39991721986249362</v>
      </c>
      <c r="R9313">
        <f t="shared" ca="1" si="807"/>
        <v>0.92406171585149421</v>
      </c>
      <c r="AH9313">
        <f t="shared" ca="1" si="808"/>
        <v>22.487529444431591</v>
      </c>
      <c r="AI9313">
        <f t="shared" ca="1" si="809"/>
        <v>0.62153198196449067</v>
      </c>
      <c r="AX9313">
        <f t="shared" ca="1" si="810"/>
        <v>2.0579146321121251</v>
      </c>
    </row>
    <row r="9314" spans="1:50">
      <c r="A9314">
        <f t="shared" ca="1" si="806"/>
        <v>0.4303045943767313</v>
      </c>
      <c r="R9314">
        <f t="shared" ca="1" si="807"/>
        <v>0.49220994470641571</v>
      </c>
      <c r="AH9314">
        <f t="shared" ca="1" si="808"/>
        <v>26.329372969783925</v>
      </c>
      <c r="AI9314">
        <f t="shared" ca="1" si="809"/>
        <v>0.71985070799820206</v>
      </c>
      <c r="AX9314">
        <f t="shared" ca="1" si="810"/>
        <v>3.795815414980596E-2</v>
      </c>
    </row>
    <row r="9315" spans="1:50">
      <c r="A9315">
        <f t="shared" ca="1" si="806"/>
        <v>0.41110779874319581</v>
      </c>
      <c r="R9315">
        <f t="shared" ca="1" si="807"/>
        <v>1.2337501194325708</v>
      </c>
      <c r="AH9315">
        <f t="shared" ca="1" si="808"/>
        <v>10.938944702445525</v>
      </c>
      <c r="AI9315">
        <f t="shared" ca="1" si="809"/>
        <v>0.23711697952069566</v>
      </c>
      <c r="AX9315">
        <f t="shared" ca="1" si="810"/>
        <v>3.0961128119270209</v>
      </c>
    </row>
    <row r="9316" spans="1:50">
      <c r="A9316">
        <f t="shared" ca="1" si="806"/>
        <v>0.46080135455327198</v>
      </c>
      <c r="R9316">
        <f t="shared" ca="1" si="807"/>
        <v>-0.85733040215028111</v>
      </c>
      <c r="AH9316">
        <f t="shared" ca="1" si="808"/>
        <v>42.606289862303406</v>
      </c>
      <c r="AI9316">
        <f t="shared" ca="1" si="809"/>
        <v>0.9726665251998613</v>
      </c>
      <c r="AX9316">
        <f t="shared" ca="1" si="810"/>
        <v>0.83243132504377038</v>
      </c>
    </row>
    <row r="9317" spans="1:50">
      <c r="A9317">
        <f t="shared" ca="1" si="806"/>
        <v>0.36838174795989498</v>
      </c>
      <c r="R9317">
        <f t="shared" ca="1" si="807"/>
        <v>0.38582312026871735</v>
      </c>
      <c r="AH9317">
        <f t="shared" ca="1" si="808"/>
        <v>27.652910886422408</v>
      </c>
      <c r="AI9317">
        <f t="shared" ca="1" si="809"/>
        <v>0.75030380407491093</v>
      </c>
      <c r="AX9317">
        <f t="shared" ca="1" si="810"/>
        <v>3.1634748281700347</v>
      </c>
    </row>
    <row r="9318" spans="1:50">
      <c r="A9318">
        <f t="shared" ca="1" si="806"/>
        <v>0.34287186041865614</v>
      </c>
      <c r="R9318">
        <f t="shared" ca="1" si="807"/>
        <v>-2.28252408133595</v>
      </c>
      <c r="AH9318">
        <f t="shared" ca="1" si="808"/>
        <v>4.7259563493657275</v>
      </c>
      <c r="AI9318">
        <f t="shared" ca="1" si="809"/>
        <v>4.4669326832220468E-2</v>
      </c>
      <c r="AX9318">
        <f t="shared" ca="1" si="810"/>
        <v>3.2365062186896343</v>
      </c>
    </row>
    <row r="9319" spans="1:50">
      <c r="A9319">
        <f t="shared" ca="1" si="806"/>
        <v>0.61148736004324655</v>
      </c>
      <c r="R9319">
        <f t="shared" ca="1" si="807"/>
        <v>-0.18180576802686288</v>
      </c>
      <c r="AH9319">
        <f t="shared" ca="1" si="808"/>
        <v>14.638786814763769</v>
      </c>
      <c r="AI9319">
        <f t="shared" ca="1" si="809"/>
        <v>0.37479230103413774</v>
      </c>
      <c r="AX9319">
        <f t="shared" ca="1" si="810"/>
        <v>3.5584932472147299</v>
      </c>
    </row>
    <row r="9320" spans="1:50">
      <c r="A9320">
        <f t="shared" ca="1" si="806"/>
        <v>0.40240203505728644</v>
      </c>
      <c r="R9320">
        <f t="shared" ca="1" si="807"/>
        <v>-1.2576966659017588</v>
      </c>
      <c r="AH9320">
        <f t="shared" ca="1" si="808"/>
        <v>2.7417301451669567</v>
      </c>
      <c r="AI9320">
        <f t="shared" ca="1" si="809"/>
        <v>1.5034168377834445E-2</v>
      </c>
      <c r="AX9320">
        <f t="shared" ca="1" si="810"/>
        <v>2.1736881330056002</v>
      </c>
    </row>
    <row r="9321" spans="1:50">
      <c r="A9321">
        <f t="shared" ca="1" si="806"/>
        <v>0.27279235574767491</v>
      </c>
      <c r="R9321">
        <f t="shared" ca="1" si="807"/>
        <v>-0.4302923380728364</v>
      </c>
      <c r="AH9321">
        <f t="shared" ca="1" si="808"/>
        <v>4.7938775352080238</v>
      </c>
      <c r="AI9321">
        <f t="shared" ca="1" si="809"/>
        <v>4.5962523645144304E-2</v>
      </c>
      <c r="AX9321">
        <f t="shared" ca="1" si="810"/>
        <v>2.8306693448061986</v>
      </c>
    </row>
    <row r="9322" spans="1:50">
      <c r="A9322">
        <f t="shared" ca="1" si="806"/>
        <v>0.51117547426127341</v>
      </c>
      <c r="R9322">
        <f t="shared" ca="1" si="807"/>
        <v>0.19328724575827921</v>
      </c>
      <c r="AH9322">
        <f t="shared" ca="1" si="808"/>
        <v>9.447071810367456</v>
      </c>
      <c r="AI9322">
        <f t="shared" ca="1" si="809"/>
        <v>0.17849433158047889</v>
      </c>
      <c r="AX9322">
        <f t="shared" ca="1" si="810"/>
        <v>2.399523788150288</v>
      </c>
    </row>
    <row r="9323" spans="1:50">
      <c r="A9323">
        <f t="shared" ca="1" si="806"/>
        <v>0.68140552587554004</v>
      </c>
      <c r="R9323">
        <f t="shared" ca="1" si="807"/>
        <v>0.90878974014614633</v>
      </c>
      <c r="AH9323">
        <f t="shared" ca="1" si="808"/>
        <v>9.2965937096011064</v>
      </c>
      <c r="AI9323">
        <f t="shared" ca="1" si="809"/>
        <v>0.17285330920278974</v>
      </c>
      <c r="AX9323">
        <f t="shared" ca="1" si="810"/>
        <v>0.33191700721981343</v>
      </c>
    </row>
    <row r="9324" spans="1:50">
      <c r="A9324">
        <f t="shared" ca="1" si="806"/>
        <v>0.58297396996209616</v>
      </c>
      <c r="R9324">
        <f t="shared" ca="1" si="807"/>
        <v>0.36982587842751502</v>
      </c>
      <c r="AH9324">
        <f t="shared" ca="1" si="808"/>
        <v>9.7433131619796178</v>
      </c>
      <c r="AI9324">
        <f t="shared" ca="1" si="809"/>
        <v>0.18986430274481048</v>
      </c>
      <c r="AX9324">
        <f t="shared" ca="1" si="810"/>
        <v>3.2358783530171049</v>
      </c>
    </row>
    <row r="9325" spans="1:50">
      <c r="A9325">
        <f t="shared" ca="1" si="806"/>
        <v>0.1876352356338632</v>
      </c>
      <c r="R9325">
        <f t="shared" ca="1" si="807"/>
        <v>-0.20698935592429285</v>
      </c>
      <c r="AH9325">
        <f t="shared" ca="1" si="808"/>
        <v>25.432168167004708</v>
      </c>
      <c r="AI9325">
        <f t="shared" ca="1" si="809"/>
        <v>0.69821081951283159</v>
      </c>
      <c r="AX9325">
        <f t="shared" ca="1" si="810"/>
        <v>0.30625195251501308</v>
      </c>
    </row>
    <row r="9326" spans="1:50">
      <c r="A9326">
        <f t="shared" ca="1" si="806"/>
        <v>0.16025764766081319</v>
      </c>
      <c r="R9326">
        <f t="shared" ca="1" si="807"/>
        <v>1.0725766532483192</v>
      </c>
      <c r="AH9326">
        <f t="shared" ca="1" si="808"/>
        <v>38.981444892547785</v>
      </c>
      <c r="AI9326">
        <f t="shared" ca="1" si="809"/>
        <v>0.93929572167201936</v>
      </c>
      <c r="AX9326">
        <f t="shared" ca="1" si="810"/>
        <v>1.3823597314127478</v>
      </c>
    </row>
    <row r="9327" spans="1:50">
      <c r="A9327">
        <f t="shared" ca="1" si="806"/>
        <v>0.42018632140945766</v>
      </c>
      <c r="R9327">
        <f t="shared" ca="1" si="807"/>
        <v>0.43673851109824019</v>
      </c>
      <c r="AH9327">
        <f t="shared" ca="1" si="808"/>
        <v>6.348662822330124</v>
      </c>
      <c r="AI9327">
        <f t="shared" ca="1" si="809"/>
        <v>8.0611039263273399E-2</v>
      </c>
      <c r="AX9327">
        <f t="shared" ca="1" si="810"/>
        <v>6.7751390398846505</v>
      </c>
    </row>
    <row r="9328" spans="1:50">
      <c r="A9328">
        <f t="shared" ca="1" si="806"/>
        <v>0.12962889629105412</v>
      </c>
      <c r="R9328">
        <f t="shared" ca="1" si="807"/>
        <v>-0.81685134866197173</v>
      </c>
      <c r="AH9328">
        <f t="shared" ca="1" si="808"/>
        <v>10.43638423689255</v>
      </c>
      <c r="AI9328">
        <f t="shared" ca="1" si="809"/>
        <v>0.21736015387459784</v>
      </c>
      <c r="AX9328">
        <f t="shared" ca="1" si="810"/>
        <v>2.5897744063798673</v>
      </c>
    </row>
    <row r="9329" spans="1:50">
      <c r="A9329">
        <f t="shared" ca="1" si="806"/>
        <v>0.45652277749843617</v>
      </c>
      <c r="R9329">
        <f t="shared" ca="1" si="807"/>
        <v>-0.6429857987560762</v>
      </c>
      <c r="AH9329">
        <f t="shared" ca="1" si="808"/>
        <v>7.9024038038846269</v>
      </c>
      <c r="AI9329">
        <f t="shared" ca="1" si="809"/>
        <v>0.12489597175930045</v>
      </c>
      <c r="AX9329">
        <f t="shared" ca="1" si="810"/>
        <v>0.50892561665850145</v>
      </c>
    </row>
    <row r="9330" spans="1:50">
      <c r="A9330">
        <f t="shared" ca="1" si="806"/>
        <v>0.62717448188082436</v>
      </c>
      <c r="R9330">
        <f t="shared" ca="1" si="807"/>
        <v>-1.8862316142680029</v>
      </c>
      <c r="AH9330">
        <f t="shared" ca="1" si="808"/>
        <v>39.59545652807148</v>
      </c>
      <c r="AI9330">
        <f t="shared" ca="1" si="809"/>
        <v>0.94587273757037482</v>
      </c>
      <c r="AX9330">
        <f t="shared" ca="1" si="810"/>
        <v>3.4881619247231872</v>
      </c>
    </row>
    <row r="9331" spans="1:50">
      <c r="A9331">
        <f t="shared" ca="1" si="806"/>
        <v>1.7012320319448881E-2</v>
      </c>
      <c r="R9331">
        <f t="shared" ca="1" si="807"/>
        <v>0.51759289152528254</v>
      </c>
      <c r="AH9331">
        <f t="shared" ca="1" si="808"/>
        <v>18.631428278253853</v>
      </c>
      <c r="AI9331">
        <f t="shared" ca="1" si="809"/>
        <v>0.50800635406883399</v>
      </c>
      <c r="AX9331">
        <f t="shared" ca="1" si="810"/>
        <v>2.2132978868471378</v>
      </c>
    </row>
    <row r="9332" spans="1:50">
      <c r="A9332">
        <f t="shared" ca="1" si="806"/>
        <v>0.19948458864196805</v>
      </c>
      <c r="R9332">
        <f t="shared" ca="1" si="807"/>
        <v>1.203357568549547</v>
      </c>
      <c r="AH9332">
        <f t="shared" ca="1" si="808"/>
        <v>11.997718566046146</v>
      </c>
      <c r="AI9332">
        <f t="shared" ca="1" si="809"/>
        <v>0.27791330290728311</v>
      </c>
      <c r="AX9332">
        <f t="shared" ca="1" si="810"/>
        <v>1.785684067173946</v>
      </c>
    </row>
    <row r="9333" spans="1:50">
      <c r="A9333">
        <f t="shared" ca="1" si="806"/>
        <v>0.67377763245990063</v>
      </c>
      <c r="R9333">
        <f t="shared" ca="1" si="807"/>
        <v>-0.10193983706808775</v>
      </c>
      <c r="AH9333">
        <f t="shared" ca="1" si="808"/>
        <v>11.318499009731973</v>
      </c>
      <c r="AI9333">
        <f t="shared" ca="1" si="809"/>
        <v>0.25187074056994674</v>
      </c>
      <c r="AX9333">
        <f t="shared" ca="1" si="810"/>
        <v>0.96410331713166542</v>
      </c>
    </row>
    <row r="9334" spans="1:50">
      <c r="A9334">
        <f t="shared" ca="1" si="806"/>
        <v>0.25714597541844564</v>
      </c>
      <c r="R9334">
        <f t="shared" ca="1" si="807"/>
        <v>0.26379674199299147</v>
      </c>
      <c r="AH9334">
        <f t="shared" ca="1" si="808"/>
        <v>23.610778071252206</v>
      </c>
      <c r="AI9334">
        <f t="shared" ca="1" si="809"/>
        <v>0.65180448299764826</v>
      </c>
      <c r="AX9334">
        <f t="shared" ca="1" si="810"/>
        <v>6.9431475831334355</v>
      </c>
    </row>
    <row r="9335" spans="1:50">
      <c r="A9335">
        <f t="shared" ca="1" si="806"/>
        <v>0.41356359202705573</v>
      </c>
      <c r="R9335">
        <f t="shared" ca="1" si="807"/>
        <v>1.1187677698437875</v>
      </c>
      <c r="AH9335">
        <f t="shared" ca="1" si="808"/>
        <v>33.433361117413227</v>
      </c>
      <c r="AI9335">
        <f t="shared" ca="1" si="809"/>
        <v>0.86277323806698203</v>
      </c>
      <c r="AX9335">
        <f t="shared" ca="1" si="810"/>
        <v>1.88899621811685</v>
      </c>
    </row>
    <row r="9336" spans="1:50">
      <c r="A9336">
        <f t="shared" ca="1" si="806"/>
        <v>0.30138178780107505</v>
      </c>
      <c r="R9336">
        <f t="shared" ca="1" si="807"/>
        <v>-2.434475769456935</v>
      </c>
      <c r="AH9336">
        <f t="shared" ca="1" si="808"/>
        <v>33.022282219523916</v>
      </c>
      <c r="AI9336">
        <f t="shared" ca="1" si="809"/>
        <v>0.85587854948325304</v>
      </c>
      <c r="AX9336">
        <f t="shared" ca="1" si="810"/>
        <v>2.1446439958797923</v>
      </c>
    </row>
    <row r="9337" spans="1:50">
      <c r="A9337">
        <f t="shared" ca="1" si="806"/>
        <v>0.11625247904774161</v>
      </c>
      <c r="R9337">
        <f t="shared" ca="1" si="807"/>
        <v>0.99974509135287004</v>
      </c>
      <c r="AH9337">
        <f t="shared" ca="1" si="808"/>
        <v>22.925971927252661</v>
      </c>
      <c r="AI9337">
        <f t="shared" ca="1" si="809"/>
        <v>0.63349850195804447</v>
      </c>
      <c r="AX9337">
        <f t="shared" ca="1" si="810"/>
        <v>7.9948053306900246E-2</v>
      </c>
    </row>
    <row r="9338" spans="1:50">
      <c r="A9338">
        <f t="shared" ca="1" si="806"/>
        <v>0.84818113515762583</v>
      </c>
      <c r="R9338">
        <f t="shared" ca="1" si="807"/>
        <v>-1.271548636852033</v>
      </c>
      <c r="AH9338">
        <f t="shared" ca="1" si="808"/>
        <v>17.052067156135436</v>
      </c>
      <c r="AI9338">
        <f t="shared" ca="1" si="809"/>
        <v>0.45721686065809553</v>
      </c>
      <c r="AX9338">
        <f t="shared" ca="1" si="810"/>
        <v>0.44627426036759055</v>
      </c>
    </row>
    <row r="9339" spans="1:50">
      <c r="A9339">
        <f t="shared" ca="1" si="806"/>
        <v>0.14376971625959789</v>
      </c>
      <c r="R9339">
        <f t="shared" ca="1" si="807"/>
        <v>-0.98174231528507272</v>
      </c>
      <c r="AH9339">
        <f t="shared" ca="1" si="808"/>
        <v>8.3813059253374931</v>
      </c>
      <c r="AI9339">
        <f t="shared" ca="1" si="809"/>
        <v>0.1404925780281947</v>
      </c>
      <c r="AX9339">
        <f t="shared" ca="1" si="810"/>
        <v>2.5458758436218218</v>
      </c>
    </row>
    <row r="9340" spans="1:50">
      <c r="A9340">
        <f t="shared" ca="1" si="806"/>
        <v>0.52094875724357403</v>
      </c>
      <c r="R9340">
        <f t="shared" ca="1" si="807"/>
        <v>0.65356652243365276</v>
      </c>
      <c r="AH9340">
        <f t="shared" ca="1" si="808"/>
        <v>29.780284222368756</v>
      </c>
      <c r="AI9340">
        <f t="shared" ca="1" si="809"/>
        <v>0.7955815469359051</v>
      </c>
      <c r="AX9340">
        <f t="shared" ca="1" si="810"/>
        <v>1.8357753285989968</v>
      </c>
    </row>
    <row r="9341" spans="1:50">
      <c r="A9341">
        <f t="shared" ca="1" si="806"/>
        <v>9.3914735785469716E-2</v>
      </c>
      <c r="R9341">
        <f t="shared" ca="1" si="807"/>
        <v>-0.15299522698842116</v>
      </c>
      <c r="AH9341">
        <f t="shared" ca="1" si="808"/>
        <v>22.798732588227871</v>
      </c>
      <c r="AI9341">
        <f t="shared" ca="1" si="809"/>
        <v>0.63004552559663174</v>
      </c>
      <c r="AX9341">
        <f t="shared" ca="1" si="810"/>
        <v>3.9853111055365886</v>
      </c>
    </row>
    <row r="9342" spans="1:50">
      <c r="A9342">
        <f t="shared" ca="1" si="806"/>
        <v>0.10944387991985582</v>
      </c>
      <c r="R9342">
        <f t="shared" ca="1" si="807"/>
        <v>1.5919907002113101</v>
      </c>
      <c r="AH9342">
        <f t="shared" ca="1" si="808"/>
        <v>12.039032828834564</v>
      </c>
      <c r="AI9342">
        <f t="shared" ca="1" si="809"/>
        <v>0.27948248571485002</v>
      </c>
      <c r="AX9342">
        <f t="shared" ca="1" si="810"/>
        <v>1.2496489282678824</v>
      </c>
    </row>
    <row r="9343" spans="1:50">
      <c r="A9343">
        <f t="shared" ca="1" si="806"/>
        <v>0.63096846557718367</v>
      </c>
      <c r="R9343">
        <f t="shared" ca="1" si="807"/>
        <v>0.14737181243835368</v>
      </c>
      <c r="AH9343">
        <f t="shared" ca="1" si="808"/>
        <v>15.148829544101133</v>
      </c>
      <c r="AI9343">
        <f t="shared" ca="1" si="809"/>
        <v>0.39269795892694093</v>
      </c>
      <c r="AX9343">
        <f t="shared" ca="1" si="810"/>
        <v>1.0966775866704934</v>
      </c>
    </row>
    <row r="9344" spans="1:50">
      <c r="A9344">
        <f t="shared" ca="1" si="806"/>
        <v>0.3752036065790566</v>
      </c>
      <c r="R9344">
        <f t="shared" ca="1" si="807"/>
        <v>-0.53325133964832527</v>
      </c>
      <c r="AH9344">
        <f t="shared" ca="1" si="808"/>
        <v>12.749774335183346</v>
      </c>
      <c r="AI9344">
        <f t="shared" ca="1" si="809"/>
        <v>0.30621034396011737</v>
      </c>
      <c r="AX9344">
        <f t="shared" ca="1" si="810"/>
        <v>6.2415433191138314</v>
      </c>
    </row>
    <row r="9345" spans="1:50">
      <c r="A9345">
        <f t="shared" ca="1" si="806"/>
        <v>0.35955982326957159</v>
      </c>
      <c r="R9345">
        <f t="shared" ca="1" si="807"/>
        <v>1.4716247100022992</v>
      </c>
      <c r="AH9345">
        <f t="shared" ca="1" si="808"/>
        <v>19.633951634487282</v>
      </c>
      <c r="AI9345">
        <f t="shared" ca="1" si="809"/>
        <v>0.53895155333167122</v>
      </c>
      <c r="AX9345">
        <f t="shared" ca="1" si="810"/>
        <v>6.9060156920097864</v>
      </c>
    </row>
    <row r="9346" spans="1:50">
      <c r="A9346">
        <f t="shared" ca="1" si="806"/>
        <v>3.0591721970354313E-2</v>
      </c>
      <c r="R9346">
        <f t="shared" ca="1" si="807"/>
        <v>0.33374713612092027</v>
      </c>
      <c r="AH9346">
        <f t="shared" ca="1" si="808"/>
        <v>9.3227025253053633</v>
      </c>
      <c r="AI9346">
        <f t="shared" ca="1" si="809"/>
        <v>0.17382556475067001</v>
      </c>
      <c r="AX9346">
        <f t="shared" ca="1" si="810"/>
        <v>3.82996094466882E-3</v>
      </c>
    </row>
    <row r="9347" spans="1:50">
      <c r="A9347">
        <f t="shared" ref="A9347:A9410" ca="1" si="811">RAND()</f>
        <v>0.10586152465695053</v>
      </c>
      <c r="R9347">
        <f t="shared" ref="R9347:R9410" ca="1" si="812">_xlfn.NORM.INV(RAND(),0,1)</f>
        <v>-0.91771936275985766</v>
      </c>
      <c r="AH9347">
        <f t="shared" ref="AH9347:AH9410" ca="1" si="813">IF(AI9347&lt;$AL$4,$AL$1+SQRT(AI9347*($AL$2-$AL$1)*($AL$3-$AL$1)),$AL$2-SQRT((1-AI9347)*($AL$2-$AL$1)*($AL$2-$AL$3)))</f>
        <v>11.649716942750452</v>
      </c>
      <c r="AI9347">
        <f t="shared" ref="AI9347:AI9410" ca="1" si="814">RAND()</f>
        <v>0.26462789471441917</v>
      </c>
      <c r="AX9347">
        <f t="shared" ref="AX9347:AX9410" ca="1" si="815">-LN(1-RAND())/$AW$2</f>
        <v>1.1986060769005074</v>
      </c>
    </row>
    <row r="9348" spans="1:50">
      <c r="A9348">
        <f t="shared" ca="1" si="811"/>
        <v>0.23747849597911219</v>
      </c>
      <c r="R9348">
        <f t="shared" ca="1" si="812"/>
        <v>-0.3875353028161001</v>
      </c>
      <c r="AH9348">
        <f t="shared" ca="1" si="813"/>
        <v>3.906994739637609</v>
      </c>
      <c r="AI9348">
        <f t="shared" ca="1" si="814"/>
        <v>3.0529215791111897E-2</v>
      </c>
      <c r="AX9348">
        <f t="shared" ca="1" si="815"/>
        <v>1.2270331102927352</v>
      </c>
    </row>
    <row r="9349" spans="1:50">
      <c r="A9349">
        <f t="shared" ca="1" si="811"/>
        <v>0.59077745786742242</v>
      </c>
      <c r="R9349">
        <f t="shared" ca="1" si="812"/>
        <v>-0.17561939946288682</v>
      </c>
      <c r="AH9349">
        <f t="shared" ca="1" si="813"/>
        <v>40.345355790412292</v>
      </c>
      <c r="AI9349">
        <f t="shared" ca="1" si="814"/>
        <v>0.95339392259313727</v>
      </c>
      <c r="AX9349">
        <f t="shared" ca="1" si="815"/>
        <v>0.41964996035006663</v>
      </c>
    </row>
    <row r="9350" spans="1:50">
      <c r="A9350">
        <f t="shared" ca="1" si="811"/>
        <v>0.95880260836608722</v>
      </c>
      <c r="R9350">
        <f t="shared" ca="1" si="812"/>
        <v>0.78844734520001869</v>
      </c>
      <c r="AH9350">
        <f t="shared" ca="1" si="813"/>
        <v>3.9683576638302602</v>
      </c>
      <c r="AI9350">
        <f t="shared" ca="1" si="814"/>
        <v>3.149572509616072E-2</v>
      </c>
      <c r="AX9350">
        <f t="shared" ca="1" si="815"/>
        <v>1.7780666452616369E-2</v>
      </c>
    </row>
    <row r="9351" spans="1:50">
      <c r="A9351">
        <f t="shared" ca="1" si="811"/>
        <v>0.36387500167056008</v>
      </c>
      <c r="R9351">
        <f t="shared" ca="1" si="812"/>
        <v>1.1099444353725352</v>
      </c>
      <c r="AH9351">
        <f t="shared" ca="1" si="813"/>
        <v>17.237059261691279</v>
      </c>
      <c r="AI9351">
        <f t="shared" ca="1" si="814"/>
        <v>0.46329485708903539</v>
      </c>
      <c r="AX9351">
        <f t="shared" ca="1" si="815"/>
        <v>0.78827725586709618</v>
      </c>
    </row>
    <row r="9352" spans="1:50">
      <c r="A9352">
        <f t="shared" ca="1" si="811"/>
        <v>0.58892044348731165</v>
      </c>
      <c r="R9352">
        <f t="shared" ca="1" si="812"/>
        <v>-0.882236263925123</v>
      </c>
      <c r="AH9352">
        <f t="shared" ca="1" si="813"/>
        <v>21.169194395264853</v>
      </c>
      <c r="AI9352">
        <f t="shared" ca="1" si="814"/>
        <v>0.58439232409098618</v>
      </c>
      <c r="AX9352">
        <f t="shared" ca="1" si="815"/>
        <v>1.3976200386496382</v>
      </c>
    </row>
    <row r="9353" spans="1:50">
      <c r="A9353">
        <f t="shared" ca="1" si="811"/>
        <v>0.26668344062948379</v>
      </c>
      <c r="R9353">
        <f t="shared" ca="1" si="812"/>
        <v>0.8879191984308884</v>
      </c>
      <c r="AH9353">
        <f t="shared" ca="1" si="813"/>
        <v>15.705477080651178</v>
      </c>
      <c r="AI9353">
        <f t="shared" ca="1" si="814"/>
        <v>0.41194284886712906</v>
      </c>
      <c r="AX9353">
        <f t="shared" ca="1" si="815"/>
        <v>5.5769679909059624</v>
      </c>
    </row>
    <row r="9354" spans="1:50">
      <c r="A9354">
        <f t="shared" ca="1" si="811"/>
        <v>0.36973909707295038</v>
      </c>
      <c r="R9354">
        <f t="shared" ca="1" si="812"/>
        <v>-1.6807663930777212</v>
      </c>
      <c r="AH9354">
        <f t="shared" ca="1" si="813"/>
        <v>35.859389877335509</v>
      </c>
      <c r="AI9354">
        <f t="shared" ca="1" si="814"/>
        <v>0.90002157267939931</v>
      </c>
      <c r="AX9354">
        <f t="shared" ca="1" si="815"/>
        <v>4.9814064482614855</v>
      </c>
    </row>
    <row r="9355" spans="1:50">
      <c r="A9355">
        <f t="shared" ca="1" si="811"/>
        <v>0.5078170344371552</v>
      </c>
      <c r="R9355">
        <f t="shared" ca="1" si="812"/>
        <v>1.7369855865953185</v>
      </c>
      <c r="AH9355">
        <f t="shared" ca="1" si="813"/>
        <v>34.539258804399473</v>
      </c>
      <c r="AI9355">
        <f t="shared" ca="1" si="814"/>
        <v>0.88048274084133038</v>
      </c>
      <c r="AX9355">
        <f t="shared" ca="1" si="815"/>
        <v>1.1317545395642461</v>
      </c>
    </row>
    <row r="9356" spans="1:50">
      <c r="A9356">
        <f t="shared" ca="1" si="811"/>
        <v>0.93026929454748142</v>
      </c>
      <c r="R9356">
        <f t="shared" ca="1" si="812"/>
        <v>-0.76716388304117467</v>
      </c>
      <c r="AH9356">
        <f t="shared" ca="1" si="813"/>
        <v>11.451221132034895</v>
      </c>
      <c r="AI9356">
        <f t="shared" ca="1" si="814"/>
        <v>0.25699582389436337</v>
      </c>
      <c r="AX9356">
        <f t="shared" ca="1" si="815"/>
        <v>0.34618624319123187</v>
      </c>
    </row>
    <row r="9357" spans="1:50">
      <c r="A9357">
        <f t="shared" ca="1" si="811"/>
        <v>0.47102083474941214</v>
      </c>
      <c r="R9357">
        <f t="shared" ca="1" si="812"/>
        <v>0.13240732607132918</v>
      </c>
      <c r="AH9357">
        <f t="shared" ca="1" si="813"/>
        <v>19.325005019030506</v>
      </c>
      <c r="AI9357">
        <f t="shared" ca="1" si="814"/>
        <v>0.52952234145874821</v>
      </c>
      <c r="AX9357">
        <f t="shared" ca="1" si="815"/>
        <v>1.9623942248183186</v>
      </c>
    </row>
    <row r="9358" spans="1:50">
      <c r="A9358">
        <f t="shared" ca="1" si="811"/>
        <v>0.31680428327792753</v>
      </c>
      <c r="R9358">
        <f t="shared" ca="1" si="812"/>
        <v>-1.0824473173356564</v>
      </c>
      <c r="AH9358">
        <f t="shared" ca="1" si="813"/>
        <v>21.958839887381405</v>
      </c>
      <c r="AI9358">
        <f t="shared" ca="1" si="814"/>
        <v>0.60684666976924395</v>
      </c>
      <c r="AX9358">
        <f t="shared" ca="1" si="815"/>
        <v>1.863773419741739</v>
      </c>
    </row>
    <row r="9359" spans="1:50">
      <c r="A9359">
        <f t="shared" ca="1" si="811"/>
        <v>0.35289079198717788</v>
      </c>
      <c r="R9359">
        <f t="shared" ca="1" si="812"/>
        <v>1.3483088340963245</v>
      </c>
      <c r="AH9359">
        <f t="shared" ca="1" si="813"/>
        <v>18.358680711175769</v>
      </c>
      <c r="AI9359">
        <f t="shared" ca="1" si="814"/>
        <v>0.49941345683133975</v>
      </c>
      <c r="AX9359">
        <f t="shared" ca="1" si="815"/>
        <v>0.72362315005008837</v>
      </c>
    </row>
    <row r="9360" spans="1:50">
      <c r="A9360">
        <f t="shared" ca="1" si="811"/>
        <v>0.25539665123756461</v>
      </c>
      <c r="R9360">
        <f t="shared" ca="1" si="812"/>
        <v>-0.577623050024063</v>
      </c>
      <c r="AH9360">
        <f t="shared" ca="1" si="813"/>
        <v>12.788036420376628</v>
      </c>
      <c r="AI9360">
        <f t="shared" ca="1" si="814"/>
        <v>0.30763488327439192</v>
      </c>
      <c r="AX9360">
        <f t="shared" ca="1" si="815"/>
        <v>1.8853859332665239</v>
      </c>
    </row>
    <row r="9361" spans="1:50">
      <c r="A9361">
        <f t="shared" ca="1" si="811"/>
        <v>0.80852484020441806</v>
      </c>
      <c r="R9361">
        <f t="shared" ca="1" si="812"/>
        <v>1.1664823388596044</v>
      </c>
      <c r="AH9361">
        <f t="shared" ca="1" si="813"/>
        <v>8.8173196852201592</v>
      </c>
      <c r="AI9361">
        <f t="shared" ca="1" si="814"/>
        <v>0.15549025286274187</v>
      </c>
      <c r="AX9361">
        <f t="shared" ca="1" si="815"/>
        <v>3.7162440158939765</v>
      </c>
    </row>
    <row r="9362" spans="1:50">
      <c r="A9362">
        <f t="shared" ca="1" si="811"/>
        <v>0.63565473745985512</v>
      </c>
      <c r="R9362">
        <f t="shared" ca="1" si="812"/>
        <v>0.50307834845833399</v>
      </c>
      <c r="AH9362">
        <f t="shared" ca="1" si="813"/>
        <v>2.8240295503873849</v>
      </c>
      <c r="AI9362">
        <f t="shared" ca="1" si="814"/>
        <v>1.5950285802922348E-2</v>
      </c>
      <c r="AX9362">
        <f t="shared" ca="1" si="815"/>
        <v>1.6643906280214271</v>
      </c>
    </row>
    <row r="9363" spans="1:50">
      <c r="A9363">
        <f t="shared" ca="1" si="811"/>
        <v>0.82706377187118874</v>
      </c>
      <c r="R9363">
        <f t="shared" ca="1" si="812"/>
        <v>-0.7210570440586872</v>
      </c>
      <c r="AH9363">
        <f t="shared" ca="1" si="813"/>
        <v>30.773898769822591</v>
      </c>
      <c r="AI9363">
        <f t="shared" ca="1" si="814"/>
        <v>0.81517851574348532</v>
      </c>
      <c r="AX9363">
        <f t="shared" ca="1" si="815"/>
        <v>2.9510650985396794</v>
      </c>
    </row>
    <row r="9364" spans="1:50">
      <c r="A9364">
        <f t="shared" ca="1" si="811"/>
        <v>6.2185743991488907E-2</v>
      </c>
      <c r="R9364">
        <f t="shared" ca="1" si="812"/>
        <v>-0.88334368435134747</v>
      </c>
      <c r="AH9364">
        <f t="shared" ca="1" si="813"/>
        <v>19.610253929421678</v>
      </c>
      <c r="AI9364">
        <f t="shared" ca="1" si="814"/>
        <v>0.53823166688288471</v>
      </c>
      <c r="AX9364">
        <f t="shared" ca="1" si="815"/>
        <v>0.23062659759256984</v>
      </c>
    </row>
    <row r="9365" spans="1:50">
      <c r="A9365">
        <f t="shared" ca="1" si="811"/>
        <v>0.535521026840867</v>
      </c>
      <c r="R9365">
        <f t="shared" ca="1" si="812"/>
        <v>-1.1214307979696749</v>
      </c>
      <c r="AH9365">
        <f t="shared" ca="1" si="813"/>
        <v>34.144623728073825</v>
      </c>
      <c r="AI9365">
        <f t="shared" ca="1" si="814"/>
        <v>0.87430352163782021</v>
      </c>
      <c r="AX9365">
        <f t="shared" ca="1" si="815"/>
        <v>1.5515309145797256</v>
      </c>
    </row>
    <row r="9366" spans="1:50">
      <c r="A9366">
        <f t="shared" ca="1" si="811"/>
        <v>0.74584649985250862</v>
      </c>
      <c r="R9366">
        <f t="shared" ca="1" si="812"/>
        <v>-1.2362091568250304</v>
      </c>
      <c r="AH9366">
        <f t="shared" ca="1" si="813"/>
        <v>43.61259431022178</v>
      </c>
      <c r="AI9366">
        <f t="shared" ca="1" si="814"/>
        <v>0.97960052427709443</v>
      </c>
      <c r="AX9366">
        <f t="shared" ca="1" si="815"/>
        <v>2.5870486784350191</v>
      </c>
    </row>
    <row r="9367" spans="1:50">
      <c r="A9367">
        <f t="shared" ca="1" si="811"/>
        <v>0.22877101390898136</v>
      </c>
      <c r="R9367">
        <f t="shared" ca="1" si="812"/>
        <v>-0.59732213100409848</v>
      </c>
      <c r="AH9367">
        <f t="shared" ca="1" si="813"/>
        <v>20.409144063433562</v>
      </c>
      <c r="AI9367">
        <f t="shared" ca="1" si="814"/>
        <v>0.56219062247068541</v>
      </c>
      <c r="AX9367">
        <f t="shared" ca="1" si="815"/>
        <v>1.0313233902972661</v>
      </c>
    </row>
    <row r="9368" spans="1:50">
      <c r="A9368">
        <f t="shared" ca="1" si="811"/>
        <v>0.65615124148827308</v>
      </c>
      <c r="R9368">
        <f t="shared" ca="1" si="812"/>
        <v>2.0166107245360383</v>
      </c>
      <c r="AH9368">
        <f t="shared" ca="1" si="813"/>
        <v>20.439523988006073</v>
      </c>
      <c r="AI9368">
        <f t="shared" ca="1" si="814"/>
        <v>0.56308912897216579</v>
      </c>
      <c r="AX9368">
        <f t="shared" ca="1" si="815"/>
        <v>3.4145445444703921</v>
      </c>
    </row>
    <row r="9369" spans="1:50">
      <c r="A9369">
        <f t="shared" ca="1" si="811"/>
        <v>0.27341478608082004</v>
      </c>
      <c r="R9369">
        <f t="shared" ca="1" si="812"/>
        <v>-0.28559196509392937</v>
      </c>
      <c r="AH9369">
        <f t="shared" ca="1" si="813"/>
        <v>34.633964742084224</v>
      </c>
      <c r="AI9369">
        <f t="shared" ca="1" si="814"/>
        <v>0.88194248022624466</v>
      </c>
      <c r="AX9369">
        <f t="shared" ca="1" si="815"/>
        <v>1.3952201148513805</v>
      </c>
    </row>
    <row r="9370" spans="1:50">
      <c r="A9370">
        <f t="shared" ca="1" si="811"/>
        <v>7.4432501675666618E-2</v>
      </c>
      <c r="R9370">
        <f t="shared" ca="1" si="812"/>
        <v>-0.19495867027929326</v>
      </c>
      <c r="AH9370">
        <f t="shared" ca="1" si="813"/>
        <v>27.399805592542958</v>
      </c>
      <c r="AI9370">
        <f t="shared" ca="1" si="814"/>
        <v>0.74461560637257374</v>
      </c>
      <c r="AX9370">
        <f t="shared" ca="1" si="815"/>
        <v>0.43651364707327978</v>
      </c>
    </row>
    <row r="9371" spans="1:50">
      <c r="A9371">
        <f t="shared" ca="1" si="811"/>
        <v>0.79377815685236075</v>
      </c>
      <c r="R9371">
        <f t="shared" ca="1" si="812"/>
        <v>-0.12199234288119484</v>
      </c>
      <c r="AH9371">
        <f t="shared" ca="1" si="813"/>
        <v>3.4970890819517115</v>
      </c>
      <c r="AI9371">
        <f t="shared" ca="1" si="814"/>
        <v>2.445926409421173E-2</v>
      </c>
      <c r="AX9371">
        <f t="shared" ca="1" si="815"/>
        <v>0.99293843476098043</v>
      </c>
    </row>
    <row r="9372" spans="1:50">
      <c r="A9372">
        <f t="shared" ca="1" si="811"/>
        <v>0.51583032892111369</v>
      </c>
      <c r="R9372">
        <f t="shared" ca="1" si="812"/>
        <v>-0.36329692031562011</v>
      </c>
      <c r="AH9372">
        <f t="shared" ca="1" si="813"/>
        <v>25.565786999990401</v>
      </c>
      <c r="AI9372">
        <f t="shared" ca="1" si="814"/>
        <v>0.70148461753508096</v>
      </c>
      <c r="AX9372">
        <f t="shared" ca="1" si="815"/>
        <v>1.0259992968065554</v>
      </c>
    </row>
    <row r="9373" spans="1:50">
      <c r="A9373">
        <f t="shared" ca="1" si="811"/>
        <v>0.51204932745007126</v>
      </c>
      <c r="R9373">
        <f t="shared" ca="1" si="812"/>
        <v>0.97365947488257276</v>
      </c>
      <c r="AH9373">
        <f t="shared" ca="1" si="813"/>
        <v>11.972607668350278</v>
      </c>
      <c r="AI9373">
        <f t="shared" ca="1" si="814"/>
        <v>0.2769587162273941</v>
      </c>
      <c r="AX9373">
        <f t="shared" ca="1" si="815"/>
        <v>2.3302033616164892</v>
      </c>
    </row>
    <row r="9374" spans="1:50">
      <c r="A9374">
        <f t="shared" ca="1" si="811"/>
        <v>0.97296499793091284</v>
      </c>
      <c r="R9374">
        <f t="shared" ca="1" si="812"/>
        <v>1.0084026786118419</v>
      </c>
      <c r="AH9374">
        <f t="shared" ca="1" si="813"/>
        <v>3.5895126874832464</v>
      </c>
      <c r="AI9374">
        <f t="shared" ca="1" si="814"/>
        <v>2.5769202667206392E-2</v>
      </c>
      <c r="AX9374">
        <f t="shared" ca="1" si="815"/>
        <v>1.9287083821509805</v>
      </c>
    </row>
    <row r="9375" spans="1:50">
      <c r="A9375">
        <f t="shared" ca="1" si="811"/>
        <v>0.91384490795129503</v>
      </c>
      <c r="R9375">
        <f t="shared" ca="1" si="812"/>
        <v>-0.55701177821310466</v>
      </c>
      <c r="AH9375">
        <f t="shared" ca="1" si="813"/>
        <v>5.3518989855146266</v>
      </c>
      <c r="AI9375">
        <f t="shared" ca="1" si="814"/>
        <v>5.7285645502304972E-2</v>
      </c>
      <c r="AX9375">
        <f t="shared" ca="1" si="815"/>
        <v>1.3783742585679724</v>
      </c>
    </row>
    <row r="9376" spans="1:50">
      <c r="A9376">
        <f t="shared" ca="1" si="811"/>
        <v>0.47178654886039328</v>
      </c>
      <c r="R9376">
        <f t="shared" ca="1" si="812"/>
        <v>-1.7563449489820278</v>
      </c>
      <c r="AH9376">
        <f t="shared" ca="1" si="813"/>
        <v>11.265149130631997</v>
      </c>
      <c r="AI9376">
        <f t="shared" ca="1" si="814"/>
        <v>0.24980566406391047</v>
      </c>
      <c r="AX9376">
        <f t="shared" ca="1" si="815"/>
        <v>1.5690622096253599</v>
      </c>
    </row>
    <row r="9377" spans="1:50">
      <c r="A9377">
        <f t="shared" ca="1" si="811"/>
        <v>0.35840791345425882</v>
      </c>
      <c r="R9377">
        <f t="shared" ca="1" si="812"/>
        <v>-1.067512627316981</v>
      </c>
      <c r="AH9377">
        <f t="shared" ca="1" si="813"/>
        <v>20.694004659272473</v>
      </c>
      <c r="AI9377">
        <f t="shared" ca="1" si="814"/>
        <v>0.57057931854462829</v>
      </c>
      <c r="AX9377">
        <f t="shared" ca="1" si="815"/>
        <v>0.56234481053669383</v>
      </c>
    </row>
    <row r="9378" spans="1:50">
      <c r="A9378">
        <f t="shared" ca="1" si="811"/>
        <v>0.83696396833551723</v>
      </c>
      <c r="R9378">
        <f t="shared" ca="1" si="812"/>
        <v>-0.9457744110690619</v>
      </c>
      <c r="AH9378">
        <f t="shared" ca="1" si="813"/>
        <v>7.2014454344409131</v>
      </c>
      <c r="AI9378">
        <f t="shared" ca="1" si="814"/>
        <v>0.10372163269045975</v>
      </c>
      <c r="AX9378">
        <f t="shared" ca="1" si="815"/>
        <v>4.5457256799280055</v>
      </c>
    </row>
    <row r="9379" spans="1:50">
      <c r="A9379">
        <f t="shared" ca="1" si="811"/>
        <v>0.36129568284995606</v>
      </c>
      <c r="R9379">
        <f t="shared" ca="1" si="812"/>
        <v>-0.24434975166157472</v>
      </c>
      <c r="AH9379">
        <f t="shared" ca="1" si="813"/>
        <v>33.736590607000274</v>
      </c>
      <c r="AI9379">
        <f t="shared" ca="1" si="814"/>
        <v>0.86775075745784414</v>
      </c>
      <c r="AX9379">
        <f t="shared" ca="1" si="815"/>
        <v>0.88968061025448431</v>
      </c>
    </row>
    <row r="9380" spans="1:50">
      <c r="A9380">
        <f t="shared" ca="1" si="811"/>
        <v>0.68938349107635855</v>
      </c>
      <c r="R9380">
        <f t="shared" ca="1" si="812"/>
        <v>-0.833606983308816</v>
      </c>
      <c r="AH9380">
        <f t="shared" ca="1" si="813"/>
        <v>15.200515981097318</v>
      </c>
      <c r="AI9380">
        <f t="shared" ca="1" si="814"/>
        <v>0.39449795600906856</v>
      </c>
      <c r="AX9380">
        <f t="shared" ca="1" si="815"/>
        <v>2.795005828328943</v>
      </c>
    </row>
    <row r="9381" spans="1:50">
      <c r="A9381">
        <f t="shared" ca="1" si="811"/>
        <v>0.11125650231279638</v>
      </c>
      <c r="R9381">
        <f t="shared" ca="1" si="812"/>
        <v>-0.59092977516304013</v>
      </c>
      <c r="AH9381">
        <f t="shared" ca="1" si="813"/>
        <v>25.739113118668879</v>
      </c>
      <c r="AI9381">
        <f t="shared" ca="1" si="814"/>
        <v>0.70570468386562779</v>
      </c>
      <c r="AX9381">
        <f t="shared" ca="1" si="815"/>
        <v>0.5882582380552307</v>
      </c>
    </row>
    <row r="9382" spans="1:50">
      <c r="A9382">
        <f t="shared" ca="1" si="811"/>
        <v>0.77018566078304129</v>
      </c>
      <c r="R9382">
        <f t="shared" ca="1" si="812"/>
        <v>-1.5589951610410739</v>
      </c>
      <c r="AH9382">
        <f t="shared" ca="1" si="813"/>
        <v>34.671023234784442</v>
      </c>
      <c r="AI9382">
        <f t="shared" ca="1" si="814"/>
        <v>0.88251123566574086</v>
      </c>
      <c r="AX9382">
        <f t="shared" ca="1" si="815"/>
        <v>5.2268590546727713</v>
      </c>
    </row>
    <row r="9383" spans="1:50">
      <c r="A9383">
        <f t="shared" ca="1" si="811"/>
        <v>0.76307587327089621</v>
      </c>
      <c r="R9383">
        <f t="shared" ca="1" si="812"/>
        <v>0.62877188257662608</v>
      </c>
      <c r="AH9383">
        <f t="shared" ca="1" si="813"/>
        <v>26.900834503278421</v>
      </c>
      <c r="AI9383">
        <f t="shared" ca="1" si="814"/>
        <v>0.73321427667753369</v>
      </c>
      <c r="AX9383">
        <f t="shared" ca="1" si="815"/>
        <v>2.4423207883352283</v>
      </c>
    </row>
    <row r="9384" spans="1:50">
      <c r="A9384">
        <f t="shared" ca="1" si="811"/>
        <v>0.99771989313862142</v>
      </c>
      <c r="R9384">
        <f t="shared" ca="1" si="812"/>
        <v>0.52707701116485772</v>
      </c>
      <c r="AH9384">
        <f t="shared" ca="1" si="813"/>
        <v>4.4526729052697744</v>
      </c>
      <c r="AI9384">
        <f t="shared" ca="1" si="814"/>
        <v>3.9652592002647147E-2</v>
      </c>
      <c r="AX9384">
        <f t="shared" ca="1" si="815"/>
        <v>1.1291686292713921</v>
      </c>
    </row>
    <row r="9385" spans="1:50">
      <c r="A9385">
        <f t="shared" ca="1" si="811"/>
        <v>0.35332698386153982</v>
      </c>
      <c r="R9385">
        <f t="shared" ca="1" si="812"/>
        <v>-1.1417044835550749</v>
      </c>
      <c r="AH9385">
        <f t="shared" ca="1" si="813"/>
        <v>37.464286743319775</v>
      </c>
      <c r="AI9385">
        <f t="shared" ca="1" si="814"/>
        <v>0.92142794657314586</v>
      </c>
      <c r="AX9385">
        <f t="shared" ca="1" si="815"/>
        <v>1.6181699186608931</v>
      </c>
    </row>
    <row r="9386" spans="1:50">
      <c r="A9386">
        <f t="shared" ca="1" si="811"/>
        <v>0.58530580240181129</v>
      </c>
      <c r="R9386">
        <f t="shared" ca="1" si="812"/>
        <v>2.018497105517878</v>
      </c>
      <c r="AH9386">
        <f t="shared" ca="1" si="813"/>
        <v>44.897523250845026</v>
      </c>
      <c r="AI9386">
        <f t="shared" ca="1" si="814"/>
        <v>0.98698236551216645</v>
      </c>
      <c r="AX9386">
        <f t="shared" ca="1" si="815"/>
        <v>1.0782219380149245</v>
      </c>
    </row>
    <row r="9387" spans="1:50">
      <c r="A9387">
        <f t="shared" ca="1" si="811"/>
        <v>0.76761753615440176</v>
      </c>
      <c r="R9387">
        <f t="shared" ca="1" si="812"/>
        <v>0.93030365291352035</v>
      </c>
      <c r="AH9387">
        <f t="shared" ca="1" si="813"/>
        <v>13.717255514455523</v>
      </c>
      <c r="AI9387">
        <f t="shared" ca="1" si="814"/>
        <v>0.34178122629834606</v>
      </c>
      <c r="AX9387">
        <f t="shared" ca="1" si="815"/>
        <v>5.0357474519815453</v>
      </c>
    </row>
    <row r="9388" spans="1:50">
      <c r="A9388">
        <f t="shared" ca="1" si="811"/>
        <v>0.87700310818770832</v>
      </c>
      <c r="R9388">
        <f t="shared" ca="1" si="812"/>
        <v>-1.745151205431253</v>
      </c>
      <c r="AH9388">
        <f t="shared" ca="1" si="813"/>
        <v>9.1809274874175966</v>
      </c>
      <c r="AI9388">
        <f t="shared" ca="1" si="814"/>
        <v>0.16857885905843994</v>
      </c>
      <c r="AX9388">
        <f t="shared" ca="1" si="815"/>
        <v>12.893370725776906</v>
      </c>
    </row>
    <row r="9389" spans="1:50">
      <c r="A9389">
        <f t="shared" ca="1" si="811"/>
        <v>0.8638552836096649</v>
      </c>
      <c r="R9389">
        <f t="shared" ca="1" si="812"/>
        <v>0.66335788192059431</v>
      </c>
      <c r="AH9389">
        <f t="shared" ca="1" si="813"/>
        <v>8.0625464701597771</v>
      </c>
      <c r="AI9389">
        <f t="shared" ca="1" si="814"/>
        <v>0.13000931116697179</v>
      </c>
      <c r="AX9389">
        <f t="shared" ca="1" si="815"/>
        <v>0.39851951376025685</v>
      </c>
    </row>
    <row r="9390" spans="1:50">
      <c r="A9390">
        <f t="shared" ca="1" si="811"/>
        <v>0.63477260254691181</v>
      </c>
      <c r="R9390">
        <f t="shared" ca="1" si="812"/>
        <v>0.80111736564436464</v>
      </c>
      <c r="AH9390">
        <f t="shared" ca="1" si="813"/>
        <v>36.990608277816655</v>
      </c>
      <c r="AI9390">
        <f t="shared" ca="1" si="814"/>
        <v>0.91537786350939376</v>
      </c>
      <c r="AX9390">
        <f t="shared" ca="1" si="815"/>
        <v>1.2029559914966761</v>
      </c>
    </row>
    <row r="9391" spans="1:50">
      <c r="A9391">
        <f t="shared" ca="1" si="811"/>
        <v>0.83468661290911828</v>
      </c>
      <c r="R9391">
        <f t="shared" ca="1" si="812"/>
        <v>-0.79337923402063892</v>
      </c>
      <c r="AH9391">
        <f t="shared" ca="1" si="813"/>
        <v>21.912352894924645</v>
      </c>
      <c r="AI9391">
        <f t="shared" ca="1" si="814"/>
        <v>0.60554204005037604</v>
      </c>
      <c r="AX9391">
        <f t="shared" ca="1" si="815"/>
        <v>0.3012576415862025</v>
      </c>
    </row>
    <row r="9392" spans="1:50">
      <c r="A9392">
        <f t="shared" ca="1" si="811"/>
        <v>3.9541539025506389E-2</v>
      </c>
      <c r="R9392">
        <f t="shared" ca="1" si="812"/>
        <v>0.34994805420948483</v>
      </c>
      <c r="AH9392">
        <f t="shared" ca="1" si="813"/>
        <v>25.486740777720371</v>
      </c>
      <c r="AI9392">
        <f t="shared" ca="1" si="814"/>
        <v>0.69955006115066132</v>
      </c>
      <c r="AX9392">
        <f t="shared" ca="1" si="815"/>
        <v>0.87260016851534405</v>
      </c>
    </row>
    <row r="9393" spans="1:50">
      <c r="A9393">
        <f t="shared" ca="1" si="811"/>
        <v>0.10701517679604566</v>
      </c>
      <c r="R9393">
        <f t="shared" ca="1" si="812"/>
        <v>3.4471184930174099E-2</v>
      </c>
      <c r="AH9393">
        <f t="shared" ca="1" si="813"/>
        <v>21.428842693403002</v>
      </c>
      <c r="AI9393">
        <f t="shared" ca="1" si="814"/>
        <v>0.59184448508084453</v>
      </c>
      <c r="AX9393">
        <f t="shared" ca="1" si="815"/>
        <v>2.3496769909209898</v>
      </c>
    </row>
    <row r="9394" spans="1:50">
      <c r="A9394">
        <f t="shared" ca="1" si="811"/>
        <v>0.54844596300604931</v>
      </c>
      <c r="R9394">
        <f t="shared" ca="1" si="812"/>
        <v>0.75929154147428879</v>
      </c>
      <c r="AH9394">
        <f t="shared" ca="1" si="813"/>
        <v>14.314387081173251</v>
      </c>
      <c r="AI9394">
        <f t="shared" ca="1" si="814"/>
        <v>0.36326851530383264</v>
      </c>
      <c r="AX9394">
        <f t="shared" ca="1" si="815"/>
        <v>1.2708689964778026</v>
      </c>
    </row>
    <row r="9395" spans="1:50">
      <c r="A9395">
        <f t="shared" ca="1" si="811"/>
        <v>0.8168352279204818</v>
      </c>
      <c r="R9395">
        <f t="shared" ca="1" si="812"/>
        <v>0.61789579140846351</v>
      </c>
      <c r="AH9395">
        <f t="shared" ca="1" si="813"/>
        <v>5.491097616212552</v>
      </c>
      <c r="AI9395">
        <f t="shared" ca="1" si="814"/>
        <v>6.030430606155035E-2</v>
      </c>
      <c r="AX9395">
        <f t="shared" ca="1" si="815"/>
        <v>0.26221285155367874</v>
      </c>
    </row>
    <row r="9396" spans="1:50">
      <c r="A9396">
        <f t="shared" ca="1" si="811"/>
        <v>0.16902482508319117</v>
      </c>
      <c r="R9396">
        <f t="shared" ca="1" si="812"/>
        <v>-0.55554026641865784</v>
      </c>
      <c r="AH9396">
        <f t="shared" ca="1" si="813"/>
        <v>14.207210828710352</v>
      </c>
      <c r="AI9396">
        <f t="shared" ca="1" si="814"/>
        <v>0.35943812166980516</v>
      </c>
      <c r="AX9396">
        <f t="shared" ca="1" si="815"/>
        <v>3.8284083988940885</v>
      </c>
    </row>
    <row r="9397" spans="1:50">
      <c r="A9397">
        <f t="shared" ca="1" si="811"/>
        <v>0.71901422562392658</v>
      </c>
      <c r="R9397">
        <f t="shared" ca="1" si="812"/>
        <v>-0.63722498290924146</v>
      </c>
      <c r="AH9397">
        <f t="shared" ca="1" si="813"/>
        <v>19.949088987891336</v>
      </c>
      <c r="AI9397">
        <f t="shared" ca="1" si="814"/>
        <v>0.54847137367116316</v>
      </c>
      <c r="AX9397">
        <f t="shared" ca="1" si="815"/>
        <v>1.8818978248380764</v>
      </c>
    </row>
    <row r="9398" spans="1:50">
      <c r="A9398">
        <f t="shared" ca="1" si="811"/>
        <v>4.3022392881685523E-2</v>
      </c>
      <c r="R9398">
        <f t="shared" ca="1" si="812"/>
        <v>-0.27665315742999408</v>
      </c>
      <c r="AH9398">
        <f t="shared" ca="1" si="813"/>
        <v>7.704081014503398</v>
      </c>
      <c r="AI9398">
        <f t="shared" ca="1" si="814"/>
        <v>0.11870572855606343</v>
      </c>
      <c r="AX9398">
        <f t="shared" ca="1" si="815"/>
        <v>4.1002327469466522</v>
      </c>
    </row>
    <row r="9399" spans="1:50">
      <c r="A9399">
        <f t="shared" ca="1" si="811"/>
        <v>0.73976830975789709</v>
      </c>
      <c r="R9399">
        <f t="shared" ca="1" si="812"/>
        <v>-0.88888704492044512</v>
      </c>
      <c r="AH9399">
        <f t="shared" ca="1" si="813"/>
        <v>11.710779405821391</v>
      </c>
      <c r="AI9399">
        <f t="shared" ca="1" si="814"/>
        <v>0.2669677931451645</v>
      </c>
      <c r="AX9399">
        <f t="shared" ca="1" si="815"/>
        <v>0.56053968783861152</v>
      </c>
    </row>
    <row r="9400" spans="1:50">
      <c r="A9400">
        <f t="shared" ca="1" si="811"/>
        <v>0.33570959734904282</v>
      </c>
      <c r="R9400">
        <f t="shared" ca="1" si="812"/>
        <v>-2.38488685610925</v>
      </c>
      <c r="AH9400">
        <f t="shared" ca="1" si="813"/>
        <v>8.1705705911887971</v>
      </c>
      <c r="AI9400">
        <f t="shared" ca="1" si="814"/>
        <v>0.13351644757119852</v>
      </c>
      <c r="AX9400">
        <f t="shared" ca="1" si="815"/>
        <v>0.39619622350934564</v>
      </c>
    </row>
    <row r="9401" spans="1:50">
      <c r="A9401">
        <f t="shared" ca="1" si="811"/>
        <v>0.21400113624692707</v>
      </c>
      <c r="R9401">
        <f t="shared" ca="1" si="812"/>
        <v>0.61201163055950691</v>
      </c>
      <c r="AH9401">
        <f t="shared" ca="1" si="813"/>
        <v>20.027831001309021</v>
      </c>
      <c r="AI9401">
        <f t="shared" ca="1" si="814"/>
        <v>0.55083454275695365</v>
      </c>
      <c r="AX9401">
        <f t="shared" ca="1" si="815"/>
        <v>0.78049395871262472</v>
      </c>
    </row>
    <row r="9402" spans="1:50">
      <c r="A9402">
        <f t="shared" ca="1" si="811"/>
        <v>0.27823414571828764</v>
      </c>
      <c r="R9402">
        <f t="shared" ca="1" si="812"/>
        <v>1.0868271694267821</v>
      </c>
      <c r="AH9402">
        <f t="shared" ca="1" si="813"/>
        <v>19.820152547909018</v>
      </c>
      <c r="AI9402">
        <f t="shared" ca="1" si="814"/>
        <v>0.54458840388425878</v>
      </c>
      <c r="AX9402">
        <f t="shared" ca="1" si="815"/>
        <v>1.2303240962345345</v>
      </c>
    </row>
    <row r="9403" spans="1:50">
      <c r="A9403">
        <f t="shared" ca="1" si="811"/>
        <v>0.88093339704503415</v>
      </c>
      <c r="R9403">
        <f t="shared" ca="1" si="812"/>
        <v>1.3536111945469018</v>
      </c>
      <c r="AH9403">
        <f t="shared" ca="1" si="813"/>
        <v>10.766213185178955</v>
      </c>
      <c r="AI9403">
        <f t="shared" ca="1" si="814"/>
        <v>0.23035498608458715</v>
      </c>
      <c r="AX9403">
        <f t="shared" ca="1" si="815"/>
        <v>1.6232959080712108</v>
      </c>
    </row>
    <row r="9404" spans="1:50">
      <c r="A9404">
        <f t="shared" ca="1" si="811"/>
        <v>0.54153157502458071</v>
      </c>
      <c r="R9404">
        <f t="shared" ca="1" si="812"/>
        <v>-0.21933291057419213</v>
      </c>
      <c r="AH9404">
        <f t="shared" ca="1" si="813"/>
        <v>29.477062044157442</v>
      </c>
      <c r="AI9404">
        <f t="shared" ca="1" si="814"/>
        <v>0.78940450883031843</v>
      </c>
      <c r="AX9404">
        <f t="shared" ca="1" si="815"/>
        <v>0.1958997820167877</v>
      </c>
    </row>
    <row r="9405" spans="1:50">
      <c r="A9405">
        <f t="shared" ca="1" si="811"/>
        <v>0.63477962686863354</v>
      </c>
      <c r="R9405">
        <f t="shared" ca="1" si="812"/>
        <v>1.5755547992252512</v>
      </c>
      <c r="AH9405">
        <f t="shared" ca="1" si="813"/>
        <v>11.20126327229098</v>
      </c>
      <c r="AI9405">
        <f t="shared" ca="1" si="814"/>
        <v>0.24732901416696151</v>
      </c>
      <c r="AX9405">
        <f t="shared" ca="1" si="815"/>
        <v>0.66084260499070624</v>
      </c>
    </row>
    <row r="9406" spans="1:50">
      <c r="A9406">
        <f t="shared" ca="1" si="811"/>
        <v>0.94425785239973126</v>
      </c>
      <c r="R9406">
        <f t="shared" ca="1" si="812"/>
        <v>-0.8410864041499686</v>
      </c>
      <c r="AH9406">
        <f t="shared" ca="1" si="813"/>
        <v>20.145651690255981</v>
      </c>
      <c r="AI9406">
        <f t="shared" ca="1" si="814"/>
        <v>0.55435894350024217</v>
      </c>
      <c r="AX9406">
        <f t="shared" ca="1" si="815"/>
        <v>0.5698979174972103</v>
      </c>
    </row>
    <row r="9407" spans="1:50">
      <c r="A9407">
        <f t="shared" ca="1" si="811"/>
        <v>0.11038052993053704</v>
      </c>
      <c r="R9407">
        <f t="shared" ca="1" si="812"/>
        <v>-2.3998311872214062</v>
      </c>
      <c r="AH9407">
        <f t="shared" ca="1" si="813"/>
        <v>2.466001059612537</v>
      </c>
      <c r="AI9407">
        <f t="shared" ca="1" si="814"/>
        <v>1.2162322452020313E-2</v>
      </c>
      <c r="AX9407">
        <f t="shared" ca="1" si="815"/>
        <v>1.4786075570366559</v>
      </c>
    </row>
    <row r="9408" spans="1:50">
      <c r="A9408">
        <f t="shared" ca="1" si="811"/>
        <v>0.82866783175447656</v>
      </c>
      <c r="R9408">
        <f t="shared" ca="1" si="812"/>
        <v>0.91092017486590326</v>
      </c>
      <c r="AH9408">
        <f t="shared" ca="1" si="813"/>
        <v>24.615006924031743</v>
      </c>
      <c r="AI9408">
        <f t="shared" ca="1" si="814"/>
        <v>0.67780106326652179</v>
      </c>
      <c r="AX9408">
        <f t="shared" ca="1" si="815"/>
        <v>0.51666673557166409</v>
      </c>
    </row>
    <row r="9409" spans="1:50">
      <c r="A9409">
        <f t="shared" ca="1" si="811"/>
        <v>1.1544427512595767E-2</v>
      </c>
      <c r="R9409">
        <f t="shared" ca="1" si="812"/>
        <v>1.1702327165413444</v>
      </c>
      <c r="AH9409">
        <f t="shared" ca="1" si="813"/>
        <v>17.526645483946446</v>
      </c>
      <c r="AI9409">
        <f t="shared" ca="1" si="814"/>
        <v>0.47274062323735222</v>
      </c>
      <c r="AX9409">
        <f t="shared" ca="1" si="815"/>
        <v>1.4102833968517949</v>
      </c>
    </row>
    <row r="9410" spans="1:50">
      <c r="A9410">
        <f t="shared" ca="1" si="811"/>
        <v>0.86657390953784441</v>
      </c>
      <c r="R9410">
        <f t="shared" ca="1" si="812"/>
        <v>1.4670041755390451</v>
      </c>
      <c r="AH9410">
        <f t="shared" ca="1" si="813"/>
        <v>19.072180973380366</v>
      </c>
      <c r="AI9410">
        <f t="shared" ca="1" si="814"/>
        <v>0.52173500512833226</v>
      </c>
      <c r="AX9410">
        <f t="shared" ca="1" si="815"/>
        <v>2.1683785548977026</v>
      </c>
    </row>
    <row r="9411" spans="1:50">
      <c r="A9411">
        <f t="shared" ref="A9411:A9474" ca="1" si="816">RAND()</f>
        <v>0.69684586373062729</v>
      </c>
      <c r="R9411">
        <f t="shared" ref="R9411:R9474" ca="1" si="817">_xlfn.NORM.INV(RAND(),0,1)</f>
        <v>0.80967021618357315</v>
      </c>
      <c r="AH9411">
        <f t="shared" ref="AH9411:AH9474" ca="1" si="818">IF(AI9411&lt;$AL$4,$AL$1+SQRT(AI9411*($AL$2-$AL$1)*($AL$3-$AL$1)),$AL$2-SQRT((1-AI9411)*($AL$2-$AL$1)*($AL$2-$AL$3)))</f>
        <v>12.492946300045588</v>
      </c>
      <c r="AI9411">
        <f t="shared" ref="AI9411:AI9474" ca="1" si="819">RAND()</f>
        <v>0.29661046137436797</v>
      </c>
      <c r="AX9411">
        <f t="shared" ref="AX9411:AX9474" ca="1" si="820">-LN(1-RAND())/$AW$2</f>
        <v>7.2702767217488515E-2</v>
      </c>
    </row>
    <row r="9412" spans="1:50">
      <c r="A9412">
        <f t="shared" ca="1" si="816"/>
        <v>0.77706751013222231</v>
      </c>
      <c r="R9412">
        <f t="shared" ca="1" si="817"/>
        <v>0.61080283484875386</v>
      </c>
      <c r="AH9412">
        <f t="shared" ca="1" si="818"/>
        <v>9.7986715876444332</v>
      </c>
      <c r="AI9412">
        <f t="shared" ca="1" si="819"/>
        <v>0.19202792976502059</v>
      </c>
      <c r="AX9412">
        <f t="shared" ca="1" si="820"/>
        <v>0.70047163207170893</v>
      </c>
    </row>
    <row r="9413" spans="1:50">
      <c r="A9413">
        <f t="shared" ca="1" si="816"/>
        <v>0.17271538420011012</v>
      </c>
      <c r="R9413">
        <f t="shared" ca="1" si="817"/>
        <v>-1.1636444620450797</v>
      </c>
      <c r="AH9413">
        <f t="shared" ca="1" si="818"/>
        <v>17.377103792630734</v>
      </c>
      <c r="AI9413">
        <f t="shared" ca="1" si="819"/>
        <v>0.46787332152160588</v>
      </c>
      <c r="AX9413">
        <f t="shared" ca="1" si="820"/>
        <v>3.9887140221485931</v>
      </c>
    </row>
    <row r="9414" spans="1:50">
      <c r="A9414">
        <f t="shared" ca="1" si="816"/>
        <v>0.34440060120321869</v>
      </c>
      <c r="R9414">
        <f t="shared" ca="1" si="817"/>
        <v>-2.2294278689174618</v>
      </c>
      <c r="AH9414">
        <f t="shared" ca="1" si="818"/>
        <v>29.502615763073376</v>
      </c>
      <c r="AI9414">
        <f t="shared" ca="1" si="819"/>
        <v>0.78992861972189599</v>
      </c>
      <c r="AX9414">
        <f t="shared" ca="1" si="820"/>
        <v>6.9905448616570789</v>
      </c>
    </row>
    <row r="9415" spans="1:50">
      <c r="A9415">
        <f t="shared" ca="1" si="816"/>
        <v>0.30982254630177908</v>
      </c>
      <c r="R9415">
        <f t="shared" ca="1" si="817"/>
        <v>0.37548441921171161</v>
      </c>
      <c r="AH9415">
        <f t="shared" ca="1" si="818"/>
        <v>16.012295230195882</v>
      </c>
      <c r="AI9415">
        <f t="shared" ca="1" si="819"/>
        <v>0.42241796224031714</v>
      </c>
      <c r="AX9415">
        <f t="shared" ca="1" si="820"/>
        <v>0.49764224568738541</v>
      </c>
    </row>
    <row r="9416" spans="1:50">
      <c r="A9416">
        <f t="shared" ca="1" si="816"/>
        <v>0.50989763374394292</v>
      </c>
      <c r="R9416">
        <f t="shared" ca="1" si="817"/>
        <v>1.2024426889615563</v>
      </c>
      <c r="AH9416">
        <f t="shared" ca="1" si="818"/>
        <v>16.485465252250599</v>
      </c>
      <c r="AI9416">
        <f t="shared" ca="1" si="819"/>
        <v>0.43838798032094906</v>
      </c>
      <c r="AX9416">
        <f t="shared" ca="1" si="820"/>
        <v>0.14141425588112844</v>
      </c>
    </row>
    <row r="9417" spans="1:50">
      <c r="A9417">
        <f t="shared" ca="1" si="816"/>
        <v>5.7604922659475144E-2</v>
      </c>
      <c r="R9417">
        <f t="shared" ca="1" si="817"/>
        <v>0.49562187960590248</v>
      </c>
      <c r="AH9417">
        <f t="shared" ca="1" si="818"/>
        <v>11.589821745953465</v>
      </c>
      <c r="AI9417">
        <f t="shared" ca="1" si="819"/>
        <v>0.26232910324618541</v>
      </c>
      <c r="AX9417">
        <f t="shared" ca="1" si="820"/>
        <v>5.1132871062362177</v>
      </c>
    </row>
    <row r="9418" spans="1:50">
      <c r="A9418">
        <f t="shared" ca="1" si="816"/>
        <v>0.7425473875540507</v>
      </c>
      <c r="R9418">
        <f t="shared" ca="1" si="817"/>
        <v>-0.22468324150524124</v>
      </c>
      <c r="AH9418">
        <f t="shared" ca="1" si="818"/>
        <v>35.155948856643235</v>
      </c>
      <c r="AI9418">
        <f t="shared" ca="1" si="819"/>
        <v>0.88982707282670437</v>
      </c>
      <c r="AX9418">
        <f t="shared" ca="1" si="820"/>
        <v>1.4853658682883191</v>
      </c>
    </row>
    <row r="9419" spans="1:50">
      <c r="A9419">
        <f t="shared" ca="1" si="816"/>
        <v>0.17019001142003076</v>
      </c>
      <c r="R9419">
        <f t="shared" ca="1" si="817"/>
        <v>-0.23936120375814574</v>
      </c>
      <c r="AH9419">
        <f t="shared" ca="1" si="818"/>
        <v>23.796728847773156</v>
      </c>
      <c r="AI9419">
        <f t="shared" ca="1" si="819"/>
        <v>0.65669429046143823</v>
      </c>
      <c r="AX9419">
        <f t="shared" ca="1" si="820"/>
        <v>0.14850064626263942</v>
      </c>
    </row>
    <row r="9420" spans="1:50">
      <c r="A9420">
        <f t="shared" ca="1" si="816"/>
        <v>0.25149420304571701</v>
      </c>
      <c r="R9420">
        <f t="shared" ca="1" si="817"/>
        <v>0.95000835905275183</v>
      </c>
      <c r="AH9420">
        <f t="shared" ca="1" si="818"/>
        <v>48.566197287991976</v>
      </c>
      <c r="AI9420">
        <f t="shared" ca="1" si="819"/>
        <v>0.99897210489151922</v>
      </c>
      <c r="AX9420">
        <f t="shared" ca="1" si="820"/>
        <v>0.27945442792088965</v>
      </c>
    </row>
    <row r="9421" spans="1:50">
      <c r="A9421">
        <f t="shared" ca="1" si="816"/>
        <v>0.69878756902950712</v>
      </c>
      <c r="R9421">
        <f t="shared" ca="1" si="817"/>
        <v>-0.25364723740057549</v>
      </c>
      <c r="AH9421">
        <f t="shared" ca="1" si="818"/>
        <v>1.2924320966229279</v>
      </c>
      <c r="AI9421">
        <f t="shared" ca="1" si="819"/>
        <v>3.340761448762275E-3</v>
      </c>
      <c r="AX9421">
        <f t="shared" ca="1" si="820"/>
        <v>0.14560924183161017</v>
      </c>
    </row>
    <row r="9422" spans="1:50">
      <c r="A9422">
        <f t="shared" ca="1" si="816"/>
        <v>0.4499409338772814</v>
      </c>
      <c r="R9422">
        <f t="shared" ca="1" si="817"/>
        <v>-1.2884042487456535</v>
      </c>
      <c r="AH9422">
        <f t="shared" ca="1" si="818"/>
        <v>20.257288245429027</v>
      </c>
      <c r="AI9422">
        <f t="shared" ca="1" si="819"/>
        <v>0.55768554874225285</v>
      </c>
      <c r="AX9422">
        <f t="shared" ca="1" si="820"/>
        <v>3.1155663592348053</v>
      </c>
    </row>
    <row r="9423" spans="1:50">
      <c r="A9423">
        <f t="shared" ca="1" si="816"/>
        <v>0.77092443729683247</v>
      </c>
      <c r="R9423">
        <f t="shared" ca="1" si="817"/>
        <v>-1.5756072709559159</v>
      </c>
      <c r="AH9423">
        <f t="shared" ca="1" si="818"/>
        <v>21.571520570500962</v>
      </c>
      <c r="AI9423">
        <f t="shared" ca="1" si="819"/>
        <v>0.59591077866327502</v>
      </c>
      <c r="AX9423">
        <f t="shared" ca="1" si="820"/>
        <v>2.6499091487789577</v>
      </c>
    </row>
    <row r="9424" spans="1:50">
      <c r="A9424">
        <f t="shared" ca="1" si="816"/>
        <v>0.64163790722549707</v>
      </c>
      <c r="R9424">
        <f t="shared" ca="1" si="817"/>
        <v>-1.2289747221177734</v>
      </c>
      <c r="AH9424">
        <f t="shared" ca="1" si="818"/>
        <v>11.097821954094009</v>
      </c>
      <c r="AI9424">
        <f t="shared" ca="1" si="819"/>
        <v>0.243310271642315</v>
      </c>
      <c r="AX9424">
        <f t="shared" ca="1" si="820"/>
        <v>0.70134978800580383</v>
      </c>
    </row>
    <row r="9425" spans="1:50">
      <c r="A9425">
        <f t="shared" ca="1" si="816"/>
        <v>0.85691503645254719</v>
      </c>
      <c r="R9425">
        <f t="shared" ca="1" si="817"/>
        <v>1.8561213737042725</v>
      </c>
      <c r="AH9425">
        <f t="shared" ca="1" si="818"/>
        <v>9.6729866858986053</v>
      </c>
      <c r="AI9425">
        <f t="shared" ca="1" si="819"/>
        <v>0.18713334285114336</v>
      </c>
      <c r="AX9425">
        <f t="shared" ca="1" si="820"/>
        <v>0.33189637092599739</v>
      </c>
    </row>
    <row r="9426" spans="1:50">
      <c r="A9426">
        <f t="shared" ca="1" si="816"/>
        <v>0.50266154092618209</v>
      </c>
      <c r="R9426">
        <f t="shared" ca="1" si="817"/>
        <v>-0.8755379404034469</v>
      </c>
      <c r="AH9426">
        <f t="shared" ca="1" si="818"/>
        <v>4.4190278545219037</v>
      </c>
      <c r="AI9426">
        <f t="shared" ca="1" si="819"/>
        <v>3.9055614358080915E-2</v>
      </c>
      <c r="AX9426">
        <f t="shared" ca="1" si="820"/>
        <v>2.4920857569438235</v>
      </c>
    </row>
    <row r="9427" spans="1:50">
      <c r="A9427">
        <f t="shared" ca="1" si="816"/>
        <v>0.98674138960659308</v>
      </c>
      <c r="R9427">
        <f t="shared" ca="1" si="817"/>
        <v>-7.3276908549761766E-2</v>
      </c>
      <c r="AH9427">
        <f t="shared" ca="1" si="818"/>
        <v>17.227161372080829</v>
      </c>
      <c r="AI9427">
        <f t="shared" ca="1" si="819"/>
        <v>0.46297052413418449</v>
      </c>
      <c r="AX9427">
        <f t="shared" ca="1" si="820"/>
        <v>0.65407631326485227</v>
      </c>
    </row>
    <row r="9428" spans="1:50">
      <c r="A9428">
        <f t="shared" ca="1" si="816"/>
        <v>0.60945512170423999</v>
      </c>
      <c r="R9428">
        <f t="shared" ca="1" si="817"/>
        <v>0.81305883672345836</v>
      </c>
      <c r="AH9428">
        <f t="shared" ca="1" si="818"/>
        <v>25.832983574256041</v>
      </c>
      <c r="AI9428">
        <f t="shared" ca="1" si="819"/>
        <v>0.70797765853891081</v>
      </c>
      <c r="AX9428">
        <f t="shared" ca="1" si="820"/>
        <v>0.80961880245470264</v>
      </c>
    </row>
    <row r="9429" spans="1:50">
      <c r="A9429">
        <f t="shared" ca="1" si="816"/>
        <v>0.69894373763226469</v>
      </c>
      <c r="R9429">
        <f t="shared" ca="1" si="817"/>
        <v>2.3192988661078922E-2</v>
      </c>
      <c r="AH9429">
        <f t="shared" ca="1" si="818"/>
        <v>24.58224401184615</v>
      </c>
      <c r="AI9429">
        <f t="shared" ca="1" si="819"/>
        <v>0.67696884026333459</v>
      </c>
      <c r="AX9429">
        <f t="shared" ca="1" si="820"/>
        <v>1.2761206577035997</v>
      </c>
    </row>
    <row r="9430" spans="1:50">
      <c r="A9430">
        <f t="shared" ca="1" si="816"/>
        <v>0.81836555839882874</v>
      </c>
      <c r="R9430">
        <f t="shared" ca="1" si="817"/>
        <v>0.41835825515221342</v>
      </c>
      <c r="AH9430">
        <f t="shared" ca="1" si="818"/>
        <v>6.9064508674018317</v>
      </c>
      <c r="AI9430">
        <f t="shared" ca="1" si="819"/>
        <v>9.5398127167671043E-2</v>
      </c>
      <c r="AX9430">
        <f t="shared" ca="1" si="820"/>
        <v>2.7182240731732947</v>
      </c>
    </row>
    <row r="9431" spans="1:50">
      <c r="A9431">
        <f t="shared" ca="1" si="816"/>
        <v>0.4684727052206813</v>
      </c>
      <c r="R9431">
        <f t="shared" ca="1" si="817"/>
        <v>-1.202103682188854</v>
      </c>
      <c r="AH9431">
        <f t="shared" ca="1" si="818"/>
        <v>10.933376520808935</v>
      </c>
      <c r="AI9431">
        <f t="shared" ca="1" si="819"/>
        <v>0.23689946496755887</v>
      </c>
      <c r="AX9431">
        <f t="shared" ca="1" si="820"/>
        <v>3.7904746615582359</v>
      </c>
    </row>
    <row r="9432" spans="1:50">
      <c r="A9432">
        <f t="shared" ca="1" si="816"/>
        <v>0.23375185286430133</v>
      </c>
      <c r="R9432">
        <f t="shared" ca="1" si="817"/>
        <v>-1.2704970950412127</v>
      </c>
      <c r="AH9432">
        <f t="shared" ca="1" si="818"/>
        <v>5.5922302825101253</v>
      </c>
      <c r="AI9432">
        <f t="shared" ca="1" si="819"/>
        <v>6.2546079065246563E-2</v>
      </c>
      <c r="AX9432">
        <f t="shared" ca="1" si="820"/>
        <v>1.2361554047182295</v>
      </c>
    </row>
    <row r="9433" spans="1:50">
      <c r="A9433">
        <f t="shared" ca="1" si="816"/>
        <v>0.44077659923709278</v>
      </c>
      <c r="R9433">
        <f t="shared" ca="1" si="817"/>
        <v>-0.82340266906752213</v>
      </c>
      <c r="AH9433">
        <f t="shared" ca="1" si="818"/>
        <v>37.715764010190327</v>
      </c>
      <c r="AI9433">
        <f t="shared" ca="1" si="819"/>
        <v>0.92454877307333239</v>
      </c>
      <c r="AX9433">
        <f t="shared" ca="1" si="820"/>
        <v>0.9110479488211598</v>
      </c>
    </row>
    <row r="9434" spans="1:50">
      <c r="A9434">
        <f t="shared" ca="1" si="816"/>
        <v>0.61640327238378068</v>
      </c>
      <c r="R9434">
        <f t="shared" ca="1" si="817"/>
        <v>0.48298895541262943</v>
      </c>
      <c r="AH9434">
        <f t="shared" ca="1" si="818"/>
        <v>1.3390714433841879</v>
      </c>
      <c r="AI9434">
        <f t="shared" ca="1" si="819"/>
        <v>3.5862246609740245E-3</v>
      </c>
      <c r="AX9434">
        <f t="shared" ca="1" si="820"/>
        <v>0.28358127986755799</v>
      </c>
    </row>
    <row r="9435" spans="1:50">
      <c r="A9435">
        <f t="shared" ca="1" si="816"/>
        <v>0.60482075624325982</v>
      </c>
      <c r="R9435">
        <f t="shared" ca="1" si="817"/>
        <v>-0.66720572867313199</v>
      </c>
      <c r="AH9435">
        <f t="shared" ca="1" si="818"/>
        <v>8.8755399333942187</v>
      </c>
      <c r="AI9435">
        <f t="shared" ca="1" si="819"/>
        <v>0.15755041821855087</v>
      </c>
      <c r="AX9435">
        <f t="shared" ca="1" si="820"/>
        <v>0.1888645503152728</v>
      </c>
    </row>
    <row r="9436" spans="1:50">
      <c r="A9436">
        <f t="shared" ca="1" si="816"/>
        <v>0.35565888635156673</v>
      </c>
      <c r="R9436">
        <f t="shared" ca="1" si="817"/>
        <v>-7.7234768762897435E-2</v>
      </c>
      <c r="AH9436">
        <f t="shared" ca="1" si="818"/>
        <v>28.386803268883053</v>
      </c>
      <c r="AI9436">
        <f t="shared" ca="1" si="819"/>
        <v>0.76643486353101786</v>
      </c>
      <c r="AX9436">
        <f t="shared" ca="1" si="820"/>
        <v>0.76666940388037341</v>
      </c>
    </row>
    <row r="9437" spans="1:50">
      <c r="A9437">
        <f t="shared" ca="1" si="816"/>
        <v>0.78690847184300372</v>
      </c>
      <c r="R9437">
        <f t="shared" ca="1" si="817"/>
        <v>1.2125575212788413</v>
      </c>
      <c r="AH9437">
        <f t="shared" ca="1" si="818"/>
        <v>5.5911464765037433</v>
      </c>
      <c r="AI9437">
        <f t="shared" ca="1" si="819"/>
        <v>6.2521837843440453E-2</v>
      </c>
      <c r="AX9437">
        <f t="shared" ca="1" si="820"/>
        <v>0.69171251994682359</v>
      </c>
    </row>
    <row r="9438" spans="1:50">
      <c r="A9438">
        <f t="shared" ca="1" si="816"/>
        <v>0.24076904962817303</v>
      </c>
      <c r="R9438">
        <f t="shared" ca="1" si="817"/>
        <v>0.1613434496052806</v>
      </c>
      <c r="AH9438">
        <f t="shared" ca="1" si="818"/>
        <v>5.2332784188902082</v>
      </c>
      <c r="AI9438">
        <f t="shared" ca="1" si="819"/>
        <v>5.4774406019243993E-2</v>
      </c>
      <c r="AX9438">
        <f t="shared" ca="1" si="820"/>
        <v>2.2590369473618335</v>
      </c>
    </row>
    <row r="9439" spans="1:50">
      <c r="A9439">
        <f t="shared" ca="1" si="816"/>
        <v>0.69600489583973035</v>
      </c>
      <c r="R9439">
        <f t="shared" ca="1" si="817"/>
        <v>-0.34205491538018562</v>
      </c>
      <c r="AH9439">
        <f t="shared" ca="1" si="818"/>
        <v>26.792249986096476</v>
      </c>
      <c r="AI9439">
        <f t="shared" ca="1" si="819"/>
        <v>0.73070016964608042</v>
      </c>
      <c r="AX9439">
        <f t="shared" ca="1" si="820"/>
        <v>0.35138550000275492</v>
      </c>
    </row>
    <row r="9440" spans="1:50">
      <c r="A9440">
        <f t="shared" ca="1" si="816"/>
        <v>0.22296648675010899</v>
      </c>
      <c r="R9440">
        <f t="shared" ca="1" si="817"/>
        <v>1.2283031949339442</v>
      </c>
      <c r="AH9440">
        <f t="shared" ca="1" si="818"/>
        <v>13.739218226434545</v>
      </c>
      <c r="AI9440">
        <f t="shared" ca="1" si="819"/>
        <v>0.34257785258493167</v>
      </c>
      <c r="AX9440">
        <f t="shared" ca="1" si="820"/>
        <v>6.2217259155618869</v>
      </c>
    </row>
    <row r="9441" spans="1:50">
      <c r="A9441">
        <f t="shared" ca="1" si="816"/>
        <v>0.96445366709375135</v>
      </c>
      <c r="R9441">
        <f t="shared" ca="1" si="817"/>
        <v>0.58044518885316243</v>
      </c>
      <c r="AH9441">
        <f t="shared" ca="1" si="818"/>
        <v>23.821167446157215</v>
      </c>
      <c r="AI9441">
        <f t="shared" ca="1" si="819"/>
        <v>0.65733436305893067</v>
      </c>
      <c r="AX9441">
        <f t="shared" ca="1" si="820"/>
        <v>5.8972998344530057</v>
      </c>
    </row>
    <row r="9442" spans="1:50">
      <c r="A9442">
        <f t="shared" ca="1" si="816"/>
        <v>0.57380336100143936</v>
      </c>
      <c r="R9442">
        <f t="shared" ca="1" si="817"/>
        <v>9.6697183846151558E-2</v>
      </c>
      <c r="AH9442">
        <f t="shared" ca="1" si="818"/>
        <v>24.190688199939139</v>
      </c>
      <c r="AI9442">
        <f t="shared" ca="1" si="819"/>
        <v>0.66693971220361958</v>
      </c>
      <c r="AX9442">
        <f t="shared" ca="1" si="820"/>
        <v>0.4781036081687336</v>
      </c>
    </row>
    <row r="9443" spans="1:50">
      <c r="A9443">
        <f t="shared" ca="1" si="816"/>
        <v>0.98300111827396142</v>
      </c>
      <c r="R9443">
        <f t="shared" ca="1" si="817"/>
        <v>-0.65279517918306496</v>
      </c>
      <c r="AH9443">
        <f t="shared" ca="1" si="818"/>
        <v>31.850087333621214</v>
      </c>
      <c r="AI9443">
        <f t="shared" ca="1" si="819"/>
        <v>0.83529033510141149</v>
      </c>
      <c r="AX9443">
        <f t="shared" ca="1" si="820"/>
        <v>3.034047036866713</v>
      </c>
    </row>
    <row r="9444" spans="1:50">
      <c r="A9444">
        <f t="shared" ca="1" si="816"/>
        <v>0.84633414469312374</v>
      </c>
      <c r="R9444">
        <f t="shared" ca="1" si="817"/>
        <v>-1.8083779261230561</v>
      </c>
      <c r="AH9444">
        <f t="shared" ca="1" si="818"/>
        <v>16.900509270425019</v>
      </c>
      <c r="AI9444">
        <f t="shared" ca="1" si="819"/>
        <v>0.45221185672138986</v>
      </c>
      <c r="AX9444">
        <f t="shared" ca="1" si="820"/>
        <v>5.5522226431603814</v>
      </c>
    </row>
    <row r="9445" spans="1:50">
      <c r="A9445">
        <f t="shared" ca="1" si="816"/>
        <v>0.39956723284966356</v>
      </c>
      <c r="R9445">
        <f t="shared" ca="1" si="817"/>
        <v>0.95983978936751102</v>
      </c>
      <c r="AH9445">
        <f t="shared" ca="1" si="818"/>
        <v>10.492356112513896</v>
      </c>
      <c r="AI9445">
        <f t="shared" ca="1" si="819"/>
        <v>0.21957303722979093</v>
      </c>
      <c r="AX9445">
        <f t="shared" ca="1" si="820"/>
        <v>0.43695177051786516</v>
      </c>
    </row>
    <row r="9446" spans="1:50">
      <c r="A9446">
        <f t="shared" ca="1" si="816"/>
        <v>0.28126151015009371</v>
      </c>
      <c r="R9446">
        <f t="shared" ca="1" si="817"/>
        <v>0.14972422880462075</v>
      </c>
      <c r="AH9446">
        <f t="shared" ca="1" si="818"/>
        <v>32.681885042296038</v>
      </c>
      <c r="AI9446">
        <f t="shared" ca="1" si="819"/>
        <v>0.85004144715587515</v>
      </c>
      <c r="AX9446">
        <f t="shared" ca="1" si="820"/>
        <v>0.23574618856752982</v>
      </c>
    </row>
    <row r="9447" spans="1:50">
      <c r="A9447">
        <f t="shared" ca="1" si="816"/>
        <v>0.27472693410854299</v>
      </c>
      <c r="R9447">
        <f t="shared" ca="1" si="817"/>
        <v>9.7541024006445209E-2</v>
      </c>
      <c r="AH9447">
        <f t="shared" ca="1" si="818"/>
        <v>9.7273693620449624</v>
      </c>
      <c r="AI9447">
        <f t="shared" ca="1" si="819"/>
        <v>0.18924342941130201</v>
      </c>
      <c r="AX9447">
        <f t="shared" ca="1" si="820"/>
        <v>2.9113682783613237</v>
      </c>
    </row>
    <row r="9448" spans="1:50">
      <c r="A9448">
        <f t="shared" ca="1" si="816"/>
        <v>0.20586596729978901</v>
      </c>
      <c r="R9448">
        <f t="shared" ca="1" si="817"/>
        <v>-0.24599286788685962</v>
      </c>
      <c r="AH9448">
        <f t="shared" ca="1" si="818"/>
        <v>16.748092231181822</v>
      </c>
      <c r="AI9448">
        <f t="shared" ca="1" si="819"/>
        <v>0.44715531486700466</v>
      </c>
      <c r="AX9448">
        <f t="shared" ca="1" si="820"/>
        <v>1.3709616287308317</v>
      </c>
    </row>
    <row r="9449" spans="1:50">
      <c r="A9449">
        <f t="shared" ca="1" si="816"/>
        <v>0.86094358390974446</v>
      </c>
      <c r="R9449">
        <f t="shared" ca="1" si="817"/>
        <v>0.36350777380843102</v>
      </c>
      <c r="AH9449">
        <f t="shared" ca="1" si="818"/>
        <v>4.2715270241824275</v>
      </c>
      <c r="AI9449">
        <f t="shared" ca="1" si="819"/>
        <v>3.6491886236641569E-2</v>
      </c>
      <c r="AX9449">
        <f t="shared" ca="1" si="820"/>
        <v>4.5763908670493555E-2</v>
      </c>
    </row>
    <row r="9450" spans="1:50">
      <c r="A9450">
        <f t="shared" ca="1" si="816"/>
        <v>6.1680508110349641E-2</v>
      </c>
      <c r="R9450">
        <f t="shared" ca="1" si="817"/>
        <v>-0.18796320973252117</v>
      </c>
      <c r="AH9450">
        <f t="shared" ca="1" si="818"/>
        <v>20.028621780985713</v>
      </c>
      <c r="AI9450">
        <f t="shared" ca="1" si="819"/>
        <v>0.55085824382639792</v>
      </c>
      <c r="AX9450">
        <f t="shared" ca="1" si="820"/>
        <v>2.9768142520294019</v>
      </c>
    </row>
    <row r="9451" spans="1:50">
      <c r="A9451">
        <f t="shared" ca="1" si="816"/>
        <v>0.73743505224224704</v>
      </c>
      <c r="R9451">
        <f t="shared" ca="1" si="817"/>
        <v>-0.18251397006878675</v>
      </c>
      <c r="AH9451">
        <f t="shared" ca="1" si="818"/>
        <v>37.225830515845487</v>
      </c>
      <c r="AI9451">
        <f t="shared" ca="1" si="819"/>
        <v>0.91841029699504784</v>
      </c>
      <c r="AX9451">
        <f t="shared" ca="1" si="820"/>
        <v>3.9296134905469131</v>
      </c>
    </row>
    <row r="9452" spans="1:50">
      <c r="A9452">
        <f t="shared" ca="1" si="816"/>
        <v>0.27151515338384047</v>
      </c>
      <c r="R9452">
        <f t="shared" ca="1" si="817"/>
        <v>-6.3997939274143545E-2</v>
      </c>
      <c r="AH9452">
        <f t="shared" ca="1" si="818"/>
        <v>19.851277835401898</v>
      </c>
      <c r="AI9452">
        <f t="shared" ca="1" si="819"/>
        <v>0.54552727592093553</v>
      </c>
      <c r="AX9452">
        <f t="shared" ca="1" si="820"/>
        <v>1.1986246678932311</v>
      </c>
    </row>
    <row r="9453" spans="1:50">
      <c r="A9453">
        <f t="shared" ca="1" si="816"/>
        <v>0.70960710173079211</v>
      </c>
      <c r="R9453">
        <f t="shared" ca="1" si="817"/>
        <v>-0.84798754319507774</v>
      </c>
      <c r="AH9453">
        <f t="shared" ca="1" si="818"/>
        <v>14.533990802622405</v>
      </c>
      <c r="AI9453">
        <f t="shared" ca="1" si="819"/>
        <v>0.37108109580576398</v>
      </c>
      <c r="AX9453">
        <f t="shared" ca="1" si="820"/>
        <v>0.16467838415616329</v>
      </c>
    </row>
    <row r="9454" spans="1:50">
      <c r="A9454">
        <f t="shared" ca="1" si="816"/>
        <v>0.49725180700139837</v>
      </c>
      <c r="R9454">
        <f t="shared" ca="1" si="817"/>
        <v>-0.53649243281843295</v>
      </c>
      <c r="AH9454">
        <f t="shared" ca="1" si="818"/>
        <v>20.701966941032822</v>
      </c>
      <c r="AI9454">
        <f t="shared" ca="1" si="819"/>
        <v>0.57081262943783317</v>
      </c>
      <c r="AX9454">
        <f t="shared" ca="1" si="820"/>
        <v>4.8361774197965879</v>
      </c>
    </row>
    <row r="9455" spans="1:50">
      <c r="A9455">
        <f t="shared" ca="1" si="816"/>
        <v>5.1682800767746895E-2</v>
      </c>
      <c r="R9455">
        <f t="shared" ca="1" si="817"/>
        <v>0.92325018350359822</v>
      </c>
      <c r="AH9455">
        <f t="shared" ca="1" si="818"/>
        <v>29.480966353493727</v>
      </c>
      <c r="AI9455">
        <f t="shared" ca="1" si="819"/>
        <v>0.78948462910677175</v>
      </c>
      <c r="AX9455">
        <f t="shared" ca="1" si="820"/>
        <v>0.86347322782267022</v>
      </c>
    </row>
    <row r="9456" spans="1:50">
      <c r="A9456">
        <f t="shared" ca="1" si="816"/>
        <v>0.41443050374598922</v>
      </c>
      <c r="R9456">
        <f t="shared" ca="1" si="817"/>
        <v>-1.6113801335421716</v>
      </c>
      <c r="AH9456">
        <f t="shared" ca="1" si="818"/>
        <v>29.819781521205051</v>
      </c>
      <c r="AI9456">
        <f t="shared" ca="1" si="819"/>
        <v>0.79637939107405142</v>
      </c>
      <c r="AX9456">
        <f t="shared" ca="1" si="820"/>
        <v>2.9241995410418662</v>
      </c>
    </row>
    <row r="9457" spans="1:50">
      <c r="A9457">
        <f t="shared" ca="1" si="816"/>
        <v>0.78804984874924999</v>
      </c>
      <c r="R9457">
        <f t="shared" ca="1" si="817"/>
        <v>9.8058476117570084E-2</v>
      </c>
      <c r="AH9457">
        <f t="shared" ca="1" si="818"/>
        <v>19.614316235998729</v>
      </c>
      <c r="AI9457">
        <f t="shared" ca="1" si="819"/>
        <v>0.53835511109705481</v>
      </c>
      <c r="AX9457">
        <f t="shared" ca="1" si="820"/>
        <v>0.54961859773610278</v>
      </c>
    </row>
    <row r="9458" spans="1:50">
      <c r="A9458">
        <f t="shared" ca="1" si="816"/>
        <v>0.78397035105117752</v>
      </c>
      <c r="R9458">
        <f t="shared" ca="1" si="817"/>
        <v>-1.0044803676705283</v>
      </c>
      <c r="AH9458">
        <f t="shared" ca="1" si="818"/>
        <v>36.798923099116571</v>
      </c>
      <c r="AI9458">
        <f t="shared" ca="1" si="819"/>
        <v>0.91286578432848098</v>
      </c>
      <c r="AX9458">
        <f t="shared" ca="1" si="820"/>
        <v>0.6409991207582928</v>
      </c>
    </row>
    <row r="9459" spans="1:50">
      <c r="A9459">
        <f t="shared" ca="1" si="816"/>
        <v>0.97645100734513335</v>
      </c>
      <c r="R9459">
        <f t="shared" ca="1" si="817"/>
        <v>0.43749217805681451</v>
      </c>
      <c r="AH9459">
        <f t="shared" ca="1" si="818"/>
        <v>28.742034283571083</v>
      </c>
      <c r="AI9459">
        <f t="shared" ca="1" si="819"/>
        <v>0.77404944679956644</v>
      </c>
      <c r="AX9459">
        <f t="shared" ca="1" si="820"/>
        <v>1.2295186011827994</v>
      </c>
    </row>
    <row r="9460" spans="1:50">
      <c r="A9460">
        <f t="shared" ca="1" si="816"/>
        <v>0.1238541319765073</v>
      </c>
      <c r="R9460">
        <f t="shared" ca="1" si="817"/>
        <v>0.90455127905352217</v>
      </c>
      <c r="AH9460">
        <f t="shared" ca="1" si="818"/>
        <v>14.670253652382605</v>
      </c>
      <c r="AI9460">
        <f t="shared" ca="1" si="819"/>
        <v>0.37590451150650772</v>
      </c>
      <c r="AX9460">
        <f t="shared" ca="1" si="820"/>
        <v>3.7948683348643004</v>
      </c>
    </row>
    <row r="9461" spans="1:50">
      <c r="A9461">
        <f t="shared" ca="1" si="816"/>
        <v>0.98964232919684048</v>
      </c>
      <c r="R9461">
        <f t="shared" ca="1" si="817"/>
        <v>0.18375663808765141</v>
      </c>
      <c r="AH9461">
        <f t="shared" ca="1" si="818"/>
        <v>4.8640430928087035</v>
      </c>
      <c r="AI9461">
        <f t="shared" ca="1" si="819"/>
        <v>4.731783041740012E-2</v>
      </c>
      <c r="AX9461">
        <f t="shared" ca="1" si="820"/>
        <v>1.8332403745631183</v>
      </c>
    </row>
    <row r="9462" spans="1:50">
      <c r="A9462">
        <f t="shared" ca="1" si="816"/>
        <v>0.91276698585665483</v>
      </c>
      <c r="R9462">
        <f t="shared" ca="1" si="817"/>
        <v>-0.84782963495291974</v>
      </c>
      <c r="AH9462">
        <f t="shared" ca="1" si="818"/>
        <v>6.457558874240223</v>
      </c>
      <c r="AI9462">
        <f t="shared" ca="1" si="819"/>
        <v>8.3400133228557327E-2</v>
      </c>
      <c r="AX9462">
        <f t="shared" ca="1" si="820"/>
        <v>0.28334835195228053</v>
      </c>
    </row>
    <row r="9463" spans="1:50">
      <c r="A9463">
        <f t="shared" ca="1" si="816"/>
        <v>0.79270710491528706</v>
      </c>
      <c r="R9463">
        <f t="shared" ca="1" si="817"/>
        <v>-0.3928785971173499</v>
      </c>
      <c r="AH9463">
        <f t="shared" ca="1" si="818"/>
        <v>18.999222310384777</v>
      </c>
      <c r="AI9463">
        <f t="shared" ca="1" si="819"/>
        <v>0.51947589131952754</v>
      </c>
      <c r="AX9463">
        <f t="shared" ca="1" si="820"/>
        <v>0.12019549202463181</v>
      </c>
    </row>
    <row r="9464" spans="1:50">
      <c r="A9464">
        <f t="shared" ca="1" si="816"/>
        <v>0.19457153174095654</v>
      </c>
      <c r="R9464">
        <f t="shared" ca="1" si="817"/>
        <v>0.75530348358400878</v>
      </c>
      <c r="AH9464">
        <f t="shared" ca="1" si="818"/>
        <v>28.09441379408926</v>
      </c>
      <c r="AI9464">
        <f t="shared" ca="1" si="819"/>
        <v>0.76007264648770656</v>
      </c>
      <c r="AX9464">
        <f t="shared" ca="1" si="820"/>
        <v>0.36046599844007066</v>
      </c>
    </row>
    <row r="9465" spans="1:50">
      <c r="A9465">
        <f t="shared" ca="1" si="816"/>
        <v>0.61433894865343364</v>
      </c>
      <c r="R9465">
        <f t="shared" ca="1" si="817"/>
        <v>-1.2604235514735711</v>
      </c>
      <c r="AH9465">
        <f t="shared" ca="1" si="818"/>
        <v>11.950451709814097</v>
      </c>
      <c r="AI9465">
        <f t="shared" ca="1" si="819"/>
        <v>0.27611593745640539</v>
      </c>
      <c r="AX9465">
        <f t="shared" ca="1" si="820"/>
        <v>0.58378321286303836</v>
      </c>
    </row>
    <row r="9466" spans="1:50">
      <c r="A9466">
        <f t="shared" ca="1" si="816"/>
        <v>0.42698130284557834</v>
      </c>
      <c r="R9466">
        <f t="shared" ca="1" si="817"/>
        <v>-1.3271309347360909</v>
      </c>
      <c r="AH9466">
        <f t="shared" ca="1" si="818"/>
        <v>25.443176588986546</v>
      </c>
      <c r="AI9466">
        <f t="shared" ca="1" si="819"/>
        <v>0.69848121198015078</v>
      </c>
      <c r="AX9466">
        <f t="shared" ca="1" si="820"/>
        <v>3.3588084519826547</v>
      </c>
    </row>
    <row r="9467" spans="1:50">
      <c r="A9467">
        <f t="shared" ca="1" si="816"/>
        <v>0.92040243852798687</v>
      </c>
      <c r="R9467">
        <f t="shared" ca="1" si="817"/>
        <v>-0.41471315361690175</v>
      </c>
      <c r="AH9467">
        <f t="shared" ca="1" si="818"/>
        <v>31.145787586324257</v>
      </c>
      <c r="AI9467">
        <f t="shared" ca="1" si="819"/>
        <v>0.82225933712999777</v>
      </c>
      <c r="AX9467">
        <f t="shared" ca="1" si="820"/>
        <v>4.3215763435842716</v>
      </c>
    </row>
    <row r="9468" spans="1:50">
      <c r="A9468">
        <f t="shared" ca="1" si="816"/>
        <v>0.44121035148169907</v>
      </c>
      <c r="R9468">
        <f t="shared" ca="1" si="817"/>
        <v>0.16152277598414458</v>
      </c>
      <c r="AH9468">
        <f t="shared" ca="1" si="818"/>
        <v>19.438102335392998</v>
      </c>
      <c r="AI9468">
        <f t="shared" ca="1" si="819"/>
        <v>0.5329852055690445</v>
      </c>
      <c r="AX9468">
        <f t="shared" ca="1" si="820"/>
        <v>1.4514945162001327</v>
      </c>
    </row>
    <row r="9469" spans="1:50">
      <c r="A9469">
        <f t="shared" ca="1" si="816"/>
        <v>5.1938352176356894E-2</v>
      </c>
      <c r="R9469">
        <f t="shared" ca="1" si="817"/>
        <v>-1.046554701611806</v>
      </c>
      <c r="AH9469">
        <f t="shared" ca="1" si="818"/>
        <v>10.450993931296381</v>
      </c>
      <c r="AI9469">
        <f t="shared" ca="1" si="819"/>
        <v>0.21793805948882206</v>
      </c>
      <c r="AX9469">
        <f t="shared" ca="1" si="820"/>
        <v>0.57464106956919814</v>
      </c>
    </row>
    <row r="9470" spans="1:50">
      <c r="A9470">
        <f t="shared" ca="1" si="816"/>
        <v>0.3947527075515419</v>
      </c>
      <c r="R9470">
        <f t="shared" ca="1" si="817"/>
        <v>2.0465265775114191E-2</v>
      </c>
      <c r="AH9470">
        <f t="shared" ca="1" si="818"/>
        <v>44.901227874538066</v>
      </c>
      <c r="AI9470">
        <f t="shared" ca="1" si="819"/>
        <v>0.98700126140630617</v>
      </c>
      <c r="AX9470">
        <f t="shared" ca="1" si="820"/>
        <v>0.17652437001987645</v>
      </c>
    </row>
    <row r="9471" spans="1:50">
      <c r="A9471">
        <f t="shared" ca="1" si="816"/>
        <v>0.73317610273218392</v>
      </c>
      <c r="R9471">
        <f t="shared" ca="1" si="817"/>
        <v>3.1989649841059592E-2</v>
      </c>
      <c r="AH9471">
        <f t="shared" ca="1" si="818"/>
        <v>25.831625058288417</v>
      </c>
      <c r="AI9471">
        <f t="shared" ca="1" si="819"/>
        <v>0.70794482633842382</v>
      </c>
      <c r="AX9471">
        <f t="shared" ca="1" si="820"/>
        <v>0.49025185418755551</v>
      </c>
    </row>
    <row r="9472" spans="1:50">
      <c r="A9472">
        <f t="shared" ca="1" si="816"/>
        <v>0.88981814810471982</v>
      </c>
      <c r="R9472">
        <f t="shared" ca="1" si="817"/>
        <v>0.68036366693161621</v>
      </c>
      <c r="AH9472">
        <f t="shared" ca="1" si="818"/>
        <v>18.821947496035722</v>
      </c>
      <c r="AI9472">
        <f t="shared" ca="1" si="819"/>
        <v>0.51396452103002344</v>
      </c>
      <c r="AX9472">
        <f t="shared" ca="1" si="820"/>
        <v>0.55865424657255691</v>
      </c>
    </row>
    <row r="9473" spans="1:50">
      <c r="A9473">
        <f t="shared" ca="1" si="816"/>
        <v>0.35635199103634885</v>
      </c>
      <c r="R9473">
        <f t="shared" ca="1" si="817"/>
        <v>0.377807146330295</v>
      </c>
      <c r="AH9473">
        <f t="shared" ca="1" si="818"/>
        <v>24.694153020799899</v>
      </c>
      <c r="AI9473">
        <f t="shared" ca="1" si="819"/>
        <v>0.67980705433265454</v>
      </c>
      <c r="AX9473">
        <f t="shared" ca="1" si="820"/>
        <v>0.67286158847600941</v>
      </c>
    </row>
    <row r="9474" spans="1:50">
      <c r="A9474">
        <f t="shared" ca="1" si="816"/>
        <v>0.20273569177669393</v>
      </c>
      <c r="R9474">
        <f t="shared" ca="1" si="817"/>
        <v>-0.34292557273008933</v>
      </c>
      <c r="AH9474">
        <f t="shared" ca="1" si="818"/>
        <v>13.530806709285621</v>
      </c>
      <c r="AI9474">
        <f t="shared" ca="1" si="819"/>
        <v>0.33499897036225679</v>
      </c>
      <c r="AX9474">
        <f t="shared" ca="1" si="820"/>
        <v>1.2145634579962665</v>
      </c>
    </row>
    <row r="9475" spans="1:50">
      <c r="A9475">
        <f t="shared" ref="A9475:A9538" ca="1" si="821">RAND()</f>
        <v>0.58377095489482766</v>
      </c>
      <c r="R9475">
        <f t="shared" ref="R9475:R9538" ca="1" si="822">_xlfn.NORM.INV(RAND(),0,1)</f>
        <v>-1.2106920783021995</v>
      </c>
      <c r="AH9475">
        <f t="shared" ref="AH9475:AH9538" ca="1" si="823">IF(AI9475&lt;$AL$4,$AL$1+SQRT(AI9475*($AL$2-$AL$1)*($AL$3-$AL$1)),$AL$2-SQRT((1-AI9475)*($AL$2-$AL$1)*($AL$2-$AL$3)))</f>
        <v>0.90532308500319536</v>
      </c>
      <c r="AI9475">
        <f t="shared" ref="AI9475:AI9538" ca="1" si="824">RAND()</f>
        <v>1.6392197764794059E-3</v>
      </c>
      <c r="AX9475">
        <f t="shared" ref="AX9475:AX9538" ca="1" si="825">-LN(1-RAND())/$AW$2</f>
        <v>1.549503866764991</v>
      </c>
    </row>
    <row r="9476" spans="1:50">
      <c r="A9476">
        <f t="shared" ca="1" si="821"/>
        <v>0.81661160329450666</v>
      </c>
      <c r="R9476">
        <f t="shared" ca="1" si="822"/>
        <v>0.49334277249056274</v>
      </c>
      <c r="AH9476">
        <f t="shared" ca="1" si="823"/>
        <v>37.012184019941344</v>
      </c>
      <c r="AI9476">
        <f t="shared" ca="1" si="824"/>
        <v>0.9156583180340665</v>
      </c>
      <c r="AX9476">
        <f t="shared" ca="1" si="825"/>
        <v>1.2755157745051107</v>
      </c>
    </row>
    <row r="9477" spans="1:50">
      <c r="A9477">
        <f t="shared" ca="1" si="821"/>
        <v>8.6951291591296553E-2</v>
      </c>
      <c r="R9477">
        <f t="shared" ca="1" si="822"/>
        <v>0.26052444284867082</v>
      </c>
      <c r="AH9477">
        <f t="shared" ca="1" si="823"/>
        <v>34.33258310572397</v>
      </c>
      <c r="AI9477">
        <f t="shared" ca="1" si="824"/>
        <v>0.87726602393047703</v>
      </c>
      <c r="AX9477">
        <f t="shared" ca="1" si="825"/>
        <v>3.0006261172246278</v>
      </c>
    </row>
    <row r="9478" spans="1:50">
      <c r="A9478">
        <f t="shared" ca="1" si="821"/>
        <v>6.6334575750107372E-2</v>
      </c>
      <c r="R9478">
        <f t="shared" ca="1" si="822"/>
        <v>0.54956980238745679</v>
      </c>
      <c r="AH9478">
        <f t="shared" ca="1" si="823"/>
        <v>29.99846989667008</v>
      </c>
      <c r="AI9478">
        <f t="shared" ca="1" si="824"/>
        <v>0.79996939676279355</v>
      </c>
      <c r="AX9478">
        <f t="shared" ca="1" si="825"/>
        <v>4.0354474839971752</v>
      </c>
    </row>
    <row r="9479" spans="1:50">
      <c r="A9479">
        <f t="shared" ca="1" si="821"/>
        <v>0.88263827854107679</v>
      </c>
      <c r="R9479">
        <f t="shared" ca="1" si="822"/>
        <v>-0.72474394066061099</v>
      </c>
      <c r="AH9479">
        <f t="shared" ca="1" si="823"/>
        <v>16.08546600356992</v>
      </c>
      <c r="AI9479">
        <f t="shared" ca="1" si="824"/>
        <v>0.42490219190249423</v>
      </c>
      <c r="AX9479">
        <f t="shared" ca="1" si="825"/>
        <v>3.69893249572341</v>
      </c>
    </row>
    <row r="9480" spans="1:50">
      <c r="A9480">
        <f t="shared" ca="1" si="821"/>
        <v>0.91684125395791116</v>
      </c>
      <c r="R9480">
        <f t="shared" ca="1" si="822"/>
        <v>-1.7375602958434069</v>
      </c>
      <c r="AH9480">
        <f t="shared" ca="1" si="823"/>
        <v>16.132182930964589</v>
      </c>
      <c r="AI9480">
        <f t="shared" ca="1" si="824"/>
        <v>0.42648548348917681</v>
      </c>
      <c r="AX9480">
        <f t="shared" ca="1" si="825"/>
        <v>1.4731012311970884</v>
      </c>
    </row>
    <row r="9481" spans="1:50">
      <c r="A9481">
        <f t="shared" ca="1" si="821"/>
        <v>0.52079220005431492</v>
      </c>
      <c r="R9481">
        <f t="shared" ca="1" si="822"/>
        <v>1.2016452696559974</v>
      </c>
      <c r="AH9481">
        <f t="shared" ca="1" si="823"/>
        <v>8.9977273066567722</v>
      </c>
      <c r="AI9481">
        <f t="shared" ca="1" si="824"/>
        <v>0.16191819336991387</v>
      </c>
      <c r="AX9481">
        <f t="shared" ca="1" si="825"/>
        <v>2.1377236546310492</v>
      </c>
    </row>
    <row r="9482" spans="1:50">
      <c r="A9482">
        <f t="shared" ca="1" si="821"/>
        <v>0.83451638114868298</v>
      </c>
      <c r="R9482">
        <f t="shared" ca="1" si="822"/>
        <v>1.0154717557391499</v>
      </c>
      <c r="AH9482">
        <f t="shared" ca="1" si="823"/>
        <v>17.941548587054406</v>
      </c>
      <c r="AI9482">
        <f t="shared" ca="1" si="824"/>
        <v>0.48612784650190344</v>
      </c>
      <c r="AX9482">
        <f t="shared" ca="1" si="825"/>
        <v>0.37974350507129573</v>
      </c>
    </row>
    <row r="9483" spans="1:50">
      <c r="A9483">
        <f t="shared" ca="1" si="821"/>
        <v>0.54097625580173225</v>
      </c>
      <c r="R9483">
        <f t="shared" ca="1" si="822"/>
        <v>5.1605540443921849E-2</v>
      </c>
      <c r="AH9483">
        <f t="shared" ca="1" si="823"/>
        <v>13.991795590102882</v>
      </c>
      <c r="AI9483">
        <f t="shared" ca="1" si="824"/>
        <v>0.35170460758753297</v>
      </c>
      <c r="AX9483">
        <f t="shared" ca="1" si="825"/>
        <v>2.9768042555574938</v>
      </c>
    </row>
    <row r="9484" spans="1:50">
      <c r="A9484">
        <f t="shared" ca="1" si="821"/>
        <v>0.36671777453577359</v>
      </c>
      <c r="R9484">
        <f t="shared" ca="1" si="822"/>
        <v>-0.20571529997046978</v>
      </c>
      <c r="AH9484">
        <f t="shared" ca="1" si="823"/>
        <v>24.305352737962984</v>
      </c>
      <c r="AI9484">
        <f t="shared" ca="1" si="824"/>
        <v>0.66989255103974688</v>
      </c>
      <c r="AX9484">
        <f t="shared" ca="1" si="825"/>
        <v>2.9892503548231564</v>
      </c>
    </row>
    <row r="9485" spans="1:50">
      <c r="A9485">
        <f t="shared" ca="1" si="821"/>
        <v>0.84648957913982703</v>
      </c>
      <c r="R9485">
        <f t="shared" ca="1" si="822"/>
        <v>7.2584130971653588E-2</v>
      </c>
      <c r="AH9485">
        <f t="shared" ca="1" si="823"/>
        <v>12.520232366661816</v>
      </c>
      <c r="AI9485">
        <f t="shared" ca="1" si="824"/>
        <v>0.29763350907548769</v>
      </c>
      <c r="AX9485">
        <f t="shared" ca="1" si="825"/>
        <v>0.63421312491188431</v>
      </c>
    </row>
    <row r="9486" spans="1:50">
      <c r="A9486">
        <f t="shared" ca="1" si="821"/>
        <v>0.25409434532446051</v>
      </c>
      <c r="R9486">
        <f t="shared" ca="1" si="822"/>
        <v>2.1052562858643156</v>
      </c>
      <c r="AH9486">
        <f t="shared" ca="1" si="823"/>
        <v>19.837540850021611</v>
      </c>
      <c r="AI9486">
        <f t="shared" ca="1" si="824"/>
        <v>0.54511302901294245</v>
      </c>
      <c r="AX9486">
        <f t="shared" ca="1" si="825"/>
        <v>0.70143958950467311</v>
      </c>
    </row>
    <row r="9487" spans="1:50">
      <c r="A9487">
        <f t="shared" ca="1" si="821"/>
        <v>0.54178870790787859</v>
      </c>
      <c r="R9487">
        <f t="shared" ca="1" si="822"/>
        <v>0.29565496438316397</v>
      </c>
      <c r="AH9487">
        <f t="shared" ca="1" si="823"/>
        <v>37.940050643711842</v>
      </c>
      <c r="AI9487">
        <f t="shared" ca="1" si="824"/>
        <v>0.92727881076188245</v>
      </c>
      <c r="AX9487">
        <f t="shared" ca="1" si="825"/>
        <v>0.88317047288103123</v>
      </c>
    </row>
    <row r="9488" spans="1:50">
      <c r="A9488">
        <f t="shared" ca="1" si="821"/>
        <v>0.58233452853310463</v>
      </c>
      <c r="R9488">
        <f t="shared" ca="1" si="822"/>
        <v>-0.95890184247708588</v>
      </c>
      <c r="AH9488">
        <f t="shared" ca="1" si="823"/>
        <v>10.304354564793371</v>
      </c>
      <c r="AI9488">
        <f t="shared" ca="1" si="824"/>
        <v>0.21212786674117945</v>
      </c>
      <c r="AX9488">
        <f t="shared" ca="1" si="825"/>
        <v>0.41934687582614133</v>
      </c>
    </row>
    <row r="9489" spans="1:50">
      <c r="A9489">
        <f t="shared" ca="1" si="821"/>
        <v>0.24866488170424506</v>
      </c>
      <c r="R9489">
        <f t="shared" ca="1" si="822"/>
        <v>2.1412223088500735</v>
      </c>
      <c r="AH9489">
        <f t="shared" ca="1" si="823"/>
        <v>10.47082252570651</v>
      </c>
      <c r="AI9489">
        <f t="shared" ca="1" si="824"/>
        <v>0.21872206410290407</v>
      </c>
      <c r="AX9489">
        <f t="shared" ca="1" si="825"/>
        <v>8.6093688317844558E-2</v>
      </c>
    </row>
    <row r="9490" spans="1:50">
      <c r="A9490">
        <f t="shared" ca="1" si="821"/>
        <v>0.72894396925779215</v>
      </c>
      <c r="R9490">
        <f t="shared" ca="1" si="822"/>
        <v>-1.0751510683607806</v>
      </c>
      <c r="AH9490">
        <f t="shared" ca="1" si="823"/>
        <v>10.703289817988285</v>
      </c>
      <c r="AI9490">
        <f t="shared" ca="1" si="824"/>
        <v>0.22788428443548836</v>
      </c>
      <c r="AX9490">
        <f t="shared" ca="1" si="825"/>
        <v>8.436835750616202E-2</v>
      </c>
    </row>
    <row r="9491" spans="1:50">
      <c r="A9491">
        <f t="shared" ca="1" si="821"/>
        <v>0.48561835129259934</v>
      </c>
      <c r="R9491">
        <f t="shared" ca="1" si="822"/>
        <v>0.42920370591968016</v>
      </c>
      <c r="AH9491">
        <f t="shared" ca="1" si="823"/>
        <v>38.796694468298881</v>
      </c>
      <c r="AI9491">
        <f t="shared" ca="1" si="824"/>
        <v>0.93724297258167755</v>
      </c>
      <c r="AX9491">
        <f t="shared" ca="1" si="825"/>
        <v>1.723709665890959</v>
      </c>
    </row>
    <row r="9492" spans="1:50">
      <c r="A9492">
        <f t="shared" ca="1" si="821"/>
        <v>0.1810220252313095</v>
      </c>
      <c r="R9492">
        <f t="shared" ca="1" si="822"/>
        <v>4.2845049390470075E-4</v>
      </c>
      <c r="AH9492">
        <f t="shared" ca="1" si="823"/>
        <v>3.2267060486430132</v>
      </c>
      <c r="AI9492">
        <f t="shared" ca="1" si="824"/>
        <v>2.0823263848698814E-2</v>
      </c>
      <c r="AX9492">
        <f t="shared" ca="1" si="825"/>
        <v>0.37238562049073415</v>
      </c>
    </row>
    <row r="9493" spans="1:50">
      <c r="A9493">
        <f t="shared" ca="1" si="821"/>
        <v>0.79241035117100611</v>
      </c>
      <c r="R9493">
        <f t="shared" ca="1" si="822"/>
        <v>0.71954096105105714</v>
      </c>
      <c r="AH9493">
        <f t="shared" ca="1" si="823"/>
        <v>20.822458086482811</v>
      </c>
      <c r="AI9493">
        <f t="shared" ca="1" si="824"/>
        <v>0.57433552394247389</v>
      </c>
      <c r="AX9493">
        <f t="shared" ca="1" si="825"/>
        <v>2.3087878581918977</v>
      </c>
    </row>
    <row r="9494" spans="1:50">
      <c r="A9494">
        <f t="shared" ca="1" si="821"/>
        <v>0.98914512279078659</v>
      </c>
      <c r="R9494">
        <f t="shared" ca="1" si="822"/>
        <v>1.4568704792806435E-2</v>
      </c>
      <c r="AH9494">
        <f t="shared" ca="1" si="823"/>
        <v>10.825734706123129</v>
      </c>
      <c r="AI9494">
        <f t="shared" ca="1" si="824"/>
        <v>0.23268846934247711</v>
      </c>
      <c r="AX9494">
        <f t="shared" ca="1" si="825"/>
        <v>2.3030259852761072</v>
      </c>
    </row>
    <row r="9495" spans="1:50">
      <c r="A9495">
        <f t="shared" ca="1" si="821"/>
        <v>0.93462223442554493</v>
      </c>
      <c r="R9495">
        <f t="shared" ca="1" si="822"/>
        <v>5.1057122930141835E-2</v>
      </c>
      <c r="AH9495">
        <f t="shared" ca="1" si="823"/>
        <v>11.297709443456561</v>
      </c>
      <c r="AI9495">
        <f t="shared" ca="1" si="824"/>
        <v>0.25106635283844436</v>
      </c>
      <c r="AX9495">
        <f t="shared" ca="1" si="825"/>
        <v>8.3148865373202263E-2</v>
      </c>
    </row>
    <row r="9496" spans="1:50">
      <c r="A9496">
        <f t="shared" ca="1" si="821"/>
        <v>0.92562886905511033</v>
      </c>
      <c r="R9496">
        <f t="shared" ca="1" si="822"/>
        <v>-0.81062133839310924</v>
      </c>
      <c r="AH9496">
        <f t="shared" ca="1" si="823"/>
        <v>35.52252554892646</v>
      </c>
      <c r="AI9496">
        <f t="shared" ca="1" si="824"/>
        <v>0.89520136675925643</v>
      </c>
      <c r="AX9496">
        <f t="shared" ca="1" si="825"/>
        <v>0.37613630149880323</v>
      </c>
    </row>
    <row r="9497" spans="1:50">
      <c r="A9497">
        <f t="shared" ca="1" si="821"/>
        <v>0.50572471953977161</v>
      </c>
      <c r="R9497">
        <f t="shared" ca="1" si="822"/>
        <v>-1.2075449788641888</v>
      </c>
      <c r="AH9497">
        <f t="shared" ca="1" si="823"/>
        <v>12.109461085714265</v>
      </c>
      <c r="AI9497">
        <f t="shared" ca="1" si="824"/>
        <v>0.28215353039249913</v>
      </c>
      <c r="AX9497">
        <f t="shared" ca="1" si="825"/>
        <v>0.85990877598104121</v>
      </c>
    </row>
    <row r="9498" spans="1:50">
      <c r="A9498">
        <f t="shared" ca="1" si="821"/>
        <v>0.91537033029499626</v>
      </c>
      <c r="R9498">
        <f t="shared" ca="1" si="822"/>
        <v>1.4554218687078235</v>
      </c>
      <c r="AH9498">
        <f t="shared" ca="1" si="823"/>
        <v>19.882327715018885</v>
      </c>
      <c r="AI9498">
        <f t="shared" ca="1" si="824"/>
        <v>0.54646290806724018</v>
      </c>
      <c r="AX9498">
        <f t="shared" ca="1" si="825"/>
        <v>0.2963586141753039</v>
      </c>
    </row>
    <row r="9499" spans="1:50">
      <c r="A9499">
        <f t="shared" ca="1" si="821"/>
        <v>0.25083023366632462</v>
      </c>
      <c r="R9499">
        <f t="shared" ca="1" si="822"/>
        <v>0.34663792705366009</v>
      </c>
      <c r="AH9499">
        <f t="shared" ca="1" si="823"/>
        <v>15.736894754176767</v>
      </c>
      <c r="AI9499">
        <f t="shared" ca="1" si="824"/>
        <v>0.41301980945682015</v>
      </c>
      <c r="AX9499">
        <f t="shared" ca="1" si="825"/>
        <v>9.0640367827591717E-2</v>
      </c>
    </row>
    <row r="9500" spans="1:50">
      <c r="A9500">
        <f t="shared" ca="1" si="821"/>
        <v>5.1247370866096542E-3</v>
      </c>
      <c r="R9500">
        <f t="shared" ca="1" si="822"/>
        <v>-0.5076714214043766</v>
      </c>
      <c r="AH9500">
        <f t="shared" ca="1" si="823"/>
        <v>32.928575325406499</v>
      </c>
      <c r="AI9500">
        <f t="shared" ca="1" si="824"/>
        <v>0.85428322978984017</v>
      </c>
      <c r="AX9500">
        <f t="shared" ca="1" si="825"/>
        <v>0.66922587225825458</v>
      </c>
    </row>
    <row r="9501" spans="1:50">
      <c r="A9501">
        <f t="shared" ca="1" si="821"/>
        <v>5.9337292555960985E-2</v>
      </c>
      <c r="R9501">
        <f t="shared" ca="1" si="822"/>
        <v>-7.4177026561863008E-2</v>
      </c>
      <c r="AH9501">
        <f t="shared" ca="1" si="823"/>
        <v>9.1778836942332234</v>
      </c>
      <c r="AI9501">
        <f t="shared" ca="1" si="824"/>
        <v>0.16846709820974415</v>
      </c>
      <c r="AX9501">
        <f t="shared" ca="1" si="825"/>
        <v>3.2874598974582945</v>
      </c>
    </row>
    <row r="9502" spans="1:50">
      <c r="A9502">
        <f t="shared" ca="1" si="821"/>
        <v>0.40311804801273943</v>
      </c>
      <c r="R9502">
        <f t="shared" ca="1" si="822"/>
        <v>-0.6228212673911443</v>
      </c>
      <c r="AH9502">
        <f t="shared" ca="1" si="823"/>
        <v>15.803319317555832</v>
      </c>
      <c r="AI9502">
        <f t="shared" ca="1" si="824"/>
        <v>0.41529351515147495</v>
      </c>
      <c r="AX9502">
        <f t="shared" ca="1" si="825"/>
        <v>1.3286456291872533</v>
      </c>
    </row>
    <row r="9503" spans="1:50">
      <c r="A9503">
        <f t="shared" ca="1" si="821"/>
        <v>0.57033940232190328</v>
      </c>
      <c r="R9503">
        <f t="shared" ca="1" si="822"/>
        <v>-0.61159262866903819</v>
      </c>
      <c r="AH9503">
        <f t="shared" ca="1" si="823"/>
        <v>10.993726384032115</v>
      </c>
      <c r="AI9503">
        <f t="shared" ca="1" si="824"/>
        <v>0.23925530929812378</v>
      </c>
      <c r="AX9503">
        <f t="shared" ca="1" si="825"/>
        <v>3.7716579760584201</v>
      </c>
    </row>
    <row r="9504" spans="1:50">
      <c r="A9504">
        <f t="shared" ca="1" si="821"/>
        <v>0.52096295564308426</v>
      </c>
      <c r="R9504">
        <f t="shared" ca="1" si="822"/>
        <v>0.55630483821840437</v>
      </c>
      <c r="AH9504">
        <f t="shared" ca="1" si="823"/>
        <v>21.508162515926866</v>
      </c>
      <c r="AI9504">
        <f t="shared" ca="1" si="824"/>
        <v>0.59410759839058258</v>
      </c>
      <c r="AX9504">
        <f t="shared" ca="1" si="825"/>
        <v>3.1563348071685979</v>
      </c>
    </row>
    <row r="9505" spans="1:50">
      <c r="A9505">
        <f t="shared" ca="1" si="821"/>
        <v>0.21441682201738399</v>
      </c>
      <c r="R9505">
        <f t="shared" ca="1" si="822"/>
        <v>-2.7849331890051734</v>
      </c>
      <c r="AH9505">
        <f t="shared" ca="1" si="823"/>
        <v>11.50448326409775</v>
      </c>
      <c r="AI9505">
        <f t="shared" ca="1" si="824"/>
        <v>0.259047595617935</v>
      </c>
      <c r="AX9505">
        <f t="shared" ca="1" si="825"/>
        <v>4.1124561833725624</v>
      </c>
    </row>
    <row r="9506" spans="1:50">
      <c r="A9506">
        <f t="shared" ca="1" si="821"/>
        <v>0.39854424995377136</v>
      </c>
      <c r="R9506">
        <f t="shared" ca="1" si="822"/>
        <v>0.51446248017937513</v>
      </c>
      <c r="AH9506">
        <f t="shared" ca="1" si="823"/>
        <v>16.364598118136726</v>
      </c>
      <c r="AI9506">
        <f t="shared" ca="1" si="824"/>
        <v>0.43432987012277435</v>
      </c>
      <c r="AX9506">
        <f t="shared" ca="1" si="825"/>
        <v>6.1723041781290858E-2</v>
      </c>
    </row>
    <row r="9507" spans="1:50">
      <c r="A9507">
        <f t="shared" ca="1" si="821"/>
        <v>0.2655141368791244</v>
      </c>
      <c r="R9507">
        <f t="shared" ca="1" si="822"/>
        <v>-0.63527886958093893</v>
      </c>
      <c r="AH9507">
        <f t="shared" ca="1" si="823"/>
        <v>9.8780364914080394</v>
      </c>
      <c r="AI9507">
        <f t="shared" ca="1" si="824"/>
        <v>0.19515120985117773</v>
      </c>
      <c r="AX9507">
        <f t="shared" ca="1" si="825"/>
        <v>3.1724209029801393</v>
      </c>
    </row>
    <row r="9508" spans="1:50">
      <c r="A9508">
        <f t="shared" ca="1" si="821"/>
        <v>0.67072392639834399</v>
      </c>
      <c r="R9508">
        <f t="shared" ca="1" si="822"/>
        <v>-0.55801944534057635</v>
      </c>
      <c r="AH9508">
        <f t="shared" ca="1" si="823"/>
        <v>43.581120987266161</v>
      </c>
      <c r="AI9508">
        <f t="shared" ca="1" si="824"/>
        <v>0.97939899610994252</v>
      </c>
      <c r="AX9508">
        <f t="shared" ca="1" si="825"/>
        <v>1.2355540932365303</v>
      </c>
    </row>
    <row r="9509" spans="1:50">
      <c r="A9509">
        <f t="shared" ca="1" si="821"/>
        <v>0.98878112938640061</v>
      </c>
      <c r="R9509">
        <f t="shared" ca="1" si="822"/>
        <v>1.7475517615236789</v>
      </c>
      <c r="AH9509">
        <f t="shared" ca="1" si="823"/>
        <v>23.740616971156751</v>
      </c>
      <c r="AI9509">
        <f t="shared" ca="1" si="824"/>
        <v>0.65522240147224953</v>
      </c>
      <c r="AX9509">
        <f t="shared" ca="1" si="825"/>
        <v>3.7325777171767385</v>
      </c>
    </row>
    <row r="9510" spans="1:50">
      <c r="A9510">
        <f t="shared" ca="1" si="821"/>
        <v>5.687039317870779E-2</v>
      </c>
      <c r="R9510">
        <f t="shared" ca="1" si="822"/>
        <v>-9.1441134051599995E-2</v>
      </c>
      <c r="AH9510">
        <f t="shared" ca="1" si="823"/>
        <v>19.761473285347645</v>
      </c>
      <c r="AI9510">
        <f t="shared" ca="1" si="824"/>
        <v>0.54281575106362789</v>
      </c>
      <c r="AX9510">
        <f t="shared" ca="1" si="825"/>
        <v>0.80261134170453352</v>
      </c>
    </row>
    <row r="9511" spans="1:50">
      <c r="A9511">
        <f t="shared" ca="1" si="821"/>
        <v>9.8272990602674914E-2</v>
      </c>
      <c r="R9511">
        <f t="shared" ca="1" si="822"/>
        <v>0.18703282851401501</v>
      </c>
      <c r="AH9511">
        <f t="shared" ca="1" si="823"/>
        <v>44.661318283177486</v>
      </c>
      <c r="AI9511">
        <f t="shared" ca="1" si="824"/>
        <v>0.9857492387632325</v>
      </c>
      <c r="AX9511">
        <f t="shared" ca="1" si="825"/>
        <v>8.3350760756861E-2</v>
      </c>
    </row>
    <row r="9512" spans="1:50">
      <c r="A9512">
        <f t="shared" ca="1" si="821"/>
        <v>0.80115182401744967</v>
      </c>
      <c r="R9512">
        <f t="shared" ca="1" si="822"/>
        <v>-0.70885745258975352</v>
      </c>
      <c r="AH9512">
        <f t="shared" ca="1" si="823"/>
        <v>8.6875442424443889</v>
      </c>
      <c r="AI9512">
        <f t="shared" ca="1" si="824"/>
        <v>0.15094684992885732</v>
      </c>
      <c r="AX9512">
        <f t="shared" ca="1" si="825"/>
        <v>2.5186210708414118</v>
      </c>
    </row>
    <row r="9513" spans="1:50">
      <c r="A9513">
        <f t="shared" ca="1" si="821"/>
        <v>0.18946712682534506</v>
      </c>
      <c r="R9513">
        <f t="shared" ca="1" si="822"/>
        <v>1.5598063672330273</v>
      </c>
      <c r="AH9513">
        <f t="shared" ca="1" si="823"/>
        <v>33.869893216994654</v>
      </c>
      <c r="AI9513">
        <f t="shared" ca="1" si="824"/>
        <v>0.86990982758442248</v>
      </c>
      <c r="AX9513">
        <f t="shared" ca="1" si="825"/>
        <v>0.83977049983731766</v>
      </c>
    </row>
    <row r="9514" spans="1:50">
      <c r="A9514">
        <f t="shared" ca="1" si="821"/>
        <v>0.86723589587720828</v>
      </c>
      <c r="R9514">
        <f t="shared" ca="1" si="822"/>
        <v>-1.1120133892113404</v>
      </c>
      <c r="AH9514">
        <f t="shared" ca="1" si="823"/>
        <v>38.321761853157966</v>
      </c>
      <c r="AI9514">
        <f t="shared" ca="1" si="824"/>
        <v>0.93180937689282173</v>
      </c>
      <c r="AX9514">
        <f t="shared" ca="1" si="825"/>
        <v>0.51522402347800877</v>
      </c>
    </row>
    <row r="9515" spans="1:50">
      <c r="A9515">
        <f t="shared" ca="1" si="821"/>
        <v>9.1382880392603116E-3</v>
      </c>
      <c r="R9515">
        <f t="shared" ca="1" si="822"/>
        <v>1.6322136153170947</v>
      </c>
      <c r="AH9515">
        <f t="shared" ca="1" si="823"/>
        <v>3.5229467163209258</v>
      </c>
      <c r="AI9515">
        <f t="shared" ca="1" si="824"/>
        <v>2.4822307132072785E-2</v>
      </c>
      <c r="AX9515">
        <f t="shared" ca="1" si="825"/>
        <v>2.5621891181110319E-2</v>
      </c>
    </row>
    <row r="9516" spans="1:50">
      <c r="A9516">
        <f t="shared" ca="1" si="821"/>
        <v>0.99732407664375</v>
      </c>
      <c r="R9516">
        <f t="shared" ca="1" si="822"/>
        <v>1.6637574121684198</v>
      </c>
      <c r="AH9516">
        <f t="shared" ca="1" si="823"/>
        <v>6.5279460868708226</v>
      </c>
      <c r="AI9516">
        <f t="shared" ca="1" si="824"/>
        <v>8.522816022618418E-2</v>
      </c>
      <c r="AX9516">
        <f t="shared" ca="1" si="825"/>
        <v>1.0443924248619352</v>
      </c>
    </row>
    <row r="9517" spans="1:50">
      <c r="A9517">
        <f t="shared" ca="1" si="821"/>
        <v>0.63320252810342526</v>
      </c>
      <c r="R9517">
        <f t="shared" ca="1" si="822"/>
        <v>-0.80491532969211099</v>
      </c>
      <c r="AH9517">
        <f t="shared" ca="1" si="823"/>
        <v>10.29436748185416</v>
      </c>
      <c r="AI9517">
        <f t="shared" ca="1" si="824"/>
        <v>0.21173137316697987</v>
      </c>
      <c r="AX9517">
        <f t="shared" ca="1" si="825"/>
        <v>1.3665080709200093</v>
      </c>
    </row>
    <row r="9518" spans="1:50">
      <c r="A9518">
        <f t="shared" ca="1" si="821"/>
        <v>0.51795911697590169</v>
      </c>
      <c r="R9518">
        <f t="shared" ca="1" si="822"/>
        <v>2.1917793800931826</v>
      </c>
      <c r="AH9518">
        <f t="shared" ca="1" si="823"/>
        <v>17.008671474344752</v>
      </c>
      <c r="AI9518">
        <f t="shared" ca="1" si="824"/>
        <v>0.45578612105614325</v>
      </c>
      <c r="AX9518">
        <f t="shared" ca="1" si="825"/>
        <v>2.0073989474509328E-2</v>
      </c>
    </row>
    <row r="9519" spans="1:50">
      <c r="A9519">
        <f t="shared" ca="1" si="821"/>
        <v>0.87273706780553562</v>
      </c>
      <c r="R9519">
        <f t="shared" ca="1" si="822"/>
        <v>0.45783280120163666</v>
      </c>
      <c r="AH9519">
        <f t="shared" ca="1" si="823"/>
        <v>7.7819031456250185</v>
      </c>
      <c r="AI9519">
        <f t="shared" ca="1" si="824"/>
        <v>0.12111603313577712</v>
      </c>
      <c r="AX9519">
        <f t="shared" ca="1" si="825"/>
        <v>5.5020745299540952</v>
      </c>
    </row>
    <row r="9520" spans="1:50">
      <c r="A9520">
        <f t="shared" ca="1" si="821"/>
        <v>0.12689209661484102</v>
      </c>
      <c r="R9520">
        <f t="shared" ca="1" si="822"/>
        <v>0.92364994872191619</v>
      </c>
      <c r="AH9520">
        <f t="shared" ca="1" si="823"/>
        <v>13.078397118462838</v>
      </c>
      <c r="AI9520">
        <f t="shared" ca="1" si="824"/>
        <v>0.3183976203290334</v>
      </c>
      <c r="AX9520">
        <f t="shared" ca="1" si="825"/>
        <v>0.19846391764060611</v>
      </c>
    </row>
    <row r="9521" spans="1:50">
      <c r="A9521">
        <f t="shared" ca="1" si="821"/>
        <v>2.9306504784936238E-2</v>
      </c>
      <c r="R9521">
        <f t="shared" ca="1" si="822"/>
        <v>0.49363798337436743</v>
      </c>
      <c r="AH9521">
        <f t="shared" ca="1" si="823"/>
        <v>37.392422067309596</v>
      </c>
      <c r="AI9521">
        <f t="shared" ca="1" si="824"/>
        <v>0.92052448933556896</v>
      </c>
      <c r="AX9521">
        <f t="shared" ca="1" si="825"/>
        <v>1.3996223784161606</v>
      </c>
    </row>
    <row r="9522" spans="1:50">
      <c r="A9522">
        <f t="shared" ca="1" si="821"/>
        <v>0.6142907864699465</v>
      </c>
      <c r="R9522">
        <f t="shared" ca="1" si="822"/>
        <v>-1.2761031524640249</v>
      </c>
      <c r="AH9522">
        <f t="shared" ca="1" si="823"/>
        <v>19.672554462982887</v>
      </c>
      <c r="AI9522">
        <f t="shared" ca="1" si="824"/>
        <v>0.54012302359963038</v>
      </c>
      <c r="AX9522">
        <f t="shared" ca="1" si="825"/>
        <v>1.8939817408784976</v>
      </c>
    </row>
    <row r="9523" spans="1:50">
      <c r="A9523">
        <f t="shared" ca="1" si="821"/>
        <v>0.28432473339015973</v>
      </c>
      <c r="R9523">
        <f t="shared" ca="1" si="822"/>
        <v>0.42474968684751924</v>
      </c>
      <c r="AH9523">
        <f t="shared" ca="1" si="823"/>
        <v>7.8333178612987231</v>
      </c>
      <c r="AI9523">
        <f t="shared" ca="1" si="824"/>
        <v>0.12272173743228321</v>
      </c>
      <c r="AX9523">
        <f t="shared" ca="1" si="825"/>
        <v>2.9603610000913627</v>
      </c>
    </row>
    <row r="9524" spans="1:50">
      <c r="A9524">
        <f t="shared" ca="1" si="821"/>
        <v>0.70485849883868068</v>
      </c>
      <c r="R9524">
        <f t="shared" ca="1" si="822"/>
        <v>-0.10644214827313112</v>
      </c>
      <c r="AH9524">
        <f t="shared" ca="1" si="823"/>
        <v>19.075569343485732</v>
      </c>
      <c r="AI9524">
        <f t="shared" ca="1" si="824"/>
        <v>0.52183979428522032</v>
      </c>
      <c r="AX9524">
        <f t="shared" ca="1" si="825"/>
        <v>0.32615682701594884</v>
      </c>
    </row>
    <row r="9525" spans="1:50">
      <c r="A9525">
        <f t="shared" ca="1" si="821"/>
        <v>0.24327314196263961</v>
      </c>
      <c r="R9525">
        <f t="shared" ca="1" si="822"/>
        <v>-0.23364806688781981</v>
      </c>
      <c r="AH9525">
        <f t="shared" ca="1" si="823"/>
        <v>18.252844919001998</v>
      </c>
      <c r="AI9525">
        <f t="shared" ca="1" si="824"/>
        <v>0.49605907213153133</v>
      </c>
      <c r="AX9525">
        <f t="shared" ca="1" si="825"/>
        <v>0.65059333882104853</v>
      </c>
    </row>
    <row r="9526" spans="1:50">
      <c r="A9526">
        <f t="shared" ca="1" si="821"/>
        <v>0.47642689535584337</v>
      </c>
      <c r="R9526">
        <f t="shared" ca="1" si="822"/>
        <v>-0.25253361913079758</v>
      </c>
      <c r="AH9526">
        <f t="shared" ca="1" si="823"/>
        <v>4.2232426553669908</v>
      </c>
      <c r="AI9526">
        <f t="shared" ca="1" si="824"/>
        <v>3.5671557052222469E-2</v>
      </c>
      <c r="AX9526">
        <f t="shared" ca="1" si="825"/>
        <v>5.1890514635173268</v>
      </c>
    </row>
    <row r="9527" spans="1:50">
      <c r="A9527">
        <f t="shared" ca="1" si="821"/>
        <v>0.96751629592357791</v>
      </c>
      <c r="R9527">
        <f t="shared" ca="1" si="822"/>
        <v>0.37205096499788892</v>
      </c>
      <c r="AH9527">
        <f t="shared" ca="1" si="823"/>
        <v>10.980808671183823</v>
      </c>
      <c r="AI9527">
        <f t="shared" ca="1" si="824"/>
        <v>0.23875135402261827</v>
      </c>
      <c r="AX9527">
        <f t="shared" ca="1" si="825"/>
        <v>3.0461833427661786</v>
      </c>
    </row>
    <row r="9528" spans="1:50">
      <c r="A9528">
        <f t="shared" ca="1" si="821"/>
        <v>0.41821616662049776</v>
      </c>
      <c r="R9528">
        <f t="shared" ca="1" si="822"/>
        <v>-0.56558891629942265</v>
      </c>
      <c r="AH9528">
        <f t="shared" ca="1" si="823"/>
        <v>10.195943819276252</v>
      </c>
      <c r="AI9528">
        <f t="shared" ca="1" si="824"/>
        <v>0.20781855578089392</v>
      </c>
      <c r="AX9528">
        <f t="shared" ca="1" si="825"/>
        <v>1.0233643224591886</v>
      </c>
    </row>
    <row r="9529" spans="1:50">
      <c r="A9529">
        <f t="shared" ca="1" si="821"/>
        <v>0.38443631201902295</v>
      </c>
      <c r="R9529">
        <f t="shared" ca="1" si="822"/>
        <v>1.2984038350115477</v>
      </c>
      <c r="AH9529">
        <f t="shared" ca="1" si="823"/>
        <v>30.340249999203749</v>
      </c>
      <c r="AI9529">
        <f t="shared" ca="1" si="824"/>
        <v>0.80674711495309592</v>
      </c>
      <c r="AX9529">
        <f t="shared" ca="1" si="825"/>
        <v>1.8380237719217829</v>
      </c>
    </row>
    <row r="9530" spans="1:50">
      <c r="A9530">
        <f t="shared" ca="1" si="821"/>
        <v>0.5494825213075647</v>
      </c>
      <c r="R9530">
        <f t="shared" ca="1" si="822"/>
        <v>-1.5752012313623176</v>
      </c>
      <c r="AH9530">
        <f t="shared" ca="1" si="823"/>
        <v>20.350103781277969</v>
      </c>
      <c r="AI9530">
        <f t="shared" ca="1" si="824"/>
        <v>0.56044182710950652</v>
      </c>
      <c r="AX9530">
        <f t="shared" ca="1" si="825"/>
        <v>1.3884239076756253</v>
      </c>
    </row>
    <row r="9531" spans="1:50">
      <c r="A9531">
        <f t="shared" ca="1" si="821"/>
        <v>0.41031786726393238</v>
      </c>
      <c r="R9531">
        <f t="shared" ca="1" si="822"/>
        <v>-1.3894723997684937</v>
      </c>
      <c r="AH9531">
        <f t="shared" ca="1" si="823"/>
        <v>8.9118041646763224</v>
      </c>
      <c r="AI9531">
        <f t="shared" ca="1" si="824"/>
        <v>0.15884050693908447</v>
      </c>
      <c r="AX9531">
        <f t="shared" ca="1" si="825"/>
        <v>3.6789726433226155</v>
      </c>
    </row>
    <row r="9532" spans="1:50">
      <c r="A9532">
        <f t="shared" ca="1" si="821"/>
        <v>0.62880437188123561</v>
      </c>
      <c r="R9532">
        <f t="shared" ca="1" si="822"/>
        <v>-0.50169977600792248</v>
      </c>
      <c r="AH9532">
        <f t="shared" ca="1" si="823"/>
        <v>31.274462754173221</v>
      </c>
      <c r="AI9532">
        <f t="shared" ca="1" si="824"/>
        <v>0.82467712742757704</v>
      </c>
      <c r="AX9532">
        <f t="shared" ca="1" si="825"/>
        <v>0.30159126932914876</v>
      </c>
    </row>
    <row r="9533" spans="1:50">
      <c r="A9533">
        <f t="shared" ca="1" si="821"/>
        <v>0.58536466546326349</v>
      </c>
      <c r="R9533">
        <f t="shared" ca="1" si="822"/>
        <v>1.1022999840901815</v>
      </c>
      <c r="AH9533">
        <f t="shared" ca="1" si="823"/>
        <v>15.539167805911852</v>
      </c>
      <c r="AI9533">
        <f t="shared" ca="1" si="824"/>
        <v>0.40622552224544883</v>
      </c>
      <c r="AX9533">
        <f t="shared" ca="1" si="825"/>
        <v>6.167419791531116</v>
      </c>
    </row>
    <row r="9534" spans="1:50">
      <c r="A9534">
        <f t="shared" ca="1" si="821"/>
        <v>0.45354789129573503</v>
      </c>
      <c r="R9534">
        <f t="shared" ca="1" si="822"/>
        <v>0.30371597558098745</v>
      </c>
      <c r="AH9534">
        <f t="shared" ca="1" si="823"/>
        <v>5.2061884975978678</v>
      </c>
      <c r="AI9534">
        <f t="shared" ca="1" si="824"/>
        <v>5.4208797345040693E-2</v>
      </c>
      <c r="AX9534">
        <f t="shared" ca="1" si="825"/>
        <v>0.77329928252778757</v>
      </c>
    </row>
    <row r="9535" spans="1:50">
      <c r="A9535">
        <f t="shared" ca="1" si="821"/>
        <v>0.65717166332091137</v>
      </c>
      <c r="R9535">
        <f t="shared" ca="1" si="822"/>
        <v>-0.24613683909096334</v>
      </c>
      <c r="AH9535">
        <f t="shared" ca="1" si="823"/>
        <v>11.729664832578962</v>
      </c>
      <c r="AI9535">
        <f t="shared" ca="1" si="824"/>
        <v>0.26769072308662845</v>
      </c>
      <c r="AX9535">
        <f t="shared" ca="1" si="825"/>
        <v>1.8740974634397944</v>
      </c>
    </row>
    <row r="9536" spans="1:50">
      <c r="A9536">
        <f t="shared" ca="1" si="821"/>
        <v>0.26996284211477306</v>
      </c>
      <c r="R9536">
        <f t="shared" ca="1" si="822"/>
        <v>-1.4249232375060357</v>
      </c>
      <c r="AH9536">
        <f t="shared" ca="1" si="823"/>
        <v>37.705386342144337</v>
      </c>
      <c r="AI9536">
        <f t="shared" ca="1" si="824"/>
        <v>0.92442123750203453</v>
      </c>
      <c r="AX9536">
        <f t="shared" ca="1" si="825"/>
        <v>3.4225359754287439</v>
      </c>
    </row>
    <row r="9537" spans="1:50">
      <c r="A9537">
        <f t="shared" ca="1" si="821"/>
        <v>0.80259320336545348</v>
      </c>
      <c r="R9537">
        <f t="shared" ca="1" si="822"/>
        <v>0.95323440522177594</v>
      </c>
      <c r="AH9537">
        <f t="shared" ca="1" si="823"/>
        <v>13.980208977647088</v>
      </c>
      <c r="AI9537">
        <f t="shared" ca="1" si="824"/>
        <v>0.35128732735301227</v>
      </c>
      <c r="AX9537">
        <f t="shared" ca="1" si="825"/>
        <v>1.2672515629548682</v>
      </c>
    </row>
    <row r="9538" spans="1:50">
      <c r="A9538">
        <f t="shared" ca="1" si="821"/>
        <v>0.80229592200596334</v>
      </c>
      <c r="R9538">
        <f t="shared" ca="1" si="822"/>
        <v>0.19412503293059427</v>
      </c>
      <c r="AH9538">
        <f t="shared" ca="1" si="823"/>
        <v>24.903086149315978</v>
      </c>
      <c r="AI9538">
        <f t="shared" ca="1" si="824"/>
        <v>0.68507245758567226</v>
      </c>
      <c r="AX9538">
        <f t="shared" ca="1" si="825"/>
        <v>1.4341206537575675</v>
      </c>
    </row>
    <row r="9539" spans="1:50">
      <c r="A9539">
        <f t="shared" ref="A9539:A9602" ca="1" si="826">RAND()</f>
        <v>1.9507412196464013E-2</v>
      </c>
      <c r="R9539">
        <f t="shared" ref="R9539:R9602" ca="1" si="827">_xlfn.NORM.INV(RAND(),0,1)</f>
        <v>2.0802971790852851</v>
      </c>
      <c r="AH9539">
        <f t="shared" ref="AH9539:AH9602" ca="1" si="828">IF(AI9539&lt;$AL$4,$AL$1+SQRT(AI9539*($AL$2-$AL$1)*($AL$3-$AL$1)),$AL$2-SQRT((1-AI9539)*($AL$2-$AL$1)*($AL$2-$AL$3)))</f>
        <v>9.521343399918619</v>
      </c>
      <c r="AI9539">
        <f t="shared" ref="AI9539:AI9602" ca="1" si="829">RAND()</f>
        <v>0.18131196027834773</v>
      </c>
      <c r="AX9539">
        <f t="shared" ref="AX9539:AX9602" ca="1" si="830">-LN(1-RAND())/$AW$2</f>
        <v>0.77626149493625074</v>
      </c>
    </row>
    <row r="9540" spans="1:50">
      <c r="A9540">
        <f t="shared" ca="1" si="826"/>
        <v>0.23362390539204825</v>
      </c>
      <c r="R9540">
        <f t="shared" ca="1" si="827"/>
        <v>-0.46150155132797166</v>
      </c>
      <c r="AH9540">
        <f t="shared" ca="1" si="828"/>
        <v>36.488344290925127</v>
      </c>
      <c r="AI9540">
        <f t="shared" ca="1" si="829"/>
        <v>0.90871757999971225</v>
      </c>
      <c r="AX9540">
        <f t="shared" ca="1" si="830"/>
        <v>0.84786536538906487</v>
      </c>
    </row>
    <row r="9541" spans="1:50">
      <c r="A9541">
        <f t="shared" ca="1" si="826"/>
        <v>0.5651370732573171</v>
      </c>
      <c r="R9541">
        <f t="shared" ca="1" si="827"/>
        <v>5.2914007988276966E-2</v>
      </c>
      <c r="AH9541">
        <f t="shared" ca="1" si="828"/>
        <v>19.302309559101737</v>
      </c>
      <c r="AI9541">
        <f t="shared" ca="1" si="829"/>
        <v>0.52882590079739167</v>
      </c>
      <c r="AX9541">
        <f t="shared" ca="1" si="830"/>
        <v>1.7609245163393181</v>
      </c>
    </row>
    <row r="9542" spans="1:50">
      <c r="A9542">
        <f t="shared" ca="1" si="826"/>
        <v>0.71787944247371271</v>
      </c>
      <c r="R9542">
        <f t="shared" ca="1" si="827"/>
        <v>1.1997323777287279</v>
      </c>
      <c r="AH9542">
        <f t="shared" ca="1" si="828"/>
        <v>7.0287244928920796</v>
      </c>
      <c r="AI9542">
        <f t="shared" ca="1" si="829"/>
        <v>9.8805935993962035E-2</v>
      </c>
      <c r="AX9542">
        <f t="shared" ca="1" si="830"/>
        <v>0.11370042886965295</v>
      </c>
    </row>
    <row r="9543" spans="1:50">
      <c r="A9543">
        <f t="shared" ca="1" si="826"/>
        <v>0.89449096714695431</v>
      </c>
      <c r="R9543">
        <f t="shared" ca="1" si="827"/>
        <v>-2.0915374738891463</v>
      </c>
      <c r="AH9543">
        <f t="shared" ca="1" si="828"/>
        <v>32.185181485154288</v>
      </c>
      <c r="AI9543">
        <f t="shared" ca="1" si="829"/>
        <v>0.84131612064155514</v>
      </c>
      <c r="AX9543">
        <f t="shared" ca="1" si="830"/>
        <v>0.49005266519280549</v>
      </c>
    </row>
    <row r="9544" spans="1:50">
      <c r="A9544">
        <f t="shared" ca="1" si="826"/>
        <v>3.8893721146744498E-2</v>
      </c>
      <c r="R9544">
        <f t="shared" ca="1" si="827"/>
        <v>-0.5165399930532425</v>
      </c>
      <c r="AH9544">
        <f t="shared" ca="1" si="828"/>
        <v>31.644770527155767</v>
      </c>
      <c r="AI9544">
        <f t="shared" ca="1" si="829"/>
        <v>0.83154277549961519</v>
      </c>
      <c r="AX9544">
        <f t="shared" ca="1" si="830"/>
        <v>2.7690337965181699</v>
      </c>
    </row>
    <row r="9545" spans="1:50">
      <c r="A9545">
        <f t="shared" ca="1" si="826"/>
        <v>0.27856134289828738</v>
      </c>
      <c r="R9545">
        <f t="shared" ca="1" si="827"/>
        <v>0.92890483536736956</v>
      </c>
      <c r="AH9545">
        <f t="shared" ca="1" si="828"/>
        <v>27.802809631922766</v>
      </c>
      <c r="AI9545">
        <f t="shared" ca="1" si="829"/>
        <v>0.75364236988166966</v>
      </c>
      <c r="AX9545">
        <f t="shared" ca="1" si="830"/>
        <v>0.74196995246633779</v>
      </c>
    </row>
    <row r="9546" spans="1:50">
      <c r="A9546">
        <f t="shared" ca="1" si="826"/>
        <v>0.30574421857920842</v>
      </c>
      <c r="R9546">
        <f t="shared" ca="1" si="827"/>
        <v>0.2248731123775507</v>
      </c>
      <c r="AH9546">
        <f t="shared" ca="1" si="828"/>
        <v>17.580827842346892</v>
      </c>
      <c r="AI9546">
        <f t="shared" ca="1" si="829"/>
        <v>0.47449863830622485</v>
      </c>
      <c r="AX9546">
        <f t="shared" ca="1" si="830"/>
        <v>3.2557831676229032</v>
      </c>
    </row>
    <row r="9547" spans="1:50">
      <c r="A9547">
        <f t="shared" ca="1" si="826"/>
        <v>0.4481713321889067</v>
      </c>
      <c r="R9547">
        <f t="shared" ca="1" si="827"/>
        <v>-1.4777804899110851</v>
      </c>
      <c r="AH9547">
        <f t="shared" ca="1" si="828"/>
        <v>13.51673875023971</v>
      </c>
      <c r="AI9547">
        <f t="shared" ca="1" si="829"/>
        <v>0.3344858242908697</v>
      </c>
      <c r="AX9547">
        <f t="shared" ca="1" si="830"/>
        <v>0.55873865234037245</v>
      </c>
    </row>
    <row r="9548" spans="1:50">
      <c r="A9548">
        <f t="shared" ca="1" si="826"/>
        <v>0.10070240140841913</v>
      </c>
      <c r="R9548">
        <f t="shared" ca="1" si="827"/>
        <v>-1.3248474517400808</v>
      </c>
      <c r="AH9548">
        <f t="shared" ca="1" si="828"/>
        <v>7.6131822728976424</v>
      </c>
      <c r="AI9548">
        <f t="shared" ca="1" si="829"/>
        <v>0.11592108864072581</v>
      </c>
      <c r="AX9548">
        <f t="shared" ca="1" si="830"/>
        <v>2.9993323597635619</v>
      </c>
    </row>
    <row r="9549" spans="1:50">
      <c r="A9549">
        <f t="shared" ca="1" si="826"/>
        <v>0.61974578869683883</v>
      </c>
      <c r="R9549">
        <f t="shared" ca="1" si="827"/>
        <v>-1.425363832175776</v>
      </c>
      <c r="AH9549">
        <f t="shared" ca="1" si="828"/>
        <v>12.601232409050709</v>
      </c>
      <c r="AI9549">
        <f t="shared" ca="1" si="829"/>
        <v>0.3006660913390804</v>
      </c>
      <c r="AX9549">
        <f t="shared" ca="1" si="830"/>
        <v>0.76832586946379522</v>
      </c>
    </row>
    <row r="9550" spans="1:50">
      <c r="A9550">
        <f t="shared" ca="1" si="826"/>
        <v>0.35438203112784894</v>
      </c>
      <c r="R9550">
        <f t="shared" ca="1" si="827"/>
        <v>1.0224338197476519</v>
      </c>
      <c r="AH9550">
        <f t="shared" ca="1" si="828"/>
        <v>11.682264597729485</v>
      </c>
      <c r="AI9550">
        <f t="shared" ca="1" si="829"/>
        <v>0.26587557682079255</v>
      </c>
      <c r="AX9550">
        <f t="shared" ca="1" si="830"/>
        <v>1.7236076965355482</v>
      </c>
    </row>
    <row r="9551" spans="1:50">
      <c r="A9551">
        <f t="shared" ca="1" si="826"/>
        <v>0.92190082324098288</v>
      </c>
      <c r="R9551">
        <f t="shared" ca="1" si="827"/>
        <v>-0.59174039781473387</v>
      </c>
      <c r="AH9551">
        <f t="shared" ca="1" si="828"/>
        <v>24.259166719272631</v>
      </c>
      <c r="AI9551">
        <f t="shared" ca="1" si="829"/>
        <v>0.66870475100689919</v>
      </c>
      <c r="AX9551">
        <f t="shared" ca="1" si="830"/>
        <v>3.9118013947455541</v>
      </c>
    </row>
    <row r="9552" spans="1:50">
      <c r="A9552">
        <f t="shared" ca="1" si="826"/>
        <v>3.7321760920254965E-2</v>
      </c>
      <c r="R9552">
        <f t="shared" ca="1" si="827"/>
        <v>0.8951695653501589</v>
      </c>
      <c r="AH9552">
        <f t="shared" ca="1" si="828"/>
        <v>9.8388888395672875</v>
      </c>
      <c r="AI9552">
        <f t="shared" ca="1" si="829"/>
        <v>0.19360746719472344</v>
      </c>
      <c r="AX9552">
        <f t="shared" ca="1" si="830"/>
        <v>0.14038402258542892</v>
      </c>
    </row>
    <row r="9553" spans="1:50">
      <c r="A9553">
        <f t="shared" ca="1" si="826"/>
        <v>0.82388104192222988</v>
      </c>
      <c r="R9553">
        <f t="shared" ca="1" si="827"/>
        <v>5.8988863423455232E-2</v>
      </c>
      <c r="AH9553">
        <f t="shared" ca="1" si="828"/>
        <v>40.410742774513039</v>
      </c>
      <c r="AI9553">
        <f t="shared" ca="1" si="829"/>
        <v>0.95402307293172306</v>
      </c>
      <c r="AX9553">
        <f t="shared" ca="1" si="830"/>
        <v>2.1450215001596549</v>
      </c>
    </row>
    <row r="9554" spans="1:50">
      <c r="A9554">
        <f t="shared" ca="1" si="826"/>
        <v>0.82995446108533655</v>
      </c>
      <c r="R9554">
        <f t="shared" ca="1" si="827"/>
        <v>1.0889897618913984</v>
      </c>
      <c r="AH9554">
        <f t="shared" ca="1" si="828"/>
        <v>8.2742119887395305</v>
      </c>
      <c r="AI9554">
        <f t="shared" ca="1" si="829"/>
        <v>0.13692516806920196</v>
      </c>
      <c r="AX9554">
        <f t="shared" ca="1" si="830"/>
        <v>0.44504551708139389</v>
      </c>
    </row>
    <row r="9555" spans="1:50">
      <c r="A9555">
        <f t="shared" ca="1" si="826"/>
        <v>0.91421322993531784</v>
      </c>
      <c r="R9555">
        <f t="shared" ca="1" si="827"/>
        <v>-0.25123963760083884</v>
      </c>
      <c r="AH9555">
        <f t="shared" ca="1" si="828"/>
        <v>22.862885834019817</v>
      </c>
      <c r="AI9555">
        <f t="shared" ca="1" si="829"/>
        <v>0.63178851737127883</v>
      </c>
      <c r="AX9555">
        <f t="shared" ca="1" si="830"/>
        <v>2.3402992828969724</v>
      </c>
    </row>
    <row r="9556" spans="1:50">
      <c r="A9556">
        <f t="shared" ca="1" si="826"/>
        <v>0.17765031303313317</v>
      </c>
      <c r="R9556">
        <f t="shared" ca="1" si="827"/>
        <v>-0.33365977572936217</v>
      </c>
      <c r="AH9556">
        <f t="shared" ca="1" si="828"/>
        <v>22.103920770806106</v>
      </c>
      <c r="AI9556">
        <f t="shared" ca="1" si="829"/>
        <v>0.61090438181926843</v>
      </c>
      <c r="AX9556">
        <f t="shared" ca="1" si="830"/>
        <v>0.1735403457479166</v>
      </c>
    </row>
    <row r="9557" spans="1:50">
      <c r="A9557">
        <f t="shared" ca="1" si="826"/>
        <v>0.33839646761289777</v>
      </c>
      <c r="R9557">
        <f t="shared" ca="1" si="827"/>
        <v>1.787534254002344</v>
      </c>
      <c r="AH9557">
        <f t="shared" ca="1" si="828"/>
        <v>14.321298509694749</v>
      </c>
      <c r="AI9557">
        <f t="shared" ca="1" si="829"/>
        <v>0.36351512998284485</v>
      </c>
      <c r="AX9557">
        <f t="shared" ca="1" si="830"/>
        <v>1.646282010773457</v>
      </c>
    </row>
    <row r="9558" spans="1:50">
      <c r="A9558">
        <f t="shared" ca="1" si="826"/>
        <v>0.91522906924193248</v>
      </c>
      <c r="R9558">
        <f t="shared" ca="1" si="827"/>
        <v>-1.0578697939783682E-3</v>
      </c>
      <c r="AH9558">
        <f t="shared" ca="1" si="828"/>
        <v>21.273532148360282</v>
      </c>
      <c r="AI9558">
        <f t="shared" ca="1" si="829"/>
        <v>0.58739502238435481</v>
      </c>
      <c r="AX9558">
        <f t="shared" ca="1" si="830"/>
        <v>0.59430114693368641</v>
      </c>
    </row>
    <row r="9559" spans="1:50">
      <c r="A9559">
        <f t="shared" ca="1" si="826"/>
        <v>0.14432843155981723</v>
      </c>
      <c r="R9559">
        <f t="shared" ca="1" si="827"/>
        <v>-1.2837856077797771</v>
      </c>
      <c r="AH9559">
        <f t="shared" ca="1" si="828"/>
        <v>18.292194068891312</v>
      </c>
      <c r="AI9559">
        <f t="shared" ca="1" si="829"/>
        <v>0.4973075215175744</v>
      </c>
      <c r="AX9559">
        <f t="shared" ca="1" si="830"/>
        <v>6.0884678770883802</v>
      </c>
    </row>
    <row r="9560" spans="1:50">
      <c r="A9560">
        <f t="shared" ca="1" si="826"/>
        <v>0.86816702533155798</v>
      </c>
      <c r="R9560">
        <f t="shared" ca="1" si="827"/>
        <v>-0.5781697730486548</v>
      </c>
      <c r="AH9560">
        <f t="shared" ca="1" si="828"/>
        <v>1.0585157773844716</v>
      </c>
      <c r="AI9560">
        <f t="shared" ca="1" si="829"/>
        <v>2.2409113019437044E-3</v>
      </c>
      <c r="AX9560">
        <f t="shared" ca="1" si="830"/>
        <v>0.22926317321717715</v>
      </c>
    </row>
    <row r="9561" spans="1:50">
      <c r="A9561">
        <f t="shared" ca="1" si="826"/>
        <v>0.98797993970842912</v>
      </c>
      <c r="R9561">
        <f t="shared" ca="1" si="827"/>
        <v>0.65141476107062513</v>
      </c>
      <c r="AH9561">
        <f t="shared" ca="1" si="828"/>
        <v>27.936195447047478</v>
      </c>
      <c r="AI9561">
        <f t="shared" ca="1" si="829"/>
        <v>0.75659426432455579</v>
      </c>
      <c r="AX9561">
        <f t="shared" ca="1" si="830"/>
        <v>0.9721245379339033</v>
      </c>
    </row>
    <row r="9562" spans="1:50">
      <c r="A9562">
        <f t="shared" ca="1" si="826"/>
        <v>0.85374403136373245</v>
      </c>
      <c r="R9562">
        <f t="shared" ca="1" si="827"/>
        <v>0.26229018039754831</v>
      </c>
      <c r="AH9562">
        <f t="shared" ca="1" si="828"/>
        <v>24.313596075524796</v>
      </c>
      <c r="AI9562">
        <f t="shared" ca="1" si="829"/>
        <v>0.67010432671435238</v>
      </c>
      <c r="AX9562">
        <f t="shared" ca="1" si="830"/>
        <v>2.0873078754999397</v>
      </c>
    </row>
    <row r="9563" spans="1:50">
      <c r="A9563">
        <f t="shared" ca="1" si="826"/>
        <v>0.10534156549361917</v>
      </c>
      <c r="R9563">
        <f t="shared" ca="1" si="827"/>
        <v>1.1075940977732637</v>
      </c>
      <c r="AH9563">
        <f t="shared" ca="1" si="828"/>
        <v>24.88598716621372</v>
      </c>
      <c r="AI9563">
        <f t="shared" ca="1" si="829"/>
        <v>0.684643179692209</v>
      </c>
      <c r="AX9563">
        <f t="shared" ca="1" si="830"/>
        <v>1.8400630648232408</v>
      </c>
    </row>
    <row r="9564" spans="1:50">
      <c r="A9564">
        <f t="shared" ca="1" si="826"/>
        <v>0.58793131756938544</v>
      </c>
      <c r="R9564">
        <f t="shared" ca="1" si="827"/>
        <v>0.38083656254464349</v>
      </c>
      <c r="AH9564">
        <f t="shared" ca="1" si="828"/>
        <v>32.091189276874687</v>
      </c>
      <c r="AI9564">
        <f t="shared" ca="1" si="829"/>
        <v>0.83963724924163596</v>
      </c>
      <c r="AX9564">
        <f t="shared" ca="1" si="830"/>
        <v>0.55073164633913718</v>
      </c>
    </row>
    <row r="9565" spans="1:50">
      <c r="A9565">
        <f t="shared" ca="1" si="826"/>
        <v>0.83568301815949453</v>
      </c>
      <c r="R9565">
        <f t="shared" ca="1" si="827"/>
        <v>0.32277869701229961</v>
      </c>
      <c r="AH9565">
        <f t="shared" ca="1" si="828"/>
        <v>17.546044965465505</v>
      </c>
      <c r="AI9565">
        <f t="shared" ca="1" si="829"/>
        <v>0.47337040130820651</v>
      </c>
      <c r="AX9565">
        <f t="shared" ca="1" si="830"/>
        <v>2.4454933763476525</v>
      </c>
    </row>
    <row r="9566" spans="1:50">
      <c r="A9566">
        <f t="shared" ca="1" si="826"/>
        <v>0.52846757000215949</v>
      </c>
      <c r="R9566">
        <f t="shared" ca="1" si="827"/>
        <v>6.622831472319618E-2</v>
      </c>
      <c r="AH9566">
        <f t="shared" ca="1" si="828"/>
        <v>30.973471546477917</v>
      </c>
      <c r="AI9566">
        <f t="shared" ca="1" si="829"/>
        <v>0.8189956075036573</v>
      </c>
      <c r="AX9566">
        <f t="shared" ca="1" si="830"/>
        <v>1.4719829186722466</v>
      </c>
    </row>
    <row r="9567" spans="1:50">
      <c r="A9567">
        <f t="shared" ca="1" si="826"/>
        <v>2.5878099543731659E-2</v>
      </c>
      <c r="R9567">
        <f t="shared" ca="1" si="827"/>
        <v>0.24117055731780723</v>
      </c>
      <c r="AH9567">
        <f t="shared" ca="1" si="828"/>
        <v>11.85395571190503</v>
      </c>
      <c r="AI9567">
        <f t="shared" ca="1" si="829"/>
        <v>0.27243965258534852</v>
      </c>
      <c r="AX9567">
        <f t="shared" ca="1" si="830"/>
        <v>2.6168534265485697</v>
      </c>
    </row>
    <row r="9568" spans="1:50">
      <c r="A9568">
        <f t="shared" ca="1" si="826"/>
        <v>0.45047807517672955</v>
      </c>
      <c r="R9568">
        <f t="shared" ca="1" si="827"/>
        <v>0.67710759610482019</v>
      </c>
      <c r="AH9568">
        <f t="shared" ca="1" si="828"/>
        <v>26.537374588479448</v>
      </c>
      <c r="AI9568">
        <f t="shared" ca="1" si="829"/>
        <v>0.72475260439933509</v>
      </c>
      <c r="AX9568">
        <f t="shared" ca="1" si="830"/>
        <v>0.1922824193374422</v>
      </c>
    </row>
    <row r="9569" spans="1:50">
      <c r="A9569">
        <f t="shared" ca="1" si="826"/>
        <v>0.28495681199965195</v>
      </c>
      <c r="R9569">
        <f t="shared" ca="1" si="827"/>
        <v>-0.75345827928923237</v>
      </c>
      <c r="AH9569">
        <f t="shared" ca="1" si="828"/>
        <v>11.450750200993468</v>
      </c>
      <c r="AI9569">
        <f t="shared" ca="1" si="829"/>
        <v>0.2569776699668973</v>
      </c>
      <c r="AX9569">
        <f t="shared" ca="1" si="830"/>
        <v>2.5815227781381491</v>
      </c>
    </row>
    <row r="9570" spans="1:50">
      <c r="A9570">
        <f t="shared" ca="1" si="826"/>
        <v>0.97875943261533693</v>
      </c>
      <c r="R9570">
        <f t="shared" ca="1" si="827"/>
        <v>1.5749419502292548</v>
      </c>
      <c r="AH9570">
        <f t="shared" ca="1" si="828"/>
        <v>37.180089784268901</v>
      </c>
      <c r="AI9570">
        <f t="shared" ca="1" si="829"/>
        <v>0.91782495103029671</v>
      </c>
      <c r="AX9570">
        <f t="shared" ca="1" si="830"/>
        <v>0.72607224637096757</v>
      </c>
    </row>
    <row r="9571" spans="1:50">
      <c r="A9571">
        <f t="shared" ca="1" si="826"/>
        <v>0.20162031321418672</v>
      </c>
      <c r="R9571">
        <f t="shared" ca="1" si="827"/>
        <v>1.5051827102006747</v>
      </c>
      <c r="AH9571">
        <f t="shared" ca="1" si="828"/>
        <v>31.740335333001319</v>
      </c>
      <c r="AI9571">
        <f t="shared" ca="1" si="829"/>
        <v>0.83329232312437995</v>
      </c>
      <c r="AX9571">
        <f t="shared" ca="1" si="830"/>
        <v>1.6472543547951115</v>
      </c>
    </row>
    <row r="9572" spans="1:50">
      <c r="A9572">
        <f t="shared" ca="1" si="826"/>
        <v>0.91367460843539372</v>
      </c>
      <c r="R9572">
        <f t="shared" ca="1" si="827"/>
        <v>0.83801042498937139</v>
      </c>
      <c r="AH9572">
        <f t="shared" ca="1" si="828"/>
        <v>20.260222213931758</v>
      </c>
      <c r="AI9572">
        <f t="shared" ca="1" si="829"/>
        <v>0.557772808617641</v>
      </c>
      <c r="AX9572">
        <f t="shared" ca="1" si="830"/>
        <v>3.1706767333824306</v>
      </c>
    </row>
    <row r="9573" spans="1:50">
      <c r="A9573">
        <f t="shared" ca="1" si="826"/>
        <v>0.23534864740982642</v>
      </c>
      <c r="R9573">
        <f t="shared" ca="1" si="827"/>
        <v>0.42130170083165219</v>
      </c>
      <c r="AH9573">
        <f t="shared" ca="1" si="828"/>
        <v>4.5235597004451247</v>
      </c>
      <c r="AI9573">
        <f t="shared" ca="1" si="829"/>
        <v>4.0925184726982367E-2</v>
      </c>
      <c r="AX9573">
        <f t="shared" ca="1" si="830"/>
        <v>0.97103857662079496</v>
      </c>
    </row>
    <row r="9574" spans="1:50">
      <c r="A9574">
        <f t="shared" ca="1" si="826"/>
        <v>8.5859759440134797E-2</v>
      </c>
      <c r="R9574">
        <f t="shared" ca="1" si="827"/>
        <v>1.3206562530609485</v>
      </c>
      <c r="AH9574">
        <f t="shared" ca="1" si="828"/>
        <v>12.103408115408911</v>
      </c>
      <c r="AI9574">
        <f t="shared" ca="1" si="829"/>
        <v>0.28192416176637236</v>
      </c>
      <c r="AX9574">
        <f t="shared" ca="1" si="830"/>
        <v>2.6474629354117418</v>
      </c>
    </row>
    <row r="9575" spans="1:50">
      <c r="A9575">
        <f t="shared" ca="1" si="826"/>
        <v>0.7696182046518365</v>
      </c>
      <c r="R9575">
        <f t="shared" ca="1" si="827"/>
        <v>1.7296867291543347</v>
      </c>
      <c r="AH9575">
        <f t="shared" ca="1" si="828"/>
        <v>12.786758955207276</v>
      </c>
      <c r="AI9575">
        <f t="shared" ca="1" si="829"/>
        <v>0.30758734547107713</v>
      </c>
      <c r="AX9575">
        <f t="shared" ca="1" si="830"/>
        <v>10.79145822585004</v>
      </c>
    </row>
    <row r="9576" spans="1:50">
      <c r="A9576">
        <f t="shared" ca="1" si="826"/>
        <v>0.77933641387140362</v>
      </c>
      <c r="R9576">
        <f t="shared" ca="1" si="827"/>
        <v>-0.88456994001577494</v>
      </c>
      <c r="AH9576">
        <f t="shared" ca="1" si="828"/>
        <v>23.191208482677734</v>
      </c>
      <c r="AI9576">
        <f t="shared" ca="1" si="829"/>
        <v>0.6406443486903749</v>
      </c>
      <c r="AX9576">
        <f t="shared" ca="1" si="830"/>
        <v>2.0687285237766231</v>
      </c>
    </row>
    <row r="9577" spans="1:50">
      <c r="A9577">
        <f t="shared" ca="1" si="826"/>
        <v>0.44320730846453482</v>
      </c>
      <c r="R9577">
        <f t="shared" ca="1" si="827"/>
        <v>0.94717308893924856</v>
      </c>
      <c r="AH9577">
        <f t="shared" ca="1" si="828"/>
        <v>11.514350329116859</v>
      </c>
      <c r="AI9577">
        <f t="shared" ca="1" si="829"/>
        <v>0.25942738470502635</v>
      </c>
      <c r="AX9577">
        <f t="shared" ca="1" si="830"/>
        <v>0.75739643256797462</v>
      </c>
    </row>
    <row r="9578" spans="1:50">
      <c r="A9578">
        <f t="shared" ca="1" si="826"/>
        <v>0.91974314070081331</v>
      </c>
      <c r="R9578">
        <f t="shared" ca="1" si="827"/>
        <v>-1.6659939671069461</v>
      </c>
      <c r="AH9578">
        <f t="shared" ca="1" si="828"/>
        <v>13.66497526255673</v>
      </c>
      <c r="AI9578">
        <f t="shared" ca="1" si="829"/>
        <v>0.3398829886646928</v>
      </c>
      <c r="AX9578">
        <f t="shared" ca="1" si="830"/>
        <v>1.3527246500147256</v>
      </c>
    </row>
    <row r="9579" spans="1:50">
      <c r="A9579">
        <f t="shared" ca="1" si="826"/>
        <v>0.36388029700706415</v>
      </c>
      <c r="R9579">
        <f t="shared" ca="1" si="827"/>
        <v>-2.0045481532866321</v>
      </c>
      <c r="AH9579">
        <f t="shared" ca="1" si="828"/>
        <v>20.355028870666473</v>
      </c>
      <c r="AI9579">
        <f t="shared" ca="1" si="829"/>
        <v>0.56058784337049083</v>
      </c>
      <c r="AX9579">
        <f t="shared" ca="1" si="830"/>
        <v>2.5469289997285269</v>
      </c>
    </row>
    <row r="9580" spans="1:50">
      <c r="A9580">
        <f t="shared" ca="1" si="826"/>
        <v>0.86485718185920701</v>
      </c>
      <c r="R9580">
        <f t="shared" ca="1" si="827"/>
        <v>-0.33171259868736724</v>
      </c>
      <c r="AH9580">
        <f t="shared" ca="1" si="828"/>
        <v>34.840003408974347</v>
      </c>
      <c r="AI9580">
        <f t="shared" ca="1" si="829"/>
        <v>0.88508725168004532</v>
      </c>
      <c r="AX9580">
        <f t="shared" ca="1" si="830"/>
        <v>1.103475406255229</v>
      </c>
    </row>
    <row r="9581" spans="1:50">
      <c r="A9581">
        <f t="shared" ca="1" si="826"/>
        <v>0.5443967723005666</v>
      </c>
      <c r="R9581">
        <f t="shared" ca="1" si="827"/>
        <v>-0.31254761043415968</v>
      </c>
      <c r="AH9581">
        <f t="shared" ca="1" si="828"/>
        <v>6.4179201380975428</v>
      </c>
      <c r="AI9581">
        <f t="shared" ca="1" si="829"/>
        <v>8.2379397797995968E-2</v>
      </c>
      <c r="AX9581">
        <f t="shared" ca="1" si="830"/>
        <v>3.3350108473111542</v>
      </c>
    </row>
    <row r="9582" spans="1:50">
      <c r="A9582">
        <f t="shared" ca="1" si="826"/>
        <v>0.94571547783244336</v>
      </c>
      <c r="R9582">
        <f t="shared" ca="1" si="827"/>
        <v>-3.8093949821484757E-2</v>
      </c>
      <c r="AH9582">
        <f t="shared" ca="1" si="828"/>
        <v>3.6536894905294242</v>
      </c>
      <c r="AI9582">
        <f t="shared" ca="1" si="829"/>
        <v>2.6698893786410327E-2</v>
      </c>
      <c r="AX9582">
        <f t="shared" ca="1" si="830"/>
        <v>5.9419688917386821</v>
      </c>
    </row>
    <row r="9583" spans="1:50">
      <c r="A9583">
        <f t="shared" ca="1" si="826"/>
        <v>0.59965050012486865</v>
      </c>
      <c r="R9583">
        <f t="shared" ca="1" si="827"/>
        <v>0.57991663138308203</v>
      </c>
      <c r="AH9583">
        <f t="shared" ca="1" si="828"/>
        <v>28.694193228148951</v>
      </c>
      <c r="AI9583">
        <f t="shared" ca="1" si="829"/>
        <v>0.773031298900273</v>
      </c>
      <c r="AX9583">
        <f t="shared" ca="1" si="830"/>
        <v>2.3926188732323967</v>
      </c>
    </row>
    <row r="9584" spans="1:50">
      <c r="A9584">
        <f t="shared" ca="1" si="826"/>
        <v>0.48844333932219164</v>
      </c>
      <c r="R9584">
        <f t="shared" ca="1" si="827"/>
        <v>1.1693556780101333</v>
      </c>
      <c r="AH9584">
        <f t="shared" ca="1" si="828"/>
        <v>23.232531535789047</v>
      </c>
      <c r="AI9584">
        <f t="shared" ca="1" si="829"/>
        <v>0.64175131600873603</v>
      </c>
      <c r="AX9584">
        <f t="shared" ca="1" si="830"/>
        <v>1.8129216800330092</v>
      </c>
    </row>
    <row r="9585" spans="1:50">
      <c r="A9585">
        <f t="shared" ca="1" si="826"/>
        <v>0.7500888104964919</v>
      </c>
      <c r="R9585">
        <f t="shared" ca="1" si="827"/>
        <v>-0.54929643214463486</v>
      </c>
      <c r="AH9585">
        <f t="shared" ca="1" si="828"/>
        <v>30.964889694142748</v>
      </c>
      <c r="AI9585">
        <f t="shared" ca="1" si="829"/>
        <v>0.81883228782192352</v>
      </c>
      <c r="AX9585">
        <f t="shared" ca="1" si="830"/>
        <v>1.9479614871851254</v>
      </c>
    </row>
    <row r="9586" spans="1:50">
      <c r="A9586">
        <f t="shared" ca="1" si="826"/>
        <v>0.14739997858664144</v>
      </c>
      <c r="R9586">
        <f t="shared" ca="1" si="827"/>
        <v>0.36615457906504439</v>
      </c>
      <c r="AH9586">
        <f t="shared" ca="1" si="828"/>
        <v>40.506492153232735</v>
      </c>
      <c r="AI9586">
        <f t="shared" ca="1" si="829"/>
        <v>0.95493665438168418</v>
      </c>
      <c r="AX9586">
        <f t="shared" ca="1" si="830"/>
        <v>1.23358843747717</v>
      </c>
    </row>
    <row r="9587" spans="1:50">
      <c r="A9587">
        <f t="shared" ca="1" si="826"/>
        <v>0.5983908991553929</v>
      </c>
      <c r="R9587">
        <f t="shared" ca="1" si="827"/>
        <v>0.46029039157023299</v>
      </c>
      <c r="AH9587">
        <f t="shared" ca="1" si="828"/>
        <v>20.823827630276082</v>
      </c>
      <c r="AI9587">
        <f t="shared" ca="1" si="829"/>
        <v>0.57437548292607932</v>
      </c>
      <c r="AX9587">
        <f t="shared" ca="1" si="830"/>
        <v>0.34858740657578746</v>
      </c>
    </row>
    <row r="9588" spans="1:50">
      <c r="A9588">
        <f t="shared" ca="1" si="826"/>
        <v>0.29027947572216661</v>
      </c>
      <c r="R9588">
        <f t="shared" ca="1" si="827"/>
        <v>-0.11312614028283259</v>
      </c>
      <c r="AH9588">
        <f t="shared" ca="1" si="828"/>
        <v>11.710493785952018</v>
      </c>
      <c r="AI9588">
        <f t="shared" ca="1" si="829"/>
        <v>0.2669568569421904</v>
      </c>
      <c r="AX9588">
        <f t="shared" ca="1" si="830"/>
        <v>2.1540709531033184</v>
      </c>
    </row>
    <row r="9589" spans="1:50">
      <c r="A9589">
        <f t="shared" ca="1" si="826"/>
        <v>0.37667695014259661</v>
      </c>
      <c r="R9589">
        <f t="shared" ca="1" si="827"/>
        <v>4.0706547470435984E-2</v>
      </c>
      <c r="AH9589">
        <f t="shared" ca="1" si="828"/>
        <v>32.68839036145858</v>
      </c>
      <c r="AI9589">
        <f t="shared" ca="1" si="829"/>
        <v>0.85015408586137986</v>
      </c>
      <c r="AX9589">
        <f t="shared" ca="1" si="830"/>
        <v>2.7180924415681877</v>
      </c>
    </row>
    <row r="9590" spans="1:50">
      <c r="A9590">
        <f t="shared" ca="1" si="826"/>
        <v>0.62736615380341398</v>
      </c>
      <c r="R9590">
        <f t="shared" ca="1" si="827"/>
        <v>0.52052551996681362</v>
      </c>
      <c r="AH9590">
        <f t="shared" ca="1" si="828"/>
        <v>11.77802184506556</v>
      </c>
      <c r="AI9590">
        <f t="shared" ca="1" si="829"/>
        <v>0.26954019296185705</v>
      </c>
      <c r="AX9590">
        <f t="shared" ca="1" si="830"/>
        <v>3.5906601920189956</v>
      </c>
    </row>
    <row r="9591" spans="1:50">
      <c r="A9591">
        <f t="shared" ca="1" si="826"/>
        <v>0.70374659498681291</v>
      </c>
      <c r="R9591">
        <f t="shared" ca="1" si="827"/>
        <v>-1.6869509701980532</v>
      </c>
      <c r="AH9591">
        <f t="shared" ca="1" si="828"/>
        <v>13.756376774473999</v>
      </c>
      <c r="AI9591">
        <f t="shared" ca="1" si="829"/>
        <v>0.3431998877430561</v>
      </c>
      <c r="AX9591">
        <f t="shared" ca="1" si="830"/>
        <v>0.86468784448894054</v>
      </c>
    </row>
    <row r="9592" spans="1:50">
      <c r="A9592">
        <f t="shared" ca="1" si="826"/>
        <v>1.1680573345619782E-2</v>
      </c>
      <c r="R9592">
        <f t="shared" ca="1" si="827"/>
        <v>0.3236545244666757</v>
      </c>
      <c r="AH9592">
        <f t="shared" ca="1" si="828"/>
        <v>22.233206573435542</v>
      </c>
      <c r="AI9592">
        <f t="shared" ca="1" si="829"/>
        <v>0.61450259140324837</v>
      </c>
      <c r="AX9592">
        <f t="shared" ca="1" si="830"/>
        <v>0.25511376733876351</v>
      </c>
    </row>
    <row r="9593" spans="1:50">
      <c r="A9593">
        <f t="shared" ca="1" si="826"/>
        <v>0.24623563822924566</v>
      </c>
      <c r="R9593">
        <f t="shared" ca="1" si="827"/>
        <v>-0.52963180821739597</v>
      </c>
      <c r="AH9593">
        <f t="shared" ca="1" si="828"/>
        <v>9.5521758326956192</v>
      </c>
      <c r="AI9593">
        <f t="shared" ca="1" si="829"/>
        <v>0.18248812627746847</v>
      </c>
      <c r="AX9593">
        <f t="shared" ca="1" si="830"/>
        <v>1.0330541482317335</v>
      </c>
    </row>
    <row r="9594" spans="1:50">
      <c r="A9594">
        <f t="shared" ca="1" si="826"/>
        <v>0.66203040947447489</v>
      </c>
      <c r="R9594">
        <f t="shared" ca="1" si="827"/>
        <v>0.16468583478878973</v>
      </c>
      <c r="AH9594">
        <f t="shared" ca="1" si="828"/>
        <v>27.012757685822034</v>
      </c>
      <c r="AI9594">
        <f t="shared" ca="1" si="829"/>
        <v>0.73579334539463304</v>
      </c>
      <c r="AX9594">
        <f t="shared" ca="1" si="830"/>
        <v>3.471780208675423</v>
      </c>
    </row>
    <row r="9595" spans="1:50">
      <c r="A9595">
        <f t="shared" ca="1" si="826"/>
        <v>0.71579957211787437</v>
      </c>
      <c r="R9595">
        <f t="shared" ca="1" si="827"/>
        <v>0.33528215959982255</v>
      </c>
      <c r="AH9595">
        <f t="shared" ca="1" si="828"/>
        <v>17.903020207326129</v>
      </c>
      <c r="AI9595">
        <f t="shared" ca="1" si="829"/>
        <v>0.48489194409434255</v>
      </c>
      <c r="AX9595">
        <f t="shared" ca="1" si="830"/>
        <v>2.0786992376030358</v>
      </c>
    </row>
    <row r="9596" spans="1:50">
      <c r="A9596">
        <f t="shared" ca="1" si="826"/>
        <v>0.50330724384615855</v>
      </c>
      <c r="R9596">
        <f t="shared" ca="1" si="827"/>
        <v>1.9413033534575692</v>
      </c>
      <c r="AH9596">
        <f t="shared" ca="1" si="828"/>
        <v>24.131856873134868</v>
      </c>
      <c r="AI9596">
        <f t="shared" ca="1" si="829"/>
        <v>0.66541958558401015</v>
      </c>
      <c r="AX9596">
        <f t="shared" ca="1" si="830"/>
        <v>3.0499453987427119</v>
      </c>
    </row>
    <row r="9597" spans="1:50">
      <c r="A9597">
        <f t="shared" ca="1" si="826"/>
        <v>0.23898787139197109</v>
      </c>
      <c r="R9597">
        <f t="shared" ca="1" si="827"/>
        <v>-1.3391846894605288</v>
      </c>
      <c r="AH9597">
        <f t="shared" ca="1" si="828"/>
        <v>18.548971051115714</v>
      </c>
      <c r="AI9597">
        <f t="shared" ca="1" si="829"/>
        <v>0.50541638902822128</v>
      </c>
      <c r="AX9597">
        <f t="shared" ca="1" si="830"/>
        <v>4.2435846922345899</v>
      </c>
    </row>
    <row r="9598" spans="1:50">
      <c r="A9598">
        <f t="shared" ca="1" si="826"/>
        <v>0.29775109255587162</v>
      </c>
      <c r="R9598">
        <f t="shared" ca="1" si="827"/>
        <v>-0.14301848880031606</v>
      </c>
      <c r="AH9598">
        <f t="shared" ca="1" si="828"/>
        <v>23.920905075538194</v>
      </c>
      <c r="AI9598">
        <f t="shared" ca="1" si="829"/>
        <v>0.65994040396045517</v>
      </c>
      <c r="AX9598">
        <f t="shared" ca="1" si="830"/>
        <v>9.1044960288582857E-3</v>
      </c>
    </row>
    <row r="9599" spans="1:50">
      <c r="A9599">
        <f t="shared" ca="1" si="826"/>
        <v>5.5771066373046185E-2</v>
      </c>
      <c r="R9599">
        <f t="shared" ca="1" si="827"/>
        <v>-0.60606904070160839</v>
      </c>
      <c r="AH9599">
        <f t="shared" ca="1" si="828"/>
        <v>27.347810953258019</v>
      </c>
      <c r="AI9599">
        <f t="shared" ca="1" si="829"/>
        <v>0.74343916569533131</v>
      </c>
      <c r="AX9599">
        <f t="shared" ca="1" si="830"/>
        <v>4.1152348365865654</v>
      </c>
    </row>
    <row r="9600" spans="1:50">
      <c r="A9600">
        <f t="shared" ca="1" si="826"/>
        <v>8.3987471131186431E-2</v>
      </c>
      <c r="R9600">
        <f t="shared" ca="1" si="827"/>
        <v>-1.5262623763148291</v>
      </c>
      <c r="AH9600">
        <f t="shared" ca="1" si="828"/>
        <v>16.1098149073893</v>
      </c>
      <c r="AI9600">
        <f t="shared" ca="1" si="829"/>
        <v>0.42572767719429361</v>
      </c>
      <c r="AX9600">
        <f t="shared" ca="1" si="830"/>
        <v>2.7687882854184394</v>
      </c>
    </row>
    <row r="9601" spans="1:50">
      <c r="A9601">
        <f t="shared" ca="1" si="826"/>
        <v>0.28414757737526175</v>
      </c>
      <c r="R9601">
        <f t="shared" ca="1" si="827"/>
        <v>0.76587698340888199</v>
      </c>
      <c r="AH9601">
        <f t="shared" ca="1" si="828"/>
        <v>3.4591030689031927</v>
      </c>
      <c r="AI9601">
        <f t="shared" ca="1" si="829"/>
        <v>2.393078808259097E-2</v>
      </c>
      <c r="AX9601">
        <f t="shared" ca="1" si="830"/>
        <v>1.6555120415090483</v>
      </c>
    </row>
    <row r="9602" spans="1:50">
      <c r="A9602">
        <f t="shared" ca="1" si="826"/>
        <v>0.44279786213054007</v>
      </c>
      <c r="R9602">
        <f t="shared" ca="1" si="827"/>
        <v>0.64572071761441407</v>
      </c>
      <c r="AH9602">
        <f t="shared" ca="1" si="828"/>
        <v>41.803833193171215</v>
      </c>
      <c r="AI9602">
        <f t="shared" ca="1" si="829"/>
        <v>0.96641142483731901</v>
      </c>
      <c r="AX9602">
        <f t="shared" ca="1" si="830"/>
        <v>2.5018124224205547</v>
      </c>
    </row>
    <row r="9603" spans="1:50">
      <c r="A9603">
        <f t="shared" ref="A9603:A9666" ca="1" si="831">RAND()</f>
        <v>0.54253395782376213</v>
      </c>
      <c r="R9603">
        <f t="shared" ref="R9603:R9666" ca="1" si="832">_xlfn.NORM.INV(RAND(),0,1)</f>
        <v>-0.14529486148770163</v>
      </c>
      <c r="AH9603">
        <f t="shared" ref="AH9603:AH9666" ca="1" si="833">IF(AI9603&lt;$AL$4,$AL$1+SQRT(AI9603*($AL$2-$AL$1)*($AL$3-$AL$1)),$AL$2-SQRT((1-AI9603)*($AL$2-$AL$1)*($AL$2-$AL$3)))</f>
        <v>25.139805829135497</v>
      </c>
      <c r="AI9603">
        <f t="shared" ref="AI9603:AI9666" ca="1" si="834">RAND()</f>
        <v>0.69098537289345729</v>
      </c>
      <c r="AX9603">
        <f t="shared" ref="AX9603:AX9666" ca="1" si="835">-LN(1-RAND())/$AW$2</f>
        <v>7.6574471084352558E-2</v>
      </c>
    </row>
    <row r="9604" spans="1:50">
      <c r="A9604">
        <f t="shared" ca="1" si="831"/>
        <v>0.94864291862991101</v>
      </c>
      <c r="R9604">
        <f t="shared" ca="1" si="832"/>
        <v>-1.0577749232292033</v>
      </c>
      <c r="AH9604">
        <f t="shared" ca="1" si="833"/>
        <v>13.848630649350937</v>
      </c>
      <c r="AI9604">
        <f t="shared" ca="1" si="834"/>
        <v>0.34653924703647587</v>
      </c>
      <c r="AX9604">
        <f t="shared" ca="1" si="835"/>
        <v>1.6821618047186668</v>
      </c>
    </row>
    <row r="9605" spans="1:50">
      <c r="A9605">
        <f t="shared" ca="1" si="831"/>
        <v>0.2560597039220649</v>
      </c>
      <c r="R9605">
        <f t="shared" ca="1" si="832"/>
        <v>1.8703778450827473</v>
      </c>
      <c r="AH9605">
        <f t="shared" ca="1" si="833"/>
        <v>35.816895317713538</v>
      </c>
      <c r="AI9605">
        <f t="shared" ca="1" si="834"/>
        <v>0.89941977078565194</v>
      </c>
      <c r="AX9605">
        <f t="shared" ca="1" si="835"/>
        <v>0.52107436888345393</v>
      </c>
    </row>
    <row r="9606" spans="1:50">
      <c r="A9606">
        <f t="shared" ca="1" si="831"/>
        <v>0.34556593114946099</v>
      </c>
      <c r="R9606">
        <f t="shared" ca="1" si="832"/>
        <v>1.7669778249903776</v>
      </c>
      <c r="AH9606">
        <f t="shared" ca="1" si="833"/>
        <v>12.371349915799662</v>
      </c>
      <c r="AI9606">
        <f t="shared" ca="1" si="834"/>
        <v>0.29204234642040494</v>
      </c>
      <c r="AX9606">
        <f t="shared" ca="1" si="835"/>
        <v>0.47370496382525207</v>
      </c>
    </row>
    <row r="9607" spans="1:50">
      <c r="A9607">
        <f t="shared" ca="1" si="831"/>
        <v>0.72653680690045153</v>
      </c>
      <c r="R9607">
        <f t="shared" ca="1" si="832"/>
        <v>0.12554266938540384</v>
      </c>
      <c r="AH9607">
        <f t="shared" ca="1" si="833"/>
        <v>31.123885487136594</v>
      </c>
      <c r="AI9607">
        <f t="shared" ca="1" si="834"/>
        <v>0.82184615044863374</v>
      </c>
      <c r="AX9607">
        <f t="shared" ca="1" si="835"/>
        <v>1.494745548918909</v>
      </c>
    </row>
    <row r="9608" spans="1:50">
      <c r="A9608">
        <f t="shared" ca="1" si="831"/>
        <v>0.50843016883393888</v>
      </c>
      <c r="R9608">
        <f t="shared" ca="1" si="832"/>
        <v>2.3592726391847898</v>
      </c>
      <c r="AH9608">
        <f t="shared" ca="1" si="833"/>
        <v>15.480022072156146</v>
      </c>
      <c r="AI9608">
        <f t="shared" ca="1" si="834"/>
        <v>0.40418556193058652</v>
      </c>
      <c r="AX9608">
        <f t="shared" ca="1" si="835"/>
        <v>4.2667562104551617</v>
      </c>
    </row>
    <row r="9609" spans="1:50">
      <c r="A9609">
        <f t="shared" ca="1" si="831"/>
        <v>0.21706728994500624</v>
      </c>
      <c r="R9609">
        <f t="shared" ca="1" si="832"/>
        <v>0.24675596604193242</v>
      </c>
      <c r="AH9609">
        <f t="shared" ca="1" si="833"/>
        <v>13.066190066510067</v>
      </c>
      <c r="AI9609">
        <f t="shared" ca="1" si="834"/>
        <v>0.31794684189842026</v>
      </c>
      <c r="AX9609">
        <f t="shared" ca="1" si="835"/>
        <v>0.48964187224199202</v>
      </c>
    </row>
    <row r="9610" spans="1:50">
      <c r="A9610">
        <f t="shared" ca="1" si="831"/>
        <v>0.5840625196145306</v>
      </c>
      <c r="R9610">
        <f t="shared" ca="1" si="832"/>
        <v>-1.1030387792084597</v>
      </c>
      <c r="AH9610">
        <f t="shared" ca="1" si="833"/>
        <v>15.094007880410722</v>
      </c>
      <c r="AI9610">
        <f t="shared" ca="1" si="834"/>
        <v>0.39078585707358549</v>
      </c>
      <c r="AX9610">
        <f t="shared" ca="1" si="835"/>
        <v>0.49601048805798031</v>
      </c>
    </row>
    <row r="9611" spans="1:50">
      <c r="A9611">
        <f t="shared" ca="1" si="831"/>
        <v>0.88533460320828961</v>
      </c>
      <c r="R9611">
        <f t="shared" ca="1" si="832"/>
        <v>1.0179643490392358E-3</v>
      </c>
      <c r="AH9611">
        <f t="shared" ca="1" si="833"/>
        <v>41.918255895995507</v>
      </c>
      <c r="AI9611">
        <f t="shared" ca="1" si="834"/>
        <v>0.96734270611869433</v>
      </c>
      <c r="AX9611">
        <f t="shared" ca="1" si="835"/>
        <v>0.49453545528541976</v>
      </c>
    </row>
    <row r="9612" spans="1:50">
      <c r="A9612">
        <f t="shared" ca="1" si="831"/>
        <v>0.20639075180537003</v>
      </c>
      <c r="R9612">
        <f t="shared" ca="1" si="832"/>
        <v>2.3195906148296617</v>
      </c>
      <c r="AH9612">
        <f t="shared" ca="1" si="833"/>
        <v>9.42969472558846</v>
      </c>
      <c r="AI9612">
        <f t="shared" ca="1" si="834"/>
        <v>0.17783828523558165</v>
      </c>
      <c r="AX9612">
        <f t="shared" ca="1" si="835"/>
        <v>0.64112288811738494</v>
      </c>
    </row>
    <row r="9613" spans="1:50">
      <c r="A9613">
        <f t="shared" ca="1" si="831"/>
        <v>0.41718867400094384</v>
      </c>
      <c r="R9613">
        <f t="shared" ca="1" si="832"/>
        <v>1.9743174264497028</v>
      </c>
      <c r="AH9613">
        <f t="shared" ca="1" si="833"/>
        <v>32.294662349574807</v>
      </c>
      <c r="AI9613">
        <f t="shared" ca="1" si="834"/>
        <v>0.84326050934221797</v>
      </c>
      <c r="AX9613">
        <f t="shared" ca="1" si="835"/>
        <v>0.11811252154625787</v>
      </c>
    </row>
    <row r="9614" spans="1:50">
      <c r="A9614">
        <f t="shared" ca="1" si="831"/>
        <v>0.76035953995853711</v>
      </c>
      <c r="R9614">
        <f t="shared" ca="1" si="832"/>
        <v>-1.3347175132037699</v>
      </c>
      <c r="AH9614">
        <f t="shared" ca="1" si="833"/>
        <v>3.6765937293570783</v>
      </c>
      <c r="AI9614">
        <f t="shared" ca="1" si="834"/>
        <v>2.7034682901495577E-2</v>
      </c>
      <c r="AX9614">
        <f t="shared" ca="1" si="835"/>
        <v>1.3396904064380171</v>
      </c>
    </row>
    <row r="9615" spans="1:50">
      <c r="A9615">
        <f t="shared" ca="1" si="831"/>
        <v>0.18241291671726101</v>
      </c>
      <c r="R9615">
        <f t="shared" ca="1" si="832"/>
        <v>-1.1372036244647699</v>
      </c>
      <c r="AH9615">
        <f t="shared" ca="1" si="833"/>
        <v>33.908958921451372</v>
      </c>
      <c r="AI9615">
        <f t="shared" ca="1" si="834"/>
        <v>0.87053919850423023</v>
      </c>
      <c r="AX9615">
        <f t="shared" ca="1" si="835"/>
        <v>0.99300841332534817</v>
      </c>
    </row>
    <row r="9616" spans="1:50">
      <c r="A9616">
        <f t="shared" ca="1" si="831"/>
        <v>0.52956314533826454</v>
      </c>
      <c r="R9616">
        <f t="shared" ca="1" si="832"/>
        <v>-0.54749616937150958</v>
      </c>
      <c r="AH9616">
        <f t="shared" ca="1" si="833"/>
        <v>22.440305450948934</v>
      </c>
      <c r="AI9616">
        <f t="shared" ca="1" si="834"/>
        <v>0.62023161818150241</v>
      </c>
      <c r="AX9616">
        <f t="shared" ca="1" si="835"/>
        <v>0.6267824956913306</v>
      </c>
    </row>
    <row r="9617" spans="1:50">
      <c r="A9617">
        <f t="shared" ca="1" si="831"/>
        <v>0.91007369873903854</v>
      </c>
      <c r="R9617">
        <f t="shared" ca="1" si="832"/>
        <v>9.7323778519464624E-2</v>
      </c>
      <c r="AH9617">
        <f t="shared" ca="1" si="833"/>
        <v>9.2638033866194256</v>
      </c>
      <c r="AI9617">
        <f t="shared" ca="1" si="834"/>
        <v>0.17163610637188309</v>
      </c>
      <c r="AX9617">
        <f t="shared" ca="1" si="835"/>
        <v>2.3842353695243128</v>
      </c>
    </row>
    <row r="9618" spans="1:50">
      <c r="A9618">
        <f t="shared" ca="1" si="831"/>
        <v>0.47616148183244278</v>
      </c>
      <c r="R9618">
        <f t="shared" ca="1" si="832"/>
        <v>-1.837100966714553E-2</v>
      </c>
      <c r="AH9618">
        <f t="shared" ca="1" si="833"/>
        <v>23.361144138559762</v>
      </c>
      <c r="AI9618">
        <f t="shared" ca="1" si="834"/>
        <v>0.64518567919670555</v>
      </c>
      <c r="AX9618">
        <f t="shared" ca="1" si="835"/>
        <v>0.69738337700842246</v>
      </c>
    </row>
    <row r="9619" spans="1:50">
      <c r="A9619">
        <f t="shared" ca="1" si="831"/>
        <v>0.56412322798316517</v>
      </c>
      <c r="R9619">
        <f t="shared" ca="1" si="832"/>
        <v>-0.30805161381530344</v>
      </c>
      <c r="AH9619">
        <f t="shared" ca="1" si="833"/>
        <v>8.4480573631012952</v>
      </c>
      <c r="AI9619">
        <f t="shared" ca="1" si="834"/>
        <v>0.14273934642050001</v>
      </c>
      <c r="AX9619">
        <f t="shared" ca="1" si="835"/>
        <v>2.1188918013325226</v>
      </c>
    </row>
    <row r="9620" spans="1:50">
      <c r="A9620">
        <f t="shared" ca="1" si="831"/>
        <v>0.78587831421009857</v>
      </c>
      <c r="R9620">
        <f t="shared" ca="1" si="832"/>
        <v>1.169614332252948</v>
      </c>
      <c r="AH9620">
        <f t="shared" ca="1" si="833"/>
        <v>13.624484900904299</v>
      </c>
      <c r="AI9620">
        <f t="shared" ca="1" si="834"/>
        <v>0.33841095063773041</v>
      </c>
      <c r="AX9620">
        <f t="shared" ca="1" si="835"/>
        <v>1.5317477823152621</v>
      </c>
    </row>
    <row r="9621" spans="1:50">
      <c r="A9621">
        <f t="shared" ca="1" si="831"/>
        <v>0.48258267705353175</v>
      </c>
      <c r="R9621">
        <f t="shared" ca="1" si="832"/>
        <v>0.70498324226823839</v>
      </c>
      <c r="AH9621">
        <f t="shared" ca="1" si="833"/>
        <v>39.586785760167331</v>
      </c>
      <c r="AI9621">
        <f t="shared" ca="1" si="834"/>
        <v>0.94578248459767311</v>
      </c>
      <c r="AX9621">
        <f t="shared" ca="1" si="835"/>
        <v>4.094430419134313</v>
      </c>
    </row>
    <row r="9622" spans="1:50">
      <c r="A9622">
        <f t="shared" ca="1" si="831"/>
        <v>0.15480998992594408</v>
      </c>
      <c r="R9622">
        <f t="shared" ca="1" si="832"/>
        <v>-0.20066630081645326</v>
      </c>
      <c r="AH9622">
        <f t="shared" ca="1" si="833"/>
        <v>46.833719134765545</v>
      </c>
      <c r="AI9622">
        <f t="shared" ca="1" si="834"/>
        <v>0.99498733274122508</v>
      </c>
      <c r="AX9622">
        <f t="shared" ca="1" si="835"/>
        <v>1.2452876183924599</v>
      </c>
    </row>
    <row r="9623" spans="1:50">
      <c r="A9623">
        <f t="shared" ca="1" si="831"/>
        <v>0.52496983030436639</v>
      </c>
      <c r="R9623">
        <f t="shared" ca="1" si="832"/>
        <v>-1.1535537353131013</v>
      </c>
      <c r="AH9623">
        <f t="shared" ca="1" si="833"/>
        <v>26.999950322860428</v>
      </c>
      <c r="AI9623">
        <f t="shared" ca="1" si="834"/>
        <v>0.7354988574245559</v>
      </c>
      <c r="AX9623">
        <f t="shared" ca="1" si="835"/>
        <v>0.90318732737338636</v>
      </c>
    </row>
    <row r="9624" spans="1:50">
      <c r="A9624">
        <f t="shared" ca="1" si="831"/>
        <v>0.49249770091105505</v>
      </c>
      <c r="R9624">
        <f t="shared" ca="1" si="832"/>
        <v>0.82312798946020771</v>
      </c>
      <c r="AH9624">
        <f t="shared" ca="1" si="833"/>
        <v>16.551053356215064</v>
      </c>
      <c r="AI9624">
        <f t="shared" ca="1" si="834"/>
        <v>0.44058398421061418</v>
      </c>
      <c r="AX9624">
        <f t="shared" ca="1" si="835"/>
        <v>1.2071751754016744</v>
      </c>
    </row>
    <row r="9625" spans="1:50">
      <c r="A9625">
        <f t="shared" ca="1" si="831"/>
        <v>0.81532602076153038</v>
      </c>
      <c r="R9625">
        <f t="shared" ca="1" si="832"/>
        <v>-1.6042361669574212</v>
      </c>
      <c r="AH9625">
        <f t="shared" ca="1" si="833"/>
        <v>31.223257806000326</v>
      </c>
      <c r="AI9625">
        <f t="shared" ca="1" si="834"/>
        <v>0.82371697629003615</v>
      </c>
      <c r="AX9625">
        <f t="shared" ca="1" si="835"/>
        <v>4.2242540370464958</v>
      </c>
    </row>
    <row r="9626" spans="1:50">
      <c r="A9626">
        <f t="shared" ca="1" si="831"/>
        <v>0.84402839397962348</v>
      </c>
      <c r="R9626">
        <f t="shared" ca="1" si="832"/>
        <v>1.1126545328760153</v>
      </c>
      <c r="AH9626">
        <f t="shared" ca="1" si="833"/>
        <v>25.253902142109684</v>
      </c>
      <c r="AI9626">
        <f t="shared" ca="1" si="834"/>
        <v>0.69381532040385818</v>
      </c>
      <c r="AX9626">
        <f t="shared" ca="1" si="835"/>
        <v>0.97745952779108713</v>
      </c>
    </row>
    <row r="9627" spans="1:50">
      <c r="A9627">
        <f t="shared" ca="1" si="831"/>
        <v>0.14859686116979109</v>
      </c>
      <c r="R9627">
        <f t="shared" ca="1" si="832"/>
        <v>-0.46452977444132992</v>
      </c>
      <c r="AH9627">
        <f t="shared" ca="1" si="833"/>
        <v>22.276461301030778</v>
      </c>
      <c r="AI9627">
        <f t="shared" ca="1" si="834"/>
        <v>0.61570270100337798</v>
      </c>
      <c r="AX9627">
        <f t="shared" ca="1" si="835"/>
        <v>0.42176047785791709</v>
      </c>
    </row>
    <row r="9628" spans="1:50">
      <c r="A9628">
        <f t="shared" ca="1" si="831"/>
        <v>0.35037757475728648</v>
      </c>
      <c r="R9628">
        <f t="shared" ca="1" si="832"/>
        <v>0.11794521438648538</v>
      </c>
      <c r="AH9628">
        <f t="shared" ca="1" si="833"/>
        <v>16.812877802158866</v>
      </c>
      <c r="AI9628">
        <f t="shared" ca="1" si="834"/>
        <v>0.44930746011278011</v>
      </c>
      <c r="AX9628">
        <f t="shared" ca="1" si="835"/>
        <v>0.5844715415143017</v>
      </c>
    </row>
    <row r="9629" spans="1:50">
      <c r="A9629">
        <f t="shared" ca="1" si="831"/>
        <v>0.63306912740654464</v>
      </c>
      <c r="R9629">
        <f t="shared" ca="1" si="832"/>
        <v>1.6938243893765639</v>
      </c>
      <c r="AH9629">
        <f t="shared" ca="1" si="833"/>
        <v>6.8373648193912651</v>
      </c>
      <c r="AI9629">
        <f t="shared" ca="1" si="834"/>
        <v>9.3499115346898698E-2</v>
      </c>
      <c r="AX9629">
        <f t="shared" ca="1" si="835"/>
        <v>3.6682431638542341</v>
      </c>
    </row>
    <row r="9630" spans="1:50">
      <c r="A9630">
        <f t="shared" ca="1" si="831"/>
        <v>0.84294563104523101</v>
      </c>
      <c r="R9630">
        <f t="shared" ca="1" si="832"/>
        <v>-9.6118206837042752E-2</v>
      </c>
      <c r="AH9630">
        <f t="shared" ca="1" si="833"/>
        <v>13.579415430054077</v>
      </c>
      <c r="AI9630">
        <f t="shared" ca="1" si="834"/>
        <v>0.33677050979170842</v>
      </c>
      <c r="AX9630">
        <f t="shared" ca="1" si="835"/>
        <v>0.16118292226371189</v>
      </c>
    </row>
    <row r="9631" spans="1:50">
      <c r="A9631">
        <f t="shared" ca="1" si="831"/>
        <v>0.297241282221127</v>
      </c>
      <c r="R9631">
        <f t="shared" ca="1" si="832"/>
        <v>-0.44540574372498709</v>
      </c>
      <c r="AH9631">
        <f t="shared" ca="1" si="833"/>
        <v>13.953938179298596</v>
      </c>
      <c r="AI9631">
        <f t="shared" ca="1" si="834"/>
        <v>0.35034071360908625</v>
      </c>
      <c r="AX9631">
        <f t="shared" ca="1" si="835"/>
        <v>5.4078325787702024</v>
      </c>
    </row>
    <row r="9632" spans="1:50">
      <c r="A9632">
        <f t="shared" ca="1" si="831"/>
        <v>0.71465287779275433</v>
      </c>
      <c r="R9632">
        <f t="shared" ca="1" si="832"/>
        <v>0.67232627337702622</v>
      </c>
      <c r="AH9632">
        <f t="shared" ca="1" si="833"/>
        <v>24.838434835513297</v>
      </c>
      <c r="AI9632">
        <f t="shared" ca="1" si="834"/>
        <v>0.68344781923664455</v>
      </c>
      <c r="AX9632">
        <f t="shared" ca="1" si="835"/>
        <v>1.6319207762121217</v>
      </c>
    </row>
    <row r="9633" spans="1:50">
      <c r="A9633">
        <f t="shared" ca="1" si="831"/>
        <v>5.8370485709285158E-2</v>
      </c>
      <c r="R9633">
        <f t="shared" ca="1" si="832"/>
        <v>1.1852641689485275</v>
      </c>
      <c r="AH9633">
        <f t="shared" ca="1" si="833"/>
        <v>11.462460675627071</v>
      </c>
      <c r="AI9633">
        <f t="shared" ca="1" si="834"/>
        <v>0.2574290314112051</v>
      </c>
      <c r="AX9633">
        <f t="shared" ca="1" si="835"/>
        <v>1.9381891592136944</v>
      </c>
    </row>
    <row r="9634" spans="1:50">
      <c r="A9634">
        <f t="shared" ca="1" si="831"/>
        <v>0.80787421051478903</v>
      </c>
      <c r="R9634">
        <f t="shared" ca="1" si="832"/>
        <v>-0.51208990256000575</v>
      </c>
      <c r="AH9634">
        <f t="shared" ca="1" si="833"/>
        <v>14.663618981136054</v>
      </c>
      <c r="AI9634">
        <f t="shared" ca="1" si="834"/>
        <v>0.37567008824483594</v>
      </c>
      <c r="AX9634">
        <f t="shared" ca="1" si="835"/>
        <v>2.8838404879287349</v>
      </c>
    </row>
    <row r="9635" spans="1:50">
      <c r="A9635">
        <f t="shared" ca="1" si="831"/>
        <v>0.9005178995566131</v>
      </c>
      <c r="R9635">
        <f t="shared" ca="1" si="832"/>
        <v>-1.2846925556802204</v>
      </c>
      <c r="AH9635">
        <f t="shared" ca="1" si="833"/>
        <v>20.401082019116529</v>
      </c>
      <c r="AI9635">
        <f t="shared" ca="1" si="834"/>
        <v>0.56195202718046655</v>
      </c>
      <c r="AX9635">
        <f t="shared" ca="1" si="835"/>
        <v>0.25285121292022522</v>
      </c>
    </row>
    <row r="9636" spans="1:50">
      <c r="A9636">
        <f t="shared" ca="1" si="831"/>
        <v>0.93531024884730896</v>
      </c>
      <c r="R9636">
        <f t="shared" ca="1" si="832"/>
        <v>0.65588181869651896</v>
      </c>
      <c r="AH9636">
        <f t="shared" ca="1" si="833"/>
        <v>34.199527128234784</v>
      </c>
      <c r="AI9636">
        <f t="shared" ca="1" si="834"/>
        <v>0.87517252851430571</v>
      </c>
      <c r="AX9636">
        <f t="shared" ca="1" si="835"/>
        <v>0.41383015135375639</v>
      </c>
    </row>
    <row r="9637" spans="1:50">
      <c r="A9637">
        <f t="shared" ca="1" si="831"/>
        <v>0.94398208843874121</v>
      </c>
      <c r="R9637">
        <f t="shared" ca="1" si="832"/>
        <v>2.6812144773407613</v>
      </c>
      <c r="AH9637">
        <f t="shared" ca="1" si="833"/>
        <v>38.484601413195165</v>
      </c>
      <c r="AI9637">
        <f t="shared" ca="1" si="834"/>
        <v>0.93369779769350658</v>
      </c>
      <c r="AX9637">
        <f t="shared" ca="1" si="835"/>
        <v>0.54896598259363272</v>
      </c>
    </row>
    <row r="9638" spans="1:50">
      <c r="A9638">
        <f t="shared" ca="1" si="831"/>
        <v>0.80709770902770461</v>
      </c>
      <c r="R9638">
        <f t="shared" ca="1" si="832"/>
        <v>0.33311341252160614</v>
      </c>
      <c r="AH9638">
        <f t="shared" ca="1" si="833"/>
        <v>7.9891228648532371</v>
      </c>
      <c r="AI9638">
        <f t="shared" ca="1" si="834"/>
        <v>0.12765216829944159</v>
      </c>
      <c r="AX9638">
        <f t="shared" ca="1" si="835"/>
        <v>7.6432290570685426</v>
      </c>
    </row>
    <row r="9639" spans="1:50">
      <c r="A9639">
        <f t="shared" ca="1" si="831"/>
        <v>1.5749078313702425E-2</v>
      </c>
      <c r="R9639">
        <f t="shared" ca="1" si="832"/>
        <v>1.5616288273292571</v>
      </c>
      <c r="AH9639">
        <f t="shared" ca="1" si="833"/>
        <v>6.1168522193655868</v>
      </c>
      <c r="AI9639">
        <f t="shared" ca="1" si="834"/>
        <v>7.4831762147115399E-2</v>
      </c>
      <c r="AX9639">
        <f t="shared" ca="1" si="835"/>
        <v>1.015120320513597</v>
      </c>
    </row>
    <row r="9640" spans="1:50">
      <c r="A9640">
        <f t="shared" ca="1" si="831"/>
        <v>0.71837730251899912</v>
      </c>
      <c r="R9640">
        <f t="shared" ca="1" si="832"/>
        <v>0.58487053057244487</v>
      </c>
      <c r="AH9640">
        <f t="shared" ca="1" si="833"/>
        <v>14.156622042104203</v>
      </c>
      <c r="AI9640">
        <f t="shared" ca="1" si="834"/>
        <v>0.35762612828371487</v>
      </c>
      <c r="AX9640">
        <f t="shared" ca="1" si="835"/>
        <v>4.0667419132508087</v>
      </c>
    </row>
    <row r="9641" spans="1:50">
      <c r="A9641">
        <f t="shared" ca="1" si="831"/>
        <v>0.729831372165751</v>
      </c>
      <c r="R9641">
        <f t="shared" ca="1" si="832"/>
        <v>1.5208962450641395</v>
      </c>
      <c r="AH9641">
        <f t="shared" ca="1" si="833"/>
        <v>28.542962356595993</v>
      </c>
      <c r="AI9641">
        <f t="shared" ca="1" si="834"/>
        <v>0.76979776778477171</v>
      </c>
      <c r="AX9641">
        <f t="shared" ca="1" si="835"/>
        <v>0.75100634191212101</v>
      </c>
    </row>
    <row r="9642" spans="1:50">
      <c r="A9642">
        <f t="shared" ca="1" si="831"/>
        <v>0.17156714766550585</v>
      </c>
      <c r="R9642">
        <f t="shared" ca="1" si="832"/>
        <v>0.67275017626068279</v>
      </c>
      <c r="AH9642">
        <f t="shared" ca="1" si="833"/>
        <v>14.035548407822553</v>
      </c>
      <c r="AI9642">
        <f t="shared" ca="1" si="834"/>
        <v>0.35327911083696251</v>
      </c>
      <c r="AX9642">
        <f t="shared" ca="1" si="835"/>
        <v>3.4961920137385176</v>
      </c>
    </row>
    <row r="9643" spans="1:50">
      <c r="A9643">
        <f t="shared" ca="1" si="831"/>
        <v>0.15536714285411979</v>
      </c>
      <c r="R9643">
        <f t="shared" ca="1" si="832"/>
        <v>-0.82533929958888852</v>
      </c>
      <c r="AH9643">
        <f t="shared" ca="1" si="833"/>
        <v>2.646884292589744</v>
      </c>
      <c r="AI9643">
        <f t="shared" ca="1" si="834"/>
        <v>1.401199291671662E-2</v>
      </c>
      <c r="AX9643">
        <f t="shared" ca="1" si="835"/>
        <v>6.3975995888169199E-2</v>
      </c>
    </row>
    <row r="9644" spans="1:50">
      <c r="A9644">
        <f t="shared" ca="1" si="831"/>
        <v>0.59952603895687795</v>
      </c>
      <c r="R9644">
        <f t="shared" ca="1" si="832"/>
        <v>0.48101949934522958</v>
      </c>
      <c r="AH9644">
        <f t="shared" ca="1" si="833"/>
        <v>26.219827447750188</v>
      </c>
      <c r="AI9644">
        <f t="shared" ca="1" si="834"/>
        <v>0.71725169669261235</v>
      </c>
      <c r="AX9644">
        <f t="shared" ca="1" si="835"/>
        <v>1.9064806026795479E-2</v>
      </c>
    </row>
    <row r="9645" spans="1:50">
      <c r="A9645">
        <f t="shared" ca="1" si="831"/>
        <v>0.99065474374655504</v>
      </c>
      <c r="R9645">
        <f t="shared" ca="1" si="832"/>
        <v>-0.60816636847238947</v>
      </c>
      <c r="AH9645">
        <f t="shared" ca="1" si="833"/>
        <v>29.385562947301814</v>
      </c>
      <c r="AI9645">
        <f t="shared" ca="1" si="834"/>
        <v>0.78752249250017203</v>
      </c>
      <c r="AX9645">
        <f t="shared" ca="1" si="835"/>
        <v>3.4991241951157437</v>
      </c>
    </row>
    <row r="9646" spans="1:50">
      <c r="A9646">
        <f t="shared" ca="1" si="831"/>
        <v>0.93452869712160047</v>
      </c>
      <c r="R9646">
        <f t="shared" ca="1" si="832"/>
        <v>-0.83692883136488649</v>
      </c>
      <c r="AH9646">
        <f t="shared" ca="1" si="833"/>
        <v>27.84792388527751</v>
      </c>
      <c r="AI9646">
        <f t="shared" ca="1" si="834"/>
        <v>0.75464276190377066</v>
      </c>
      <c r="AX9646">
        <f t="shared" ca="1" si="835"/>
        <v>3.6148511431865242</v>
      </c>
    </row>
    <row r="9647" spans="1:50">
      <c r="A9647">
        <f t="shared" ca="1" si="831"/>
        <v>1.9067456225741686E-2</v>
      </c>
      <c r="R9647">
        <f t="shared" ca="1" si="832"/>
        <v>-1.0732830461445393</v>
      </c>
      <c r="AH9647">
        <f t="shared" ca="1" si="833"/>
        <v>30.530214532441349</v>
      </c>
      <c r="AI9647">
        <f t="shared" ca="1" si="834"/>
        <v>0.81046372692362101</v>
      </c>
      <c r="AX9647">
        <f t="shared" ca="1" si="835"/>
        <v>0.75231074676239451</v>
      </c>
    </row>
    <row r="9648" spans="1:50">
      <c r="A9648">
        <f t="shared" ca="1" si="831"/>
        <v>0.63803062231501007</v>
      </c>
      <c r="R9648">
        <f t="shared" ca="1" si="832"/>
        <v>4.8811858866897644E-2</v>
      </c>
      <c r="AH9648">
        <f t="shared" ca="1" si="833"/>
        <v>26.695477440646641</v>
      </c>
      <c r="AI9648">
        <f t="shared" ca="1" si="834"/>
        <v>0.72844961414029519</v>
      </c>
      <c r="AX9648">
        <f t="shared" ca="1" si="835"/>
        <v>0.3834633126681693</v>
      </c>
    </row>
    <row r="9649" spans="1:50">
      <c r="A9649">
        <f t="shared" ca="1" si="831"/>
        <v>0.25525401235984169</v>
      </c>
      <c r="R9649">
        <f t="shared" ca="1" si="832"/>
        <v>-0.35419163237476664</v>
      </c>
      <c r="AH9649">
        <f t="shared" ca="1" si="833"/>
        <v>11.095546491737132</v>
      </c>
      <c r="AI9649">
        <f t="shared" ca="1" si="834"/>
        <v>0.24322174861170665</v>
      </c>
      <c r="AX9649">
        <f t="shared" ca="1" si="835"/>
        <v>3.324710930142023</v>
      </c>
    </row>
    <row r="9650" spans="1:50">
      <c r="A9650">
        <f t="shared" ca="1" si="831"/>
        <v>0.10312346135602179</v>
      </c>
      <c r="R9650">
        <f t="shared" ca="1" si="832"/>
        <v>-0.8520977334210984</v>
      </c>
      <c r="AH9650">
        <f t="shared" ca="1" si="833"/>
        <v>29.185729319707175</v>
      </c>
      <c r="AI9650">
        <f t="shared" ca="1" si="834"/>
        <v>0.78338306802375124</v>
      </c>
      <c r="AX9650">
        <f t="shared" ca="1" si="835"/>
        <v>0.52676200227873737</v>
      </c>
    </row>
    <row r="9651" spans="1:50">
      <c r="A9651">
        <f t="shared" ca="1" si="831"/>
        <v>0.31848976729640688</v>
      </c>
      <c r="R9651">
        <f t="shared" ca="1" si="832"/>
        <v>-0.83981420131443485</v>
      </c>
      <c r="AH9651">
        <f t="shared" ca="1" si="833"/>
        <v>8.7802802867995755</v>
      </c>
      <c r="AI9651">
        <f t="shared" ca="1" si="834"/>
        <v>0.15418664382952252</v>
      </c>
      <c r="AX9651">
        <f t="shared" ca="1" si="835"/>
        <v>1.0998301267879986</v>
      </c>
    </row>
    <row r="9652" spans="1:50">
      <c r="A9652">
        <f t="shared" ca="1" si="831"/>
        <v>0.20639988202229875</v>
      </c>
      <c r="R9652">
        <f t="shared" ca="1" si="832"/>
        <v>-0.26777944418083149</v>
      </c>
      <c r="AH9652">
        <f t="shared" ca="1" si="833"/>
        <v>28.395490539922257</v>
      </c>
      <c r="AI9652">
        <f t="shared" ca="1" si="834"/>
        <v>0.76662258549470563</v>
      </c>
      <c r="AX9652">
        <f t="shared" ca="1" si="835"/>
        <v>0.90529344417246327</v>
      </c>
    </row>
    <row r="9653" spans="1:50">
      <c r="A9653">
        <f t="shared" ca="1" si="831"/>
        <v>0.55916085986534991</v>
      </c>
      <c r="R9653">
        <f t="shared" ca="1" si="832"/>
        <v>0.23396071374458013</v>
      </c>
      <c r="AH9653">
        <f t="shared" ca="1" si="833"/>
        <v>17.196070102651227</v>
      </c>
      <c r="AI9653">
        <f t="shared" ca="1" si="834"/>
        <v>0.46195109164491377</v>
      </c>
      <c r="AX9653">
        <f t="shared" ca="1" si="835"/>
        <v>0.49168735485211168</v>
      </c>
    </row>
    <row r="9654" spans="1:50">
      <c r="A9654">
        <f t="shared" ca="1" si="831"/>
        <v>0.34225086412676053</v>
      </c>
      <c r="R9654">
        <f t="shared" ca="1" si="832"/>
        <v>-8.3070548652909401E-2</v>
      </c>
      <c r="AH9654">
        <f t="shared" ca="1" si="833"/>
        <v>12.504247886089431</v>
      </c>
      <c r="AI9654">
        <f t="shared" ca="1" si="834"/>
        <v>0.29703428670608556</v>
      </c>
      <c r="AX9654">
        <f t="shared" ca="1" si="835"/>
        <v>1.4889107044700289</v>
      </c>
    </row>
    <row r="9655" spans="1:50">
      <c r="A9655">
        <f t="shared" ca="1" si="831"/>
        <v>0.27823800277195776</v>
      </c>
      <c r="R9655">
        <f t="shared" ca="1" si="832"/>
        <v>0.79439965128089263</v>
      </c>
      <c r="AH9655">
        <f t="shared" ca="1" si="833"/>
        <v>29.607390918992422</v>
      </c>
      <c r="AI9655">
        <f t="shared" ca="1" si="834"/>
        <v>0.79207074743460359</v>
      </c>
      <c r="AX9655">
        <f t="shared" ca="1" si="835"/>
        <v>2.9378036186654284</v>
      </c>
    </row>
    <row r="9656" spans="1:50">
      <c r="A9656">
        <f t="shared" ca="1" si="831"/>
        <v>0.28315237134892768</v>
      </c>
      <c r="R9656">
        <f t="shared" ca="1" si="832"/>
        <v>0.2154453045223215</v>
      </c>
      <c r="AH9656">
        <f t="shared" ca="1" si="833"/>
        <v>16.467469144644703</v>
      </c>
      <c r="AI9656">
        <f t="shared" ca="1" si="834"/>
        <v>0.43778468721732255</v>
      </c>
      <c r="AX9656">
        <f t="shared" ca="1" si="835"/>
        <v>3.6263205312807086E-2</v>
      </c>
    </row>
    <row r="9657" spans="1:50">
      <c r="A9657">
        <f t="shared" ca="1" si="831"/>
        <v>0.62198473664963227</v>
      </c>
      <c r="R9657">
        <f t="shared" ca="1" si="832"/>
        <v>2.1927861498143923</v>
      </c>
      <c r="AH9657">
        <f t="shared" ca="1" si="833"/>
        <v>18.543753497775558</v>
      </c>
      <c r="AI9657">
        <f t="shared" ca="1" si="834"/>
        <v>0.50525227799564632</v>
      </c>
      <c r="AX9657">
        <f t="shared" ca="1" si="835"/>
        <v>0.54625844514566857</v>
      </c>
    </row>
    <row r="9658" spans="1:50">
      <c r="A9658">
        <f t="shared" ca="1" si="831"/>
        <v>0.48110365123008725</v>
      </c>
      <c r="R9658">
        <f t="shared" ca="1" si="832"/>
        <v>0.39455860971678308</v>
      </c>
      <c r="AH9658">
        <f t="shared" ca="1" si="833"/>
        <v>8.3149992594937494</v>
      </c>
      <c r="AI9658">
        <f t="shared" ca="1" si="834"/>
        <v>0.13827842537076318</v>
      </c>
      <c r="AX9658">
        <f t="shared" ca="1" si="835"/>
        <v>0.13342974130370319</v>
      </c>
    </row>
    <row r="9659" spans="1:50">
      <c r="A9659">
        <f t="shared" ca="1" si="831"/>
        <v>0.69479590533119173</v>
      </c>
      <c r="R9659">
        <f t="shared" ca="1" si="832"/>
        <v>-1.6624757284166454</v>
      </c>
      <c r="AH9659">
        <f t="shared" ca="1" si="833"/>
        <v>8.0774957499745756</v>
      </c>
      <c r="AI9659">
        <f t="shared" ca="1" si="834"/>
        <v>0.13049187518171468</v>
      </c>
      <c r="AX9659">
        <f t="shared" ca="1" si="835"/>
        <v>0.43065042301689466</v>
      </c>
    </row>
    <row r="9660" spans="1:50">
      <c r="A9660">
        <f t="shared" ca="1" si="831"/>
        <v>0.98441923127680819</v>
      </c>
      <c r="R9660">
        <f t="shared" ca="1" si="832"/>
        <v>-0.75126763928631501</v>
      </c>
      <c r="AH9660">
        <f t="shared" ca="1" si="833"/>
        <v>15.210620178173862</v>
      </c>
      <c r="AI9660">
        <f t="shared" ca="1" si="834"/>
        <v>0.39484952580635824</v>
      </c>
      <c r="AX9660">
        <f t="shared" ca="1" si="835"/>
        <v>1.9474567222543988</v>
      </c>
    </row>
    <row r="9661" spans="1:50">
      <c r="A9661">
        <f t="shared" ca="1" si="831"/>
        <v>0.49985532726298476</v>
      </c>
      <c r="R9661">
        <f t="shared" ca="1" si="832"/>
        <v>0.2056081869801363</v>
      </c>
      <c r="AH9661">
        <f t="shared" ca="1" si="833"/>
        <v>28.034800059434154</v>
      </c>
      <c r="AI9661">
        <f t="shared" ca="1" si="834"/>
        <v>0.75876499578548307</v>
      </c>
      <c r="AX9661">
        <f t="shared" ca="1" si="835"/>
        <v>0.60986273166155902</v>
      </c>
    </row>
    <row r="9662" spans="1:50">
      <c r="A9662">
        <f t="shared" ca="1" si="831"/>
        <v>7.0339480780710062E-2</v>
      </c>
      <c r="R9662">
        <f t="shared" ca="1" si="832"/>
        <v>-0.99264170451111611</v>
      </c>
      <c r="AH9662">
        <f t="shared" ca="1" si="833"/>
        <v>26.447314398854282</v>
      </c>
      <c r="AI9662">
        <f t="shared" ca="1" si="834"/>
        <v>0.72263550048679159</v>
      </c>
      <c r="AX9662">
        <f t="shared" ca="1" si="835"/>
        <v>2.3581073665012524</v>
      </c>
    </row>
    <row r="9663" spans="1:50">
      <c r="A9663">
        <f t="shared" ca="1" si="831"/>
        <v>0.69298061032319558</v>
      </c>
      <c r="R9663">
        <f t="shared" ca="1" si="832"/>
        <v>2.1883012867970728</v>
      </c>
      <c r="AH9663">
        <f t="shared" ca="1" si="833"/>
        <v>13.956075794250971</v>
      </c>
      <c r="AI9663">
        <f t="shared" ca="1" si="834"/>
        <v>0.35041776392510948</v>
      </c>
      <c r="AX9663">
        <f t="shared" ca="1" si="835"/>
        <v>8.7903473461892112</v>
      </c>
    </row>
    <row r="9664" spans="1:50">
      <c r="A9664">
        <f t="shared" ca="1" si="831"/>
        <v>0.50341417780819864</v>
      </c>
      <c r="R9664">
        <f t="shared" ca="1" si="832"/>
        <v>-0.92545364232142557</v>
      </c>
      <c r="AH9664">
        <f t="shared" ca="1" si="833"/>
        <v>11.870631674130244</v>
      </c>
      <c r="AI9664">
        <f t="shared" ca="1" si="834"/>
        <v>0.27307563553508019</v>
      </c>
      <c r="AX9664">
        <f t="shared" ca="1" si="835"/>
        <v>0.68901837037216063</v>
      </c>
    </row>
    <row r="9665" spans="1:50">
      <c r="A9665">
        <f t="shared" ca="1" si="831"/>
        <v>0.10562123344888996</v>
      </c>
      <c r="R9665">
        <f t="shared" ca="1" si="832"/>
        <v>-0.43035452081539449</v>
      </c>
      <c r="AH9665">
        <f t="shared" ca="1" si="833"/>
        <v>6.9925385864675782</v>
      </c>
      <c r="AI9665">
        <f t="shared" ca="1" si="834"/>
        <v>9.7791191766475993E-2</v>
      </c>
      <c r="AX9665">
        <f t="shared" ca="1" si="835"/>
        <v>7.0675169778850178</v>
      </c>
    </row>
    <row r="9666" spans="1:50">
      <c r="A9666">
        <f t="shared" ca="1" si="831"/>
        <v>0.25958536475047378</v>
      </c>
      <c r="R9666">
        <f t="shared" ca="1" si="832"/>
        <v>-0.21890928465261114</v>
      </c>
      <c r="AH9666">
        <f t="shared" ca="1" si="833"/>
        <v>20.501252060349625</v>
      </c>
      <c r="AI9666">
        <f t="shared" ca="1" si="834"/>
        <v>0.5649119349964864</v>
      </c>
      <c r="AX9666">
        <f t="shared" ca="1" si="835"/>
        <v>0.63853478328601865</v>
      </c>
    </row>
    <row r="9667" spans="1:50">
      <c r="A9667">
        <f t="shared" ref="A9667:A9730" ca="1" si="836">RAND()</f>
        <v>0.93683402357809142</v>
      </c>
      <c r="R9667">
        <f t="shared" ref="R9667:R9730" ca="1" si="837">_xlfn.NORM.INV(RAND(),0,1)</f>
        <v>2.0194481955688874</v>
      </c>
      <c r="AH9667">
        <f t="shared" ref="AH9667:AH9730" ca="1" si="838">IF(AI9667&lt;$AL$4,$AL$1+SQRT(AI9667*($AL$2-$AL$1)*($AL$3-$AL$1)),$AL$2-SQRT((1-AI9667)*($AL$2-$AL$1)*($AL$2-$AL$3)))</f>
        <v>10.768935304505632</v>
      </c>
      <c r="AI9667">
        <f t="shared" ref="AI9667:AI9730" ca="1" si="839">RAND()</f>
        <v>0.23046178142896778</v>
      </c>
      <c r="AX9667">
        <f t="shared" ref="AX9667:AX9730" ca="1" si="840">-LN(1-RAND())/$AW$2</f>
        <v>2.5606838199207931</v>
      </c>
    </row>
    <row r="9668" spans="1:50">
      <c r="A9668">
        <f t="shared" ca="1" si="836"/>
        <v>0.36569862071084136</v>
      </c>
      <c r="R9668">
        <f t="shared" ca="1" si="837"/>
        <v>-1.826817049280985</v>
      </c>
      <c r="AH9668">
        <f t="shared" ca="1" si="838"/>
        <v>13.355119238961016</v>
      </c>
      <c r="AI9668">
        <f t="shared" ca="1" si="839"/>
        <v>0.3285763570046174</v>
      </c>
      <c r="AX9668">
        <f t="shared" ca="1" si="840"/>
        <v>1.840288203904149</v>
      </c>
    </row>
    <row r="9669" spans="1:50">
      <c r="A9669">
        <f t="shared" ca="1" si="836"/>
        <v>0.70462359288389842</v>
      </c>
      <c r="R9669">
        <f t="shared" ca="1" si="837"/>
        <v>1.38752742326379</v>
      </c>
      <c r="AH9669">
        <f t="shared" ca="1" si="838"/>
        <v>8.4887548332217762</v>
      </c>
      <c r="AI9669">
        <f t="shared" ca="1" si="839"/>
        <v>0.14411791723709211</v>
      </c>
      <c r="AX9669">
        <f t="shared" ca="1" si="840"/>
        <v>3.5689846058405825</v>
      </c>
    </row>
    <row r="9670" spans="1:50">
      <c r="A9670">
        <f t="shared" ca="1" si="836"/>
        <v>0.21206118303458255</v>
      </c>
      <c r="R9670">
        <f t="shared" ca="1" si="837"/>
        <v>-0.20971791236117518</v>
      </c>
      <c r="AH9670">
        <f t="shared" ca="1" si="838"/>
        <v>19.428305913182488</v>
      </c>
      <c r="AI9670">
        <f t="shared" ca="1" si="839"/>
        <v>0.53268576033102366</v>
      </c>
      <c r="AX9670">
        <f t="shared" ca="1" si="840"/>
        <v>0.28682128880480356</v>
      </c>
    </row>
    <row r="9671" spans="1:50">
      <c r="A9671">
        <f t="shared" ca="1" si="836"/>
        <v>0.20950447384923288</v>
      </c>
      <c r="R9671">
        <f t="shared" ca="1" si="837"/>
        <v>1.9923916676145281</v>
      </c>
      <c r="AH9671">
        <f t="shared" ca="1" si="838"/>
        <v>8.874220232688188</v>
      </c>
      <c r="AI9671">
        <f t="shared" ca="1" si="839"/>
        <v>0.15750356947650479</v>
      </c>
      <c r="AX9671">
        <f t="shared" ca="1" si="840"/>
        <v>0.28156935535563349</v>
      </c>
    </row>
    <row r="9672" spans="1:50">
      <c r="A9672">
        <f t="shared" ca="1" si="836"/>
        <v>0.95913400441275798</v>
      </c>
      <c r="R9672">
        <f t="shared" ca="1" si="837"/>
        <v>-0.70224448384846128</v>
      </c>
      <c r="AH9672">
        <f t="shared" ca="1" si="838"/>
        <v>7.7733976705544894</v>
      </c>
      <c r="AI9672">
        <f t="shared" ca="1" si="839"/>
        <v>0.12085142268916393</v>
      </c>
      <c r="AX9672">
        <f t="shared" ca="1" si="840"/>
        <v>1.2180023010675025</v>
      </c>
    </row>
    <row r="9673" spans="1:50">
      <c r="A9673">
        <f t="shared" ca="1" si="836"/>
        <v>0.33774338258892644</v>
      </c>
      <c r="R9673">
        <f t="shared" ca="1" si="837"/>
        <v>0.45324740112551187</v>
      </c>
      <c r="AH9673">
        <f t="shared" ca="1" si="838"/>
        <v>29.391227412342595</v>
      </c>
      <c r="AI9673">
        <f t="shared" ca="1" si="839"/>
        <v>0.78763924621511039</v>
      </c>
      <c r="AX9673">
        <f t="shared" ca="1" si="840"/>
        <v>2.2648470113122658</v>
      </c>
    </row>
    <row r="9674" spans="1:50">
      <c r="A9674">
        <f t="shared" ca="1" si="836"/>
        <v>0.78356885878576366</v>
      </c>
      <c r="R9674">
        <f t="shared" ca="1" si="837"/>
        <v>-1.47501397305479</v>
      </c>
      <c r="AH9674">
        <f t="shared" ca="1" si="838"/>
        <v>9.0894661696318142</v>
      </c>
      <c r="AI9674">
        <f t="shared" ca="1" si="839"/>
        <v>0.16523679049776252</v>
      </c>
      <c r="AX9674">
        <f t="shared" ca="1" si="840"/>
        <v>1.3132437221874405</v>
      </c>
    </row>
    <row r="9675" spans="1:50">
      <c r="A9675">
        <f t="shared" ca="1" si="836"/>
        <v>0.19009017363315783</v>
      </c>
      <c r="R9675">
        <f t="shared" ca="1" si="837"/>
        <v>0.29262973099910028</v>
      </c>
      <c r="AH9675">
        <f t="shared" ca="1" si="838"/>
        <v>21.834996914693306</v>
      </c>
      <c r="AI9675">
        <f t="shared" ca="1" si="839"/>
        <v>0.60336630060233221</v>
      </c>
      <c r="AX9675">
        <f t="shared" ca="1" si="840"/>
        <v>1.4816738984210722</v>
      </c>
    </row>
    <row r="9676" spans="1:50">
      <c r="A9676">
        <f t="shared" ca="1" si="836"/>
        <v>0.41560547219943889</v>
      </c>
      <c r="R9676">
        <f t="shared" ca="1" si="837"/>
        <v>-0.34101042904083367</v>
      </c>
      <c r="AH9676">
        <f t="shared" ca="1" si="838"/>
        <v>7.9434748397172061</v>
      </c>
      <c r="AI9676">
        <f t="shared" ca="1" si="839"/>
        <v>0.12619758505844059</v>
      </c>
      <c r="AX9676">
        <f t="shared" ca="1" si="840"/>
        <v>3.5994898693713981</v>
      </c>
    </row>
    <row r="9677" spans="1:50">
      <c r="A9677">
        <f t="shared" ca="1" si="836"/>
        <v>0.80897930811382135</v>
      </c>
      <c r="R9677">
        <f t="shared" ca="1" si="837"/>
        <v>2.098006907385825</v>
      </c>
      <c r="AH9677">
        <f t="shared" ca="1" si="838"/>
        <v>22.232247727874956</v>
      </c>
      <c r="AI9677">
        <f t="shared" ca="1" si="839"/>
        <v>0.61447596687694717</v>
      </c>
      <c r="AX9677">
        <f t="shared" ca="1" si="840"/>
        <v>7.0070448628569899</v>
      </c>
    </row>
    <row r="9678" spans="1:50">
      <c r="A9678">
        <f t="shared" ca="1" si="836"/>
        <v>0.71671726167428396</v>
      </c>
      <c r="R9678">
        <f t="shared" ca="1" si="837"/>
        <v>0.51943609072733343</v>
      </c>
      <c r="AH9678">
        <f t="shared" ca="1" si="838"/>
        <v>6.5836714072884259</v>
      </c>
      <c r="AI9678">
        <f t="shared" ca="1" si="839"/>
        <v>8.6689458398294339E-2</v>
      </c>
      <c r="AX9678">
        <f t="shared" ca="1" si="840"/>
        <v>2.5238564388965528</v>
      </c>
    </row>
    <row r="9679" spans="1:50">
      <c r="A9679">
        <f t="shared" ca="1" si="836"/>
        <v>0.61051197172066318</v>
      </c>
      <c r="R9679">
        <f t="shared" ca="1" si="837"/>
        <v>-0.16585891503337999</v>
      </c>
      <c r="AH9679">
        <f t="shared" ca="1" si="838"/>
        <v>16.149733922691716</v>
      </c>
      <c r="AI9679">
        <f t="shared" ca="1" si="839"/>
        <v>0.42707974324771614</v>
      </c>
      <c r="AX9679">
        <f t="shared" ca="1" si="840"/>
        <v>0.68473552807917515</v>
      </c>
    </row>
    <row r="9680" spans="1:50">
      <c r="A9680">
        <f t="shared" ca="1" si="836"/>
        <v>0.39329426278789636</v>
      </c>
      <c r="R9680">
        <f t="shared" ca="1" si="837"/>
        <v>0.65212185751580998</v>
      </c>
      <c r="AH9680">
        <f t="shared" ca="1" si="838"/>
        <v>13.554906219684156</v>
      </c>
      <c r="AI9680">
        <f t="shared" ca="1" si="839"/>
        <v>0.33587756967199167</v>
      </c>
      <c r="AX9680">
        <f t="shared" ca="1" si="840"/>
        <v>1.275107800113596</v>
      </c>
    </row>
    <row r="9681" spans="1:50">
      <c r="A9681">
        <f t="shared" ca="1" si="836"/>
        <v>0.23856053139380562</v>
      </c>
      <c r="R9681">
        <f t="shared" ca="1" si="837"/>
        <v>0.55443214579027211</v>
      </c>
      <c r="AH9681">
        <f t="shared" ca="1" si="838"/>
        <v>34.883239861240938</v>
      </c>
      <c r="AI9681">
        <f t="shared" ca="1" si="839"/>
        <v>0.8857417814536126</v>
      </c>
      <c r="AX9681">
        <f t="shared" ca="1" si="840"/>
        <v>0.70237543418251491</v>
      </c>
    </row>
    <row r="9682" spans="1:50">
      <c r="A9682">
        <f t="shared" ca="1" si="836"/>
        <v>0.67249863895826312</v>
      </c>
      <c r="R9682">
        <f t="shared" ca="1" si="837"/>
        <v>1.0610892880088256</v>
      </c>
      <c r="AH9682">
        <f t="shared" ca="1" si="838"/>
        <v>8.1510791349462597</v>
      </c>
      <c r="AI9682">
        <f t="shared" ca="1" si="839"/>
        <v>0.13288018212831254</v>
      </c>
      <c r="AX9682">
        <f t="shared" ca="1" si="840"/>
        <v>7.5839107868430222</v>
      </c>
    </row>
    <row r="9683" spans="1:50">
      <c r="A9683">
        <f t="shared" ca="1" si="836"/>
        <v>0.1425441072332837</v>
      </c>
      <c r="R9683">
        <f t="shared" ca="1" si="837"/>
        <v>-0.47255466287186598</v>
      </c>
      <c r="AH9683">
        <f t="shared" ca="1" si="838"/>
        <v>17.222628430668721</v>
      </c>
      <c r="AI9683">
        <f t="shared" ca="1" si="839"/>
        <v>0.46282195650299673</v>
      </c>
      <c r="AX9683">
        <f t="shared" ca="1" si="840"/>
        <v>0.34181422627467289</v>
      </c>
    </row>
    <row r="9684" spans="1:50">
      <c r="A9684">
        <f t="shared" ca="1" si="836"/>
        <v>3.2020023897159078E-3</v>
      </c>
      <c r="R9684">
        <f t="shared" ca="1" si="837"/>
        <v>1.4416055134010126</v>
      </c>
      <c r="AH9684">
        <f t="shared" ca="1" si="838"/>
        <v>10.532919991198867</v>
      </c>
      <c r="AI9684">
        <f t="shared" ca="1" si="839"/>
        <v>0.22117479778944504</v>
      </c>
      <c r="AX9684">
        <f t="shared" ca="1" si="840"/>
        <v>0.79187938319004003</v>
      </c>
    </row>
    <row r="9685" spans="1:50">
      <c r="A9685">
        <f t="shared" ca="1" si="836"/>
        <v>0.8308476815939938</v>
      </c>
      <c r="R9685">
        <f t="shared" ca="1" si="837"/>
        <v>1.8139401906197865</v>
      </c>
      <c r="AH9685">
        <f t="shared" ca="1" si="838"/>
        <v>11.831450342315399</v>
      </c>
      <c r="AI9685">
        <f t="shared" ca="1" si="839"/>
        <v>0.27158090851443251</v>
      </c>
      <c r="AX9685">
        <f t="shared" ca="1" si="840"/>
        <v>2.3039703312052371</v>
      </c>
    </row>
    <row r="9686" spans="1:50">
      <c r="A9686">
        <f t="shared" ca="1" si="836"/>
        <v>4.0731785268710019E-2</v>
      </c>
      <c r="R9686">
        <f t="shared" ca="1" si="837"/>
        <v>0.31132466779922879</v>
      </c>
      <c r="AH9686">
        <f t="shared" ca="1" si="838"/>
        <v>42.216264242084115</v>
      </c>
      <c r="AI9686">
        <f t="shared" ca="1" si="839"/>
        <v>0.96970672882547082</v>
      </c>
      <c r="AX9686">
        <f t="shared" ca="1" si="840"/>
        <v>1.9114943421452335</v>
      </c>
    </row>
    <row r="9687" spans="1:50">
      <c r="A9687">
        <f t="shared" ca="1" si="836"/>
        <v>0.86648887567308208</v>
      </c>
      <c r="R9687">
        <f t="shared" ca="1" si="837"/>
        <v>-1.0210018742257483</v>
      </c>
      <c r="AH9687">
        <f t="shared" ca="1" si="838"/>
        <v>18.83700684158196</v>
      </c>
      <c r="AI9687">
        <f t="shared" ca="1" si="839"/>
        <v>0.51443392870419524</v>
      </c>
      <c r="AX9687">
        <f t="shared" ca="1" si="840"/>
        <v>0.78266135493441247</v>
      </c>
    </row>
    <row r="9688" spans="1:50">
      <c r="A9688">
        <f t="shared" ca="1" si="836"/>
        <v>0.87501778142298614</v>
      </c>
      <c r="R9688">
        <f t="shared" ca="1" si="837"/>
        <v>1.3024066506459591</v>
      </c>
      <c r="AH9688">
        <f t="shared" ca="1" si="838"/>
        <v>18.930103682315011</v>
      </c>
      <c r="AI9688">
        <f t="shared" ca="1" si="839"/>
        <v>0.5173307714041524</v>
      </c>
      <c r="AX9688">
        <f t="shared" ca="1" si="840"/>
        <v>4.0102127954748905</v>
      </c>
    </row>
    <row r="9689" spans="1:50">
      <c r="A9689">
        <f t="shared" ca="1" si="836"/>
        <v>0.90444661425578765</v>
      </c>
      <c r="R9689">
        <f t="shared" ca="1" si="837"/>
        <v>-0.66105949633545646</v>
      </c>
      <c r="AH9689">
        <f t="shared" ca="1" si="838"/>
        <v>21.994381374678717</v>
      </c>
      <c r="AI9689">
        <f t="shared" ca="1" si="839"/>
        <v>0.60784266270652876</v>
      </c>
      <c r="AX9689">
        <f t="shared" ca="1" si="840"/>
        <v>1.2001435667187785</v>
      </c>
    </row>
    <row r="9690" spans="1:50">
      <c r="A9690">
        <f t="shared" ca="1" si="836"/>
        <v>0.54154143406412958</v>
      </c>
      <c r="R9690">
        <f t="shared" ca="1" si="837"/>
        <v>-1.3249694165562191</v>
      </c>
      <c r="AH9690">
        <f t="shared" ca="1" si="838"/>
        <v>39.647292463025238</v>
      </c>
      <c r="AI9690">
        <f t="shared" ca="1" si="839"/>
        <v>0.94641072332693299</v>
      </c>
      <c r="AX9690">
        <f t="shared" ca="1" si="840"/>
        <v>3.091943782322863</v>
      </c>
    </row>
    <row r="9691" spans="1:50">
      <c r="A9691">
        <f t="shared" ca="1" si="836"/>
        <v>0.36976308472047026</v>
      </c>
      <c r="R9691">
        <f t="shared" ca="1" si="837"/>
        <v>0.71313691465840812</v>
      </c>
      <c r="AH9691">
        <f t="shared" ca="1" si="838"/>
        <v>44.175346243433658</v>
      </c>
      <c r="AI9691">
        <f t="shared" ca="1" si="839"/>
        <v>0.98303670430805878</v>
      </c>
      <c r="AX9691">
        <f t="shared" ca="1" si="840"/>
        <v>9.2638460620544538E-2</v>
      </c>
    </row>
    <row r="9692" spans="1:50">
      <c r="A9692">
        <f t="shared" ca="1" si="836"/>
        <v>0.82916716572561511</v>
      </c>
      <c r="R9692">
        <f t="shared" ca="1" si="837"/>
        <v>0.13249826365274628</v>
      </c>
      <c r="AH9692">
        <f t="shared" ca="1" si="838"/>
        <v>19.001320088192958</v>
      </c>
      <c r="AI9692">
        <f t="shared" ca="1" si="839"/>
        <v>0.51954092186266532</v>
      </c>
      <c r="AX9692">
        <f t="shared" ca="1" si="840"/>
        <v>0.95175399657090887</v>
      </c>
    </row>
    <row r="9693" spans="1:50">
      <c r="A9693">
        <f t="shared" ca="1" si="836"/>
        <v>0.31537232342101984</v>
      </c>
      <c r="R9693">
        <f t="shared" ca="1" si="837"/>
        <v>-0.35505614516627521</v>
      </c>
      <c r="AH9693">
        <f t="shared" ca="1" si="838"/>
        <v>13.233656492152043</v>
      </c>
      <c r="AI9693">
        <f t="shared" ca="1" si="839"/>
        <v>0.32411799253146323</v>
      </c>
      <c r="AX9693">
        <f t="shared" ca="1" si="840"/>
        <v>1.9123279656502732</v>
      </c>
    </row>
    <row r="9694" spans="1:50">
      <c r="A9694">
        <f t="shared" ca="1" si="836"/>
        <v>0.8408870302516156</v>
      </c>
      <c r="R9694">
        <f t="shared" ca="1" si="837"/>
        <v>-0.66651349057875475</v>
      </c>
      <c r="AH9694">
        <f t="shared" ca="1" si="838"/>
        <v>9.5905001355520962</v>
      </c>
      <c r="AI9694">
        <f t="shared" ca="1" si="839"/>
        <v>0.18395538570004955</v>
      </c>
      <c r="AX9694">
        <f t="shared" ca="1" si="840"/>
        <v>2.0587322873118676</v>
      </c>
    </row>
    <row r="9695" spans="1:50">
      <c r="A9695">
        <f t="shared" ca="1" si="836"/>
        <v>0.33682573051524267</v>
      </c>
      <c r="R9695">
        <f t="shared" ca="1" si="837"/>
        <v>1.5699193181491893</v>
      </c>
      <c r="AH9695">
        <f t="shared" ca="1" si="838"/>
        <v>14.118033824003668</v>
      </c>
      <c r="AI9695">
        <f t="shared" ca="1" si="839"/>
        <v>0.35624225167232748</v>
      </c>
      <c r="AX9695">
        <f t="shared" ca="1" si="840"/>
        <v>1.2492502074882434</v>
      </c>
    </row>
    <row r="9696" spans="1:50">
      <c r="A9696">
        <f t="shared" ca="1" si="836"/>
        <v>0.55564685239324441</v>
      </c>
      <c r="R9696">
        <f t="shared" ca="1" si="837"/>
        <v>-1.1359138210546729</v>
      </c>
      <c r="AH9696">
        <f t="shared" ca="1" si="838"/>
        <v>10.029220125616376</v>
      </c>
      <c r="AI9696">
        <f t="shared" ca="1" si="839"/>
        <v>0.20116837811678456</v>
      </c>
      <c r="AX9696">
        <f t="shared" ca="1" si="840"/>
        <v>0.28067707953027055</v>
      </c>
    </row>
    <row r="9697" spans="1:50">
      <c r="A9697">
        <f t="shared" ca="1" si="836"/>
        <v>0.78138757772182854</v>
      </c>
      <c r="R9697">
        <f t="shared" ca="1" si="837"/>
        <v>-0.62575752543116503</v>
      </c>
      <c r="AH9697">
        <f t="shared" ca="1" si="838"/>
        <v>6.7343851173049911</v>
      </c>
      <c r="AI9697">
        <f t="shared" ca="1" si="839"/>
        <v>9.070388581635791E-2</v>
      </c>
      <c r="AX9697">
        <f t="shared" ca="1" si="840"/>
        <v>5.8862625152662211</v>
      </c>
    </row>
    <row r="9698" spans="1:50">
      <c r="A9698">
        <f t="shared" ca="1" si="836"/>
        <v>0.69596788281357091</v>
      </c>
      <c r="R9698">
        <f t="shared" ca="1" si="837"/>
        <v>-0.47057315428883195</v>
      </c>
      <c r="AH9698">
        <f t="shared" ca="1" si="838"/>
        <v>15.878451924403862</v>
      </c>
      <c r="AI9698">
        <f t="shared" ca="1" si="839"/>
        <v>0.41785997846239087</v>
      </c>
      <c r="AX9698">
        <f t="shared" ca="1" si="840"/>
        <v>5.3500631668260477</v>
      </c>
    </row>
    <row r="9699" spans="1:50">
      <c r="A9699">
        <f t="shared" ca="1" si="836"/>
        <v>0.25456005652925673</v>
      </c>
      <c r="R9699">
        <f t="shared" ca="1" si="837"/>
        <v>-7.1802944422234638E-3</v>
      </c>
      <c r="AH9699">
        <f t="shared" ca="1" si="838"/>
        <v>13.389570266123748</v>
      </c>
      <c r="AI9699">
        <f t="shared" ca="1" si="839"/>
        <v>0.32983821735045482</v>
      </c>
      <c r="AX9699">
        <f t="shared" ca="1" si="840"/>
        <v>4.112336943167473</v>
      </c>
    </row>
    <row r="9700" spans="1:50">
      <c r="A9700">
        <f t="shared" ca="1" si="836"/>
        <v>5.9677293880007976E-2</v>
      </c>
      <c r="R9700">
        <f t="shared" ca="1" si="837"/>
        <v>-1.023786075733788</v>
      </c>
      <c r="AH9700">
        <f t="shared" ca="1" si="838"/>
        <v>9.1134058913109985</v>
      </c>
      <c r="AI9700">
        <f t="shared" ca="1" si="839"/>
        <v>0.16610833387956403</v>
      </c>
      <c r="AX9700">
        <f t="shared" ca="1" si="840"/>
        <v>0.43417603364887869</v>
      </c>
    </row>
    <row r="9701" spans="1:50">
      <c r="A9701">
        <f t="shared" ca="1" si="836"/>
        <v>0.73177605787738353</v>
      </c>
      <c r="R9701">
        <f t="shared" ca="1" si="837"/>
        <v>0.11373944209350942</v>
      </c>
      <c r="AH9701">
        <f t="shared" ca="1" si="838"/>
        <v>13.883011369475632</v>
      </c>
      <c r="AI9701">
        <f t="shared" ca="1" si="839"/>
        <v>0.34778156613128675</v>
      </c>
      <c r="AX9701">
        <f t="shared" ca="1" si="840"/>
        <v>2.8831505117137235</v>
      </c>
    </row>
    <row r="9702" spans="1:50">
      <c r="A9702">
        <f t="shared" ca="1" si="836"/>
        <v>0.27160718448293941</v>
      </c>
      <c r="R9702">
        <f t="shared" ca="1" si="837"/>
        <v>0.84721052230466065</v>
      </c>
      <c r="AH9702">
        <f t="shared" ca="1" si="838"/>
        <v>34.403325784262577</v>
      </c>
      <c r="AI9702">
        <f t="shared" ca="1" si="839"/>
        <v>0.87837187670407568</v>
      </c>
      <c r="AX9702">
        <f t="shared" ca="1" si="840"/>
        <v>0.27174250539501965</v>
      </c>
    </row>
    <row r="9703" spans="1:50">
      <c r="A9703">
        <f t="shared" ca="1" si="836"/>
        <v>0.44065184558902371</v>
      </c>
      <c r="R9703">
        <f t="shared" ca="1" si="837"/>
        <v>1.6149002842050788</v>
      </c>
      <c r="AH9703">
        <f t="shared" ca="1" si="838"/>
        <v>24.739785455725738</v>
      </c>
      <c r="AI9703">
        <f t="shared" ca="1" si="839"/>
        <v>0.68096078058861753</v>
      </c>
      <c r="AX9703">
        <f t="shared" ca="1" si="840"/>
        <v>3.0346247981170018</v>
      </c>
    </row>
    <row r="9704" spans="1:50">
      <c r="A9704">
        <f t="shared" ca="1" si="836"/>
        <v>0.86149479677022256</v>
      </c>
      <c r="R9704">
        <f t="shared" ca="1" si="837"/>
        <v>-0.20264445359491323</v>
      </c>
      <c r="AH9704">
        <f t="shared" ca="1" si="838"/>
        <v>21.40473787701394</v>
      </c>
      <c r="AI9704">
        <f t="shared" ca="1" si="839"/>
        <v>0.59115549205885942</v>
      </c>
      <c r="AX9704">
        <f t="shared" ca="1" si="840"/>
        <v>5.0485511308381747</v>
      </c>
    </row>
    <row r="9705" spans="1:50">
      <c r="A9705">
        <f t="shared" ca="1" si="836"/>
        <v>0.4307391659206361</v>
      </c>
      <c r="R9705">
        <f t="shared" ca="1" si="837"/>
        <v>0.69200586501235506</v>
      </c>
      <c r="AH9705">
        <f t="shared" ca="1" si="838"/>
        <v>42.237348090824639</v>
      </c>
      <c r="AI9705">
        <f t="shared" ca="1" si="839"/>
        <v>0.96987061766848803</v>
      </c>
      <c r="AX9705">
        <f t="shared" ca="1" si="840"/>
        <v>3.3073148372676733</v>
      </c>
    </row>
    <row r="9706" spans="1:50">
      <c r="A9706">
        <f t="shared" ca="1" si="836"/>
        <v>0.334088528324472</v>
      </c>
      <c r="R9706">
        <f t="shared" ca="1" si="837"/>
        <v>0.89562945000626493</v>
      </c>
      <c r="AH9706">
        <f t="shared" ca="1" si="838"/>
        <v>24.584405088682914</v>
      </c>
      <c r="AI9706">
        <f t="shared" ca="1" si="839"/>
        <v>0.67702376765191652</v>
      </c>
      <c r="AX9706">
        <f t="shared" ca="1" si="840"/>
        <v>2.6245342445964845</v>
      </c>
    </row>
    <row r="9707" spans="1:50">
      <c r="A9707">
        <f t="shared" ca="1" si="836"/>
        <v>0.13877348340213325</v>
      </c>
      <c r="R9707">
        <f t="shared" ca="1" si="837"/>
        <v>0.1299764344445267</v>
      </c>
      <c r="AH9707">
        <f t="shared" ca="1" si="838"/>
        <v>3.8040896807108262</v>
      </c>
      <c r="AI9707">
        <f t="shared" ca="1" si="839"/>
        <v>2.8942196597781189E-2</v>
      </c>
      <c r="AX9707">
        <f t="shared" ca="1" si="840"/>
        <v>0.83680555005171409</v>
      </c>
    </row>
    <row r="9708" spans="1:50">
      <c r="A9708">
        <f t="shared" ca="1" si="836"/>
        <v>0.28770673608192054</v>
      </c>
      <c r="R9708">
        <f t="shared" ca="1" si="837"/>
        <v>-0.9829170718795327</v>
      </c>
      <c r="AH9708">
        <f t="shared" ca="1" si="838"/>
        <v>29.895208563899885</v>
      </c>
      <c r="AI9708">
        <f t="shared" ca="1" si="839"/>
        <v>0.79789868065545777</v>
      </c>
      <c r="AX9708">
        <f t="shared" ca="1" si="840"/>
        <v>2.1387513053603451</v>
      </c>
    </row>
    <row r="9709" spans="1:50">
      <c r="A9709">
        <f t="shared" ca="1" si="836"/>
        <v>0.6564709951279174</v>
      </c>
      <c r="R9709">
        <f t="shared" ca="1" si="837"/>
        <v>1.4340487292805724</v>
      </c>
      <c r="AH9709">
        <f t="shared" ca="1" si="838"/>
        <v>15.524115894021577</v>
      </c>
      <c r="AI9709">
        <f t="shared" ca="1" si="839"/>
        <v>0.40570670755557203</v>
      </c>
      <c r="AX9709">
        <f t="shared" ca="1" si="840"/>
        <v>0.63282671683872538</v>
      </c>
    </row>
    <row r="9710" spans="1:50">
      <c r="A9710">
        <f t="shared" ca="1" si="836"/>
        <v>0.96527146758372828</v>
      </c>
      <c r="R9710">
        <f t="shared" ca="1" si="837"/>
        <v>0.19399422576965611</v>
      </c>
      <c r="AH9710">
        <f t="shared" ca="1" si="838"/>
        <v>13.968549944437989</v>
      </c>
      <c r="AI9710">
        <f t="shared" ca="1" si="839"/>
        <v>0.3508673034467702</v>
      </c>
      <c r="AX9710">
        <f t="shared" ca="1" si="840"/>
        <v>0.27840361888146792</v>
      </c>
    </row>
    <row r="9711" spans="1:50">
      <c r="A9711">
        <f t="shared" ca="1" si="836"/>
        <v>0.24057204352726846</v>
      </c>
      <c r="R9711">
        <f t="shared" ca="1" si="837"/>
        <v>0.39717589553133531</v>
      </c>
      <c r="AH9711">
        <f t="shared" ca="1" si="838"/>
        <v>32.596260198774644</v>
      </c>
      <c r="AI9711">
        <f t="shared" ca="1" si="839"/>
        <v>0.8485549204656222</v>
      </c>
      <c r="AX9711">
        <f t="shared" ca="1" si="840"/>
        <v>3.6426934120195029</v>
      </c>
    </row>
    <row r="9712" spans="1:50">
      <c r="A9712">
        <f t="shared" ca="1" si="836"/>
        <v>0.26993617139783843</v>
      </c>
      <c r="R9712">
        <f t="shared" ca="1" si="837"/>
        <v>-0.23303604347057991</v>
      </c>
      <c r="AH9712">
        <f t="shared" ca="1" si="838"/>
        <v>19.733171132996549</v>
      </c>
      <c r="AI9712">
        <f t="shared" ca="1" si="839"/>
        <v>0.5419595351677633</v>
      </c>
      <c r="AX9712">
        <f t="shared" ca="1" si="840"/>
        <v>2.5945861558943202</v>
      </c>
    </row>
    <row r="9713" spans="1:50">
      <c r="A9713">
        <f t="shared" ca="1" si="836"/>
        <v>0.13998530212091975</v>
      </c>
      <c r="R9713">
        <f t="shared" ca="1" si="837"/>
        <v>0.25769416398280809</v>
      </c>
      <c r="AH9713">
        <f t="shared" ca="1" si="838"/>
        <v>6.8036356061925067</v>
      </c>
      <c r="AI9713">
        <f t="shared" ca="1" si="839"/>
        <v>9.2578914923700961E-2</v>
      </c>
      <c r="AX9713">
        <f t="shared" ca="1" si="840"/>
        <v>2.9367352967434743</v>
      </c>
    </row>
    <row r="9714" spans="1:50">
      <c r="A9714">
        <f t="shared" ca="1" si="836"/>
        <v>0.94030830030893986</v>
      </c>
      <c r="R9714">
        <f t="shared" ca="1" si="837"/>
        <v>0.55160641750104245</v>
      </c>
      <c r="AH9714">
        <f t="shared" ca="1" si="838"/>
        <v>16.282281997799366</v>
      </c>
      <c r="AI9714">
        <f t="shared" ca="1" si="839"/>
        <v>0.4315577463620377</v>
      </c>
      <c r="AX9714">
        <f t="shared" ca="1" si="840"/>
        <v>2.0749249262724794</v>
      </c>
    </row>
    <row r="9715" spans="1:50">
      <c r="A9715">
        <f t="shared" ca="1" si="836"/>
        <v>0.34716438346242284</v>
      </c>
      <c r="R9715">
        <f t="shared" ca="1" si="837"/>
        <v>-1.606365473191752</v>
      </c>
      <c r="AH9715">
        <f t="shared" ca="1" si="838"/>
        <v>5.723718310221054</v>
      </c>
      <c r="AI9715">
        <f t="shared" ca="1" si="839"/>
        <v>6.552190258951951E-2</v>
      </c>
      <c r="AX9715">
        <f t="shared" ca="1" si="840"/>
        <v>4.0665564276334623</v>
      </c>
    </row>
    <row r="9716" spans="1:50">
      <c r="A9716">
        <f t="shared" ca="1" si="836"/>
        <v>0.62275534171006286</v>
      </c>
      <c r="R9716">
        <f t="shared" ca="1" si="837"/>
        <v>0.56255443106076053</v>
      </c>
      <c r="AH9716">
        <f t="shared" ca="1" si="838"/>
        <v>11.621231691236858</v>
      </c>
      <c r="AI9716">
        <f t="shared" ca="1" si="839"/>
        <v>0.26353507155113887</v>
      </c>
      <c r="AX9716">
        <f t="shared" ca="1" si="840"/>
        <v>4.3325798095949564</v>
      </c>
    </row>
    <row r="9717" spans="1:50">
      <c r="A9717">
        <f t="shared" ca="1" si="836"/>
        <v>0.8181203113656339</v>
      </c>
      <c r="R9717">
        <f t="shared" ca="1" si="837"/>
        <v>-1.0949921891975247</v>
      </c>
      <c r="AH9717">
        <f t="shared" ca="1" si="838"/>
        <v>7.9358773226235897</v>
      </c>
      <c r="AI9717">
        <f t="shared" ca="1" si="839"/>
        <v>0.12595629775946271</v>
      </c>
      <c r="AX9717">
        <f t="shared" ca="1" si="840"/>
        <v>1.192368980409974</v>
      </c>
    </row>
    <row r="9718" spans="1:50">
      <c r="A9718">
        <f t="shared" ca="1" si="836"/>
        <v>0.15613142948365555</v>
      </c>
      <c r="R9718">
        <f t="shared" ca="1" si="837"/>
        <v>1.9322448742785334</v>
      </c>
      <c r="AH9718">
        <f t="shared" ca="1" si="838"/>
        <v>26.141900837078676</v>
      </c>
      <c r="AI9718">
        <f t="shared" ca="1" si="839"/>
        <v>0.7153955521661064</v>
      </c>
      <c r="AX9718">
        <f t="shared" ca="1" si="840"/>
        <v>1.8120019975826049</v>
      </c>
    </row>
    <row r="9719" spans="1:50">
      <c r="A9719">
        <f t="shared" ca="1" si="836"/>
        <v>0.16784567300080822</v>
      </c>
      <c r="R9719">
        <f t="shared" ca="1" si="837"/>
        <v>-1.2662036371369028</v>
      </c>
      <c r="AH9719">
        <f t="shared" ca="1" si="838"/>
        <v>27.368327648896077</v>
      </c>
      <c r="AI9719">
        <f t="shared" ca="1" si="839"/>
        <v>0.74390370329613908</v>
      </c>
      <c r="AX9719">
        <f t="shared" ca="1" si="840"/>
        <v>2.9674214294750438</v>
      </c>
    </row>
    <row r="9720" spans="1:50">
      <c r="A9720">
        <f t="shared" ca="1" si="836"/>
        <v>0.66362871942376556</v>
      </c>
      <c r="R9720">
        <f t="shared" ca="1" si="837"/>
        <v>0.61408779099353639</v>
      </c>
      <c r="AH9720">
        <f t="shared" ca="1" si="838"/>
        <v>18.046702099027399</v>
      </c>
      <c r="AI9720">
        <f t="shared" ca="1" si="839"/>
        <v>0.48949337662585002</v>
      </c>
      <c r="AX9720">
        <f t="shared" ca="1" si="840"/>
        <v>1.0054154420020491</v>
      </c>
    </row>
    <row r="9721" spans="1:50">
      <c r="A9721">
        <f t="shared" ca="1" si="836"/>
        <v>0.50713832920641422</v>
      </c>
      <c r="R9721">
        <f t="shared" ca="1" si="837"/>
        <v>-5.4580724878866005E-2</v>
      </c>
      <c r="AH9721">
        <f t="shared" ca="1" si="838"/>
        <v>6.1470183480963518</v>
      </c>
      <c r="AI9721">
        <f t="shared" ca="1" si="839"/>
        <v>7.557166914366642E-2</v>
      </c>
      <c r="AX9721">
        <f t="shared" ca="1" si="840"/>
        <v>0.56057175526506853</v>
      </c>
    </row>
    <row r="9722" spans="1:50">
      <c r="A9722">
        <f t="shared" ca="1" si="836"/>
        <v>0.63260545723713679</v>
      </c>
      <c r="R9722">
        <f t="shared" ca="1" si="837"/>
        <v>-0.77941356383212101</v>
      </c>
      <c r="AH9722">
        <f t="shared" ca="1" si="838"/>
        <v>24.403081924706509</v>
      </c>
      <c r="AI9722">
        <f t="shared" ca="1" si="839"/>
        <v>0.67239889252335672</v>
      </c>
      <c r="AX9722">
        <f t="shared" ca="1" si="840"/>
        <v>0.73626151197287881</v>
      </c>
    </row>
    <row r="9723" spans="1:50">
      <c r="A9723">
        <f t="shared" ca="1" si="836"/>
        <v>0.68227786747735863</v>
      </c>
      <c r="R9723">
        <f t="shared" ca="1" si="837"/>
        <v>-1.5253498953285534</v>
      </c>
      <c r="AH9723">
        <f t="shared" ca="1" si="838"/>
        <v>7.5668182829488169</v>
      </c>
      <c r="AI9723">
        <f t="shared" ca="1" si="839"/>
        <v>0.11451347785433696</v>
      </c>
      <c r="AX9723">
        <f t="shared" ca="1" si="840"/>
        <v>0.23219233988027069</v>
      </c>
    </row>
    <row r="9724" spans="1:50">
      <c r="A9724">
        <f t="shared" ca="1" si="836"/>
        <v>0.57325095704658924</v>
      </c>
      <c r="R9724">
        <f t="shared" ca="1" si="837"/>
        <v>-1.4724704229719106</v>
      </c>
      <c r="AH9724">
        <f t="shared" ca="1" si="838"/>
        <v>32.091237924422302</v>
      </c>
      <c r="AI9724">
        <f t="shared" ca="1" si="839"/>
        <v>0.83963812046017505</v>
      </c>
      <c r="AX9724">
        <f t="shared" ca="1" si="840"/>
        <v>1.3306937548220443</v>
      </c>
    </row>
    <row r="9725" spans="1:50">
      <c r="A9725">
        <f t="shared" ca="1" si="836"/>
        <v>8.4240285487563793E-2</v>
      </c>
      <c r="R9725">
        <f t="shared" ca="1" si="837"/>
        <v>-0.93470864580605184</v>
      </c>
      <c r="AH9725">
        <f t="shared" ca="1" si="838"/>
        <v>18.302710881909487</v>
      </c>
      <c r="AI9725">
        <f t="shared" ca="1" si="839"/>
        <v>0.49764093128209042</v>
      </c>
      <c r="AX9725">
        <f t="shared" ca="1" si="840"/>
        <v>3.4610809328300838</v>
      </c>
    </row>
    <row r="9726" spans="1:50">
      <c r="A9726">
        <f t="shared" ca="1" si="836"/>
        <v>0.54630046970651636</v>
      </c>
      <c r="R9726">
        <f t="shared" ca="1" si="837"/>
        <v>-0.47673242454944159</v>
      </c>
      <c r="AH9726">
        <f t="shared" ca="1" si="838"/>
        <v>24.245009240125519</v>
      </c>
      <c r="AI9726">
        <f t="shared" ca="1" si="839"/>
        <v>0.66834022547939009</v>
      </c>
      <c r="AX9726">
        <f t="shared" ca="1" si="840"/>
        <v>2.6079167406785486</v>
      </c>
    </row>
    <row r="9727" spans="1:50">
      <c r="A9727">
        <f t="shared" ca="1" si="836"/>
        <v>0.40374280535798146</v>
      </c>
      <c r="R9727">
        <f t="shared" ca="1" si="837"/>
        <v>-1.1895383245844044</v>
      </c>
      <c r="AH9727">
        <f t="shared" ca="1" si="838"/>
        <v>15.269846919645055</v>
      </c>
      <c r="AI9727">
        <f t="shared" ca="1" si="839"/>
        <v>0.39690823350755589</v>
      </c>
      <c r="AX9727">
        <f t="shared" ca="1" si="840"/>
        <v>1.150377147697589</v>
      </c>
    </row>
    <row r="9728" spans="1:50">
      <c r="A9728">
        <f t="shared" ca="1" si="836"/>
        <v>0.81959275855720382</v>
      </c>
      <c r="R9728">
        <f t="shared" ca="1" si="837"/>
        <v>2.0463071003875881</v>
      </c>
      <c r="AH9728">
        <f t="shared" ca="1" si="838"/>
        <v>24.978150771590069</v>
      </c>
      <c r="AI9728">
        <f t="shared" ca="1" si="839"/>
        <v>0.68695353059536068</v>
      </c>
      <c r="AX9728">
        <f t="shared" ca="1" si="840"/>
        <v>0.29587549448981199</v>
      </c>
    </row>
    <row r="9729" spans="1:50">
      <c r="A9729">
        <f t="shared" ca="1" si="836"/>
        <v>0.94777846850245384</v>
      </c>
      <c r="R9729">
        <f t="shared" ca="1" si="837"/>
        <v>0.71283135988227153</v>
      </c>
      <c r="AH9729">
        <f t="shared" ca="1" si="838"/>
        <v>14.954450169522602</v>
      </c>
      <c r="AI9729">
        <f t="shared" ca="1" si="839"/>
        <v>0.38590471853976283</v>
      </c>
      <c r="AX9729">
        <f t="shared" ca="1" si="840"/>
        <v>2.2117019118836829</v>
      </c>
    </row>
    <row r="9730" spans="1:50">
      <c r="A9730">
        <f t="shared" ca="1" si="836"/>
        <v>6.0488622979671613E-2</v>
      </c>
      <c r="R9730">
        <f t="shared" ca="1" si="837"/>
        <v>-0.61537298979717581</v>
      </c>
      <c r="AH9730">
        <f t="shared" ca="1" si="838"/>
        <v>17.25268925863103</v>
      </c>
      <c r="AI9730">
        <f t="shared" ca="1" si="839"/>
        <v>0.46380681960411008</v>
      </c>
      <c r="AX9730">
        <f t="shared" ca="1" si="840"/>
        <v>3.0190825595167716</v>
      </c>
    </row>
    <row r="9731" spans="1:50">
      <c r="A9731">
        <f t="shared" ref="A9731:A9794" ca="1" si="841">RAND()</f>
        <v>0.81212411077840718</v>
      </c>
      <c r="R9731">
        <f t="shared" ref="R9731:R9794" ca="1" si="842">_xlfn.NORM.INV(RAND(),0,1)</f>
        <v>-1.021098601067469</v>
      </c>
      <c r="AH9731">
        <f t="shared" ref="AH9731:AH9794" ca="1" si="843">IF(AI9731&lt;$AL$4,$AL$1+SQRT(AI9731*($AL$2-$AL$1)*($AL$3-$AL$1)),$AL$2-SQRT((1-AI9731)*($AL$2-$AL$1)*($AL$2-$AL$3)))</f>
        <v>26.55436827877886</v>
      </c>
      <c r="AI9731">
        <f t="shared" ref="AI9731:AI9794" ca="1" si="844">RAND()</f>
        <v>0.72515117659643447</v>
      </c>
      <c r="AX9731">
        <f t="shared" ref="AX9731:AX9794" ca="1" si="845">-LN(1-RAND())/$AW$2</f>
        <v>7.1315525919840486</v>
      </c>
    </row>
    <row r="9732" spans="1:50">
      <c r="A9732">
        <f t="shared" ca="1" si="841"/>
        <v>0.78866731441066396</v>
      </c>
      <c r="R9732">
        <f t="shared" ca="1" si="842"/>
        <v>-0.28756042818636124</v>
      </c>
      <c r="AH9732">
        <f t="shared" ca="1" si="843"/>
        <v>24.959617440048387</v>
      </c>
      <c r="AI9732">
        <f t="shared" ca="1" si="844"/>
        <v>0.68648962062563557</v>
      </c>
      <c r="AX9732">
        <f t="shared" ca="1" si="845"/>
        <v>6.3870595104229144</v>
      </c>
    </row>
    <row r="9733" spans="1:50">
      <c r="A9733">
        <f t="shared" ca="1" si="841"/>
        <v>0.99494578439799697</v>
      </c>
      <c r="R9733">
        <f t="shared" ca="1" si="842"/>
        <v>1.8168509219941714E-2</v>
      </c>
      <c r="AH9733">
        <f t="shared" ca="1" si="843"/>
        <v>1.8085299662146455</v>
      </c>
      <c r="AI9733">
        <f t="shared" ca="1" si="844"/>
        <v>6.5415612773926934E-3</v>
      </c>
      <c r="AX9733">
        <f t="shared" ca="1" si="845"/>
        <v>1.6819158558017082</v>
      </c>
    </row>
    <row r="9734" spans="1:50">
      <c r="A9734">
        <f t="shared" ca="1" si="841"/>
        <v>0.51911472983886198</v>
      </c>
      <c r="R9734">
        <f t="shared" ca="1" si="842"/>
        <v>-1.6355777064901569</v>
      </c>
      <c r="AH9734">
        <f t="shared" ca="1" si="843"/>
        <v>24.514085046655765</v>
      </c>
      <c r="AI9734">
        <f t="shared" ca="1" si="844"/>
        <v>0.67523406949545239</v>
      </c>
      <c r="AX9734">
        <f t="shared" ca="1" si="845"/>
        <v>0.93385522935515919</v>
      </c>
    </row>
    <row r="9735" spans="1:50">
      <c r="A9735">
        <f t="shared" ca="1" si="841"/>
        <v>4.2171636959321246E-2</v>
      </c>
      <c r="R9735">
        <f t="shared" ca="1" si="842"/>
        <v>0.28082420502314948</v>
      </c>
      <c r="AH9735">
        <f t="shared" ca="1" si="843"/>
        <v>30.249573327890488</v>
      </c>
      <c r="AI9735">
        <f t="shared" ca="1" si="844"/>
        <v>0.80496032313481258</v>
      </c>
      <c r="AX9735">
        <f t="shared" ca="1" si="845"/>
        <v>2.7058580849182214</v>
      </c>
    </row>
    <row r="9736" spans="1:50">
      <c r="A9736">
        <f t="shared" ca="1" si="841"/>
        <v>0.29939977859482159</v>
      </c>
      <c r="R9736">
        <f t="shared" ca="1" si="842"/>
        <v>-0.96523770817867005</v>
      </c>
      <c r="AH9736">
        <f t="shared" ca="1" si="843"/>
        <v>22.558209413666283</v>
      </c>
      <c r="AI9736">
        <f t="shared" ca="1" si="844"/>
        <v>0.62347406470790312</v>
      </c>
      <c r="AX9736">
        <f t="shared" ca="1" si="845"/>
        <v>3.2173565215439135</v>
      </c>
    </row>
    <row r="9737" spans="1:50">
      <c r="A9737">
        <f t="shared" ca="1" si="841"/>
        <v>0.19865756138376023</v>
      </c>
      <c r="R9737">
        <f t="shared" ca="1" si="842"/>
        <v>-0.29197508641256381</v>
      </c>
      <c r="AH9737">
        <f t="shared" ca="1" si="843"/>
        <v>9.0845261582152048</v>
      </c>
      <c r="AI9737">
        <f t="shared" ca="1" si="844"/>
        <v>0.1650572310385926</v>
      </c>
      <c r="AX9737">
        <f t="shared" ca="1" si="845"/>
        <v>0.38504207626214487</v>
      </c>
    </row>
    <row r="9738" spans="1:50">
      <c r="A9738">
        <f t="shared" ca="1" si="841"/>
        <v>0.86898720685863007</v>
      </c>
      <c r="R9738">
        <f t="shared" ca="1" si="842"/>
        <v>1.0417058010144749E-2</v>
      </c>
      <c r="AH9738">
        <f t="shared" ca="1" si="843"/>
        <v>8.9823171690360564</v>
      </c>
      <c r="AI9738">
        <f t="shared" ca="1" si="844"/>
        <v>0.16136404345031985</v>
      </c>
      <c r="AX9738">
        <f t="shared" ca="1" si="845"/>
        <v>2.0265099106940774</v>
      </c>
    </row>
    <row r="9739" spans="1:50">
      <c r="A9739">
        <f t="shared" ca="1" si="841"/>
        <v>0.74215664130341119</v>
      </c>
      <c r="R9739">
        <f t="shared" ca="1" si="842"/>
        <v>-0.17688823690524957</v>
      </c>
      <c r="AH9739">
        <f t="shared" ca="1" si="843"/>
        <v>21.169498752933126</v>
      </c>
      <c r="AI9739">
        <f t="shared" ca="1" si="844"/>
        <v>0.58440109892143777</v>
      </c>
      <c r="AX9739">
        <f t="shared" ca="1" si="845"/>
        <v>0.29385706420965746</v>
      </c>
    </row>
    <row r="9740" spans="1:50">
      <c r="A9740">
        <f t="shared" ca="1" si="841"/>
        <v>0.22521577013228367</v>
      </c>
      <c r="R9740">
        <f t="shared" ca="1" si="842"/>
        <v>-0.55330837878333783</v>
      </c>
      <c r="AH9740">
        <f t="shared" ca="1" si="843"/>
        <v>18.129050841308626</v>
      </c>
      <c r="AI9740">
        <f t="shared" ca="1" si="844"/>
        <v>0.49212129986205477</v>
      </c>
      <c r="AX9740">
        <f t="shared" ca="1" si="845"/>
        <v>3.7479658498734238</v>
      </c>
    </row>
    <row r="9741" spans="1:50">
      <c r="A9741">
        <f t="shared" ca="1" si="841"/>
        <v>0.17737186446029241</v>
      </c>
      <c r="R9741">
        <f t="shared" ca="1" si="842"/>
        <v>-1.0307109488736852</v>
      </c>
      <c r="AH9741">
        <f t="shared" ca="1" si="843"/>
        <v>7.2573368672048915</v>
      </c>
      <c r="AI9741">
        <f t="shared" ca="1" si="844"/>
        <v>0.10533787680818263</v>
      </c>
      <c r="AX9741">
        <f t="shared" ca="1" si="845"/>
        <v>5.0301763683627447</v>
      </c>
    </row>
    <row r="9742" spans="1:50">
      <c r="A9742">
        <f t="shared" ca="1" si="841"/>
        <v>0.56597973203826357</v>
      </c>
      <c r="R9742">
        <f t="shared" ca="1" si="842"/>
        <v>0.30059536776724749</v>
      </c>
      <c r="AH9742">
        <f t="shared" ca="1" si="843"/>
        <v>10.07578357440137</v>
      </c>
      <c r="AI9742">
        <f t="shared" ca="1" si="844"/>
        <v>0.20302847140098013</v>
      </c>
      <c r="AX9742">
        <f t="shared" ca="1" si="845"/>
        <v>1.0669721605527469</v>
      </c>
    </row>
    <row r="9743" spans="1:50">
      <c r="A9743">
        <f t="shared" ca="1" si="841"/>
        <v>0.98154459233596569</v>
      </c>
      <c r="R9743">
        <f t="shared" ca="1" si="842"/>
        <v>-0.86605069394603529</v>
      </c>
      <c r="AH9743">
        <f t="shared" ca="1" si="843"/>
        <v>16.643250007036229</v>
      </c>
      <c r="AI9743">
        <f t="shared" ca="1" si="844"/>
        <v>0.44366361495345574</v>
      </c>
      <c r="AX9743">
        <f t="shared" ca="1" si="845"/>
        <v>2.6100940435286875</v>
      </c>
    </row>
    <row r="9744" spans="1:50">
      <c r="A9744">
        <f t="shared" ca="1" si="841"/>
        <v>0.25939191972784459</v>
      </c>
      <c r="R9744">
        <f t="shared" ca="1" si="842"/>
        <v>-0.77365979770184667</v>
      </c>
      <c r="AH9744">
        <f t="shared" ca="1" si="843"/>
        <v>35.053688598917546</v>
      </c>
      <c r="AI9744">
        <f t="shared" ca="1" si="844"/>
        <v>0.88830388775093627</v>
      </c>
      <c r="AX9744">
        <f t="shared" ca="1" si="845"/>
        <v>0.23937203183313041</v>
      </c>
    </row>
    <row r="9745" spans="1:50">
      <c r="A9745">
        <f t="shared" ca="1" si="841"/>
        <v>0.66481888794190991</v>
      </c>
      <c r="R9745">
        <f t="shared" ca="1" si="842"/>
        <v>-4.9640606402982486E-3</v>
      </c>
      <c r="AH9745">
        <f t="shared" ca="1" si="843"/>
        <v>47.799786048454159</v>
      </c>
      <c r="AI9745">
        <f t="shared" ca="1" si="844"/>
        <v>0.99757952928371152</v>
      </c>
      <c r="AX9745">
        <f t="shared" ca="1" si="845"/>
        <v>1.0631717390216255</v>
      </c>
    </row>
    <row r="9746" spans="1:50">
      <c r="A9746">
        <f t="shared" ca="1" si="841"/>
        <v>0.29211048527128791</v>
      </c>
      <c r="R9746">
        <f t="shared" ca="1" si="842"/>
        <v>1.0190194768284779</v>
      </c>
      <c r="AH9746">
        <f t="shared" ca="1" si="843"/>
        <v>30.396977776699885</v>
      </c>
      <c r="AI9746">
        <f t="shared" ca="1" si="844"/>
        <v>0.80786075985640093</v>
      </c>
      <c r="AX9746">
        <f t="shared" ca="1" si="845"/>
        <v>1.1370070358589388</v>
      </c>
    </row>
    <row r="9747" spans="1:50">
      <c r="A9747">
        <f t="shared" ca="1" si="841"/>
        <v>0.16862507531307869</v>
      </c>
      <c r="R9747">
        <f t="shared" ca="1" si="842"/>
        <v>7.0870867768915505E-3</v>
      </c>
      <c r="AH9747">
        <f t="shared" ca="1" si="843"/>
        <v>11.074196994765707</v>
      </c>
      <c r="AI9747">
        <f t="shared" ca="1" si="844"/>
        <v>0.24239093019884639</v>
      </c>
      <c r="AX9747">
        <f t="shared" ca="1" si="845"/>
        <v>3.8950700057482601</v>
      </c>
    </row>
    <row r="9748" spans="1:50">
      <c r="A9748">
        <f t="shared" ca="1" si="841"/>
        <v>0.85942783077546325</v>
      </c>
      <c r="R9748">
        <f t="shared" ca="1" si="842"/>
        <v>-1.3751982324809411</v>
      </c>
      <c r="AH9748">
        <f t="shared" ca="1" si="843"/>
        <v>32.644356989791632</v>
      </c>
      <c r="AI9748">
        <f t="shared" ca="1" si="844"/>
        <v>0.84939082785110265</v>
      </c>
      <c r="AX9748">
        <f t="shared" ca="1" si="845"/>
        <v>1.5978911789840775</v>
      </c>
    </row>
    <row r="9749" spans="1:50">
      <c r="A9749">
        <f t="shared" ca="1" si="841"/>
        <v>0.90596097731624392</v>
      </c>
      <c r="R9749">
        <f t="shared" ca="1" si="842"/>
        <v>0.23037316201619618</v>
      </c>
      <c r="AH9749">
        <f t="shared" ca="1" si="843"/>
        <v>13.673307504202448</v>
      </c>
      <c r="AI9749">
        <f t="shared" ca="1" si="844"/>
        <v>0.34018570615788279</v>
      </c>
      <c r="AX9749">
        <f t="shared" ca="1" si="845"/>
        <v>9.0859128837457703</v>
      </c>
    </row>
    <row r="9750" spans="1:50">
      <c r="A9750">
        <f t="shared" ca="1" si="841"/>
        <v>0.46673526263763565</v>
      </c>
      <c r="R9750">
        <f t="shared" ca="1" si="842"/>
        <v>0.17173356939530637</v>
      </c>
      <c r="AH9750">
        <f t="shared" ca="1" si="843"/>
        <v>24.937901807572047</v>
      </c>
      <c r="AI9750">
        <f t="shared" ca="1" si="844"/>
        <v>0.68594561709654978</v>
      </c>
      <c r="AX9750">
        <f t="shared" ca="1" si="845"/>
        <v>0.17349714044214751</v>
      </c>
    </row>
    <row r="9751" spans="1:50">
      <c r="A9751">
        <f t="shared" ca="1" si="841"/>
        <v>9.3003184074767042E-2</v>
      </c>
      <c r="R9751">
        <f t="shared" ca="1" si="842"/>
        <v>-0.16789325481443329</v>
      </c>
      <c r="AH9751">
        <f t="shared" ca="1" si="843"/>
        <v>25.299508989267849</v>
      </c>
      <c r="AI9751">
        <f t="shared" ca="1" si="844"/>
        <v>0.6949428719143701</v>
      </c>
      <c r="AX9751">
        <f t="shared" ca="1" si="845"/>
        <v>0.33637887637271829</v>
      </c>
    </row>
    <row r="9752" spans="1:50">
      <c r="A9752">
        <f t="shared" ca="1" si="841"/>
        <v>0.46392548739987716</v>
      </c>
      <c r="R9752">
        <f t="shared" ca="1" si="842"/>
        <v>-0.63402408336290716</v>
      </c>
      <c r="AH9752">
        <f t="shared" ca="1" si="843"/>
        <v>42.287802261411969</v>
      </c>
      <c r="AI9752">
        <f t="shared" ca="1" si="844"/>
        <v>0.97026100302045881</v>
      </c>
      <c r="AX9752">
        <f t="shared" ca="1" si="845"/>
        <v>1.3501324955951479</v>
      </c>
    </row>
    <row r="9753" spans="1:50">
      <c r="A9753">
        <f t="shared" ca="1" si="841"/>
        <v>0.49592942143225804</v>
      </c>
      <c r="R9753">
        <f t="shared" ca="1" si="842"/>
        <v>-0.64487862303974919</v>
      </c>
      <c r="AH9753">
        <f t="shared" ca="1" si="843"/>
        <v>8.1398881875308948</v>
      </c>
      <c r="AI9753">
        <f t="shared" ca="1" si="844"/>
        <v>0.13251555941101001</v>
      </c>
      <c r="AX9753">
        <f t="shared" ca="1" si="845"/>
        <v>0.99549343403269053</v>
      </c>
    </row>
    <row r="9754" spans="1:50">
      <c r="A9754">
        <f t="shared" ca="1" si="841"/>
        <v>0.72198057707703722</v>
      </c>
      <c r="R9754">
        <f t="shared" ca="1" si="842"/>
        <v>-0.17924651178271114</v>
      </c>
      <c r="AH9754">
        <f t="shared" ca="1" si="843"/>
        <v>22.755981077196001</v>
      </c>
      <c r="AI9754">
        <f t="shared" ca="1" si="844"/>
        <v>0.62888171646694879</v>
      </c>
      <c r="AX9754">
        <f t="shared" ca="1" si="845"/>
        <v>0.50430353899650693</v>
      </c>
    </row>
    <row r="9755" spans="1:50">
      <c r="A9755">
        <f t="shared" ca="1" si="841"/>
        <v>0.36410125711656849</v>
      </c>
      <c r="R9755">
        <f t="shared" ca="1" si="842"/>
        <v>-0.79907926356488324</v>
      </c>
      <c r="AH9755">
        <f t="shared" ca="1" si="843"/>
        <v>16.42386959898213</v>
      </c>
      <c r="AI9755">
        <f t="shared" ca="1" si="844"/>
        <v>0.43632173364692173</v>
      </c>
      <c r="AX9755">
        <f t="shared" ca="1" si="845"/>
        <v>0.16685596962300706</v>
      </c>
    </row>
    <row r="9756" spans="1:50">
      <c r="A9756">
        <f t="shared" ca="1" si="841"/>
        <v>0.28403098264362558</v>
      </c>
      <c r="R9756">
        <f t="shared" ca="1" si="842"/>
        <v>1.0994151320614929</v>
      </c>
      <c r="AH9756">
        <f t="shared" ca="1" si="843"/>
        <v>23.573302685374252</v>
      </c>
      <c r="AI9756">
        <f t="shared" ca="1" si="844"/>
        <v>0.65081483452057609</v>
      </c>
      <c r="AX9756">
        <f t="shared" ca="1" si="845"/>
        <v>0.62073291577327372</v>
      </c>
    </row>
    <row r="9757" spans="1:50">
      <c r="A9757">
        <f t="shared" ca="1" si="841"/>
        <v>0.26784890660253335</v>
      </c>
      <c r="R9757">
        <f t="shared" ca="1" si="842"/>
        <v>0.84905929590043205</v>
      </c>
      <c r="AH9757">
        <f t="shared" ca="1" si="843"/>
        <v>13.988246290116138</v>
      </c>
      <c r="AI9757">
        <f t="shared" ca="1" si="844"/>
        <v>0.35157679736933289</v>
      </c>
      <c r="AX9757">
        <f t="shared" ca="1" si="845"/>
        <v>1.1018918433043705</v>
      </c>
    </row>
    <row r="9758" spans="1:50">
      <c r="A9758">
        <f t="shared" ca="1" si="841"/>
        <v>0.61976812543083037</v>
      </c>
      <c r="R9758">
        <f t="shared" ca="1" si="842"/>
        <v>-0.26204405213244358</v>
      </c>
      <c r="AH9758">
        <f t="shared" ca="1" si="843"/>
        <v>27.54933334301165</v>
      </c>
      <c r="AI9758">
        <f t="shared" ca="1" si="844"/>
        <v>0.74798378332839577</v>
      </c>
      <c r="AX9758">
        <f t="shared" ca="1" si="845"/>
        <v>3.024966200333004</v>
      </c>
    </row>
    <row r="9759" spans="1:50">
      <c r="A9759">
        <f t="shared" ca="1" si="841"/>
        <v>0.19586477044290906</v>
      </c>
      <c r="R9759">
        <f t="shared" ca="1" si="842"/>
        <v>0.54371047032723407</v>
      </c>
      <c r="AH9759">
        <f t="shared" ca="1" si="843"/>
        <v>13.391678805766958</v>
      </c>
      <c r="AI9759">
        <f t="shared" ca="1" si="844"/>
        <v>0.32991540966993393</v>
      </c>
      <c r="AX9759">
        <f t="shared" ca="1" si="845"/>
        <v>0.15744253153388504</v>
      </c>
    </row>
    <row r="9760" spans="1:50">
      <c r="A9760">
        <f t="shared" ca="1" si="841"/>
        <v>0.62113804440694731</v>
      </c>
      <c r="R9760">
        <f t="shared" ca="1" si="842"/>
        <v>-8.0082941321402409E-2</v>
      </c>
      <c r="AH9760">
        <f t="shared" ca="1" si="843"/>
        <v>31.917259283314529</v>
      </c>
      <c r="AI9760">
        <f t="shared" ca="1" si="844"/>
        <v>0.83650724408656274</v>
      </c>
      <c r="AX9760">
        <f t="shared" ca="1" si="845"/>
        <v>0.64475455985741492</v>
      </c>
    </row>
    <row r="9761" spans="1:50">
      <c r="A9761">
        <f t="shared" ca="1" si="841"/>
        <v>0.2108677271268713</v>
      </c>
      <c r="R9761">
        <f t="shared" ca="1" si="842"/>
        <v>-5.1338159812169042E-2</v>
      </c>
      <c r="AH9761">
        <f t="shared" ca="1" si="843"/>
        <v>20.906370977007882</v>
      </c>
      <c r="AI9761">
        <f t="shared" ca="1" si="844"/>
        <v>0.57678037513625535</v>
      </c>
      <c r="AX9761">
        <f t="shared" ca="1" si="845"/>
        <v>2.1008690579326208</v>
      </c>
    </row>
    <row r="9762" spans="1:50">
      <c r="A9762">
        <f t="shared" ca="1" si="841"/>
        <v>0.17992053122744633</v>
      </c>
      <c r="R9762">
        <f t="shared" ca="1" si="842"/>
        <v>-0.17361728288642511</v>
      </c>
      <c r="AH9762">
        <f t="shared" ca="1" si="843"/>
        <v>29.246614647019083</v>
      </c>
      <c r="AI9762">
        <f t="shared" ca="1" si="844"/>
        <v>0.78464849819533855</v>
      </c>
      <c r="AX9762">
        <f t="shared" ca="1" si="845"/>
        <v>5.5218836364884263</v>
      </c>
    </row>
    <row r="9763" spans="1:50">
      <c r="A9763">
        <f t="shared" ca="1" si="841"/>
        <v>4.1912964016179721E-3</v>
      </c>
      <c r="R9763">
        <f t="shared" ca="1" si="842"/>
        <v>0.73546379799880568</v>
      </c>
      <c r="AH9763">
        <f t="shared" ca="1" si="843"/>
        <v>15.175058559982027</v>
      </c>
      <c r="AI9763">
        <f t="shared" ca="1" si="844"/>
        <v>0.3936117268496595</v>
      </c>
      <c r="AX9763">
        <f t="shared" ca="1" si="845"/>
        <v>2.0713619913258574</v>
      </c>
    </row>
    <row r="9764" spans="1:50">
      <c r="A9764">
        <f t="shared" ca="1" si="841"/>
        <v>0.96171351496863511</v>
      </c>
      <c r="R9764">
        <f t="shared" ca="1" si="842"/>
        <v>0.10691462499143585</v>
      </c>
      <c r="AH9764">
        <f t="shared" ca="1" si="843"/>
        <v>6.1906963692866013</v>
      </c>
      <c r="AI9764">
        <f t="shared" ca="1" si="844"/>
        <v>7.6649443073396606E-2</v>
      </c>
      <c r="AX9764">
        <f t="shared" ca="1" si="845"/>
        <v>1.4027926583624357</v>
      </c>
    </row>
    <row r="9765" spans="1:50">
      <c r="A9765">
        <f t="shared" ca="1" si="841"/>
        <v>0.63001628010351052</v>
      </c>
      <c r="R9765">
        <f t="shared" ca="1" si="842"/>
        <v>5.6572858085027641E-2</v>
      </c>
      <c r="AH9765">
        <f t="shared" ca="1" si="843"/>
        <v>30.111670906025516</v>
      </c>
      <c r="AI9765">
        <f t="shared" ca="1" si="844"/>
        <v>0.80222718292488404</v>
      </c>
      <c r="AX9765">
        <f t="shared" ca="1" si="845"/>
        <v>0.71736096225993595</v>
      </c>
    </row>
    <row r="9766" spans="1:50">
      <c r="A9766">
        <f t="shared" ca="1" si="841"/>
        <v>0.80814840960950407</v>
      </c>
      <c r="R9766">
        <f t="shared" ca="1" si="842"/>
        <v>-0.89167927228852206</v>
      </c>
      <c r="AH9766">
        <f t="shared" ca="1" si="843"/>
        <v>32.529967657886715</v>
      </c>
      <c r="AI9766">
        <f t="shared" ca="1" si="844"/>
        <v>0.8473989849827579</v>
      </c>
      <c r="AX9766">
        <f t="shared" ca="1" si="845"/>
        <v>2.1975442291586331</v>
      </c>
    </row>
    <row r="9767" spans="1:50">
      <c r="A9767">
        <f t="shared" ca="1" si="841"/>
        <v>0.69379724266125209</v>
      </c>
      <c r="R9767">
        <f t="shared" ca="1" si="842"/>
        <v>1.7370447612495612</v>
      </c>
      <c r="AH9767">
        <f t="shared" ca="1" si="843"/>
        <v>19.008453816392716</v>
      </c>
      <c r="AI9767">
        <f t="shared" ca="1" si="844"/>
        <v>0.51976203257466835</v>
      </c>
      <c r="AX9767">
        <f t="shared" ca="1" si="845"/>
        <v>9.0956793324667731E-2</v>
      </c>
    </row>
    <row r="9768" spans="1:50">
      <c r="A9768">
        <f t="shared" ca="1" si="841"/>
        <v>0.71561606641428355</v>
      </c>
      <c r="R9768">
        <f t="shared" ca="1" si="842"/>
        <v>0.61645397428782223</v>
      </c>
      <c r="AH9768">
        <f t="shared" ca="1" si="843"/>
        <v>9.6910382570594322</v>
      </c>
      <c r="AI9768">
        <f t="shared" ca="1" si="844"/>
        <v>0.18783244499957907</v>
      </c>
      <c r="AX9768">
        <f t="shared" ca="1" si="845"/>
        <v>2.4630936248116257</v>
      </c>
    </row>
    <row r="9769" spans="1:50">
      <c r="A9769">
        <f t="shared" ca="1" si="841"/>
        <v>0.47998280061746534</v>
      </c>
      <c r="R9769">
        <f t="shared" ca="1" si="842"/>
        <v>-0.70257784549533597</v>
      </c>
      <c r="AH9769">
        <f t="shared" ca="1" si="843"/>
        <v>8.8476939268291925</v>
      </c>
      <c r="AI9769">
        <f t="shared" ca="1" si="844"/>
        <v>0.15656337564570033</v>
      </c>
      <c r="AX9769">
        <f t="shared" ca="1" si="845"/>
        <v>1.2432580736352012</v>
      </c>
    </row>
    <row r="9770" spans="1:50">
      <c r="A9770">
        <f t="shared" ca="1" si="841"/>
        <v>0.62370630896737722</v>
      </c>
      <c r="R9770">
        <f t="shared" ca="1" si="842"/>
        <v>0.33694542508646425</v>
      </c>
      <c r="AH9770">
        <f t="shared" ca="1" si="843"/>
        <v>19.077195096522487</v>
      </c>
      <c r="AI9770">
        <f t="shared" ca="1" si="844"/>
        <v>0.52189006845073349</v>
      </c>
      <c r="AX9770">
        <f t="shared" ca="1" si="845"/>
        <v>8.8804332589221352E-2</v>
      </c>
    </row>
    <row r="9771" spans="1:50">
      <c r="A9771">
        <f t="shared" ca="1" si="841"/>
        <v>0.47508725393757112</v>
      </c>
      <c r="R9771">
        <f t="shared" ca="1" si="842"/>
        <v>0.75786359436082484</v>
      </c>
      <c r="AH9771">
        <f t="shared" ca="1" si="843"/>
        <v>28.909073322623509</v>
      </c>
      <c r="AI9771">
        <f t="shared" ca="1" si="844"/>
        <v>0.77758640594476436</v>
      </c>
      <c r="AX9771">
        <f t="shared" ca="1" si="845"/>
        <v>0.50487292900887804</v>
      </c>
    </row>
    <row r="9772" spans="1:50">
      <c r="A9772">
        <f t="shared" ca="1" si="841"/>
        <v>0.23933026522064116</v>
      </c>
      <c r="R9772">
        <f t="shared" ca="1" si="842"/>
        <v>-0.19791451611366701</v>
      </c>
      <c r="AH9772">
        <f t="shared" ca="1" si="843"/>
        <v>15.603336826702304</v>
      </c>
      <c r="AI9772">
        <f t="shared" ca="1" si="844"/>
        <v>0.40843478127135313</v>
      </c>
      <c r="AX9772">
        <f t="shared" ca="1" si="845"/>
        <v>1.5815224119456033</v>
      </c>
    </row>
    <row r="9773" spans="1:50">
      <c r="A9773">
        <f t="shared" ca="1" si="841"/>
        <v>0.36563510559487389</v>
      </c>
      <c r="R9773">
        <f t="shared" ca="1" si="842"/>
        <v>0.5855546320277315</v>
      </c>
      <c r="AH9773">
        <f t="shared" ca="1" si="843"/>
        <v>25.519144514708898</v>
      </c>
      <c r="AI9773">
        <f t="shared" ca="1" si="844"/>
        <v>0.70034385735414628</v>
      </c>
      <c r="AX9773">
        <f t="shared" ca="1" si="845"/>
        <v>5.7941459900919332</v>
      </c>
    </row>
    <row r="9774" spans="1:50">
      <c r="A9774">
        <f t="shared" ca="1" si="841"/>
        <v>0.57296327272031988</v>
      </c>
      <c r="R9774">
        <f t="shared" ca="1" si="842"/>
        <v>-0.44548711681125652</v>
      </c>
      <c r="AH9774">
        <f t="shared" ca="1" si="843"/>
        <v>30.984423196388015</v>
      </c>
      <c r="AI9774">
        <f t="shared" ca="1" si="844"/>
        <v>0.81920391941296689</v>
      </c>
      <c r="AX9774">
        <f t="shared" ca="1" si="845"/>
        <v>5.8258112031350704</v>
      </c>
    </row>
    <row r="9775" spans="1:50">
      <c r="A9775">
        <f t="shared" ca="1" si="841"/>
        <v>0.76500394953525341</v>
      </c>
      <c r="R9775">
        <f t="shared" ca="1" si="842"/>
        <v>-0.31728557679791269</v>
      </c>
      <c r="AH9775">
        <f t="shared" ca="1" si="843"/>
        <v>18.65571975391628</v>
      </c>
      <c r="AI9775">
        <f t="shared" ca="1" si="844"/>
        <v>0.50876804792748298</v>
      </c>
      <c r="AX9775">
        <f t="shared" ca="1" si="845"/>
        <v>0.95342287873895193</v>
      </c>
    </row>
    <row r="9776" spans="1:50">
      <c r="A9776">
        <f t="shared" ca="1" si="841"/>
        <v>0.82112335811608606</v>
      </c>
      <c r="R9776">
        <f t="shared" ca="1" si="842"/>
        <v>-0.42618555080702736</v>
      </c>
      <c r="AH9776">
        <f t="shared" ca="1" si="843"/>
        <v>22.736904035723274</v>
      </c>
      <c r="AI9776">
        <f t="shared" ca="1" si="844"/>
        <v>0.62836179922131907</v>
      </c>
      <c r="AX9776">
        <f t="shared" ca="1" si="845"/>
        <v>2.9320577923940627</v>
      </c>
    </row>
    <row r="9777" spans="1:50">
      <c r="A9777">
        <f t="shared" ca="1" si="841"/>
        <v>0.46794887828919252</v>
      </c>
      <c r="R9777">
        <f t="shared" ca="1" si="842"/>
        <v>0.69247046419890057</v>
      </c>
      <c r="AH9777">
        <f t="shared" ca="1" si="843"/>
        <v>38.326478528218367</v>
      </c>
      <c r="AI9777">
        <f t="shared" ca="1" si="844"/>
        <v>0.93186444822392656</v>
      </c>
      <c r="AX9777">
        <f t="shared" ca="1" si="845"/>
        <v>2.8957567649372996E-2</v>
      </c>
    </row>
    <row r="9778" spans="1:50">
      <c r="A9778">
        <f t="shared" ca="1" si="841"/>
        <v>0.51078470737316373</v>
      </c>
      <c r="R9778">
        <f t="shared" ca="1" si="842"/>
        <v>0.715440206228662</v>
      </c>
      <c r="AH9778">
        <f t="shared" ca="1" si="843"/>
        <v>11.481068530145023</v>
      </c>
      <c r="AI9778">
        <f t="shared" ca="1" si="844"/>
        <v>0.25814595921030792</v>
      </c>
      <c r="AX9778">
        <f t="shared" ca="1" si="845"/>
        <v>0.16306631576061317</v>
      </c>
    </row>
    <row r="9779" spans="1:50">
      <c r="A9779">
        <f t="shared" ca="1" si="841"/>
        <v>0.28790367205941725</v>
      </c>
      <c r="R9779">
        <f t="shared" ca="1" si="842"/>
        <v>0.26117658654004439</v>
      </c>
      <c r="AH9779">
        <f t="shared" ca="1" si="843"/>
        <v>40.452928573365661</v>
      </c>
      <c r="AI9779">
        <f t="shared" ca="1" si="844"/>
        <v>0.95442671358737108</v>
      </c>
      <c r="AX9779">
        <f t="shared" ca="1" si="845"/>
        <v>2.7324936095042149</v>
      </c>
    </row>
    <row r="9780" spans="1:50">
      <c r="A9780">
        <f t="shared" ca="1" si="841"/>
        <v>0.75938158044668169</v>
      </c>
      <c r="R9780">
        <f t="shared" ca="1" si="842"/>
        <v>1.5937432624285492</v>
      </c>
      <c r="AH9780">
        <f t="shared" ca="1" si="843"/>
        <v>17.25081902240585</v>
      </c>
      <c r="AI9780">
        <f t="shared" ca="1" si="844"/>
        <v>0.46374557264839267</v>
      </c>
      <c r="AX9780">
        <f t="shared" ca="1" si="845"/>
        <v>0.15074455012940594</v>
      </c>
    </row>
    <row r="9781" spans="1:50">
      <c r="A9781">
        <f t="shared" ca="1" si="841"/>
        <v>0.16957472099557946</v>
      </c>
      <c r="R9781">
        <f t="shared" ca="1" si="842"/>
        <v>0.51043661425937747</v>
      </c>
      <c r="AH9781">
        <f t="shared" ca="1" si="843"/>
        <v>19.982516916136646</v>
      </c>
      <c r="AI9781">
        <f t="shared" ca="1" si="844"/>
        <v>0.54947535465498876</v>
      </c>
      <c r="AX9781">
        <f t="shared" ca="1" si="845"/>
        <v>1.1962981101152026</v>
      </c>
    </row>
    <row r="9782" spans="1:50">
      <c r="A9782">
        <f t="shared" ca="1" si="841"/>
        <v>0.8022655088664663</v>
      </c>
      <c r="R9782">
        <f t="shared" ca="1" si="842"/>
        <v>0.68658461341258736</v>
      </c>
      <c r="AH9782">
        <f t="shared" ca="1" si="843"/>
        <v>36.542775254803139</v>
      </c>
      <c r="AI9782">
        <f t="shared" ca="1" si="844"/>
        <v>0.90945155107863063</v>
      </c>
      <c r="AX9782">
        <f t="shared" ca="1" si="845"/>
        <v>6.7400568694934799</v>
      </c>
    </row>
    <row r="9783" spans="1:50">
      <c r="A9783">
        <f t="shared" ca="1" si="841"/>
        <v>0.4507288681711703</v>
      </c>
      <c r="R9783">
        <f t="shared" ca="1" si="842"/>
        <v>0.75230504000214338</v>
      </c>
      <c r="AH9783">
        <f t="shared" ca="1" si="843"/>
        <v>24.046727736939935</v>
      </c>
      <c r="AI9783">
        <f t="shared" ca="1" si="844"/>
        <v>0.66321382941973861</v>
      </c>
      <c r="AX9783">
        <f t="shared" ca="1" si="845"/>
        <v>0.75013654277478048</v>
      </c>
    </row>
    <row r="9784" spans="1:50">
      <c r="A9784">
        <f t="shared" ca="1" si="841"/>
        <v>0.87793298158571453</v>
      </c>
      <c r="R9784">
        <f t="shared" ca="1" si="842"/>
        <v>-0.1842443110542186</v>
      </c>
      <c r="AH9784">
        <f t="shared" ca="1" si="843"/>
        <v>12.729448008167367</v>
      </c>
      <c r="AI9784">
        <f t="shared" ca="1" si="844"/>
        <v>0.30545297711205044</v>
      </c>
      <c r="AX9784">
        <f t="shared" ca="1" si="845"/>
        <v>2.0522507305197291</v>
      </c>
    </row>
    <row r="9785" spans="1:50">
      <c r="A9785">
        <f t="shared" ca="1" si="841"/>
        <v>0.42885630485299442</v>
      </c>
      <c r="R9785">
        <f t="shared" ca="1" si="842"/>
        <v>1.1759034747348744</v>
      </c>
      <c r="AH9785">
        <f t="shared" ca="1" si="843"/>
        <v>19.117995870116406</v>
      </c>
      <c r="AI9785">
        <f t="shared" ca="1" si="844"/>
        <v>0.52315091046092632</v>
      </c>
      <c r="AX9785">
        <f t="shared" ca="1" si="845"/>
        <v>5.0180356458602811</v>
      </c>
    </row>
    <row r="9786" spans="1:50">
      <c r="A9786">
        <f t="shared" ca="1" si="841"/>
        <v>0.72346792933676707</v>
      </c>
      <c r="R9786">
        <f t="shared" ca="1" si="842"/>
        <v>2.0116698447008896</v>
      </c>
      <c r="AH9786">
        <f t="shared" ca="1" si="843"/>
        <v>29.407691040566679</v>
      </c>
      <c r="AI9786">
        <f t="shared" ca="1" si="844"/>
        <v>0.78797840585962109</v>
      </c>
      <c r="AX9786">
        <f t="shared" ca="1" si="845"/>
        <v>0.34164641350494784</v>
      </c>
    </row>
    <row r="9787" spans="1:50">
      <c r="A9787">
        <f t="shared" ca="1" si="841"/>
        <v>0.36136443606243562</v>
      </c>
      <c r="R9787">
        <f t="shared" ca="1" si="842"/>
        <v>1.116808671267479</v>
      </c>
      <c r="AH9787">
        <f t="shared" ca="1" si="843"/>
        <v>29.480717054698211</v>
      </c>
      <c r="AI9787">
        <f t="shared" ca="1" si="844"/>
        <v>0.78947951370532354</v>
      </c>
      <c r="AX9787">
        <f t="shared" ca="1" si="845"/>
        <v>0.57796692124760152</v>
      </c>
    </row>
    <row r="9788" spans="1:50">
      <c r="A9788">
        <f t="shared" ca="1" si="841"/>
        <v>0.80521779707921282</v>
      </c>
      <c r="R9788">
        <f t="shared" ca="1" si="842"/>
        <v>0.21282536863274357</v>
      </c>
      <c r="AH9788">
        <f t="shared" ca="1" si="843"/>
        <v>27.726787863246638</v>
      </c>
      <c r="AI9788">
        <f t="shared" ca="1" si="844"/>
        <v>0.75195201055559135</v>
      </c>
      <c r="AX9788">
        <f t="shared" ca="1" si="845"/>
        <v>1.6383208116318073</v>
      </c>
    </row>
    <row r="9789" spans="1:50">
      <c r="A9789">
        <f t="shared" ca="1" si="841"/>
        <v>0.19269114224922079</v>
      </c>
      <c r="R9789">
        <f t="shared" ca="1" si="842"/>
        <v>-1.8062045388129784E-2</v>
      </c>
      <c r="AH9789">
        <f t="shared" ca="1" si="843"/>
        <v>5.6378299286111044</v>
      </c>
      <c r="AI9789">
        <f t="shared" ca="1" si="844"/>
        <v>6.357025260788618E-2</v>
      </c>
      <c r="AX9789">
        <f t="shared" ca="1" si="845"/>
        <v>4.5224530796224337E-3</v>
      </c>
    </row>
    <row r="9790" spans="1:50">
      <c r="A9790">
        <f t="shared" ca="1" si="841"/>
        <v>0.70807707962081046</v>
      </c>
      <c r="R9790">
        <f t="shared" ca="1" si="842"/>
        <v>0.29952229768827732</v>
      </c>
      <c r="AH9790">
        <f t="shared" ca="1" si="843"/>
        <v>4.6577630787039785</v>
      </c>
      <c r="AI9790">
        <f t="shared" ca="1" si="844"/>
        <v>4.3389513794675927E-2</v>
      </c>
      <c r="AX9790">
        <f t="shared" ca="1" si="845"/>
        <v>0.25669750694189503</v>
      </c>
    </row>
    <row r="9791" spans="1:50">
      <c r="A9791">
        <f t="shared" ca="1" si="841"/>
        <v>0.65061225972549741</v>
      </c>
      <c r="R9791">
        <f t="shared" ca="1" si="842"/>
        <v>-0.22755597168953862</v>
      </c>
      <c r="AH9791">
        <f t="shared" ca="1" si="843"/>
        <v>14.633770503184806</v>
      </c>
      <c r="AI9791">
        <f t="shared" ca="1" si="844"/>
        <v>0.37461490558929944</v>
      </c>
      <c r="AX9791">
        <f t="shared" ca="1" si="845"/>
        <v>0.87781356395640542</v>
      </c>
    </row>
    <row r="9792" spans="1:50">
      <c r="A9792">
        <f t="shared" ca="1" si="841"/>
        <v>0.50418294273187292</v>
      </c>
      <c r="R9792">
        <f t="shared" ca="1" si="842"/>
        <v>1.9058297671178446</v>
      </c>
      <c r="AH9792">
        <f t="shared" ca="1" si="843"/>
        <v>35.874338007291243</v>
      </c>
      <c r="AI9792">
        <f t="shared" ca="1" si="844"/>
        <v>0.90023283663387166</v>
      </c>
      <c r="AX9792">
        <f t="shared" ca="1" si="845"/>
        <v>0.31133952775118906</v>
      </c>
    </row>
    <row r="9793" spans="1:50">
      <c r="A9793">
        <f t="shared" ca="1" si="841"/>
        <v>0.61237802146696618</v>
      </c>
      <c r="R9793">
        <f t="shared" ca="1" si="842"/>
        <v>1.0849972392337426</v>
      </c>
      <c r="AH9793">
        <f t="shared" ca="1" si="843"/>
        <v>18.444607931776385</v>
      </c>
      <c r="AI9793">
        <f t="shared" ca="1" si="844"/>
        <v>0.50212861571034506</v>
      </c>
      <c r="AX9793">
        <f t="shared" ca="1" si="845"/>
        <v>1.0849935493517513</v>
      </c>
    </row>
    <row r="9794" spans="1:50">
      <c r="A9794">
        <f t="shared" ca="1" si="841"/>
        <v>0.61643592406588066</v>
      </c>
      <c r="R9794">
        <f t="shared" ca="1" si="842"/>
        <v>-1.5992101774353902</v>
      </c>
      <c r="AH9794">
        <f t="shared" ca="1" si="843"/>
        <v>20.524942196598996</v>
      </c>
      <c r="AI9794">
        <f t="shared" ca="1" si="844"/>
        <v>0.56561048374308487</v>
      </c>
      <c r="AX9794">
        <f t="shared" ca="1" si="845"/>
        <v>1.4212265969218854</v>
      </c>
    </row>
    <row r="9795" spans="1:50">
      <c r="A9795">
        <f t="shared" ref="A9795:A9858" ca="1" si="846">RAND()</f>
        <v>0.74929661103356193</v>
      </c>
      <c r="R9795">
        <f t="shared" ref="R9795:R9858" ca="1" si="847">_xlfn.NORM.INV(RAND(),0,1)</f>
        <v>-0.56232299863747304</v>
      </c>
      <c r="AH9795">
        <f t="shared" ref="AH9795:AH9858" ca="1" si="848">IF(AI9795&lt;$AL$4,$AL$1+SQRT(AI9795*($AL$2-$AL$1)*($AL$3-$AL$1)),$AL$2-SQRT((1-AI9795)*($AL$2-$AL$1)*($AL$2-$AL$3)))</f>
        <v>2.5571184290939755</v>
      </c>
      <c r="AI9795">
        <f t="shared" ref="AI9795:AI9858" ca="1" si="849">RAND()</f>
        <v>1.3077709320824082E-2</v>
      </c>
      <c r="AX9795">
        <f t="shared" ref="AX9795:AX9858" ca="1" si="850">-LN(1-RAND())/$AW$2</f>
        <v>1.5973077925898356</v>
      </c>
    </row>
    <row r="9796" spans="1:50">
      <c r="A9796">
        <f t="shared" ca="1" si="846"/>
        <v>0.28979679330156105</v>
      </c>
      <c r="R9796">
        <f t="shared" ca="1" si="847"/>
        <v>-1.258985847414976</v>
      </c>
      <c r="AH9796">
        <f t="shared" ca="1" si="848"/>
        <v>41.6512553836859</v>
      </c>
      <c r="AI9796">
        <f t="shared" ca="1" si="849"/>
        <v>0.96514923166578315</v>
      </c>
      <c r="AX9796">
        <f t="shared" ca="1" si="850"/>
        <v>3.1309856564167267</v>
      </c>
    </row>
    <row r="9797" spans="1:50">
      <c r="A9797">
        <f t="shared" ca="1" si="846"/>
        <v>1.4790681954285456E-2</v>
      </c>
      <c r="R9797">
        <f t="shared" ca="1" si="847"/>
        <v>-0.72370735940474484</v>
      </c>
      <c r="AH9797">
        <f t="shared" ca="1" si="848"/>
        <v>25.304359368062507</v>
      </c>
      <c r="AI9797">
        <f t="shared" ca="1" si="849"/>
        <v>0.69506266688909901</v>
      </c>
      <c r="AX9797">
        <f t="shared" ca="1" si="850"/>
        <v>0.54115856069772594</v>
      </c>
    </row>
    <row r="9798" spans="1:50">
      <c r="A9798">
        <f t="shared" ca="1" si="846"/>
        <v>0.41427616498714137</v>
      </c>
      <c r="R9798">
        <f t="shared" ca="1" si="847"/>
        <v>0.36221217883377943</v>
      </c>
      <c r="AH9798">
        <f t="shared" ca="1" si="848"/>
        <v>24.557127493526366</v>
      </c>
      <c r="AI9798">
        <f t="shared" ca="1" si="849"/>
        <v>0.67633011930966402</v>
      </c>
      <c r="AX9798">
        <f t="shared" ca="1" si="850"/>
        <v>4.0736584478494171</v>
      </c>
    </row>
    <row r="9799" spans="1:50">
      <c r="A9799">
        <f t="shared" ca="1" si="846"/>
        <v>4.211104976741864E-2</v>
      </c>
      <c r="R9799">
        <f t="shared" ca="1" si="847"/>
        <v>-0.60935476400711053</v>
      </c>
      <c r="AH9799">
        <f t="shared" ca="1" si="848"/>
        <v>12.772963703471014</v>
      </c>
      <c r="AI9799">
        <f t="shared" ca="1" si="849"/>
        <v>0.30707388428845694</v>
      </c>
      <c r="AX9799">
        <f t="shared" ca="1" si="850"/>
        <v>3.3898546332771882</v>
      </c>
    </row>
    <row r="9800" spans="1:50">
      <c r="A9800">
        <f t="shared" ca="1" si="846"/>
        <v>0.57894992803209699</v>
      </c>
      <c r="R9800">
        <f t="shared" ca="1" si="847"/>
        <v>-8.7354060679908974E-2</v>
      </c>
      <c r="AH9800">
        <f t="shared" ca="1" si="848"/>
        <v>43.263165360972785</v>
      </c>
      <c r="AI9800">
        <f t="shared" ca="1" si="849"/>
        <v>0.97730752952320155</v>
      </c>
      <c r="AX9800">
        <f t="shared" ca="1" si="850"/>
        <v>4.293462630123428</v>
      </c>
    </row>
    <row r="9801" spans="1:50">
      <c r="A9801">
        <f t="shared" ca="1" si="846"/>
        <v>0.31301294613116171</v>
      </c>
      <c r="R9801">
        <f t="shared" ca="1" si="847"/>
        <v>-1.4502618169100283</v>
      </c>
      <c r="AH9801">
        <f t="shared" ca="1" si="848"/>
        <v>4.0067307909497547</v>
      </c>
      <c r="AI9801">
        <f t="shared" ca="1" si="849"/>
        <v>3.2107783262289691E-2</v>
      </c>
      <c r="AX9801">
        <f t="shared" ca="1" si="850"/>
        <v>0.3233939108358847</v>
      </c>
    </row>
    <row r="9802" spans="1:50">
      <c r="A9802">
        <f t="shared" ca="1" si="846"/>
        <v>0.58766984990807747</v>
      </c>
      <c r="R9802">
        <f t="shared" ca="1" si="847"/>
        <v>0.14291892280994184</v>
      </c>
      <c r="AH9802">
        <f t="shared" ca="1" si="848"/>
        <v>1.7768471411069677</v>
      </c>
      <c r="AI9802">
        <f t="shared" ca="1" si="849"/>
        <v>6.3143715257200084E-3</v>
      </c>
      <c r="AX9802">
        <f t="shared" ca="1" si="850"/>
        <v>1.8256608847227078</v>
      </c>
    </row>
    <row r="9803" spans="1:50">
      <c r="A9803">
        <f t="shared" ca="1" si="846"/>
        <v>3.4453841642482552E-2</v>
      </c>
      <c r="R9803">
        <f t="shared" ca="1" si="847"/>
        <v>4.9638209898731529E-2</v>
      </c>
      <c r="AH9803">
        <f t="shared" ca="1" si="848"/>
        <v>18.183765980434863</v>
      </c>
      <c r="AI9803">
        <f t="shared" ca="1" si="849"/>
        <v>0.49386362640613302</v>
      </c>
      <c r="AX9803">
        <f t="shared" ca="1" si="850"/>
        <v>3.7633297605110081</v>
      </c>
    </row>
    <row r="9804" spans="1:50">
      <c r="A9804">
        <f t="shared" ca="1" si="846"/>
        <v>0.32555692868445252</v>
      </c>
      <c r="R9804">
        <f t="shared" ca="1" si="847"/>
        <v>0.2088068285217006</v>
      </c>
      <c r="AH9804">
        <f t="shared" ca="1" si="848"/>
        <v>19.138156526116209</v>
      </c>
      <c r="AI9804">
        <f t="shared" ca="1" si="849"/>
        <v>0.52377330869674821</v>
      </c>
      <c r="AX9804">
        <f t="shared" ca="1" si="850"/>
        <v>0.29808117573215681</v>
      </c>
    </row>
    <row r="9805" spans="1:50">
      <c r="A9805">
        <f t="shared" ca="1" si="846"/>
        <v>0.64882941515073811</v>
      </c>
      <c r="R9805">
        <f t="shared" ca="1" si="847"/>
        <v>0.36164327940894669</v>
      </c>
      <c r="AH9805">
        <f t="shared" ca="1" si="848"/>
        <v>40.648022205912781</v>
      </c>
      <c r="AI9805">
        <f t="shared" ca="1" si="849"/>
        <v>0.95627025566944979</v>
      </c>
      <c r="AX9805">
        <f t="shared" ca="1" si="850"/>
        <v>1.7225482317244545</v>
      </c>
    </row>
    <row r="9806" spans="1:50">
      <c r="A9806">
        <f t="shared" ca="1" si="846"/>
        <v>0.49080151871167799</v>
      </c>
      <c r="R9806">
        <f t="shared" ca="1" si="847"/>
        <v>-0.21920321129533379</v>
      </c>
      <c r="AH9806">
        <f t="shared" ca="1" si="848"/>
        <v>25.420431659429436</v>
      </c>
      <c r="AI9806">
        <f t="shared" ca="1" si="849"/>
        <v>0.69792241009561062</v>
      </c>
      <c r="AX9806">
        <f t="shared" ca="1" si="850"/>
        <v>2.536002377371021</v>
      </c>
    </row>
    <row r="9807" spans="1:50">
      <c r="A9807">
        <f t="shared" ca="1" si="846"/>
        <v>0.86179616279778648</v>
      </c>
      <c r="R9807">
        <f t="shared" ca="1" si="847"/>
        <v>-0.59436842185628902</v>
      </c>
      <c r="AH9807">
        <f t="shared" ca="1" si="848"/>
        <v>32.96496276876173</v>
      </c>
      <c r="AI9807">
        <f t="shared" ca="1" si="849"/>
        <v>0.85490375326516299</v>
      </c>
      <c r="AX9807">
        <f t="shared" ca="1" si="850"/>
        <v>5.0693796722867432</v>
      </c>
    </row>
    <row r="9808" spans="1:50">
      <c r="A9808">
        <f t="shared" ca="1" si="846"/>
        <v>0.83912905082240419</v>
      </c>
      <c r="R9808">
        <f t="shared" ca="1" si="847"/>
        <v>0.52829183946497782</v>
      </c>
      <c r="AH9808">
        <f t="shared" ca="1" si="848"/>
        <v>44.6833280932238</v>
      </c>
      <c r="AI9808">
        <f t="shared" ca="1" si="849"/>
        <v>0.98586649991784836</v>
      </c>
      <c r="AX9808">
        <f t="shared" ca="1" si="850"/>
        <v>0.52422488955064972</v>
      </c>
    </row>
    <row r="9809" spans="1:50">
      <c r="A9809">
        <f t="shared" ca="1" si="846"/>
        <v>0.58216606024759088</v>
      </c>
      <c r="R9809">
        <f t="shared" ca="1" si="847"/>
        <v>1.1309899545058852</v>
      </c>
      <c r="AH9809">
        <f t="shared" ca="1" si="848"/>
        <v>7.6410206762170017</v>
      </c>
      <c r="AI9809">
        <f t="shared" ca="1" si="849"/>
        <v>0.11677039394875144</v>
      </c>
      <c r="AX9809">
        <f t="shared" ca="1" si="850"/>
        <v>0.16048840822562099</v>
      </c>
    </row>
    <row r="9810" spans="1:50">
      <c r="A9810">
        <f t="shared" ca="1" si="846"/>
        <v>0.14657679637348597</v>
      </c>
      <c r="R9810">
        <f t="shared" ca="1" si="847"/>
        <v>0.48824920425029028</v>
      </c>
      <c r="AH9810">
        <f t="shared" ca="1" si="848"/>
        <v>11.613137969493621</v>
      </c>
      <c r="AI9810">
        <f t="shared" ca="1" si="849"/>
        <v>0.26322441172543398</v>
      </c>
      <c r="AX9810">
        <f t="shared" ca="1" si="850"/>
        <v>3.8898477243506604</v>
      </c>
    </row>
    <row r="9811" spans="1:50">
      <c r="A9811">
        <f t="shared" ca="1" si="846"/>
        <v>0.39850470552702366</v>
      </c>
      <c r="R9811">
        <f t="shared" ca="1" si="847"/>
        <v>1.0675460342424408</v>
      </c>
      <c r="AH9811">
        <f t="shared" ca="1" si="848"/>
        <v>29.006207774869495</v>
      </c>
      <c r="AI9811">
        <f t="shared" ca="1" si="849"/>
        <v>0.77963034400402498</v>
      </c>
      <c r="AX9811">
        <f t="shared" ca="1" si="850"/>
        <v>2.9378903062399773</v>
      </c>
    </row>
    <row r="9812" spans="1:50">
      <c r="A9812">
        <f t="shared" ca="1" si="846"/>
        <v>0.56924441080434429</v>
      </c>
      <c r="R9812">
        <f t="shared" ca="1" si="847"/>
        <v>0.19403908335649356</v>
      </c>
      <c r="AH9812">
        <f t="shared" ca="1" si="848"/>
        <v>21.141049125846664</v>
      </c>
      <c r="AI9812">
        <f t="shared" ca="1" si="849"/>
        <v>0.58358047722160222</v>
      </c>
      <c r="AX9812">
        <f t="shared" ca="1" si="850"/>
        <v>2.8449632785933376</v>
      </c>
    </row>
    <row r="9813" spans="1:50">
      <c r="A9813">
        <f t="shared" ca="1" si="846"/>
        <v>0.57982988281515913</v>
      </c>
      <c r="R9813">
        <f t="shared" ca="1" si="847"/>
        <v>2.6035021687624317E-2</v>
      </c>
      <c r="AH9813">
        <f t="shared" ca="1" si="848"/>
        <v>9.2608226425000364</v>
      </c>
      <c r="AI9813">
        <f t="shared" ca="1" si="849"/>
        <v>0.17152567203168267</v>
      </c>
      <c r="AX9813">
        <f t="shared" ca="1" si="850"/>
        <v>1.198045316491656E-2</v>
      </c>
    </row>
    <row r="9814" spans="1:50">
      <c r="A9814">
        <f t="shared" ca="1" si="846"/>
        <v>0.28211967990999987</v>
      </c>
      <c r="R9814">
        <f t="shared" ca="1" si="847"/>
        <v>0.41895380999763882</v>
      </c>
      <c r="AH9814">
        <f t="shared" ca="1" si="848"/>
        <v>31.057905314833565</v>
      </c>
      <c r="AI9814">
        <f t="shared" ca="1" si="849"/>
        <v>0.82059852446909476</v>
      </c>
      <c r="AX9814">
        <f t="shared" ca="1" si="850"/>
        <v>4.8975106662982458E-2</v>
      </c>
    </row>
    <row r="9815" spans="1:50">
      <c r="A9815">
        <f t="shared" ca="1" si="846"/>
        <v>0.9535096025009997</v>
      </c>
      <c r="R9815">
        <f t="shared" ca="1" si="847"/>
        <v>-4.2958353296261173E-2</v>
      </c>
      <c r="AH9815">
        <f t="shared" ca="1" si="848"/>
        <v>18.880418299697673</v>
      </c>
      <c r="AI9815">
        <f t="shared" ca="1" si="849"/>
        <v>0.51578581739910434</v>
      </c>
      <c r="AX9815">
        <f t="shared" ca="1" si="850"/>
        <v>0.42615174422972119</v>
      </c>
    </row>
    <row r="9816" spans="1:50">
      <c r="A9816">
        <f t="shared" ca="1" si="846"/>
        <v>0.85459594685573814</v>
      </c>
      <c r="R9816">
        <f t="shared" ca="1" si="847"/>
        <v>2.1244738329970283</v>
      </c>
      <c r="AH9816">
        <f t="shared" ca="1" si="848"/>
        <v>20.982455113548646</v>
      </c>
      <c r="AI9816">
        <f t="shared" ca="1" si="849"/>
        <v>0.57899104438139049</v>
      </c>
      <c r="AX9816">
        <f t="shared" ca="1" si="850"/>
        <v>4.8961984535523655</v>
      </c>
    </row>
    <row r="9817" spans="1:50">
      <c r="A9817">
        <f t="shared" ca="1" si="846"/>
        <v>0.43805675343745354</v>
      </c>
      <c r="R9817">
        <f t="shared" ca="1" si="847"/>
        <v>-1.4155794187923934</v>
      </c>
      <c r="AH9817">
        <f t="shared" ca="1" si="848"/>
        <v>18.339257130888079</v>
      </c>
      <c r="AI9817">
        <f t="shared" ca="1" si="849"/>
        <v>0.49879868048798937</v>
      </c>
      <c r="AX9817">
        <f t="shared" ca="1" si="850"/>
        <v>2.3463726464461097</v>
      </c>
    </row>
    <row r="9818" spans="1:50">
      <c r="A9818">
        <f t="shared" ca="1" si="846"/>
        <v>0.19671493456578126</v>
      </c>
      <c r="R9818">
        <f t="shared" ca="1" si="847"/>
        <v>-1.6241856563338573E-2</v>
      </c>
      <c r="AH9818">
        <f t="shared" ca="1" si="848"/>
        <v>45.546838686165344</v>
      </c>
      <c r="AI9818">
        <f t="shared" ca="1" si="849"/>
        <v>0.99008467715648318</v>
      </c>
      <c r="AX9818">
        <f t="shared" ca="1" si="850"/>
        <v>1.7316013574124738</v>
      </c>
    </row>
    <row r="9819" spans="1:50">
      <c r="A9819">
        <f t="shared" ca="1" si="846"/>
        <v>0.23177115089407074</v>
      </c>
      <c r="R9819">
        <f t="shared" ca="1" si="847"/>
        <v>0.97676396548832423</v>
      </c>
      <c r="AH9819">
        <f t="shared" ca="1" si="848"/>
        <v>10.208631870573434</v>
      </c>
      <c r="AI9819">
        <f t="shared" ca="1" si="849"/>
        <v>0.20832351119422787</v>
      </c>
      <c r="AX9819">
        <f t="shared" ca="1" si="850"/>
        <v>0.16171983002090359</v>
      </c>
    </row>
    <row r="9820" spans="1:50">
      <c r="A9820">
        <f t="shared" ca="1" si="846"/>
        <v>0.24823718137571826</v>
      </c>
      <c r="R9820">
        <f t="shared" ca="1" si="847"/>
        <v>0.1170415147807336</v>
      </c>
      <c r="AH9820">
        <f t="shared" ca="1" si="848"/>
        <v>8.1034319228872143</v>
      </c>
      <c r="AI9820">
        <f t="shared" ca="1" si="849"/>
        <v>0.13133121785773516</v>
      </c>
      <c r="AX9820">
        <f t="shared" ca="1" si="850"/>
        <v>2.7309161228546848</v>
      </c>
    </row>
    <row r="9821" spans="1:50">
      <c r="A9821">
        <f t="shared" ca="1" si="846"/>
        <v>0.70014636918751894</v>
      </c>
      <c r="R9821">
        <f t="shared" ca="1" si="847"/>
        <v>-0.18237747495784404</v>
      </c>
      <c r="AH9821">
        <f t="shared" ca="1" si="848"/>
        <v>20.178407061183712</v>
      </c>
      <c r="AI9821">
        <f t="shared" ca="1" si="849"/>
        <v>0.55533629729577128</v>
      </c>
      <c r="AX9821">
        <f t="shared" ca="1" si="850"/>
        <v>1.7348470522710591</v>
      </c>
    </row>
    <row r="9822" spans="1:50">
      <c r="A9822">
        <f t="shared" ca="1" si="846"/>
        <v>0.24721022834306083</v>
      </c>
      <c r="R9822">
        <f t="shared" ca="1" si="847"/>
        <v>-1.6049451022764638</v>
      </c>
      <c r="AH9822">
        <f t="shared" ca="1" si="848"/>
        <v>19.727010658291697</v>
      </c>
      <c r="AI9822">
        <f t="shared" ca="1" si="849"/>
        <v>0.54177305815840771</v>
      </c>
      <c r="AX9822">
        <f t="shared" ca="1" si="850"/>
        <v>0.25345731847351255</v>
      </c>
    </row>
    <row r="9823" spans="1:50">
      <c r="A9823">
        <f t="shared" ca="1" si="846"/>
        <v>0.99672572521429359</v>
      </c>
      <c r="R9823">
        <f t="shared" ca="1" si="847"/>
        <v>-0.57789187063704761</v>
      </c>
      <c r="AH9823">
        <f t="shared" ca="1" si="848"/>
        <v>24.503112584800199</v>
      </c>
      <c r="AI9823">
        <f t="shared" ca="1" si="849"/>
        <v>0.67495436606831305</v>
      </c>
      <c r="AX9823">
        <f t="shared" ca="1" si="850"/>
        <v>0.35527426610625823</v>
      </c>
    </row>
    <row r="9824" spans="1:50">
      <c r="A9824">
        <f t="shared" ca="1" si="846"/>
        <v>0.42487408992241771</v>
      </c>
      <c r="R9824">
        <f t="shared" ca="1" si="847"/>
        <v>0.76713020160820045</v>
      </c>
      <c r="AH9824">
        <f t="shared" ca="1" si="848"/>
        <v>7.0646381254771153</v>
      </c>
      <c r="AI9824">
        <f t="shared" ca="1" si="849"/>
        <v>9.9818223687889618E-2</v>
      </c>
      <c r="AX9824">
        <f t="shared" ca="1" si="850"/>
        <v>0.51209084682261419</v>
      </c>
    </row>
    <row r="9825" spans="1:50">
      <c r="A9825">
        <f t="shared" ca="1" si="846"/>
        <v>0.9893073035942147</v>
      </c>
      <c r="R9825">
        <f t="shared" ca="1" si="847"/>
        <v>1.6233886653389658</v>
      </c>
      <c r="AH9825">
        <f t="shared" ca="1" si="848"/>
        <v>9.0374207426367619</v>
      </c>
      <c r="AI9825">
        <f t="shared" ca="1" si="849"/>
        <v>0.16334994735888242</v>
      </c>
      <c r="AX9825">
        <f t="shared" ca="1" si="850"/>
        <v>0.18397544313808334</v>
      </c>
    </row>
    <row r="9826" spans="1:50">
      <c r="A9826">
        <f t="shared" ca="1" si="846"/>
        <v>0.1962062419069146</v>
      </c>
      <c r="R9826">
        <f t="shared" ca="1" si="847"/>
        <v>0.87287706456025349</v>
      </c>
      <c r="AH9826">
        <f t="shared" ca="1" si="848"/>
        <v>4.0109972661574256</v>
      </c>
      <c r="AI9826">
        <f t="shared" ca="1" si="849"/>
        <v>3.2176198138244683E-2</v>
      </c>
      <c r="AX9826">
        <f t="shared" ca="1" si="850"/>
        <v>0.35938975814415086</v>
      </c>
    </row>
    <row r="9827" spans="1:50">
      <c r="A9827">
        <f t="shared" ca="1" si="846"/>
        <v>0.39419865707393364</v>
      </c>
      <c r="R9827">
        <f t="shared" ca="1" si="847"/>
        <v>0.60477661579173314</v>
      </c>
      <c r="AH9827">
        <f t="shared" ca="1" si="848"/>
        <v>23.655301126619545</v>
      </c>
      <c r="AI9827">
        <f t="shared" ca="1" si="849"/>
        <v>0.6529784206354533</v>
      </c>
      <c r="AX9827">
        <f t="shared" ca="1" si="850"/>
        <v>1.5022882871726913</v>
      </c>
    </row>
    <row r="9828" spans="1:50">
      <c r="A9828">
        <f t="shared" ca="1" si="846"/>
        <v>0.52651478299857446</v>
      </c>
      <c r="R9828">
        <f t="shared" ca="1" si="847"/>
        <v>-0.43132281619149909</v>
      </c>
      <c r="AH9828">
        <f t="shared" ca="1" si="848"/>
        <v>16.894381864092296</v>
      </c>
      <c r="AI9828">
        <f t="shared" ca="1" si="849"/>
        <v>0.45200902391972952</v>
      </c>
      <c r="AX9828">
        <f t="shared" ca="1" si="850"/>
        <v>1.0934476199351686</v>
      </c>
    </row>
    <row r="9829" spans="1:50">
      <c r="A9829">
        <f t="shared" ca="1" si="846"/>
        <v>0.61174826497290447</v>
      </c>
      <c r="R9829">
        <f t="shared" ca="1" si="847"/>
        <v>0.31887110294156318</v>
      </c>
      <c r="AH9829">
        <f t="shared" ca="1" si="848"/>
        <v>12.723444518785428</v>
      </c>
      <c r="AI9829">
        <f t="shared" ca="1" si="849"/>
        <v>0.30522920572796608</v>
      </c>
      <c r="AX9829">
        <f t="shared" ca="1" si="850"/>
        <v>2.4112134611289887E-2</v>
      </c>
    </row>
    <row r="9830" spans="1:50">
      <c r="A9830">
        <f t="shared" ca="1" si="846"/>
        <v>0.88586245367602801</v>
      </c>
      <c r="R9830">
        <f t="shared" ca="1" si="847"/>
        <v>-2.7789242229253555</v>
      </c>
      <c r="AH9830">
        <f t="shared" ca="1" si="848"/>
        <v>0.87264373244980042</v>
      </c>
      <c r="AI9830">
        <f t="shared" ca="1" si="849"/>
        <v>1.5230141675678377E-3</v>
      </c>
      <c r="AX9830">
        <f t="shared" ca="1" si="850"/>
        <v>0.28659970524640144</v>
      </c>
    </row>
    <row r="9831" spans="1:50">
      <c r="A9831">
        <f t="shared" ca="1" si="846"/>
        <v>0.59688971203188856</v>
      </c>
      <c r="R9831">
        <f t="shared" ca="1" si="847"/>
        <v>0.17791191606329002</v>
      </c>
      <c r="AH9831">
        <f t="shared" ca="1" si="848"/>
        <v>33.397025591039686</v>
      </c>
      <c r="AI9831">
        <f t="shared" ca="1" si="849"/>
        <v>0.86217062038770442</v>
      </c>
      <c r="AX9831">
        <f t="shared" ca="1" si="850"/>
        <v>3.5138077364343587</v>
      </c>
    </row>
    <row r="9832" spans="1:50">
      <c r="A9832">
        <f t="shared" ca="1" si="846"/>
        <v>0.32002436970598414</v>
      </c>
      <c r="R9832">
        <f t="shared" ca="1" si="847"/>
        <v>-1.1890784010277267</v>
      </c>
      <c r="AH9832">
        <f t="shared" ca="1" si="848"/>
        <v>7.7595119511721169</v>
      </c>
      <c r="AI9832">
        <f t="shared" ca="1" si="849"/>
        <v>0.12042005144076584</v>
      </c>
      <c r="AX9832">
        <f t="shared" ca="1" si="850"/>
        <v>1.4886812803010645</v>
      </c>
    </row>
    <row r="9833" spans="1:50">
      <c r="A9833">
        <f t="shared" ca="1" si="846"/>
        <v>0.46617611966383765</v>
      </c>
      <c r="R9833">
        <f t="shared" ca="1" si="847"/>
        <v>0.12923349394493913</v>
      </c>
      <c r="AH9833">
        <f t="shared" ca="1" si="848"/>
        <v>3.5454093790326917</v>
      </c>
      <c r="AI9833">
        <f t="shared" ca="1" si="849"/>
        <v>2.5139855329865957E-2</v>
      </c>
      <c r="AX9833">
        <f t="shared" ca="1" si="850"/>
        <v>4.4214912349514162</v>
      </c>
    </row>
    <row r="9834" spans="1:50">
      <c r="A9834">
        <f t="shared" ca="1" si="846"/>
        <v>0.35639297586821117</v>
      </c>
      <c r="R9834">
        <f t="shared" ca="1" si="847"/>
        <v>-0.39821940232792835</v>
      </c>
      <c r="AH9834">
        <f t="shared" ca="1" si="848"/>
        <v>3.5704528124390844</v>
      </c>
      <c r="AI9834">
        <f t="shared" ca="1" si="849"/>
        <v>2.5496266571708337E-2</v>
      </c>
      <c r="AX9834">
        <f t="shared" ca="1" si="850"/>
        <v>0.54948794298757131</v>
      </c>
    </row>
    <row r="9835" spans="1:50">
      <c r="A9835">
        <f t="shared" ca="1" si="846"/>
        <v>0.30624528552693175</v>
      </c>
      <c r="R9835">
        <f t="shared" ca="1" si="847"/>
        <v>-0.37286872614311772</v>
      </c>
      <c r="AH9835">
        <f t="shared" ca="1" si="848"/>
        <v>11.704397711681004</v>
      </c>
      <c r="AI9835">
        <f t="shared" ca="1" si="849"/>
        <v>0.26672342268744842</v>
      </c>
      <c r="AX9835">
        <f t="shared" ca="1" si="850"/>
        <v>0.29690148860615917</v>
      </c>
    </row>
    <row r="9836" spans="1:50">
      <c r="A9836">
        <f t="shared" ca="1" si="846"/>
        <v>0.62685074796307938</v>
      </c>
      <c r="R9836">
        <f t="shared" ca="1" si="847"/>
        <v>0.36655334810077345</v>
      </c>
      <c r="AH9836">
        <f t="shared" ca="1" si="848"/>
        <v>16.9936817171141</v>
      </c>
      <c r="AI9836">
        <f t="shared" ca="1" si="849"/>
        <v>0.45529147670441605</v>
      </c>
      <c r="AX9836">
        <f t="shared" ca="1" si="850"/>
        <v>2.5389024664362476</v>
      </c>
    </row>
    <row r="9837" spans="1:50">
      <c r="A9837">
        <f t="shared" ca="1" si="846"/>
        <v>0.72335814162638346</v>
      </c>
      <c r="R9837">
        <f t="shared" ca="1" si="847"/>
        <v>-0.55051910021130857</v>
      </c>
      <c r="AH9837">
        <f t="shared" ca="1" si="848"/>
        <v>25.083955724106609</v>
      </c>
      <c r="AI9837">
        <f t="shared" ca="1" si="849"/>
        <v>0.68959536882086014</v>
      </c>
      <c r="AX9837">
        <f t="shared" ca="1" si="850"/>
        <v>4.887754727637768</v>
      </c>
    </row>
    <row r="9838" spans="1:50">
      <c r="A9838">
        <f t="shared" ca="1" si="846"/>
        <v>0.80757056937013871</v>
      </c>
      <c r="R9838">
        <f t="shared" ca="1" si="847"/>
        <v>-0.44075759252349428</v>
      </c>
      <c r="AH9838">
        <f t="shared" ca="1" si="848"/>
        <v>18.175668197608857</v>
      </c>
      <c r="AI9838">
        <f t="shared" ca="1" si="849"/>
        <v>0.49360595266565788</v>
      </c>
      <c r="AX9838">
        <f t="shared" ca="1" si="850"/>
        <v>2.2735725623945156</v>
      </c>
    </row>
    <row r="9839" spans="1:50">
      <c r="A9839">
        <f t="shared" ca="1" si="846"/>
        <v>0.58451166940072297</v>
      </c>
      <c r="R9839">
        <f t="shared" ca="1" si="847"/>
        <v>-1.6381123324111793</v>
      </c>
      <c r="AH9839">
        <f t="shared" ca="1" si="848"/>
        <v>26.767519055662273</v>
      </c>
      <c r="AI9839">
        <f t="shared" ca="1" si="849"/>
        <v>0.73012591458549225</v>
      </c>
      <c r="AX9839">
        <f t="shared" ca="1" si="850"/>
        <v>0.82683425661496812</v>
      </c>
    </row>
    <row r="9840" spans="1:50">
      <c r="A9840">
        <f t="shared" ca="1" si="846"/>
        <v>0.15109241599365308</v>
      </c>
      <c r="R9840">
        <f t="shared" ca="1" si="847"/>
        <v>8.1827298823422184E-2</v>
      </c>
      <c r="AH9840">
        <f t="shared" ca="1" si="848"/>
        <v>14.192750393972446</v>
      </c>
      <c r="AI9840">
        <f t="shared" ca="1" si="849"/>
        <v>0.35892043782581984</v>
      </c>
      <c r="AX9840">
        <f t="shared" ca="1" si="850"/>
        <v>3.2647129695969848</v>
      </c>
    </row>
    <row r="9841" spans="1:50">
      <c r="A9841">
        <f t="shared" ca="1" si="846"/>
        <v>0.44446896170853534</v>
      </c>
      <c r="R9841">
        <f t="shared" ca="1" si="847"/>
        <v>-0.47583969825875072</v>
      </c>
      <c r="AH9841">
        <f t="shared" ca="1" si="848"/>
        <v>28.453743233065534</v>
      </c>
      <c r="AI9841">
        <f t="shared" ca="1" si="849"/>
        <v>0.76787940966666535</v>
      </c>
      <c r="AX9841">
        <f t="shared" ca="1" si="850"/>
        <v>0.46690549450492635</v>
      </c>
    </row>
    <row r="9842" spans="1:50">
      <c r="A9842">
        <f t="shared" ca="1" si="846"/>
        <v>0.1337068647423737</v>
      </c>
      <c r="R9842">
        <f t="shared" ca="1" si="847"/>
        <v>-0.88138715213467889</v>
      </c>
      <c r="AH9842">
        <f t="shared" ca="1" si="848"/>
        <v>19.437398741537063</v>
      </c>
      <c r="AI9842">
        <f t="shared" ca="1" si="849"/>
        <v>0.53296370215809985</v>
      </c>
      <c r="AX9842">
        <f t="shared" ca="1" si="850"/>
        <v>1.0524453123447099</v>
      </c>
    </row>
    <row r="9843" spans="1:50">
      <c r="A9843">
        <f t="shared" ca="1" si="846"/>
        <v>0.13700327189321448</v>
      </c>
      <c r="R9843">
        <f t="shared" ca="1" si="847"/>
        <v>-0.88832349585822878</v>
      </c>
      <c r="AH9843">
        <f t="shared" ca="1" si="848"/>
        <v>43.928219702402885</v>
      </c>
      <c r="AI9843">
        <f t="shared" ca="1" si="849"/>
        <v>0.98156674200885574</v>
      </c>
      <c r="AX9843">
        <f t="shared" ca="1" si="850"/>
        <v>1.3045724914479964</v>
      </c>
    </row>
    <row r="9844" spans="1:50">
      <c r="A9844">
        <f t="shared" ca="1" si="846"/>
        <v>4.0818011929556586E-2</v>
      </c>
      <c r="R9844">
        <f t="shared" ca="1" si="847"/>
        <v>-6.9393016541777666E-2</v>
      </c>
      <c r="AH9844">
        <f t="shared" ca="1" si="848"/>
        <v>1.6500368287151179</v>
      </c>
      <c r="AI9844">
        <f t="shared" ca="1" si="849"/>
        <v>5.4452430722324863E-3</v>
      </c>
      <c r="AX9844">
        <f t="shared" ca="1" si="850"/>
        <v>1.7917560535760848E-2</v>
      </c>
    </row>
    <row r="9845" spans="1:50">
      <c r="A9845">
        <f t="shared" ca="1" si="846"/>
        <v>0.3156802052527492</v>
      </c>
      <c r="R9845">
        <f t="shared" ca="1" si="847"/>
        <v>0.44289162653029029</v>
      </c>
      <c r="AH9845">
        <f t="shared" ca="1" si="848"/>
        <v>9.0084884989151917</v>
      </c>
      <c r="AI9845">
        <f t="shared" ca="1" si="849"/>
        <v>0.16230573007017457</v>
      </c>
      <c r="AX9845">
        <f t="shared" ca="1" si="850"/>
        <v>3.1870672412391139</v>
      </c>
    </row>
    <row r="9846" spans="1:50">
      <c r="A9846">
        <f t="shared" ca="1" si="846"/>
        <v>0.56829067880120632</v>
      </c>
      <c r="R9846">
        <f t="shared" ca="1" si="847"/>
        <v>0.40340193114831679</v>
      </c>
      <c r="AH9846">
        <f t="shared" ca="1" si="848"/>
        <v>36.366811858237718</v>
      </c>
      <c r="AI9846">
        <f t="shared" ca="1" si="849"/>
        <v>0.90706809054565618</v>
      </c>
      <c r="AX9846">
        <f t="shared" ca="1" si="850"/>
        <v>2.6314629682038149</v>
      </c>
    </row>
    <row r="9847" spans="1:50">
      <c r="A9847">
        <f t="shared" ca="1" si="846"/>
        <v>0.1877694912104616</v>
      </c>
      <c r="R9847">
        <f t="shared" ca="1" si="847"/>
        <v>-4.8099183449568234E-2</v>
      </c>
      <c r="AH9847">
        <f t="shared" ca="1" si="848"/>
        <v>26.435506470761251</v>
      </c>
      <c r="AI9847">
        <f t="shared" ca="1" si="849"/>
        <v>0.72235732235523253</v>
      </c>
      <c r="AX9847">
        <f t="shared" ca="1" si="850"/>
        <v>6.8503790908890521</v>
      </c>
    </row>
    <row r="9848" spans="1:50">
      <c r="A9848">
        <f t="shared" ca="1" si="846"/>
        <v>0.29439199469867072</v>
      </c>
      <c r="R9848">
        <f t="shared" ca="1" si="847"/>
        <v>0.68985906986841905</v>
      </c>
      <c r="AH9848">
        <f t="shared" ca="1" si="848"/>
        <v>29.906992194138613</v>
      </c>
      <c r="AI9848">
        <f t="shared" ca="1" si="849"/>
        <v>0.79813551865679666</v>
      </c>
      <c r="AX9848">
        <f t="shared" ca="1" si="850"/>
        <v>5.0525467833948818</v>
      </c>
    </row>
    <row r="9849" spans="1:50">
      <c r="A9849">
        <f t="shared" ca="1" si="846"/>
        <v>0.62393284224560341</v>
      </c>
      <c r="R9849">
        <f t="shared" ca="1" si="847"/>
        <v>6.3689331711974412E-2</v>
      </c>
      <c r="AH9849">
        <f t="shared" ca="1" si="848"/>
        <v>4.7735439927777561</v>
      </c>
      <c r="AI9849">
        <f t="shared" ca="1" si="849"/>
        <v>4.5573444501969207E-2</v>
      </c>
      <c r="AX9849">
        <f t="shared" ca="1" si="850"/>
        <v>0.12311656757393229</v>
      </c>
    </row>
    <row r="9850" spans="1:50">
      <c r="A9850">
        <f t="shared" ca="1" si="846"/>
        <v>0.617595137376172</v>
      </c>
      <c r="R9850">
        <f t="shared" ca="1" si="847"/>
        <v>-1.0399268656338707</v>
      </c>
      <c r="AH9850">
        <f t="shared" ca="1" si="848"/>
        <v>8.8077105370339357</v>
      </c>
      <c r="AI9850">
        <f t="shared" ca="1" si="849"/>
        <v>0.15515152980835722</v>
      </c>
      <c r="AX9850">
        <f t="shared" ca="1" si="850"/>
        <v>3.1802790003733694</v>
      </c>
    </row>
    <row r="9851" spans="1:50">
      <c r="A9851">
        <f t="shared" ca="1" si="846"/>
        <v>0.4206072023336147</v>
      </c>
      <c r="R9851">
        <f t="shared" ca="1" si="847"/>
        <v>5.2531672242870524E-2</v>
      </c>
      <c r="AH9851">
        <f t="shared" ca="1" si="848"/>
        <v>18.174986771312561</v>
      </c>
      <c r="AI9851">
        <f t="shared" ca="1" si="849"/>
        <v>0.49358426649693476</v>
      </c>
      <c r="AX9851">
        <f t="shared" ca="1" si="850"/>
        <v>1.0037140328110719</v>
      </c>
    </row>
    <row r="9852" spans="1:50">
      <c r="A9852">
        <f t="shared" ca="1" si="846"/>
        <v>0.26926398113118488</v>
      </c>
      <c r="R9852">
        <f t="shared" ca="1" si="847"/>
        <v>-0.62023474264355682</v>
      </c>
      <c r="AH9852">
        <f t="shared" ca="1" si="848"/>
        <v>5.5367969218500201</v>
      </c>
      <c r="AI9852">
        <f t="shared" ca="1" si="849"/>
        <v>6.1312240307615729E-2</v>
      </c>
      <c r="AX9852">
        <f t="shared" ca="1" si="850"/>
        <v>1.2945658692677133</v>
      </c>
    </row>
    <row r="9853" spans="1:50">
      <c r="A9853">
        <f t="shared" ca="1" si="846"/>
        <v>5.8891150090606192E-2</v>
      </c>
      <c r="R9853">
        <f t="shared" ca="1" si="847"/>
        <v>-0.14611161599732359</v>
      </c>
      <c r="AH9853">
        <f t="shared" ca="1" si="848"/>
        <v>15.207050470652419</v>
      </c>
      <c r="AI9853">
        <f t="shared" ca="1" si="849"/>
        <v>0.39472533152413602</v>
      </c>
      <c r="AX9853">
        <f t="shared" ca="1" si="850"/>
        <v>1.4596834959138361</v>
      </c>
    </row>
    <row r="9854" spans="1:50">
      <c r="A9854">
        <f t="shared" ca="1" si="846"/>
        <v>0.29245421592356491</v>
      </c>
      <c r="R9854">
        <f t="shared" ca="1" si="847"/>
        <v>-0.26428263907158994</v>
      </c>
      <c r="AH9854">
        <f t="shared" ca="1" si="848"/>
        <v>2.9075116830991812</v>
      </c>
      <c r="AI9854">
        <f t="shared" ca="1" si="849"/>
        <v>1.6907248374716466E-2</v>
      </c>
      <c r="AX9854">
        <f t="shared" ca="1" si="850"/>
        <v>1.9810916912768319</v>
      </c>
    </row>
    <row r="9855" spans="1:50">
      <c r="A9855">
        <f t="shared" ca="1" si="846"/>
        <v>0.4553851982507986</v>
      </c>
      <c r="R9855">
        <f t="shared" ca="1" si="847"/>
        <v>-0.77101131072396456</v>
      </c>
      <c r="AH9855">
        <f t="shared" ca="1" si="848"/>
        <v>38.265803408409496</v>
      </c>
      <c r="AI9855">
        <f t="shared" ca="1" si="849"/>
        <v>0.93115431517495295</v>
      </c>
      <c r="AX9855">
        <f t="shared" ca="1" si="850"/>
        <v>1.0116585600526009</v>
      </c>
    </row>
    <row r="9856" spans="1:50">
      <c r="A9856">
        <f t="shared" ca="1" si="846"/>
        <v>8.3534126283873911E-2</v>
      </c>
      <c r="R9856">
        <f t="shared" ca="1" si="847"/>
        <v>5.3688694039909127E-2</v>
      </c>
      <c r="AH9856">
        <f t="shared" ca="1" si="848"/>
        <v>24.270413885367979</v>
      </c>
      <c r="AI9856">
        <f t="shared" ca="1" si="849"/>
        <v>0.66899419918486758</v>
      </c>
      <c r="AX9856">
        <f t="shared" ca="1" si="850"/>
        <v>0.30661215321781377</v>
      </c>
    </row>
    <row r="9857" spans="1:50">
      <c r="A9857">
        <f t="shared" ca="1" si="846"/>
        <v>0.85077551438571886</v>
      </c>
      <c r="R9857">
        <f t="shared" ca="1" si="847"/>
        <v>-1.237737917857946</v>
      </c>
      <c r="AH9857">
        <f t="shared" ca="1" si="848"/>
        <v>15.490812682332482</v>
      </c>
      <c r="AI9857">
        <f t="shared" ca="1" si="849"/>
        <v>0.40455799533706771</v>
      </c>
      <c r="AX9857">
        <f t="shared" ca="1" si="850"/>
        <v>0.73023087077798488</v>
      </c>
    </row>
    <row r="9858" spans="1:50">
      <c r="A9858">
        <f t="shared" ca="1" si="846"/>
        <v>0.8660104626408357</v>
      </c>
      <c r="R9858">
        <f t="shared" ca="1" si="847"/>
        <v>-0.61922772714010021</v>
      </c>
      <c r="AH9858">
        <f t="shared" ca="1" si="848"/>
        <v>17.732550278137431</v>
      </c>
      <c r="AI9858">
        <f t="shared" ca="1" si="849"/>
        <v>0.47940584422353572</v>
      </c>
      <c r="AX9858">
        <f t="shared" ca="1" si="850"/>
        <v>1.6783219067480899</v>
      </c>
    </row>
    <row r="9859" spans="1:50">
      <c r="A9859">
        <f t="shared" ref="A9859:A9922" ca="1" si="851">RAND()</f>
        <v>0.66984876991429487</v>
      </c>
      <c r="R9859">
        <f t="shared" ref="R9859:R9922" ca="1" si="852">_xlfn.NORM.INV(RAND(),0,1)</f>
        <v>1.6524509998588952</v>
      </c>
      <c r="AH9859">
        <f t="shared" ref="AH9859:AH9922" ca="1" si="853">IF(AI9859&lt;$AL$4,$AL$1+SQRT(AI9859*($AL$2-$AL$1)*($AL$3-$AL$1)),$AL$2-SQRT((1-AI9859)*($AL$2-$AL$1)*($AL$2-$AL$3)))</f>
        <v>30.797080291459849</v>
      </c>
      <c r="AI9859">
        <f t="shared" ref="AI9859:AI9922" ca="1" si="854">RAND()</f>
        <v>0.8156239373336801</v>
      </c>
      <c r="AX9859">
        <f t="shared" ref="AX9859:AX9922" ca="1" si="855">-LN(1-RAND())/$AW$2</f>
        <v>4.7456930292370636</v>
      </c>
    </row>
    <row r="9860" spans="1:50">
      <c r="A9860">
        <f t="shared" ca="1" si="851"/>
        <v>0.79848183640489945</v>
      </c>
      <c r="R9860">
        <f t="shared" ca="1" si="852"/>
        <v>-0.56180480272207478</v>
      </c>
      <c r="AH9860">
        <f t="shared" ca="1" si="853"/>
        <v>4.4064049248984221</v>
      </c>
      <c r="AI9860">
        <f t="shared" ca="1" si="854"/>
        <v>3.8832808724338141E-2</v>
      </c>
      <c r="AX9860">
        <f t="shared" ca="1" si="855"/>
        <v>0.16343062428207969</v>
      </c>
    </row>
    <row r="9861" spans="1:50">
      <c r="A9861">
        <f t="shared" ca="1" si="851"/>
        <v>0.99382004948154568</v>
      </c>
      <c r="R9861">
        <f t="shared" ca="1" si="852"/>
        <v>-1.2362407839231997</v>
      </c>
      <c r="AH9861">
        <f t="shared" ca="1" si="853"/>
        <v>9.9032859842293632</v>
      </c>
      <c r="AI9861">
        <f t="shared" ca="1" si="854"/>
        <v>0.19615014657086749</v>
      </c>
      <c r="AX9861">
        <f t="shared" ca="1" si="855"/>
        <v>1.2543369444955565</v>
      </c>
    </row>
    <row r="9862" spans="1:50">
      <c r="A9862">
        <f t="shared" ca="1" si="851"/>
        <v>0.58028125812795617</v>
      </c>
      <c r="R9862">
        <f t="shared" ca="1" si="852"/>
        <v>-5.3148980001386972E-2</v>
      </c>
      <c r="AH9862">
        <f t="shared" ca="1" si="853"/>
        <v>13.199639899747176</v>
      </c>
      <c r="AI9862">
        <f t="shared" ca="1" si="854"/>
        <v>0.32286674824586004</v>
      </c>
      <c r="AX9862">
        <f t="shared" ca="1" si="855"/>
        <v>1.9810245959322266</v>
      </c>
    </row>
    <row r="9863" spans="1:50">
      <c r="A9863">
        <f t="shared" ca="1" si="851"/>
        <v>0.64793657858622145</v>
      </c>
      <c r="R9863">
        <f t="shared" ca="1" si="852"/>
        <v>1.235381805812773</v>
      </c>
      <c r="AH9863">
        <f t="shared" ca="1" si="853"/>
        <v>3.0699348064771299</v>
      </c>
      <c r="AI9863">
        <f t="shared" ca="1" si="854"/>
        <v>1.8848999432039548E-2</v>
      </c>
      <c r="AX9863">
        <f t="shared" ca="1" si="855"/>
        <v>0.40453061826661091</v>
      </c>
    </row>
    <row r="9864" spans="1:50">
      <c r="A9864">
        <f t="shared" ca="1" si="851"/>
        <v>7.4323050091396725E-2</v>
      </c>
      <c r="R9864">
        <f t="shared" ca="1" si="852"/>
        <v>0.66671690750715773</v>
      </c>
      <c r="AH9864">
        <f t="shared" ca="1" si="853"/>
        <v>5.1672479236160891</v>
      </c>
      <c r="AI9864">
        <f t="shared" ca="1" si="854"/>
        <v>5.3400902208229573E-2</v>
      </c>
      <c r="AX9864">
        <f t="shared" ca="1" si="855"/>
        <v>2.3950342709575927</v>
      </c>
    </row>
    <row r="9865" spans="1:50">
      <c r="A9865">
        <f t="shared" ca="1" si="851"/>
        <v>0.52897654486237455</v>
      </c>
      <c r="R9865">
        <f t="shared" ca="1" si="852"/>
        <v>0.98655353044284289</v>
      </c>
      <c r="AH9865">
        <f t="shared" ca="1" si="853"/>
        <v>37.766482741757194</v>
      </c>
      <c r="AI9865">
        <f t="shared" ca="1" si="854"/>
        <v>0.92517052774613773</v>
      </c>
      <c r="AX9865">
        <f t="shared" ca="1" si="855"/>
        <v>2.3726354097634683</v>
      </c>
    </row>
    <row r="9866" spans="1:50">
      <c r="A9866">
        <f t="shared" ca="1" si="851"/>
        <v>0.33975629470834301</v>
      </c>
      <c r="R9866">
        <f t="shared" ca="1" si="852"/>
        <v>-1.1318427059654224</v>
      </c>
      <c r="AH9866">
        <f t="shared" ca="1" si="853"/>
        <v>7.9080633890640071</v>
      </c>
      <c r="AI9866">
        <f t="shared" ca="1" si="854"/>
        <v>0.12507493313090901</v>
      </c>
      <c r="AX9866">
        <f t="shared" ca="1" si="855"/>
        <v>3.6757580052992975</v>
      </c>
    </row>
    <row r="9867" spans="1:50">
      <c r="A9867">
        <f t="shared" ca="1" si="851"/>
        <v>0.70101536936515429</v>
      </c>
      <c r="R9867">
        <f t="shared" ca="1" si="852"/>
        <v>-0.67096538092133928</v>
      </c>
      <c r="AH9867">
        <f t="shared" ca="1" si="853"/>
        <v>1.4290242471229282</v>
      </c>
      <c r="AI9867">
        <f t="shared" ca="1" si="854"/>
        <v>4.0842205977305035E-3</v>
      </c>
      <c r="AX9867">
        <f t="shared" ca="1" si="855"/>
        <v>1.612007590340689</v>
      </c>
    </row>
    <row r="9868" spans="1:50">
      <c r="A9868">
        <f t="shared" ca="1" si="851"/>
        <v>0.71338913417937622</v>
      </c>
      <c r="R9868">
        <f t="shared" ca="1" si="852"/>
        <v>1.713012222990884</v>
      </c>
      <c r="AH9868">
        <f t="shared" ca="1" si="853"/>
        <v>5.2887733753261097</v>
      </c>
      <c r="AI9868">
        <f t="shared" ca="1" si="854"/>
        <v>5.5942247631116659E-2</v>
      </c>
      <c r="AX9868">
        <f t="shared" ca="1" si="855"/>
        <v>6.2658121241114388</v>
      </c>
    </row>
    <row r="9869" spans="1:50">
      <c r="A9869">
        <f t="shared" ca="1" si="851"/>
        <v>0.45214444940724963</v>
      </c>
      <c r="R9869">
        <f t="shared" ca="1" si="852"/>
        <v>-0.68072417066036661</v>
      </c>
      <c r="AH9869">
        <f t="shared" ca="1" si="853"/>
        <v>16.631567449907777</v>
      </c>
      <c r="AI9869">
        <f t="shared" ca="1" si="854"/>
        <v>0.44327385457497304</v>
      </c>
      <c r="AX9869">
        <f t="shared" ca="1" si="855"/>
        <v>1.4955995590959221</v>
      </c>
    </row>
    <row r="9870" spans="1:50">
      <c r="A9870">
        <f t="shared" ca="1" si="851"/>
        <v>0.88624740181095552</v>
      </c>
      <c r="R9870">
        <f t="shared" ca="1" si="852"/>
        <v>-1.055447749550539</v>
      </c>
      <c r="AH9870">
        <f t="shared" ca="1" si="853"/>
        <v>13.141230429767923</v>
      </c>
      <c r="AI9870">
        <f t="shared" ca="1" si="854"/>
        <v>0.32071555288426712</v>
      </c>
      <c r="AX9870">
        <f t="shared" ca="1" si="855"/>
        <v>1.9873516010194465</v>
      </c>
    </row>
    <row r="9871" spans="1:50">
      <c r="A9871">
        <f t="shared" ca="1" si="851"/>
        <v>0.45821022808787315</v>
      </c>
      <c r="R9871">
        <f t="shared" ca="1" si="852"/>
        <v>-1.0663089235136747</v>
      </c>
      <c r="AH9871">
        <f t="shared" ca="1" si="853"/>
        <v>22.244625189159915</v>
      </c>
      <c r="AI9871">
        <f t="shared" ca="1" si="854"/>
        <v>0.61481958455489183</v>
      </c>
      <c r="AX9871">
        <f t="shared" ca="1" si="855"/>
        <v>0.3250273562585187</v>
      </c>
    </row>
    <row r="9872" spans="1:50">
      <c r="A9872">
        <f t="shared" ca="1" si="851"/>
        <v>7.5930244368085487E-2</v>
      </c>
      <c r="R9872">
        <f t="shared" ca="1" si="852"/>
        <v>6.5901284831889756E-2</v>
      </c>
      <c r="AH9872">
        <f t="shared" ca="1" si="853"/>
        <v>18.727974699315645</v>
      </c>
      <c r="AI9872">
        <f t="shared" ca="1" si="854"/>
        <v>0.51103021679667882</v>
      </c>
      <c r="AX9872">
        <f t="shared" ca="1" si="855"/>
        <v>1.59265739701218</v>
      </c>
    </row>
    <row r="9873" spans="1:50">
      <c r="A9873">
        <f t="shared" ca="1" si="851"/>
        <v>0.89287265549773565</v>
      </c>
      <c r="R9873">
        <f t="shared" ca="1" si="852"/>
        <v>2.2127634908478182</v>
      </c>
      <c r="AH9873">
        <f t="shared" ca="1" si="853"/>
        <v>11.012787707987179</v>
      </c>
      <c r="AI9873">
        <f t="shared" ca="1" si="854"/>
        <v>0.23999863884876216</v>
      </c>
      <c r="AX9873">
        <f t="shared" ca="1" si="855"/>
        <v>0.21797918960511148</v>
      </c>
    </row>
    <row r="9874" spans="1:50">
      <c r="A9874">
        <f t="shared" ca="1" si="851"/>
        <v>0.63197319304762922</v>
      </c>
      <c r="R9874">
        <f t="shared" ca="1" si="852"/>
        <v>-0.73557351144922578</v>
      </c>
      <c r="AH9874">
        <f t="shared" ca="1" si="853"/>
        <v>14.992473078444021</v>
      </c>
      <c r="AI9874">
        <f t="shared" ca="1" si="854"/>
        <v>0.38723652941826658</v>
      </c>
      <c r="AX9874">
        <f t="shared" ca="1" si="855"/>
        <v>2.315987380759164</v>
      </c>
    </row>
    <row r="9875" spans="1:50">
      <c r="A9875">
        <f t="shared" ca="1" si="851"/>
        <v>0.73326607215502981</v>
      </c>
      <c r="R9875">
        <f t="shared" ca="1" si="852"/>
        <v>0.181569223075397</v>
      </c>
      <c r="AH9875">
        <f t="shared" ca="1" si="853"/>
        <v>7.969865191272631</v>
      </c>
      <c r="AI9875">
        <f t="shared" ca="1" si="854"/>
        <v>0.12703750233411826</v>
      </c>
      <c r="AX9875">
        <f t="shared" ca="1" si="855"/>
        <v>1.0907320726149394</v>
      </c>
    </row>
    <row r="9876" spans="1:50">
      <c r="A9876">
        <f t="shared" ca="1" si="851"/>
        <v>0.61371250728968862</v>
      </c>
      <c r="R9876">
        <f t="shared" ca="1" si="852"/>
        <v>2.6252763883450281</v>
      </c>
      <c r="AH9876">
        <f t="shared" ca="1" si="853"/>
        <v>37.614682275595406</v>
      </c>
      <c r="AI9876">
        <f t="shared" ca="1" si="854"/>
        <v>0.92330195243277469</v>
      </c>
      <c r="AX9876">
        <f t="shared" ca="1" si="855"/>
        <v>0.47953600335281932</v>
      </c>
    </row>
    <row r="9877" spans="1:50">
      <c r="A9877">
        <f t="shared" ca="1" si="851"/>
        <v>0.31749846539627991</v>
      </c>
      <c r="R9877">
        <f t="shared" ca="1" si="852"/>
        <v>-1.6888644591563164</v>
      </c>
      <c r="AH9877">
        <f t="shared" ca="1" si="853"/>
        <v>15.901361030672824</v>
      </c>
      <c r="AI9877">
        <f t="shared" ca="1" si="854"/>
        <v>0.41864141021974111</v>
      </c>
      <c r="AX9877">
        <f t="shared" ca="1" si="855"/>
        <v>0.47815922970594693</v>
      </c>
    </row>
    <row r="9878" spans="1:50">
      <c r="A9878">
        <f t="shared" ca="1" si="851"/>
        <v>0.57030712398261085</v>
      </c>
      <c r="R9878">
        <f t="shared" ca="1" si="852"/>
        <v>-0.45413148362914035</v>
      </c>
      <c r="AH9878">
        <f t="shared" ca="1" si="853"/>
        <v>33.142719558810491</v>
      </c>
      <c r="AI9878">
        <f t="shared" ca="1" si="854"/>
        <v>0.85791604806354482</v>
      </c>
      <c r="AX9878">
        <f t="shared" ca="1" si="855"/>
        <v>0.34011390342311032</v>
      </c>
    </row>
    <row r="9879" spans="1:50">
      <c r="A9879">
        <f t="shared" ca="1" si="851"/>
        <v>0.20924396657336986</v>
      </c>
      <c r="R9879">
        <f t="shared" ca="1" si="852"/>
        <v>0.97214335245737271</v>
      </c>
      <c r="AH9879">
        <f t="shared" ca="1" si="853"/>
        <v>24.085346106245453</v>
      </c>
      <c r="AI9879">
        <f t="shared" ca="1" si="854"/>
        <v>0.66421535678345611</v>
      </c>
      <c r="AX9879">
        <f t="shared" ca="1" si="855"/>
        <v>2.0776842499648471</v>
      </c>
    </row>
    <row r="9880" spans="1:50">
      <c r="A9880">
        <f t="shared" ca="1" si="851"/>
        <v>0.30653014757297359</v>
      </c>
      <c r="R9880">
        <f t="shared" ca="1" si="852"/>
        <v>0.38525336783842684</v>
      </c>
      <c r="AH9880">
        <f t="shared" ca="1" si="853"/>
        <v>18.38237597577994</v>
      </c>
      <c r="AI9880">
        <f t="shared" ca="1" si="854"/>
        <v>0.5001629255315313</v>
      </c>
      <c r="AX9880">
        <f t="shared" ca="1" si="855"/>
        <v>0.90345266533645219</v>
      </c>
    </row>
    <row r="9881" spans="1:50">
      <c r="A9881">
        <f t="shared" ca="1" si="851"/>
        <v>0.44443243635261354</v>
      </c>
      <c r="R9881">
        <f t="shared" ca="1" si="852"/>
        <v>-0.57874185962431923</v>
      </c>
      <c r="AH9881">
        <f t="shared" ca="1" si="853"/>
        <v>23.044172561809567</v>
      </c>
      <c r="AI9881">
        <f t="shared" ca="1" si="854"/>
        <v>0.63669168356124983</v>
      </c>
      <c r="AX9881">
        <f t="shared" ca="1" si="855"/>
        <v>7.2717796111258481</v>
      </c>
    </row>
    <row r="9882" spans="1:50">
      <c r="A9882">
        <f t="shared" ca="1" si="851"/>
        <v>0.35952798341028036</v>
      </c>
      <c r="R9882">
        <f t="shared" ca="1" si="852"/>
        <v>1.5240102017770063</v>
      </c>
      <c r="AH9882">
        <f t="shared" ca="1" si="853"/>
        <v>1.9281599301836003</v>
      </c>
      <c r="AI9882">
        <f t="shared" ca="1" si="854"/>
        <v>7.4356014327312536E-3</v>
      </c>
      <c r="AX9882">
        <f t="shared" ca="1" si="855"/>
        <v>0.7917368606306372</v>
      </c>
    </row>
    <row r="9883" spans="1:50">
      <c r="A9883">
        <f t="shared" ca="1" si="851"/>
        <v>0.27695844260419644</v>
      </c>
      <c r="R9883">
        <f t="shared" ca="1" si="852"/>
        <v>1.8956740689031859</v>
      </c>
      <c r="AH9883">
        <f t="shared" ca="1" si="853"/>
        <v>19.610358755777629</v>
      </c>
      <c r="AI9883">
        <f t="shared" ca="1" si="854"/>
        <v>0.53823485252372927</v>
      </c>
      <c r="AX9883">
        <f t="shared" ca="1" si="855"/>
        <v>6.2293430785327839</v>
      </c>
    </row>
    <row r="9884" spans="1:50">
      <c r="A9884">
        <f t="shared" ca="1" si="851"/>
        <v>0.87009640293326751</v>
      </c>
      <c r="R9884">
        <f t="shared" ca="1" si="852"/>
        <v>1.7483865762195165</v>
      </c>
      <c r="AH9884">
        <f t="shared" ca="1" si="853"/>
        <v>11.543067266292596</v>
      </c>
      <c r="AI9884">
        <f t="shared" ca="1" si="854"/>
        <v>0.26053216235755183</v>
      </c>
      <c r="AX9884">
        <f t="shared" ca="1" si="855"/>
        <v>1.6946426068065454</v>
      </c>
    </row>
    <row r="9885" spans="1:50">
      <c r="A9885">
        <f t="shared" ca="1" si="851"/>
        <v>0.27863925372064213</v>
      </c>
      <c r="R9885">
        <f t="shared" ca="1" si="852"/>
        <v>-0.21647013974082802</v>
      </c>
      <c r="AH9885">
        <f t="shared" ca="1" si="853"/>
        <v>32.825171287820908</v>
      </c>
      <c r="AI9885">
        <f t="shared" ca="1" si="854"/>
        <v>0.85251262935365435</v>
      </c>
      <c r="AX9885">
        <f t="shared" ca="1" si="855"/>
        <v>5.9752920961103984</v>
      </c>
    </row>
    <row r="9886" spans="1:50">
      <c r="A9886">
        <f t="shared" ca="1" si="851"/>
        <v>0.25549663560640645</v>
      </c>
      <c r="R9886">
        <f t="shared" ca="1" si="852"/>
        <v>-0.79374571611164224</v>
      </c>
      <c r="AH9886">
        <f t="shared" ca="1" si="853"/>
        <v>27.757436036347951</v>
      </c>
      <c r="AI9886">
        <f t="shared" ca="1" si="854"/>
        <v>0.75263417416142364</v>
      </c>
      <c r="AX9886">
        <f t="shared" ca="1" si="855"/>
        <v>1.8335207386186687</v>
      </c>
    </row>
    <row r="9887" spans="1:50">
      <c r="A9887">
        <f t="shared" ca="1" si="851"/>
        <v>0.90959683942065961</v>
      </c>
      <c r="R9887">
        <f t="shared" ca="1" si="852"/>
        <v>-0.82764961233233247</v>
      </c>
      <c r="AH9887">
        <f t="shared" ca="1" si="853"/>
        <v>12.017839223437129</v>
      </c>
      <c r="AI9887">
        <f t="shared" ca="1" si="854"/>
        <v>0.27867773137166452</v>
      </c>
      <c r="AX9887">
        <f t="shared" ca="1" si="855"/>
        <v>0.16181565734416056</v>
      </c>
    </row>
    <row r="9888" spans="1:50">
      <c r="A9888">
        <f t="shared" ca="1" si="851"/>
        <v>0.38834717124157492</v>
      </c>
      <c r="R9888">
        <f t="shared" ca="1" si="852"/>
        <v>-1.4206792561767418</v>
      </c>
      <c r="AH9888">
        <f t="shared" ca="1" si="853"/>
        <v>7.9401755978655641</v>
      </c>
      <c r="AI9888">
        <f t="shared" ca="1" si="854"/>
        <v>0.12609277704987953</v>
      </c>
      <c r="AX9888">
        <f t="shared" ca="1" si="855"/>
        <v>3.1649706498151922</v>
      </c>
    </row>
    <row r="9889" spans="1:50">
      <c r="A9889">
        <f t="shared" ca="1" si="851"/>
        <v>3.8635798114248221E-3</v>
      </c>
      <c r="R9889">
        <f t="shared" ca="1" si="852"/>
        <v>0.52405609022381616</v>
      </c>
      <c r="AH9889">
        <f t="shared" ca="1" si="853"/>
        <v>8.5073977881118363</v>
      </c>
      <c r="AI9889">
        <f t="shared" ca="1" si="854"/>
        <v>0.14475163425034032</v>
      </c>
      <c r="AX9889">
        <f t="shared" ca="1" si="855"/>
        <v>1.5888930897945592</v>
      </c>
    </row>
    <row r="9890" spans="1:50">
      <c r="A9890">
        <f t="shared" ca="1" si="851"/>
        <v>0.16369237503715506</v>
      </c>
      <c r="R9890">
        <f t="shared" ca="1" si="852"/>
        <v>0.36762368541980517</v>
      </c>
      <c r="AH9890">
        <f t="shared" ca="1" si="853"/>
        <v>30.468963525882799</v>
      </c>
      <c r="AI9890">
        <f t="shared" ca="1" si="854"/>
        <v>0.80926930712335177</v>
      </c>
      <c r="AX9890">
        <f t="shared" ca="1" si="855"/>
        <v>3.855960891002753</v>
      </c>
    </row>
    <row r="9891" spans="1:50">
      <c r="A9891">
        <f t="shared" ca="1" si="851"/>
        <v>0.51072703214212678</v>
      </c>
      <c r="R9891">
        <f t="shared" ca="1" si="852"/>
        <v>0.80602334479072979</v>
      </c>
      <c r="AH9891">
        <f t="shared" ca="1" si="853"/>
        <v>8.2687744387746509</v>
      </c>
      <c r="AI9891">
        <f t="shared" ca="1" si="854"/>
        <v>0.13674526143866605</v>
      </c>
      <c r="AX9891">
        <f t="shared" ca="1" si="855"/>
        <v>10.921992422737265</v>
      </c>
    </row>
    <row r="9892" spans="1:50">
      <c r="A9892">
        <f t="shared" ca="1" si="851"/>
        <v>0.18245375110134032</v>
      </c>
      <c r="R9892">
        <f t="shared" ca="1" si="852"/>
        <v>1.5952177833638006</v>
      </c>
      <c r="AH9892">
        <f t="shared" ca="1" si="853"/>
        <v>1.1471697047928984</v>
      </c>
      <c r="AI9892">
        <f t="shared" ca="1" si="854"/>
        <v>2.6319966631892511E-3</v>
      </c>
      <c r="AX9892">
        <f t="shared" ca="1" si="855"/>
        <v>0.74590002029727165</v>
      </c>
    </row>
    <row r="9893" spans="1:50">
      <c r="A9893">
        <f t="shared" ca="1" si="851"/>
        <v>0.3669750166728184</v>
      </c>
      <c r="R9893">
        <f t="shared" ca="1" si="852"/>
        <v>-6.3253712934623882E-2</v>
      </c>
      <c r="AH9893">
        <f t="shared" ca="1" si="853"/>
        <v>19.024187876251247</v>
      </c>
      <c r="AI9893">
        <f t="shared" ca="1" si="854"/>
        <v>0.52024953163710985</v>
      </c>
      <c r="AX9893">
        <f t="shared" ca="1" si="855"/>
        <v>6.0272331125576546</v>
      </c>
    </row>
    <row r="9894" spans="1:50">
      <c r="A9894">
        <f t="shared" ca="1" si="851"/>
        <v>0.33803151861464653</v>
      </c>
      <c r="R9894">
        <f t="shared" ca="1" si="852"/>
        <v>-1.1257869530350377</v>
      </c>
      <c r="AH9894">
        <f t="shared" ca="1" si="853"/>
        <v>3.2766679917491595</v>
      </c>
      <c r="AI9894">
        <f t="shared" ca="1" si="854"/>
        <v>2.147310625630694E-2</v>
      </c>
      <c r="AX9894">
        <f t="shared" ca="1" si="855"/>
        <v>0.74865173665592644</v>
      </c>
    </row>
    <row r="9895" spans="1:50">
      <c r="A9895">
        <f t="shared" ca="1" si="851"/>
        <v>0.71098195328146796</v>
      </c>
      <c r="R9895">
        <f t="shared" ca="1" si="852"/>
        <v>-9.2367037502487342E-2</v>
      </c>
      <c r="AH9895">
        <f t="shared" ca="1" si="853"/>
        <v>31.583226807770842</v>
      </c>
      <c r="AI9895">
        <f t="shared" ca="1" si="854"/>
        <v>0.83041123259299476</v>
      </c>
      <c r="AX9895">
        <f t="shared" ca="1" si="855"/>
        <v>0.56980210220271721</v>
      </c>
    </row>
    <row r="9896" spans="1:50">
      <c r="A9896">
        <f t="shared" ca="1" si="851"/>
        <v>0.52673698465960306</v>
      </c>
      <c r="R9896">
        <f t="shared" ca="1" si="852"/>
        <v>-0.78288269766638297</v>
      </c>
      <c r="AH9896">
        <f t="shared" ca="1" si="853"/>
        <v>8.4513348970872677</v>
      </c>
      <c r="AI9896">
        <f t="shared" ca="1" si="854"/>
        <v>0.14285012308545009</v>
      </c>
      <c r="AX9896">
        <f t="shared" ca="1" si="855"/>
        <v>6.1444001895200344</v>
      </c>
    </row>
    <row r="9897" spans="1:50">
      <c r="A9897">
        <f t="shared" ca="1" si="851"/>
        <v>0.15058636532508174</v>
      </c>
      <c r="R9897">
        <f t="shared" ca="1" si="852"/>
        <v>-0.21651686904059603</v>
      </c>
      <c r="AH9897">
        <f t="shared" ca="1" si="853"/>
        <v>2.1472244558132672</v>
      </c>
      <c r="AI9897">
        <f t="shared" ca="1" si="854"/>
        <v>9.2211457272851627E-3</v>
      </c>
      <c r="AX9897">
        <f t="shared" ca="1" si="855"/>
        <v>0.92813612267869794</v>
      </c>
    </row>
    <row r="9898" spans="1:50">
      <c r="A9898">
        <f t="shared" ca="1" si="851"/>
        <v>0.7358171298647187</v>
      </c>
      <c r="R9898">
        <f t="shared" ca="1" si="852"/>
        <v>0.32305787917662993</v>
      </c>
      <c r="AH9898">
        <f t="shared" ca="1" si="853"/>
        <v>34.455127500260971</v>
      </c>
      <c r="AI9898">
        <f t="shared" ca="1" si="854"/>
        <v>0.8791784694834287</v>
      </c>
      <c r="AX9898">
        <f t="shared" ca="1" si="855"/>
        <v>0.16396228551847863</v>
      </c>
    </row>
    <row r="9899" spans="1:50">
      <c r="A9899">
        <f t="shared" ca="1" si="851"/>
        <v>0.49813112366000289</v>
      </c>
      <c r="R9899">
        <f t="shared" ca="1" si="852"/>
        <v>-2.6307643215270931</v>
      </c>
      <c r="AH9899">
        <f t="shared" ca="1" si="853"/>
        <v>29.904430379341591</v>
      </c>
      <c r="AI9899">
        <f t="shared" ca="1" si="854"/>
        <v>0.79808404081063544</v>
      </c>
      <c r="AX9899">
        <f t="shared" ca="1" si="855"/>
        <v>1.9463386863656882</v>
      </c>
    </row>
    <row r="9900" spans="1:50">
      <c r="A9900">
        <f t="shared" ca="1" si="851"/>
        <v>0.98526921208739093</v>
      </c>
      <c r="R9900">
        <f t="shared" ca="1" si="852"/>
        <v>1.776179952093953</v>
      </c>
      <c r="AH9900">
        <f t="shared" ca="1" si="853"/>
        <v>13.337689494418925</v>
      </c>
      <c r="AI9900">
        <f t="shared" ca="1" si="854"/>
        <v>0.32793749419617979</v>
      </c>
      <c r="AX9900">
        <f t="shared" ca="1" si="855"/>
        <v>7.3539552661749452</v>
      </c>
    </row>
    <row r="9901" spans="1:50">
      <c r="A9901">
        <f t="shared" ca="1" si="851"/>
        <v>0.98089777909631082</v>
      </c>
      <c r="R9901">
        <f t="shared" ca="1" si="852"/>
        <v>-0.13648441502511294</v>
      </c>
      <c r="AH9901">
        <f t="shared" ca="1" si="853"/>
        <v>2.3571904442660503</v>
      </c>
      <c r="AI9901">
        <f t="shared" ca="1" si="854"/>
        <v>1.1112693581078359E-2</v>
      </c>
      <c r="AX9901">
        <f t="shared" ca="1" si="855"/>
        <v>0.58345573837812992</v>
      </c>
    </row>
    <row r="9902" spans="1:50">
      <c r="A9902">
        <f t="shared" ca="1" si="851"/>
        <v>0.5029958508722232</v>
      </c>
      <c r="R9902">
        <f t="shared" ca="1" si="852"/>
        <v>-0.65054069718772578</v>
      </c>
      <c r="AH9902">
        <f t="shared" ca="1" si="853"/>
        <v>13.681518700591958</v>
      </c>
      <c r="AI9902">
        <f t="shared" ca="1" si="854"/>
        <v>0.34048395805227427</v>
      </c>
      <c r="AX9902">
        <f t="shared" ca="1" si="855"/>
        <v>0.93096500059799747</v>
      </c>
    </row>
    <row r="9903" spans="1:50">
      <c r="A9903">
        <f t="shared" ca="1" si="851"/>
        <v>0.50120582930976953</v>
      </c>
      <c r="R9903">
        <f t="shared" ca="1" si="852"/>
        <v>-0.26690683939368787</v>
      </c>
      <c r="AH9903">
        <f t="shared" ca="1" si="853"/>
        <v>10.820044420795242</v>
      </c>
      <c r="AI9903">
        <f t="shared" ca="1" si="854"/>
        <v>0.23246554040577094</v>
      </c>
      <c r="AX9903">
        <f t="shared" ca="1" si="855"/>
        <v>1.041661483374672</v>
      </c>
    </row>
    <row r="9904" spans="1:50">
      <c r="A9904">
        <f t="shared" ca="1" si="851"/>
        <v>0.34258079451329171</v>
      </c>
      <c r="R9904">
        <f t="shared" ca="1" si="852"/>
        <v>-1.6914268076985686</v>
      </c>
      <c r="AH9904">
        <f t="shared" ca="1" si="853"/>
        <v>36.614731980580473</v>
      </c>
      <c r="AI9904">
        <f t="shared" ca="1" si="854"/>
        <v>0.91041730002415244</v>
      </c>
      <c r="AX9904">
        <f t="shared" ca="1" si="855"/>
        <v>3.5772000793519787</v>
      </c>
    </row>
    <row r="9905" spans="1:50">
      <c r="A9905">
        <f t="shared" ca="1" si="851"/>
        <v>0.7665728153688941</v>
      </c>
      <c r="R9905">
        <f t="shared" ca="1" si="852"/>
        <v>1.5843187548879791</v>
      </c>
      <c r="AH9905">
        <f t="shared" ca="1" si="853"/>
        <v>7.495326408894309</v>
      </c>
      <c r="AI9905">
        <f t="shared" ca="1" si="854"/>
        <v>0.11235983595173693</v>
      </c>
      <c r="AX9905">
        <f t="shared" ca="1" si="855"/>
        <v>0.22068855296364628</v>
      </c>
    </row>
    <row r="9906" spans="1:50">
      <c r="A9906">
        <f t="shared" ca="1" si="851"/>
        <v>0.52841663339090406</v>
      </c>
      <c r="R9906">
        <f t="shared" ca="1" si="852"/>
        <v>0.17421937090955392</v>
      </c>
      <c r="AH9906">
        <f t="shared" ca="1" si="853"/>
        <v>37.873107012346786</v>
      </c>
      <c r="AI9906">
        <f t="shared" ca="1" si="854"/>
        <v>0.92646923323300368</v>
      </c>
      <c r="AX9906">
        <f t="shared" ca="1" si="855"/>
        <v>2.749058474321342</v>
      </c>
    </row>
    <row r="9907" spans="1:50">
      <c r="A9907">
        <f t="shared" ca="1" si="851"/>
        <v>0.57007109612093909</v>
      </c>
      <c r="R9907">
        <f t="shared" ca="1" si="852"/>
        <v>-0.74584911840899859</v>
      </c>
      <c r="AH9907">
        <f t="shared" ca="1" si="853"/>
        <v>19.154186227217462</v>
      </c>
      <c r="AI9907">
        <f t="shared" ca="1" si="854"/>
        <v>0.52426788634740951</v>
      </c>
      <c r="AX9907">
        <f t="shared" ca="1" si="855"/>
        <v>6.6094301526014947</v>
      </c>
    </row>
    <row r="9908" spans="1:50">
      <c r="A9908">
        <f t="shared" ca="1" si="851"/>
        <v>0.23195571241451296</v>
      </c>
      <c r="R9908">
        <f t="shared" ca="1" si="852"/>
        <v>0.20749121663226733</v>
      </c>
      <c r="AH9908">
        <f t="shared" ca="1" si="853"/>
        <v>35.690005070426878</v>
      </c>
      <c r="AI9908">
        <f t="shared" ca="1" si="854"/>
        <v>0.89761202255779571</v>
      </c>
      <c r="AX9908">
        <f t="shared" ca="1" si="855"/>
        <v>0.73279032245519571</v>
      </c>
    </row>
    <row r="9909" spans="1:50">
      <c r="A9909">
        <f t="shared" ca="1" si="851"/>
        <v>0.12976247271128016</v>
      </c>
      <c r="R9909">
        <f t="shared" ca="1" si="852"/>
        <v>-2.2638187776591652</v>
      </c>
      <c r="AH9909">
        <f t="shared" ca="1" si="853"/>
        <v>30.779860132331841</v>
      </c>
      <c r="AI9909">
        <f t="shared" ca="1" si="854"/>
        <v>0.8152931117336365</v>
      </c>
      <c r="AX9909">
        <f t="shared" ca="1" si="855"/>
        <v>4.8571067087545297</v>
      </c>
    </row>
    <row r="9910" spans="1:50">
      <c r="A9910">
        <f t="shared" ca="1" si="851"/>
        <v>0.13162952257976157</v>
      </c>
      <c r="R9910">
        <f t="shared" ca="1" si="852"/>
        <v>0.37346123141088294</v>
      </c>
      <c r="AH9910">
        <f t="shared" ca="1" si="853"/>
        <v>24.427994024849426</v>
      </c>
      <c r="AI9910">
        <f t="shared" ca="1" si="854"/>
        <v>0.67303625520343169</v>
      </c>
      <c r="AX9910">
        <f t="shared" ca="1" si="855"/>
        <v>4.1429073388199873</v>
      </c>
    </row>
    <row r="9911" spans="1:50">
      <c r="A9911">
        <f t="shared" ca="1" si="851"/>
        <v>0.52979157424705248</v>
      </c>
      <c r="R9911">
        <f t="shared" ca="1" si="852"/>
        <v>-0.98911421050666859</v>
      </c>
      <c r="AH9911">
        <f t="shared" ca="1" si="853"/>
        <v>10.685056918815391</v>
      </c>
      <c r="AI9911">
        <f t="shared" ca="1" si="854"/>
        <v>0.22716762526160716</v>
      </c>
      <c r="AX9911">
        <f t="shared" ca="1" si="855"/>
        <v>2.0826009615136107</v>
      </c>
    </row>
    <row r="9912" spans="1:50">
      <c r="A9912">
        <f t="shared" ca="1" si="851"/>
        <v>0.82920971906293506</v>
      </c>
      <c r="R9912">
        <f t="shared" ca="1" si="852"/>
        <v>0.7979675688824367</v>
      </c>
      <c r="AH9912">
        <f t="shared" ca="1" si="853"/>
        <v>22.505753631734585</v>
      </c>
      <c r="AI9912">
        <f t="shared" ca="1" si="854"/>
        <v>0.62203320832056197</v>
      </c>
      <c r="AX9912">
        <f t="shared" ca="1" si="855"/>
        <v>2.2369823164931693</v>
      </c>
    </row>
    <row r="9913" spans="1:50">
      <c r="A9913">
        <f t="shared" ca="1" si="851"/>
        <v>8.9286089876003283E-2</v>
      </c>
      <c r="R9913">
        <f t="shared" ca="1" si="852"/>
        <v>5.4864825187946727E-2</v>
      </c>
      <c r="AH9913">
        <f t="shared" ca="1" si="853"/>
        <v>15.652288375387236</v>
      </c>
      <c r="AI9913">
        <f t="shared" ca="1" si="854"/>
        <v>0.41011735307622066</v>
      </c>
      <c r="AX9913">
        <f t="shared" ca="1" si="855"/>
        <v>3.3458528609533444</v>
      </c>
    </row>
    <row r="9914" spans="1:50">
      <c r="A9914">
        <f t="shared" ca="1" si="851"/>
        <v>0.42699863909346769</v>
      </c>
      <c r="R9914">
        <f t="shared" ca="1" si="852"/>
        <v>1.4149640857949985</v>
      </c>
      <c r="AH9914">
        <f t="shared" ca="1" si="853"/>
        <v>11.093917331158153</v>
      </c>
      <c r="AI9914">
        <f t="shared" ca="1" si="854"/>
        <v>0.24315836568262195</v>
      </c>
      <c r="AX9914">
        <f t="shared" ca="1" si="855"/>
        <v>5.6726390896979613</v>
      </c>
    </row>
    <row r="9915" spans="1:50">
      <c r="A9915">
        <f t="shared" ca="1" si="851"/>
        <v>0.32763988557035095</v>
      </c>
      <c r="R9915">
        <f t="shared" ca="1" si="852"/>
        <v>-0.65834058611688984</v>
      </c>
      <c r="AH9915">
        <f t="shared" ca="1" si="853"/>
        <v>20.497305485898849</v>
      </c>
      <c r="AI9915">
        <f t="shared" ca="1" si="854"/>
        <v>0.56479550820381297</v>
      </c>
      <c r="AX9915">
        <f t="shared" ca="1" si="855"/>
        <v>1.8521298187523161</v>
      </c>
    </row>
    <row r="9916" spans="1:50">
      <c r="A9916">
        <f t="shared" ca="1" si="851"/>
        <v>0.51157026084526336</v>
      </c>
      <c r="R9916">
        <f t="shared" ca="1" si="852"/>
        <v>-0.1239484145922779</v>
      </c>
      <c r="AH9916">
        <f t="shared" ca="1" si="853"/>
        <v>19.274475385127488</v>
      </c>
      <c r="AI9916">
        <f t="shared" ca="1" si="854"/>
        <v>0.52797106857043175</v>
      </c>
      <c r="AX9916">
        <f t="shared" ca="1" si="855"/>
        <v>1.6875443980497056</v>
      </c>
    </row>
    <row r="9917" spans="1:50">
      <c r="A9917">
        <f t="shared" ca="1" si="851"/>
        <v>0.36268879791881814</v>
      </c>
      <c r="R9917">
        <f t="shared" ca="1" si="852"/>
        <v>0.61553352529464622</v>
      </c>
      <c r="AH9917">
        <f t="shared" ca="1" si="853"/>
        <v>30.581445820759978</v>
      </c>
      <c r="AI9917">
        <f t="shared" ca="1" si="854"/>
        <v>0.81145987679395992</v>
      </c>
      <c r="AX9917">
        <f t="shared" ca="1" si="855"/>
        <v>0.70176420629124892</v>
      </c>
    </row>
    <row r="9918" spans="1:50">
      <c r="A9918">
        <f t="shared" ca="1" si="851"/>
        <v>0.47970132530376874</v>
      </c>
      <c r="R9918">
        <f t="shared" ca="1" si="852"/>
        <v>-0.95368637438817505</v>
      </c>
      <c r="AH9918">
        <f t="shared" ca="1" si="853"/>
        <v>9.7339034577530175</v>
      </c>
      <c r="AI9918">
        <f t="shared" ca="1" si="854"/>
        <v>0.18949775304971228</v>
      </c>
      <c r="AX9918">
        <f t="shared" ca="1" si="855"/>
        <v>0.66084054222595245</v>
      </c>
    </row>
    <row r="9919" spans="1:50">
      <c r="A9919">
        <f t="shared" ca="1" si="851"/>
        <v>0.96279316606341947</v>
      </c>
      <c r="R9919">
        <f t="shared" ca="1" si="852"/>
        <v>0.52566039855550095</v>
      </c>
      <c r="AH9919">
        <f t="shared" ca="1" si="853"/>
        <v>38.242513894129893</v>
      </c>
      <c r="AI9919">
        <f t="shared" ca="1" si="854"/>
        <v>0.93088076023513566</v>
      </c>
      <c r="AX9919">
        <f t="shared" ca="1" si="855"/>
        <v>3.8687963588551737</v>
      </c>
    </row>
    <row r="9920" spans="1:50">
      <c r="A9920">
        <f t="shared" ca="1" si="851"/>
        <v>3.4291224342190119E-2</v>
      </c>
      <c r="R9920">
        <f t="shared" ca="1" si="852"/>
        <v>0.55000977790933803</v>
      </c>
      <c r="AH9920">
        <f t="shared" ca="1" si="853"/>
        <v>10.217526334819333</v>
      </c>
      <c r="AI9920">
        <f t="shared" ca="1" si="854"/>
        <v>0.20867739453960332</v>
      </c>
      <c r="AX9920">
        <f t="shared" ca="1" si="855"/>
        <v>0.1320288375253835</v>
      </c>
    </row>
    <row r="9921" spans="1:50">
      <c r="A9921">
        <f t="shared" ca="1" si="851"/>
        <v>0.20006036103704039</v>
      </c>
      <c r="R9921">
        <f t="shared" ca="1" si="852"/>
        <v>-1.2043891185733644</v>
      </c>
      <c r="AH9921">
        <f t="shared" ca="1" si="853"/>
        <v>6.7484040190760588</v>
      </c>
      <c r="AI9921">
        <f t="shared" ca="1" si="854"/>
        <v>9.1081913609363796E-2</v>
      </c>
      <c r="AX9921">
        <f t="shared" ca="1" si="855"/>
        <v>3.7914331262924774</v>
      </c>
    </row>
    <row r="9922" spans="1:50">
      <c r="A9922">
        <f t="shared" ca="1" si="851"/>
        <v>6.1499516620890371E-2</v>
      </c>
      <c r="R9922">
        <f t="shared" ca="1" si="852"/>
        <v>0.38099963270755227</v>
      </c>
      <c r="AH9922">
        <f t="shared" ca="1" si="853"/>
        <v>9.2715598353120878</v>
      </c>
      <c r="AI9922">
        <f t="shared" ca="1" si="854"/>
        <v>0.17192364355954459</v>
      </c>
      <c r="AX9922">
        <f t="shared" ca="1" si="855"/>
        <v>0.56987535822946012</v>
      </c>
    </row>
    <row r="9923" spans="1:50">
      <c r="A9923">
        <f t="shared" ref="A9923:A9986" ca="1" si="856">RAND()</f>
        <v>0.29358686934882883</v>
      </c>
      <c r="R9923">
        <f t="shared" ref="R9923:R9986" ca="1" si="857">_xlfn.NORM.INV(RAND(),0,1)</f>
        <v>0.804423932540968</v>
      </c>
      <c r="AH9923">
        <f t="shared" ref="AH9923:AH9986" ca="1" si="858">IF(AI9923&lt;$AL$4,$AL$1+SQRT(AI9923*($AL$2-$AL$1)*($AL$3-$AL$1)),$AL$2-SQRT((1-AI9923)*($AL$2-$AL$1)*($AL$2-$AL$3)))</f>
        <v>14.691519824811266</v>
      </c>
      <c r="AI9923">
        <f t="shared" ref="AI9923:AI9986" ca="1" si="859">RAND()</f>
        <v>0.37665561385915214</v>
      </c>
      <c r="AX9923">
        <f t="shared" ref="AX9923:AX9986" ca="1" si="860">-LN(1-RAND())/$AW$2</f>
        <v>0.79097976309771822</v>
      </c>
    </row>
    <row r="9924" spans="1:50">
      <c r="A9924">
        <f t="shared" ca="1" si="856"/>
        <v>0.22692668706363495</v>
      </c>
      <c r="R9924">
        <f t="shared" ca="1" si="857"/>
        <v>-0.82415509073563731</v>
      </c>
      <c r="AH9924">
        <f t="shared" ca="1" si="858"/>
        <v>11.094733022554983</v>
      </c>
      <c r="AI9924">
        <f t="shared" ca="1" si="859"/>
        <v>0.24319010070686298</v>
      </c>
      <c r="AX9924">
        <f t="shared" ca="1" si="860"/>
        <v>6.9807754973770111</v>
      </c>
    </row>
    <row r="9925" spans="1:50">
      <c r="A9925">
        <f t="shared" ca="1" si="856"/>
        <v>1.6795832926401411E-2</v>
      </c>
      <c r="R9925">
        <f t="shared" ca="1" si="857"/>
        <v>0.28736664538200885</v>
      </c>
      <c r="AH9925">
        <f t="shared" ca="1" si="858"/>
        <v>25.083661648887336</v>
      </c>
      <c r="AI9925">
        <f t="shared" ca="1" si="859"/>
        <v>0.68958804158643616</v>
      </c>
      <c r="AX9925">
        <f t="shared" ca="1" si="860"/>
        <v>0.94888744533734948</v>
      </c>
    </row>
    <row r="9926" spans="1:50">
      <c r="A9926">
        <f t="shared" ca="1" si="856"/>
        <v>0.5554260294709209</v>
      </c>
      <c r="R9926">
        <f t="shared" ca="1" si="857"/>
        <v>-0.45584877167745441</v>
      </c>
      <c r="AH9926">
        <f t="shared" ca="1" si="858"/>
        <v>21.807695630920261</v>
      </c>
      <c r="AI9926">
        <f t="shared" ca="1" si="859"/>
        <v>0.60259698718058374</v>
      </c>
      <c r="AX9926">
        <f t="shared" ca="1" si="860"/>
        <v>1.1187217467262141</v>
      </c>
    </row>
    <row r="9927" spans="1:50">
      <c r="A9927">
        <f t="shared" ca="1" si="856"/>
        <v>0.93671927013823086</v>
      </c>
      <c r="R9927">
        <f t="shared" ca="1" si="857"/>
        <v>-0.45153234197086234</v>
      </c>
      <c r="AH9927">
        <f t="shared" ca="1" si="858"/>
        <v>21.931447504590214</v>
      </c>
      <c r="AI9927">
        <f t="shared" ca="1" si="859"/>
        <v>0.60607818040621253</v>
      </c>
      <c r="AX9927">
        <f t="shared" ca="1" si="860"/>
        <v>0.15494465757693829</v>
      </c>
    </row>
    <row r="9928" spans="1:50">
      <c r="A9928">
        <f t="shared" ca="1" si="856"/>
        <v>0.20649019865994511</v>
      </c>
      <c r="R9928">
        <f t="shared" ca="1" si="857"/>
        <v>-0.29195898928444897</v>
      </c>
      <c r="AH9928">
        <f t="shared" ca="1" si="858"/>
        <v>8.6402886766701439</v>
      </c>
      <c r="AI9928">
        <f t="shared" ca="1" si="859"/>
        <v>0.14930917683238865</v>
      </c>
      <c r="AX9928">
        <f t="shared" ca="1" si="860"/>
        <v>0.92260738825817945</v>
      </c>
    </row>
    <row r="9929" spans="1:50">
      <c r="A9929">
        <f t="shared" ca="1" si="856"/>
        <v>0.38757757551650984</v>
      </c>
      <c r="R9929">
        <f t="shared" ca="1" si="857"/>
        <v>1.2408651462624638</v>
      </c>
      <c r="AH9929">
        <f t="shared" ca="1" si="858"/>
        <v>17.589047423682977</v>
      </c>
      <c r="AI9929">
        <f t="shared" ca="1" si="859"/>
        <v>0.47476507654786448</v>
      </c>
      <c r="AX9929">
        <f t="shared" ca="1" si="860"/>
        <v>3.4734987649706843</v>
      </c>
    </row>
    <row r="9930" spans="1:50">
      <c r="A9930">
        <f t="shared" ca="1" si="856"/>
        <v>0.19892531685719717</v>
      </c>
      <c r="R9930">
        <f t="shared" ca="1" si="857"/>
        <v>-0.60921654431531436</v>
      </c>
      <c r="AH9930">
        <f t="shared" ca="1" si="858"/>
        <v>7.0978419937609409</v>
      </c>
      <c r="AI9930">
        <f t="shared" ca="1" si="859"/>
        <v>0.10075872193679258</v>
      </c>
      <c r="AX9930">
        <f t="shared" ca="1" si="860"/>
        <v>0.20966333970345094</v>
      </c>
    </row>
    <row r="9931" spans="1:50">
      <c r="A9931">
        <f t="shared" ca="1" si="856"/>
        <v>0.33846599249078657</v>
      </c>
      <c r="R9931">
        <f t="shared" ca="1" si="857"/>
        <v>0.12887374728957007</v>
      </c>
      <c r="AH9931">
        <f t="shared" ca="1" si="858"/>
        <v>11.435065406850754</v>
      </c>
      <c r="AI9931">
        <f t="shared" ca="1" si="859"/>
        <v>0.25637290991306039</v>
      </c>
      <c r="AX9931">
        <f t="shared" ca="1" si="860"/>
        <v>3.8495045141851119</v>
      </c>
    </row>
    <row r="9932" spans="1:50">
      <c r="A9932">
        <f t="shared" ca="1" si="856"/>
        <v>0.94399996903793737</v>
      </c>
      <c r="R9932">
        <f t="shared" ca="1" si="857"/>
        <v>-1.3847864422641285</v>
      </c>
      <c r="AH9932">
        <f t="shared" ca="1" si="858"/>
        <v>9.4662573630132325</v>
      </c>
      <c r="AI9932">
        <f t="shared" ca="1" si="859"/>
        <v>0.1792200569256045</v>
      </c>
      <c r="AX9932">
        <f t="shared" ca="1" si="860"/>
        <v>0.60286620348742082</v>
      </c>
    </row>
    <row r="9933" spans="1:50">
      <c r="A9933">
        <f t="shared" ca="1" si="856"/>
        <v>0.19400774565135581</v>
      </c>
      <c r="R9933">
        <f t="shared" ca="1" si="857"/>
        <v>-0.56550782162512891</v>
      </c>
      <c r="AH9933">
        <f t="shared" ca="1" si="858"/>
        <v>27.784377605054395</v>
      </c>
      <c r="AI9933">
        <f t="shared" ca="1" si="859"/>
        <v>0.75323306080259567</v>
      </c>
      <c r="AX9933">
        <f t="shared" ca="1" si="860"/>
        <v>0.40200671389923509</v>
      </c>
    </row>
    <row r="9934" spans="1:50">
      <c r="A9934">
        <f t="shared" ca="1" si="856"/>
        <v>0.46522411125641938</v>
      </c>
      <c r="R9934">
        <f t="shared" ca="1" si="857"/>
        <v>0.16912394427502753</v>
      </c>
      <c r="AH9934">
        <f t="shared" ca="1" si="858"/>
        <v>10.038511292605335</v>
      </c>
      <c r="AI9934">
        <f t="shared" ca="1" si="859"/>
        <v>0.20153971014438421</v>
      </c>
      <c r="AX9934">
        <f t="shared" ca="1" si="860"/>
        <v>1.2695339886844603</v>
      </c>
    </row>
    <row r="9935" spans="1:50">
      <c r="A9935">
        <f t="shared" ca="1" si="856"/>
        <v>0.38767301747173732</v>
      </c>
      <c r="R9935">
        <f t="shared" ca="1" si="857"/>
        <v>-0.17984147810532705</v>
      </c>
      <c r="AH9935">
        <f t="shared" ca="1" si="858"/>
        <v>29.152919672549839</v>
      </c>
      <c r="AI9935">
        <f t="shared" ca="1" si="859"/>
        <v>0.78269962091042022</v>
      </c>
      <c r="AX9935">
        <f t="shared" ca="1" si="860"/>
        <v>0.92232819966532564</v>
      </c>
    </row>
    <row r="9936" spans="1:50">
      <c r="A9936">
        <f t="shared" ca="1" si="856"/>
        <v>0.2975813349657126</v>
      </c>
      <c r="R9936">
        <f t="shared" ca="1" si="857"/>
        <v>-0.35105969610465071</v>
      </c>
      <c r="AH9936">
        <f t="shared" ca="1" si="858"/>
        <v>11.969977525410705</v>
      </c>
      <c r="AI9936">
        <f t="shared" ca="1" si="859"/>
        <v>0.27685869529111662</v>
      </c>
      <c r="AX9936">
        <f t="shared" ca="1" si="860"/>
        <v>7.372971150928791</v>
      </c>
    </row>
    <row r="9937" spans="1:50">
      <c r="A9937">
        <f t="shared" ca="1" si="856"/>
        <v>0.98143281884139588</v>
      </c>
      <c r="R9937">
        <f t="shared" ca="1" si="857"/>
        <v>0.34037444465552835</v>
      </c>
      <c r="AH9937">
        <f t="shared" ca="1" si="858"/>
        <v>0.73553942681343021</v>
      </c>
      <c r="AI9937">
        <f t="shared" ca="1" si="859"/>
        <v>1.0820364967940588E-3</v>
      </c>
      <c r="AX9937">
        <f t="shared" ca="1" si="860"/>
        <v>1.3923092452634802</v>
      </c>
    </row>
    <row r="9938" spans="1:50">
      <c r="A9938">
        <f t="shared" ca="1" si="856"/>
        <v>0.57204981548944622</v>
      </c>
      <c r="R9938">
        <f t="shared" ca="1" si="857"/>
        <v>-1.5782097982632994</v>
      </c>
      <c r="AH9938">
        <f t="shared" ca="1" si="858"/>
        <v>4.551235332797992</v>
      </c>
      <c r="AI9938">
        <f t="shared" ca="1" si="859"/>
        <v>4.1427486109017697E-2</v>
      </c>
      <c r="AX9938">
        <f t="shared" ca="1" si="860"/>
        <v>4.1193693683038406</v>
      </c>
    </row>
    <row r="9939" spans="1:50">
      <c r="A9939">
        <f t="shared" ca="1" si="856"/>
        <v>0.78370383778434372</v>
      </c>
      <c r="R9939">
        <f t="shared" ca="1" si="857"/>
        <v>-7.3044990496739057E-2</v>
      </c>
      <c r="AH9939">
        <f t="shared" ca="1" si="858"/>
        <v>7.0932132329829631</v>
      </c>
      <c r="AI9939">
        <f t="shared" ca="1" si="859"/>
        <v>0.10062734793712924</v>
      </c>
      <c r="AX9939">
        <f t="shared" ca="1" si="860"/>
        <v>0.97226581028525849</v>
      </c>
    </row>
    <row r="9940" spans="1:50">
      <c r="A9940">
        <f t="shared" ca="1" si="856"/>
        <v>0.11112915908353871</v>
      </c>
      <c r="R9940">
        <f t="shared" ca="1" si="857"/>
        <v>-1.5582398027132536</v>
      </c>
      <c r="AH9940">
        <f t="shared" ca="1" si="858"/>
        <v>7.5756395415125715</v>
      </c>
      <c r="AI9940">
        <f t="shared" ca="1" si="859"/>
        <v>0.11478062892585761</v>
      </c>
      <c r="AX9940">
        <f t="shared" ca="1" si="860"/>
        <v>1.5441218020491116</v>
      </c>
    </row>
    <row r="9941" spans="1:50">
      <c r="A9941">
        <f t="shared" ca="1" si="856"/>
        <v>7.4184742775685208E-2</v>
      </c>
      <c r="R9941">
        <f t="shared" ca="1" si="857"/>
        <v>0.49743356412490469</v>
      </c>
      <c r="AH9941">
        <f t="shared" ca="1" si="858"/>
        <v>15.14749371766176</v>
      </c>
      <c r="AI9941">
        <f t="shared" ca="1" si="859"/>
        <v>0.39265140291978684</v>
      </c>
      <c r="AX9941">
        <f t="shared" ca="1" si="860"/>
        <v>0.64189413252405803</v>
      </c>
    </row>
    <row r="9942" spans="1:50">
      <c r="A9942">
        <f t="shared" ca="1" si="856"/>
        <v>0.64157180856785767</v>
      </c>
      <c r="R9942">
        <f t="shared" ca="1" si="857"/>
        <v>0.26275448586926853</v>
      </c>
      <c r="AH9942">
        <f t="shared" ca="1" si="858"/>
        <v>8.3451776810330642</v>
      </c>
      <c r="AI9942">
        <f t="shared" ca="1" si="859"/>
        <v>0.1392839810560248</v>
      </c>
      <c r="AX9942">
        <f t="shared" ca="1" si="860"/>
        <v>0.76234978614065396</v>
      </c>
    </row>
    <row r="9943" spans="1:50">
      <c r="A9943">
        <f t="shared" ca="1" si="856"/>
        <v>0.67521796620402796</v>
      </c>
      <c r="R9943">
        <f t="shared" ca="1" si="857"/>
        <v>-0.88120792169838635</v>
      </c>
      <c r="AH9943">
        <f t="shared" ca="1" si="858"/>
        <v>35.034298893193068</v>
      </c>
      <c r="AI9943">
        <f t="shared" ca="1" si="859"/>
        <v>0.88801389519085883</v>
      </c>
      <c r="AX9943">
        <f t="shared" ca="1" si="860"/>
        <v>0.51614986753078718</v>
      </c>
    </row>
    <row r="9944" spans="1:50">
      <c r="A9944">
        <f t="shared" ca="1" si="856"/>
        <v>0.66680957834229693</v>
      </c>
      <c r="R9944">
        <f t="shared" ca="1" si="857"/>
        <v>-1.5644308573664976</v>
      </c>
      <c r="AH9944">
        <f t="shared" ca="1" si="858"/>
        <v>19.091115060125727</v>
      </c>
      <c r="AI9944">
        <f t="shared" ca="1" si="859"/>
        <v>0.52232041588680667</v>
      </c>
      <c r="AX9944">
        <f t="shared" ca="1" si="860"/>
        <v>4.7237721935385464</v>
      </c>
    </row>
    <row r="9945" spans="1:50">
      <c r="A9945">
        <f t="shared" ca="1" si="856"/>
        <v>0.96542221624954216</v>
      </c>
      <c r="R9945">
        <f t="shared" ca="1" si="857"/>
        <v>3.596074941227112E-2</v>
      </c>
      <c r="AH9945">
        <f t="shared" ca="1" si="858"/>
        <v>18.270344557030349</v>
      </c>
      <c r="AI9945">
        <f t="shared" ca="1" si="859"/>
        <v>0.49661448273521325</v>
      </c>
      <c r="AX9945">
        <f t="shared" ca="1" si="860"/>
        <v>2.2413436088434366</v>
      </c>
    </row>
    <row r="9946" spans="1:50">
      <c r="A9946">
        <f t="shared" ca="1" si="856"/>
        <v>0.73485320664669684</v>
      </c>
      <c r="R9946">
        <f t="shared" ca="1" si="857"/>
        <v>-1.308468093310563</v>
      </c>
      <c r="AH9946">
        <f t="shared" ca="1" si="858"/>
        <v>8.5516698712247603</v>
      </c>
      <c r="AI9946">
        <f t="shared" ca="1" si="859"/>
        <v>0.14626211517282661</v>
      </c>
      <c r="AX9946">
        <f t="shared" ca="1" si="860"/>
        <v>2.2986256711016075</v>
      </c>
    </row>
    <row r="9947" spans="1:50">
      <c r="A9947">
        <f t="shared" ca="1" si="856"/>
        <v>0.74910967714103793</v>
      </c>
      <c r="R9947">
        <f t="shared" ca="1" si="857"/>
        <v>0.9940773849824831</v>
      </c>
      <c r="AH9947">
        <f t="shared" ca="1" si="858"/>
        <v>26.964746353149302</v>
      </c>
      <c r="AI9947">
        <f t="shared" ca="1" si="859"/>
        <v>0.73468854471262579</v>
      </c>
      <c r="AX9947">
        <f t="shared" ca="1" si="860"/>
        <v>2.3111534727413545</v>
      </c>
    </row>
    <row r="9948" spans="1:50">
      <c r="A9948">
        <f t="shared" ca="1" si="856"/>
        <v>0.87461222495819946</v>
      </c>
      <c r="R9948">
        <f t="shared" ca="1" si="857"/>
        <v>1.0880142161442155</v>
      </c>
      <c r="AH9948">
        <f t="shared" ca="1" si="858"/>
        <v>44.471520401127208</v>
      </c>
      <c r="AI9948">
        <f t="shared" ca="1" si="859"/>
        <v>0.98471795666242368</v>
      </c>
      <c r="AX9948">
        <f t="shared" ca="1" si="860"/>
        <v>1.7607024447160027</v>
      </c>
    </row>
    <row r="9949" spans="1:50">
      <c r="A9949">
        <f t="shared" ca="1" si="856"/>
        <v>1.4809874273108758E-2</v>
      </c>
      <c r="R9949">
        <f t="shared" ca="1" si="857"/>
        <v>-1.7569579194129366</v>
      </c>
      <c r="AH9949">
        <f t="shared" ca="1" si="858"/>
        <v>2.4440324153388611</v>
      </c>
      <c r="AI9949">
        <f t="shared" ca="1" si="859"/>
        <v>1.1946588894454213E-2</v>
      </c>
      <c r="AX9949">
        <f t="shared" ca="1" si="860"/>
        <v>2.1895281551474612</v>
      </c>
    </row>
    <row r="9950" spans="1:50">
      <c r="A9950">
        <f t="shared" ca="1" si="856"/>
        <v>0.6892833290754643</v>
      </c>
      <c r="R9950">
        <f t="shared" ca="1" si="857"/>
        <v>0.12367983612699948</v>
      </c>
      <c r="AH9950">
        <f t="shared" ca="1" si="858"/>
        <v>32.299536200214234</v>
      </c>
      <c r="AI9950">
        <f t="shared" ca="1" si="859"/>
        <v>0.84334679063623685</v>
      </c>
      <c r="AX9950">
        <f t="shared" ca="1" si="860"/>
        <v>1.8346181798022179</v>
      </c>
    </row>
    <row r="9951" spans="1:50">
      <c r="A9951">
        <f t="shared" ca="1" si="856"/>
        <v>0.32858621874857918</v>
      </c>
      <c r="R9951">
        <f t="shared" ca="1" si="857"/>
        <v>-0.86504995848646771</v>
      </c>
      <c r="AH9951">
        <f t="shared" ca="1" si="858"/>
        <v>14.771639749378863</v>
      </c>
      <c r="AI9951">
        <f t="shared" ca="1" si="859"/>
        <v>0.37948131702622823</v>
      </c>
      <c r="AX9951">
        <f t="shared" ca="1" si="860"/>
        <v>0.30358074774718863</v>
      </c>
    </row>
    <row r="9952" spans="1:50">
      <c r="A9952">
        <f t="shared" ca="1" si="856"/>
        <v>2.1705783144091995E-2</v>
      </c>
      <c r="R9952">
        <f t="shared" ca="1" si="857"/>
        <v>0.68303830606733618</v>
      </c>
      <c r="AH9952">
        <f t="shared" ca="1" si="858"/>
        <v>26.093849004340928</v>
      </c>
      <c r="AI9952">
        <f t="shared" ca="1" si="859"/>
        <v>0.71424797228637438</v>
      </c>
      <c r="AX9952">
        <f t="shared" ca="1" si="860"/>
        <v>0.4529526119406862</v>
      </c>
    </row>
    <row r="9953" spans="1:50">
      <c r="A9953">
        <f t="shared" ca="1" si="856"/>
        <v>0.2906559579733875</v>
      </c>
      <c r="R9953">
        <f t="shared" ca="1" si="857"/>
        <v>-0.73310201417502197</v>
      </c>
      <c r="AH9953">
        <f t="shared" ca="1" si="858"/>
        <v>28.99151973569025</v>
      </c>
      <c r="AI9953">
        <f t="shared" ca="1" si="859"/>
        <v>0.77932187849205392</v>
      </c>
      <c r="AX9953">
        <f t="shared" ca="1" si="860"/>
        <v>0.55530727450099715</v>
      </c>
    </row>
    <row r="9954" spans="1:50">
      <c r="A9954">
        <f t="shared" ca="1" si="856"/>
        <v>0.82517878540892942</v>
      </c>
      <c r="R9954">
        <f t="shared" ca="1" si="857"/>
        <v>2.0115876725732913</v>
      </c>
      <c r="AH9954">
        <f t="shared" ca="1" si="858"/>
        <v>13.237906185248761</v>
      </c>
      <c r="AI9954">
        <f t="shared" ca="1" si="859"/>
        <v>0.3242742291777142</v>
      </c>
      <c r="AX9954">
        <f t="shared" ca="1" si="860"/>
        <v>2.1611742902265663</v>
      </c>
    </row>
    <row r="9955" spans="1:50">
      <c r="A9955">
        <f t="shared" ca="1" si="856"/>
        <v>0.74762209781331423</v>
      </c>
      <c r="R9955">
        <f t="shared" ca="1" si="857"/>
        <v>0.81403518962560206</v>
      </c>
      <c r="AH9955">
        <f t="shared" ca="1" si="858"/>
        <v>13.30625841380381</v>
      </c>
      <c r="AI9955">
        <f t="shared" ca="1" si="859"/>
        <v>0.32678466420272823</v>
      </c>
      <c r="AX9955">
        <f t="shared" ca="1" si="860"/>
        <v>0.94970002332810333</v>
      </c>
    </row>
    <row r="9956" spans="1:50">
      <c r="A9956">
        <f t="shared" ca="1" si="856"/>
        <v>0.57162791810132152</v>
      </c>
      <c r="R9956">
        <f t="shared" ca="1" si="857"/>
        <v>-1.0799358810281434</v>
      </c>
      <c r="AH9956">
        <f t="shared" ca="1" si="858"/>
        <v>15.581258926692058</v>
      </c>
      <c r="AI9956">
        <f t="shared" ca="1" si="859"/>
        <v>0.40767513146429246</v>
      </c>
      <c r="AX9956">
        <f t="shared" ca="1" si="860"/>
        <v>3.1969162820471846</v>
      </c>
    </row>
    <row r="9957" spans="1:50">
      <c r="A9957">
        <f t="shared" ca="1" si="856"/>
        <v>0.44611468286567491</v>
      </c>
      <c r="R9957">
        <f t="shared" ca="1" si="857"/>
        <v>0.9878410890403666</v>
      </c>
      <c r="AH9957">
        <f t="shared" ca="1" si="858"/>
        <v>37.617193663718879</v>
      </c>
      <c r="AI9957">
        <f t="shared" ca="1" si="859"/>
        <v>0.92333305361907803</v>
      </c>
      <c r="AX9957">
        <f t="shared" ca="1" si="860"/>
        <v>2.313888753886387</v>
      </c>
    </row>
    <row r="9958" spans="1:50">
      <c r="A9958">
        <f t="shared" ca="1" si="856"/>
        <v>0.93107910021110429</v>
      </c>
      <c r="R9958">
        <f t="shared" ca="1" si="857"/>
        <v>0.60930483323700702</v>
      </c>
      <c r="AH9958">
        <f t="shared" ca="1" si="858"/>
        <v>1.6716334095983401</v>
      </c>
      <c r="AI9958">
        <f t="shared" ca="1" si="859"/>
        <v>5.5887165121707438E-3</v>
      </c>
      <c r="AX9958">
        <f t="shared" ca="1" si="860"/>
        <v>2.8384609998148047</v>
      </c>
    </row>
    <row r="9959" spans="1:50">
      <c r="A9959">
        <f t="shared" ca="1" si="856"/>
        <v>0.63067283806575691</v>
      </c>
      <c r="R9959">
        <f t="shared" ca="1" si="857"/>
        <v>1.386525690312594</v>
      </c>
      <c r="AH9959">
        <f t="shared" ca="1" si="858"/>
        <v>10.081505102867169</v>
      </c>
      <c r="AI9959">
        <f t="shared" ca="1" si="859"/>
        <v>0.20325688257379004</v>
      </c>
      <c r="AX9959">
        <f t="shared" ca="1" si="860"/>
        <v>0.69341380267935182</v>
      </c>
    </row>
    <row r="9960" spans="1:50">
      <c r="A9960">
        <f t="shared" ca="1" si="856"/>
        <v>0.47073177659390464</v>
      </c>
      <c r="R9960">
        <f t="shared" ca="1" si="857"/>
        <v>-5.4412626406520663E-2</v>
      </c>
      <c r="AH9960">
        <f t="shared" ca="1" si="858"/>
        <v>24.390038087298905</v>
      </c>
      <c r="AI9960">
        <f t="shared" ca="1" si="859"/>
        <v>0.67206492541499963</v>
      </c>
      <c r="AX9960">
        <f t="shared" ca="1" si="860"/>
        <v>6.4664851810175348</v>
      </c>
    </row>
    <row r="9961" spans="1:50">
      <c r="A9961">
        <f t="shared" ca="1" si="856"/>
        <v>0.89217864933635749</v>
      </c>
      <c r="R9961">
        <f t="shared" ca="1" si="857"/>
        <v>-0.63659206758103071</v>
      </c>
      <c r="AH9961">
        <f t="shared" ca="1" si="858"/>
        <v>24.768932887844304</v>
      </c>
      <c r="AI9961">
        <f t="shared" ca="1" si="859"/>
        <v>0.68169662619094762</v>
      </c>
      <c r="AX9961">
        <f t="shared" ca="1" si="860"/>
        <v>1.1321117440310353</v>
      </c>
    </row>
    <row r="9962" spans="1:50">
      <c r="A9962">
        <f t="shared" ca="1" si="856"/>
        <v>0.40371387996116248</v>
      </c>
      <c r="R9962">
        <f t="shared" ca="1" si="857"/>
        <v>0.23559238299313542</v>
      </c>
      <c r="AH9962">
        <f t="shared" ca="1" si="858"/>
        <v>25.599405295571732</v>
      </c>
      <c r="AI9962">
        <f t="shared" ca="1" si="859"/>
        <v>0.70230548903511358</v>
      </c>
      <c r="AX9962">
        <f t="shared" ca="1" si="860"/>
        <v>7.5124753282009706</v>
      </c>
    </row>
    <row r="9963" spans="1:50">
      <c r="A9963">
        <f t="shared" ca="1" si="856"/>
        <v>0.19995168898496629</v>
      </c>
      <c r="R9963">
        <f t="shared" ca="1" si="857"/>
        <v>7.0019840951921111E-2</v>
      </c>
      <c r="AH9963">
        <f t="shared" ca="1" si="858"/>
        <v>14.178194042367281</v>
      </c>
      <c r="AI9963">
        <f t="shared" ca="1" si="859"/>
        <v>0.35839910896685456</v>
      </c>
      <c r="AX9963">
        <f t="shared" ca="1" si="860"/>
        <v>6.158558975369564</v>
      </c>
    </row>
    <row r="9964" spans="1:50">
      <c r="A9964">
        <f t="shared" ca="1" si="856"/>
        <v>0.49874462676304321</v>
      </c>
      <c r="R9964">
        <f t="shared" ca="1" si="857"/>
        <v>1.0321873340882826E-3</v>
      </c>
      <c r="AH9964">
        <f t="shared" ca="1" si="858"/>
        <v>8.9238821802522406</v>
      </c>
      <c r="AI9964">
        <f t="shared" ca="1" si="859"/>
        <v>0.15927134633404694</v>
      </c>
      <c r="AX9964">
        <f t="shared" ca="1" si="860"/>
        <v>4.0689244367323276</v>
      </c>
    </row>
    <row r="9965" spans="1:50">
      <c r="A9965">
        <f t="shared" ca="1" si="856"/>
        <v>0.27488273588540446</v>
      </c>
      <c r="R9965">
        <f t="shared" ca="1" si="857"/>
        <v>-0.84321479315865511</v>
      </c>
      <c r="AH9965">
        <f t="shared" ca="1" si="858"/>
        <v>35.500254763079724</v>
      </c>
      <c r="AI9965">
        <f t="shared" ca="1" si="859"/>
        <v>0.89487869403220388</v>
      </c>
      <c r="AX9965">
        <f t="shared" ca="1" si="860"/>
        <v>0.28535114225601271</v>
      </c>
    </row>
    <row r="9966" spans="1:50">
      <c r="A9966">
        <f t="shared" ca="1" si="856"/>
        <v>0.59586846445317909</v>
      </c>
      <c r="R9966">
        <f t="shared" ca="1" si="857"/>
        <v>0.39777842131410041</v>
      </c>
      <c r="AH9966">
        <f t="shared" ca="1" si="858"/>
        <v>9.4181762718817588</v>
      </c>
      <c r="AI9966">
        <f t="shared" ca="1" si="859"/>
        <v>0.17740408857647316</v>
      </c>
      <c r="AX9966">
        <f t="shared" ca="1" si="860"/>
        <v>4.275618863599707</v>
      </c>
    </row>
    <row r="9967" spans="1:50">
      <c r="A9967">
        <f t="shared" ca="1" si="856"/>
        <v>0.27227569772759108</v>
      </c>
      <c r="R9967">
        <f t="shared" ca="1" si="857"/>
        <v>-1.2171773353735202</v>
      </c>
      <c r="AH9967">
        <f t="shared" ca="1" si="858"/>
        <v>13.01075557259977</v>
      </c>
      <c r="AI9967">
        <f t="shared" ca="1" si="859"/>
        <v>0.31589789834502058</v>
      </c>
      <c r="AX9967">
        <f t="shared" ca="1" si="860"/>
        <v>2.7315671287197265</v>
      </c>
    </row>
    <row r="9968" spans="1:50">
      <c r="A9968">
        <f t="shared" ca="1" si="856"/>
        <v>0.48228136680800415</v>
      </c>
      <c r="R9968">
        <f t="shared" ca="1" si="857"/>
        <v>-0.24777026195649376</v>
      </c>
      <c r="AH9968">
        <f t="shared" ca="1" si="858"/>
        <v>23.077941637613051</v>
      </c>
      <c r="AI9968">
        <f t="shared" ca="1" si="859"/>
        <v>0.63760138676611544</v>
      </c>
      <c r="AX9968">
        <f t="shared" ca="1" si="860"/>
        <v>0.1306940794866667</v>
      </c>
    </row>
    <row r="9969" spans="1:50">
      <c r="A9969">
        <f t="shared" ca="1" si="856"/>
        <v>0.43311626488792276</v>
      </c>
      <c r="R9969">
        <f t="shared" ca="1" si="857"/>
        <v>-0.8857362450749543</v>
      </c>
      <c r="AH9969">
        <f t="shared" ca="1" si="858"/>
        <v>12.603804240710772</v>
      </c>
      <c r="AI9969">
        <f t="shared" ca="1" si="859"/>
        <v>0.30076227136645928</v>
      </c>
      <c r="AX9969">
        <f t="shared" ca="1" si="860"/>
        <v>2.312721386145927</v>
      </c>
    </row>
    <row r="9970" spans="1:50">
      <c r="A9970">
        <f t="shared" ca="1" si="856"/>
        <v>4.1304746665424608E-2</v>
      </c>
      <c r="R9970">
        <f t="shared" ca="1" si="857"/>
        <v>-0.65824872932372236</v>
      </c>
      <c r="AH9970">
        <f t="shared" ca="1" si="858"/>
        <v>28.160727805057228</v>
      </c>
      <c r="AI9970">
        <f t="shared" ca="1" si="859"/>
        <v>0.76152309499759974</v>
      </c>
      <c r="AX9970">
        <f t="shared" ca="1" si="860"/>
        <v>1.905698939928149</v>
      </c>
    </row>
    <row r="9971" spans="1:50">
      <c r="A9971">
        <f t="shared" ca="1" si="856"/>
        <v>0.91600427209616786</v>
      </c>
      <c r="R9971">
        <f t="shared" ca="1" si="857"/>
        <v>-0.66974959196524131</v>
      </c>
      <c r="AH9971">
        <f t="shared" ca="1" si="858"/>
        <v>10.700336194429447</v>
      </c>
      <c r="AI9971">
        <f t="shared" ca="1" si="859"/>
        <v>0.22776821238456391</v>
      </c>
      <c r="AX9971">
        <f t="shared" ca="1" si="860"/>
        <v>0.11897044516511171</v>
      </c>
    </row>
    <row r="9972" spans="1:50">
      <c r="A9972">
        <f t="shared" ca="1" si="856"/>
        <v>0.32325987547842094</v>
      </c>
      <c r="R9972">
        <f t="shared" ca="1" si="857"/>
        <v>0.33280242045946118</v>
      </c>
      <c r="AH9972">
        <f t="shared" ca="1" si="858"/>
        <v>32.093140496955371</v>
      </c>
      <c r="AI9972">
        <f t="shared" ca="1" si="859"/>
        <v>0.83967219136911009</v>
      </c>
      <c r="AX9972">
        <f t="shared" ca="1" si="860"/>
        <v>4.3676226427850517</v>
      </c>
    </row>
    <row r="9973" spans="1:50">
      <c r="A9973">
        <f t="shared" ca="1" si="856"/>
        <v>0.49636429921457548</v>
      </c>
      <c r="R9973">
        <f t="shared" ca="1" si="857"/>
        <v>-1.5356885411131773</v>
      </c>
      <c r="AH9973">
        <f t="shared" ca="1" si="858"/>
        <v>19.704526489756642</v>
      </c>
      <c r="AI9973">
        <f t="shared" ca="1" si="859"/>
        <v>0.54109214239507153</v>
      </c>
      <c r="AX9973">
        <f t="shared" ca="1" si="860"/>
        <v>0.49964368969804213</v>
      </c>
    </row>
    <row r="9974" spans="1:50">
      <c r="A9974">
        <f t="shared" ca="1" si="856"/>
        <v>0.98516795233800869</v>
      </c>
      <c r="R9974">
        <f t="shared" ca="1" si="857"/>
        <v>-0.20932444397889163</v>
      </c>
      <c r="AH9974">
        <f t="shared" ca="1" si="858"/>
        <v>44.271502956102168</v>
      </c>
      <c r="AI9974">
        <f t="shared" ca="1" si="859"/>
        <v>0.98359216080902689</v>
      </c>
      <c r="AX9974">
        <f t="shared" ca="1" si="860"/>
        <v>5.4338716991068177</v>
      </c>
    </row>
    <row r="9975" spans="1:50">
      <c r="A9975">
        <f t="shared" ca="1" si="856"/>
        <v>0.23017123092640779</v>
      </c>
      <c r="R9975">
        <f t="shared" ca="1" si="857"/>
        <v>0.18279528139696694</v>
      </c>
      <c r="AH9975">
        <f t="shared" ca="1" si="858"/>
        <v>16.378617343609541</v>
      </c>
      <c r="AI9975">
        <f t="shared" ca="1" si="859"/>
        <v>0.43480131413628342</v>
      </c>
      <c r="AX9975">
        <f t="shared" ca="1" si="860"/>
        <v>4.0739059037583232</v>
      </c>
    </row>
    <row r="9976" spans="1:50">
      <c r="A9976">
        <f t="shared" ca="1" si="856"/>
        <v>0.28662504019882684</v>
      </c>
      <c r="R9976">
        <f t="shared" ca="1" si="857"/>
        <v>0.59606802117680191</v>
      </c>
      <c r="AH9976">
        <f t="shared" ca="1" si="858"/>
        <v>18.324850390440478</v>
      </c>
      <c r="AI9976">
        <f t="shared" ca="1" si="859"/>
        <v>0.49834244860601062</v>
      </c>
      <c r="AX9976">
        <f t="shared" ca="1" si="860"/>
        <v>1.7635638380195882</v>
      </c>
    </row>
    <row r="9977" spans="1:50">
      <c r="A9977">
        <f t="shared" ca="1" si="856"/>
        <v>0.73987551377404204</v>
      </c>
      <c r="R9977">
        <f t="shared" ca="1" si="857"/>
        <v>1.0901912926288786</v>
      </c>
      <c r="AH9977">
        <f t="shared" ca="1" si="858"/>
        <v>8.8245944872789135</v>
      </c>
      <c r="AI9977">
        <f t="shared" ca="1" si="859"/>
        <v>0.15574693572982679</v>
      </c>
      <c r="AX9977">
        <f t="shared" ca="1" si="860"/>
        <v>0.77466537604055186</v>
      </c>
    </row>
    <row r="9978" spans="1:50">
      <c r="A9978">
        <f t="shared" ca="1" si="856"/>
        <v>0.92080274964815223</v>
      </c>
      <c r="R9978">
        <f t="shared" ca="1" si="857"/>
        <v>-1.2771068397451613</v>
      </c>
      <c r="AH9978">
        <f t="shared" ca="1" si="858"/>
        <v>39.744463174424013</v>
      </c>
      <c r="AI9978">
        <f t="shared" ca="1" si="859"/>
        <v>0.94741198220962741</v>
      </c>
      <c r="AX9978">
        <f t="shared" ca="1" si="860"/>
        <v>0.79586183590168069</v>
      </c>
    </row>
    <row r="9979" spans="1:50">
      <c r="A9979">
        <f t="shared" ca="1" si="856"/>
        <v>0.76385742982119953</v>
      </c>
      <c r="R9979">
        <f t="shared" ca="1" si="857"/>
        <v>-1.3516354394669854</v>
      </c>
      <c r="AH9979">
        <f t="shared" ca="1" si="858"/>
        <v>12.994049236900537</v>
      </c>
      <c r="AI9979">
        <f t="shared" ca="1" si="859"/>
        <v>0.31527980405952905</v>
      </c>
      <c r="AX9979">
        <f t="shared" ca="1" si="860"/>
        <v>0.59779078018852638</v>
      </c>
    </row>
    <row r="9980" spans="1:50">
      <c r="A9980">
        <f t="shared" ca="1" si="856"/>
        <v>0.75660237817131559</v>
      </c>
      <c r="R9980">
        <f t="shared" ca="1" si="857"/>
        <v>0.18044244054212449</v>
      </c>
      <c r="AH9980">
        <f t="shared" ca="1" si="858"/>
        <v>9.3989535503522852</v>
      </c>
      <c r="AI9980">
        <f t="shared" ca="1" si="859"/>
        <v>0.17668065568335967</v>
      </c>
      <c r="AX9980">
        <f t="shared" ca="1" si="860"/>
        <v>0.79613353064632442</v>
      </c>
    </row>
    <row r="9981" spans="1:50">
      <c r="A9981">
        <f t="shared" ca="1" si="856"/>
        <v>0.23932763649479416</v>
      </c>
      <c r="R9981">
        <f t="shared" ca="1" si="857"/>
        <v>-2.3535500797232256</v>
      </c>
      <c r="AH9981">
        <f t="shared" ca="1" si="858"/>
        <v>34.999573199008346</v>
      </c>
      <c r="AI9981">
        <f t="shared" ca="1" si="859"/>
        <v>0.88749359789404569</v>
      </c>
      <c r="AX9981">
        <f t="shared" ca="1" si="860"/>
        <v>4.7449407045357548</v>
      </c>
    </row>
    <row r="9982" spans="1:50">
      <c r="A9982">
        <f t="shared" ca="1" si="856"/>
        <v>0.94941456975448202</v>
      </c>
      <c r="R9982">
        <f t="shared" ca="1" si="857"/>
        <v>0.31419222120263529</v>
      </c>
      <c r="AH9982">
        <f t="shared" ca="1" si="858"/>
        <v>11.409430219967334</v>
      </c>
      <c r="AI9982">
        <f t="shared" ca="1" si="859"/>
        <v>0.25538396202621472</v>
      </c>
      <c r="AX9982">
        <f t="shared" ca="1" si="860"/>
        <v>6.3425838691193652</v>
      </c>
    </row>
    <row r="9983" spans="1:50">
      <c r="A9983">
        <f t="shared" ca="1" si="856"/>
        <v>0.5478044865918148</v>
      </c>
      <c r="R9983">
        <f t="shared" ca="1" si="857"/>
        <v>0.22630062510268678</v>
      </c>
      <c r="AH9983">
        <f t="shared" ca="1" si="858"/>
        <v>43.418000656220443</v>
      </c>
      <c r="AI9983">
        <f t="shared" ca="1" si="859"/>
        <v>0.97833864231924272</v>
      </c>
      <c r="AX9983">
        <f t="shared" ca="1" si="860"/>
        <v>0.85225626453731895</v>
      </c>
    </row>
    <row r="9984" spans="1:50">
      <c r="A9984">
        <f t="shared" ca="1" si="856"/>
        <v>0.24116198281578949</v>
      </c>
      <c r="R9984">
        <f t="shared" ca="1" si="857"/>
        <v>1.2183996822425966</v>
      </c>
      <c r="AH9984">
        <f t="shared" ca="1" si="858"/>
        <v>7.9302377502085939</v>
      </c>
      <c r="AI9984">
        <f t="shared" ca="1" si="859"/>
        <v>0.12577734154966691</v>
      </c>
      <c r="AX9984">
        <f t="shared" ca="1" si="860"/>
        <v>0.26197122031064818</v>
      </c>
    </row>
    <row r="9985" spans="1:50">
      <c r="A9985">
        <f t="shared" ca="1" si="856"/>
        <v>0.28467387692632617</v>
      </c>
      <c r="R9985">
        <f t="shared" ca="1" si="857"/>
        <v>-1.2923775004278937</v>
      </c>
      <c r="AH9985">
        <f t="shared" ca="1" si="858"/>
        <v>3.8718847026316441</v>
      </c>
      <c r="AI9985">
        <f t="shared" ca="1" si="859"/>
        <v>2.9982982300945871E-2</v>
      </c>
      <c r="AX9985">
        <f t="shared" ca="1" si="860"/>
        <v>0.56223448550580224</v>
      </c>
    </row>
    <row r="9986" spans="1:50">
      <c r="A9986">
        <f t="shared" ca="1" si="856"/>
        <v>0.22036503645016481</v>
      </c>
      <c r="R9986">
        <f t="shared" ca="1" si="857"/>
        <v>-0.3109459799799793</v>
      </c>
      <c r="AH9986">
        <f t="shared" ca="1" si="858"/>
        <v>3.5032882099528537</v>
      </c>
      <c r="AI9986">
        <f t="shared" ca="1" si="859"/>
        <v>2.4546056563989338E-2</v>
      </c>
      <c r="AX9986">
        <f t="shared" ca="1" si="860"/>
        <v>2.701681682983939</v>
      </c>
    </row>
    <row r="9987" spans="1:50">
      <c r="A9987">
        <f t="shared" ref="A9987:A10001" ca="1" si="861">RAND()</f>
        <v>0.51972420153078025</v>
      </c>
      <c r="R9987">
        <f t="shared" ref="R9987:R10001" ca="1" si="862">_xlfn.NORM.INV(RAND(),0,1)</f>
        <v>-0.20328733532671092</v>
      </c>
      <c r="AH9987">
        <f t="shared" ref="AH9987:AH10001" ca="1" si="863">IF(AI9987&lt;$AL$4,$AL$1+SQRT(AI9987*($AL$2-$AL$1)*($AL$3-$AL$1)),$AL$2-SQRT((1-AI9987)*($AL$2-$AL$1)*($AL$2-$AL$3)))</f>
        <v>22.733750004974521</v>
      </c>
      <c r="AI9987">
        <f t="shared" ref="AI9987:AI10001" ca="1" si="864">RAND()</f>
        <v>0.62827580560438656</v>
      </c>
      <c r="AX9987">
        <f t="shared" ref="AX9987:AX10001" ca="1" si="865">-LN(1-RAND())/$AW$2</f>
        <v>1.392350172777215</v>
      </c>
    </row>
    <row r="9988" spans="1:50">
      <c r="A9988">
        <f t="shared" ca="1" si="861"/>
        <v>0.46706210155847627</v>
      </c>
      <c r="R9988">
        <f t="shared" ca="1" si="862"/>
        <v>-0.32100502302918982</v>
      </c>
      <c r="AH9988">
        <f t="shared" ca="1" si="863"/>
        <v>20.160526964337958</v>
      </c>
      <c r="AI9988">
        <f t="shared" ca="1" si="864"/>
        <v>0.55480292447699897</v>
      </c>
      <c r="AX9988">
        <f t="shared" ca="1" si="865"/>
        <v>1.5097977906684397</v>
      </c>
    </row>
    <row r="9989" spans="1:50">
      <c r="A9989">
        <f t="shared" ca="1" si="861"/>
        <v>0.36017296881881833</v>
      </c>
      <c r="R9989">
        <f t="shared" ca="1" si="862"/>
        <v>1.8369620659563293</v>
      </c>
      <c r="AH9989">
        <f t="shared" ca="1" si="863"/>
        <v>18.972674578227608</v>
      </c>
      <c r="AI9989">
        <f t="shared" ca="1" si="864"/>
        <v>0.51865253858571836</v>
      </c>
      <c r="AX9989">
        <f t="shared" ca="1" si="865"/>
        <v>0.46380375001239227</v>
      </c>
    </row>
    <row r="9990" spans="1:50">
      <c r="A9990">
        <f t="shared" ca="1" si="861"/>
        <v>0.17729408788306533</v>
      </c>
      <c r="R9990">
        <f t="shared" ca="1" si="862"/>
        <v>0.24334143464396524</v>
      </c>
      <c r="AH9990">
        <f t="shared" ca="1" si="863"/>
        <v>12.857750674362741</v>
      </c>
      <c r="AI9990">
        <f t="shared" ca="1" si="864"/>
        <v>0.31022665751609924</v>
      </c>
      <c r="AX9990">
        <f t="shared" ca="1" si="865"/>
        <v>0.67823181882808847</v>
      </c>
    </row>
    <row r="9991" spans="1:50">
      <c r="A9991">
        <f t="shared" ca="1" si="861"/>
        <v>0.16619762655219017</v>
      </c>
      <c r="R9991">
        <f t="shared" ca="1" si="862"/>
        <v>-0.27713177833878733</v>
      </c>
      <c r="AH9991">
        <f t="shared" ca="1" si="863"/>
        <v>5.3576243490940261</v>
      </c>
      <c r="AI9991">
        <f t="shared" ca="1" si="864"/>
        <v>5.7408277332010371E-2</v>
      </c>
      <c r="AX9991">
        <f t="shared" ca="1" si="865"/>
        <v>5.0699020749383608E-2</v>
      </c>
    </row>
    <row r="9992" spans="1:50">
      <c r="A9992">
        <f t="shared" ca="1" si="861"/>
        <v>0.84344414244832688</v>
      </c>
      <c r="R9992">
        <f t="shared" ca="1" si="862"/>
        <v>-2.8829215203269354</v>
      </c>
      <c r="AH9992">
        <f t="shared" ca="1" si="863"/>
        <v>19.970217481818377</v>
      </c>
      <c r="AI9992">
        <f t="shared" ca="1" si="864"/>
        <v>0.54910608095535673</v>
      </c>
      <c r="AX9992">
        <f t="shared" ca="1" si="865"/>
        <v>3.7407607029658645</v>
      </c>
    </row>
    <row r="9993" spans="1:50">
      <c r="A9993">
        <f t="shared" ca="1" si="861"/>
        <v>0.29778782194463649</v>
      </c>
      <c r="R9993">
        <f t="shared" ca="1" si="862"/>
        <v>0.54410622046891666</v>
      </c>
      <c r="AH9993">
        <f t="shared" ca="1" si="863"/>
        <v>8.2843775110134157</v>
      </c>
      <c r="AI9993">
        <f t="shared" ca="1" si="864"/>
        <v>0.13726182148996968</v>
      </c>
      <c r="AX9993">
        <f t="shared" ca="1" si="865"/>
        <v>1.1373100856593084</v>
      </c>
    </row>
    <row r="9994" spans="1:50">
      <c r="A9994">
        <f t="shared" ca="1" si="861"/>
        <v>0.23939795032304279</v>
      </c>
      <c r="R9994">
        <f t="shared" ca="1" si="862"/>
        <v>1.4243676666671847</v>
      </c>
      <c r="AH9994">
        <f t="shared" ca="1" si="863"/>
        <v>29.218293900705476</v>
      </c>
      <c r="AI9994">
        <f t="shared" ca="1" si="864"/>
        <v>0.78406034580127237</v>
      </c>
      <c r="AX9994">
        <f t="shared" ca="1" si="865"/>
        <v>1.1673746047094082</v>
      </c>
    </row>
    <row r="9995" spans="1:50">
      <c r="A9995">
        <f t="shared" ca="1" si="861"/>
        <v>0.78761901910590104</v>
      </c>
      <c r="R9995">
        <f t="shared" ca="1" si="862"/>
        <v>0.30013625950227796</v>
      </c>
      <c r="AH9995">
        <f t="shared" ca="1" si="863"/>
        <v>7.6702355547494845</v>
      </c>
      <c r="AI9995">
        <f t="shared" ca="1" si="864"/>
        <v>0.11766502693068626</v>
      </c>
      <c r="AX9995">
        <f t="shared" ca="1" si="865"/>
        <v>1.3565988245312968</v>
      </c>
    </row>
    <row r="9996" spans="1:50">
      <c r="A9996">
        <f t="shared" ca="1" si="861"/>
        <v>0.97877891790913452</v>
      </c>
      <c r="R9996">
        <f t="shared" ca="1" si="862"/>
        <v>-2.3061660155087632E-3</v>
      </c>
      <c r="AH9996">
        <f t="shared" ca="1" si="863"/>
        <v>5.8154216101874114</v>
      </c>
      <c r="AI9996">
        <f t="shared" ca="1" si="864"/>
        <v>6.7638257008469482E-2</v>
      </c>
      <c r="AX9996">
        <f t="shared" ca="1" si="865"/>
        <v>4.5263834942075611</v>
      </c>
    </row>
    <row r="9997" spans="1:50">
      <c r="A9997">
        <f t="shared" ca="1" si="861"/>
        <v>0.93425388251997554</v>
      </c>
      <c r="R9997">
        <f t="shared" ca="1" si="862"/>
        <v>-1.7135665334520062E-2</v>
      </c>
      <c r="AH9997">
        <f t="shared" ca="1" si="863"/>
        <v>39.082502648362052</v>
      </c>
      <c r="AI9997">
        <f t="shared" ca="1" si="864"/>
        <v>0.9404041257884892</v>
      </c>
      <c r="AX9997">
        <f t="shared" ca="1" si="865"/>
        <v>0.73224707501819863</v>
      </c>
    </row>
    <row r="9998" spans="1:50">
      <c r="A9998">
        <f t="shared" ca="1" si="861"/>
        <v>6.5301266497945432E-2</v>
      </c>
      <c r="R9998">
        <f t="shared" ca="1" si="862"/>
        <v>-1.1387820478114354</v>
      </c>
      <c r="AH9998">
        <f t="shared" ca="1" si="863"/>
        <v>14.417643162520704</v>
      </c>
      <c r="AI9998">
        <f t="shared" ca="1" si="864"/>
        <v>0.36694794094514505</v>
      </c>
      <c r="AX9998">
        <f t="shared" ca="1" si="865"/>
        <v>1.8751556196341488</v>
      </c>
    </row>
    <row r="9999" spans="1:50">
      <c r="A9999">
        <f t="shared" ca="1" si="861"/>
        <v>0.80076422862175045</v>
      </c>
      <c r="R9999">
        <f t="shared" ca="1" si="862"/>
        <v>0.46926493791330542</v>
      </c>
      <c r="AH9999">
        <f t="shared" ca="1" si="863"/>
        <v>22.514569732822949</v>
      </c>
      <c r="AI9999">
        <f t="shared" ca="1" si="864"/>
        <v>0.62227556151407382</v>
      </c>
      <c r="AX9999">
        <f t="shared" ca="1" si="865"/>
        <v>1.9014944212065974</v>
      </c>
    </row>
    <row r="10000" spans="1:50">
      <c r="A10000">
        <f t="shared" ca="1" si="861"/>
        <v>0.63271149163043061</v>
      </c>
      <c r="R10000">
        <f t="shared" ca="1" si="862"/>
        <v>-0.74266322962979603</v>
      </c>
      <c r="AH10000">
        <f t="shared" ca="1" si="863"/>
        <v>32.110530817682701</v>
      </c>
      <c r="AI10000">
        <f t="shared" ca="1" si="864"/>
        <v>0.83998344618745979</v>
      </c>
      <c r="AX10000">
        <f t="shared" ca="1" si="865"/>
        <v>2.0263555576921939</v>
      </c>
    </row>
    <row r="10001" spans="1:50">
      <c r="A10001">
        <f t="shared" ca="1" si="861"/>
        <v>0.39736391635737556</v>
      </c>
      <c r="R10001">
        <f t="shared" ca="1" si="862"/>
        <v>-1.3131477437968995</v>
      </c>
      <c r="AH10001">
        <f t="shared" ca="1" si="863"/>
        <v>4.5840573617084885</v>
      </c>
      <c r="AI10001">
        <f t="shared" ca="1" si="864"/>
        <v>4.2027163790867572E-2</v>
      </c>
      <c r="AX10001">
        <f t="shared" ca="1" si="865"/>
        <v>1.8088777511164869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001"/>
  <sheetViews>
    <sheetView workbookViewId="0">
      <selection activeCell="B2" sqref="B2"/>
    </sheetView>
  </sheetViews>
  <sheetFormatPr defaultRowHeight="14.4"/>
  <sheetData>
    <row r="1" spans="1:2">
      <c r="A1" s="28" t="s">
        <v>254</v>
      </c>
      <c r="B1" s="28" t="s">
        <v>255</v>
      </c>
    </row>
    <row r="2" spans="1:2">
      <c r="A2">
        <v>1</v>
      </c>
      <c r="B2">
        <v>399411</v>
      </c>
    </row>
    <row r="3" spans="1:2">
      <c r="A3">
        <v>2</v>
      </c>
      <c r="B3">
        <v>32539</v>
      </c>
    </row>
    <row r="4" spans="1:2">
      <c r="A4">
        <v>3</v>
      </c>
      <c r="B4">
        <v>957092</v>
      </c>
    </row>
    <row r="5" spans="1:2">
      <c r="A5">
        <v>4</v>
      </c>
      <c r="B5">
        <v>861590</v>
      </c>
    </row>
    <row r="6" spans="1:2">
      <c r="A6">
        <v>5</v>
      </c>
      <c r="B6">
        <v>932786</v>
      </c>
    </row>
    <row r="7" spans="1:2">
      <c r="A7">
        <v>6</v>
      </c>
      <c r="B7">
        <v>842207</v>
      </c>
    </row>
    <row r="8" spans="1:2">
      <c r="A8">
        <v>7</v>
      </c>
      <c r="B8">
        <v>888090</v>
      </c>
    </row>
    <row r="9" spans="1:2">
      <c r="A9">
        <v>8</v>
      </c>
      <c r="B9">
        <v>824844</v>
      </c>
    </row>
    <row r="10" spans="1:2">
      <c r="A10">
        <v>9</v>
      </c>
      <c r="B10">
        <v>50477</v>
      </c>
    </row>
    <row r="11" spans="1:2">
      <c r="A11">
        <v>10</v>
      </c>
      <c r="B11">
        <v>893143</v>
      </c>
    </row>
    <row r="12" spans="1:2">
      <c r="A12">
        <v>11</v>
      </c>
      <c r="B12">
        <v>589377</v>
      </c>
    </row>
    <row r="13" spans="1:2">
      <c r="A13">
        <v>12</v>
      </c>
      <c r="B13">
        <v>573456</v>
      </c>
    </row>
    <row r="14" spans="1:2">
      <c r="A14">
        <v>13</v>
      </c>
      <c r="B14">
        <v>997003</v>
      </c>
    </row>
    <row r="15" spans="1:2">
      <c r="A15">
        <v>14</v>
      </c>
      <c r="B15">
        <v>672726</v>
      </c>
    </row>
    <row r="16" spans="1:2">
      <c r="A16">
        <v>15</v>
      </c>
      <c r="B16">
        <v>98491</v>
      </c>
    </row>
    <row r="17" spans="1:2">
      <c r="A17">
        <v>16</v>
      </c>
      <c r="B17">
        <v>241552</v>
      </c>
    </row>
    <row r="18" spans="1:2">
      <c r="A18">
        <v>17</v>
      </c>
      <c r="B18">
        <v>458530</v>
      </c>
    </row>
    <row r="19" spans="1:2">
      <c r="A19">
        <v>18</v>
      </c>
      <c r="B19">
        <v>22420</v>
      </c>
    </row>
    <row r="20" spans="1:2">
      <c r="A20">
        <v>19</v>
      </c>
      <c r="B20">
        <v>262783</v>
      </c>
    </row>
    <row r="21" spans="1:2">
      <c r="A21">
        <v>20</v>
      </c>
      <c r="B21">
        <v>755628</v>
      </c>
    </row>
    <row r="22" spans="1:2">
      <c r="A22">
        <v>21</v>
      </c>
      <c r="B22">
        <v>199269</v>
      </c>
    </row>
    <row r="23" spans="1:2">
      <c r="A23">
        <v>22</v>
      </c>
      <c r="B23">
        <v>461449</v>
      </c>
    </row>
    <row r="24" spans="1:2">
      <c r="A24">
        <v>23</v>
      </c>
      <c r="B24">
        <v>477893</v>
      </c>
    </row>
    <row r="25" spans="1:2">
      <c r="A25">
        <v>24</v>
      </c>
      <c r="B25">
        <v>240955</v>
      </c>
    </row>
    <row r="26" spans="1:2">
      <c r="A26">
        <v>25</v>
      </c>
      <c r="B26">
        <v>561266</v>
      </c>
    </row>
    <row r="27" spans="1:2">
      <c r="A27">
        <v>26</v>
      </c>
      <c r="B27">
        <v>890267</v>
      </c>
    </row>
    <row r="28" spans="1:2">
      <c r="A28">
        <v>27</v>
      </c>
      <c r="B28">
        <v>867766</v>
      </c>
    </row>
    <row r="29" spans="1:2">
      <c r="A29">
        <v>28</v>
      </c>
      <c r="B29">
        <v>530195</v>
      </c>
    </row>
    <row r="30" spans="1:2">
      <c r="A30">
        <v>29</v>
      </c>
      <c r="B30">
        <v>763548</v>
      </c>
    </row>
    <row r="31" spans="1:2">
      <c r="A31">
        <v>30</v>
      </c>
      <c r="B31">
        <v>404339</v>
      </c>
    </row>
    <row r="32" spans="1:2">
      <c r="A32">
        <v>31</v>
      </c>
      <c r="B32">
        <v>868112</v>
      </c>
    </row>
    <row r="33" spans="1:2">
      <c r="A33">
        <v>32</v>
      </c>
      <c r="B33">
        <v>716870</v>
      </c>
    </row>
    <row r="34" spans="1:2">
      <c r="A34">
        <v>33</v>
      </c>
      <c r="B34">
        <v>408855</v>
      </c>
    </row>
    <row r="35" spans="1:2">
      <c r="A35">
        <v>34</v>
      </c>
      <c r="B35">
        <v>758325</v>
      </c>
    </row>
    <row r="36" spans="1:2">
      <c r="A36">
        <v>35</v>
      </c>
      <c r="B36">
        <v>841064</v>
      </c>
    </row>
    <row r="37" spans="1:2">
      <c r="A37">
        <v>36</v>
      </c>
      <c r="B37">
        <v>611756</v>
      </c>
    </row>
    <row r="38" spans="1:2">
      <c r="A38">
        <v>37</v>
      </c>
      <c r="B38">
        <v>553352</v>
      </c>
    </row>
    <row r="39" spans="1:2">
      <c r="A39">
        <v>38</v>
      </c>
      <c r="B39">
        <v>214644</v>
      </c>
    </row>
    <row r="40" spans="1:2">
      <c r="A40">
        <v>39</v>
      </c>
      <c r="B40">
        <v>455322</v>
      </c>
    </row>
    <row r="41" spans="1:2">
      <c r="A41">
        <v>40</v>
      </c>
      <c r="B41">
        <v>416002</v>
      </c>
    </row>
    <row r="42" spans="1:2">
      <c r="A42">
        <v>41</v>
      </c>
      <c r="B42">
        <v>955351</v>
      </c>
    </row>
    <row r="43" spans="1:2">
      <c r="A43">
        <v>42</v>
      </c>
      <c r="B43">
        <v>624716</v>
      </c>
    </row>
    <row r="44" spans="1:2">
      <c r="A44">
        <v>43</v>
      </c>
      <c r="B44">
        <v>95657</v>
      </c>
    </row>
    <row r="45" spans="1:2">
      <c r="A45">
        <v>44</v>
      </c>
      <c r="B45">
        <v>56117</v>
      </c>
    </row>
    <row r="46" spans="1:2">
      <c r="A46">
        <v>45</v>
      </c>
      <c r="B46">
        <v>650830</v>
      </c>
    </row>
    <row r="47" spans="1:2">
      <c r="A47">
        <v>46</v>
      </c>
      <c r="B47">
        <v>116748</v>
      </c>
    </row>
    <row r="48" spans="1:2">
      <c r="A48">
        <v>47</v>
      </c>
      <c r="B48">
        <v>901507</v>
      </c>
    </row>
    <row r="49" spans="1:2">
      <c r="A49">
        <v>48</v>
      </c>
      <c r="B49">
        <v>589197</v>
      </c>
    </row>
    <row r="50" spans="1:2">
      <c r="A50">
        <v>49</v>
      </c>
      <c r="B50">
        <v>845026</v>
      </c>
    </row>
    <row r="51" spans="1:2">
      <c r="A51">
        <v>50</v>
      </c>
      <c r="B51">
        <v>31620</v>
      </c>
    </row>
    <row r="52" spans="1:2">
      <c r="A52">
        <v>51</v>
      </c>
      <c r="B52">
        <v>503196</v>
      </c>
    </row>
    <row r="53" spans="1:2">
      <c r="A53">
        <v>52</v>
      </c>
      <c r="B53">
        <v>839360</v>
      </c>
    </row>
    <row r="54" spans="1:2">
      <c r="A54">
        <v>53</v>
      </c>
      <c r="B54">
        <v>115874</v>
      </c>
    </row>
    <row r="55" spans="1:2">
      <c r="A55">
        <v>54</v>
      </c>
      <c r="B55">
        <v>821787</v>
      </c>
    </row>
    <row r="56" spans="1:2">
      <c r="A56">
        <v>55</v>
      </c>
      <c r="B56">
        <v>327215</v>
      </c>
    </row>
    <row r="57" spans="1:2">
      <c r="A57">
        <v>56</v>
      </c>
      <c r="B57">
        <v>935594</v>
      </c>
    </row>
    <row r="58" spans="1:2">
      <c r="A58">
        <v>57</v>
      </c>
      <c r="B58">
        <v>477168</v>
      </c>
    </row>
    <row r="59" spans="1:2">
      <c r="A59">
        <v>58</v>
      </c>
      <c r="B59">
        <v>510081</v>
      </c>
    </row>
    <row r="60" spans="1:2">
      <c r="A60">
        <v>59</v>
      </c>
      <c r="B60">
        <v>210797</v>
      </c>
    </row>
    <row r="61" spans="1:2">
      <c r="A61">
        <v>60</v>
      </c>
      <c r="B61">
        <v>767328</v>
      </c>
    </row>
    <row r="62" spans="1:2">
      <c r="A62">
        <v>61</v>
      </c>
      <c r="B62">
        <v>109127</v>
      </c>
    </row>
    <row r="63" spans="1:2">
      <c r="A63">
        <v>62</v>
      </c>
      <c r="B63">
        <v>657623</v>
      </c>
    </row>
    <row r="64" spans="1:2">
      <c r="A64">
        <v>63</v>
      </c>
      <c r="B64">
        <v>211225</v>
      </c>
    </row>
    <row r="65" spans="1:2">
      <c r="A65">
        <v>64</v>
      </c>
      <c r="B65">
        <v>3878</v>
      </c>
    </row>
    <row r="66" spans="1:2">
      <c r="A66">
        <v>65</v>
      </c>
      <c r="B66">
        <v>156274</v>
      </c>
    </row>
    <row r="67" spans="1:2">
      <c r="A67">
        <v>66</v>
      </c>
      <c r="B67">
        <v>473402</v>
      </c>
    </row>
    <row r="68" spans="1:2">
      <c r="A68">
        <v>67</v>
      </c>
      <c r="B68">
        <v>718214</v>
      </c>
    </row>
    <row r="69" spans="1:2">
      <c r="A69">
        <v>68</v>
      </c>
      <c r="B69">
        <v>8777</v>
      </c>
    </row>
    <row r="70" spans="1:2">
      <c r="A70">
        <v>69</v>
      </c>
      <c r="B70">
        <v>488112</v>
      </c>
    </row>
    <row r="71" spans="1:2">
      <c r="A71">
        <v>70</v>
      </c>
      <c r="B71">
        <v>29356</v>
      </c>
    </row>
    <row r="72" spans="1:2">
      <c r="A72">
        <v>71</v>
      </c>
      <c r="B72">
        <v>276284</v>
      </c>
    </row>
    <row r="73" spans="1:2">
      <c r="A73">
        <v>72</v>
      </c>
      <c r="B73">
        <v>142697</v>
      </c>
    </row>
    <row r="74" spans="1:2">
      <c r="A74">
        <v>73</v>
      </c>
      <c r="B74">
        <v>571684</v>
      </c>
    </row>
    <row r="75" spans="1:2">
      <c r="A75">
        <v>74</v>
      </c>
      <c r="B75">
        <v>998358</v>
      </c>
    </row>
    <row r="76" spans="1:2">
      <c r="A76">
        <v>75</v>
      </c>
      <c r="B76">
        <v>644330</v>
      </c>
    </row>
    <row r="77" spans="1:2">
      <c r="A77">
        <v>76</v>
      </c>
      <c r="B77">
        <v>375958</v>
      </c>
    </row>
    <row r="78" spans="1:2">
      <c r="A78">
        <v>77</v>
      </c>
      <c r="B78">
        <v>641466</v>
      </c>
    </row>
    <row r="79" spans="1:2">
      <c r="A79">
        <v>78</v>
      </c>
      <c r="B79">
        <v>58954</v>
      </c>
    </row>
    <row r="80" spans="1:2">
      <c r="A80">
        <v>79</v>
      </c>
      <c r="B80">
        <v>557248</v>
      </c>
    </row>
    <row r="81" spans="1:2">
      <c r="A81">
        <v>80</v>
      </c>
      <c r="B81">
        <v>816746</v>
      </c>
    </row>
    <row r="82" spans="1:2">
      <c r="A82">
        <v>81</v>
      </c>
      <c r="B82">
        <v>774393</v>
      </c>
    </row>
    <row r="83" spans="1:2">
      <c r="A83">
        <v>82</v>
      </c>
      <c r="B83">
        <v>765630</v>
      </c>
    </row>
    <row r="84" spans="1:2">
      <c r="A84">
        <v>83</v>
      </c>
      <c r="B84">
        <v>615696</v>
      </c>
    </row>
    <row r="85" spans="1:2">
      <c r="A85">
        <v>84</v>
      </c>
      <c r="B85">
        <v>321958</v>
      </c>
    </row>
    <row r="86" spans="1:2">
      <c r="A86">
        <v>85</v>
      </c>
      <c r="B86">
        <v>114391</v>
      </c>
    </row>
    <row r="87" spans="1:2">
      <c r="A87">
        <v>86</v>
      </c>
      <c r="B87">
        <v>429973</v>
      </c>
    </row>
    <row r="88" spans="1:2">
      <c r="A88">
        <v>87</v>
      </c>
      <c r="B88">
        <v>684641</v>
      </c>
    </row>
    <row r="89" spans="1:2">
      <c r="A89">
        <v>88</v>
      </c>
      <c r="B89">
        <v>635384</v>
      </c>
    </row>
    <row r="90" spans="1:2">
      <c r="A90">
        <v>89</v>
      </c>
      <c r="B90">
        <v>235994</v>
      </c>
    </row>
    <row r="91" spans="1:2">
      <c r="A91">
        <v>90</v>
      </c>
      <c r="B91">
        <v>620109</v>
      </c>
    </row>
    <row r="92" spans="1:2">
      <c r="A92">
        <v>91</v>
      </c>
      <c r="B92">
        <v>19788</v>
      </c>
    </row>
    <row r="93" spans="1:2">
      <c r="A93">
        <v>92</v>
      </c>
      <c r="B93">
        <v>596078</v>
      </c>
    </row>
    <row r="94" spans="1:2">
      <c r="A94">
        <v>93</v>
      </c>
      <c r="B94">
        <v>649583</v>
      </c>
    </row>
    <row r="95" spans="1:2">
      <c r="A95">
        <v>94</v>
      </c>
      <c r="B95">
        <v>461693</v>
      </c>
    </row>
    <row r="96" spans="1:2">
      <c r="A96">
        <v>95</v>
      </c>
      <c r="B96">
        <v>16313</v>
      </c>
    </row>
    <row r="97" spans="1:2">
      <c r="A97">
        <v>96</v>
      </c>
      <c r="B97">
        <v>874198</v>
      </c>
    </row>
    <row r="98" spans="1:2">
      <c r="A98">
        <v>97</v>
      </c>
      <c r="B98">
        <v>526139</v>
      </c>
    </row>
    <row r="99" spans="1:2">
      <c r="A99">
        <v>98</v>
      </c>
      <c r="B99">
        <v>114482</v>
      </c>
    </row>
    <row r="100" spans="1:2">
      <c r="A100">
        <v>99</v>
      </c>
      <c r="B100">
        <v>449798</v>
      </c>
    </row>
    <row r="101" spans="1:2">
      <c r="A101">
        <v>100</v>
      </c>
      <c r="B101">
        <v>438838</v>
      </c>
    </row>
    <row r="102" spans="1:2">
      <c r="A102">
        <v>101</v>
      </c>
      <c r="B102">
        <v>625105</v>
      </c>
    </row>
    <row r="103" spans="1:2">
      <c r="A103">
        <v>102</v>
      </c>
      <c r="B103">
        <v>297320</v>
      </c>
    </row>
    <row r="104" spans="1:2">
      <c r="A104">
        <v>103</v>
      </c>
      <c r="B104">
        <v>580359</v>
      </c>
    </row>
    <row r="105" spans="1:2">
      <c r="A105">
        <v>104</v>
      </c>
      <c r="B105">
        <v>754273</v>
      </c>
    </row>
    <row r="106" spans="1:2">
      <c r="A106">
        <v>105</v>
      </c>
      <c r="B106">
        <v>566634</v>
      </c>
    </row>
    <row r="107" spans="1:2">
      <c r="A107">
        <v>106</v>
      </c>
      <c r="B107">
        <v>360472</v>
      </c>
    </row>
    <row r="108" spans="1:2">
      <c r="A108">
        <v>107</v>
      </c>
      <c r="B108">
        <v>211911</v>
      </c>
    </row>
    <row r="109" spans="1:2">
      <c r="A109">
        <v>108</v>
      </c>
      <c r="B109">
        <v>869004</v>
      </c>
    </row>
    <row r="110" spans="1:2">
      <c r="A110">
        <v>109</v>
      </c>
      <c r="B110">
        <v>512289</v>
      </c>
    </row>
    <row r="111" spans="1:2">
      <c r="A111">
        <v>110</v>
      </c>
      <c r="B111">
        <v>616580</v>
      </c>
    </row>
    <row r="112" spans="1:2">
      <c r="A112">
        <v>111</v>
      </c>
      <c r="B112">
        <v>236048</v>
      </c>
    </row>
    <row r="113" spans="1:2">
      <c r="A113">
        <v>112</v>
      </c>
      <c r="B113">
        <v>665158</v>
      </c>
    </row>
    <row r="114" spans="1:2">
      <c r="A114">
        <v>113</v>
      </c>
      <c r="B114">
        <v>743800</v>
      </c>
    </row>
    <row r="115" spans="1:2">
      <c r="A115">
        <v>114</v>
      </c>
      <c r="B115">
        <v>815328</v>
      </c>
    </row>
    <row r="116" spans="1:2">
      <c r="A116">
        <v>115</v>
      </c>
      <c r="B116">
        <v>876675</v>
      </c>
    </row>
    <row r="117" spans="1:2">
      <c r="A117">
        <v>116</v>
      </c>
      <c r="B117">
        <v>173945</v>
      </c>
    </row>
    <row r="118" spans="1:2">
      <c r="A118">
        <v>117</v>
      </c>
      <c r="B118">
        <v>658860</v>
      </c>
    </row>
    <row r="119" spans="1:2">
      <c r="A119">
        <v>118</v>
      </c>
      <c r="B119">
        <v>138315</v>
      </c>
    </row>
    <row r="120" spans="1:2">
      <c r="A120">
        <v>119</v>
      </c>
      <c r="B120">
        <v>576638</v>
      </c>
    </row>
    <row r="121" spans="1:2">
      <c r="A121">
        <v>120</v>
      </c>
      <c r="B121">
        <v>805207</v>
      </c>
    </row>
    <row r="122" spans="1:2">
      <c r="A122">
        <v>121</v>
      </c>
      <c r="B122">
        <v>907970</v>
      </c>
    </row>
    <row r="123" spans="1:2">
      <c r="A123">
        <v>122</v>
      </c>
      <c r="B123">
        <v>994550</v>
      </c>
    </row>
    <row r="124" spans="1:2">
      <c r="A124">
        <f>A123+1</f>
        <v>123</v>
      </c>
      <c r="B124">
        <v>983298</v>
      </c>
    </row>
    <row r="125" spans="1:2">
      <c r="A125">
        <v>124</v>
      </c>
      <c r="B125">
        <v>573760</v>
      </c>
    </row>
    <row r="126" spans="1:2">
      <c r="A126">
        <v>125</v>
      </c>
      <c r="B126">
        <v>854567</v>
      </c>
    </row>
    <row r="127" spans="1:2">
      <c r="A127">
        <v>126</v>
      </c>
      <c r="B127">
        <v>743124</v>
      </c>
    </row>
    <row r="128" spans="1:2">
      <c r="A128">
        <v>127</v>
      </c>
      <c r="B128">
        <v>4883</v>
      </c>
    </row>
    <row r="129" spans="1:2">
      <c r="A129">
        <v>128</v>
      </c>
      <c r="B129">
        <v>500809</v>
      </c>
    </row>
    <row r="130" spans="1:2">
      <c r="A130">
        <v>129</v>
      </c>
      <c r="B130">
        <v>612271</v>
      </c>
    </row>
    <row r="131" spans="1:2">
      <c r="A131">
        <v>130</v>
      </c>
      <c r="B131">
        <v>109121</v>
      </c>
    </row>
    <row r="132" spans="1:2">
      <c r="A132">
        <v>131</v>
      </c>
      <c r="B132">
        <v>44843</v>
      </c>
    </row>
    <row r="133" spans="1:2">
      <c r="A133">
        <v>132</v>
      </c>
      <c r="B133">
        <v>21656</v>
      </c>
    </row>
    <row r="134" spans="1:2">
      <c r="A134">
        <v>133</v>
      </c>
      <c r="B134">
        <v>94784</v>
      </c>
    </row>
    <row r="135" spans="1:2">
      <c r="A135">
        <v>134</v>
      </c>
      <c r="B135">
        <v>445735</v>
      </c>
    </row>
    <row r="136" spans="1:2">
      <c r="A136">
        <v>135</v>
      </c>
      <c r="B136">
        <v>666111</v>
      </c>
    </row>
    <row r="137" spans="1:2">
      <c r="A137">
        <v>136</v>
      </c>
      <c r="B137">
        <v>584183</v>
      </c>
    </row>
    <row r="138" spans="1:2">
      <c r="A138">
        <v>137</v>
      </c>
      <c r="B138">
        <v>996750</v>
      </c>
    </row>
    <row r="139" spans="1:2">
      <c r="A139">
        <v>138</v>
      </c>
      <c r="B139">
        <v>368200</v>
      </c>
    </row>
    <row r="140" spans="1:2">
      <c r="A140">
        <v>139</v>
      </c>
      <c r="B140">
        <v>126692</v>
      </c>
    </row>
    <row r="141" spans="1:2">
      <c r="A141">
        <v>140</v>
      </c>
      <c r="B141">
        <v>898385</v>
      </c>
    </row>
    <row r="142" spans="1:2">
      <c r="A142">
        <v>141</v>
      </c>
      <c r="B142">
        <v>265223</v>
      </c>
    </row>
    <row r="143" spans="1:2">
      <c r="A143">
        <v>142</v>
      </c>
      <c r="B143">
        <v>280357</v>
      </c>
    </row>
    <row r="144" spans="1:2">
      <c r="A144">
        <v>143</v>
      </c>
      <c r="B144">
        <v>314739</v>
      </c>
    </row>
    <row r="145" spans="1:2">
      <c r="A145">
        <v>144</v>
      </c>
      <c r="B145">
        <v>557514</v>
      </c>
    </row>
    <row r="146" spans="1:2">
      <c r="A146">
        <v>145</v>
      </c>
      <c r="B146">
        <v>707452</v>
      </c>
    </row>
    <row r="147" spans="1:2">
      <c r="A147">
        <v>146</v>
      </c>
      <c r="B147">
        <v>919554</v>
      </c>
    </row>
    <row r="148" spans="1:2">
      <c r="A148">
        <v>147</v>
      </c>
      <c r="B148">
        <v>719644</v>
      </c>
    </row>
    <row r="149" spans="1:2">
      <c r="A149">
        <v>148</v>
      </c>
      <c r="B149">
        <v>81254</v>
      </c>
    </row>
    <row r="150" spans="1:2">
      <c r="A150">
        <v>149</v>
      </c>
      <c r="B150">
        <v>265036</v>
      </c>
    </row>
    <row r="151" spans="1:2">
      <c r="A151">
        <v>150</v>
      </c>
      <c r="B151">
        <v>75252</v>
      </c>
    </row>
    <row r="152" spans="1:2">
      <c r="A152">
        <v>151</v>
      </c>
      <c r="B152">
        <v>950292</v>
      </c>
    </row>
    <row r="153" spans="1:2">
      <c r="A153">
        <v>152</v>
      </c>
      <c r="B153">
        <v>126724</v>
      </c>
    </row>
    <row r="154" spans="1:2">
      <c r="A154">
        <v>153</v>
      </c>
      <c r="B154">
        <v>238174</v>
      </c>
    </row>
    <row r="155" spans="1:2">
      <c r="A155">
        <v>154</v>
      </c>
      <c r="B155">
        <v>432407</v>
      </c>
    </row>
    <row r="156" spans="1:2">
      <c r="A156">
        <v>155</v>
      </c>
      <c r="B156">
        <v>545538</v>
      </c>
    </row>
    <row r="157" spans="1:2">
      <c r="A157">
        <v>156</v>
      </c>
      <c r="B157">
        <v>602191</v>
      </c>
    </row>
    <row r="158" spans="1:2">
      <c r="A158">
        <v>157</v>
      </c>
      <c r="B158">
        <v>35532</v>
      </c>
    </row>
    <row r="159" spans="1:2">
      <c r="A159">
        <v>158</v>
      </c>
      <c r="B159">
        <v>440164</v>
      </c>
    </row>
    <row r="160" spans="1:2">
      <c r="A160">
        <v>159</v>
      </c>
      <c r="B160">
        <v>429538</v>
      </c>
    </row>
    <row r="161" spans="1:2">
      <c r="A161">
        <v>160</v>
      </c>
      <c r="B161">
        <v>298068</v>
      </c>
    </row>
    <row r="162" spans="1:2">
      <c r="A162">
        <v>161</v>
      </c>
      <c r="B162">
        <v>801038</v>
      </c>
    </row>
    <row r="163" spans="1:2">
      <c r="A163">
        <v>162</v>
      </c>
      <c r="B163">
        <v>332965</v>
      </c>
    </row>
    <row r="164" spans="1:2">
      <c r="A164">
        <v>163</v>
      </c>
      <c r="B164">
        <v>754097</v>
      </c>
    </row>
    <row r="165" spans="1:2">
      <c r="A165">
        <v>164</v>
      </c>
      <c r="B165">
        <v>854451</v>
      </c>
    </row>
    <row r="166" spans="1:2">
      <c r="A166">
        <v>165</v>
      </c>
      <c r="B166">
        <v>196438</v>
      </c>
    </row>
    <row r="167" spans="1:2">
      <c r="A167">
        <v>166</v>
      </c>
      <c r="B167">
        <v>842842</v>
      </c>
    </row>
    <row r="168" spans="1:2">
      <c r="A168">
        <v>167</v>
      </c>
      <c r="B168">
        <v>945287</v>
      </c>
    </row>
    <row r="169" spans="1:2">
      <c r="A169">
        <v>168</v>
      </c>
      <c r="B169">
        <v>48161</v>
      </c>
    </row>
    <row r="170" spans="1:2">
      <c r="A170">
        <v>169</v>
      </c>
      <c r="B170">
        <v>166529</v>
      </c>
    </row>
    <row r="171" spans="1:2">
      <c r="A171">
        <v>170</v>
      </c>
      <c r="B171">
        <v>474551</v>
      </c>
    </row>
    <row r="172" spans="1:2">
      <c r="A172">
        <v>171</v>
      </c>
      <c r="B172">
        <v>608890</v>
      </c>
    </row>
    <row r="173" spans="1:2">
      <c r="A173">
        <v>172</v>
      </c>
      <c r="B173">
        <v>449034</v>
      </c>
    </row>
    <row r="174" spans="1:2">
      <c r="A174">
        <v>173</v>
      </c>
      <c r="B174">
        <v>387449</v>
      </c>
    </row>
    <row r="175" spans="1:2">
      <c r="A175">
        <v>174</v>
      </c>
      <c r="B175">
        <v>905299</v>
      </c>
    </row>
    <row r="176" spans="1:2">
      <c r="A176">
        <v>175</v>
      </c>
      <c r="B176">
        <v>96502</v>
      </c>
    </row>
    <row r="177" spans="1:2">
      <c r="A177">
        <v>176</v>
      </c>
      <c r="B177">
        <v>902201</v>
      </c>
    </row>
    <row r="178" spans="1:2">
      <c r="A178">
        <v>177</v>
      </c>
      <c r="B178">
        <v>715402</v>
      </c>
    </row>
    <row r="179" spans="1:2">
      <c r="A179">
        <v>178</v>
      </c>
      <c r="B179">
        <v>998979</v>
      </c>
    </row>
    <row r="180" spans="1:2">
      <c r="A180">
        <v>179</v>
      </c>
      <c r="B180">
        <v>42815</v>
      </c>
    </row>
    <row r="181" spans="1:2">
      <c r="A181">
        <v>180</v>
      </c>
      <c r="B181">
        <v>390138</v>
      </c>
    </row>
    <row r="182" spans="1:2">
      <c r="A182">
        <v>181</v>
      </c>
      <c r="B182">
        <v>306808</v>
      </c>
    </row>
    <row r="183" spans="1:2">
      <c r="A183">
        <v>182</v>
      </c>
      <c r="B183">
        <v>871924</v>
      </c>
    </row>
    <row r="184" spans="1:2">
      <c r="A184">
        <v>183</v>
      </c>
      <c r="B184">
        <v>951591</v>
      </c>
    </row>
    <row r="185" spans="1:2">
      <c r="A185">
        <v>184</v>
      </c>
      <c r="B185">
        <v>766474</v>
      </c>
    </row>
    <row r="186" spans="1:2">
      <c r="A186">
        <v>185</v>
      </c>
      <c r="B186">
        <v>805994</v>
      </c>
    </row>
    <row r="187" spans="1:2">
      <c r="A187">
        <v>186</v>
      </c>
      <c r="B187">
        <v>416314</v>
      </c>
    </row>
    <row r="188" spans="1:2">
      <c r="A188">
        <v>187</v>
      </c>
      <c r="B188">
        <v>182801</v>
      </c>
    </row>
    <row r="189" spans="1:2">
      <c r="A189">
        <v>188</v>
      </c>
      <c r="B189">
        <v>252774</v>
      </c>
    </row>
    <row r="190" spans="1:2">
      <c r="A190">
        <v>189</v>
      </c>
      <c r="B190">
        <v>424977</v>
      </c>
    </row>
    <row r="191" spans="1:2">
      <c r="A191">
        <v>190</v>
      </c>
      <c r="B191">
        <v>819438</v>
      </c>
    </row>
    <row r="192" spans="1:2">
      <c r="A192">
        <v>191</v>
      </c>
      <c r="B192">
        <v>858544</v>
      </c>
    </row>
    <row r="193" spans="1:2">
      <c r="A193">
        <v>192</v>
      </c>
      <c r="B193">
        <v>354427</v>
      </c>
    </row>
    <row r="194" spans="1:2">
      <c r="A194">
        <v>193</v>
      </c>
      <c r="B194">
        <v>72170</v>
      </c>
    </row>
    <row r="195" spans="1:2">
      <c r="A195">
        <v>194</v>
      </c>
      <c r="B195">
        <v>159353</v>
      </c>
    </row>
    <row r="196" spans="1:2">
      <c r="A196">
        <v>195</v>
      </c>
      <c r="B196">
        <v>193116</v>
      </c>
    </row>
    <row r="197" spans="1:2">
      <c r="A197">
        <v>196</v>
      </c>
      <c r="B197">
        <v>160013</v>
      </c>
    </row>
    <row r="198" spans="1:2">
      <c r="A198">
        <v>197</v>
      </c>
      <c r="B198">
        <v>431010</v>
      </c>
    </row>
    <row r="199" spans="1:2">
      <c r="A199">
        <v>198</v>
      </c>
      <c r="B199">
        <v>490007</v>
      </c>
    </row>
    <row r="200" spans="1:2">
      <c r="A200">
        <v>199</v>
      </c>
      <c r="B200">
        <v>129271</v>
      </c>
    </row>
    <row r="201" spans="1:2">
      <c r="A201">
        <v>200</v>
      </c>
      <c r="B201">
        <v>976061</v>
      </c>
    </row>
    <row r="202" spans="1:2">
      <c r="A202">
        <v>201</v>
      </c>
      <c r="B202">
        <v>715841</v>
      </c>
    </row>
    <row r="203" spans="1:2">
      <c r="A203">
        <v>202</v>
      </c>
      <c r="B203">
        <v>621976</v>
      </c>
    </row>
    <row r="204" spans="1:2">
      <c r="A204">
        <v>203</v>
      </c>
      <c r="B204">
        <v>242420</v>
      </c>
    </row>
    <row r="205" spans="1:2">
      <c r="A205">
        <v>204</v>
      </c>
      <c r="B205">
        <v>426357</v>
      </c>
    </row>
    <row r="206" spans="1:2">
      <c r="A206">
        <v>205</v>
      </c>
      <c r="B206">
        <v>421579</v>
      </c>
    </row>
    <row r="207" spans="1:2">
      <c r="A207">
        <v>206</v>
      </c>
      <c r="B207">
        <v>587211</v>
      </c>
    </row>
    <row r="208" spans="1:2">
      <c r="A208">
        <v>207</v>
      </c>
      <c r="B208">
        <v>256419</v>
      </c>
    </row>
    <row r="209" spans="1:2">
      <c r="A209">
        <v>208</v>
      </c>
      <c r="B209">
        <v>431610</v>
      </c>
    </row>
    <row r="210" spans="1:2">
      <c r="A210">
        <v>209</v>
      </c>
      <c r="B210">
        <v>635283</v>
      </c>
    </row>
    <row r="211" spans="1:2">
      <c r="A211">
        <v>210</v>
      </c>
      <c r="B211">
        <v>333360</v>
      </c>
    </row>
    <row r="212" spans="1:2">
      <c r="A212">
        <v>211</v>
      </c>
      <c r="B212">
        <v>378819</v>
      </c>
    </row>
    <row r="213" spans="1:2">
      <c r="A213">
        <v>212</v>
      </c>
      <c r="B213">
        <v>91766</v>
      </c>
    </row>
    <row r="214" spans="1:2">
      <c r="A214">
        <v>213</v>
      </c>
      <c r="B214">
        <v>818130</v>
      </c>
    </row>
    <row r="215" spans="1:2">
      <c r="A215">
        <v>214</v>
      </c>
      <c r="B215">
        <v>399154</v>
      </c>
    </row>
    <row r="216" spans="1:2">
      <c r="A216">
        <v>215</v>
      </c>
      <c r="B216">
        <v>117932</v>
      </c>
    </row>
    <row r="217" spans="1:2">
      <c r="A217">
        <v>216</v>
      </c>
      <c r="B217">
        <v>964590</v>
      </c>
    </row>
    <row r="218" spans="1:2">
      <c r="A218">
        <v>217</v>
      </c>
      <c r="B218">
        <v>284007</v>
      </c>
    </row>
    <row r="219" spans="1:2">
      <c r="A219">
        <v>218</v>
      </c>
      <c r="B219">
        <v>773521</v>
      </c>
    </row>
    <row r="220" spans="1:2">
      <c r="A220">
        <v>219</v>
      </c>
      <c r="B220">
        <v>126909</v>
      </c>
    </row>
    <row r="221" spans="1:2">
      <c r="A221">
        <v>220</v>
      </c>
      <c r="B221">
        <v>149564</v>
      </c>
    </row>
    <row r="222" spans="1:2">
      <c r="A222">
        <v>221</v>
      </c>
      <c r="B222">
        <v>129390</v>
      </c>
    </row>
    <row r="223" spans="1:2">
      <c r="A223">
        <v>222</v>
      </c>
      <c r="B223">
        <v>778206</v>
      </c>
    </row>
    <row r="224" spans="1:2">
      <c r="A224">
        <v>223</v>
      </c>
      <c r="B224">
        <v>765549</v>
      </c>
    </row>
    <row r="225" spans="1:2">
      <c r="A225">
        <v>224</v>
      </c>
      <c r="B225">
        <v>47803</v>
      </c>
    </row>
    <row r="226" spans="1:2">
      <c r="A226">
        <v>225</v>
      </c>
      <c r="B226">
        <v>738339</v>
      </c>
    </row>
    <row r="227" spans="1:2">
      <c r="A227">
        <v>226</v>
      </c>
      <c r="B227">
        <v>4032</v>
      </c>
    </row>
    <row r="228" spans="1:2">
      <c r="A228">
        <v>227</v>
      </c>
      <c r="B228">
        <v>28794</v>
      </c>
    </row>
    <row r="229" spans="1:2">
      <c r="A229">
        <v>228</v>
      </c>
      <c r="B229">
        <v>897636</v>
      </c>
    </row>
    <row r="230" spans="1:2">
      <c r="A230">
        <v>229</v>
      </c>
      <c r="B230">
        <v>118681</v>
      </c>
    </row>
    <row r="231" spans="1:2">
      <c r="A231">
        <v>230</v>
      </c>
      <c r="B231">
        <v>438441</v>
      </c>
    </row>
    <row r="232" spans="1:2">
      <c r="A232">
        <v>231</v>
      </c>
      <c r="B232">
        <v>120611</v>
      </c>
    </row>
    <row r="233" spans="1:2">
      <c r="A233">
        <v>232</v>
      </c>
      <c r="B233">
        <v>106561</v>
      </c>
    </row>
    <row r="234" spans="1:2">
      <c r="A234">
        <v>233</v>
      </c>
      <c r="B234">
        <v>331733</v>
      </c>
    </row>
    <row r="235" spans="1:2">
      <c r="A235">
        <v>234</v>
      </c>
      <c r="B235">
        <v>983244</v>
      </c>
    </row>
    <row r="236" spans="1:2">
      <c r="A236">
        <v>235</v>
      </c>
      <c r="B236">
        <v>36878</v>
      </c>
    </row>
    <row r="237" spans="1:2">
      <c r="A237">
        <v>236</v>
      </c>
      <c r="B237">
        <v>255733</v>
      </c>
    </row>
    <row r="238" spans="1:2">
      <c r="A238">
        <v>237</v>
      </c>
      <c r="B238">
        <v>480718</v>
      </c>
    </row>
    <row r="239" spans="1:2">
      <c r="A239">
        <v>238</v>
      </c>
      <c r="B239">
        <v>758973</v>
      </c>
    </row>
    <row r="240" spans="1:2">
      <c r="A240">
        <v>239</v>
      </c>
      <c r="B240">
        <v>964121</v>
      </c>
    </row>
    <row r="241" spans="1:2">
      <c r="A241">
        <v>240</v>
      </c>
      <c r="B241">
        <v>928039</v>
      </c>
    </row>
    <row r="242" spans="1:2">
      <c r="A242">
        <v>241</v>
      </c>
      <c r="B242">
        <v>213495</v>
      </c>
    </row>
    <row r="243" spans="1:2">
      <c r="A243">
        <v>242</v>
      </c>
      <c r="B243">
        <v>63936</v>
      </c>
    </row>
    <row r="244" spans="1:2">
      <c r="A244">
        <v>243</v>
      </c>
      <c r="B244">
        <v>250087</v>
      </c>
    </row>
    <row r="245" spans="1:2">
      <c r="A245">
        <v>244</v>
      </c>
      <c r="B245">
        <v>118197</v>
      </c>
    </row>
    <row r="246" spans="1:2">
      <c r="A246">
        <v>245</v>
      </c>
      <c r="B246">
        <v>931875</v>
      </c>
    </row>
    <row r="247" spans="1:2">
      <c r="A247">
        <v>246</v>
      </c>
      <c r="B247">
        <v>841381</v>
      </c>
    </row>
    <row r="248" spans="1:2">
      <c r="A248">
        <v>247</v>
      </c>
      <c r="B248">
        <v>435441</v>
      </c>
    </row>
    <row r="249" spans="1:2">
      <c r="A249">
        <v>248</v>
      </c>
      <c r="B249">
        <v>372380</v>
      </c>
    </row>
    <row r="250" spans="1:2">
      <c r="A250">
        <v>249</v>
      </c>
      <c r="B250">
        <v>215866</v>
      </c>
    </row>
    <row r="251" spans="1:2">
      <c r="A251">
        <v>250</v>
      </c>
      <c r="B251">
        <v>184519</v>
      </c>
    </row>
    <row r="252" spans="1:2">
      <c r="A252">
        <v>251</v>
      </c>
      <c r="B252">
        <v>512402</v>
      </c>
    </row>
    <row r="253" spans="1:2">
      <c r="A253">
        <v>252</v>
      </c>
      <c r="B253">
        <v>557098</v>
      </c>
    </row>
    <row r="254" spans="1:2">
      <c r="A254">
        <v>253</v>
      </c>
      <c r="B254">
        <v>579516</v>
      </c>
    </row>
    <row r="255" spans="1:2">
      <c r="A255">
        <v>254</v>
      </c>
      <c r="B255">
        <v>407688</v>
      </c>
    </row>
    <row r="256" spans="1:2">
      <c r="A256">
        <v>255</v>
      </c>
      <c r="B256">
        <v>135548</v>
      </c>
    </row>
    <row r="257" spans="1:2">
      <c r="A257">
        <v>256</v>
      </c>
      <c r="B257">
        <v>311887</v>
      </c>
    </row>
    <row r="258" spans="1:2">
      <c r="A258">
        <v>257</v>
      </c>
      <c r="B258">
        <v>639104</v>
      </c>
    </row>
    <row r="259" spans="1:2">
      <c r="A259">
        <v>258</v>
      </c>
      <c r="B259">
        <v>464796</v>
      </c>
    </row>
    <row r="260" spans="1:2">
      <c r="A260">
        <v>259</v>
      </c>
      <c r="B260">
        <v>184571</v>
      </c>
    </row>
    <row r="261" spans="1:2">
      <c r="A261">
        <v>260</v>
      </c>
      <c r="B261">
        <v>825332</v>
      </c>
    </row>
    <row r="262" spans="1:2">
      <c r="A262">
        <v>261</v>
      </c>
      <c r="B262">
        <v>989750</v>
      </c>
    </row>
    <row r="263" spans="1:2">
      <c r="A263">
        <v>262</v>
      </c>
      <c r="B263">
        <v>287261</v>
      </c>
    </row>
    <row r="264" spans="1:2">
      <c r="A264">
        <v>263</v>
      </c>
      <c r="B264">
        <v>900064</v>
      </c>
    </row>
    <row r="265" spans="1:2">
      <c r="A265">
        <v>264</v>
      </c>
      <c r="B265">
        <v>537525</v>
      </c>
    </row>
    <row r="266" spans="1:2">
      <c r="A266">
        <v>265</v>
      </c>
      <c r="B266">
        <v>38114</v>
      </c>
    </row>
    <row r="267" spans="1:2">
      <c r="A267">
        <v>266</v>
      </c>
      <c r="B267">
        <v>360625</v>
      </c>
    </row>
    <row r="268" spans="1:2">
      <c r="A268">
        <v>267</v>
      </c>
      <c r="B268">
        <v>567776</v>
      </c>
    </row>
    <row r="269" spans="1:2">
      <c r="A269">
        <v>268</v>
      </c>
      <c r="B269">
        <v>546156</v>
      </c>
    </row>
    <row r="270" spans="1:2">
      <c r="A270">
        <v>269</v>
      </c>
      <c r="B270">
        <v>359382</v>
      </c>
    </row>
    <row r="271" spans="1:2">
      <c r="A271">
        <v>270</v>
      </c>
      <c r="B271">
        <v>873374</v>
      </c>
    </row>
    <row r="272" spans="1:2">
      <c r="A272">
        <v>271</v>
      </c>
      <c r="B272">
        <v>407347</v>
      </c>
    </row>
    <row r="273" spans="1:2">
      <c r="A273">
        <v>272</v>
      </c>
      <c r="B273">
        <v>547288</v>
      </c>
    </row>
    <row r="274" spans="1:2">
      <c r="A274">
        <v>273</v>
      </c>
      <c r="B274">
        <v>112489</v>
      </c>
    </row>
    <row r="275" spans="1:2">
      <c r="A275">
        <v>274</v>
      </c>
      <c r="B275">
        <v>568498</v>
      </c>
    </row>
    <row r="276" spans="1:2">
      <c r="A276">
        <v>275</v>
      </c>
      <c r="B276">
        <v>120700</v>
      </c>
    </row>
    <row r="277" spans="1:2">
      <c r="A277">
        <v>276</v>
      </c>
      <c r="B277">
        <v>336268</v>
      </c>
    </row>
    <row r="278" spans="1:2">
      <c r="A278">
        <v>277</v>
      </c>
      <c r="B278">
        <v>503472</v>
      </c>
    </row>
    <row r="279" spans="1:2">
      <c r="A279">
        <v>278</v>
      </c>
      <c r="B279">
        <v>819273</v>
      </c>
    </row>
    <row r="280" spans="1:2">
      <c r="A280">
        <v>279</v>
      </c>
      <c r="B280">
        <v>506632</v>
      </c>
    </row>
    <row r="281" spans="1:2">
      <c r="A281">
        <v>280</v>
      </c>
      <c r="B281">
        <v>349195</v>
      </c>
    </row>
    <row r="282" spans="1:2">
      <c r="A282">
        <v>281</v>
      </c>
      <c r="B282">
        <v>762872</v>
      </c>
    </row>
    <row r="283" spans="1:2">
      <c r="A283">
        <v>282</v>
      </c>
      <c r="B283">
        <v>325570</v>
      </c>
    </row>
    <row r="284" spans="1:2">
      <c r="A284">
        <v>283</v>
      </c>
      <c r="B284">
        <v>481925</v>
      </c>
    </row>
    <row r="285" spans="1:2">
      <c r="A285">
        <v>284</v>
      </c>
      <c r="B285">
        <v>205092</v>
      </c>
    </row>
    <row r="286" spans="1:2">
      <c r="A286">
        <v>285</v>
      </c>
      <c r="B286">
        <v>199284</v>
      </c>
    </row>
    <row r="287" spans="1:2">
      <c r="A287">
        <v>286</v>
      </c>
      <c r="B287">
        <v>516341</v>
      </c>
    </row>
    <row r="288" spans="1:2">
      <c r="A288">
        <v>287</v>
      </c>
      <c r="B288">
        <v>787333</v>
      </c>
    </row>
    <row r="289" spans="1:2">
      <c r="A289">
        <v>288</v>
      </c>
      <c r="B289">
        <v>632634</v>
      </c>
    </row>
    <row r="290" spans="1:2">
      <c r="A290">
        <v>289</v>
      </c>
      <c r="B290">
        <v>975926</v>
      </c>
    </row>
    <row r="291" spans="1:2">
      <c r="A291">
        <v>290</v>
      </c>
      <c r="B291">
        <v>414586</v>
      </c>
    </row>
    <row r="292" spans="1:2">
      <c r="A292">
        <v>291</v>
      </c>
      <c r="B292">
        <v>860715</v>
      </c>
    </row>
    <row r="293" spans="1:2">
      <c r="A293">
        <v>292</v>
      </c>
      <c r="B293">
        <v>18415</v>
      </c>
    </row>
    <row r="294" spans="1:2">
      <c r="A294">
        <v>293</v>
      </c>
      <c r="B294">
        <v>800591</v>
      </c>
    </row>
    <row r="295" spans="1:2">
      <c r="A295">
        <v>294</v>
      </c>
      <c r="B295">
        <v>1434</v>
      </c>
    </row>
    <row r="296" spans="1:2">
      <c r="A296">
        <v>295</v>
      </c>
      <c r="B296">
        <v>43150</v>
      </c>
    </row>
    <row r="297" spans="1:2">
      <c r="A297">
        <v>296</v>
      </c>
      <c r="B297">
        <v>979438</v>
      </c>
    </row>
    <row r="298" spans="1:2">
      <c r="A298">
        <v>297</v>
      </c>
      <c r="B298">
        <v>50023</v>
      </c>
    </row>
    <row r="299" spans="1:2">
      <c r="A299">
        <v>298</v>
      </c>
      <c r="B299">
        <v>439961</v>
      </c>
    </row>
    <row r="300" spans="1:2">
      <c r="A300">
        <v>299</v>
      </c>
      <c r="B300">
        <v>730580</v>
      </c>
    </row>
    <row r="301" spans="1:2">
      <c r="A301">
        <v>300</v>
      </c>
      <c r="B301">
        <v>511633</v>
      </c>
    </row>
    <row r="302" spans="1:2">
      <c r="A302">
        <v>301</v>
      </c>
      <c r="B302">
        <v>627587</v>
      </c>
    </row>
    <row r="303" spans="1:2">
      <c r="A303">
        <v>302</v>
      </c>
      <c r="B303">
        <v>624548</v>
      </c>
    </row>
    <row r="304" spans="1:2">
      <c r="A304">
        <v>303</v>
      </c>
      <c r="B304">
        <v>645818</v>
      </c>
    </row>
    <row r="305" spans="1:2">
      <c r="A305">
        <v>304</v>
      </c>
      <c r="B305">
        <v>224031</v>
      </c>
    </row>
    <row r="306" spans="1:2">
      <c r="A306">
        <v>305</v>
      </c>
      <c r="B306">
        <v>976627</v>
      </c>
    </row>
    <row r="307" spans="1:2">
      <c r="A307">
        <v>306</v>
      </c>
      <c r="B307">
        <v>180043</v>
      </c>
    </row>
    <row r="308" spans="1:2">
      <c r="A308">
        <v>307</v>
      </c>
      <c r="B308">
        <v>613458</v>
      </c>
    </row>
    <row r="309" spans="1:2">
      <c r="A309">
        <v>308</v>
      </c>
      <c r="B309">
        <v>731482</v>
      </c>
    </row>
    <row r="310" spans="1:2">
      <c r="A310">
        <v>309</v>
      </c>
      <c r="B310">
        <v>832521</v>
      </c>
    </row>
    <row r="311" spans="1:2">
      <c r="A311">
        <v>310</v>
      </c>
      <c r="B311">
        <v>22233</v>
      </c>
    </row>
    <row r="312" spans="1:2">
      <c r="A312">
        <v>311</v>
      </c>
      <c r="B312">
        <v>292526</v>
      </c>
    </row>
    <row r="313" spans="1:2">
      <c r="A313">
        <v>312</v>
      </c>
      <c r="B313">
        <v>808443</v>
      </c>
    </row>
    <row r="314" spans="1:2">
      <c r="A314">
        <v>313</v>
      </c>
      <c r="B314">
        <v>329534</v>
      </c>
    </row>
    <row r="315" spans="1:2">
      <c r="A315">
        <v>314</v>
      </c>
      <c r="B315">
        <v>509272</v>
      </c>
    </row>
    <row r="316" spans="1:2">
      <c r="A316">
        <v>315</v>
      </c>
      <c r="B316">
        <v>166809</v>
      </c>
    </row>
    <row r="317" spans="1:2">
      <c r="A317">
        <v>316</v>
      </c>
      <c r="B317">
        <v>270146</v>
      </c>
    </row>
    <row r="318" spans="1:2">
      <c r="A318">
        <v>317</v>
      </c>
      <c r="B318">
        <v>850913</v>
      </c>
    </row>
    <row r="319" spans="1:2">
      <c r="A319">
        <v>318</v>
      </c>
      <c r="B319">
        <v>139359</v>
      </c>
    </row>
    <row r="320" spans="1:2">
      <c r="A320">
        <v>319</v>
      </c>
      <c r="B320">
        <v>644720</v>
      </c>
    </row>
    <row r="321" spans="1:2">
      <c r="A321">
        <v>320</v>
      </c>
      <c r="B321">
        <v>212361</v>
      </c>
    </row>
    <row r="322" spans="1:2">
      <c r="A322">
        <v>321</v>
      </c>
      <c r="B322">
        <v>823292</v>
      </c>
    </row>
    <row r="323" spans="1:2">
      <c r="A323">
        <v>322</v>
      </c>
      <c r="B323">
        <v>6162</v>
      </c>
    </row>
    <row r="324" spans="1:2">
      <c r="A324">
        <v>323</v>
      </c>
      <c r="B324">
        <v>959999</v>
      </c>
    </row>
    <row r="325" spans="1:2">
      <c r="A325">
        <v>324</v>
      </c>
      <c r="B325">
        <v>349887</v>
      </c>
    </row>
    <row r="326" spans="1:2">
      <c r="A326">
        <v>325</v>
      </c>
      <c r="B326">
        <v>158706</v>
      </c>
    </row>
    <row r="327" spans="1:2">
      <c r="A327">
        <v>326</v>
      </c>
      <c r="B327">
        <v>579682</v>
      </c>
    </row>
    <row r="328" spans="1:2">
      <c r="A328">
        <v>327</v>
      </c>
      <c r="B328">
        <v>848812</v>
      </c>
    </row>
    <row r="329" spans="1:2">
      <c r="A329">
        <v>328</v>
      </c>
      <c r="B329">
        <v>398809</v>
      </c>
    </row>
    <row r="330" spans="1:2">
      <c r="A330">
        <v>329</v>
      </c>
      <c r="B330">
        <v>218357</v>
      </c>
    </row>
    <row r="331" spans="1:2">
      <c r="A331">
        <v>330</v>
      </c>
      <c r="B331">
        <v>587864</v>
      </c>
    </row>
    <row r="332" spans="1:2">
      <c r="A332">
        <v>331</v>
      </c>
      <c r="B332">
        <v>149310</v>
      </c>
    </row>
    <row r="333" spans="1:2">
      <c r="A333">
        <v>332</v>
      </c>
      <c r="B333">
        <v>722451</v>
      </c>
    </row>
    <row r="334" spans="1:2">
      <c r="A334">
        <v>333</v>
      </c>
      <c r="B334">
        <v>154396</v>
      </c>
    </row>
    <row r="335" spans="1:2">
      <c r="A335">
        <v>334</v>
      </c>
      <c r="B335">
        <v>845085</v>
      </c>
    </row>
    <row r="336" spans="1:2">
      <c r="A336">
        <v>335</v>
      </c>
      <c r="B336">
        <v>767919</v>
      </c>
    </row>
    <row r="337" spans="1:2">
      <c r="A337">
        <v>336</v>
      </c>
      <c r="B337">
        <v>918949</v>
      </c>
    </row>
    <row r="338" spans="1:2">
      <c r="A338">
        <v>337</v>
      </c>
      <c r="B338">
        <v>467989</v>
      </c>
    </row>
    <row r="339" spans="1:2">
      <c r="A339">
        <v>338</v>
      </c>
      <c r="B339">
        <v>199061</v>
      </c>
    </row>
    <row r="340" spans="1:2">
      <c r="A340">
        <v>339</v>
      </c>
      <c r="B340">
        <v>797480</v>
      </c>
    </row>
    <row r="341" spans="1:2">
      <c r="A341">
        <v>340</v>
      </c>
      <c r="B341">
        <v>382412</v>
      </c>
    </row>
    <row r="342" spans="1:2">
      <c r="A342">
        <v>341</v>
      </c>
      <c r="B342">
        <v>519975</v>
      </c>
    </row>
    <row r="343" spans="1:2">
      <c r="A343">
        <v>342</v>
      </c>
      <c r="B343">
        <v>326167</v>
      </c>
    </row>
    <row r="344" spans="1:2">
      <c r="A344">
        <v>343</v>
      </c>
      <c r="B344">
        <v>492840</v>
      </c>
    </row>
    <row r="345" spans="1:2">
      <c r="A345">
        <v>344</v>
      </c>
      <c r="B345">
        <v>206771</v>
      </c>
    </row>
    <row r="346" spans="1:2">
      <c r="A346">
        <v>345</v>
      </c>
      <c r="B346">
        <v>706781</v>
      </c>
    </row>
    <row r="347" spans="1:2">
      <c r="A347">
        <v>346</v>
      </c>
      <c r="B347">
        <v>445086</v>
      </c>
    </row>
    <row r="348" spans="1:2">
      <c r="A348">
        <v>347</v>
      </c>
      <c r="B348">
        <v>954107</v>
      </c>
    </row>
    <row r="349" spans="1:2">
      <c r="A349">
        <v>348</v>
      </c>
      <c r="B349">
        <v>721866</v>
      </c>
    </row>
    <row r="350" spans="1:2">
      <c r="A350">
        <v>349</v>
      </c>
      <c r="B350">
        <v>496559</v>
      </c>
    </row>
    <row r="351" spans="1:2">
      <c r="A351">
        <v>350</v>
      </c>
      <c r="B351">
        <v>939107</v>
      </c>
    </row>
    <row r="352" spans="1:2">
      <c r="A352">
        <v>351</v>
      </c>
      <c r="B352">
        <v>923135</v>
      </c>
    </row>
    <row r="353" spans="1:2">
      <c r="A353">
        <v>352</v>
      </c>
      <c r="B353">
        <v>281626</v>
      </c>
    </row>
    <row r="354" spans="1:2">
      <c r="A354">
        <v>353</v>
      </c>
      <c r="B354">
        <v>8929</v>
      </c>
    </row>
    <row r="355" spans="1:2">
      <c r="A355">
        <v>354</v>
      </c>
      <c r="B355">
        <v>420299</v>
      </c>
    </row>
    <row r="356" spans="1:2">
      <c r="A356">
        <v>355</v>
      </c>
      <c r="B356">
        <v>123159</v>
      </c>
    </row>
    <row r="357" spans="1:2">
      <c r="A357">
        <v>356</v>
      </c>
      <c r="B357">
        <v>429770</v>
      </c>
    </row>
    <row r="358" spans="1:2">
      <c r="A358">
        <v>357</v>
      </c>
      <c r="B358">
        <v>111096</v>
      </c>
    </row>
    <row r="359" spans="1:2">
      <c r="A359">
        <v>358</v>
      </c>
      <c r="B359">
        <v>850843</v>
      </c>
    </row>
    <row r="360" spans="1:2">
      <c r="A360">
        <v>359</v>
      </c>
      <c r="B360">
        <v>700811</v>
      </c>
    </row>
    <row r="361" spans="1:2">
      <c r="A361">
        <v>360</v>
      </c>
      <c r="B361">
        <v>231050</v>
      </c>
    </row>
    <row r="362" spans="1:2">
      <c r="A362">
        <v>361</v>
      </c>
      <c r="B362">
        <v>235674</v>
      </c>
    </row>
    <row r="363" spans="1:2">
      <c r="A363">
        <v>362</v>
      </c>
      <c r="B363">
        <v>660000</v>
      </c>
    </row>
    <row r="364" spans="1:2">
      <c r="A364">
        <v>363</v>
      </c>
      <c r="B364">
        <v>961861</v>
      </c>
    </row>
    <row r="365" spans="1:2">
      <c r="A365">
        <v>364</v>
      </c>
      <c r="B365">
        <v>66949</v>
      </c>
    </row>
    <row r="366" spans="1:2">
      <c r="A366">
        <v>365</v>
      </c>
      <c r="B366">
        <v>107946</v>
      </c>
    </row>
    <row r="367" spans="1:2">
      <c r="A367">
        <v>366</v>
      </c>
      <c r="B367">
        <v>279004</v>
      </c>
    </row>
    <row r="368" spans="1:2">
      <c r="A368">
        <v>367</v>
      </c>
      <c r="B368">
        <v>148869</v>
      </c>
    </row>
    <row r="369" spans="1:2">
      <c r="A369">
        <v>368</v>
      </c>
      <c r="B369">
        <v>770114</v>
      </c>
    </row>
    <row r="370" spans="1:2">
      <c r="A370">
        <v>369</v>
      </c>
      <c r="B370">
        <v>724667</v>
      </c>
    </row>
    <row r="371" spans="1:2">
      <c r="A371">
        <v>370</v>
      </c>
      <c r="B371">
        <v>965950</v>
      </c>
    </row>
    <row r="372" spans="1:2">
      <c r="A372">
        <v>371</v>
      </c>
      <c r="B372">
        <v>890727</v>
      </c>
    </row>
    <row r="373" spans="1:2">
      <c r="A373">
        <v>372</v>
      </c>
      <c r="B373">
        <v>905987</v>
      </c>
    </row>
    <row r="374" spans="1:2">
      <c r="A374">
        <v>373</v>
      </c>
      <c r="B374">
        <v>281305</v>
      </c>
    </row>
    <row r="375" spans="1:2">
      <c r="A375">
        <v>374</v>
      </c>
      <c r="B375">
        <v>434524</v>
      </c>
    </row>
    <row r="376" spans="1:2">
      <c r="A376">
        <v>375</v>
      </c>
      <c r="B376">
        <v>809376</v>
      </c>
    </row>
    <row r="377" spans="1:2">
      <c r="A377">
        <v>376</v>
      </c>
      <c r="B377">
        <v>715791</v>
      </c>
    </row>
    <row r="378" spans="1:2">
      <c r="A378">
        <v>377</v>
      </c>
      <c r="B378">
        <v>239800</v>
      </c>
    </row>
    <row r="379" spans="1:2">
      <c r="A379">
        <v>378</v>
      </c>
      <c r="B379">
        <v>838080</v>
      </c>
    </row>
    <row r="380" spans="1:2">
      <c r="A380">
        <v>379</v>
      </c>
      <c r="B380">
        <v>432056</v>
      </c>
    </row>
    <row r="381" spans="1:2">
      <c r="A381">
        <v>380</v>
      </c>
      <c r="B381">
        <v>777644</v>
      </c>
    </row>
    <row r="382" spans="1:2">
      <c r="A382">
        <v>381</v>
      </c>
      <c r="B382">
        <v>88638</v>
      </c>
    </row>
    <row r="383" spans="1:2">
      <c r="A383">
        <v>382</v>
      </c>
      <c r="B383">
        <v>263797</v>
      </c>
    </row>
    <row r="384" spans="1:2">
      <c r="A384">
        <v>383</v>
      </c>
      <c r="B384">
        <v>304389</v>
      </c>
    </row>
    <row r="385" spans="1:2">
      <c r="A385">
        <v>384</v>
      </c>
      <c r="B385">
        <v>825778</v>
      </c>
    </row>
    <row r="386" spans="1:2">
      <c r="A386">
        <v>385</v>
      </c>
      <c r="B386">
        <v>745327</v>
      </c>
    </row>
    <row r="387" spans="1:2">
      <c r="A387">
        <v>386</v>
      </c>
      <c r="B387">
        <v>480642</v>
      </c>
    </row>
    <row r="388" spans="1:2">
      <c r="A388">
        <v>387</v>
      </c>
      <c r="B388">
        <v>364093</v>
      </c>
    </row>
    <row r="389" spans="1:2">
      <c r="A389">
        <v>388</v>
      </c>
      <c r="B389">
        <v>477881</v>
      </c>
    </row>
    <row r="390" spans="1:2">
      <c r="A390">
        <v>389</v>
      </c>
      <c r="B390">
        <v>933471</v>
      </c>
    </row>
    <row r="391" spans="1:2">
      <c r="A391">
        <v>390</v>
      </c>
      <c r="B391">
        <v>548857</v>
      </c>
    </row>
    <row r="392" spans="1:2">
      <c r="A392">
        <v>391</v>
      </c>
      <c r="B392">
        <v>289896</v>
      </c>
    </row>
    <row r="393" spans="1:2">
      <c r="A393">
        <v>392</v>
      </c>
      <c r="B393">
        <v>974611</v>
      </c>
    </row>
    <row r="394" spans="1:2">
      <c r="A394">
        <v>393</v>
      </c>
      <c r="B394">
        <v>260622</v>
      </c>
    </row>
    <row r="395" spans="1:2">
      <c r="A395">
        <v>394</v>
      </c>
      <c r="B395">
        <v>948095</v>
      </c>
    </row>
    <row r="396" spans="1:2">
      <c r="A396">
        <v>395</v>
      </c>
      <c r="B396">
        <v>33418</v>
      </c>
    </row>
    <row r="397" spans="1:2">
      <c r="A397">
        <v>396</v>
      </c>
      <c r="B397">
        <v>385057</v>
      </c>
    </row>
    <row r="398" spans="1:2">
      <c r="A398">
        <v>397</v>
      </c>
      <c r="B398">
        <v>738751</v>
      </c>
    </row>
    <row r="399" spans="1:2">
      <c r="A399">
        <v>398</v>
      </c>
      <c r="B399">
        <v>711613</v>
      </c>
    </row>
    <row r="400" spans="1:2">
      <c r="A400">
        <v>399</v>
      </c>
      <c r="B400">
        <v>118250</v>
      </c>
    </row>
    <row r="401" spans="1:2">
      <c r="A401">
        <v>400</v>
      </c>
      <c r="B401">
        <v>298347</v>
      </c>
    </row>
    <row r="402" spans="1:2">
      <c r="A402">
        <v>401</v>
      </c>
      <c r="B402">
        <v>98562</v>
      </c>
    </row>
    <row r="403" spans="1:2">
      <c r="A403">
        <v>402</v>
      </c>
      <c r="B403">
        <v>601655</v>
      </c>
    </row>
    <row r="404" spans="1:2">
      <c r="A404">
        <v>403</v>
      </c>
      <c r="B404">
        <v>892964</v>
      </c>
    </row>
    <row r="405" spans="1:2">
      <c r="A405">
        <v>404</v>
      </c>
      <c r="B405">
        <v>464406</v>
      </c>
    </row>
    <row r="406" spans="1:2">
      <c r="A406">
        <v>405</v>
      </c>
      <c r="B406">
        <v>33878</v>
      </c>
    </row>
    <row r="407" spans="1:2">
      <c r="A407">
        <v>406</v>
      </c>
      <c r="B407">
        <v>782848</v>
      </c>
    </row>
    <row r="408" spans="1:2">
      <c r="A408">
        <v>407</v>
      </c>
      <c r="B408">
        <v>417965</v>
      </c>
    </row>
    <row r="409" spans="1:2">
      <c r="A409">
        <v>408</v>
      </c>
      <c r="B409">
        <v>599511</v>
      </c>
    </row>
    <row r="410" spans="1:2">
      <c r="A410">
        <v>409</v>
      </c>
      <c r="B410">
        <v>681106</v>
      </c>
    </row>
    <row r="411" spans="1:2">
      <c r="A411">
        <v>410</v>
      </c>
      <c r="B411">
        <v>685177</v>
      </c>
    </row>
    <row r="412" spans="1:2">
      <c r="A412">
        <v>411</v>
      </c>
      <c r="B412">
        <v>6461</v>
      </c>
    </row>
    <row r="413" spans="1:2">
      <c r="A413">
        <v>412</v>
      </c>
      <c r="B413">
        <v>630005</v>
      </c>
    </row>
    <row r="414" spans="1:2">
      <c r="A414">
        <v>413</v>
      </c>
      <c r="B414">
        <v>276384</v>
      </c>
    </row>
    <row r="415" spans="1:2">
      <c r="A415">
        <v>414</v>
      </c>
      <c r="B415">
        <v>473774</v>
      </c>
    </row>
    <row r="416" spans="1:2">
      <c r="A416">
        <v>415</v>
      </c>
      <c r="B416">
        <v>546206</v>
      </c>
    </row>
    <row r="417" spans="1:2">
      <c r="A417">
        <v>416</v>
      </c>
      <c r="B417">
        <v>443538</v>
      </c>
    </row>
    <row r="418" spans="1:2">
      <c r="A418">
        <v>417</v>
      </c>
      <c r="B418">
        <v>683044</v>
      </c>
    </row>
    <row r="419" spans="1:2">
      <c r="A419">
        <v>418</v>
      </c>
      <c r="B419">
        <v>813008</v>
      </c>
    </row>
    <row r="420" spans="1:2">
      <c r="A420">
        <v>419</v>
      </c>
      <c r="B420">
        <v>981132</v>
      </c>
    </row>
    <row r="421" spans="1:2">
      <c r="A421">
        <v>420</v>
      </c>
      <c r="B421">
        <v>142113</v>
      </c>
    </row>
    <row r="422" spans="1:2">
      <c r="A422">
        <v>421</v>
      </c>
      <c r="B422">
        <v>290875</v>
      </c>
    </row>
    <row r="423" spans="1:2">
      <c r="A423">
        <v>422</v>
      </c>
      <c r="B423">
        <v>951995</v>
      </c>
    </row>
    <row r="424" spans="1:2">
      <c r="A424">
        <v>423</v>
      </c>
      <c r="B424">
        <v>995778</v>
      </c>
    </row>
    <row r="425" spans="1:2">
      <c r="A425">
        <v>424</v>
      </c>
      <c r="B425">
        <v>52452</v>
      </c>
    </row>
    <row r="426" spans="1:2">
      <c r="A426">
        <v>425</v>
      </c>
      <c r="B426">
        <v>776636</v>
      </c>
    </row>
    <row r="427" spans="1:2">
      <c r="A427">
        <v>426</v>
      </c>
      <c r="B427">
        <v>556418</v>
      </c>
    </row>
    <row r="428" spans="1:2">
      <c r="A428">
        <v>427</v>
      </c>
      <c r="B428">
        <v>943292</v>
      </c>
    </row>
    <row r="429" spans="1:2">
      <c r="A429">
        <v>428</v>
      </c>
      <c r="B429">
        <v>783809</v>
      </c>
    </row>
    <row r="430" spans="1:2">
      <c r="A430">
        <v>429</v>
      </c>
      <c r="B430">
        <v>804222</v>
      </c>
    </row>
    <row r="431" spans="1:2">
      <c r="A431">
        <v>430</v>
      </c>
      <c r="B431">
        <v>301157</v>
      </c>
    </row>
    <row r="432" spans="1:2">
      <c r="A432">
        <v>431</v>
      </c>
      <c r="B432">
        <v>708255</v>
      </c>
    </row>
    <row r="433" spans="1:2">
      <c r="A433">
        <v>432</v>
      </c>
      <c r="B433">
        <v>388279</v>
      </c>
    </row>
    <row r="434" spans="1:2">
      <c r="A434">
        <v>433</v>
      </c>
      <c r="B434">
        <v>505382</v>
      </c>
    </row>
    <row r="435" spans="1:2">
      <c r="A435">
        <v>434</v>
      </c>
      <c r="B435">
        <v>473960</v>
      </c>
    </row>
    <row r="436" spans="1:2">
      <c r="A436">
        <v>435</v>
      </c>
      <c r="B436">
        <v>118181</v>
      </c>
    </row>
    <row r="437" spans="1:2">
      <c r="A437">
        <v>436</v>
      </c>
      <c r="B437">
        <v>587980</v>
      </c>
    </row>
    <row r="438" spans="1:2">
      <c r="A438">
        <v>437</v>
      </c>
      <c r="B438">
        <v>240329</v>
      </c>
    </row>
    <row r="439" spans="1:2">
      <c r="A439">
        <v>438</v>
      </c>
      <c r="B439">
        <v>831025</v>
      </c>
    </row>
    <row r="440" spans="1:2">
      <c r="A440">
        <v>439</v>
      </c>
      <c r="B440">
        <v>193829</v>
      </c>
    </row>
    <row r="441" spans="1:2">
      <c r="A441">
        <v>440</v>
      </c>
      <c r="B441">
        <v>524133</v>
      </c>
    </row>
    <row r="442" spans="1:2">
      <c r="A442">
        <v>441</v>
      </c>
      <c r="B442">
        <v>347123</v>
      </c>
    </row>
    <row r="443" spans="1:2">
      <c r="A443">
        <v>442</v>
      </c>
      <c r="B443">
        <v>305620</v>
      </c>
    </row>
    <row r="444" spans="1:2">
      <c r="A444">
        <v>443</v>
      </c>
      <c r="B444">
        <v>417501</v>
      </c>
    </row>
    <row r="445" spans="1:2">
      <c r="A445">
        <v>444</v>
      </c>
      <c r="B445">
        <v>366104</v>
      </c>
    </row>
    <row r="446" spans="1:2">
      <c r="A446">
        <v>445</v>
      </c>
      <c r="B446">
        <v>715622</v>
      </c>
    </row>
    <row r="447" spans="1:2">
      <c r="A447">
        <v>446</v>
      </c>
      <c r="B447">
        <v>472242</v>
      </c>
    </row>
    <row r="448" spans="1:2">
      <c r="A448">
        <v>447</v>
      </c>
      <c r="B448">
        <v>46325</v>
      </c>
    </row>
    <row r="449" spans="1:2">
      <c r="A449">
        <v>448</v>
      </c>
      <c r="B449">
        <v>907427</v>
      </c>
    </row>
    <row r="450" spans="1:2">
      <c r="A450">
        <v>449</v>
      </c>
      <c r="B450">
        <v>135558</v>
      </c>
    </row>
    <row r="451" spans="1:2">
      <c r="A451">
        <v>450</v>
      </c>
      <c r="B451">
        <v>648310</v>
      </c>
    </row>
    <row r="452" spans="1:2">
      <c r="A452">
        <v>451</v>
      </c>
      <c r="B452">
        <v>719093</v>
      </c>
    </row>
    <row r="453" spans="1:2">
      <c r="A453">
        <v>452</v>
      </c>
      <c r="B453">
        <v>634136</v>
      </c>
    </row>
    <row r="454" spans="1:2">
      <c r="A454">
        <v>453</v>
      </c>
      <c r="B454">
        <v>172481</v>
      </c>
    </row>
    <row r="455" spans="1:2">
      <c r="A455">
        <v>454</v>
      </c>
      <c r="B455">
        <v>970898</v>
      </c>
    </row>
    <row r="456" spans="1:2">
      <c r="A456">
        <v>455</v>
      </c>
      <c r="B456">
        <v>5111</v>
      </c>
    </row>
    <row r="457" spans="1:2">
      <c r="A457">
        <v>456</v>
      </c>
      <c r="B457">
        <v>549690</v>
      </c>
    </row>
    <row r="458" spans="1:2">
      <c r="A458">
        <v>457</v>
      </c>
      <c r="B458">
        <v>852847</v>
      </c>
    </row>
    <row r="459" spans="1:2">
      <c r="A459">
        <v>458</v>
      </c>
      <c r="B459">
        <v>594540</v>
      </c>
    </row>
    <row r="460" spans="1:2">
      <c r="A460">
        <v>459</v>
      </c>
      <c r="B460">
        <v>860784</v>
      </c>
    </row>
    <row r="461" spans="1:2">
      <c r="A461">
        <v>460</v>
      </c>
      <c r="B461">
        <v>276779</v>
      </c>
    </row>
    <row r="462" spans="1:2">
      <c r="A462">
        <v>461</v>
      </c>
      <c r="B462">
        <v>675452</v>
      </c>
    </row>
    <row r="463" spans="1:2">
      <c r="A463">
        <v>462</v>
      </c>
      <c r="B463">
        <v>84745</v>
      </c>
    </row>
    <row r="464" spans="1:2">
      <c r="A464">
        <v>463</v>
      </c>
      <c r="B464">
        <v>905466</v>
      </c>
    </row>
    <row r="465" spans="1:2">
      <c r="A465">
        <v>464</v>
      </c>
      <c r="B465">
        <v>124639</v>
      </c>
    </row>
    <row r="466" spans="1:2">
      <c r="A466">
        <v>465</v>
      </c>
      <c r="B466">
        <v>757796</v>
      </c>
    </row>
    <row r="467" spans="1:2">
      <c r="A467">
        <v>466</v>
      </c>
      <c r="B467">
        <v>871158</v>
      </c>
    </row>
    <row r="468" spans="1:2">
      <c r="A468">
        <v>467</v>
      </c>
      <c r="B468">
        <v>236626</v>
      </c>
    </row>
    <row r="469" spans="1:2">
      <c r="A469">
        <v>468</v>
      </c>
      <c r="B469">
        <v>195743</v>
      </c>
    </row>
    <row r="470" spans="1:2">
      <c r="A470">
        <v>469</v>
      </c>
      <c r="B470">
        <v>900866</v>
      </c>
    </row>
    <row r="471" spans="1:2">
      <c r="A471">
        <v>470</v>
      </c>
      <c r="B471">
        <v>502735</v>
      </c>
    </row>
    <row r="472" spans="1:2">
      <c r="A472">
        <v>471</v>
      </c>
      <c r="B472">
        <v>458914</v>
      </c>
    </row>
    <row r="473" spans="1:2">
      <c r="A473">
        <v>472</v>
      </c>
      <c r="B473">
        <v>578887</v>
      </c>
    </row>
    <row r="474" spans="1:2">
      <c r="A474">
        <v>473</v>
      </c>
      <c r="B474">
        <v>258359</v>
      </c>
    </row>
    <row r="475" spans="1:2">
      <c r="A475">
        <v>474</v>
      </c>
      <c r="B475">
        <v>77514</v>
      </c>
    </row>
    <row r="476" spans="1:2">
      <c r="A476">
        <v>475</v>
      </c>
      <c r="B476">
        <v>701109</v>
      </c>
    </row>
    <row r="477" spans="1:2">
      <c r="A477">
        <v>476</v>
      </c>
      <c r="B477">
        <v>475487</v>
      </c>
    </row>
    <row r="478" spans="1:2">
      <c r="A478">
        <v>477</v>
      </c>
      <c r="B478">
        <v>41266</v>
      </c>
    </row>
    <row r="479" spans="1:2">
      <c r="A479">
        <v>478</v>
      </c>
      <c r="B479">
        <v>679461</v>
      </c>
    </row>
    <row r="480" spans="1:2">
      <c r="A480">
        <v>479</v>
      </c>
      <c r="B480">
        <v>81232</v>
      </c>
    </row>
    <row r="481" spans="1:2">
      <c r="A481">
        <v>480</v>
      </c>
      <c r="B481">
        <v>934916</v>
      </c>
    </row>
    <row r="482" spans="1:2">
      <c r="A482">
        <v>481</v>
      </c>
      <c r="B482">
        <v>248842</v>
      </c>
    </row>
    <row r="483" spans="1:2">
      <c r="A483">
        <v>482</v>
      </c>
      <c r="B483">
        <v>359558</v>
      </c>
    </row>
    <row r="484" spans="1:2">
      <c r="A484">
        <v>483</v>
      </c>
      <c r="B484">
        <v>182030</v>
      </c>
    </row>
    <row r="485" spans="1:2">
      <c r="A485">
        <v>484</v>
      </c>
      <c r="B485">
        <v>81722</v>
      </c>
    </row>
    <row r="486" spans="1:2">
      <c r="A486">
        <v>485</v>
      </c>
      <c r="B486">
        <v>519649</v>
      </c>
    </row>
    <row r="487" spans="1:2">
      <c r="A487">
        <v>486</v>
      </c>
      <c r="B487">
        <v>908345</v>
      </c>
    </row>
    <row r="488" spans="1:2">
      <c r="A488">
        <v>487</v>
      </c>
      <c r="B488">
        <v>620166</v>
      </c>
    </row>
    <row r="489" spans="1:2">
      <c r="A489">
        <v>488</v>
      </c>
      <c r="B489">
        <v>64891</v>
      </c>
    </row>
    <row r="490" spans="1:2">
      <c r="A490">
        <v>489</v>
      </c>
      <c r="B490">
        <v>370539</v>
      </c>
    </row>
    <row r="491" spans="1:2">
      <c r="A491">
        <v>490</v>
      </c>
      <c r="B491">
        <v>724940</v>
      </c>
    </row>
    <row r="492" spans="1:2">
      <c r="A492">
        <v>491</v>
      </c>
      <c r="B492">
        <v>353581</v>
      </c>
    </row>
    <row r="493" spans="1:2">
      <c r="A493">
        <v>492</v>
      </c>
      <c r="B493">
        <v>590770</v>
      </c>
    </row>
    <row r="494" spans="1:2">
      <c r="A494">
        <v>493</v>
      </c>
      <c r="B494">
        <v>853581</v>
      </c>
    </row>
    <row r="495" spans="1:2">
      <c r="A495">
        <v>494</v>
      </c>
      <c r="B495">
        <v>889100</v>
      </c>
    </row>
    <row r="496" spans="1:2">
      <c r="A496">
        <v>495</v>
      </c>
      <c r="B496">
        <v>284214</v>
      </c>
    </row>
    <row r="497" spans="1:2">
      <c r="A497">
        <v>496</v>
      </c>
      <c r="B497">
        <v>667357</v>
      </c>
    </row>
    <row r="498" spans="1:2">
      <c r="A498">
        <v>497</v>
      </c>
      <c r="B498">
        <v>830145</v>
      </c>
    </row>
    <row r="499" spans="1:2">
      <c r="A499">
        <v>498</v>
      </c>
      <c r="B499">
        <v>855293</v>
      </c>
    </row>
    <row r="500" spans="1:2">
      <c r="A500">
        <v>499</v>
      </c>
      <c r="B500">
        <v>953493</v>
      </c>
    </row>
    <row r="501" spans="1:2">
      <c r="A501">
        <v>500</v>
      </c>
      <c r="B501">
        <v>748541</v>
      </c>
    </row>
    <row r="502" spans="1:2">
      <c r="A502">
        <v>501</v>
      </c>
      <c r="B502">
        <v>262496</v>
      </c>
    </row>
    <row r="503" spans="1:2">
      <c r="A503">
        <v>502</v>
      </c>
      <c r="B503">
        <v>634004</v>
      </c>
    </row>
    <row r="504" spans="1:2">
      <c r="A504">
        <v>503</v>
      </c>
      <c r="B504">
        <v>747181</v>
      </c>
    </row>
    <row r="505" spans="1:2">
      <c r="A505">
        <v>504</v>
      </c>
      <c r="B505">
        <v>124641</v>
      </c>
    </row>
    <row r="506" spans="1:2">
      <c r="A506">
        <v>505</v>
      </c>
      <c r="B506">
        <v>571013</v>
      </c>
    </row>
    <row r="507" spans="1:2">
      <c r="A507">
        <v>506</v>
      </c>
      <c r="B507">
        <v>477331</v>
      </c>
    </row>
    <row r="508" spans="1:2">
      <c r="A508">
        <v>507</v>
      </c>
      <c r="B508">
        <v>624314</v>
      </c>
    </row>
    <row r="509" spans="1:2">
      <c r="A509">
        <v>508</v>
      </c>
      <c r="B509">
        <v>250772</v>
      </c>
    </row>
    <row r="510" spans="1:2">
      <c r="A510">
        <v>509</v>
      </c>
      <c r="B510">
        <v>177727</v>
      </c>
    </row>
    <row r="511" spans="1:2">
      <c r="A511">
        <v>510</v>
      </c>
      <c r="B511">
        <v>414138</v>
      </c>
    </row>
    <row r="512" spans="1:2">
      <c r="A512">
        <v>511</v>
      </c>
      <c r="B512">
        <v>336460</v>
      </c>
    </row>
    <row r="513" spans="1:2">
      <c r="A513">
        <v>512</v>
      </c>
      <c r="B513">
        <v>410893</v>
      </c>
    </row>
    <row r="514" spans="1:2">
      <c r="A514">
        <v>513</v>
      </c>
      <c r="B514">
        <v>116974</v>
      </c>
    </row>
    <row r="515" spans="1:2">
      <c r="A515">
        <v>514</v>
      </c>
      <c r="B515">
        <v>869699</v>
      </c>
    </row>
    <row r="516" spans="1:2">
      <c r="A516">
        <v>515</v>
      </c>
      <c r="B516">
        <v>776762</v>
      </c>
    </row>
    <row r="517" spans="1:2">
      <c r="A517">
        <v>516</v>
      </c>
      <c r="B517">
        <v>469035</v>
      </c>
    </row>
    <row r="518" spans="1:2">
      <c r="A518">
        <v>517</v>
      </c>
      <c r="B518">
        <v>555587</v>
      </c>
    </row>
    <row r="519" spans="1:2">
      <c r="A519">
        <v>518</v>
      </c>
      <c r="B519">
        <v>350310</v>
      </c>
    </row>
    <row r="520" spans="1:2">
      <c r="A520">
        <v>519</v>
      </c>
      <c r="B520">
        <v>796363</v>
      </c>
    </row>
    <row r="521" spans="1:2">
      <c r="A521">
        <v>520</v>
      </c>
      <c r="B521">
        <v>72289</v>
      </c>
    </row>
    <row r="522" spans="1:2">
      <c r="A522">
        <v>521</v>
      </c>
      <c r="B522">
        <v>533745</v>
      </c>
    </row>
    <row r="523" spans="1:2">
      <c r="A523">
        <v>522</v>
      </c>
      <c r="B523">
        <v>426291</v>
      </c>
    </row>
    <row r="524" spans="1:2">
      <c r="A524">
        <v>523</v>
      </c>
      <c r="B524">
        <v>818861</v>
      </c>
    </row>
    <row r="525" spans="1:2">
      <c r="A525">
        <v>524</v>
      </c>
      <c r="B525">
        <v>827150</v>
      </c>
    </row>
    <row r="526" spans="1:2">
      <c r="A526">
        <v>525</v>
      </c>
      <c r="B526">
        <v>198878</v>
      </c>
    </row>
    <row r="527" spans="1:2">
      <c r="A527">
        <v>526</v>
      </c>
      <c r="B527">
        <v>424826</v>
      </c>
    </row>
    <row r="528" spans="1:2">
      <c r="A528">
        <v>527</v>
      </c>
      <c r="B528">
        <v>281038</v>
      </c>
    </row>
    <row r="529" spans="1:2">
      <c r="A529">
        <v>528</v>
      </c>
      <c r="B529">
        <v>401396</v>
      </c>
    </row>
    <row r="530" spans="1:2">
      <c r="A530">
        <v>529</v>
      </c>
      <c r="B530">
        <v>479714</v>
      </c>
    </row>
    <row r="531" spans="1:2">
      <c r="A531">
        <v>530</v>
      </c>
      <c r="B531">
        <v>842828</v>
      </c>
    </row>
    <row r="532" spans="1:2">
      <c r="A532">
        <v>531</v>
      </c>
      <c r="B532">
        <v>115992</v>
      </c>
    </row>
    <row r="533" spans="1:2">
      <c r="A533">
        <v>532</v>
      </c>
      <c r="B533">
        <v>709681</v>
      </c>
    </row>
    <row r="534" spans="1:2">
      <c r="A534">
        <v>533</v>
      </c>
      <c r="B534">
        <v>117694</v>
      </c>
    </row>
    <row r="535" spans="1:2">
      <c r="A535">
        <v>534</v>
      </c>
      <c r="B535">
        <v>974815</v>
      </c>
    </row>
    <row r="536" spans="1:2">
      <c r="A536">
        <v>535</v>
      </c>
      <c r="B536">
        <v>739270</v>
      </c>
    </row>
    <row r="537" spans="1:2">
      <c r="A537">
        <v>536</v>
      </c>
      <c r="B537">
        <v>864590</v>
      </c>
    </row>
    <row r="538" spans="1:2">
      <c r="A538">
        <v>537</v>
      </c>
      <c r="B538">
        <v>621102</v>
      </c>
    </row>
    <row r="539" spans="1:2">
      <c r="A539">
        <v>538</v>
      </c>
      <c r="B539">
        <v>363545</v>
      </c>
    </row>
    <row r="540" spans="1:2">
      <c r="A540">
        <v>539</v>
      </c>
      <c r="B540">
        <v>811873</v>
      </c>
    </row>
    <row r="541" spans="1:2">
      <c r="A541">
        <v>540</v>
      </c>
      <c r="B541">
        <v>999483</v>
      </c>
    </row>
    <row r="542" spans="1:2">
      <c r="A542">
        <v>541</v>
      </c>
      <c r="B542">
        <v>978313</v>
      </c>
    </row>
    <row r="543" spans="1:2">
      <c r="A543">
        <v>542</v>
      </c>
      <c r="B543">
        <v>963339</v>
      </c>
    </row>
    <row r="544" spans="1:2">
      <c r="A544">
        <v>543</v>
      </c>
      <c r="B544">
        <v>703215</v>
      </c>
    </row>
    <row r="545" spans="1:2">
      <c r="A545">
        <v>544</v>
      </c>
      <c r="B545">
        <v>201565</v>
      </c>
    </row>
    <row r="546" spans="1:2">
      <c r="A546">
        <v>545</v>
      </c>
      <c r="B546">
        <v>968974</v>
      </c>
    </row>
    <row r="547" spans="1:2">
      <c r="A547">
        <v>546</v>
      </c>
      <c r="B547">
        <v>184976</v>
      </c>
    </row>
    <row r="548" spans="1:2">
      <c r="A548">
        <v>547</v>
      </c>
      <c r="B548">
        <v>566074</v>
      </c>
    </row>
    <row r="549" spans="1:2">
      <c r="A549">
        <v>548</v>
      </c>
      <c r="B549">
        <v>829112</v>
      </c>
    </row>
    <row r="550" spans="1:2">
      <c r="A550">
        <v>549</v>
      </c>
      <c r="B550">
        <v>768801</v>
      </c>
    </row>
    <row r="551" spans="1:2">
      <c r="A551">
        <v>550</v>
      </c>
      <c r="B551">
        <v>190664</v>
      </c>
    </row>
    <row r="552" spans="1:2">
      <c r="A552">
        <v>551</v>
      </c>
      <c r="B552">
        <v>803568</v>
      </c>
    </row>
    <row r="553" spans="1:2">
      <c r="A553">
        <v>552</v>
      </c>
      <c r="B553">
        <v>18314</v>
      </c>
    </row>
    <row r="554" spans="1:2">
      <c r="A554">
        <v>553</v>
      </c>
      <c r="B554">
        <v>954933</v>
      </c>
    </row>
    <row r="555" spans="1:2">
      <c r="A555">
        <v>554</v>
      </c>
      <c r="B555">
        <v>166674</v>
      </c>
    </row>
    <row r="556" spans="1:2">
      <c r="A556">
        <v>555</v>
      </c>
      <c r="B556">
        <v>496832</v>
      </c>
    </row>
    <row r="557" spans="1:2">
      <c r="A557">
        <v>556</v>
      </c>
      <c r="B557">
        <v>308118</v>
      </c>
    </row>
    <row r="558" spans="1:2">
      <c r="A558">
        <v>557</v>
      </c>
      <c r="B558">
        <v>802646</v>
      </c>
    </row>
    <row r="559" spans="1:2">
      <c r="A559">
        <v>558</v>
      </c>
      <c r="B559">
        <v>24413</v>
      </c>
    </row>
    <row r="560" spans="1:2">
      <c r="A560">
        <v>559</v>
      </c>
      <c r="B560">
        <v>83789</v>
      </c>
    </row>
    <row r="561" spans="1:2">
      <c r="A561">
        <v>560</v>
      </c>
      <c r="B561">
        <v>621268</v>
      </c>
    </row>
    <row r="562" spans="1:2">
      <c r="A562">
        <v>561</v>
      </c>
      <c r="B562">
        <v>117773</v>
      </c>
    </row>
    <row r="563" spans="1:2">
      <c r="A563">
        <v>562</v>
      </c>
      <c r="B563">
        <v>539048</v>
      </c>
    </row>
    <row r="564" spans="1:2">
      <c r="A564">
        <v>563</v>
      </c>
      <c r="B564">
        <v>275289</v>
      </c>
    </row>
    <row r="565" spans="1:2">
      <c r="A565">
        <v>564</v>
      </c>
      <c r="B565">
        <v>143588</v>
      </c>
    </row>
    <row r="566" spans="1:2">
      <c r="A566">
        <v>565</v>
      </c>
      <c r="B566">
        <v>547283</v>
      </c>
    </row>
    <row r="567" spans="1:2">
      <c r="A567">
        <v>566</v>
      </c>
      <c r="B567">
        <v>777296</v>
      </c>
    </row>
    <row r="568" spans="1:2">
      <c r="A568">
        <v>567</v>
      </c>
      <c r="B568">
        <v>191569</v>
      </c>
    </row>
    <row r="569" spans="1:2">
      <c r="A569">
        <v>568</v>
      </c>
      <c r="B569">
        <v>918848</v>
      </c>
    </row>
    <row r="570" spans="1:2">
      <c r="A570">
        <v>569</v>
      </c>
      <c r="B570">
        <v>125917</v>
      </c>
    </row>
    <row r="571" spans="1:2">
      <c r="A571">
        <v>570</v>
      </c>
      <c r="B571">
        <v>312572</v>
      </c>
    </row>
    <row r="572" spans="1:2">
      <c r="A572">
        <v>571</v>
      </c>
      <c r="B572">
        <v>984192</v>
      </c>
    </row>
    <row r="573" spans="1:2">
      <c r="A573">
        <v>572</v>
      </c>
      <c r="B573">
        <v>980644</v>
      </c>
    </row>
    <row r="574" spans="1:2">
      <c r="A574">
        <v>573</v>
      </c>
      <c r="B574">
        <v>549283</v>
      </c>
    </row>
    <row r="575" spans="1:2">
      <c r="A575">
        <v>574</v>
      </c>
      <c r="B575">
        <v>791917</v>
      </c>
    </row>
    <row r="576" spans="1:2">
      <c r="A576">
        <v>575</v>
      </c>
      <c r="B576">
        <v>895393</v>
      </c>
    </row>
    <row r="577" spans="1:2">
      <c r="A577">
        <v>576</v>
      </c>
      <c r="B577">
        <v>121777</v>
      </c>
    </row>
    <row r="578" spans="1:2">
      <c r="A578">
        <v>577</v>
      </c>
      <c r="B578">
        <v>394901</v>
      </c>
    </row>
    <row r="579" spans="1:2">
      <c r="A579">
        <v>578</v>
      </c>
      <c r="B579">
        <v>114894</v>
      </c>
    </row>
    <row r="580" spans="1:2">
      <c r="A580">
        <v>579</v>
      </c>
      <c r="B580">
        <v>949969</v>
      </c>
    </row>
    <row r="581" spans="1:2">
      <c r="A581">
        <v>580</v>
      </c>
      <c r="B581">
        <v>921940</v>
      </c>
    </row>
    <row r="582" spans="1:2">
      <c r="A582">
        <v>581</v>
      </c>
      <c r="B582">
        <v>243667</v>
      </c>
    </row>
    <row r="583" spans="1:2">
      <c r="A583">
        <v>582</v>
      </c>
      <c r="B583">
        <v>179548</v>
      </c>
    </row>
    <row r="584" spans="1:2">
      <c r="A584">
        <v>583</v>
      </c>
      <c r="B584">
        <v>269064</v>
      </c>
    </row>
    <row r="585" spans="1:2">
      <c r="A585">
        <v>584</v>
      </c>
      <c r="B585">
        <v>573315</v>
      </c>
    </row>
    <row r="586" spans="1:2">
      <c r="A586">
        <v>585</v>
      </c>
      <c r="B586">
        <v>841543</v>
      </c>
    </row>
    <row r="587" spans="1:2">
      <c r="A587">
        <v>586</v>
      </c>
      <c r="B587">
        <v>642533</v>
      </c>
    </row>
    <row r="588" spans="1:2">
      <c r="A588">
        <v>587</v>
      </c>
      <c r="B588">
        <v>7252</v>
      </c>
    </row>
    <row r="589" spans="1:2">
      <c r="A589">
        <v>588</v>
      </c>
      <c r="B589">
        <v>399627</v>
      </c>
    </row>
    <row r="590" spans="1:2">
      <c r="A590">
        <v>589</v>
      </c>
      <c r="B590">
        <v>143913</v>
      </c>
    </row>
    <row r="591" spans="1:2">
      <c r="A591">
        <v>590</v>
      </c>
      <c r="B591">
        <v>959612</v>
      </c>
    </row>
    <row r="592" spans="1:2">
      <c r="A592">
        <v>591</v>
      </c>
      <c r="B592">
        <v>672465</v>
      </c>
    </row>
    <row r="593" spans="1:2">
      <c r="A593">
        <v>592</v>
      </c>
      <c r="B593">
        <v>555441</v>
      </c>
    </row>
    <row r="594" spans="1:2">
      <c r="A594">
        <v>593</v>
      </c>
      <c r="B594">
        <v>554970</v>
      </c>
    </row>
    <row r="595" spans="1:2">
      <c r="A595">
        <v>594</v>
      </c>
      <c r="B595">
        <v>966495</v>
      </c>
    </row>
    <row r="596" spans="1:2">
      <c r="A596">
        <v>595</v>
      </c>
      <c r="B596">
        <v>999067</v>
      </c>
    </row>
    <row r="597" spans="1:2">
      <c r="A597">
        <v>596</v>
      </c>
      <c r="B597">
        <v>255085</v>
      </c>
    </row>
    <row r="598" spans="1:2">
      <c r="A598">
        <v>597</v>
      </c>
      <c r="B598">
        <v>259132</v>
      </c>
    </row>
    <row r="599" spans="1:2">
      <c r="A599">
        <v>598</v>
      </c>
      <c r="B599">
        <v>770977</v>
      </c>
    </row>
    <row r="600" spans="1:2">
      <c r="A600">
        <v>599</v>
      </c>
      <c r="B600">
        <v>58624</v>
      </c>
    </row>
    <row r="601" spans="1:2">
      <c r="A601">
        <v>600</v>
      </c>
      <c r="B601">
        <v>657825</v>
      </c>
    </row>
    <row r="602" spans="1:2">
      <c r="A602">
        <v>601</v>
      </c>
      <c r="B602">
        <v>539208</v>
      </c>
    </row>
    <row r="603" spans="1:2">
      <c r="A603">
        <v>602</v>
      </c>
      <c r="B603">
        <v>41417</v>
      </c>
    </row>
    <row r="604" spans="1:2">
      <c r="A604">
        <v>603</v>
      </c>
      <c r="B604">
        <v>489453</v>
      </c>
    </row>
    <row r="605" spans="1:2">
      <c r="A605">
        <v>604</v>
      </c>
      <c r="B605">
        <v>151435</v>
      </c>
    </row>
    <row r="606" spans="1:2">
      <c r="A606">
        <v>605</v>
      </c>
      <c r="B606">
        <v>913347</v>
      </c>
    </row>
    <row r="607" spans="1:2">
      <c r="A607">
        <v>606</v>
      </c>
      <c r="B607">
        <v>989821</v>
      </c>
    </row>
    <row r="608" spans="1:2">
      <c r="A608">
        <v>607</v>
      </c>
      <c r="B608">
        <v>750756</v>
      </c>
    </row>
    <row r="609" spans="1:2">
      <c r="A609">
        <v>608</v>
      </c>
      <c r="B609">
        <v>611499</v>
      </c>
    </row>
    <row r="610" spans="1:2">
      <c r="A610">
        <v>609</v>
      </c>
      <c r="B610">
        <v>617667</v>
      </c>
    </row>
    <row r="611" spans="1:2">
      <c r="A611">
        <v>610</v>
      </c>
      <c r="B611">
        <v>577612</v>
      </c>
    </row>
    <row r="612" spans="1:2">
      <c r="A612">
        <v>611</v>
      </c>
      <c r="B612">
        <v>819823</v>
      </c>
    </row>
    <row r="613" spans="1:2">
      <c r="A613">
        <v>612</v>
      </c>
      <c r="B613">
        <v>508200</v>
      </c>
    </row>
    <row r="614" spans="1:2">
      <c r="A614">
        <v>613</v>
      </c>
      <c r="B614">
        <v>859463</v>
      </c>
    </row>
    <row r="615" spans="1:2">
      <c r="A615">
        <v>614</v>
      </c>
      <c r="B615">
        <v>537799</v>
      </c>
    </row>
    <row r="616" spans="1:2">
      <c r="A616">
        <v>615</v>
      </c>
      <c r="B616">
        <v>344291</v>
      </c>
    </row>
    <row r="617" spans="1:2">
      <c r="A617">
        <v>616</v>
      </c>
      <c r="B617">
        <v>933042</v>
      </c>
    </row>
    <row r="618" spans="1:2">
      <c r="A618">
        <v>617</v>
      </c>
      <c r="B618">
        <v>626928</v>
      </c>
    </row>
    <row r="619" spans="1:2">
      <c r="A619">
        <v>618</v>
      </c>
      <c r="B619">
        <v>33116</v>
      </c>
    </row>
    <row r="620" spans="1:2">
      <c r="A620">
        <v>619</v>
      </c>
      <c r="B620">
        <v>47933</v>
      </c>
    </row>
    <row r="621" spans="1:2">
      <c r="A621">
        <v>620</v>
      </c>
      <c r="B621">
        <v>644631</v>
      </c>
    </row>
    <row r="622" spans="1:2">
      <c r="A622">
        <v>621</v>
      </c>
      <c r="B622">
        <v>703848</v>
      </c>
    </row>
    <row r="623" spans="1:2">
      <c r="A623">
        <v>622</v>
      </c>
      <c r="B623">
        <v>573978</v>
      </c>
    </row>
    <row r="624" spans="1:2">
      <c r="A624">
        <v>623</v>
      </c>
      <c r="B624">
        <v>870166</v>
      </c>
    </row>
    <row r="625" spans="1:2">
      <c r="A625">
        <v>624</v>
      </c>
      <c r="B625">
        <v>487860</v>
      </c>
    </row>
    <row r="626" spans="1:2">
      <c r="A626">
        <v>625</v>
      </c>
      <c r="B626">
        <v>572185</v>
      </c>
    </row>
    <row r="627" spans="1:2">
      <c r="A627">
        <v>626</v>
      </c>
      <c r="B627">
        <v>210006</v>
      </c>
    </row>
    <row r="628" spans="1:2">
      <c r="A628">
        <v>627</v>
      </c>
      <c r="B628">
        <v>552659</v>
      </c>
    </row>
    <row r="629" spans="1:2">
      <c r="A629">
        <v>628</v>
      </c>
      <c r="B629">
        <v>932330</v>
      </c>
    </row>
    <row r="630" spans="1:2">
      <c r="A630">
        <v>629</v>
      </c>
      <c r="B630">
        <v>430901</v>
      </c>
    </row>
    <row r="631" spans="1:2">
      <c r="A631">
        <v>630</v>
      </c>
      <c r="B631">
        <v>388875</v>
      </c>
    </row>
    <row r="632" spans="1:2">
      <c r="A632">
        <v>631</v>
      </c>
      <c r="B632">
        <v>308618</v>
      </c>
    </row>
    <row r="633" spans="1:2">
      <c r="A633">
        <v>632</v>
      </c>
      <c r="B633">
        <v>673123</v>
      </c>
    </row>
    <row r="634" spans="1:2">
      <c r="A634">
        <v>633</v>
      </c>
      <c r="B634">
        <v>532254</v>
      </c>
    </row>
    <row r="635" spans="1:2">
      <c r="A635">
        <v>634</v>
      </c>
      <c r="B635">
        <v>195979</v>
      </c>
    </row>
    <row r="636" spans="1:2">
      <c r="A636">
        <v>635</v>
      </c>
      <c r="B636">
        <v>308329</v>
      </c>
    </row>
    <row r="637" spans="1:2">
      <c r="A637">
        <v>636</v>
      </c>
      <c r="B637">
        <v>118914</v>
      </c>
    </row>
    <row r="638" spans="1:2">
      <c r="A638">
        <v>637</v>
      </c>
      <c r="B638">
        <v>86206</v>
      </c>
    </row>
    <row r="639" spans="1:2">
      <c r="A639">
        <v>638</v>
      </c>
      <c r="B639">
        <v>116802</v>
      </c>
    </row>
    <row r="640" spans="1:2">
      <c r="A640">
        <v>639</v>
      </c>
      <c r="B640">
        <v>375831</v>
      </c>
    </row>
    <row r="641" spans="1:2">
      <c r="A641">
        <v>640</v>
      </c>
      <c r="B641">
        <v>826007</v>
      </c>
    </row>
    <row r="642" spans="1:2">
      <c r="A642">
        <v>641</v>
      </c>
      <c r="B642">
        <v>138309</v>
      </c>
    </row>
    <row r="643" spans="1:2">
      <c r="A643">
        <v>642</v>
      </c>
      <c r="B643">
        <v>305229</v>
      </c>
    </row>
    <row r="644" spans="1:2">
      <c r="A644">
        <v>643</v>
      </c>
      <c r="B644">
        <v>160867</v>
      </c>
    </row>
    <row r="645" spans="1:2">
      <c r="A645">
        <v>644</v>
      </c>
      <c r="B645">
        <v>503689</v>
      </c>
    </row>
    <row r="646" spans="1:2">
      <c r="A646">
        <v>645</v>
      </c>
      <c r="B646">
        <v>474269</v>
      </c>
    </row>
    <row r="647" spans="1:2">
      <c r="A647">
        <v>646</v>
      </c>
      <c r="B647">
        <v>10554</v>
      </c>
    </row>
    <row r="648" spans="1:2">
      <c r="A648">
        <v>647</v>
      </c>
      <c r="B648">
        <v>663816</v>
      </c>
    </row>
    <row r="649" spans="1:2">
      <c r="A649">
        <v>648</v>
      </c>
      <c r="B649">
        <v>65210</v>
      </c>
    </row>
    <row r="650" spans="1:2">
      <c r="A650">
        <v>649</v>
      </c>
      <c r="B650">
        <v>893678</v>
      </c>
    </row>
    <row r="651" spans="1:2">
      <c r="A651">
        <v>650</v>
      </c>
      <c r="B651">
        <v>422314</v>
      </c>
    </row>
    <row r="652" spans="1:2">
      <c r="A652">
        <v>651</v>
      </c>
      <c r="B652">
        <v>442883</v>
      </c>
    </row>
    <row r="653" spans="1:2">
      <c r="A653">
        <v>652</v>
      </c>
      <c r="B653">
        <v>340236</v>
      </c>
    </row>
    <row r="654" spans="1:2">
      <c r="A654">
        <v>653</v>
      </c>
      <c r="B654">
        <v>460795</v>
      </c>
    </row>
    <row r="655" spans="1:2">
      <c r="A655">
        <v>654</v>
      </c>
      <c r="B655">
        <v>135772</v>
      </c>
    </row>
    <row r="656" spans="1:2">
      <c r="A656">
        <v>655</v>
      </c>
      <c r="B656">
        <v>959917</v>
      </c>
    </row>
    <row r="657" spans="1:2">
      <c r="A657">
        <v>656</v>
      </c>
      <c r="B657">
        <v>956998</v>
      </c>
    </row>
    <row r="658" spans="1:2">
      <c r="A658">
        <v>657</v>
      </c>
      <c r="B658">
        <v>800820</v>
      </c>
    </row>
    <row r="659" spans="1:2">
      <c r="A659">
        <v>658</v>
      </c>
      <c r="B659">
        <v>427101</v>
      </c>
    </row>
    <row r="660" spans="1:2">
      <c r="A660">
        <v>659</v>
      </c>
      <c r="B660">
        <v>278098</v>
      </c>
    </row>
    <row r="661" spans="1:2">
      <c r="A661">
        <v>660</v>
      </c>
      <c r="B661">
        <v>239734</v>
      </c>
    </row>
    <row r="662" spans="1:2">
      <c r="A662">
        <v>661</v>
      </c>
      <c r="B662">
        <v>698866</v>
      </c>
    </row>
    <row r="663" spans="1:2">
      <c r="A663">
        <v>662</v>
      </c>
      <c r="B663">
        <v>871973</v>
      </c>
    </row>
    <row r="664" spans="1:2">
      <c r="A664">
        <v>663</v>
      </c>
      <c r="B664">
        <v>489256</v>
      </c>
    </row>
    <row r="665" spans="1:2">
      <c r="A665">
        <v>664</v>
      </c>
      <c r="B665">
        <v>303368</v>
      </c>
    </row>
    <row r="666" spans="1:2">
      <c r="A666">
        <v>665</v>
      </c>
      <c r="B666">
        <v>134546</v>
      </c>
    </row>
    <row r="667" spans="1:2">
      <c r="A667">
        <v>666</v>
      </c>
      <c r="B667">
        <v>627597</v>
      </c>
    </row>
    <row r="668" spans="1:2">
      <c r="A668">
        <v>667</v>
      </c>
      <c r="B668">
        <v>203911</v>
      </c>
    </row>
    <row r="669" spans="1:2">
      <c r="A669">
        <v>668</v>
      </c>
      <c r="B669">
        <v>84361</v>
      </c>
    </row>
    <row r="670" spans="1:2">
      <c r="A670">
        <v>669</v>
      </c>
      <c r="B670">
        <v>556237</v>
      </c>
    </row>
    <row r="671" spans="1:2">
      <c r="A671">
        <v>670</v>
      </c>
      <c r="B671">
        <v>268265</v>
      </c>
    </row>
    <row r="672" spans="1:2">
      <c r="A672">
        <v>671</v>
      </c>
      <c r="B672">
        <v>66465</v>
      </c>
    </row>
    <row r="673" spans="1:2">
      <c r="A673">
        <v>672</v>
      </c>
      <c r="B673">
        <v>322651</v>
      </c>
    </row>
    <row r="674" spans="1:2">
      <c r="A674">
        <v>673</v>
      </c>
      <c r="B674">
        <v>307701</v>
      </c>
    </row>
    <row r="675" spans="1:2">
      <c r="A675">
        <v>674</v>
      </c>
      <c r="B675">
        <v>264015</v>
      </c>
    </row>
    <row r="676" spans="1:2">
      <c r="A676">
        <v>675</v>
      </c>
      <c r="B676">
        <v>643223</v>
      </c>
    </row>
    <row r="677" spans="1:2">
      <c r="A677">
        <v>676</v>
      </c>
      <c r="B677">
        <v>736185</v>
      </c>
    </row>
    <row r="678" spans="1:2">
      <c r="A678">
        <v>677</v>
      </c>
      <c r="B678">
        <v>778642</v>
      </c>
    </row>
    <row r="679" spans="1:2">
      <c r="A679">
        <v>678</v>
      </c>
      <c r="B679">
        <v>523615</v>
      </c>
    </row>
    <row r="680" spans="1:2">
      <c r="A680">
        <v>679</v>
      </c>
      <c r="B680">
        <v>12754</v>
      </c>
    </row>
    <row r="681" spans="1:2">
      <c r="A681">
        <v>680</v>
      </c>
      <c r="B681">
        <v>931975</v>
      </c>
    </row>
    <row r="682" spans="1:2">
      <c r="A682">
        <v>681</v>
      </c>
      <c r="B682">
        <v>790083</v>
      </c>
    </row>
    <row r="683" spans="1:2">
      <c r="A683">
        <v>682</v>
      </c>
      <c r="B683">
        <v>33193</v>
      </c>
    </row>
    <row r="684" spans="1:2">
      <c r="A684">
        <v>683</v>
      </c>
      <c r="B684">
        <v>198452</v>
      </c>
    </row>
    <row r="685" spans="1:2">
      <c r="A685">
        <v>684</v>
      </c>
      <c r="B685">
        <v>368072</v>
      </c>
    </row>
    <row r="686" spans="1:2">
      <c r="A686">
        <v>685</v>
      </c>
      <c r="B686">
        <v>525477</v>
      </c>
    </row>
    <row r="687" spans="1:2">
      <c r="A687">
        <v>686</v>
      </c>
      <c r="B687">
        <v>791437</v>
      </c>
    </row>
    <row r="688" spans="1:2">
      <c r="A688">
        <v>687</v>
      </c>
      <c r="B688">
        <v>567414</v>
      </c>
    </row>
    <row r="689" spans="1:2">
      <c r="A689">
        <v>688</v>
      </c>
      <c r="B689">
        <v>686962</v>
      </c>
    </row>
    <row r="690" spans="1:2">
      <c r="A690">
        <v>689</v>
      </c>
      <c r="B690">
        <v>770049</v>
      </c>
    </row>
    <row r="691" spans="1:2">
      <c r="A691">
        <v>690</v>
      </c>
      <c r="B691">
        <v>650026</v>
      </c>
    </row>
    <row r="692" spans="1:2">
      <c r="A692">
        <v>691</v>
      </c>
      <c r="B692">
        <v>677788</v>
      </c>
    </row>
    <row r="693" spans="1:2">
      <c r="A693">
        <v>692</v>
      </c>
      <c r="B693">
        <v>96726</v>
      </c>
    </row>
    <row r="694" spans="1:2">
      <c r="A694">
        <v>693</v>
      </c>
      <c r="B694">
        <v>475146</v>
      </c>
    </row>
    <row r="695" spans="1:2">
      <c r="A695">
        <v>694</v>
      </c>
      <c r="B695">
        <v>644255</v>
      </c>
    </row>
    <row r="696" spans="1:2">
      <c r="A696">
        <v>695</v>
      </c>
      <c r="B696">
        <v>593411</v>
      </c>
    </row>
    <row r="697" spans="1:2">
      <c r="A697">
        <v>696</v>
      </c>
      <c r="B697">
        <v>619910</v>
      </c>
    </row>
    <row r="698" spans="1:2">
      <c r="A698">
        <v>697</v>
      </c>
      <c r="B698">
        <v>146738</v>
      </c>
    </row>
    <row r="699" spans="1:2">
      <c r="A699">
        <v>698</v>
      </c>
      <c r="B699">
        <v>37032</v>
      </c>
    </row>
    <row r="700" spans="1:2">
      <c r="A700">
        <v>699</v>
      </c>
      <c r="B700">
        <v>840148</v>
      </c>
    </row>
    <row r="701" spans="1:2">
      <c r="A701">
        <v>700</v>
      </c>
      <c r="B701">
        <v>258161</v>
      </c>
    </row>
    <row r="702" spans="1:2">
      <c r="A702">
        <v>701</v>
      </c>
      <c r="B702">
        <v>797954</v>
      </c>
    </row>
    <row r="703" spans="1:2">
      <c r="A703">
        <v>702</v>
      </c>
      <c r="B703">
        <v>620398</v>
      </c>
    </row>
    <row r="704" spans="1:2">
      <c r="A704">
        <v>703</v>
      </c>
      <c r="B704">
        <v>993845</v>
      </c>
    </row>
    <row r="705" spans="1:2">
      <c r="A705">
        <v>704</v>
      </c>
      <c r="B705">
        <v>141672</v>
      </c>
    </row>
    <row r="706" spans="1:2">
      <c r="A706">
        <v>705</v>
      </c>
      <c r="B706">
        <v>336912</v>
      </c>
    </row>
    <row r="707" spans="1:2">
      <c r="A707">
        <v>706</v>
      </c>
      <c r="B707">
        <v>91349</v>
      </c>
    </row>
    <row r="708" spans="1:2">
      <c r="A708">
        <v>707</v>
      </c>
      <c r="B708">
        <v>774309</v>
      </c>
    </row>
    <row r="709" spans="1:2">
      <c r="A709">
        <v>708</v>
      </c>
      <c r="B709">
        <v>950390</v>
      </c>
    </row>
    <row r="710" spans="1:2">
      <c r="A710">
        <v>709</v>
      </c>
      <c r="B710">
        <v>809460</v>
      </c>
    </row>
    <row r="711" spans="1:2">
      <c r="A711">
        <v>710</v>
      </c>
      <c r="B711">
        <v>875165</v>
      </c>
    </row>
    <row r="712" spans="1:2">
      <c r="A712">
        <v>711</v>
      </c>
      <c r="B712">
        <v>765186</v>
      </c>
    </row>
    <row r="713" spans="1:2">
      <c r="A713">
        <v>712</v>
      </c>
      <c r="B713">
        <v>595188</v>
      </c>
    </row>
    <row r="714" spans="1:2">
      <c r="A714">
        <v>713</v>
      </c>
      <c r="B714">
        <v>115609</v>
      </c>
    </row>
    <row r="715" spans="1:2">
      <c r="A715">
        <v>714</v>
      </c>
      <c r="B715">
        <v>49272</v>
      </c>
    </row>
    <row r="716" spans="1:2">
      <c r="A716">
        <v>715</v>
      </c>
      <c r="B716">
        <v>85292</v>
      </c>
    </row>
    <row r="717" spans="1:2">
      <c r="A717">
        <v>716</v>
      </c>
      <c r="B717">
        <v>226803</v>
      </c>
    </row>
    <row r="718" spans="1:2">
      <c r="A718">
        <v>717</v>
      </c>
      <c r="B718">
        <v>901132</v>
      </c>
    </row>
    <row r="719" spans="1:2">
      <c r="A719">
        <v>718</v>
      </c>
      <c r="B719">
        <v>587421</v>
      </c>
    </row>
    <row r="720" spans="1:2">
      <c r="A720">
        <v>719</v>
      </c>
      <c r="B720">
        <v>69459</v>
      </c>
    </row>
    <row r="721" spans="1:2">
      <c r="A721">
        <v>720</v>
      </c>
      <c r="B721">
        <v>970659</v>
      </c>
    </row>
    <row r="722" spans="1:2">
      <c r="A722">
        <v>721</v>
      </c>
      <c r="B722">
        <v>968149</v>
      </c>
    </row>
    <row r="723" spans="1:2">
      <c r="A723">
        <v>722</v>
      </c>
      <c r="B723">
        <v>745528</v>
      </c>
    </row>
    <row r="724" spans="1:2">
      <c r="A724">
        <v>723</v>
      </c>
      <c r="B724">
        <v>679977</v>
      </c>
    </row>
    <row r="725" spans="1:2">
      <c r="A725">
        <v>724</v>
      </c>
      <c r="B725">
        <v>725371</v>
      </c>
    </row>
    <row r="726" spans="1:2">
      <c r="A726">
        <v>725</v>
      </c>
      <c r="B726">
        <v>505014</v>
      </c>
    </row>
    <row r="727" spans="1:2">
      <c r="A727">
        <v>726</v>
      </c>
      <c r="B727">
        <v>620164</v>
      </c>
    </row>
    <row r="728" spans="1:2">
      <c r="A728">
        <v>727</v>
      </c>
      <c r="B728">
        <v>397699</v>
      </c>
    </row>
    <row r="729" spans="1:2">
      <c r="A729">
        <v>728</v>
      </c>
      <c r="B729">
        <v>996570</v>
      </c>
    </row>
    <row r="730" spans="1:2">
      <c r="A730">
        <v>729</v>
      </c>
      <c r="B730">
        <v>998340</v>
      </c>
    </row>
    <row r="731" spans="1:2">
      <c r="A731">
        <v>730</v>
      </c>
      <c r="B731">
        <v>56837</v>
      </c>
    </row>
    <row r="732" spans="1:2">
      <c r="A732">
        <v>731</v>
      </c>
      <c r="B732">
        <v>291959</v>
      </c>
    </row>
    <row r="733" spans="1:2">
      <c r="A733">
        <v>732</v>
      </c>
      <c r="B733">
        <v>156212</v>
      </c>
    </row>
    <row r="734" spans="1:2">
      <c r="A734">
        <v>733</v>
      </c>
      <c r="B734">
        <v>847224</v>
      </c>
    </row>
    <row r="735" spans="1:2">
      <c r="A735">
        <v>734</v>
      </c>
      <c r="B735">
        <v>79262</v>
      </c>
    </row>
    <row r="736" spans="1:2">
      <c r="A736">
        <v>735</v>
      </c>
      <c r="B736">
        <v>381345</v>
      </c>
    </row>
    <row r="737" spans="1:2">
      <c r="A737">
        <v>736</v>
      </c>
      <c r="B737">
        <v>529071</v>
      </c>
    </row>
    <row r="738" spans="1:2">
      <c r="A738">
        <v>737</v>
      </c>
      <c r="B738">
        <v>144938</v>
      </c>
    </row>
    <row r="739" spans="1:2">
      <c r="A739">
        <v>738</v>
      </c>
      <c r="B739">
        <v>937323</v>
      </c>
    </row>
    <row r="740" spans="1:2">
      <c r="A740">
        <v>739</v>
      </c>
      <c r="B740">
        <v>609560</v>
      </c>
    </row>
    <row r="741" spans="1:2">
      <c r="A741">
        <v>740</v>
      </c>
      <c r="B741">
        <v>961576</v>
      </c>
    </row>
    <row r="742" spans="1:2">
      <c r="A742">
        <v>741</v>
      </c>
      <c r="B742">
        <v>291670</v>
      </c>
    </row>
    <row r="743" spans="1:2">
      <c r="A743">
        <v>742</v>
      </c>
      <c r="B743">
        <v>489305</v>
      </c>
    </row>
    <row r="744" spans="1:2">
      <c r="A744">
        <v>743</v>
      </c>
      <c r="B744">
        <v>462688</v>
      </c>
    </row>
    <row r="745" spans="1:2">
      <c r="A745">
        <v>744</v>
      </c>
      <c r="B745">
        <v>269150</v>
      </c>
    </row>
    <row r="746" spans="1:2">
      <c r="A746">
        <v>745</v>
      </c>
      <c r="B746">
        <v>398055</v>
      </c>
    </row>
    <row r="747" spans="1:2">
      <c r="A747">
        <v>746</v>
      </c>
      <c r="B747">
        <v>489844</v>
      </c>
    </row>
    <row r="748" spans="1:2">
      <c r="A748">
        <v>747</v>
      </c>
      <c r="B748">
        <v>207314</v>
      </c>
    </row>
    <row r="749" spans="1:2">
      <c r="A749">
        <v>748</v>
      </c>
      <c r="B749">
        <v>397983</v>
      </c>
    </row>
    <row r="750" spans="1:2">
      <c r="A750">
        <v>749</v>
      </c>
      <c r="B750">
        <v>231211</v>
      </c>
    </row>
    <row r="751" spans="1:2">
      <c r="A751">
        <v>750</v>
      </c>
      <c r="B751">
        <v>491783</v>
      </c>
    </row>
    <row r="752" spans="1:2">
      <c r="A752">
        <v>751</v>
      </c>
      <c r="B752">
        <v>955251</v>
      </c>
    </row>
    <row r="753" spans="1:2">
      <c r="A753">
        <v>752</v>
      </c>
      <c r="B753">
        <v>491051</v>
      </c>
    </row>
    <row r="754" spans="1:2">
      <c r="A754">
        <v>753</v>
      </c>
      <c r="B754">
        <v>436729</v>
      </c>
    </row>
    <row r="755" spans="1:2">
      <c r="A755">
        <v>754</v>
      </c>
      <c r="B755">
        <v>825401</v>
      </c>
    </row>
    <row r="756" spans="1:2">
      <c r="A756">
        <v>755</v>
      </c>
      <c r="B756">
        <v>845392</v>
      </c>
    </row>
    <row r="757" spans="1:2">
      <c r="A757">
        <v>756</v>
      </c>
      <c r="B757">
        <v>129706</v>
      </c>
    </row>
    <row r="758" spans="1:2">
      <c r="A758">
        <v>757</v>
      </c>
      <c r="B758">
        <v>927377</v>
      </c>
    </row>
    <row r="759" spans="1:2">
      <c r="A759">
        <v>758</v>
      </c>
      <c r="B759">
        <v>246403</v>
      </c>
    </row>
    <row r="760" spans="1:2">
      <c r="A760">
        <v>759</v>
      </c>
      <c r="B760">
        <v>982092</v>
      </c>
    </row>
    <row r="761" spans="1:2">
      <c r="A761">
        <v>760</v>
      </c>
      <c r="B761">
        <v>785450</v>
      </c>
    </row>
    <row r="762" spans="1:2">
      <c r="A762">
        <v>761</v>
      </c>
      <c r="B762">
        <v>59371</v>
      </c>
    </row>
    <row r="763" spans="1:2">
      <c r="A763">
        <v>762</v>
      </c>
      <c r="B763">
        <v>283870</v>
      </c>
    </row>
    <row r="764" spans="1:2">
      <c r="A764">
        <v>763</v>
      </c>
      <c r="B764">
        <v>916960</v>
      </c>
    </row>
    <row r="765" spans="1:2">
      <c r="A765">
        <v>764</v>
      </c>
      <c r="B765">
        <v>582219</v>
      </c>
    </row>
    <row r="766" spans="1:2">
      <c r="A766">
        <v>765</v>
      </c>
      <c r="B766">
        <v>333830</v>
      </c>
    </row>
    <row r="767" spans="1:2">
      <c r="A767">
        <v>766</v>
      </c>
      <c r="B767">
        <v>474534</v>
      </c>
    </row>
    <row r="768" spans="1:2">
      <c r="A768">
        <v>767</v>
      </c>
      <c r="B768">
        <v>40892</v>
      </c>
    </row>
    <row r="769" spans="1:2">
      <c r="A769">
        <v>768</v>
      </c>
      <c r="B769">
        <v>311730</v>
      </c>
    </row>
    <row r="770" spans="1:2">
      <c r="A770">
        <v>769</v>
      </c>
      <c r="B770">
        <v>321181</v>
      </c>
    </row>
    <row r="771" spans="1:2">
      <c r="A771">
        <v>770</v>
      </c>
      <c r="B771">
        <v>287521</v>
      </c>
    </row>
    <row r="772" spans="1:2">
      <c r="A772">
        <v>771</v>
      </c>
      <c r="B772">
        <v>919673</v>
      </c>
    </row>
    <row r="773" spans="1:2">
      <c r="A773">
        <v>772</v>
      </c>
      <c r="B773">
        <v>892052</v>
      </c>
    </row>
    <row r="774" spans="1:2">
      <c r="A774">
        <v>773</v>
      </c>
      <c r="B774">
        <v>691532</v>
      </c>
    </row>
    <row r="775" spans="1:2">
      <c r="A775">
        <v>774</v>
      </c>
      <c r="B775">
        <v>702152</v>
      </c>
    </row>
    <row r="776" spans="1:2">
      <c r="A776">
        <v>775</v>
      </c>
      <c r="B776">
        <v>303657</v>
      </c>
    </row>
    <row r="777" spans="1:2">
      <c r="A777">
        <v>776</v>
      </c>
      <c r="B777">
        <v>783100</v>
      </c>
    </row>
    <row r="778" spans="1:2">
      <c r="A778">
        <v>777</v>
      </c>
      <c r="B778">
        <v>161907</v>
      </c>
    </row>
    <row r="779" spans="1:2">
      <c r="A779">
        <v>778</v>
      </c>
      <c r="B779">
        <v>485076</v>
      </c>
    </row>
    <row r="780" spans="1:2">
      <c r="A780">
        <v>779</v>
      </c>
      <c r="B780">
        <v>147371</v>
      </c>
    </row>
    <row r="781" spans="1:2">
      <c r="A781">
        <v>780</v>
      </c>
      <c r="B781">
        <v>50949</v>
      </c>
    </row>
    <row r="782" spans="1:2">
      <c r="A782">
        <v>781</v>
      </c>
      <c r="B782">
        <v>348821</v>
      </c>
    </row>
    <row r="783" spans="1:2">
      <c r="A783">
        <v>782</v>
      </c>
      <c r="B783">
        <v>501163</v>
      </c>
    </row>
    <row r="784" spans="1:2">
      <c r="A784">
        <v>783</v>
      </c>
      <c r="B784">
        <v>5836</v>
      </c>
    </row>
    <row r="785" spans="1:2">
      <c r="A785">
        <v>784</v>
      </c>
      <c r="B785">
        <v>40230</v>
      </c>
    </row>
    <row r="786" spans="1:2">
      <c r="A786">
        <v>785</v>
      </c>
      <c r="B786">
        <v>368714</v>
      </c>
    </row>
    <row r="787" spans="1:2">
      <c r="A787">
        <v>786</v>
      </c>
      <c r="B787">
        <v>160764</v>
      </c>
    </row>
    <row r="788" spans="1:2">
      <c r="A788">
        <v>787</v>
      </c>
      <c r="B788">
        <v>861340</v>
      </c>
    </row>
    <row r="789" spans="1:2">
      <c r="A789">
        <v>788</v>
      </c>
      <c r="B789">
        <v>488378</v>
      </c>
    </row>
    <row r="790" spans="1:2">
      <c r="A790">
        <v>789</v>
      </c>
      <c r="B790">
        <v>822330</v>
      </c>
    </row>
    <row r="791" spans="1:2">
      <c r="A791">
        <v>790</v>
      </c>
      <c r="B791">
        <v>580622</v>
      </c>
    </row>
    <row r="792" spans="1:2">
      <c r="A792">
        <v>791</v>
      </c>
      <c r="B792">
        <v>569232</v>
      </c>
    </row>
    <row r="793" spans="1:2">
      <c r="A793">
        <v>792</v>
      </c>
      <c r="B793">
        <v>546410</v>
      </c>
    </row>
    <row r="794" spans="1:2">
      <c r="A794">
        <v>793</v>
      </c>
      <c r="B794">
        <v>748688</v>
      </c>
    </row>
    <row r="795" spans="1:2">
      <c r="A795">
        <v>794</v>
      </c>
      <c r="B795">
        <v>739434</v>
      </c>
    </row>
    <row r="796" spans="1:2">
      <c r="A796">
        <v>795</v>
      </c>
      <c r="B796">
        <v>106984</v>
      </c>
    </row>
    <row r="797" spans="1:2">
      <c r="A797">
        <v>796</v>
      </c>
      <c r="B797">
        <v>63491</v>
      </c>
    </row>
    <row r="798" spans="1:2">
      <c r="A798">
        <v>797</v>
      </c>
      <c r="B798">
        <v>775285</v>
      </c>
    </row>
    <row r="799" spans="1:2">
      <c r="A799">
        <v>798</v>
      </c>
      <c r="B799">
        <v>743640</v>
      </c>
    </row>
    <row r="800" spans="1:2">
      <c r="A800">
        <v>799</v>
      </c>
      <c r="B800">
        <v>59362</v>
      </c>
    </row>
    <row r="801" spans="1:2">
      <c r="A801">
        <v>800</v>
      </c>
      <c r="B801">
        <v>299368</v>
      </c>
    </row>
    <row r="802" spans="1:2">
      <c r="A802">
        <v>801</v>
      </c>
      <c r="B802">
        <v>910818</v>
      </c>
    </row>
    <row r="803" spans="1:2">
      <c r="A803">
        <v>802</v>
      </c>
      <c r="B803">
        <v>696034</v>
      </c>
    </row>
    <row r="804" spans="1:2">
      <c r="A804">
        <v>803</v>
      </c>
      <c r="B804">
        <v>587897</v>
      </c>
    </row>
    <row r="805" spans="1:2">
      <c r="A805">
        <v>804</v>
      </c>
      <c r="B805">
        <v>95591</v>
      </c>
    </row>
    <row r="806" spans="1:2">
      <c r="A806">
        <v>805</v>
      </c>
      <c r="B806">
        <v>297565</v>
      </c>
    </row>
    <row r="807" spans="1:2">
      <c r="A807">
        <v>806</v>
      </c>
      <c r="B807">
        <v>515259</v>
      </c>
    </row>
    <row r="808" spans="1:2">
      <c r="A808">
        <v>807</v>
      </c>
      <c r="B808">
        <v>75721</v>
      </c>
    </row>
    <row r="809" spans="1:2">
      <c r="A809">
        <v>808</v>
      </c>
      <c r="B809">
        <v>434290</v>
      </c>
    </row>
    <row r="810" spans="1:2">
      <c r="A810">
        <v>809</v>
      </c>
      <c r="B810">
        <v>404068</v>
      </c>
    </row>
    <row r="811" spans="1:2">
      <c r="A811">
        <v>810</v>
      </c>
      <c r="B811">
        <v>830719</v>
      </c>
    </row>
    <row r="812" spans="1:2">
      <c r="A812">
        <v>811</v>
      </c>
      <c r="B812">
        <v>79069</v>
      </c>
    </row>
    <row r="813" spans="1:2">
      <c r="A813">
        <v>812</v>
      </c>
      <c r="B813">
        <v>203101</v>
      </c>
    </row>
    <row r="814" spans="1:2">
      <c r="A814">
        <v>813</v>
      </c>
      <c r="B814">
        <v>655489</v>
      </c>
    </row>
    <row r="815" spans="1:2">
      <c r="A815">
        <v>814</v>
      </c>
      <c r="B815">
        <v>402322</v>
      </c>
    </row>
    <row r="816" spans="1:2">
      <c r="A816">
        <v>815</v>
      </c>
      <c r="B816">
        <v>643985</v>
      </c>
    </row>
    <row r="817" spans="1:2">
      <c r="A817">
        <v>816</v>
      </c>
      <c r="B817">
        <v>847585</v>
      </c>
    </row>
    <row r="818" spans="1:2">
      <c r="A818">
        <v>817</v>
      </c>
      <c r="B818">
        <v>640795</v>
      </c>
    </row>
    <row r="819" spans="1:2">
      <c r="A819">
        <v>818</v>
      </c>
      <c r="B819">
        <v>515660</v>
      </c>
    </row>
    <row r="820" spans="1:2">
      <c r="A820">
        <v>819</v>
      </c>
      <c r="B820">
        <v>273791</v>
      </c>
    </row>
    <row r="821" spans="1:2">
      <c r="A821">
        <v>820</v>
      </c>
      <c r="B821">
        <v>756630</v>
      </c>
    </row>
    <row r="822" spans="1:2">
      <c r="A822">
        <v>821</v>
      </c>
      <c r="B822">
        <v>265451</v>
      </c>
    </row>
    <row r="823" spans="1:2">
      <c r="A823">
        <v>822</v>
      </c>
      <c r="B823">
        <v>759811</v>
      </c>
    </row>
    <row r="824" spans="1:2">
      <c r="A824">
        <v>823</v>
      </c>
      <c r="B824">
        <v>793598</v>
      </c>
    </row>
    <row r="825" spans="1:2">
      <c r="A825">
        <v>824</v>
      </c>
      <c r="B825">
        <v>127068</v>
      </c>
    </row>
    <row r="826" spans="1:2">
      <c r="A826">
        <v>825</v>
      </c>
      <c r="B826">
        <v>525228</v>
      </c>
    </row>
    <row r="827" spans="1:2">
      <c r="A827">
        <v>826</v>
      </c>
      <c r="B827">
        <v>567923</v>
      </c>
    </row>
    <row r="828" spans="1:2">
      <c r="A828">
        <v>827</v>
      </c>
      <c r="B828">
        <v>203233</v>
      </c>
    </row>
    <row r="829" spans="1:2">
      <c r="A829">
        <v>828</v>
      </c>
      <c r="B829">
        <v>546613</v>
      </c>
    </row>
    <row r="830" spans="1:2">
      <c r="A830">
        <v>829</v>
      </c>
      <c r="B830">
        <v>872797</v>
      </c>
    </row>
    <row r="831" spans="1:2">
      <c r="A831">
        <v>830</v>
      </c>
      <c r="B831">
        <v>291336</v>
      </c>
    </row>
    <row r="832" spans="1:2">
      <c r="A832">
        <v>831</v>
      </c>
      <c r="B832">
        <v>413688</v>
      </c>
    </row>
    <row r="833" spans="1:2">
      <c r="A833">
        <v>832</v>
      </c>
      <c r="B833">
        <v>989207</v>
      </c>
    </row>
    <row r="834" spans="1:2">
      <c r="A834">
        <v>833</v>
      </c>
      <c r="B834">
        <v>355882</v>
      </c>
    </row>
    <row r="835" spans="1:2">
      <c r="A835">
        <v>834</v>
      </c>
      <c r="B835">
        <v>844778</v>
      </c>
    </row>
    <row r="836" spans="1:2">
      <c r="A836">
        <v>835</v>
      </c>
      <c r="B836">
        <v>333076</v>
      </c>
    </row>
    <row r="837" spans="1:2">
      <c r="A837">
        <v>836</v>
      </c>
      <c r="B837">
        <v>537622</v>
      </c>
    </row>
    <row r="838" spans="1:2">
      <c r="A838">
        <v>837</v>
      </c>
      <c r="B838">
        <v>947249</v>
      </c>
    </row>
    <row r="839" spans="1:2">
      <c r="A839">
        <v>838</v>
      </c>
      <c r="B839">
        <v>300123</v>
      </c>
    </row>
    <row r="840" spans="1:2">
      <c r="A840">
        <v>839</v>
      </c>
      <c r="B840">
        <v>901320</v>
      </c>
    </row>
    <row r="841" spans="1:2">
      <c r="A841">
        <v>840</v>
      </c>
      <c r="B841">
        <v>911318</v>
      </c>
    </row>
    <row r="842" spans="1:2">
      <c r="A842">
        <v>841</v>
      </c>
      <c r="B842">
        <v>119020</v>
      </c>
    </row>
    <row r="843" spans="1:2">
      <c r="A843">
        <v>842</v>
      </c>
      <c r="B843">
        <v>210552</v>
      </c>
    </row>
    <row r="844" spans="1:2">
      <c r="A844">
        <v>843</v>
      </c>
      <c r="B844">
        <v>298967</v>
      </c>
    </row>
    <row r="845" spans="1:2">
      <c r="A845">
        <v>844</v>
      </c>
      <c r="B845">
        <v>375469</v>
      </c>
    </row>
    <row r="846" spans="1:2">
      <c r="A846">
        <v>845</v>
      </c>
      <c r="B846">
        <v>9367</v>
      </c>
    </row>
    <row r="847" spans="1:2">
      <c r="A847">
        <v>846</v>
      </c>
      <c r="B847">
        <v>643623</v>
      </c>
    </row>
    <row r="848" spans="1:2">
      <c r="A848">
        <v>847</v>
      </c>
      <c r="B848">
        <v>797695</v>
      </c>
    </row>
    <row r="849" spans="1:2">
      <c r="A849">
        <v>848</v>
      </c>
      <c r="B849">
        <v>274281</v>
      </c>
    </row>
    <row r="850" spans="1:2">
      <c r="A850">
        <v>849</v>
      </c>
      <c r="B850">
        <v>769203</v>
      </c>
    </row>
    <row r="851" spans="1:2">
      <c r="A851">
        <v>850</v>
      </c>
      <c r="B851">
        <v>864144</v>
      </c>
    </row>
    <row r="852" spans="1:2">
      <c r="A852">
        <v>851</v>
      </c>
      <c r="B852">
        <v>265008</v>
      </c>
    </row>
    <row r="853" spans="1:2">
      <c r="A853">
        <v>852</v>
      </c>
      <c r="B853">
        <v>89186</v>
      </c>
    </row>
    <row r="854" spans="1:2">
      <c r="A854">
        <v>853</v>
      </c>
      <c r="B854">
        <v>552192</v>
      </c>
    </row>
    <row r="855" spans="1:2">
      <c r="A855">
        <v>854</v>
      </c>
      <c r="B855">
        <v>906706</v>
      </c>
    </row>
    <row r="856" spans="1:2">
      <c r="A856">
        <v>855</v>
      </c>
      <c r="B856">
        <v>886190</v>
      </c>
    </row>
    <row r="857" spans="1:2">
      <c r="A857">
        <v>856</v>
      </c>
      <c r="B857">
        <v>298743</v>
      </c>
    </row>
    <row r="858" spans="1:2">
      <c r="A858">
        <v>857</v>
      </c>
      <c r="B858">
        <v>673000</v>
      </c>
    </row>
    <row r="859" spans="1:2">
      <c r="A859">
        <v>858</v>
      </c>
      <c r="B859">
        <v>570697</v>
      </c>
    </row>
    <row r="860" spans="1:2">
      <c r="A860">
        <v>859</v>
      </c>
      <c r="B860">
        <v>195007</v>
      </c>
    </row>
    <row r="861" spans="1:2">
      <c r="A861">
        <v>860</v>
      </c>
      <c r="B861">
        <v>955532</v>
      </c>
    </row>
    <row r="862" spans="1:2">
      <c r="A862">
        <v>861</v>
      </c>
      <c r="B862">
        <v>193452</v>
      </c>
    </row>
    <row r="863" spans="1:2">
      <c r="A863">
        <v>862</v>
      </c>
      <c r="B863">
        <v>61979</v>
      </c>
    </row>
    <row r="864" spans="1:2">
      <c r="A864">
        <v>863</v>
      </c>
      <c r="B864">
        <v>699456</v>
      </c>
    </row>
    <row r="865" spans="1:2">
      <c r="A865">
        <v>864</v>
      </c>
      <c r="B865">
        <v>277665</v>
      </c>
    </row>
    <row r="866" spans="1:2">
      <c r="A866">
        <v>865</v>
      </c>
      <c r="B866">
        <v>672759</v>
      </c>
    </row>
    <row r="867" spans="1:2">
      <c r="A867">
        <v>866</v>
      </c>
      <c r="B867">
        <v>333717</v>
      </c>
    </row>
    <row r="868" spans="1:2">
      <c r="A868">
        <v>867</v>
      </c>
      <c r="B868">
        <v>353158</v>
      </c>
    </row>
    <row r="869" spans="1:2">
      <c r="A869">
        <v>868</v>
      </c>
      <c r="B869">
        <v>279869</v>
      </c>
    </row>
    <row r="870" spans="1:2">
      <c r="A870">
        <v>869</v>
      </c>
      <c r="B870">
        <v>526685</v>
      </c>
    </row>
    <row r="871" spans="1:2">
      <c r="A871">
        <v>870</v>
      </c>
      <c r="B871">
        <v>451924</v>
      </c>
    </row>
    <row r="872" spans="1:2">
      <c r="A872">
        <v>871</v>
      </c>
      <c r="B872">
        <v>512945</v>
      </c>
    </row>
    <row r="873" spans="1:2">
      <c r="A873">
        <v>872</v>
      </c>
      <c r="B873">
        <v>165815</v>
      </c>
    </row>
    <row r="874" spans="1:2">
      <c r="A874">
        <v>873</v>
      </c>
      <c r="B874">
        <v>414038</v>
      </c>
    </row>
    <row r="875" spans="1:2">
      <c r="A875">
        <v>874</v>
      </c>
      <c r="B875">
        <v>195297</v>
      </c>
    </row>
    <row r="876" spans="1:2">
      <c r="A876">
        <v>875</v>
      </c>
      <c r="B876">
        <v>344382</v>
      </c>
    </row>
    <row r="877" spans="1:2">
      <c r="A877">
        <v>876</v>
      </c>
      <c r="B877">
        <v>198677</v>
      </c>
    </row>
    <row r="878" spans="1:2">
      <c r="A878">
        <v>877</v>
      </c>
      <c r="B878">
        <v>502475</v>
      </c>
    </row>
    <row r="879" spans="1:2">
      <c r="A879">
        <v>878</v>
      </c>
      <c r="B879">
        <v>277675</v>
      </c>
    </row>
    <row r="880" spans="1:2">
      <c r="A880">
        <v>879</v>
      </c>
      <c r="B880">
        <v>216881</v>
      </c>
    </row>
    <row r="881" spans="1:2">
      <c r="A881">
        <v>880</v>
      </c>
      <c r="B881">
        <v>798118</v>
      </c>
    </row>
    <row r="882" spans="1:2">
      <c r="A882">
        <v>881</v>
      </c>
      <c r="B882">
        <v>710976</v>
      </c>
    </row>
    <row r="883" spans="1:2">
      <c r="A883">
        <v>882</v>
      </c>
      <c r="B883">
        <v>736911</v>
      </c>
    </row>
    <row r="884" spans="1:2">
      <c r="A884">
        <v>883</v>
      </c>
      <c r="B884">
        <v>413154</v>
      </c>
    </row>
    <row r="885" spans="1:2">
      <c r="A885">
        <v>884</v>
      </c>
      <c r="B885">
        <v>843932</v>
      </c>
    </row>
    <row r="886" spans="1:2">
      <c r="A886">
        <v>885</v>
      </c>
      <c r="B886">
        <v>519599</v>
      </c>
    </row>
    <row r="887" spans="1:2">
      <c r="A887">
        <v>886</v>
      </c>
      <c r="B887">
        <v>763857</v>
      </c>
    </row>
    <row r="888" spans="1:2">
      <c r="A888">
        <v>887</v>
      </c>
      <c r="B888">
        <v>402984</v>
      </c>
    </row>
    <row r="889" spans="1:2">
      <c r="A889">
        <v>888</v>
      </c>
      <c r="B889">
        <v>191770</v>
      </c>
    </row>
    <row r="890" spans="1:2">
      <c r="A890">
        <v>889</v>
      </c>
      <c r="B890">
        <v>948632</v>
      </c>
    </row>
    <row r="891" spans="1:2">
      <c r="A891">
        <v>890</v>
      </c>
      <c r="B891">
        <v>713593</v>
      </c>
    </row>
    <row r="892" spans="1:2">
      <c r="A892">
        <v>891</v>
      </c>
      <c r="B892">
        <v>823690</v>
      </c>
    </row>
    <row r="893" spans="1:2">
      <c r="A893">
        <v>892</v>
      </c>
      <c r="B893">
        <v>818512</v>
      </c>
    </row>
    <row r="894" spans="1:2">
      <c r="A894">
        <v>893</v>
      </c>
      <c r="B894">
        <v>251437</v>
      </c>
    </row>
    <row r="895" spans="1:2">
      <c r="A895">
        <v>894</v>
      </c>
      <c r="B895">
        <v>374928</v>
      </c>
    </row>
    <row r="896" spans="1:2">
      <c r="A896">
        <v>895</v>
      </c>
      <c r="B896">
        <v>452190</v>
      </c>
    </row>
    <row r="897" spans="1:2">
      <c r="A897">
        <v>896</v>
      </c>
      <c r="B897">
        <v>208931</v>
      </c>
    </row>
    <row r="898" spans="1:2">
      <c r="A898">
        <v>897</v>
      </c>
      <c r="B898">
        <v>527732</v>
      </c>
    </row>
    <row r="899" spans="1:2">
      <c r="A899">
        <v>898</v>
      </c>
      <c r="B899">
        <v>292618</v>
      </c>
    </row>
    <row r="900" spans="1:2">
      <c r="A900">
        <v>899</v>
      </c>
      <c r="B900">
        <v>869199</v>
      </c>
    </row>
    <row r="901" spans="1:2">
      <c r="A901">
        <v>900</v>
      </c>
      <c r="B901">
        <v>264815</v>
      </c>
    </row>
    <row r="902" spans="1:2">
      <c r="A902">
        <v>901</v>
      </c>
      <c r="B902">
        <v>271603</v>
      </c>
    </row>
    <row r="903" spans="1:2">
      <c r="A903">
        <v>902</v>
      </c>
      <c r="B903">
        <v>349646</v>
      </c>
    </row>
    <row r="904" spans="1:2">
      <c r="A904">
        <v>903</v>
      </c>
      <c r="B904">
        <v>614064</v>
      </c>
    </row>
    <row r="905" spans="1:2">
      <c r="A905">
        <v>904</v>
      </c>
      <c r="B905">
        <v>484151</v>
      </c>
    </row>
    <row r="906" spans="1:2">
      <c r="A906">
        <v>905</v>
      </c>
      <c r="B906">
        <v>522088</v>
      </c>
    </row>
    <row r="907" spans="1:2">
      <c r="A907">
        <v>906</v>
      </c>
      <c r="B907">
        <v>712897</v>
      </c>
    </row>
    <row r="908" spans="1:2">
      <c r="A908">
        <v>907</v>
      </c>
      <c r="B908">
        <v>197067</v>
      </c>
    </row>
    <row r="909" spans="1:2">
      <c r="A909">
        <v>908</v>
      </c>
      <c r="B909">
        <v>627067</v>
      </c>
    </row>
    <row r="910" spans="1:2">
      <c r="A910">
        <v>909</v>
      </c>
      <c r="B910">
        <v>136421</v>
      </c>
    </row>
    <row r="911" spans="1:2">
      <c r="A911">
        <v>910</v>
      </c>
      <c r="B911">
        <v>79458</v>
      </c>
    </row>
    <row r="912" spans="1:2">
      <c r="A912">
        <v>911</v>
      </c>
      <c r="B912">
        <v>923205</v>
      </c>
    </row>
    <row r="913" spans="1:2">
      <c r="A913">
        <v>912</v>
      </c>
      <c r="B913">
        <v>46623</v>
      </c>
    </row>
    <row r="914" spans="1:2">
      <c r="A914">
        <v>913</v>
      </c>
      <c r="B914">
        <v>949238</v>
      </c>
    </row>
    <row r="915" spans="1:2">
      <c r="A915">
        <v>914</v>
      </c>
      <c r="B915">
        <v>98896</v>
      </c>
    </row>
    <row r="916" spans="1:2">
      <c r="A916">
        <v>915</v>
      </c>
      <c r="B916">
        <v>139343</v>
      </c>
    </row>
    <row r="917" spans="1:2">
      <c r="A917">
        <v>916</v>
      </c>
      <c r="B917">
        <v>875322</v>
      </c>
    </row>
    <row r="918" spans="1:2">
      <c r="A918">
        <v>917</v>
      </c>
      <c r="B918">
        <v>889178</v>
      </c>
    </row>
    <row r="919" spans="1:2">
      <c r="A919">
        <v>918</v>
      </c>
      <c r="B919">
        <v>768718</v>
      </c>
    </row>
    <row r="920" spans="1:2">
      <c r="A920">
        <v>919</v>
      </c>
      <c r="B920">
        <v>926102</v>
      </c>
    </row>
    <row r="921" spans="1:2">
      <c r="A921">
        <v>920</v>
      </c>
      <c r="B921">
        <v>250252</v>
      </c>
    </row>
    <row r="922" spans="1:2">
      <c r="A922">
        <v>921</v>
      </c>
      <c r="B922">
        <v>159504</v>
      </c>
    </row>
    <row r="923" spans="1:2">
      <c r="A923">
        <v>922</v>
      </c>
      <c r="B923">
        <v>371360</v>
      </c>
    </row>
    <row r="924" spans="1:2">
      <c r="A924">
        <v>923</v>
      </c>
      <c r="B924">
        <v>664710</v>
      </c>
    </row>
    <row r="925" spans="1:2">
      <c r="A925">
        <v>924</v>
      </c>
      <c r="B925">
        <v>505524</v>
      </c>
    </row>
    <row r="926" spans="1:2">
      <c r="A926">
        <v>925</v>
      </c>
      <c r="B926">
        <v>4672</v>
      </c>
    </row>
    <row r="927" spans="1:2">
      <c r="A927">
        <v>926</v>
      </c>
      <c r="B927">
        <v>718979</v>
      </c>
    </row>
    <row r="928" spans="1:2">
      <c r="A928">
        <v>927</v>
      </c>
      <c r="B928">
        <v>222455</v>
      </c>
    </row>
    <row r="929" spans="1:2">
      <c r="A929">
        <v>928</v>
      </c>
      <c r="B929">
        <v>253448</v>
      </c>
    </row>
    <row r="930" spans="1:2">
      <c r="A930">
        <v>929</v>
      </c>
      <c r="B930">
        <v>134079</v>
      </c>
    </row>
    <row r="931" spans="1:2">
      <c r="A931">
        <v>930</v>
      </c>
      <c r="B931">
        <v>631123</v>
      </c>
    </row>
    <row r="932" spans="1:2">
      <c r="A932">
        <v>931</v>
      </c>
      <c r="B932">
        <v>141627</v>
      </c>
    </row>
    <row r="933" spans="1:2">
      <c r="A933">
        <v>932</v>
      </c>
      <c r="B933">
        <v>775512</v>
      </c>
    </row>
    <row r="934" spans="1:2">
      <c r="A934">
        <v>933</v>
      </c>
      <c r="B934">
        <v>835369</v>
      </c>
    </row>
    <row r="935" spans="1:2">
      <c r="A935">
        <v>934</v>
      </c>
      <c r="B935">
        <v>900172</v>
      </c>
    </row>
    <row r="936" spans="1:2">
      <c r="A936">
        <v>935</v>
      </c>
      <c r="B936">
        <v>341074</v>
      </c>
    </row>
    <row r="937" spans="1:2">
      <c r="A937">
        <v>936</v>
      </c>
      <c r="B937">
        <v>799625</v>
      </c>
    </row>
    <row r="938" spans="1:2">
      <c r="A938">
        <v>937</v>
      </c>
      <c r="B938">
        <v>919620</v>
      </c>
    </row>
    <row r="939" spans="1:2">
      <c r="A939">
        <v>938</v>
      </c>
      <c r="B939">
        <v>571361</v>
      </c>
    </row>
    <row r="940" spans="1:2">
      <c r="A940">
        <v>939</v>
      </c>
      <c r="B940">
        <v>173947</v>
      </c>
    </row>
    <row r="941" spans="1:2">
      <c r="A941">
        <v>940</v>
      </c>
      <c r="B941">
        <v>930399</v>
      </c>
    </row>
    <row r="942" spans="1:2">
      <c r="A942">
        <v>941</v>
      </c>
      <c r="B942">
        <v>382619</v>
      </c>
    </row>
    <row r="943" spans="1:2">
      <c r="A943">
        <v>942</v>
      </c>
      <c r="B943">
        <v>430881</v>
      </c>
    </row>
    <row r="944" spans="1:2">
      <c r="A944">
        <v>943</v>
      </c>
      <c r="B944">
        <v>670556</v>
      </c>
    </row>
    <row r="945" spans="1:2">
      <c r="A945">
        <v>944</v>
      </c>
      <c r="B945">
        <v>453041</v>
      </c>
    </row>
    <row r="946" spans="1:2">
      <c r="A946">
        <v>945</v>
      </c>
      <c r="B946">
        <v>784526</v>
      </c>
    </row>
    <row r="947" spans="1:2">
      <c r="A947">
        <v>946</v>
      </c>
      <c r="B947">
        <v>296690</v>
      </c>
    </row>
    <row r="948" spans="1:2">
      <c r="A948">
        <v>947</v>
      </c>
      <c r="B948">
        <v>86853</v>
      </c>
    </row>
    <row r="949" spans="1:2">
      <c r="A949">
        <v>948</v>
      </c>
      <c r="B949">
        <v>100959</v>
      </c>
    </row>
    <row r="950" spans="1:2">
      <c r="A950">
        <v>949</v>
      </c>
      <c r="B950">
        <v>764705</v>
      </c>
    </row>
    <row r="951" spans="1:2">
      <c r="A951">
        <v>950</v>
      </c>
      <c r="B951">
        <v>290681</v>
      </c>
    </row>
    <row r="952" spans="1:2">
      <c r="A952">
        <v>951</v>
      </c>
      <c r="B952">
        <v>847471</v>
      </c>
    </row>
    <row r="953" spans="1:2">
      <c r="A953">
        <v>952</v>
      </c>
      <c r="B953">
        <v>633918</v>
      </c>
    </row>
    <row r="954" spans="1:2">
      <c r="A954">
        <v>953</v>
      </c>
      <c r="B954">
        <v>834385</v>
      </c>
    </row>
    <row r="955" spans="1:2">
      <c r="A955">
        <v>954</v>
      </c>
      <c r="B955">
        <v>541025</v>
      </c>
    </row>
    <row r="956" spans="1:2">
      <c r="A956">
        <v>955</v>
      </c>
      <c r="B956">
        <v>858002</v>
      </c>
    </row>
    <row r="957" spans="1:2">
      <c r="A957">
        <v>956</v>
      </c>
      <c r="B957">
        <v>369979</v>
      </c>
    </row>
    <row r="958" spans="1:2">
      <c r="A958">
        <v>957</v>
      </c>
      <c r="B958">
        <v>604474</v>
      </c>
    </row>
    <row r="959" spans="1:2">
      <c r="A959">
        <v>958</v>
      </c>
      <c r="B959">
        <v>221764</v>
      </c>
    </row>
    <row r="960" spans="1:2">
      <c r="A960">
        <v>959</v>
      </c>
      <c r="B960">
        <v>838538</v>
      </c>
    </row>
    <row r="961" spans="1:2">
      <c r="A961">
        <v>960</v>
      </c>
      <c r="B961">
        <v>336114</v>
      </c>
    </row>
    <row r="962" spans="1:2">
      <c r="A962">
        <v>961</v>
      </c>
      <c r="B962">
        <v>236269</v>
      </c>
    </row>
    <row r="963" spans="1:2">
      <c r="A963">
        <v>962</v>
      </c>
      <c r="B963">
        <v>693626</v>
      </c>
    </row>
    <row r="964" spans="1:2">
      <c r="A964">
        <v>963</v>
      </c>
      <c r="B964">
        <v>992428</v>
      </c>
    </row>
    <row r="965" spans="1:2">
      <c r="A965">
        <v>964</v>
      </c>
      <c r="B965">
        <v>639100</v>
      </c>
    </row>
    <row r="966" spans="1:2">
      <c r="A966">
        <v>965</v>
      </c>
      <c r="B966">
        <v>974240</v>
      </c>
    </row>
    <row r="967" spans="1:2">
      <c r="A967">
        <v>966</v>
      </c>
      <c r="B967">
        <v>311871</v>
      </c>
    </row>
    <row r="968" spans="1:2">
      <c r="A968">
        <v>967</v>
      </c>
      <c r="B968">
        <v>415369</v>
      </c>
    </row>
    <row r="969" spans="1:2">
      <c r="A969">
        <v>968</v>
      </c>
      <c r="B969">
        <v>471479</v>
      </c>
    </row>
    <row r="970" spans="1:2">
      <c r="A970">
        <v>969</v>
      </c>
      <c r="B970">
        <v>50609</v>
      </c>
    </row>
    <row r="971" spans="1:2">
      <c r="A971">
        <v>970</v>
      </c>
      <c r="B971">
        <v>453513</v>
      </c>
    </row>
    <row r="972" spans="1:2">
      <c r="A972">
        <v>971</v>
      </c>
      <c r="B972">
        <v>298700</v>
      </c>
    </row>
    <row r="973" spans="1:2">
      <c r="A973">
        <v>972</v>
      </c>
      <c r="B973">
        <v>367707</v>
      </c>
    </row>
    <row r="974" spans="1:2">
      <c r="A974">
        <v>973</v>
      </c>
      <c r="B974">
        <v>540800</v>
      </c>
    </row>
    <row r="975" spans="1:2">
      <c r="A975">
        <v>974</v>
      </c>
      <c r="B975">
        <v>626024</v>
      </c>
    </row>
    <row r="976" spans="1:2">
      <c r="A976">
        <v>975</v>
      </c>
      <c r="B976">
        <v>268924</v>
      </c>
    </row>
    <row r="977" spans="1:2">
      <c r="A977">
        <v>976</v>
      </c>
      <c r="B977">
        <v>85540</v>
      </c>
    </row>
    <row r="978" spans="1:2">
      <c r="A978">
        <v>977</v>
      </c>
      <c r="B978">
        <v>6893</v>
      </c>
    </row>
    <row r="979" spans="1:2">
      <c r="A979">
        <v>978</v>
      </c>
      <c r="B979">
        <v>195631</v>
      </c>
    </row>
    <row r="980" spans="1:2">
      <c r="A980">
        <v>979</v>
      </c>
      <c r="B980">
        <v>546387</v>
      </c>
    </row>
    <row r="981" spans="1:2">
      <c r="A981">
        <v>980</v>
      </c>
      <c r="B981">
        <v>266686</v>
      </c>
    </row>
    <row r="982" spans="1:2">
      <c r="A982">
        <v>981</v>
      </c>
      <c r="B982">
        <v>838573</v>
      </c>
    </row>
    <row r="983" spans="1:2">
      <c r="A983">
        <v>982</v>
      </c>
      <c r="B983">
        <v>269032</v>
      </c>
    </row>
    <row r="984" spans="1:2">
      <c r="A984">
        <v>983</v>
      </c>
      <c r="B984">
        <v>288644</v>
      </c>
    </row>
    <row r="985" spans="1:2">
      <c r="A985">
        <v>984</v>
      </c>
      <c r="B985">
        <v>139085</v>
      </c>
    </row>
    <row r="986" spans="1:2">
      <c r="A986">
        <v>985</v>
      </c>
      <c r="B986">
        <v>451653</v>
      </c>
    </row>
    <row r="987" spans="1:2">
      <c r="A987">
        <v>986</v>
      </c>
      <c r="B987">
        <v>138626</v>
      </c>
    </row>
    <row r="988" spans="1:2">
      <c r="A988">
        <v>987</v>
      </c>
      <c r="B988">
        <v>511741</v>
      </c>
    </row>
    <row r="989" spans="1:2">
      <c r="A989">
        <v>988</v>
      </c>
      <c r="B989">
        <v>927167</v>
      </c>
    </row>
    <row r="990" spans="1:2">
      <c r="A990">
        <v>989</v>
      </c>
      <c r="B990">
        <v>839349</v>
      </c>
    </row>
    <row r="991" spans="1:2">
      <c r="A991">
        <v>990</v>
      </c>
      <c r="B991">
        <v>881741</v>
      </c>
    </row>
    <row r="992" spans="1:2">
      <c r="A992">
        <v>991</v>
      </c>
      <c r="B992">
        <v>682633</v>
      </c>
    </row>
    <row r="993" spans="1:2">
      <c r="A993">
        <v>992</v>
      </c>
      <c r="B993">
        <v>515134</v>
      </c>
    </row>
    <row r="994" spans="1:2">
      <c r="A994">
        <v>993</v>
      </c>
      <c r="B994">
        <v>614331</v>
      </c>
    </row>
    <row r="995" spans="1:2">
      <c r="A995">
        <v>994</v>
      </c>
      <c r="B995">
        <v>311878</v>
      </c>
    </row>
    <row r="996" spans="1:2">
      <c r="A996">
        <v>995</v>
      </c>
      <c r="B996">
        <v>962338</v>
      </c>
    </row>
    <row r="997" spans="1:2">
      <c r="A997">
        <v>996</v>
      </c>
      <c r="B997">
        <v>110745</v>
      </c>
    </row>
    <row r="998" spans="1:2">
      <c r="A998">
        <v>997</v>
      </c>
      <c r="B998">
        <v>188823</v>
      </c>
    </row>
    <row r="999" spans="1:2">
      <c r="A999">
        <v>998</v>
      </c>
      <c r="B999">
        <v>882125</v>
      </c>
    </row>
    <row r="1000" spans="1:2">
      <c r="A1000">
        <v>999</v>
      </c>
      <c r="B1000">
        <v>7532</v>
      </c>
    </row>
    <row r="1001" spans="1:2">
      <c r="A1001">
        <v>1000</v>
      </c>
      <c r="B1001">
        <v>818317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1001"/>
  <sheetViews>
    <sheetView workbookViewId="0">
      <selection activeCell="C1" sqref="C1:I1048576"/>
    </sheetView>
  </sheetViews>
  <sheetFormatPr defaultRowHeight="14.4"/>
  <sheetData>
    <row r="1" spans="1:2">
      <c r="A1" s="28" t="s">
        <v>254</v>
      </c>
      <c r="B1" s="28" t="s">
        <v>255</v>
      </c>
    </row>
    <row r="2" spans="1:2">
      <c r="A2">
        <v>1</v>
      </c>
      <c r="B2">
        <v>399411</v>
      </c>
    </row>
    <row r="3" spans="1:2">
      <c r="A3">
        <v>2</v>
      </c>
      <c r="B3">
        <v>32539</v>
      </c>
    </row>
    <row r="4" spans="1:2">
      <c r="A4">
        <v>3</v>
      </c>
      <c r="B4">
        <v>957092</v>
      </c>
    </row>
    <row r="5" spans="1:2">
      <c r="A5">
        <v>4</v>
      </c>
      <c r="B5">
        <v>861590</v>
      </c>
    </row>
    <row r="6" spans="1:2">
      <c r="A6">
        <v>5</v>
      </c>
      <c r="B6">
        <v>932786</v>
      </c>
    </row>
    <row r="7" spans="1:2">
      <c r="A7">
        <v>6</v>
      </c>
      <c r="B7">
        <v>842207</v>
      </c>
    </row>
    <row r="8" spans="1:2">
      <c r="A8">
        <v>7</v>
      </c>
      <c r="B8">
        <v>888090</v>
      </c>
    </row>
    <row r="9" spans="1:2">
      <c r="A9">
        <v>8</v>
      </c>
      <c r="B9">
        <v>824844</v>
      </c>
    </row>
    <row r="10" spans="1:2">
      <c r="A10">
        <v>9</v>
      </c>
      <c r="B10">
        <v>50477</v>
      </c>
    </row>
    <row r="11" spans="1:2">
      <c r="A11">
        <v>10</v>
      </c>
      <c r="B11">
        <v>893143</v>
      </c>
    </row>
    <row r="12" spans="1:2">
      <c r="A12">
        <v>11</v>
      </c>
      <c r="B12">
        <v>589377</v>
      </c>
    </row>
    <row r="13" spans="1:2">
      <c r="A13">
        <v>12</v>
      </c>
      <c r="B13">
        <v>573456</v>
      </c>
    </row>
    <row r="14" spans="1:2">
      <c r="A14">
        <v>13</v>
      </c>
      <c r="B14">
        <v>997003</v>
      </c>
    </row>
    <row r="15" spans="1:2">
      <c r="A15">
        <v>14</v>
      </c>
      <c r="B15">
        <v>672726</v>
      </c>
    </row>
    <row r="16" spans="1:2">
      <c r="A16">
        <v>15</v>
      </c>
      <c r="B16">
        <v>98491</v>
      </c>
    </row>
    <row r="17" spans="1:2">
      <c r="A17">
        <v>16</v>
      </c>
      <c r="B17">
        <v>241552</v>
      </c>
    </row>
    <row r="18" spans="1:2">
      <c r="A18">
        <v>17</v>
      </c>
      <c r="B18">
        <v>458530</v>
      </c>
    </row>
    <row r="19" spans="1:2">
      <c r="A19">
        <v>18</v>
      </c>
      <c r="B19">
        <v>22420</v>
      </c>
    </row>
    <row r="20" spans="1:2">
      <c r="A20">
        <v>19</v>
      </c>
      <c r="B20">
        <v>262783</v>
      </c>
    </row>
    <row r="21" spans="1:2">
      <c r="A21">
        <v>20</v>
      </c>
      <c r="B21">
        <v>755628</v>
      </c>
    </row>
    <row r="22" spans="1:2">
      <c r="A22">
        <v>21</v>
      </c>
      <c r="B22">
        <v>199269</v>
      </c>
    </row>
    <row r="23" spans="1:2">
      <c r="A23">
        <v>22</v>
      </c>
      <c r="B23">
        <v>461449</v>
      </c>
    </row>
    <row r="24" spans="1:2">
      <c r="A24">
        <v>23</v>
      </c>
      <c r="B24">
        <v>477893</v>
      </c>
    </row>
    <row r="25" spans="1:2">
      <c r="A25">
        <v>24</v>
      </c>
      <c r="B25">
        <v>240955</v>
      </c>
    </row>
    <row r="26" spans="1:2">
      <c r="A26">
        <v>25</v>
      </c>
      <c r="B26">
        <v>561266</v>
      </c>
    </row>
    <row r="27" spans="1:2">
      <c r="A27">
        <v>26</v>
      </c>
      <c r="B27">
        <v>890267</v>
      </c>
    </row>
    <row r="28" spans="1:2">
      <c r="A28">
        <v>27</v>
      </c>
      <c r="B28">
        <v>867766</v>
      </c>
    </row>
    <row r="29" spans="1:2">
      <c r="A29">
        <v>28</v>
      </c>
      <c r="B29">
        <v>530195</v>
      </c>
    </row>
    <row r="30" spans="1:2">
      <c r="A30">
        <v>29</v>
      </c>
      <c r="B30">
        <v>763548</v>
      </c>
    </row>
    <row r="31" spans="1:2">
      <c r="A31">
        <v>30</v>
      </c>
      <c r="B31">
        <v>404339</v>
      </c>
    </row>
    <row r="32" spans="1:2">
      <c r="A32">
        <v>31</v>
      </c>
      <c r="B32">
        <v>868112</v>
      </c>
    </row>
    <row r="33" spans="1:2">
      <c r="A33">
        <v>32</v>
      </c>
      <c r="B33">
        <v>716870</v>
      </c>
    </row>
    <row r="34" spans="1:2">
      <c r="A34">
        <v>33</v>
      </c>
      <c r="B34">
        <v>408855</v>
      </c>
    </row>
    <row r="35" spans="1:2">
      <c r="A35">
        <v>34</v>
      </c>
      <c r="B35">
        <v>758325</v>
      </c>
    </row>
    <row r="36" spans="1:2">
      <c r="A36">
        <v>35</v>
      </c>
      <c r="B36">
        <v>841064</v>
      </c>
    </row>
    <row r="37" spans="1:2">
      <c r="A37">
        <v>36</v>
      </c>
      <c r="B37">
        <v>611756</v>
      </c>
    </row>
    <row r="38" spans="1:2">
      <c r="A38">
        <v>37</v>
      </c>
      <c r="B38">
        <v>553352</v>
      </c>
    </row>
    <row r="39" spans="1:2">
      <c r="A39">
        <v>38</v>
      </c>
      <c r="B39">
        <v>214644</v>
      </c>
    </row>
    <row r="40" spans="1:2">
      <c r="A40">
        <v>39</v>
      </c>
      <c r="B40">
        <v>455322</v>
      </c>
    </row>
    <row r="41" spans="1:2">
      <c r="A41">
        <v>40</v>
      </c>
      <c r="B41">
        <v>416002</v>
      </c>
    </row>
    <row r="42" spans="1:2">
      <c r="A42">
        <v>41</v>
      </c>
      <c r="B42">
        <v>955351</v>
      </c>
    </row>
    <row r="43" spans="1:2">
      <c r="A43">
        <v>42</v>
      </c>
      <c r="B43">
        <v>624716</v>
      </c>
    </row>
    <row r="44" spans="1:2">
      <c r="A44">
        <v>43</v>
      </c>
      <c r="B44">
        <v>95657</v>
      </c>
    </row>
    <row r="45" spans="1:2">
      <c r="A45">
        <v>44</v>
      </c>
      <c r="B45">
        <v>56117</v>
      </c>
    </row>
    <row r="46" spans="1:2">
      <c r="A46">
        <v>45</v>
      </c>
      <c r="B46">
        <v>650830</v>
      </c>
    </row>
    <row r="47" spans="1:2">
      <c r="A47">
        <v>46</v>
      </c>
      <c r="B47">
        <v>116748</v>
      </c>
    </row>
    <row r="48" spans="1:2">
      <c r="A48">
        <v>47</v>
      </c>
      <c r="B48">
        <v>901507</v>
      </c>
    </row>
    <row r="49" spans="1:2">
      <c r="A49">
        <v>48</v>
      </c>
      <c r="B49">
        <v>589197</v>
      </c>
    </row>
    <row r="50" spans="1:2">
      <c r="A50">
        <v>49</v>
      </c>
      <c r="B50">
        <v>845026</v>
      </c>
    </row>
    <row r="51" spans="1:2">
      <c r="A51">
        <v>50</v>
      </c>
      <c r="B51">
        <v>31620</v>
      </c>
    </row>
    <row r="52" spans="1:2">
      <c r="A52">
        <v>51</v>
      </c>
      <c r="B52">
        <v>503196</v>
      </c>
    </row>
    <row r="53" spans="1:2">
      <c r="A53">
        <v>52</v>
      </c>
      <c r="B53">
        <v>839360</v>
      </c>
    </row>
    <row r="54" spans="1:2">
      <c r="A54">
        <v>53</v>
      </c>
      <c r="B54">
        <v>115874</v>
      </c>
    </row>
    <row r="55" spans="1:2">
      <c r="A55">
        <v>54</v>
      </c>
      <c r="B55">
        <v>821787</v>
      </c>
    </row>
    <row r="56" spans="1:2">
      <c r="A56">
        <v>55</v>
      </c>
      <c r="B56">
        <v>327215</v>
      </c>
    </row>
    <row r="57" spans="1:2">
      <c r="A57">
        <v>56</v>
      </c>
      <c r="B57">
        <v>935594</v>
      </c>
    </row>
    <row r="58" spans="1:2">
      <c r="A58">
        <v>57</v>
      </c>
      <c r="B58">
        <v>477168</v>
      </c>
    </row>
    <row r="59" spans="1:2">
      <c r="A59">
        <v>58</v>
      </c>
      <c r="B59">
        <v>510081</v>
      </c>
    </row>
    <row r="60" spans="1:2">
      <c r="A60">
        <v>59</v>
      </c>
      <c r="B60">
        <v>210797</v>
      </c>
    </row>
    <row r="61" spans="1:2">
      <c r="A61">
        <v>60</v>
      </c>
      <c r="B61">
        <v>767328</v>
      </c>
    </row>
    <row r="62" spans="1:2">
      <c r="A62">
        <v>61</v>
      </c>
      <c r="B62">
        <v>109127</v>
      </c>
    </row>
    <row r="63" spans="1:2">
      <c r="A63">
        <v>62</v>
      </c>
      <c r="B63">
        <v>657623</v>
      </c>
    </row>
    <row r="64" spans="1:2">
      <c r="A64">
        <v>63</v>
      </c>
      <c r="B64">
        <v>211225</v>
      </c>
    </row>
    <row r="65" spans="1:2">
      <c r="A65">
        <v>64</v>
      </c>
      <c r="B65">
        <v>3878</v>
      </c>
    </row>
    <row r="66" spans="1:2">
      <c r="A66">
        <v>65</v>
      </c>
      <c r="B66">
        <v>156274</v>
      </c>
    </row>
    <row r="67" spans="1:2">
      <c r="A67">
        <v>66</v>
      </c>
      <c r="B67">
        <v>473402</v>
      </c>
    </row>
    <row r="68" spans="1:2">
      <c r="A68">
        <v>67</v>
      </c>
      <c r="B68">
        <v>718214</v>
      </c>
    </row>
    <row r="69" spans="1:2">
      <c r="A69">
        <v>68</v>
      </c>
      <c r="B69">
        <v>8777</v>
      </c>
    </row>
    <row r="70" spans="1:2">
      <c r="A70">
        <v>69</v>
      </c>
      <c r="B70">
        <v>488112</v>
      </c>
    </row>
    <row r="71" spans="1:2">
      <c r="A71">
        <v>70</v>
      </c>
      <c r="B71">
        <v>29356</v>
      </c>
    </row>
    <row r="72" spans="1:2">
      <c r="A72">
        <v>71</v>
      </c>
      <c r="B72">
        <v>276284</v>
      </c>
    </row>
    <row r="73" spans="1:2">
      <c r="A73">
        <v>72</v>
      </c>
      <c r="B73">
        <v>142697</v>
      </c>
    </row>
    <row r="74" spans="1:2">
      <c r="A74">
        <v>73</v>
      </c>
      <c r="B74">
        <v>571684</v>
      </c>
    </row>
    <row r="75" spans="1:2">
      <c r="A75">
        <v>74</v>
      </c>
      <c r="B75">
        <v>998358</v>
      </c>
    </row>
    <row r="76" spans="1:2">
      <c r="A76">
        <v>75</v>
      </c>
      <c r="B76">
        <v>644330</v>
      </c>
    </row>
    <row r="77" spans="1:2">
      <c r="A77">
        <v>76</v>
      </c>
      <c r="B77">
        <v>375958</v>
      </c>
    </row>
    <row r="78" spans="1:2">
      <c r="A78">
        <v>77</v>
      </c>
      <c r="B78">
        <v>641466</v>
      </c>
    </row>
    <row r="79" spans="1:2">
      <c r="A79">
        <v>78</v>
      </c>
      <c r="B79">
        <v>58954</v>
      </c>
    </row>
    <row r="80" spans="1:2">
      <c r="A80">
        <v>79</v>
      </c>
      <c r="B80">
        <v>557248</v>
      </c>
    </row>
    <row r="81" spans="1:2">
      <c r="A81">
        <v>80</v>
      </c>
      <c r="B81">
        <v>816746</v>
      </c>
    </row>
    <row r="82" spans="1:2">
      <c r="A82">
        <v>81</v>
      </c>
      <c r="B82">
        <v>774393</v>
      </c>
    </row>
    <row r="83" spans="1:2">
      <c r="A83">
        <v>82</v>
      </c>
      <c r="B83">
        <v>765630</v>
      </c>
    </row>
    <row r="84" spans="1:2">
      <c r="A84">
        <v>83</v>
      </c>
      <c r="B84">
        <v>615696</v>
      </c>
    </row>
    <row r="85" spans="1:2">
      <c r="A85">
        <v>84</v>
      </c>
      <c r="B85">
        <v>321958</v>
      </c>
    </row>
    <row r="86" spans="1:2">
      <c r="A86">
        <v>85</v>
      </c>
      <c r="B86">
        <v>114391</v>
      </c>
    </row>
    <row r="87" spans="1:2">
      <c r="A87">
        <v>86</v>
      </c>
      <c r="B87">
        <v>429973</v>
      </c>
    </row>
    <row r="88" spans="1:2">
      <c r="A88">
        <v>87</v>
      </c>
      <c r="B88">
        <v>684641</v>
      </c>
    </row>
    <row r="89" spans="1:2">
      <c r="A89">
        <v>88</v>
      </c>
      <c r="B89">
        <v>635384</v>
      </c>
    </row>
    <row r="90" spans="1:2">
      <c r="A90">
        <v>89</v>
      </c>
      <c r="B90">
        <v>235994</v>
      </c>
    </row>
    <row r="91" spans="1:2">
      <c r="A91">
        <v>90</v>
      </c>
      <c r="B91">
        <v>620109</v>
      </c>
    </row>
    <row r="92" spans="1:2">
      <c r="A92">
        <v>91</v>
      </c>
      <c r="B92">
        <v>19788</v>
      </c>
    </row>
    <row r="93" spans="1:2">
      <c r="A93">
        <v>92</v>
      </c>
      <c r="B93">
        <v>596078</v>
      </c>
    </row>
    <row r="94" spans="1:2">
      <c r="A94">
        <v>93</v>
      </c>
      <c r="B94">
        <v>649583</v>
      </c>
    </row>
    <row r="95" spans="1:2">
      <c r="A95">
        <v>94</v>
      </c>
      <c r="B95">
        <v>461693</v>
      </c>
    </row>
    <row r="96" spans="1:2">
      <c r="A96">
        <v>95</v>
      </c>
      <c r="B96">
        <v>16313</v>
      </c>
    </row>
    <row r="97" spans="1:2">
      <c r="A97">
        <v>96</v>
      </c>
      <c r="B97">
        <v>874198</v>
      </c>
    </row>
    <row r="98" spans="1:2">
      <c r="A98">
        <v>97</v>
      </c>
      <c r="B98">
        <v>526139</v>
      </c>
    </row>
    <row r="99" spans="1:2">
      <c r="A99">
        <v>98</v>
      </c>
      <c r="B99">
        <v>114482</v>
      </c>
    </row>
    <row r="100" spans="1:2">
      <c r="A100">
        <v>99</v>
      </c>
      <c r="B100">
        <v>449798</v>
      </c>
    </row>
    <row r="101" spans="1:2">
      <c r="A101">
        <v>100</v>
      </c>
      <c r="B101">
        <v>438838</v>
      </c>
    </row>
    <row r="102" spans="1:2">
      <c r="A102">
        <v>101</v>
      </c>
      <c r="B102">
        <v>625105</v>
      </c>
    </row>
    <row r="103" spans="1:2">
      <c r="A103">
        <v>102</v>
      </c>
      <c r="B103">
        <v>297320</v>
      </c>
    </row>
    <row r="104" spans="1:2">
      <c r="A104">
        <v>103</v>
      </c>
      <c r="B104">
        <v>580359</v>
      </c>
    </row>
    <row r="105" spans="1:2">
      <c r="A105">
        <v>104</v>
      </c>
      <c r="B105">
        <v>754273</v>
      </c>
    </row>
    <row r="106" spans="1:2">
      <c r="A106">
        <v>105</v>
      </c>
      <c r="B106">
        <v>566634</v>
      </c>
    </row>
    <row r="107" spans="1:2">
      <c r="A107">
        <v>106</v>
      </c>
      <c r="B107">
        <v>360472</v>
      </c>
    </row>
    <row r="108" spans="1:2">
      <c r="A108">
        <v>107</v>
      </c>
      <c r="B108">
        <v>211911</v>
      </c>
    </row>
    <row r="109" spans="1:2">
      <c r="A109">
        <v>108</v>
      </c>
      <c r="B109">
        <v>869004</v>
      </c>
    </row>
    <row r="110" spans="1:2">
      <c r="A110">
        <v>109</v>
      </c>
      <c r="B110">
        <v>512289</v>
      </c>
    </row>
    <row r="111" spans="1:2">
      <c r="A111">
        <v>110</v>
      </c>
      <c r="B111">
        <v>616580</v>
      </c>
    </row>
    <row r="112" spans="1:2">
      <c r="A112">
        <v>111</v>
      </c>
      <c r="B112">
        <v>236048</v>
      </c>
    </row>
    <row r="113" spans="1:2">
      <c r="A113">
        <v>112</v>
      </c>
      <c r="B113">
        <v>665158</v>
      </c>
    </row>
    <row r="114" spans="1:2">
      <c r="A114">
        <v>113</v>
      </c>
      <c r="B114">
        <v>743800</v>
      </c>
    </row>
    <row r="115" spans="1:2">
      <c r="A115">
        <v>114</v>
      </c>
      <c r="B115">
        <v>815328</v>
      </c>
    </row>
    <row r="116" spans="1:2">
      <c r="A116">
        <v>115</v>
      </c>
      <c r="B116">
        <v>876675</v>
      </c>
    </row>
    <row r="117" spans="1:2">
      <c r="A117">
        <v>116</v>
      </c>
      <c r="B117">
        <v>173945</v>
      </c>
    </row>
    <row r="118" spans="1:2">
      <c r="A118">
        <v>117</v>
      </c>
      <c r="B118">
        <v>658860</v>
      </c>
    </row>
    <row r="119" spans="1:2">
      <c r="A119">
        <v>118</v>
      </c>
      <c r="B119">
        <v>138315</v>
      </c>
    </row>
    <row r="120" spans="1:2">
      <c r="A120">
        <v>119</v>
      </c>
      <c r="B120">
        <v>576638</v>
      </c>
    </row>
    <row r="121" spans="1:2">
      <c r="A121">
        <v>120</v>
      </c>
      <c r="B121">
        <v>805207</v>
      </c>
    </row>
    <row r="122" spans="1:2">
      <c r="A122">
        <v>121</v>
      </c>
      <c r="B122">
        <v>907970</v>
      </c>
    </row>
    <row r="123" spans="1:2">
      <c r="A123">
        <v>122</v>
      </c>
      <c r="B123">
        <v>994550</v>
      </c>
    </row>
    <row r="124" spans="1:2">
      <c r="A124">
        <f>A123+1</f>
        <v>123</v>
      </c>
      <c r="B124">
        <v>983298</v>
      </c>
    </row>
    <row r="125" spans="1:2">
      <c r="A125">
        <v>124</v>
      </c>
      <c r="B125">
        <v>573760</v>
      </c>
    </row>
    <row r="126" spans="1:2">
      <c r="A126">
        <v>125</v>
      </c>
      <c r="B126">
        <v>854567</v>
      </c>
    </row>
    <row r="127" spans="1:2">
      <c r="A127">
        <v>126</v>
      </c>
      <c r="B127">
        <v>743124</v>
      </c>
    </row>
    <row r="128" spans="1:2">
      <c r="A128">
        <v>127</v>
      </c>
      <c r="B128">
        <v>4883</v>
      </c>
    </row>
    <row r="129" spans="1:2">
      <c r="A129">
        <v>128</v>
      </c>
      <c r="B129">
        <v>500809</v>
      </c>
    </row>
    <row r="130" spans="1:2">
      <c r="A130">
        <v>129</v>
      </c>
      <c r="B130">
        <v>612271</v>
      </c>
    </row>
    <row r="131" spans="1:2">
      <c r="A131">
        <v>130</v>
      </c>
      <c r="B131">
        <v>109121</v>
      </c>
    </row>
    <row r="132" spans="1:2">
      <c r="A132">
        <v>131</v>
      </c>
      <c r="B132">
        <v>44843</v>
      </c>
    </row>
    <row r="133" spans="1:2">
      <c r="A133">
        <v>132</v>
      </c>
      <c r="B133">
        <v>21656</v>
      </c>
    </row>
    <row r="134" spans="1:2">
      <c r="A134">
        <v>133</v>
      </c>
      <c r="B134">
        <v>94784</v>
      </c>
    </row>
    <row r="135" spans="1:2">
      <c r="A135">
        <v>134</v>
      </c>
      <c r="B135">
        <v>445735</v>
      </c>
    </row>
    <row r="136" spans="1:2">
      <c r="A136">
        <v>135</v>
      </c>
      <c r="B136">
        <v>666111</v>
      </c>
    </row>
    <row r="137" spans="1:2">
      <c r="A137">
        <v>136</v>
      </c>
      <c r="B137">
        <v>584183</v>
      </c>
    </row>
    <row r="138" spans="1:2">
      <c r="A138">
        <v>137</v>
      </c>
      <c r="B138">
        <v>996750</v>
      </c>
    </row>
    <row r="139" spans="1:2">
      <c r="A139">
        <v>138</v>
      </c>
      <c r="B139">
        <v>368200</v>
      </c>
    </row>
    <row r="140" spans="1:2">
      <c r="A140">
        <v>139</v>
      </c>
      <c r="B140">
        <v>126692</v>
      </c>
    </row>
    <row r="141" spans="1:2">
      <c r="A141">
        <v>140</v>
      </c>
      <c r="B141">
        <v>898385</v>
      </c>
    </row>
    <row r="142" spans="1:2">
      <c r="A142">
        <v>141</v>
      </c>
      <c r="B142">
        <v>265223</v>
      </c>
    </row>
    <row r="143" spans="1:2">
      <c r="A143">
        <v>142</v>
      </c>
      <c r="B143">
        <v>280357</v>
      </c>
    </row>
    <row r="144" spans="1:2">
      <c r="A144">
        <v>143</v>
      </c>
      <c r="B144">
        <v>314739</v>
      </c>
    </row>
    <row r="145" spans="1:2">
      <c r="A145">
        <v>144</v>
      </c>
      <c r="B145">
        <v>557514</v>
      </c>
    </row>
    <row r="146" spans="1:2">
      <c r="A146">
        <v>145</v>
      </c>
      <c r="B146">
        <v>707452</v>
      </c>
    </row>
    <row r="147" spans="1:2">
      <c r="A147">
        <v>146</v>
      </c>
      <c r="B147">
        <v>919554</v>
      </c>
    </row>
    <row r="148" spans="1:2">
      <c r="A148">
        <v>147</v>
      </c>
      <c r="B148">
        <v>719644</v>
      </c>
    </row>
    <row r="149" spans="1:2">
      <c r="A149">
        <v>148</v>
      </c>
      <c r="B149">
        <v>81254</v>
      </c>
    </row>
    <row r="150" spans="1:2">
      <c r="A150">
        <v>149</v>
      </c>
      <c r="B150">
        <v>265036</v>
      </c>
    </row>
    <row r="151" spans="1:2">
      <c r="A151">
        <v>150</v>
      </c>
      <c r="B151">
        <v>75252</v>
      </c>
    </row>
    <row r="152" spans="1:2">
      <c r="A152">
        <v>151</v>
      </c>
      <c r="B152">
        <v>950292</v>
      </c>
    </row>
    <row r="153" spans="1:2">
      <c r="A153">
        <v>152</v>
      </c>
      <c r="B153">
        <v>126724</v>
      </c>
    </row>
    <row r="154" spans="1:2">
      <c r="A154">
        <v>153</v>
      </c>
      <c r="B154">
        <v>238174</v>
      </c>
    </row>
    <row r="155" spans="1:2">
      <c r="A155">
        <v>154</v>
      </c>
      <c r="B155">
        <v>432407</v>
      </c>
    </row>
    <row r="156" spans="1:2">
      <c r="A156">
        <v>155</v>
      </c>
      <c r="B156">
        <v>545538</v>
      </c>
    </row>
    <row r="157" spans="1:2">
      <c r="A157">
        <v>156</v>
      </c>
      <c r="B157">
        <v>602191</v>
      </c>
    </row>
    <row r="158" spans="1:2">
      <c r="A158">
        <v>157</v>
      </c>
      <c r="B158">
        <v>35532</v>
      </c>
    </row>
    <row r="159" spans="1:2">
      <c r="A159">
        <v>158</v>
      </c>
      <c r="B159">
        <v>440164</v>
      </c>
    </row>
    <row r="160" spans="1:2">
      <c r="A160">
        <v>159</v>
      </c>
      <c r="B160">
        <v>429538</v>
      </c>
    </row>
    <row r="161" spans="1:2">
      <c r="A161">
        <v>160</v>
      </c>
      <c r="B161">
        <v>298068</v>
      </c>
    </row>
    <row r="162" spans="1:2">
      <c r="A162">
        <v>161</v>
      </c>
      <c r="B162">
        <v>801038</v>
      </c>
    </row>
    <row r="163" spans="1:2">
      <c r="A163">
        <v>162</v>
      </c>
      <c r="B163">
        <v>332965</v>
      </c>
    </row>
    <row r="164" spans="1:2">
      <c r="A164">
        <v>163</v>
      </c>
      <c r="B164">
        <v>754097</v>
      </c>
    </row>
    <row r="165" spans="1:2">
      <c r="A165">
        <v>164</v>
      </c>
      <c r="B165">
        <v>854451</v>
      </c>
    </row>
    <row r="166" spans="1:2">
      <c r="A166">
        <v>165</v>
      </c>
      <c r="B166">
        <v>196438</v>
      </c>
    </row>
    <row r="167" spans="1:2">
      <c r="A167">
        <v>166</v>
      </c>
      <c r="B167">
        <v>842842</v>
      </c>
    </row>
    <row r="168" spans="1:2">
      <c r="A168">
        <v>167</v>
      </c>
      <c r="B168">
        <v>945287</v>
      </c>
    </row>
    <row r="169" spans="1:2">
      <c r="A169">
        <v>168</v>
      </c>
      <c r="B169">
        <v>48161</v>
      </c>
    </row>
    <row r="170" spans="1:2">
      <c r="A170">
        <v>169</v>
      </c>
      <c r="B170">
        <v>166529</v>
      </c>
    </row>
    <row r="171" spans="1:2">
      <c r="A171">
        <v>170</v>
      </c>
      <c r="B171">
        <v>474551</v>
      </c>
    </row>
    <row r="172" spans="1:2">
      <c r="A172">
        <v>171</v>
      </c>
      <c r="B172">
        <v>608890</v>
      </c>
    </row>
    <row r="173" spans="1:2">
      <c r="A173">
        <v>172</v>
      </c>
      <c r="B173">
        <v>449034</v>
      </c>
    </row>
    <row r="174" spans="1:2">
      <c r="A174">
        <v>173</v>
      </c>
      <c r="B174">
        <v>387449</v>
      </c>
    </row>
    <row r="175" spans="1:2">
      <c r="A175">
        <v>174</v>
      </c>
      <c r="B175">
        <v>905299</v>
      </c>
    </row>
    <row r="176" spans="1:2">
      <c r="A176">
        <v>175</v>
      </c>
      <c r="B176">
        <v>96502</v>
      </c>
    </row>
    <row r="177" spans="1:2">
      <c r="A177">
        <v>176</v>
      </c>
      <c r="B177">
        <v>902201</v>
      </c>
    </row>
    <row r="178" spans="1:2">
      <c r="A178">
        <v>177</v>
      </c>
      <c r="B178">
        <v>715402</v>
      </c>
    </row>
    <row r="179" spans="1:2">
      <c r="A179">
        <v>178</v>
      </c>
      <c r="B179">
        <v>998979</v>
      </c>
    </row>
    <row r="180" spans="1:2">
      <c r="A180">
        <v>179</v>
      </c>
      <c r="B180">
        <v>42815</v>
      </c>
    </row>
    <row r="181" spans="1:2">
      <c r="A181">
        <v>180</v>
      </c>
      <c r="B181">
        <v>390138</v>
      </c>
    </row>
    <row r="182" spans="1:2">
      <c r="A182">
        <v>181</v>
      </c>
      <c r="B182">
        <v>306808</v>
      </c>
    </row>
    <row r="183" spans="1:2">
      <c r="A183">
        <v>182</v>
      </c>
      <c r="B183">
        <v>871924</v>
      </c>
    </row>
    <row r="184" spans="1:2">
      <c r="A184">
        <v>183</v>
      </c>
      <c r="B184">
        <v>951591</v>
      </c>
    </row>
    <row r="185" spans="1:2">
      <c r="A185">
        <v>184</v>
      </c>
      <c r="B185">
        <v>766474</v>
      </c>
    </row>
    <row r="186" spans="1:2">
      <c r="A186">
        <v>185</v>
      </c>
      <c r="B186">
        <v>805994</v>
      </c>
    </row>
    <row r="187" spans="1:2">
      <c r="A187">
        <v>186</v>
      </c>
      <c r="B187">
        <v>416314</v>
      </c>
    </row>
    <row r="188" spans="1:2">
      <c r="A188">
        <v>187</v>
      </c>
      <c r="B188">
        <v>182801</v>
      </c>
    </row>
    <row r="189" spans="1:2">
      <c r="A189">
        <v>188</v>
      </c>
      <c r="B189">
        <v>252774</v>
      </c>
    </row>
    <row r="190" spans="1:2">
      <c r="A190">
        <v>189</v>
      </c>
      <c r="B190">
        <v>424977</v>
      </c>
    </row>
    <row r="191" spans="1:2">
      <c r="A191">
        <v>190</v>
      </c>
      <c r="B191">
        <v>819438</v>
      </c>
    </row>
    <row r="192" spans="1:2">
      <c r="A192">
        <v>191</v>
      </c>
      <c r="B192">
        <v>858544</v>
      </c>
    </row>
    <row r="193" spans="1:2">
      <c r="A193">
        <v>192</v>
      </c>
      <c r="B193">
        <v>354427</v>
      </c>
    </row>
    <row r="194" spans="1:2">
      <c r="A194">
        <v>193</v>
      </c>
      <c r="B194">
        <v>72170</v>
      </c>
    </row>
    <row r="195" spans="1:2">
      <c r="A195">
        <v>194</v>
      </c>
      <c r="B195">
        <v>159353</v>
      </c>
    </row>
    <row r="196" spans="1:2">
      <c r="A196">
        <v>195</v>
      </c>
      <c r="B196">
        <v>193116</v>
      </c>
    </row>
    <row r="197" spans="1:2">
      <c r="A197">
        <v>196</v>
      </c>
      <c r="B197">
        <v>160013</v>
      </c>
    </row>
    <row r="198" spans="1:2">
      <c r="A198">
        <v>197</v>
      </c>
      <c r="B198">
        <v>431010</v>
      </c>
    </row>
    <row r="199" spans="1:2">
      <c r="A199">
        <v>198</v>
      </c>
      <c r="B199">
        <v>490007</v>
      </c>
    </row>
    <row r="200" spans="1:2">
      <c r="A200">
        <v>199</v>
      </c>
      <c r="B200">
        <v>129271</v>
      </c>
    </row>
    <row r="201" spans="1:2">
      <c r="A201">
        <v>200</v>
      </c>
      <c r="B201">
        <v>976061</v>
      </c>
    </row>
    <row r="202" spans="1:2">
      <c r="A202">
        <v>201</v>
      </c>
      <c r="B202">
        <v>715841</v>
      </c>
    </row>
    <row r="203" spans="1:2">
      <c r="A203">
        <v>202</v>
      </c>
      <c r="B203">
        <v>621976</v>
      </c>
    </row>
    <row r="204" spans="1:2">
      <c r="A204">
        <v>203</v>
      </c>
      <c r="B204">
        <v>242420</v>
      </c>
    </row>
    <row r="205" spans="1:2">
      <c r="A205">
        <v>204</v>
      </c>
      <c r="B205">
        <v>426357</v>
      </c>
    </row>
    <row r="206" spans="1:2">
      <c r="A206">
        <v>205</v>
      </c>
      <c r="B206">
        <v>421579</v>
      </c>
    </row>
    <row r="207" spans="1:2">
      <c r="A207">
        <v>206</v>
      </c>
      <c r="B207">
        <v>587211</v>
      </c>
    </row>
    <row r="208" spans="1:2">
      <c r="A208">
        <v>207</v>
      </c>
      <c r="B208">
        <v>256419</v>
      </c>
    </row>
    <row r="209" spans="1:2">
      <c r="A209">
        <v>208</v>
      </c>
      <c r="B209">
        <v>431610</v>
      </c>
    </row>
    <row r="210" spans="1:2">
      <c r="A210">
        <v>209</v>
      </c>
      <c r="B210">
        <v>635283</v>
      </c>
    </row>
    <row r="211" spans="1:2">
      <c r="A211">
        <v>210</v>
      </c>
      <c r="B211">
        <v>333360</v>
      </c>
    </row>
    <row r="212" spans="1:2">
      <c r="A212">
        <v>211</v>
      </c>
      <c r="B212">
        <v>378819</v>
      </c>
    </row>
    <row r="213" spans="1:2">
      <c r="A213">
        <v>212</v>
      </c>
      <c r="B213">
        <v>91766</v>
      </c>
    </row>
    <row r="214" spans="1:2">
      <c r="A214">
        <v>213</v>
      </c>
      <c r="B214">
        <v>818130</v>
      </c>
    </row>
    <row r="215" spans="1:2">
      <c r="A215">
        <v>214</v>
      </c>
      <c r="B215">
        <v>399154</v>
      </c>
    </row>
    <row r="216" spans="1:2">
      <c r="A216">
        <v>215</v>
      </c>
      <c r="B216">
        <v>117932</v>
      </c>
    </row>
    <row r="217" spans="1:2">
      <c r="A217">
        <v>216</v>
      </c>
      <c r="B217">
        <v>964590</v>
      </c>
    </row>
    <row r="218" spans="1:2">
      <c r="A218">
        <v>217</v>
      </c>
      <c r="B218">
        <v>284007</v>
      </c>
    </row>
    <row r="219" spans="1:2">
      <c r="A219">
        <v>218</v>
      </c>
      <c r="B219">
        <v>773521</v>
      </c>
    </row>
    <row r="220" spans="1:2">
      <c r="A220">
        <v>219</v>
      </c>
      <c r="B220">
        <v>126909</v>
      </c>
    </row>
    <row r="221" spans="1:2">
      <c r="A221">
        <v>220</v>
      </c>
      <c r="B221">
        <v>149564</v>
      </c>
    </row>
    <row r="222" spans="1:2">
      <c r="A222">
        <v>221</v>
      </c>
      <c r="B222">
        <v>129390</v>
      </c>
    </row>
    <row r="223" spans="1:2">
      <c r="A223">
        <v>222</v>
      </c>
      <c r="B223">
        <v>778206</v>
      </c>
    </row>
    <row r="224" spans="1:2">
      <c r="A224">
        <v>223</v>
      </c>
      <c r="B224">
        <v>765549</v>
      </c>
    </row>
    <row r="225" spans="1:2">
      <c r="A225">
        <v>224</v>
      </c>
      <c r="B225">
        <v>47803</v>
      </c>
    </row>
    <row r="226" spans="1:2">
      <c r="A226">
        <v>225</v>
      </c>
      <c r="B226">
        <v>738339</v>
      </c>
    </row>
    <row r="227" spans="1:2">
      <c r="A227">
        <v>226</v>
      </c>
      <c r="B227">
        <v>4032</v>
      </c>
    </row>
    <row r="228" spans="1:2">
      <c r="A228">
        <v>227</v>
      </c>
      <c r="B228">
        <v>28794</v>
      </c>
    </row>
    <row r="229" spans="1:2">
      <c r="A229">
        <v>228</v>
      </c>
      <c r="B229">
        <v>897636</v>
      </c>
    </row>
    <row r="230" spans="1:2">
      <c r="A230">
        <v>229</v>
      </c>
      <c r="B230">
        <v>118681</v>
      </c>
    </row>
    <row r="231" spans="1:2">
      <c r="A231">
        <v>230</v>
      </c>
      <c r="B231">
        <v>438441</v>
      </c>
    </row>
    <row r="232" spans="1:2">
      <c r="A232">
        <v>231</v>
      </c>
      <c r="B232">
        <v>120611</v>
      </c>
    </row>
    <row r="233" spans="1:2">
      <c r="A233">
        <v>232</v>
      </c>
      <c r="B233">
        <v>106561</v>
      </c>
    </row>
    <row r="234" spans="1:2">
      <c r="A234">
        <v>233</v>
      </c>
      <c r="B234">
        <v>331733</v>
      </c>
    </row>
    <row r="235" spans="1:2">
      <c r="A235">
        <v>234</v>
      </c>
      <c r="B235">
        <v>983244</v>
      </c>
    </row>
    <row r="236" spans="1:2">
      <c r="A236">
        <v>235</v>
      </c>
      <c r="B236">
        <v>36878</v>
      </c>
    </row>
    <row r="237" spans="1:2">
      <c r="A237">
        <v>236</v>
      </c>
      <c r="B237">
        <v>255733</v>
      </c>
    </row>
    <row r="238" spans="1:2">
      <c r="A238">
        <v>237</v>
      </c>
      <c r="B238">
        <v>480718</v>
      </c>
    </row>
    <row r="239" spans="1:2">
      <c r="A239">
        <v>238</v>
      </c>
      <c r="B239">
        <v>758973</v>
      </c>
    </row>
    <row r="240" spans="1:2">
      <c r="A240">
        <v>239</v>
      </c>
      <c r="B240">
        <v>964121</v>
      </c>
    </row>
    <row r="241" spans="1:2">
      <c r="A241">
        <v>240</v>
      </c>
      <c r="B241">
        <v>928039</v>
      </c>
    </row>
    <row r="242" spans="1:2">
      <c r="A242">
        <v>241</v>
      </c>
      <c r="B242">
        <v>213495</v>
      </c>
    </row>
    <row r="243" spans="1:2">
      <c r="A243">
        <v>242</v>
      </c>
      <c r="B243">
        <v>63936</v>
      </c>
    </row>
    <row r="244" spans="1:2">
      <c r="A244">
        <v>243</v>
      </c>
      <c r="B244">
        <v>250087</v>
      </c>
    </row>
    <row r="245" spans="1:2">
      <c r="A245">
        <v>244</v>
      </c>
      <c r="B245">
        <v>118197</v>
      </c>
    </row>
    <row r="246" spans="1:2">
      <c r="A246">
        <v>245</v>
      </c>
      <c r="B246">
        <v>931875</v>
      </c>
    </row>
    <row r="247" spans="1:2">
      <c r="A247">
        <v>246</v>
      </c>
      <c r="B247">
        <v>841381</v>
      </c>
    </row>
    <row r="248" spans="1:2">
      <c r="A248">
        <v>247</v>
      </c>
      <c r="B248">
        <v>435441</v>
      </c>
    </row>
    <row r="249" spans="1:2">
      <c r="A249">
        <v>248</v>
      </c>
      <c r="B249">
        <v>372380</v>
      </c>
    </row>
    <row r="250" spans="1:2">
      <c r="A250">
        <v>249</v>
      </c>
      <c r="B250">
        <v>215866</v>
      </c>
    </row>
    <row r="251" spans="1:2">
      <c r="A251">
        <v>250</v>
      </c>
      <c r="B251">
        <v>184519</v>
      </c>
    </row>
    <row r="252" spans="1:2">
      <c r="A252">
        <v>251</v>
      </c>
      <c r="B252">
        <v>512402</v>
      </c>
    </row>
    <row r="253" spans="1:2">
      <c r="A253">
        <v>252</v>
      </c>
      <c r="B253">
        <v>557098</v>
      </c>
    </row>
    <row r="254" spans="1:2">
      <c r="A254">
        <v>253</v>
      </c>
      <c r="B254">
        <v>579516</v>
      </c>
    </row>
    <row r="255" spans="1:2">
      <c r="A255">
        <v>254</v>
      </c>
      <c r="B255">
        <v>407688</v>
      </c>
    </row>
    <row r="256" spans="1:2">
      <c r="A256">
        <v>255</v>
      </c>
      <c r="B256">
        <v>135548</v>
      </c>
    </row>
    <row r="257" spans="1:2">
      <c r="A257">
        <v>256</v>
      </c>
      <c r="B257">
        <v>311887</v>
      </c>
    </row>
    <row r="258" spans="1:2">
      <c r="A258">
        <v>257</v>
      </c>
      <c r="B258">
        <v>639104</v>
      </c>
    </row>
    <row r="259" spans="1:2">
      <c r="A259">
        <v>258</v>
      </c>
      <c r="B259">
        <v>464796</v>
      </c>
    </row>
    <row r="260" spans="1:2">
      <c r="A260">
        <v>259</v>
      </c>
      <c r="B260">
        <v>184571</v>
      </c>
    </row>
    <row r="261" spans="1:2">
      <c r="A261">
        <v>260</v>
      </c>
      <c r="B261">
        <v>825332</v>
      </c>
    </row>
    <row r="262" spans="1:2">
      <c r="A262">
        <v>261</v>
      </c>
      <c r="B262">
        <v>989750</v>
      </c>
    </row>
    <row r="263" spans="1:2">
      <c r="A263">
        <v>262</v>
      </c>
      <c r="B263">
        <v>287261</v>
      </c>
    </row>
    <row r="264" spans="1:2">
      <c r="A264">
        <v>263</v>
      </c>
      <c r="B264">
        <v>900064</v>
      </c>
    </row>
    <row r="265" spans="1:2">
      <c r="A265">
        <v>264</v>
      </c>
      <c r="B265">
        <v>537525</v>
      </c>
    </row>
    <row r="266" spans="1:2">
      <c r="A266">
        <v>265</v>
      </c>
      <c r="B266">
        <v>38114</v>
      </c>
    </row>
    <row r="267" spans="1:2">
      <c r="A267">
        <v>266</v>
      </c>
      <c r="B267">
        <v>360625</v>
      </c>
    </row>
    <row r="268" spans="1:2">
      <c r="A268">
        <v>267</v>
      </c>
      <c r="B268">
        <v>567776</v>
      </c>
    </row>
    <row r="269" spans="1:2">
      <c r="A269">
        <v>268</v>
      </c>
      <c r="B269">
        <v>546156</v>
      </c>
    </row>
    <row r="270" spans="1:2">
      <c r="A270">
        <v>269</v>
      </c>
      <c r="B270">
        <v>359382</v>
      </c>
    </row>
    <row r="271" spans="1:2">
      <c r="A271">
        <v>270</v>
      </c>
      <c r="B271">
        <v>873374</v>
      </c>
    </row>
    <row r="272" spans="1:2">
      <c r="A272">
        <v>271</v>
      </c>
      <c r="B272">
        <v>407347</v>
      </c>
    </row>
    <row r="273" spans="1:2">
      <c r="A273">
        <v>272</v>
      </c>
      <c r="B273">
        <v>547288</v>
      </c>
    </row>
    <row r="274" spans="1:2">
      <c r="A274">
        <v>273</v>
      </c>
      <c r="B274">
        <v>112489</v>
      </c>
    </row>
    <row r="275" spans="1:2">
      <c r="A275">
        <v>274</v>
      </c>
      <c r="B275">
        <v>568498</v>
      </c>
    </row>
    <row r="276" spans="1:2">
      <c r="A276">
        <v>275</v>
      </c>
      <c r="B276">
        <v>120700</v>
      </c>
    </row>
    <row r="277" spans="1:2">
      <c r="A277">
        <v>276</v>
      </c>
      <c r="B277">
        <v>336268</v>
      </c>
    </row>
    <row r="278" spans="1:2">
      <c r="A278">
        <v>277</v>
      </c>
      <c r="B278">
        <v>503472</v>
      </c>
    </row>
    <row r="279" spans="1:2">
      <c r="A279">
        <v>278</v>
      </c>
      <c r="B279">
        <v>819273</v>
      </c>
    </row>
    <row r="280" spans="1:2">
      <c r="A280">
        <v>279</v>
      </c>
      <c r="B280">
        <v>506632</v>
      </c>
    </row>
    <row r="281" spans="1:2">
      <c r="A281">
        <v>280</v>
      </c>
      <c r="B281">
        <v>349195</v>
      </c>
    </row>
    <row r="282" spans="1:2">
      <c r="A282">
        <v>281</v>
      </c>
      <c r="B282">
        <v>762872</v>
      </c>
    </row>
    <row r="283" spans="1:2">
      <c r="A283">
        <v>282</v>
      </c>
      <c r="B283">
        <v>325570</v>
      </c>
    </row>
    <row r="284" spans="1:2">
      <c r="A284">
        <v>283</v>
      </c>
      <c r="B284">
        <v>481925</v>
      </c>
    </row>
    <row r="285" spans="1:2">
      <c r="A285">
        <v>284</v>
      </c>
      <c r="B285">
        <v>205092</v>
      </c>
    </row>
    <row r="286" spans="1:2">
      <c r="A286">
        <v>285</v>
      </c>
      <c r="B286">
        <v>199284</v>
      </c>
    </row>
    <row r="287" spans="1:2">
      <c r="A287">
        <v>286</v>
      </c>
      <c r="B287">
        <v>516341</v>
      </c>
    </row>
    <row r="288" spans="1:2">
      <c r="A288">
        <v>287</v>
      </c>
      <c r="B288">
        <v>787333</v>
      </c>
    </row>
    <row r="289" spans="1:2">
      <c r="A289">
        <v>288</v>
      </c>
      <c r="B289">
        <v>632634</v>
      </c>
    </row>
    <row r="290" spans="1:2">
      <c r="A290">
        <v>289</v>
      </c>
      <c r="B290">
        <v>975926</v>
      </c>
    </row>
    <row r="291" spans="1:2">
      <c r="A291">
        <v>290</v>
      </c>
      <c r="B291">
        <v>414586</v>
      </c>
    </row>
    <row r="292" spans="1:2">
      <c r="A292">
        <v>291</v>
      </c>
      <c r="B292">
        <v>860715</v>
      </c>
    </row>
    <row r="293" spans="1:2">
      <c r="A293">
        <v>292</v>
      </c>
      <c r="B293">
        <v>18415</v>
      </c>
    </row>
    <row r="294" spans="1:2">
      <c r="A294">
        <v>293</v>
      </c>
      <c r="B294">
        <v>800591</v>
      </c>
    </row>
    <row r="295" spans="1:2">
      <c r="A295">
        <v>294</v>
      </c>
      <c r="B295">
        <v>1434</v>
      </c>
    </row>
    <row r="296" spans="1:2">
      <c r="A296">
        <v>295</v>
      </c>
      <c r="B296">
        <v>43150</v>
      </c>
    </row>
    <row r="297" spans="1:2">
      <c r="A297">
        <v>296</v>
      </c>
      <c r="B297">
        <v>979438</v>
      </c>
    </row>
    <row r="298" spans="1:2">
      <c r="A298">
        <v>297</v>
      </c>
      <c r="B298">
        <v>50023</v>
      </c>
    </row>
    <row r="299" spans="1:2">
      <c r="A299">
        <v>298</v>
      </c>
      <c r="B299">
        <v>439961</v>
      </c>
    </row>
    <row r="300" spans="1:2">
      <c r="A300">
        <v>299</v>
      </c>
      <c r="B300">
        <v>730580</v>
      </c>
    </row>
    <row r="301" spans="1:2">
      <c r="A301">
        <v>300</v>
      </c>
      <c r="B301">
        <v>511633</v>
      </c>
    </row>
    <row r="302" spans="1:2">
      <c r="A302">
        <v>301</v>
      </c>
      <c r="B302">
        <v>627587</v>
      </c>
    </row>
    <row r="303" spans="1:2">
      <c r="A303">
        <v>302</v>
      </c>
      <c r="B303">
        <v>624548</v>
      </c>
    </row>
    <row r="304" spans="1:2">
      <c r="A304">
        <v>303</v>
      </c>
      <c r="B304">
        <v>645818</v>
      </c>
    </row>
    <row r="305" spans="1:2">
      <c r="A305">
        <v>304</v>
      </c>
      <c r="B305">
        <v>224031</v>
      </c>
    </row>
    <row r="306" spans="1:2">
      <c r="A306">
        <v>305</v>
      </c>
      <c r="B306">
        <v>976627</v>
      </c>
    </row>
    <row r="307" spans="1:2">
      <c r="A307">
        <v>306</v>
      </c>
      <c r="B307">
        <v>180043</v>
      </c>
    </row>
    <row r="308" spans="1:2">
      <c r="A308">
        <v>307</v>
      </c>
      <c r="B308">
        <v>613458</v>
      </c>
    </row>
    <row r="309" spans="1:2">
      <c r="A309">
        <v>308</v>
      </c>
      <c r="B309">
        <v>731482</v>
      </c>
    </row>
    <row r="310" spans="1:2">
      <c r="A310">
        <v>309</v>
      </c>
      <c r="B310">
        <v>832521</v>
      </c>
    </row>
    <row r="311" spans="1:2">
      <c r="A311">
        <v>310</v>
      </c>
      <c r="B311">
        <v>22233</v>
      </c>
    </row>
    <row r="312" spans="1:2">
      <c r="A312">
        <v>311</v>
      </c>
      <c r="B312">
        <v>292526</v>
      </c>
    </row>
    <row r="313" spans="1:2">
      <c r="A313">
        <v>312</v>
      </c>
      <c r="B313">
        <v>808443</v>
      </c>
    </row>
    <row r="314" spans="1:2">
      <c r="A314">
        <v>313</v>
      </c>
      <c r="B314">
        <v>329534</v>
      </c>
    </row>
    <row r="315" spans="1:2">
      <c r="A315">
        <v>314</v>
      </c>
      <c r="B315">
        <v>509272</v>
      </c>
    </row>
    <row r="316" spans="1:2">
      <c r="A316">
        <v>315</v>
      </c>
      <c r="B316">
        <v>166809</v>
      </c>
    </row>
    <row r="317" spans="1:2">
      <c r="A317">
        <v>316</v>
      </c>
      <c r="B317">
        <v>270146</v>
      </c>
    </row>
    <row r="318" spans="1:2">
      <c r="A318">
        <v>317</v>
      </c>
      <c r="B318">
        <v>850913</v>
      </c>
    </row>
    <row r="319" spans="1:2">
      <c r="A319">
        <v>318</v>
      </c>
      <c r="B319">
        <v>139359</v>
      </c>
    </row>
    <row r="320" spans="1:2">
      <c r="A320">
        <v>319</v>
      </c>
      <c r="B320">
        <v>644720</v>
      </c>
    </row>
    <row r="321" spans="1:2">
      <c r="A321">
        <v>320</v>
      </c>
      <c r="B321">
        <v>212361</v>
      </c>
    </row>
    <row r="322" spans="1:2">
      <c r="A322">
        <v>321</v>
      </c>
      <c r="B322">
        <v>823292</v>
      </c>
    </row>
    <row r="323" spans="1:2">
      <c r="A323">
        <v>322</v>
      </c>
      <c r="B323">
        <v>6162</v>
      </c>
    </row>
    <row r="324" spans="1:2">
      <c r="A324">
        <v>323</v>
      </c>
      <c r="B324">
        <v>959999</v>
      </c>
    </row>
    <row r="325" spans="1:2">
      <c r="A325">
        <v>324</v>
      </c>
      <c r="B325">
        <v>349887</v>
      </c>
    </row>
    <row r="326" spans="1:2">
      <c r="A326">
        <v>325</v>
      </c>
      <c r="B326">
        <v>158706</v>
      </c>
    </row>
    <row r="327" spans="1:2">
      <c r="A327">
        <v>326</v>
      </c>
      <c r="B327">
        <v>579682</v>
      </c>
    </row>
    <row r="328" spans="1:2">
      <c r="A328">
        <v>327</v>
      </c>
      <c r="B328">
        <v>848812</v>
      </c>
    </row>
    <row r="329" spans="1:2">
      <c r="A329">
        <v>328</v>
      </c>
      <c r="B329">
        <v>398809</v>
      </c>
    </row>
    <row r="330" spans="1:2">
      <c r="A330">
        <v>329</v>
      </c>
      <c r="B330">
        <v>218357</v>
      </c>
    </row>
    <row r="331" spans="1:2">
      <c r="A331">
        <v>330</v>
      </c>
      <c r="B331">
        <v>587864</v>
      </c>
    </row>
    <row r="332" spans="1:2">
      <c r="A332">
        <v>331</v>
      </c>
      <c r="B332">
        <v>149310</v>
      </c>
    </row>
    <row r="333" spans="1:2">
      <c r="A333">
        <v>332</v>
      </c>
      <c r="B333">
        <v>722451</v>
      </c>
    </row>
    <row r="334" spans="1:2">
      <c r="A334">
        <v>333</v>
      </c>
      <c r="B334">
        <v>154396</v>
      </c>
    </row>
    <row r="335" spans="1:2">
      <c r="A335">
        <v>334</v>
      </c>
      <c r="B335">
        <v>845085</v>
      </c>
    </row>
    <row r="336" spans="1:2">
      <c r="A336">
        <v>335</v>
      </c>
      <c r="B336">
        <v>767919</v>
      </c>
    </row>
    <row r="337" spans="1:2">
      <c r="A337">
        <v>336</v>
      </c>
      <c r="B337">
        <v>918949</v>
      </c>
    </row>
    <row r="338" spans="1:2">
      <c r="A338">
        <v>337</v>
      </c>
      <c r="B338">
        <v>467989</v>
      </c>
    </row>
    <row r="339" spans="1:2">
      <c r="A339">
        <v>338</v>
      </c>
      <c r="B339">
        <v>199061</v>
      </c>
    </row>
    <row r="340" spans="1:2">
      <c r="A340">
        <v>339</v>
      </c>
      <c r="B340">
        <v>797480</v>
      </c>
    </row>
    <row r="341" spans="1:2">
      <c r="A341">
        <v>340</v>
      </c>
      <c r="B341">
        <v>382412</v>
      </c>
    </row>
    <row r="342" spans="1:2">
      <c r="A342">
        <v>341</v>
      </c>
      <c r="B342">
        <v>519975</v>
      </c>
    </row>
    <row r="343" spans="1:2">
      <c r="A343">
        <v>342</v>
      </c>
      <c r="B343">
        <v>326167</v>
      </c>
    </row>
    <row r="344" spans="1:2">
      <c r="A344">
        <v>343</v>
      </c>
      <c r="B344">
        <v>492840</v>
      </c>
    </row>
    <row r="345" spans="1:2">
      <c r="A345">
        <v>344</v>
      </c>
      <c r="B345">
        <v>206771</v>
      </c>
    </row>
    <row r="346" spans="1:2">
      <c r="A346">
        <v>345</v>
      </c>
      <c r="B346">
        <v>706781</v>
      </c>
    </row>
    <row r="347" spans="1:2">
      <c r="A347">
        <v>346</v>
      </c>
      <c r="B347">
        <v>445086</v>
      </c>
    </row>
    <row r="348" spans="1:2">
      <c r="A348">
        <v>347</v>
      </c>
      <c r="B348">
        <v>954107</v>
      </c>
    </row>
    <row r="349" spans="1:2">
      <c r="A349">
        <v>348</v>
      </c>
      <c r="B349">
        <v>721866</v>
      </c>
    </row>
    <row r="350" spans="1:2">
      <c r="A350">
        <v>349</v>
      </c>
      <c r="B350">
        <v>496559</v>
      </c>
    </row>
    <row r="351" spans="1:2">
      <c r="A351">
        <v>350</v>
      </c>
      <c r="B351">
        <v>939107</v>
      </c>
    </row>
    <row r="352" spans="1:2">
      <c r="A352">
        <v>351</v>
      </c>
      <c r="B352">
        <v>923135</v>
      </c>
    </row>
    <row r="353" spans="1:2">
      <c r="A353">
        <v>352</v>
      </c>
      <c r="B353">
        <v>281626</v>
      </c>
    </row>
    <row r="354" spans="1:2">
      <c r="A354">
        <v>353</v>
      </c>
      <c r="B354">
        <v>8929</v>
      </c>
    </row>
    <row r="355" spans="1:2">
      <c r="A355">
        <v>354</v>
      </c>
      <c r="B355">
        <v>420299</v>
      </c>
    </row>
    <row r="356" spans="1:2">
      <c r="A356">
        <v>355</v>
      </c>
      <c r="B356">
        <v>123159</v>
      </c>
    </row>
    <row r="357" spans="1:2">
      <c r="A357">
        <v>356</v>
      </c>
      <c r="B357">
        <v>429770</v>
      </c>
    </row>
    <row r="358" spans="1:2">
      <c r="A358">
        <v>357</v>
      </c>
      <c r="B358">
        <v>111096</v>
      </c>
    </row>
    <row r="359" spans="1:2">
      <c r="A359">
        <v>358</v>
      </c>
      <c r="B359">
        <v>850843</v>
      </c>
    </row>
    <row r="360" spans="1:2">
      <c r="A360">
        <v>359</v>
      </c>
      <c r="B360">
        <v>700811</v>
      </c>
    </row>
    <row r="361" spans="1:2">
      <c r="A361">
        <v>360</v>
      </c>
      <c r="B361">
        <v>231050</v>
      </c>
    </row>
    <row r="362" spans="1:2">
      <c r="A362">
        <v>361</v>
      </c>
      <c r="B362">
        <v>235674</v>
      </c>
    </row>
    <row r="363" spans="1:2">
      <c r="A363">
        <v>362</v>
      </c>
      <c r="B363">
        <v>660000</v>
      </c>
    </row>
    <row r="364" spans="1:2">
      <c r="A364">
        <v>363</v>
      </c>
      <c r="B364">
        <v>961861</v>
      </c>
    </row>
    <row r="365" spans="1:2">
      <c r="A365">
        <v>364</v>
      </c>
      <c r="B365">
        <v>66949</v>
      </c>
    </row>
    <row r="366" spans="1:2">
      <c r="A366">
        <v>365</v>
      </c>
      <c r="B366">
        <v>107946</v>
      </c>
    </row>
    <row r="367" spans="1:2">
      <c r="A367">
        <v>366</v>
      </c>
      <c r="B367">
        <v>279004</v>
      </c>
    </row>
    <row r="368" spans="1:2">
      <c r="A368">
        <v>367</v>
      </c>
      <c r="B368">
        <v>148869</v>
      </c>
    </row>
    <row r="369" spans="1:2">
      <c r="A369">
        <v>368</v>
      </c>
      <c r="B369">
        <v>770114</v>
      </c>
    </row>
    <row r="370" spans="1:2">
      <c r="A370">
        <v>369</v>
      </c>
      <c r="B370">
        <v>724667</v>
      </c>
    </row>
    <row r="371" spans="1:2">
      <c r="A371">
        <v>370</v>
      </c>
      <c r="B371">
        <v>965950</v>
      </c>
    </row>
    <row r="372" spans="1:2">
      <c r="A372">
        <v>371</v>
      </c>
      <c r="B372">
        <v>890727</v>
      </c>
    </row>
    <row r="373" spans="1:2">
      <c r="A373">
        <v>372</v>
      </c>
      <c r="B373">
        <v>905987</v>
      </c>
    </row>
    <row r="374" spans="1:2">
      <c r="A374">
        <v>373</v>
      </c>
      <c r="B374">
        <v>281305</v>
      </c>
    </row>
    <row r="375" spans="1:2">
      <c r="A375">
        <v>374</v>
      </c>
      <c r="B375">
        <v>434524</v>
      </c>
    </row>
    <row r="376" spans="1:2">
      <c r="A376">
        <v>375</v>
      </c>
      <c r="B376">
        <v>809376</v>
      </c>
    </row>
    <row r="377" spans="1:2">
      <c r="A377">
        <v>376</v>
      </c>
      <c r="B377">
        <v>715791</v>
      </c>
    </row>
    <row r="378" spans="1:2">
      <c r="A378">
        <v>377</v>
      </c>
      <c r="B378">
        <v>239800</v>
      </c>
    </row>
    <row r="379" spans="1:2">
      <c r="A379">
        <v>378</v>
      </c>
      <c r="B379">
        <v>838080</v>
      </c>
    </row>
    <row r="380" spans="1:2">
      <c r="A380">
        <v>379</v>
      </c>
      <c r="B380">
        <v>432056</v>
      </c>
    </row>
    <row r="381" spans="1:2">
      <c r="A381">
        <v>380</v>
      </c>
      <c r="B381">
        <v>777644</v>
      </c>
    </row>
    <row r="382" spans="1:2">
      <c r="A382">
        <v>381</v>
      </c>
      <c r="B382">
        <v>88638</v>
      </c>
    </row>
    <row r="383" spans="1:2">
      <c r="A383">
        <v>382</v>
      </c>
      <c r="B383">
        <v>263797</v>
      </c>
    </row>
    <row r="384" spans="1:2">
      <c r="A384">
        <v>383</v>
      </c>
      <c r="B384">
        <v>304389</v>
      </c>
    </row>
    <row r="385" spans="1:2">
      <c r="A385">
        <v>384</v>
      </c>
      <c r="B385">
        <v>825778</v>
      </c>
    </row>
    <row r="386" spans="1:2">
      <c r="A386">
        <v>385</v>
      </c>
      <c r="B386">
        <v>745327</v>
      </c>
    </row>
    <row r="387" spans="1:2">
      <c r="A387">
        <v>386</v>
      </c>
      <c r="B387">
        <v>480642</v>
      </c>
    </row>
    <row r="388" spans="1:2">
      <c r="A388">
        <v>387</v>
      </c>
      <c r="B388">
        <v>364093</v>
      </c>
    </row>
    <row r="389" spans="1:2">
      <c r="A389">
        <v>388</v>
      </c>
      <c r="B389">
        <v>477881</v>
      </c>
    </row>
    <row r="390" spans="1:2">
      <c r="A390">
        <v>389</v>
      </c>
      <c r="B390">
        <v>933471</v>
      </c>
    </row>
    <row r="391" spans="1:2">
      <c r="A391">
        <v>390</v>
      </c>
      <c r="B391">
        <v>548857</v>
      </c>
    </row>
    <row r="392" spans="1:2">
      <c r="A392">
        <v>391</v>
      </c>
      <c r="B392">
        <v>289896</v>
      </c>
    </row>
    <row r="393" spans="1:2">
      <c r="A393">
        <v>392</v>
      </c>
      <c r="B393">
        <v>974611</v>
      </c>
    </row>
    <row r="394" spans="1:2">
      <c r="A394">
        <v>393</v>
      </c>
      <c r="B394">
        <v>260622</v>
      </c>
    </row>
    <row r="395" spans="1:2">
      <c r="A395">
        <v>394</v>
      </c>
      <c r="B395">
        <v>948095</v>
      </c>
    </row>
    <row r="396" spans="1:2">
      <c r="A396">
        <v>395</v>
      </c>
      <c r="B396">
        <v>33418</v>
      </c>
    </row>
    <row r="397" spans="1:2">
      <c r="A397">
        <v>396</v>
      </c>
      <c r="B397">
        <v>385057</v>
      </c>
    </row>
    <row r="398" spans="1:2">
      <c r="A398">
        <v>397</v>
      </c>
      <c r="B398">
        <v>738751</v>
      </c>
    </row>
    <row r="399" spans="1:2">
      <c r="A399">
        <v>398</v>
      </c>
      <c r="B399">
        <v>711613</v>
      </c>
    </row>
    <row r="400" spans="1:2">
      <c r="A400">
        <v>399</v>
      </c>
      <c r="B400">
        <v>118250</v>
      </c>
    </row>
    <row r="401" spans="1:2">
      <c r="A401">
        <v>400</v>
      </c>
      <c r="B401">
        <v>298347</v>
      </c>
    </row>
    <row r="402" spans="1:2">
      <c r="A402">
        <v>401</v>
      </c>
      <c r="B402">
        <v>98562</v>
      </c>
    </row>
    <row r="403" spans="1:2">
      <c r="A403">
        <v>402</v>
      </c>
      <c r="B403">
        <v>601655</v>
      </c>
    </row>
    <row r="404" spans="1:2">
      <c r="A404">
        <v>403</v>
      </c>
      <c r="B404">
        <v>892964</v>
      </c>
    </row>
    <row r="405" spans="1:2">
      <c r="A405">
        <v>404</v>
      </c>
      <c r="B405">
        <v>464406</v>
      </c>
    </row>
    <row r="406" spans="1:2">
      <c r="A406">
        <v>405</v>
      </c>
      <c r="B406">
        <v>33878</v>
      </c>
    </row>
    <row r="407" spans="1:2">
      <c r="A407">
        <v>406</v>
      </c>
      <c r="B407">
        <v>782848</v>
      </c>
    </row>
    <row r="408" spans="1:2">
      <c r="A408">
        <v>407</v>
      </c>
      <c r="B408">
        <v>417965</v>
      </c>
    </row>
    <row r="409" spans="1:2">
      <c r="A409">
        <v>408</v>
      </c>
      <c r="B409">
        <v>599511</v>
      </c>
    </row>
    <row r="410" spans="1:2">
      <c r="A410">
        <v>409</v>
      </c>
      <c r="B410">
        <v>681106</v>
      </c>
    </row>
    <row r="411" spans="1:2">
      <c r="A411">
        <v>410</v>
      </c>
      <c r="B411">
        <v>685177</v>
      </c>
    </row>
    <row r="412" spans="1:2">
      <c r="A412">
        <v>411</v>
      </c>
      <c r="B412">
        <v>6461</v>
      </c>
    </row>
    <row r="413" spans="1:2">
      <c r="A413">
        <v>412</v>
      </c>
      <c r="B413">
        <v>630005</v>
      </c>
    </row>
    <row r="414" spans="1:2">
      <c r="A414">
        <v>413</v>
      </c>
      <c r="B414">
        <v>276384</v>
      </c>
    </row>
    <row r="415" spans="1:2">
      <c r="A415">
        <v>414</v>
      </c>
      <c r="B415">
        <v>473774</v>
      </c>
    </row>
    <row r="416" spans="1:2">
      <c r="A416">
        <v>415</v>
      </c>
      <c r="B416">
        <v>546206</v>
      </c>
    </row>
    <row r="417" spans="1:2">
      <c r="A417">
        <v>416</v>
      </c>
      <c r="B417">
        <v>443538</v>
      </c>
    </row>
    <row r="418" spans="1:2">
      <c r="A418">
        <v>417</v>
      </c>
      <c r="B418">
        <v>683044</v>
      </c>
    </row>
    <row r="419" spans="1:2">
      <c r="A419">
        <v>418</v>
      </c>
      <c r="B419">
        <v>813008</v>
      </c>
    </row>
    <row r="420" spans="1:2">
      <c r="A420">
        <v>419</v>
      </c>
      <c r="B420">
        <v>981132</v>
      </c>
    </row>
    <row r="421" spans="1:2">
      <c r="A421">
        <v>420</v>
      </c>
      <c r="B421">
        <v>142113</v>
      </c>
    </row>
    <row r="422" spans="1:2">
      <c r="A422">
        <v>421</v>
      </c>
      <c r="B422">
        <v>290875</v>
      </c>
    </row>
    <row r="423" spans="1:2">
      <c r="A423">
        <v>422</v>
      </c>
      <c r="B423">
        <v>951995</v>
      </c>
    </row>
    <row r="424" spans="1:2">
      <c r="A424">
        <v>423</v>
      </c>
      <c r="B424">
        <v>995778</v>
      </c>
    </row>
    <row r="425" spans="1:2">
      <c r="A425">
        <v>424</v>
      </c>
      <c r="B425">
        <v>52452</v>
      </c>
    </row>
    <row r="426" spans="1:2">
      <c r="A426">
        <v>425</v>
      </c>
      <c r="B426">
        <v>776636</v>
      </c>
    </row>
    <row r="427" spans="1:2">
      <c r="A427">
        <v>426</v>
      </c>
      <c r="B427">
        <v>556418</v>
      </c>
    </row>
    <row r="428" spans="1:2">
      <c r="A428">
        <v>427</v>
      </c>
      <c r="B428">
        <v>943292</v>
      </c>
    </row>
    <row r="429" spans="1:2">
      <c r="A429">
        <v>428</v>
      </c>
      <c r="B429">
        <v>783809</v>
      </c>
    </row>
    <row r="430" spans="1:2">
      <c r="A430">
        <v>429</v>
      </c>
      <c r="B430">
        <v>804222</v>
      </c>
    </row>
    <row r="431" spans="1:2">
      <c r="A431">
        <v>430</v>
      </c>
      <c r="B431">
        <v>301157</v>
      </c>
    </row>
    <row r="432" spans="1:2">
      <c r="A432">
        <v>431</v>
      </c>
      <c r="B432">
        <v>708255</v>
      </c>
    </row>
    <row r="433" spans="1:2">
      <c r="A433">
        <v>432</v>
      </c>
      <c r="B433">
        <v>388279</v>
      </c>
    </row>
    <row r="434" spans="1:2">
      <c r="A434">
        <v>433</v>
      </c>
      <c r="B434">
        <v>505382</v>
      </c>
    </row>
    <row r="435" spans="1:2">
      <c r="A435">
        <v>434</v>
      </c>
      <c r="B435">
        <v>473960</v>
      </c>
    </row>
    <row r="436" spans="1:2">
      <c r="A436">
        <v>435</v>
      </c>
      <c r="B436">
        <v>118181</v>
      </c>
    </row>
    <row r="437" spans="1:2">
      <c r="A437">
        <v>436</v>
      </c>
      <c r="B437">
        <v>587980</v>
      </c>
    </row>
    <row r="438" spans="1:2">
      <c r="A438">
        <v>437</v>
      </c>
      <c r="B438">
        <v>240329</v>
      </c>
    </row>
    <row r="439" spans="1:2">
      <c r="A439">
        <v>438</v>
      </c>
      <c r="B439">
        <v>831025</v>
      </c>
    </row>
    <row r="440" spans="1:2">
      <c r="A440">
        <v>439</v>
      </c>
      <c r="B440">
        <v>193829</v>
      </c>
    </row>
    <row r="441" spans="1:2">
      <c r="A441">
        <v>440</v>
      </c>
      <c r="B441">
        <v>524133</v>
      </c>
    </row>
    <row r="442" spans="1:2">
      <c r="A442">
        <v>441</v>
      </c>
      <c r="B442">
        <v>347123</v>
      </c>
    </row>
    <row r="443" spans="1:2">
      <c r="A443">
        <v>442</v>
      </c>
      <c r="B443">
        <v>305620</v>
      </c>
    </row>
    <row r="444" spans="1:2">
      <c r="A444">
        <v>443</v>
      </c>
      <c r="B444">
        <v>417501</v>
      </c>
    </row>
    <row r="445" spans="1:2">
      <c r="A445">
        <v>444</v>
      </c>
      <c r="B445">
        <v>366104</v>
      </c>
    </row>
    <row r="446" spans="1:2">
      <c r="A446">
        <v>445</v>
      </c>
      <c r="B446">
        <v>715622</v>
      </c>
    </row>
    <row r="447" spans="1:2">
      <c r="A447">
        <v>446</v>
      </c>
      <c r="B447">
        <v>472242</v>
      </c>
    </row>
    <row r="448" spans="1:2">
      <c r="A448">
        <v>447</v>
      </c>
      <c r="B448">
        <v>46325</v>
      </c>
    </row>
    <row r="449" spans="1:2">
      <c r="A449">
        <v>448</v>
      </c>
      <c r="B449">
        <v>907427</v>
      </c>
    </row>
    <row r="450" spans="1:2">
      <c r="A450">
        <v>449</v>
      </c>
      <c r="B450">
        <v>135558</v>
      </c>
    </row>
    <row r="451" spans="1:2">
      <c r="A451">
        <v>450</v>
      </c>
      <c r="B451">
        <v>648310</v>
      </c>
    </row>
    <row r="452" spans="1:2">
      <c r="A452">
        <v>451</v>
      </c>
      <c r="B452">
        <v>719093</v>
      </c>
    </row>
    <row r="453" spans="1:2">
      <c r="A453">
        <v>452</v>
      </c>
      <c r="B453">
        <v>634136</v>
      </c>
    </row>
    <row r="454" spans="1:2">
      <c r="A454">
        <v>453</v>
      </c>
      <c r="B454">
        <v>172481</v>
      </c>
    </row>
    <row r="455" spans="1:2">
      <c r="A455">
        <v>454</v>
      </c>
      <c r="B455">
        <v>970898</v>
      </c>
    </row>
    <row r="456" spans="1:2">
      <c r="A456">
        <v>455</v>
      </c>
      <c r="B456">
        <v>5111</v>
      </c>
    </row>
    <row r="457" spans="1:2">
      <c r="A457">
        <v>456</v>
      </c>
      <c r="B457">
        <v>549690</v>
      </c>
    </row>
    <row r="458" spans="1:2">
      <c r="A458">
        <v>457</v>
      </c>
      <c r="B458">
        <v>852847</v>
      </c>
    </row>
    <row r="459" spans="1:2">
      <c r="A459">
        <v>458</v>
      </c>
      <c r="B459">
        <v>594540</v>
      </c>
    </row>
    <row r="460" spans="1:2">
      <c r="A460">
        <v>459</v>
      </c>
      <c r="B460">
        <v>860784</v>
      </c>
    </row>
    <row r="461" spans="1:2">
      <c r="A461">
        <v>460</v>
      </c>
      <c r="B461">
        <v>276779</v>
      </c>
    </row>
    <row r="462" spans="1:2">
      <c r="A462">
        <v>461</v>
      </c>
      <c r="B462">
        <v>675452</v>
      </c>
    </row>
    <row r="463" spans="1:2">
      <c r="A463">
        <v>462</v>
      </c>
      <c r="B463">
        <v>84745</v>
      </c>
    </row>
    <row r="464" spans="1:2">
      <c r="A464">
        <v>463</v>
      </c>
      <c r="B464">
        <v>905466</v>
      </c>
    </row>
    <row r="465" spans="1:2">
      <c r="A465">
        <v>464</v>
      </c>
      <c r="B465">
        <v>124639</v>
      </c>
    </row>
    <row r="466" spans="1:2">
      <c r="A466">
        <v>465</v>
      </c>
      <c r="B466">
        <v>757796</v>
      </c>
    </row>
    <row r="467" spans="1:2">
      <c r="A467">
        <v>466</v>
      </c>
      <c r="B467">
        <v>871158</v>
      </c>
    </row>
    <row r="468" spans="1:2">
      <c r="A468">
        <v>467</v>
      </c>
      <c r="B468">
        <v>236626</v>
      </c>
    </row>
    <row r="469" spans="1:2">
      <c r="A469">
        <v>468</v>
      </c>
      <c r="B469">
        <v>195743</v>
      </c>
    </row>
    <row r="470" spans="1:2">
      <c r="A470">
        <v>469</v>
      </c>
      <c r="B470">
        <v>900866</v>
      </c>
    </row>
    <row r="471" spans="1:2">
      <c r="A471">
        <v>470</v>
      </c>
      <c r="B471">
        <v>502735</v>
      </c>
    </row>
    <row r="472" spans="1:2">
      <c r="A472">
        <v>471</v>
      </c>
      <c r="B472">
        <v>458914</v>
      </c>
    </row>
    <row r="473" spans="1:2">
      <c r="A473">
        <v>472</v>
      </c>
      <c r="B473">
        <v>578887</v>
      </c>
    </row>
    <row r="474" spans="1:2">
      <c r="A474">
        <v>473</v>
      </c>
      <c r="B474">
        <v>258359</v>
      </c>
    </row>
    <row r="475" spans="1:2">
      <c r="A475">
        <v>474</v>
      </c>
      <c r="B475">
        <v>77514</v>
      </c>
    </row>
    <row r="476" spans="1:2">
      <c r="A476">
        <v>475</v>
      </c>
      <c r="B476">
        <v>701109</v>
      </c>
    </row>
    <row r="477" spans="1:2">
      <c r="A477">
        <v>476</v>
      </c>
      <c r="B477">
        <v>475487</v>
      </c>
    </row>
    <row r="478" spans="1:2">
      <c r="A478">
        <v>477</v>
      </c>
      <c r="B478">
        <v>41266</v>
      </c>
    </row>
    <row r="479" spans="1:2">
      <c r="A479">
        <v>478</v>
      </c>
      <c r="B479">
        <v>679461</v>
      </c>
    </row>
    <row r="480" spans="1:2">
      <c r="A480">
        <v>479</v>
      </c>
      <c r="B480">
        <v>81232</v>
      </c>
    </row>
    <row r="481" spans="1:2">
      <c r="A481">
        <v>480</v>
      </c>
      <c r="B481">
        <v>934916</v>
      </c>
    </row>
    <row r="482" spans="1:2">
      <c r="A482">
        <v>481</v>
      </c>
      <c r="B482">
        <v>248842</v>
      </c>
    </row>
    <row r="483" spans="1:2">
      <c r="A483">
        <v>482</v>
      </c>
      <c r="B483">
        <v>359558</v>
      </c>
    </row>
    <row r="484" spans="1:2">
      <c r="A484">
        <v>483</v>
      </c>
      <c r="B484">
        <v>182030</v>
      </c>
    </row>
    <row r="485" spans="1:2">
      <c r="A485">
        <v>484</v>
      </c>
      <c r="B485">
        <v>81722</v>
      </c>
    </row>
    <row r="486" spans="1:2">
      <c r="A486">
        <v>485</v>
      </c>
      <c r="B486">
        <v>519649</v>
      </c>
    </row>
    <row r="487" spans="1:2">
      <c r="A487">
        <v>486</v>
      </c>
      <c r="B487">
        <v>908345</v>
      </c>
    </row>
    <row r="488" spans="1:2">
      <c r="A488">
        <v>487</v>
      </c>
      <c r="B488">
        <v>620166</v>
      </c>
    </row>
    <row r="489" spans="1:2">
      <c r="A489">
        <v>488</v>
      </c>
      <c r="B489">
        <v>64891</v>
      </c>
    </row>
    <row r="490" spans="1:2">
      <c r="A490">
        <v>489</v>
      </c>
      <c r="B490">
        <v>370539</v>
      </c>
    </row>
    <row r="491" spans="1:2">
      <c r="A491">
        <v>490</v>
      </c>
      <c r="B491">
        <v>724940</v>
      </c>
    </row>
    <row r="492" spans="1:2">
      <c r="A492">
        <v>491</v>
      </c>
      <c r="B492">
        <v>353581</v>
      </c>
    </row>
    <row r="493" spans="1:2">
      <c r="A493">
        <v>492</v>
      </c>
      <c r="B493">
        <v>590770</v>
      </c>
    </row>
    <row r="494" spans="1:2">
      <c r="A494">
        <v>493</v>
      </c>
      <c r="B494">
        <v>853581</v>
      </c>
    </row>
    <row r="495" spans="1:2">
      <c r="A495">
        <v>494</v>
      </c>
      <c r="B495">
        <v>889100</v>
      </c>
    </row>
    <row r="496" spans="1:2">
      <c r="A496">
        <v>495</v>
      </c>
      <c r="B496">
        <v>284214</v>
      </c>
    </row>
    <row r="497" spans="1:2">
      <c r="A497">
        <v>496</v>
      </c>
      <c r="B497">
        <v>667357</v>
      </c>
    </row>
    <row r="498" spans="1:2">
      <c r="A498">
        <v>497</v>
      </c>
      <c r="B498">
        <v>830145</v>
      </c>
    </row>
    <row r="499" spans="1:2">
      <c r="A499">
        <v>498</v>
      </c>
      <c r="B499">
        <v>855293</v>
      </c>
    </row>
    <row r="500" spans="1:2">
      <c r="A500">
        <v>499</v>
      </c>
      <c r="B500">
        <v>953493</v>
      </c>
    </row>
    <row r="501" spans="1:2">
      <c r="A501">
        <v>500</v>
      </c>
      <c r="B501">
        <v>748541</v>
      </c>
    </row>
    <row r="502" spans="1:2">
      <c r="A502">
        <v>501</v>
      </c>
      <c r="B502">
        <v>262496</v>
      </c>
    </row>
    <row r="503" spans="1:2">
      <c r="A503">
        <v>502</v>
      </c>
      <c r="B503">
        <v>634004</v>
      </c>
    </row>
    <row r="504" spans="1:2">
      <c r="A504">
        <v>503</v>
      </c>
      <c r="B504">
        <v>747181</v>
      </c>
    </row>
    <row r="505" spans="1:2">
      <c r="A505">
        <v>504</v>
      </c>
      <c r="B505">
        <v>124641</v>
      </c>
    </row>
    <row r="506" spans="1:2">
      <c r="A506">
        <v>505</v>
      </c>
      <c r="B506">
        <v>571013</v>
      </c>
    </row>
    <row r="507" spans="1:2">
      <c r="A507">
        <v>506</v>
      </c>
      <c r="B507">
        <v>477331</v>
      </c>
    </row>
    <row r="508" spans="1:2">
      <c r="A508">
        <v>507</v>
      </c>
      <c r="B508">
        <v>624314</v>
      </c>
    </row>
    <row r="509" spans="1:2">
      <c r="A509">
        <v>508</v>
      </c>
      <c r="B509">
        <v>250772</v>
      </c>
    </row>
    <row r="510" spans="1:2">
      <c r="A510">
        <v>509</v>
      </c>
      <c r="B510">
        <v>177727</v>
      </c>
    </row>
    <row r="511" spans="1:2">
      <c r="A511">
        <v>510</v>
      </c>
      <c r="B511">
        <v>414138</v>
      </c>
    </row>
    <row r="512" spans="1:2">
      <c r="A512">
        <v>511</v>
      </c>
      <c r="B512">
        <v>336460</v>
      </c>
    </row>
    <row r="513" spans="1:2">
      <c r="A513">
        <v>512</v>
      </c>
      <c r="B513">
        <v>410893</v>
      </c>
    </row>
    <row r="514" spans="1:2">
      <c r="A514">
        <v>513</v>
      </c>
      <c r="B514">
        <v>116974</v>
      </c>
    </row>
    <row r="515" spans="1:2">
      <c r="A515">
        <v>514</v>
      </c>
      <c r="B515">
        <v>869699</v>
      </c>
    </row>
    <row r="516" spans="1:2">
      <c r="A516">
        <v>515</v>
      </c>
      <c r="B516">
        <v>776762</v>
      </c>
    </row>
    <row r="517" spans="1:2">
      <c r="A517">
        <v>516</v>
      </c>
      <c r="B517">
        <v>469035</v>
      </c>
    </row>
    <row r="518" spans="1:2">
      <c r="A518">
        <v>517</v>
      </c>
      <c r="B518">
        <v>555587</v>
      </c>
    </row>
    <row r="519" spans="1:2">
      <c r="A519">
        <v>518</v>
      </c>
      <c r="B519">
        <v>350310</v>
      </c>
    </row>
    <row r="520" spans="1:2">
      <c r="A520">
        <v>519</v>
      </c>
      <c r="B520">
        <v>796363</v>
      </c>
    </row>
    <row r="521" spans="1:2">
      <c r="A521">
        <v>520</v>
      </c>
      <c r="B521">
        <v>72289</v>
      </c>
    </row>
    <row r="522" spans="1:2">
      <c r="A522">
        <v>521</v>
      </c>
      <c r="B522">
        <v>533745</v>
      </c>
    </row>
    <row r="523" spans="1:2">
      <c r="A523">
        <v>522</v>
      </c>
      <c r="B523">
        <v>426291</v>
      </c>
    </row>
    <row r="524" spans="1:2">
      <c r="A524">
        <v>523</v>
      </c>
      <c r="B524">
        <v>818861</v>
      </c>
    </row>
    <row r="525" spans="1:2">
      <c r="A525">
        <v>524</v>
      </c>
      <c r="B525">
        <v>827150</v>
      </c>
    </row>
    <row r="526" spans="1:2">
      <c r="A526">
        <v>525</v>
      </c>
      <c r="B526">
        <v>198878</v>
      </c>
    </row>
    <row r="527" spans="1:2">
      <c r="A527">
        <v>526</v>
      </c>
      <c r="B527">
        <v>424826</v>
      </c>
    </row>
    <row r="528" spans="1:2">
      <c r="A528">
        <v>527</v>
      </c>
      <c r="B528">
        <v>281038</v>
      </c>
    </row>
    <row r="529" spans="1:2">
      <c r="A529">
        <v>528</v>
      </c>
      <c r="B529">
        <v>401396</v>
      </c>
    </row>
    <row r="530" spans="1:2">
      <c r="A530">
        <v>529</v>
      </c>
      <c r="B530">
        <v>479714</v>
      </c>
    </row>
    <row r="531" spans="1:2">
      <c r="A531">
        <v>530</v>
      </c>
      <c r="B531">
        <v>842828</v>
      </c>
    </row>
    <row r="532" spans="1:2">
      <c r="A532">
        <v>531</v>
      </c>
      <c r="B532">
        <v>115992</v>
      </c>
    </row>
    <row r="533" spans="1:2">
      <c r="A533">
        <v>532</v>
      </c>
      <c r="B533">
        <v>709681</v>
      </c>
    </row>
    <row r="534" spans="1:2">
      <c r="A534">
        <v>533</v>
      </c>
      <c r="B534">
        <v>117694</v>
      </c>
    </row>
    <row r="535" spans="1:2">
      <c r="A535">
        <v>534</v>
      </c>
      <c r="B535">
        <v>974815</v>
      </c>
    </row>
    <row r="536" spans="1:2">
      <c r="A536">
        <v>535</v>
      </c>
      <c r="B536">
        <v>739270</v>
      </c>
    </row>
    <row r="537" spans="1:2">
      <c r="A537">
        <v>536</v>
      </c>
      <c r="B537">
        <v>864590</v>
      </c>
    </row>
    <row r="538" spans="1:2">
      <c r="A538">
        <v>537</v>
      </c>
      <c r="B538">
        <v>621102</v>
      </c>
    </row>
    <row r="539" spans="1:2">
      <c r="A539">
        <v>538</v>
      </c>
      <c r="B539">
        <v>363545</v>
      </c>
    </row>
    <row r="540" spans="1:2">
      <c r="A540">
        <v>539</v>
      </c>
      <c r="B540">
        <v>811873</v>
      </c>
    </row>
    <row r="541" spans="1:2">
      <c r="A541">
        <v>540</v>
      </c>
      <c r="B541">
        <v>999483</v>
      </c>
    </row>
    <row r="542" spans="1:2">
      <c r="A542">
        <v>541</v>
      </c>
      <c r="B542">
        <v>978313</v>
      </c>
    </row>
    <row r="543" spans="1:2">
      <c r="A543">
        <v>542</v>
      </c>
      <c r="B543">
        <v>963339</v>
      </c>
    </row>
    <row r="544" spans="1:2">
      <c r="A544">
        <v>543</v>
      </c>
      <c r="B544">
        <v>703215</v>
      </c>
    </row>
    <row r="545" spans="1:2">
      <c r="A545">
        <v>544</v>
      </c>
      <c r="B545">
        <v>201565</v>
      </c>
    </row>
    <row r="546" spans="1:2">
      <c r="A546">
        <v>545</v>
      </c>
      <c r="B546">
        <v>968974</v>
      </c>
    </row>
    <row r="547" spans="1:2">
      <c r="A547">
        <v>546</v>
      </c>
      <c r="B547">
        <v>184976</v>
      </c>
    </row>
    <row r="548" spans="1:2">
      <c r="A548">
        <v>547</v>
      </c>
      <c r="B548">
        <v>566074</v>
      </c>
    </row>
    <row r="549" spans="1:2">
      <c r="A549">
        <v>548</v>
      </c>
      <c r="B549">
        <v>829112</v>
      </c>
    </row>
    <row r="550" spans="1:2">
      <c r="A550">
        <v>549</v>
      </c>
      <c r="B550">
        <v>768801</v>
      </c>
    </row>
    <row r="551" spans="1:2">
      <c r="A551">
        <v>550</v>
      </c>
      <c r="B551">
        <v>190664</v>
      </c>
    </row>
    <row r="552" spans="1:2">
      <c r="A552">
        <v>551</v>
      </c>
      <c r="B552">
        <v>803568</v>
      </c>
    </row>
    <row r="553" spans="1:2">
      <c r="A553">
        <v>552</v>
      </c>
      <c r="B553">
        <v>18314</v>
      </c>
    </row>
    <row r="554" spans="1:2">
      <c r="A554">
        <v>553</v>
      </c>
      <c r="B554">
        <v>954933</v>
      </c>
    </row>
    <row r="555" spans="1:2">
      <c r="A555">
        <v>554</v>
      </c>
      <c r="B555">
        <v>166674</v>
      </c>
    </row>
    <row r="556" spans="1:2">
      <c r="A556">
        <v>555</v>
      </c>
      <c r="B556">
        <v>496832</v>
      </c>
    </row>
    <row r="557" spans="1:2">
      <c r="A557">
        <v>556</v>
      </c>
      <c r="B557">
        <v>308118</v>
      </c>
    </row>
    <row r="558" spans="1:2">
      <c r="A558">
        <v>557</v>
      </c>
      <c r="B558">
        <v>802646</v>
      </c>
    </row>
    <row r="559" spans="1:2">
      <c r="A559">
        <v>558</v>
      </c>
      <c r="B559">
        <v>24413</v>
      </c>
    </row>
    <row r="560" spans="1:2">
      <c r="A560">
        <v>559</v>
      </c>
      <c r="B560">
        <v>83789</v>
      </c>
    </row>
    <row r="561" spans="1:2">
      <c r="A561">
        <v>560</v>
      </c>
      <c r="B561">
        <v>621268</v>
      </c>
    </row>
    <row r="562" spans="1:2">
      <c r="A562">
        <v>561</v>
      </c>
      <c r="B562">
        <v>117773</v>
      </c>
    </row>
    <row r="563" spans="1:2">
      <c r="A563">
        <v>562</v>
      </c>
      <c r="B563">
        <v>539048</v>
      </c>
    </row>
    <row r="564" spans="1:2">
      <c r="A564">
        <v>563</v>
      </c>
      <c r="B564">
        <v>275289</v>
      </c>
    </row>
    <row r="565" spans="1:2">
      <c r="A565">
        <v>564</v>
      </c>
      <c r="B565">
        <v>143588</v>
      </c>
    </row>
    <row r="566" spans="1:2">
      <c r="A566">
        <v>565</v>
      </c>
      <c r="B566">
        <v>547283</v>
      </c>
    </row>
    <row r="567" spans="1:2">
      <c r="A567">
        <v>566</v>
      </c>
      <c r="B567">
        <v>777296</v>
      </c>
    </row>
    <row r="568" spans="1:2">
      <c r="A568">
        <v>567</v>
      </c>
      <c r="B568">
        <v>191569</v>
      </c>
    </row>
    <row r="569" spans="1:2">
      <c r="A569">
        <v>568</v>
      </c>
      <c r="B569">
        <v>918848</v>
      </c>
    </row>
    <row r="570" spans="1:2">
      <c r="A570">
        <v>569</v>
      </c>
      <c r="B570">
        <v>125917</v>
      </c>
    </row>
    <row r="571" spans="1:2">
      <c r="A571">
        <v>570</v>
      </c>
      <c r="B571">
        <v>312572</v>
      </c>
    </row>
    <row r="572" spans="1:2">
      <c r="A572">
        <v>571</v>
      </c>
      <c r="B572">
        <v>984192</v>
      </c>
    </row>
    <row r="573" spans="1:2">
      <c r="A573">
        <v>572</v>
      </c>
      <c r="B573">
        <v>980644</v>
      </c>
    </row>
    <row r="574" spans="1:2">
      <c r="A574">
        <v>573</v>
      </c>
      <c r="B574">
        <v>549283</v>
      </c>
    </row>
    <row r="575" spans="1:2">
      <c r="A575">
        <v>574</v>
      </c>
      <c r="B575">
        <v>791917</v>
      </c>
    </row>
    <row r="576" spans="1:2">
      <c r="A576">
        <v>575</v>
      </c>
      <c r="B576">
        <v>895393</v>
      </c>
    </row>
    <row r="577" spans="1:2">
      <c r="A577">
        <v>576</v>
      </c>
      <c r="B577">
        <v>121777</v>
      </c>
    </row>
    <row r="578" spans="1:2">
      <c r="A578">
        <v>577</v>
      </c>
      <c r="B578">
        <v>394901</v>
      </c>
    </row>
    <row r="579" spans="1:2">
      <c r="A579">
        <v>578</v>
      </c>
      <c r="B579">
        <v>114894</v>
      </c>
    </row>
    <row r="580" spans="1:2">
      <c r="A580">
        <v>579</v>
      </c>
      <c r="B580">
        <v>949969</v>
      </c>
    </row>
    <row r="581" spans="1:2">
      <c r="A581">
        <v>580</v>
      </c>
      <c r="B581">
        <v>921940</v>
      </c>
    </row>
    <row r="582" spans="1:2">
      <c r="A582">
        <v>581</v>
      </c>
      <c r="B582">
        <v>243667</v>
      </c>
    </row>
    <row r="583" spans="1:2">
      <c r="A583">
        <v>582</v>
      </c>
      <c r="B583">
        <v>179548</v>
      </c>
    </row>
    <row r="584" spans="1:2">
      <c r="A584">
        <v>583</v>
      </c>
      <c r="B584">
        <v>269064</v>
      </c>
    </row>
    <row r="585" spans="1:2">
      <c r="A585">
        <v>584</v>
      </c>
      <c r="B585">
        <v>573315</v>
      </c>
    </row>
    <row r="586" spans="1:2">
      <c r="A586">
        <v>585</v>
      </c>
      <c r="B586">
        <v>841543</v>
      </c>
    </row>
    <row r="587" spans="1:2">
      <c r="A587">
        <v>586</v>
      </c>
      <c r="B587">
        <v>642533</v>
      </c>
    </row>
    <row r="588" spans="1:2">
      <c r="A588">
        <v>587</v>
      </c>
      <c r="B588">
        <v>7252</v>
      </c>
    </row>
    <row r="589" spans="1:2">
      <c r="A589">
        <v>588</v>
      </c>
      <c r="B589">
        <v>399627</v>
      </c>
    </row>
    <row r="590" spans="1:2">
      <c r="A590">
        <v>589</v>
      </c>
      <c r="B590">
        <v>143913</v>
      </c>
    </row>
    <row r="591" spans="1:2">
      <c r="A591">
        <v>590</v>
      </c>
      <c r="B591">
        <v>959612</v>
      </c>
    </row>
    <row r="592" spans="1:2">
      <c r="A592">
        <v>591</v>
      </c>
      <c r="B592">
        <v>672465</v>
      </c>
    </row>
    <row r="593" spans="1:2">
      <c r="A593">
        <v>592</v>
      </c>
      <c r="B593">
        <v>555441</v>
      </c>
    </row>
    <row r="594" spans="1:2">
      <c r="A594">
        <v>593</v>
      </c>
      <c r="B594">
        <v>554970</v>
      </c>
    </row>
    <row r="595" spans="1:2">
      <c r="A595">
        <v>594</v>
      </c>
      <c r="B595">
        <v>966495</v>
      </c>
    </row>
    <row r="596" spans="1:2">
      <c r="A596">
        <v>595</v>
      </c>
      <c r="B596">
        <v>999067</v>
      </c>
    </row>
    <row r="597" spans="1:2">
      <c r="A597">
        <v>596</v>
      </c>
      <c r="B597">
        <v>255085</v>
      </c>
    </row>
    <row r="598" spans="1:2">
      <c r="A598">
        <v>597</v>
      </c>
      <c r="B598">
        <v>259132</v>
      </c>
    </row>
    <row r="599" spans="1:2">
      <c r="A599">
        <v>598</v>
      </c>
      <c r="B599">
        <v>770977</v>
      </c>
    </row>
    <row r="600" spans="1:2">
      <c r="A600">
        <v>599</v>
      </c>
      <c r="B600">
        <v>58624</v>
      </c>
    </row>
    <row r="601" spans="1:2">
      <c r="A601">
        <v>600</v>
      </c>
      <c r="B601">
        <v>657825</v>
      </c>
    </row>
    <row r="602" spans="1:2">
      <c r="A602">
        <v>601</v>
      </c>
      <c r="B602">
        <v>539208</v>
      </c>
    </row>
    <row r="603" spans="1:2">
      <c r="A603">
        <v>602</v>
      </c>
      <c r="B603">
        <v>41417</v>
      </c>
    </row>
    <row r="604" spans="1:2">
      <c r="A604">
        <v>603</v>
      </c>
      <c r="B604">
        <v>489453</v>
      </c>
    </row>
    <row r="605" spans="1:2">
      <c r="A605">
        <v>604</v>
      </c>
      <c r="B605">
        <v>151435</v>
      </c>
    </row>
    <row r="606" spans="1:2">
      <c r="A606">
        <v>605</v>
      </c>
      <c r="B606">
        <v>913347</v>
      </c>
    </row>
    <row r="607" spans="1:2">
      <c r="A607">
        <v>606</v>
      </c>
      <c r="B607">
        <v>989821</v>
      </c>
    </row>
    <row r="608" spans="1:2">
      <c r="A608">
        <v>607</v>
      </c>
      <c r="B608">
        <v>750756</v>
      </c>
    </row>
    <row r="609" spans="1:2">
      <c r="A609">
        <v>608</v>
      </c>
      <c r="B609">
        <v>611499</v>
      </c>
    </row>
    <row r="610" spans="1:2">
      <c r="A610">
        <v>609</v>
      </c>
      <c r="B610">
        <v>617667</v>
      </c>
    </row>
    <row r="611" spans="1:2">
      <c r="A611">
        <v>610</v>
      </c>
      <c r="B611">
        <v>577612</v>
      </c>
    </row>
    <row r="612" spans="1:2">
      <c r="A612">
        <v>611</v>
      </c>
      <c r="B612">
        <v>819823</v>
      </c>
    </row>
    <row r="613" spans="1:2">
      <c r="A613">
        <v>612</v>
      </c>
      <c r="B613">
        <v>508200</v>
      </c>
    </row>
    <row r="614" spans="1:2">
      <c r="A614">
        <v>613</v>
      </c>
      <c r="B614">
        <v>859463</v>
      </c>
    </row>
    <row r="615" spans="1:2">
      <c r="A615">
        <v>614</v>
      </c>
      <c r="B615">
        <v>537799</v>
      </c>
    </row>
    <row r="616" spans="1:2">
      <c r="A616">
        <v>615</v>
      </c>
      <c r="B616">
        <v>344291</v>
      </c>
    </row>
    <row r="617" spans="1:2">
      <c r="A617">
        <v>616</v>
      </c>
      <c r="B617">
        <v>933042</v>
      </c>
    </row>
    <row r="618" spans="1:2">
      <c r="A618">
        <v>617</v>
      </c>
      <c r="B618">
        <v>626928</v>
      </c>
    </row>
    <row r="619" spans="1:2">
      <c r="A619">
        <v>618</v>
      </c>
      <c r="B619">
        <v>33116</v>
      </c>
    </row>
    <row r="620" spans="1:2">
      <c r="A620">
        <v>619</v>
      </c>
      <c r="B620">
        <v>47933</v>
      </c>
    </row>
    <row r="621" spans="1:2">
      <c r="A621">
        <v>620</v>
      </c>
      <c r="B621">
        <v>644631</v>
      </c>
    </row>
    <row r="622" spans="1:2">
      <c r="A622">
        <v>621</v>
      </c>
      <c r="B622">
        <v>703848</v>
      </c>
    </row>
    <row r="623" spans="1:2">
      <c r="A623">
        <v>622</v>
      </c>
      <c r="B623">
        <v>573978</v>
      </c>
    </row>
    <row r="624" spans="1:2">
      <c r="A624">
        <v>623</v>
      </c>
      <c r="B624">
        <v>870166</v>
      </c>
    </row>
    <row r="625" spans="1:2">
      <c r="A625">
        <v>624</v>
      </c>
      <c r="B625">
        <v>487860</v>
      </c>
    </row>
    <row r="626" spans="1:2">
      <c r="A626">
        <v>625</v>
      </c>
      <c r="B626">
        <v>572185</v>
      </c>
    </row>
    <row r="627" spans="1:2">
      <c r="A627">
        <v>626</v>
      </c>
      <c r="B627">
        <v>210006</v>
      </c>
    </row>
    <row r="628" spans="1:2">
      <c r="A628">
        <v>627</v>
      </c>
      <c r="B628">
        <v>552659</v>
      </c>
    </row>
    <row r="629" spans="1:2">
      <c r="A629">
        <v>628</v>
      </c>
      <c r="B629">
        <v>932330</v>
      </c>
    </row>
    <row r="630" spans="1:2">
      <c r="A630">
        <v>629</v>
      </c>
      <c r="B630">
        <v>430901</v>
      </c>
    </row>
    <row r="631" spans="1:2">
      <c r="A631">
        <v>630</v>
      </c>
      <c r="B631">
        <v>388875</v>
      </c>
    </row>
    <row r="632" spans="1:2">
      <c r="A632">
        <v>631</v>
      </c>
      <c r="B632">
        <v>308618</v>
      </c>
    </row>
    <row r="633" spans="1:2">
      <c r="A633">
        <v>632</v>
      </c>
      <c r="B633">
        <v>673123</v>
      </c>
    </row>
    <row r="634" spans="1:2">
      <c r="A634">
        <v>633</v>
      </c>
      <c r="B634">
        <v>532254</v>
      </c>
    </row>
    <row r="635" spans="1:2">
      <c r="A635">
        <v>634</v>
      </c>
      <c r="B635">
        <v>195979</v>
      </c>
    </row>
    <row r="636" spans="1:2">
      <c r="A636">
        <v>635</v>
      </c>
      <c r="B636">
        <v>308329</v>
      </c>
    </row>
    <row r="637" spans="1:2">
      <c r="A637">
        <v>636</v>
      </c>
      <c r="B637">
        <v>118914</v>
      </c>
    </row>
    <row r="638" spans="1:2">
      <c r="A638">
        <v>637</v>
      </c>
      <c r="B638">
        <v>86206</v>
      </c>
    </row>
    <row r="639" spans="1:2">
      <c r="A639">
        <v>638</v>
      </c>
      <c r="B639">
        <v>116802</v>
      </c>
    </row>
    <row r="640" spans="1:2">
      <c r="A640">
        <v>639</v>
      </c>
      <c r="B640">
        <v>375831</v>
      </c>
    </row>
    <row r="641" spans="1:2">
      <c r="A641">
        <v>640</v>
      </c>
      <c r="B641">
        <v>826007</v>
      </c>
    </row>
    <row r="642" spans="1:2">
      <c r="A642">
        <v>641</v>
      </c>
      <c r="B642">
        <v>138309</v>
      </c>
    </row>
    <row r="643" spans="1:2">
      <c r="A643">
        <v>642</v>
      </c>
      <c r="B643">
        <v>305229</v>
      </c>
    </row>
    <row r="644" spans="1:2">
      <c r="A644">
        <v>643</v>
      </c>
      <c r="B644">
        <v>160867</v>
      </c>
    </row>
    <row r="645" spans="1:2">
      <c r="A645">
        <v>644</v>
      </c>
      <c r="B645">
        <v>503689</v>
      </c>
    </row>
    <row r="646" spans="1:2">
      <c r="A646">
        <v>645</v>
      </c>
      <c r="B646">
        <v>474269</v>
      </c>
    </row>
    <row r="647" spans="1:2">
      <c r="A647">
        <v>646</v>
      </c>
      <c r="B647">
        <v>10554</v>
      </c>
    </row>
    <row r="648" spans="1:2">
      <c r="A648">
        <v>647</v>
      </c>
      <c r="B648">
        <v>663816</v>
      </c>
    </row>
    <row r="649" spans="1:2">
      <c r="A649">
        <v>648</v>
      </c>
      <c r="B649">
        <v>65210</v>
      </c>
    </row>
    <row r="650" spans="1:2">
      <c r="A650">
        <v>649</v>
      </c>
      <c r="B650">
        <v>893678</v>
      </c>
    </row>
    <row r="651" spans="1:2">
      <c r="A651">
        <v>650</v>
      </c>
      <c r="B651">
        <v>422314</v>
      </c>
    </row>
    <row r="652" spans="1:2">
      <c r="A652">
        <v>651</v>
      </c>
      <c r="B652">
        <v>442883</v>
      </c>
    </row>
    <row r="653" spans="1:2">
      <c r="A653">
        <v>652</v>
      </c>
      <c r="B653">
        <v>340236</v>
      </c>
    </row>
    <row r="654" spans="1:2">
      <c r="A654">
        <v>653</v>
      </c>
      <c r="B654">
        <v>460795</v>
      </c>
    </row>
    <row r="655" spans="1:2">
      <c r="A655">
        <v>654</v>
      </c>
      <c r="B655">
        <v>135772</v>
      </c>
    </row>
    <row r="656" spans="1:2">
      <c r="A656">
        <v>655</v>
      </c>
      <c r="B656">
        <v>959917</v>
      </c>
    </row>
    <row r="657" spans="1:2">
      <c r="A657">
        <v>656</v>
      </c>
      <c r="B657">
        <v>956998</v>
      </c>
    </row>
    <row r="658" spans="1:2">
      <c r="A658">
        <v>657</v>
      </c>
      <c r="B658">
        <v>800820</v>
      </c>
    </row>
    <row r="659" spans="1:2">
      <c r="A659">
        <v>658</v>
      </c>
      <c r="B659">
        <v>427101</v>
      </c>
    </row>
    <row r="660" spans="1:2">
      <c r="A660">
        <v>659</v>
      </c>
      <c r="B660">
        <v>278098</v>
      </c>
    </row>
    <row r="661" spans="1:2">
      <c r="A661">
        <v>660</v>
      </c>
      <c r="B661">
        <v>239734</v>
      </c>
    </row>
    <row r="662" spans="1:2">
      <c r="A662">
        <v>661</v>
      </c>
      <c r="B662">
        <v>698866</v>
      </c>
    </row>
    <row r="663" spans="1:2">
      <c r="A663">
        <v>662</v>
      </c>
      <c r="B663">
        <v>871973</v>
      </c>
    </row>
    <row r="664" spans="1:2">
      <c r="A664">
        <v>663</v>
      </c>
      <c r="B664">
        <v>489256</v>
      </c>
    </row>
    <row r="665" spans="1:2">
      <c r="A665">
        <v>664</v>
      </c>
      <c r="B665">
        <v>303368</v>
      </c>
    </row>
    <row r="666" spans="1:2">
      <c r="A666">
        <v>665</v>
      </c>
      <c r="B666">
        <v>134546</v>
      </c>
    </row>
    <row r="667" spans="1:2">
      <c r="A667">
        <v>666</v>
      </c>
      <c r="B667">
        <v>627597</v>
      </c>
    </row>
    <row r="668" spans="1:2">
      <c r="A668">
        <v>667</v>
      </c>
      <c r="B668">
        <v>203911</v>
      </c>
    </row>
    <row r="669" spans="1:2">
      <c r="A669">
        <v>668</v>
      </c>
      <c r="B669">
        <v>84361</v>
      </c>
    </row>
    <row r="670" spans="1:2">
      <c r="A670">
        <v>669</v>
      </c>
      <c r="B670">
        <v>556237</v>
      </c>
    </row>
    <row r="671" spans="1:2">
      <c r="A671">
        <v>670</v>
      </c>
      <c r="B671">
        <v>268265</v>
      </c>
    </row>
    <row r="672" spans="1:2">
      <c r="A672">
        <v>671</v>
      </c>
      <c r="B672">
        <v>66465</v>
      </c>
    </row>
    <row r="673" spans="1:2">
      <c r="A673">
        <v>672</v>
      </c>
      <c r="B673">
        <v>322651</v>
      </c>
    </row>
    <row r="674" spans="1:2">
      <c r="A674">
        <v>673</v>
      </c>
      <c r="B674">
        <v>307701</v>
      </c>
    </row>
    <row r="675" spans="1:2">
      <c r="A675">
        <v>674</v>
      </c>
      <c r="B675">
        <v>264015</v>
      </c>
    </row>
    <row r="676" spans="1:2">
      <c r="A676">
        <v>675</v>
      </c>
      <c r="B676">
        <v>643223</v>
      </c>
    </row>
    <row r="677" spans="1:2">
      <c r="A677">
        <v>676</v>
      </c>
      <c r="B677">
        <v>736185</v>
      </c>
    </row>
    <row r="678" spans="1:2">
      <c r="A678">
        <v>677</v>
      </c>
      <c r="B678">
        <v>778642</v>
      </c>
    </row>
    <row r="679" spans="1:2">
      <c r="A679">
        <v>678</v>
      </c>
      <c r="B679">
        <v>523615</v>
      </c>
    </row>
    <row r="680" spans="1:2">
      <c r="A680">
        <v>679</v>
      </c>
      <c r="B680">
        <v>12754</v>
      </c>
    </row>
    <row r="681" spans="1:2">
      <c r="A681">
        <v>680</v>
      </c>
      <c r="B681">
        <v>931975</v>
      </c>
    </row>
    <row r="682" spans="1:2">
      <c r="A682">
        <v>681</v>
      </c>
      <c r="B682">
        <v>790083</v>
      </c>
    </row>
    <row r="683" spans="1:2">
      <c r="A683">
        <v>682</v>
      </c>
      <c r="B683">
        <v>33193</v>
      </c>
    </row>
    <row r="684" spans="1:2">
      <c r="A684">
        <v>683</v>
      </c>
      <c r="B684">
        <v>198452</v>
      </c>
    </row>
    <row r="685" spans="1:2">
      <c r="A685">
        <v>684</v>
      </c>
      <c r="B685">
        <v>368072</v>
      </c>
    </row>
    <row r="686" spans="1:2">
      <c r="A686">
        <v>685</v>
      </c>
      <c r="B686">
        <v>525477</v>
      </c>
    </row>
    <row r="687" spans="1:2">
      <c r="A687">
        <v>686</v>
      </c>
      <c r="B687">
        <v>791437</v>
      </c>
    </row>
    <row r="688" spans="1:2">
      <c r="A688">
        <v>687</v>
      </c>
      <c r="B688">
        <v>567414</v>
      </c>
    </row>
    <row r="689" spans="1:2">
      <c r="A689">
        <v>688</v>
      </c>
      <c r="B689">
        <v>686962</v>
      </c>
    </row>
    <row r="690" spans="1:2">
      <c r="A690">
        <v>689</v>
      </c>
      <c r="B690">
        <v>770049</v>
      </c>
    </row>
    <row r="691" spans="1:2">
      <c r="A691">
        <v>690</v>
      </c>
      <c r="B691">
        <v>650026</v>
      </c>
    </row>
    <row r="692" spans="1:2">
      <c r="A692">
        <v>691</v>
      </c>
      <c r="B692">
        <v>677788</v>
      </c>
    </row>
    <row r="693" spans="1:2">
      <c r="A693">
        <v>692</v>
      </c>
      <c r="B693">
        <v>96726</v>
      </c>
    </row>
    <row r="694" spans="1:2">
      <c r="A694">
        <v>693</v>
      </c>
      <c r="B694">
        <v>475146</v>
      </c>
    </row>
    <row r="695" spans="1:2">
      <c r="A695">
        <v>694</v>
      </c>
      <c r="B695">
        <v>644255</v>
      </c>
    </row>
    <row r="696" spans="1:2">
      <c r="A696">
        <v>695</v>
      </c>
      <c r="B696">
        <v>593411</v>
      </c>
    </row>
    <row r="697" spans="1:2">
      <c r="A697">
        <v>696</v>
      </c>
      <c r="B697">
        <v>619910</v>
      </c>
    </row>
    <row r="698" spans="1:2">
      <c r="A698">
        <v>697</v>
      </c>
      <c r="B698">
        <v>146738</v>
      </c>
    </row>
    <row r="699" spans="1:2">
      <c r="A699">
        <v>698</v>
      </c>
      <c r="B699">
        <v>37032</v>
      </c>
    </row>
    <row r="700" spans="1:2">
      <c r="A700">
        <v>699</v>
      </c>
      <c r="B700">
        <v>840148</v>
      </c>
    </row>
    <row r="701" spans="1:2">
      <c r="A701">
        <v>700</v>
      </c>
      <c r="B701">
        <v>258161</v>
      </c>
    </row>
    <row r="702" spans="1:2">
      <c r="A702">
        <v>701</v>
      </c>
      <c r="B702">
        <v>797954</v>
      </c>
    </row>
    <row r="703" spans="1:2">
      <c r="A703">
        <v>702</v>
      </c>
      <c r="B703">
        <v>620398</v>
      </c>
    </row>
    <row r="704" spans="1:2">
      <c r="A704">
        <v>703</v>
      </c>
      <c r="B704">
        <v>993845</v>
      </c>
    </row>
    <row r="705" spans="1:2">
      <c r="A705">
        <v>704</v>
      </c>
      <c r="B705">
        <v>141672</v>
      </c>
    </row>
    <row r="706" spans="1:2">
      <c r="A706">
        <v>705</v>
      </c>
      <c r="B706">
        <v>336912</v>
      </c>
    </row>
    <row r="707" spans="1:2">
      <c r="A707">
        <v>706</v>
      </c>
      <c r="B707">
        <v>91349</v>
      </c>
    </row>
    <row r="708" spans="1:2">
      <c r="A708">
        <v>707</v>
      </c>
      <c r="B708">
        <v>774309</v>
      </c>
    </row>
    <row r="709" spans="1:2">
      <c r="A709">
        <v>708</v>
      </c>
      <c r="B709">
        <v>950390</v>
      </c>
    </row>
    <row r="710" spans="1:2">
      <c r="A710">
        <v>709</v>
      </c>
      <c r="B710">
        <v>809460</v>
      </c>
    </row>
    <row r="711" spans="1:2">
      <c r="A711">
        <v>710</v>
      </c>
      <c r="B711">
        <v>875165</v>
      </c>
    </row>
    <row r="712" spans="1:2">
      <c r="A712">
        <v>711</v>
      </c>
      <c r="B712">
        <v>765186</v>
      </c>
    </row>
    <row r="713" spans="1:2">
      <c r="A713">
        <v>712</v>
      </c>
      <c r="B713">
        <v>595188</v>
      </c>
    </row>
    <row r="714" spans="1:2">
      <c r="A714">
        <v>713</v>
      </c>
      <c r="B714">
        <v>115609</v>
      </c>
    </row>
    <row r="715" spans="1:2">
      <c r="A715">
        <v>714</v>
      </c>
      <c r="B715">
        <v>49272</v>
      </c>
    </row>
    <row r="716" spans="1:2">
      <c r="A716">
        <v>715</v>
      </c>
      <c r="B716">
        <v>85292</v>
      </c>
    </row>
    <row r="717" spans="1:2">
      <c r="A717">
        <v>716</v>
      </c>
      <c r="B717">
        <v>226803</v>
      </c>
    </row>
    <row r="718" spans="1:2">
      <c r="A718">
        <v>717</v>
      </c>
      <c r="B718">
        <v>901132</v>
      </c>
    </row>
    <row r="719" spans="1:2">
      <c r="A719">
        <v>718</v>
      </c>
      <c r="B719">
        <v>587421</v>
      </c>
    </row>
    <row r="720" spans="1:2">
      <c r="A720">
        <v>719</v>
      </c>
      <c r="B720">
        <v>69459</v>
      </c>
    </row>
    <row r="721" spans="1:2">
      <c r="A721">
        <v>720</v>
      </c>
      <c r="B721">
        <v>970659</v>
      </c>
    </row>
    <row r="722" spans="1:2">
      <c r="A722">
        <v>721</v>
      </c>
      <c r="B722">
        <v>968149</v>
      </c>
    </row>
    <row r="723" spans="1:2">
      <c r="A723">
        <v>722</v>
      </c>
      <c r="B723">
        <v>745528</v>
      </c>
    </row>
    <row r="724" spans="1:2">
      <c r="A724">
        <v>723</v>
      </c>
      <c r="B724">
        <v>679977</v>
      </c>
    </row>
    <row r="725" spans="1:2">
      <c r="A725">
        <v>724</v>
      </c>
      <c r="B725">
        <v>725371</v>
      </c>
    </row>
    <row r="726" spans="1:2">
      <c r="A726">
        <v>725</v>
      </c>
      <c r="B726">
        <v>505014</v>
      </c>
    </row>
    <row r="727" spans="1:2">
      <c r="A727">
        <v>726</v>
      </c>
      <c r="B727">
        <v>620164</v>
      </c>
    </row>
    <row r="728" spans="1:2">
      <c r="A728">
        <v>727</v>
      </c>
      <c r="B728">
        <v>397699</v>
      </c>
    </row>
    <row r="729" spans="1:2">
      <c r="A729">
        <v>728</v>
      </c>
      <c r="B729">
        <v>996570</v>
      </c>
    </row>
    <row r="730" spans="1:2">
      <c r="A730">
        <v>729</v>
      </c>
      <c r="B730">
        <v>998340</v>
      </c>
    </row>
    <row r="731" spans="1:2">
      <c r="A731">
        <v>730</v>
      </c>
      <c r="B731">
        <v>56837</v>
      </c>
    </row>
    <row r="732" spans="1:2">
      <c r="A732">
        <v>731</v>
      </c>
      <c r="B732">
        <v>291959</v>
      </c>
    </row>
    <row r="733" spans="1:2">
      <c r="A733">
        <v>732</v>
      </c>
      <c r="B733">
        <v>156212</v>
      </c>
    </row>
    <row r="734" spans="1:2">
      <c r="A734">
        <v>733</v>
      </c>
      <c r="B734">
        <v>847224</v>
      </c>
    </row>
    <row r="735" spans="1:2">
      <c r="A735">
        <v>734</v>
      </c>
      <c r="B735">
        <v>79262</v>
      </c>
    </row>
    <row r="736" spans="1:2">
      <c r="A736">
        <v>735</v>
      </c>
      <c r="B736">
        <v>381345</v>
      </c>
    </row>
    <row r="737" spans="1:2">
      <c r="A737">
        <v>736</v>
      </c>
      <c r="B737">
        <v>529071</v>
      </c>
    </row>
    <row r="738" spans="1:2">
      <c r="A738">
        <v>737</v>
      </c>
      <c r="B738">
        <v>144938</v>
      </c>
    </row>
    <row r="739" spans="1:2">
      <c r="A739">
        <v>738</v>
      </c>
      <c r="B739">
        <v>937323</v>
      </c>
    </row>
    <row r="740" spans="1:2">
      <c r="A740">
        <v>739</v>
      </c>
      <c r="B740">
        <v>609560</v>
      </c>
    </row>
    <row r="741" spans="1:2">
      <c r="A741">
        <v>740</v>
      </c>
      <c r="B741">
        <v>961576</v>
      </c>
    </row>
    <row r="742" spans="1:2">
      <c r="A742">
        <v>741</v>
      </c>
      <c r="B742">
        <v>291670</v>
      </c>
    </row>
    <row r="743" spans="1:2">
      <c r="A743">
        <v>742</v>
      </c>
      <c r="B743">
        <v>489305</v>
      </c>
    </row>
    <row r="744" spans="1:2">
      <c r="A744">
        <v>743</v>
      </c>
      <c r="B744">
        <v>462688</v>
      </c>
    </row>
    <row r="745" spans="1:2">
      <c r="A745">
        <v>744</v>
      </c>
      <c r="B745">
        <v>269150</v>
      </c>
    </row>
    <row r="746" spans="1:2">
      <c r="A746">
        <v>745</v>
      </c>
      <c r="B746">
        <v>398055</v>
      </c>
    </row>
    <row r="747" spans="1:2">
      <c r="A747">
        <v>746</v>
      </c>
      <c r="B747">
        <v>489844</v>
      </c>
    </row>
    <row r="748" spans="1:2">
      <c r="A748">
        <v>747</v>
      </c>
      <c r="B748">
        <v>207314</v>
      </c>
    </row>
    <row r="749" spans="1:2">
      <c r="A749">
        <v>748</v>
      </c>
      <c r="B749">
        <v>397983</v>
      </c>
    </row>
    <row r="750" spans="1:2">
      <c r="A750">
        <v>749</v>
      </c>
      <c r="B750">
        <v>231211</v>
      </c>
    </row>
    <row r="751" spans="1:2">
      <c r="A751">
        <v>750</v>
      </c>
      <c r="B751">
        <v>491783</v>
      </c>
    </row>
    <row r="752" spans="1:2">
      <c r="A752">
        <v>751</v>
      </c>
      <c r="B752">
        <v>955251</v>
      </c>
    </row>
    <row r="753" spans="1:2">
      <c r="A753">
        <v>752</v>
      </c>
      <c r="B753">
        <v>491051</v>
      </c>
    </row>
    <row r="754" spans="1:2">
      <c r="A754">
        <v>753</v>
      </c>
      <c r="B754">
        <v>436729</v>
      </c>
    </row>
    <row r="755" spans="1:2">
      <c r="A755">
        <v>754</v>
      </c>
      <c r="B755">
        <v>825401</v>
      </c>
    </row>
    <row r="756" spans="1:2">
      <c r="A756">
        <v>755</v>
      </c>
      <c r="B756">
        <v>845392</v>
      </c>
    </row>
    <row r="757" spans="1:2">
      <c r="A757">
        <v>756</v>
      </c>
      <c r="B757">
        <v>129706</v>
      </c>
    </row>
    <row r="758" spans="1:2">
      <c r="A758">
        <v>757</v>
      </c>
      <c r="B758">
        <v>927377</v>
      </c>
    </row>
    <row r="759" spans="1:2">
      <c r="A759">
        <v>758</v>
      </c>
      <c r="B759">
        <v>246403</v>
      </c>
    </row>
    <row r="760" spans="1:2">
      <c r="A760">
        <v>759</v>
      </c>
      <c r="B760">
        <v>982092</v>
      </c>
    </row>
    <row r="761" spans="1:2">
      <c r="A761">
        <v>760</v>
      </c>
      <c r="B761">
        <v>785450</v>
      </c>
    </row>
    <row r="762" spans="1:2">
      <c r="A762">
        <v>761</v>
      </c>
      <c r="B762">
        <v>59371</v>
      </c>
    </row>
    <row r="763" spans="1:2">
      <c r="A763">
        <v>762</v>
      </c>
      <c r="B763">
        <v>283870</v>
      </c>
    </row>
    <row r="764" spans="1:2">
      <c r="A764">
        <v>763</v>
      </c>
      <c r="B764">
        <v>916960</v>
      </c>
    </row>
    <row r="765" spans="1:2">
      <c r="A765">
        <v>764</v>
      </c>
      <c r="B765">
        <v>582219</v>
      </c>
    </row>
    <row r="766" spans="1:2">
      <c r="A766">
        <v>765</v>
      </c>
      <c r="B766">
        <v>333830</v>
      </c>
    </row>
    <row r="767" spans="1:2">
      <c r="A767">
        <v>766</v>
      </c>
      <c r="B767">
        <v>474534</v>
      </c>
    </row>
    <row r="768" spans="1:2">
      <c r="A768">
        <v>767</v>
      </c>
      <c r="B768">
        <v>40892</v>
      </c>
    </row>
    <row r="769" spans="1:2">
      <c r="A769">
        <v>768</v>
      </c>
      <c r="B769">
        <v>311730</v>
      </c>
    </row>
    <row r="770" spans="1:2">
      <c r="A770">
        <v>769</v>
      </c>
      <c r="B770">
        <v>321181</v>
      </c>
    </row>
    <row r="771" spans="1:2">
      <c r="A771">
        <v>770</v>
      </c>
      <c r="B771">
        <v>287521</v>
      </c>
    </row>
    <row r="772" spans="1:2">
      <c r="A772">
        <v>771</v>
      </c>
      <c r="B772">
        <v>919673</v>
      </c>
    </row>
    <row r="773" spans="1:2">
      <c r="A773">
        <v>772</v>
      </c>
      <c r="B773">
        <v>892052</v>
      </c>
    </row>
    <row r="774" spans="1:2">
      <c r="A774">
        <v>773</v>
      </c>
      <c r="B774">
        <v>691532</v>
      </c>
    </row>
    <row r="775" spans="1:2">
      <c r="A775">
        <v>774</v>
      </c>
      <c r="B775">
        <v>702152</v>
      </c>
    </row>
    <row r="776" spans="1:2">
      <c r="A776">
        <v>775</v>
      </c>
      <c r="B776">
        <v>303657</v>
      </c>
    </row>
    <row r="777" spans="1:2">
      <c r="A777">
        <v>776</v>
      </c>
      <c r="B777">
        <v>783100</v>
      </c>
    </row>
    <row r="778" spans="1:2">
      <c r="A778">
        <v>777</v>
      </c>
      <c r="B778">
        <v>161907</v>
      </c>
    </row>
    <row r="779" spans="1:2">
      <c r="A779">
        <v>778</v>
      </c>
      <c r="B779">
        <v>485076</v>
      </c>
    </row>
    <row r="780" spans="1:2">
      <c r="A780">
        <v>779</v>
      </c>
      <c r="B780">
        <v>147371</v>
      </c>
    </row>
    <row r="781" spans="1:2">
      <c r="A781">
        <v>780</v>
      </c>
      <c r="B781">
        <v>50949</v>
      </c>
    </row>
    <row r="782" spans="1:2">
      <c r="A782">
        <v>781</v>
      </c>
      <c r="B782">
        <v>348821</v>
      </c>
    </row>
    <row r="783" spans="1:2">
      <c r="A783">
        <v>782</v>
      </c>
      <c r="B783">
        <v>501163</v>
      </c>
    </row>
    <row r="784" spans="1:2">
      <c r="A784">
        <v>783</v>
      </c>
      <c r="B784">
        <v>5836</v>
      </c>
    </row>
    <row r="785" spans="1:2">
      <c r="A785">
        <v>784</v>
      </c>
      <c r="B785">
        <v>40230</v>
      </c>
    </row>
    <row r="786" spans="1:2">
      <c r="A786">
        <v>785</v>
      </c>
      <c r="B786">
        <v>368714</v>
      </c>
    </row>
    <row r="787" spans="1:2">
      <c r="A787">
        <v>786</v>
      </c>
      <c r="B787">
        <v>160764</v>
      </c>
    </row>
    <row r="788" spans="1:2">
      <c r="A788">
        <v>787</v>
      </c>
      <c r="B788">
        <v>861340</v>
      </c>
    </row>
    <row r="789" spans="1:2">
      <c r="A789">
        <v>788</v>
      </c>
      <c r="B789">
        <v>488378</v>
      </c>
    </row>
    <row r="790" spans="1:2">
      <c r="A790">
        <v>789</v>
      </c>
      <c r="B790">
        <v>822330</v>
      </c>
    </row>
    <row r="791" spans="1:2">
      <c r="A791">
        <v>790</v>
      </c>
      <c r="B791">
        <v>580622</v>
      </c>
    </row>
    <row r="792" spans="1:2">
      <c r="A792">
        <v>791</v>
      </c>
      <c r="B792">
        <v>569232</v>
      </c>
    </row>
    <row r="793" spans="1:2">
      <c r="A793">
        <v>792</v>
      </c>
      <c r="B793">
        <v>546410</v>
      </c>
    </row>
    <row r="794" spans="1:2">
      <c r="A794">
        <v>793</v>
      </c>
      <c r="B794">
        <v>748688</v>
      </c>
    </row>
    <row r="795" spans="1:2">
      <c r="A795">
        <v>794</v>
      </c>
      <c r="B795">
        <v>739434</v>
      </c>
    </row>
    <row r="796" spans="1:2">
      <c r="A796">
        <v>795</v>
      </c>
      <c r="B796">
        <v>106984</v>
      </c>
    </row>
    <row r="797" spans="1:2">
      <c r="A797">
        <v>796</v>
      </c>
      <c r="B797">
        <v>63491</v>
      </c>
    </row>
    <row r="798" spans="1:2">
      <c r="A798">
        <v>797</v>
      </c>
      <c r="B798">
        <v>775285</v>
      </c>
    </row>
    <row r="799" spans="1:2">
      <c r="A799">
        <v>798</v>
      </c>
      <c r="B799">
        <v>743640</v>
      </c>
    </row>
    <row r="800" spans="1:2">
      <c r="A800">
        <v>799</v>
      </c>
      <c r="B800">
        <v>59362</v>
      </c>
    </row>
    <row r="801" spans="1:2">
      <c r="A801">
        <v>800</v>
      </c>
      <c r="B801">
        <v>299368</v>
      </c>
    </row>
    <row r="802" spans="1:2">
      <c r="A802">
        <v>801</v>
      </c>
      <c r="B802">
        <v>910818</v>
      </c>
    </row>
    <row r="803" spans="1:2">
      <c r="A803">
        <v>802</v>
      </c>
      <c r="B803">
        <v>696034</v>
      </c>
    </row>
    <row r="804" spans="1:2">
      <c r="A804">
        <v>803</v>
      </c>
      <c r="B804">
        <v>587897</v>
      </c>
    </row>
    <row r="805" spans="1:2">
      <c r="A805">
        <v>804</v>
      </c>
      <c r="B805">
        <v>95591</v>
      </c>
    </row>
    <row r="806" spans="1:2">
      <c r="A806">
        <v>805</v>
      </c>
      <c r="B806">
        <v>297565</v>
      </c>
    </row>
    <row r="807" spans="1:2">
      <c r="A807">
        <v>806</v>
      </c>
      <c r="B807">
        <v>515259</v>
      </c>
    </row>
    <row r="808" spans="1:2">
      <c r="A808">
        <v>807</v>
      </c>
      <c r="B808">
        <v>75721</v>
      </c>
    </row>
    <row r="809" spans="1:2">
      <c r="A809">
        <v>808</v>
      </c>
      <c r="B809">
        <v>434290</v>
      </c>
    </row>
    <row r="810" spans="1:2">
      <c r="A810">
        <v>809</v>
      </c>
      <c r="B810">
        <v>404068</v>
      </c>
    </row>
    <row r="811" spans="1:2">
      <c r="A811">
        <v>810</v>
      </c>
      <c r="B811">
        <v>830719</v>
      </c>
    </row>
    <row r="812" spans="1:2">
      <c r="A812">
        <v>811</v>
      </c>
      <c r="B812">
        <v>79069</v>
      </c>
    </row>
    <row r="813" spans="1:2">
      <c r="A813">
        <v>812</v>
      </c>
      <c r="B813">
        <v>203101</v>
      </c>
    </row>
    <row r="814" spans="1:2">
      <c r="A814">
        <v>813</v>
      </c>
      <c r="B814">
        <v>655489</v>
      </c>
    </row>
    <row r="815" spans="1:2">
      <c r="A815">
        <v>814</v>
      </c>
      <c r="B815">
        <v>402322</v>
      </c>
    </row>
    <row r="816" spans="1:2">
      <c r="A816">
        <v>815</v>
      </c>
      <c r="B816">
        <v>643985</v>
      </c>
    </row>
    <row r="817" spans="1:2">
      <c r="A817">
        <v>816</v>
      </c>
      <c r="B817">
        <v>847585</v>
      </c>
    </row>
    <row r="818" spans="1:2">
      <c r="A818">
        <v>817</v>
      </c>
      <c r="B818">
        <v>640795</v>
      </c>
    </row>
    <row r="819" spans="1:2">
      <c r="A819">
        <v>818</v>
      </c>
      <c r="B819">
        <v>515660</v>
      </c>
    </row>
    <row r="820" spans="1:2">
      <c r="A820">
        <v>819</v>
      </c>
      <c r="B820">
        <v>273791</v>
      </c>
    </row>
    <row r="821" spans="1:2">
      <c r="A821">
        <v>820</v>
      </c>
      <c r="B821">
        <v>756630</v>
      </c>
    </row>
    <row r="822" spans="1:2">
      <c r="A822">
        <v>821</v>
      </c>
      <c r="B822">
        <v>265451</v>
      </c>
    </row>
    <row r="823" spans="1:2">
      <c r="A823">
        <v>822</v>
      </c>
      <c r="B823">
        <v>759811</v>
      </c>
    </row>
    <row r="824" spans="1:2">
      <c r="A824">
        <v>823</v>
      </c>
      <c r="B824">
        <v>793598</v>
      </c>
    </row>
    <row r="825" spans="1:2">
      <c r="A825">
        <v>824</v>
      </c>
      <c r="B825">
        <v>127068</v>
      </c>
    </row>
    <row r="826" spans="1:2">
      <c r="A826">
        <v>825</v>
      </c>
      <c r="B826">
        <v>525228</v>
      </c>
    </row>
    <row r="827" spans="1:2">
      <c r="A827">
        <v>826</v>
      </c>
      <c r="B827">
        <v>567923</v>
      </c>
    </row>
    <row r="828" spans="1:2">
      <c r="A828">
        <v>827</v>
      </c>
      <c r="B828">
        <v>203233</v>
      </c>
    </row>
    <row r="829" spans="1:2">
      <c r="A829">
        <v>828</v>
      </c>
      <c r="B829">
        <v>546613</v>
      </c>
    </row>
    <row r="830" spans="1:2">
      <c r="A830">
        <v>829</v>
      </c>
      <c r="B830">
        <v>872797</v>
      </c>
    </row>
    <row r="831" spans="1:2">
      <c r="A831">
        <v>830</v>
      </c>
      <c r="B831">
        <v>291336</v>
      </c>
    </row>
    <row r="832" spans="1:2">
      <c r="A832">
        <v>831</v>
      </c>
      <c r="B832">
        <v>413688</v>
      </c>
    </row>
    <row r="833" spans="1:2">
      <c r="A833">
        <v>832</v>
      </c>
      <c r="B833">
        <v>989207</v>
      </c>
    </row>
    <row r="834" spans="1:2">
      <c r="A834">
        <v>833</v>
      </c>
      <c r="B834">
        <v>355882</v>
      </c>
    </row>
    <row r="835" spans="1:2">
      <c r="A835">
        <v>834</v>
      </c>
      <c r="B835">
        <v>844778</v>
      </c>
    </row>
    <row r="836" spans="1:2">
      <c r="A836">
        <v>835</v>
      </c>
      <c r="B836">
        <v>333076</v>
      </c>
    </row>
    <row r="837" spans="1:2">
      <c r="A837">
        <v>836</v>
      </c>
      <c r="B837">
        <v>537622</v>
      </c>
    </row>
    <row r="838" spans="1:2">
      <c r="A838">
        <v>837</v>
      </c>
      <c r="B838">
        <v>947249</v>
      </c>
    </row>
    <row r="839" spans="1:2">
      <c r="A839">
        <v>838</v>
      </c>
      <c r="B839">
        <v>300123</v>
      </c>
    </row>
    <row r="840" spans="1:2">
      <c r="A840">
        <v>839</v>
      </c>
      <c r="B840">
        <v>901320</v>
      </c>
    </row>
    <row r="841" spans="1:2">
      <c r="A841">
        <v>840</v>
      </c>
      <c r="B841">
        <v>911318</v>
      </c>
    </row>
    <row r="842" spans="1:2">
      <c r="A842">
        <v>841</v>
      </c>
      <c r="B842">
        <v>119020</v>
      </c>
    </row>
    <row r="843" spans="1:2">
      <c r="A843">
        <v>842</v>
      </c>
      <c r="B843">
        <v>210552</v>
      </c>
    </row>
    <row r="844" spans="1:2">
      <c r="A844">
        <v>843</v>
      </c>
      <c r="B844">
        <v>298967</v>
      </c>
    </row>
    <row r="845" spans="1:2">
      <c r="A845">
        <v>844</v>
      </c>
      <c r="B845">
        <v>375469</v>
      </c>
    </row>
    <row r="846" spans="1:2">
      <c r="A846">
        <v>845</v>
      </c>
      <c r="B846">
        <v>9367</v>
      </c>
    </row>
    <row r="847" spans="1:2">
      <c r="A847">
        <v>846</v>
      </c>
      <c r="B847">
        <v>643623</v>
      </c>
    </row>
    <row r="848" spans="1:2">
      <c r="A848">
        <v>847</v>
      </c>
      <c r="B848">
        <v>797695</v>
      </c>
    </row>
    <row r="849" spans="1:2">
      <c r="A849">
        <v>848</v>
      </c>
      <c r="B849">
        <v>274281</v>
      </c>
    </row>
    <row r="850" spans="1:2">
      <c r="A850">
        <v>849</v>
      </c>
      <c r="B850">
        <v>769203</v>
      </c>
    </row>
    <row r="851" spans="1:2">
      <c r="A851">
        <v>850</v>
      </c>
      <c r="B851">
        <v>864144</v>
      </c>
    </row>
    <row r="852" spans="1:2">
      <c r="A852">
        <v>851</v>
      </c>
      <c r="B852">
        <v>265008</v>
      </c>
    </row>
    <row r="853" spans="1:2">
      <c r="A853">
        <v>852</v>
      </c>
      <c r="B853">
        <v>89186</v>
      </c>
    </row>
    <row r="854" spans="1:2">
      <c r="A854">
        <v>853</v>
      </c>
      <c r="B854">
        <v>552192</v>
      </c>
    </row>
    <row r="855" spans="1:2">
      <c r="A855">
        <v>854</v>
      </c>
      <c r="B855">
        <v>906706</v>
      </c>
    </row>
    <row r="856" spans="1:2">
      <c r="A856">
        <v>855</v>
      </c>
      <c r="B856">
        <v>886190</v>
      </c>
    </row>
    <row r="857" spans="1:2">
      <c r="A857">
        <v>856</v>
      </c>
      <c r="B857">
        <v>298743</v>
      </c>
    </row>
    <row r="858" spans="1:2">
      <c r="A858">
        <v>857</v>
      </c>
      <c r="B858">
        <v>673000</v>
      </c>
    </row>
    <row r="859" spans="1:2">
      <c r="A859">
        <v>858</v>
      </c>
      <c r="B859">
        <v>570697</v>
      </c>
    </row>
    <row r="860" spans="1:2">
      <c r="A860">
        <v>859</v>
      </c>
      <c r="B860">
        <v>195007</v>
      </c>
    </row>
    <row r="861" spans="1:2">
      <c r="A861">
        <v>860</v>
      </c>
      <c r="B861">
        <v>955532</v>
      </c>
    </row>
    <row r="862" spans="1:2">
      <c r="A862">
        <v>861</v>
      </c>
      <c r="B862">
        <v>193452</v>
      </c>
    </row>
    <row r="863" spans="1:2">
      <c r="A863">
        <v>862</v>
      </c>
      <c r="B863">
        <v>61979</v>
      </c>
    </row>
    <row r="864" spans="1:2">
      <c r="A864">
        <v>863</v>
      </c>
      <c r="B864">
        <v>699456</v>
      </c>
    </row>
    <row r="865" spans="1:2">
      <c r="A865">
        <v>864</v>
      </c>
      <c r="B865">
        <v>277665</v>
      </c>
    </row>
    <row r="866" spans="1:2">
      <c r="A866">
        <v>865</v>
      </c>
      <c r="B866">
        <v>672759</v>
      </c>
    </row>
    <row r="867" spans="1:2">
      <c r="A867">
        <v>866</v>
      </c>
      <c r="B867">
        <v>333717</v>
      </c>
    </row>
    <row r="868" spans="1:2">
      <c r="A868">
        <v>867</v>
      </c>
      <c r="B868">
        <v>353158</v>
      </c>
    </row>
    <row r="869" spans="1:2">
      <c r="A869">
        <v>868</v>
      </c>
      <c r="B869">
        <v>279869</v>
      </c>
    </row>
    <row r="870" spans="1:2">
      <c r="A870">
        <v>869</v>
      </c>
      <c r="B870">
        <v>526685</v>
      </c>
    </row>
    <row r="871" spans="1:2">
      <c r="A871">
        <v>870</v>
      </c>
      <c r="B871">
        <v>451924</v>
      </c>
    </row>
    <row r="872" spans="1:2">
      <c r="A872">
        <v>871</v>
      </c>
      <c r="B872">
        <v>512945</v>
      </c>
    </row>
    <row r="873" spans="1:2">
      <c r="A873">
        <v>872</v>
      </c>
      <c r="B873">
        <v>165815</v>
      </c>
    </row>
    <row r="874" spans="1:2">
      <c r="A874">
        <v>873</v>
      </c>
      <c r="B874">
        <v>414038</v>
      </c>
    </row>
    <row r="875" spans="1:2">
      <c r="A875">
        <v>874</v>
      </c>
      <c r="B875">
        <v>195297</v>
      </c>
    </row>
    <row r="876" spans="1:2">
      <c r="A876">
        <v>875</v>
      </c>
      <c r="B876">
        <v>344382</v>
      </c>
    </row>
    <row r="877" spans="1:2">
      <c r="A877">
        <v>876</v>
      </c>
      <c r="B877">
        <v>198677</v>
      </c>
    </row>
    <row r="878" spans="1:2">
      <c r="A878">
        <v>877</v>
      </c>
      <c r="B878">
        <v>502475</v>
      </c>
    </row>
    <row r="879" spans="1:2">
      <c r="A879">
        <v>878</v>
      </c>
      <c r="B879">
        <v>277675</v>
      </c>
    </row>
    <row r="880" spans="1:2">
      <c r="A880">
        <v>879</v>
      </c>
      <c r="B880">
        <v>216881</v>
      </c>
    </row>
    <row r="881" spans="1:2">
      <c r="A881">
        <v>880</v>
      </c>
      <c r="B881">
        <v>798118</v>
      </c>
    </row>
    <row r="882" spans="1:2">
      <c r="A882">
        <v>881</v>
      </c>
      <c r="B882">
        <v>710976</v>
      </c>
    </row>
    <row r="883" spans="1:2">
      <c r="A883">
        <v>882</v>
      </c>
      <c r="B883">
        <v>736911</v>
      </c>
    </row>
    <row r="884" spans="1:2">
      <c r="A884">
        <v>883</v>
      </c>
      <c r="B884">
        <v>413154</v>
      </c>
    </row>
    <row r="885" spans="1:2">
      <c r="A885">
        <v>884</v>
      </c>
      <c r="B885">
        <v>843932</v>
      </c>
    </row>
    <row r="886" spans="1:2">
      <c r="A886">
        <v>885</v>
      </c>
      <c r="B886">
        <v>519599</v>
      </c>
    </row>
    <row r="887" spans="1:2">
      <c r="A887">
        <v>886</v>
      </c>
      <c r="B887">
        <v>763857</v>
      </c>
    </row>
    <row r="888" spans="1:2">
      <c r="A888">
        <v>887</v>
      </c>
      <c r="B888">
        <v>402984</v>
      </c>
    </row>
    <row r="889" spans="1:2">
      <c r="A889">
        <v>888</v>
      </c>
      <c r="B889">
        <v>191770</v>
      </c>
    </row>
    <row r="890" spans="1:2">
      <c r="A890">
        <v>889</v>
      </c>
      <c r="B890">
        <v>948632</v>
      </c>
    </row>
    <row r="891" spans="1:2">
      <c r="A891">
        <v>890</v>
      </c>
      <c r="B891">
        <v>713593</v>
      </c>
    </row>
    <row r="892" spans="1:2">
      <c r="A892">
        <v>891</v>
      </c>
      <c r="B892">
        <v>823690</v>
      </c>
    </row>
    <row r="893" spans="1:2">
      <c r="A893">
        <v>892</v>
      </c>
      <c r="B893">
        <v>818512</v>
      </c>
    </row>
    <row r="894" spans="1:2">
      <c r="A894">
        <v>893</v>
      </c>
      <c r="B894">
        <v>251437</v>
      </c>
    </row>
    <row r="895" spans="1:2">
      <c r="A895">
        <v>894</v>
      </c>
      <c r="B895">
        <v>374928</v>
      </c>
    </row>
    <row r="896" spans="1:2">
      <c r="A896">
        <v>895</v>
      </c>
      <c r="B896">
        <v>452190</v>
      </c>
    </row>
    <row r="897" spans="1:2">
      <c r="A897">
        <v>896</v>
      </c>
      <c r="B897">
        <v>208931</v>
      </c>
    </row>
    <row r="898" spans="1:2">
      <c r="A898">
        <v>897</v>
      </c>
      <c r="B898">
        <v>527732</v>
      </c>
    </row>
    <row r="899" spans="1:2">
      <c r="A899">
        <v>898</v>
      </c>
      <c r="B899">
        <v>292618</v>
      </c>
    </row>
    <row r="900" spans="1:2">
      <c r="A900">
        <v>899</v>
      </c>
      <c r="B900">
        <v>869199</v>
      </c>
    </row>
    <row r="901" spans="1:2">
      <c r="A901">
        <v>900</v>
      </c>
      <c r="B901">
        <v>264815</v>
      </c>
    </row>
    <row r="902" spans="1:2">
      <c r="A902">
        <v>901</v>
      </c>
      <c r="B902">
        <v>271603</v>
      </c>
    </row>
    <row r="903" spans="1:2">
      <c r="A903">
        <v>902</v>
      </c>
      <c r="B903">
        <v>349646</v>
      </c>
    </row>
    <row r="904" spans="1:2">
      <c r="A904">
        <v>903</v>
      </c>
      <c r="B904">
        <v>614064</v>
      </c>
    </row>
    <row r="905" spans="1:2">
      <c r="A905">
        <v>904</v>
      </c>
      <c r="B905">
        <v>484151</v>
      </c>
    </row>
    <row r="906" spans="1:2">
      <c r="A906">
        <v>905</v>
      </c>
      <c r="B906">
        <v>522088</v>
      </c>
    </row>
    <row r="907" spans="1:2">
      <c r="A907">
        <v>906</v>
      </c>
      <c r="B907">
        <v>712897</v>
      </c>
    </row>
    <row r="908" spans="1:2">
      <c r="A908">
        <v>907</v>
      </c>
      <c r="B908">
        <v>197067</v>
      </c>
    </row>
    <row r="909" spans="1:2">
      <c r="A909">
        <v>908</v>
      </c>
      <c r="B909">
        <v>627067</v>
      </c>
    </row>
    <row r="910" spans="1:2">
      <c r="A910">
        <v>909</v>
      </c>
      <c r="B910">
        <v>136421</v>
      </c>
    </row>
    <row r="911" spans="1:2">
      <c r="A911">
        <v>910</v>
      </c>
      <c r="B911">
        <v>79458</v>
      </c>
    </row>
    <row r="912" spans="1:2">
      <c r="A912">
        <v>911</v>
      </c>
      <c r="B912">
        <v>923205</v>
      </c>
    </row>
    <row r="913" spans="1:2">
      <c r="A913">
        <v>912</v>
      </c>
      <c r="B913">
        <v>46623</v>
      </c>
    </row>
    <row r="914" spans="1:2">
      <c r="A914">
        <v>913</v>
      </c>
      <c r="B914">
        <v>949238</v>
      </c>
    </row>
    <row r="915" spans="1:2">
      <c r="A915">
        <v>914</v>
      </c>
      <c r="B915">
        <v>98896</v>
      </c>
    </row>
    <row r="916" spans="1:2">
      <c r="A916">
        <v>915</v>
      </c>
      <c r="B916">
        <v>139343</v>
      </c>
    </row>
    <row r="917" spans="1:2">
      <c r="A917">
        <v>916</v>
      </c>
      <c r="B917">
        <v>875322</v>
      </c>
    </row>
    <row r="918" spans="1:2">
      <c r="A918">
        <v>917</v>
      </c>
      <c r="B918">
        <v>889178</v>
      </c>
    </row>
    <row r="919" spans="1:2">
      <c r="A919">
        <v>918</v>
      </c>
      <c r="B919">
        <v>768718</v>
      </c>
    </row>
    <row r="920" spans="1:2">
      <c r="A920">
        <v>919</v>
      </c>
      <c r="B920">
        <v>926102</v>
      </c>
    </row>
    <row r="921" spans="1:2">
      <c r="A921">
        <v>920</v>
      </c>
      <c r="B921">
        <v>250252</v>
      </c>
    </row>
    <row r="922" spans="1:2">
      <c r="A922">
        <v>921</v>
      </c>
      <c r="B922">
        <v>159504</v>
      </c>
    </row>
    <row r="923" spans="1:2">
      <c r="A923">
        <v>922</v>
      </c>
      <c r="B923">
        <v>371360</v>
      </c>
    </row>
    <row r="924" spans="1:2">
      <c r="A924">
        <v>923</v>
      </c>
      <c r="B924">
        <v>664710</v>
      </c>
    </row>
    <row r="925" spans="1:2">
      <c r="A925">
        <v>924</v>
      </c>
      <c r="B925">
        <v>505524</v>
      </c>
    </row>
    <row r="926" spans="1:2">
      <c r="A926">
        <v>925</v>
      </c>
      <c r="B926">
        <v>4672</v>
      </c>
    </row>
    <row r="927" spans="1:2">
      <c r="A927">
        <v>926</v>
      </c>
      <c r="B927">
        <v>718979</v>
      </c>
    </row>
    <row r="928" spans="1:2">
      <c r="A928">
        <v>927</v>
      </c>
      <c r="B928">
        <v>222455</v>
      </c>
    </row>
    <row r="929" spans="1:2">
      <c r="A929">
        <v>928</v>
      </c>
      <c r="B929">
        <v>253448</v>
      </c>
    </row>
    <row r="930" spans="1:2">
      <c r="A930">
        <v>929</v>
      </c>
      <c r="B930">
        <v>134079</v>
      </c>
    </row>
    <row r="931" spans="1:2">
      <c r="A931">
        <v>930</v>
      </c>
      <c r="B931">
        <v>631123</v>
      </c>
    </row>
    <row r="932" spans="1:2">
      <c r="A932">
        <v>931</v>
      </c>
      <c r="B932">
        <v>141627</v>
      </c>
    </row>
    <row r="933" spans="1:2">
      <c r="A933">
        <v>932</v>
      </c>
      <c r="B933">
        <v>775512</v>
      </c>
    </row>
    <row r="934" spans="1:2">
      <c r="A934">
        <v>933</v>
      </c>
      <c r="B934">
        <v>835369</v>
      </c>
    </row>
    <row r="935" spans="1:2">
      <c r="A935">
        <v>934</v>
      </c>
      <c r="B935">
        <v>900172</v>
      </c>
    </row>
    <row r="936" spans="1:2">
      <c r="A936">
        <v>935</v>
      </c>
      <c r="B936">
        <v>341074</v>
      </c>
    </row>
    <row r="937" spans="1:2">
      <c r="A937">
        <v>936</v>
      </c>
      <c r="B937">
        <v>799625</v>
      </c>
    </row>
    <row r="938" spans="1:2">
      <c r="A938">
        <v>937</v>
      </c>
      <c r="B938">
        <v>919620</v>
      </c>
    </row>
    <row r="939" spans="1:2">
      <c r="A939">
        <v>938</v>
      </c>
      <c r="B939">
        <v>571361</v>
      </c>
    </row>
    <row r="940" spans="1:2">
      <c r="A940">
        <v>939</v>
      </c>
      <c r="B940">
        <v>173947</v>
      </c>
    </row>
    <row r="941" spans="1:2">
      <c r="A941">
        <v>940</v>
      </c>
      <c r="B941">
        <v>930399</v>
      </c>
    </row>
    <row r="942" spans="1:2">
      <c r="A942">
        <v>941</v>
      </c>
      <c r="B942">
        <v>382619</v>
      </c>
    </row>
    <row r="943" spans="1:2">
      <c r="A943">
        <v>942</v>
      </c>
      <c r="B943">
        <v>430881</v>
      </c>
    </row>
    <row r="944" spans="1:2">
      <c r="A944">
        <v>943</v>
      </c>
      <c r="B944">
        <v>670556</v>
      </c>
    </row>
    <row r="945" spans="1:2">
      <c r="A945">
        <v>944</v>
      </c>
      <c r="B945">
        <v>453041</v>
      </c>
    </row>
    <row r="946" spans="1:2">
      <c r="A946">
        <v>945</v>
      </c>
      <c r="B946">
        <v>784526</v>
      </c>
    </row>
    <row r="947" spans="1:2">
      <c r="A947">
        <v>946</v>
      </c>
      <c r="B947">
        <v>296690</v>
      </c>
    </row>
    <row r="948" spans="1:2">
      <c r="A948">
        <v>947</v>
      </c>
      <c r="B948">
        <v>86853</v>
      </c>
    </row>
    <row r="949" spans="1:2">
      <c r="A949">
        <v>948</v>
      </c>
      <c r="B949">
        <v>100959</v>
      </c>
    </row>
    <row r="950" spans="1:2">
      <c r="A950">
        <v>949</v>
      </c>
      <c r="B950">
        <v>764705</v>
      </c>
    </row>
    <row r="951" spans="1:2">
      <c r="A951">
        <v>950</v>
      </c>
      <c r="B951">
        <v>290681</v>
      </c>
    </row>
    <row r="952" spans="1:2">
      <c r="A952">
        <v>951</v>
      </c>
      <c r="B952">
        <v>847471</v>
      </c>
    </row>
    <row r="953" spans="1:2">
      <c r="A953">
        <v>952</v>
      </c>
      <c r="B953">
        <v>633918</v>
      </c>
    </row>
    <row r="954" spans="1:2">
      <c r="A954">
        <v>953</v>
      </c>
      <c r="B954">
        <v>834385</v>
      </c>
    </row>
    <row r="955" spans="1:2">
      <c r="A955">
        <v>954</v>
      </c>
      <c r="B955">
        <v>541025</v>
      </c>
    </row>
    <row r="956" spans="1:2">
      <c r="A956">
        <v>955</v>
      </c>
      <c r="B956">
        <v>858002</v>
      </c>
    </row>
    <row r="957" spans="1:2">
      <c r="A957">
        <v>956</v>
      </c>
      <c r="B957">
        <v>369979</v>
      </c>
    </row>
    <row r="958" spans="1:2">
      <c r="A958">
        <v>957</v>
      </c>
      <c r="B958">
        <v>604474</v>
      </c>
    </row>
    <row r="959" spans="1:2">
      <c r="A959">
        <v>958</v>
      </c>
      <c r="B959">
        <v>221764</v>
      </c>
    </row>
    <row r="960" spans="1:2">
      <c r="A960">
        <v>959</v>
      </c>
      <c r="B960">
        <v>838538</v>
      </c>
    </row>
    <row r="961" spans="1:2">
      <c r="A961">
        <v>960</v>
      </c>
      <c r="B961">
        <v>336114</v>
      </c>
    </row>
    <row r="962" spans="1:2">
      <c r="A962">
        <v>961</v>
      </c>
      <c r="B962">
        <v>236269</v>
      </c>
    </row>
    <row r="963" spans="1:2">
      <c r="A963">
        <v>962</v>
      </c>
      <c r="B963">
        <v>693626</v>
      </c>
    </row>
    <row r="964" spans="1:2">
      <c r="A964">
        <v>963</v>
      </c>
      <c r="B964">
        <v>992428</v>
      </c>
    </row>
    <row r="965" spans="1:2">
      <c r="A965">
        <v>964</v>
      </c>
      <c r="B965">
        <v>639100</v>
      </c>
    </row>
    <row r="966" spans="1:2">
      <c r="A966">
        <v>965</v>
      </c>
      <c r="B966">
        <v>974240</v>
      </c>
    </row>
    <row r="967" spans="1:2">
      <c r="A967">
        <v>966</v>
      </c>
      <c r="B967">
        <v>311871</v>
      </c>
    </row>
    <row r="968" spans="1:2">
      <c r="A968">
        <v>967</v>
      </c>
      <c r="B968">
        <v>415369</v>
      </c>
    </row>
    <row r="969" spans="1:2">
      <c r="A969">
        <v>968</v>
      </c>
      <c r="B969">
        <v>471479</v>
      </c>
    </row>
    <row r="970" spans="1:2">
      <c r="A970">
        <v>969</v>
      </c>
      <c r="B970">
        <v>50609</v>
      </c>
    </row>
    <row r="971" spans="1:2">
      <c r="A971">
        <v>970</v>
      </c>
      <c r="B971">
        <v>453513</v>
      </c>
    </row>
    <row r="972" spans="1:2">
      <c r="A972">
        <v>971</v>
      </c>
      <c r="B972">
        <v>298700</v>
      </c>
    </row>
    <row r="973" spans="1:2">
      <c r="A973">
        <v>972</v>
      </c>
      <c r="B973">
        <v>367707</v>
      </c>
    </row>
    <row r="974" spans="1:2">
      <c r="A974">
        <v>973</v>
      </c>
      <c r="B974">
        <v>540800</v>
      </c>
    </row>
    <row r="975" spans="1:2">
      <c r="A975">
        <v>974</v>
      </c>
      <c r="B975">
        <v>626024</v>
      </c>
    </row>
    <row r="976" spans="1:2">
      <c r="A976">
        <v>975</v>
      </c>
      <c r="B976">
        <v>268924</v>
      </c>
    </row>
    <row r="977" spans="1:2">
      <c r="A977">
        <v>976</v>
      </c>
      <c r="B977">
        <v>85540</v>
      </c>
    </row>
    <row r="978" spans="1:2">
      <c r="A978">
        <v>977</v>
      </c>
      <c r="B978">
        <v>6893</v>
      </c>
    </row>
    <row r="979" spans="1:2">
      <c r="A979">
        <v>978</v>
      </c>
      <c r="B979">
        <v>195631</v>
      </c>
    </row>
    <row r="980" spans="1:2">
      <c r="A980">
        <v>979</v>
      </c>
      <c r="B980">
        <v>546387</v>
      </c>
    </row>
    <row r="981" spans="1:2">
      <c r="A981">
        <v>980</v>
      </c>
      <c r="B981">
        <v>266686</v>
      </c>
    </row>
    <row r="982" spans="1:2">
      <c r="A982">
        <v>981</v>
      </c>
      <c r="B982">
        <v>838573</v>
      </c>
    </row>
    <row r="983" spans="1:2">
      <c r="A983">
        <v>982</v>
      </c>
      <c r="B983">
        <v>269032</v>
      </c>
    </row>
    <row r="984" spans="1:2">
      <c r="A984">
        <v>983</v>
      </c>
      <c r="B984">
        <v>288644</v>
      </c>
    </row>
    <row r="985" spans="1:2">
      <c r="A985">
        <v>984</v>
      </c>
      <c r="B985">
        <v>139085</v>
      </c>
    </row>
    <row r="986" spans="1:2">
      <c r="A986">
        <v>985</v>
      </c>
      <c r="B986">
        <v>451653</v>
      </c>
    </row>
    <row r="987" spans="1:2">
      <c r="A987">
        <v>986</v>
      </c>
      <c r="B987">
        <v>138626</v>
      </c>
    </row>
    <row r="988" spans="1:2">
      <c r="A988">
        <v>987</v>
      </c>
      <c r="B988">
        <v>511741</v>
      </c>
    </row>
    <row r="989" spans="1:2">
      <c r="A989">
        <v>988</v>
      </c>
      <c r="B989">
        <v>927167</v>
      </c>
    </row>
    <row r="990" spans="1:2">
      <c r="A990">
        <v>989</v>
      </c>
      <c r="B990">
        <v>839349</v>
      </c>
    </row>
    <row r="991" spans="1:2">
      <c r="A991">
        <v>990</v>
      </c>
      <c r="B991">
        <v>881741</v>
      </c>
    </row>
    <row r="992" spans="1:2">
      <c r="A992">
        <v>991</v>
      </c>
      <c r="B992">
        <v>682633</v>
      </c>
    </row>
    <row r="993" spans="1:2">
      <c r="A993">
        <v>992</v>
      </c>
      <c r="B993">
        <v>515134</v>
      </c>
    </row>
    <row r="994" spans="1:2">
      <c r="A994">
        <v>993</v>
      </c>
      <c r="B994">
        <v>614331</v>
      </c>
    </row>
    <row r="995" spans="1:2">
      <c r="A995">
        <v>994</v>
      </c>
      <c r="B995">
        <v>311878</v>
      </c>
    </row>
    <row r="996" spans="1:2">
      <c r="A996">
        <v>995</v>
      </c>
      <c r="B996">
        <v>962338</v>
      </c>
    </row>
    <row r="997" spans="1:2">
      <c r="A997">
        <v>996</v>
      </c>
      <c r="B997">
        <v>110745</v>
      </c>
    </row>
    <row r="998" spans="1:2">
      <c r="A998">
        <v>997</v>
      </c>
      <c r="B998">
        <v>188823</v>
      </c>
    </row>
    <row r="999" spans="1:2">
      <c r="A999">
        <v>998</v>
      </c>
      <c r="B999">
        <v>882125</v>
      </c>
    </row>
    <row r="1000" spans="1:2">
      <c r="A1000">
        <v>999</v>
      </c>
      <c r="B1000">
        <v>7532</v>
      </c>
    </row>
    <row r="1001" spans="1:2">
      <c r="A1001">
        <v>1000</v>
      </c>
      <c r="B1001">
        <v>818317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001"/>
  <sheetViews>
    <sheetView topLeftCell="A973" workbookViewId="0">
      <selection activeCell="B2" sqref="B2:B1001"/>
    </sheetView>
  </sheetViews>
  <sheetFormatPr defaultRowHeight="14.4"/>
  <sheetData>
    <row r="1" spans="1:2">
      <c r="A1" s="28" t="s">
        <v>254</v>
      </c>
      <c r="B1" s="28" t="s">
        <v>255</v>
      </c>
    </row>
    <row r="2" spans="1:2">
      <c r="A2">
        <v>1</v>
      </c>
      <c r="B2" s="48">
        <v>399411</v>
      </c>
    </row>
    <row r="3" spans="1:2">
      <c r="A3">
        <v>2</v>
      </c>
      <c r="B3" s="48">
        <v>32539</v>
      </c>
    </row>
    <row r="4" spans="1:2">
      <c r="A4">
        <v>3</v>
      </c>
      <c r="B4" s="48">
        <v>957092</v>
      </c>
    </row>
    <row r="5" spans="1:2">
      <c r="A5">
        <v>4</v>
      </c>
      <c r="B5" s="48">
        <v>861590</v>
      </c>
    </row>
    <row r="6" spans="1:2">
      <c r="A6">
        <v>5</v>
      </c>
      <c r="B6" s="48">
        <v>932786</v>
      </c>
    </row>
    <row r="7" spans="1:2">
      <c r="A7">
        <v>6</v>
      </c>
      <c r="B7" s="48">
        <v>842207</v>
      </c>
    </row>
    <row r="8" spans="1:2">
      <c r="A8">
        <v>7</v>
      </c>
      <c r="B8" s="48">
        <v>888090</v>
      </c>
    </row>
    <row r="9" spans="1:2">
      <c r="A9">
        <v>8</v>
      </c>
      <c r="B9" s="48">
        <v>824844</v>
      </c>
    </row>
    <row r="10" spans="1:2">
      <c r="A10">
        <v>9</v>
      </c>
      <c r="B10" s="48">
        <v>50477</v>
      </c>
    </row>
    <row r="11" spans="1:2">
      <c r="A11">
        <v>10</v>
      </c>
      <c r="B11" s="48">
        <v>893143</v>
      </c>
    </row>
    <row r="12" spans="1:2">
      <c r="A12">
        <v>11</v>
      </c>
      <c r="B12" s="48">
        <v>589377</v>
      </c>
    </row>
    <row r="13" spans="1:2">
      <c r="A13">
        <v>12</v>
      </c>
      <c r="B13" s="48">
        <v>573456</v>
      </c>
    </row>
    <row r="14" spans="1:2">
      <c r="A14">
        <v>13</v>
      </c>
      <c r="B14" s="48">
        <v>997003</v>
      </c>
    </row>
    <row r="15" spans="1:2">
      <c r="A15">
        <v>14</v>
      </c>
      <c r="B15" s="48">
        <v>672726</v>
      </c>
    </row>
    <row r="16" spans="1:2">
      <c r="A16">
        <v>15</v>
      </c>
      <c r="B16" s="48">
        <v>98491</v>
      </c>
    </row>
    <row r="17" spans="1:2">
      <c r="A17">
        <v>16</v>
      </c>
      <c r="B17" s="48">
        <v>241552</v>
      </c>
    </row>
    <row r="18" spans="1:2">
      <c r="A18">
        <v>17</v>
      </c>
      <c r="B18" s="48">
        <v>458530</v>
      </c>
    </row>
    <row r="19" spans="1:2">
      <c r="A19">
        <v>18</v>
      </c>
      <c r="B19" s="48">
        <v>22420</v>
      </c>
    </row>
    <row r="20" spans="1:2">
      <c r="A20">
        <v>19</v>
      </c>
      <c r="B20" s="48">
        <v>262783</v>
      </c>
    </row>
    <row r="21" spans="1:2">
      <c r="A21">
        <v>20</v>
      </c>
      <c r="B21" s="48">
        <v>755628</v>
      </c>
    </row>
    <row r="22" spans="1:2">
      <c r="A22">
        <v>21</v>
      </c>
      <c r="B22" s="48">
        <v>199269</v>
      </c>
    </row>
    <row r="23" spans="1:2">
      <c r="A23">
        <v>22</v>
      </c>
      <c r="B23" s="48">
        <v>461449</v>
      </c>
    </row>
    <row r="24" spans="1:2">
      <c r="A24">
        <v>23</v>
      </c>
      <c r="B24" s="48">
        <v>477893</v>
      </c>
    </row>
    <row r="25" spans="1:2">
      <c r="A25">
        <v>24</v>
      </c>
      <c r="B25" s="48">
        <v>240955</v>
      </c>
    </row>
    <row r="26" spans="1:2">
      <c r="A26">
        <v>25</v>
      </c>
      <c r="B26" s="48">
        <v>561266</v>
      </c>
    </row>
    <row r="27" spans="1:2">
      <c r="A27">
        <v>26</v>
      </c>
      <c r="B27" s="48">
        <v>890267</v>
      </c>
    </row>
    <row r="28" spans="1:2">
      <c r="A28">
        <v>27</v>
      </c>
      <c r="B28" s="48">
        <v>867766</v>
      </c>
    </row>
    <row r="29" spans="1:2">
      <c r="A29">
        <v>28</v>
      </c>
      <c r="B29" s="48">
        <v>530195</v>
      </c>
    </row>
    <row r="30" spans="1:2">
      <c r="A30">
        <v>29</v>
      </c>
      <c r="B30" s="48">
        <v>763548</v>
      </c>
    </row>
    <row r="31" spans="1:2">
      <c r="A31">
        <v>30</v>
      </c>
      <c r="B31" s="48">
        <v>404339</v>
      </c>
    </row>
    <row r="32" spans="1:2">
      <c r="A32">
        <v>31</v>
      </c>
      <c r="B32" s="48">
        <v>868112</v>
      </c>
    </row>
    <row r="33" spans="1:2">
      <c r="A33">
        <v>32</v>
      </c>
      <c r="B33" s="48">
        <v>716870</v>
      </c>
    </row>
    <row r="34" spans="1:2">
      <c r="A34">
        <v>33</v>
      </c>
      <c r="B34" s="48">
        <v>408855</v>
      </c>
    </row>
    <row r="35" spans="1:2">
      <c r="A35">
        <v>34</v>
      </c>
      <c r="B35" s="48">
        <v>758325</v>
      </c>
    </row>
    <row r="36" spans="1:2">
      <c r="A36">
        <v>35</v>
      </c>
      <c r="B36" s="48">
        <v>841064</v>
      </c>
    </row>
    <row r="37" spans="1:2">
      <c r="A37">
        <v>36</v>
      </c>
      <c r="B37" s="48">
        <v>611756</v>
      </c>
    </row>
    <row r="38" spans="1:2">
      <c r="A38">
        <v>37</v>
      </c>
      <c r="B38" s="48">
        <v>553352</v>
      </c>
    </row>
    <row r="39" spans="1:2">
      <c r="A39">
        <v>38</v>
      </c>
      <c r="B39" s="48">
        <v>214644</v>
      </c>
    </row>
    <row r="40" spans="1:2">
      <c r="A40">
        <v>39</v>
      </c>
      <c r="B40" s="48">
        <v>455322</v>
      </c>
    </row>
    <row r="41" spans="1:2">
      <c r="A41">
        <v>40</v>
      </c>
      <c r="B41" s="48">
        <v>416002</v>
      </c>
    </row>
    <row r="42" spans="1:2">
      <c r="A42">
        <v>41</v>
      </c>
      <c r="B42" s="48">
        <v>955351</v>
      </c>
    </row>
    <row r="43" spans="1:2">
      <c r="A43">
        <v>42</v>
      </c>
      <c r="B43" s="48">
        <v>624716</v>
      </c>
    </row>
    <row r="44" spans="1:2">
      <c r="A44">
        <v>43</v>
      </c>
      <c r="B44" s="48">
        <v>95657</v>
      </c>
    </row>
    <row r="45" spans="1:2">
      <c r="A45">
        <v>44</v>
      </c>
      <c r="B45" s="48">
        <v>56117</v>
      </c>
    </row>
    <row r="46" spans="1:2">
      <c r="A46">
        <v>45</v>
      </c>
      <c r="B46" s="48">
        <v>650830</v>
      </c>
    </row>
    <row r="47" spans="1:2">
      <c r="A47">
        <v>46</v>
      </c>
      <c r="B47" s="48">
        <v>116748</v>
      </c>
    </row>
    <row r="48" spans="1:2">
      <c r="A48">
        <v>47</v>
      </c>
      <c r="B48" s="48">
        <v>901507</v>
      </c>
    </row>
    <row r="49" spans="1:2">
      <c r="A49">
        <v>48</v>
      </c>
      <c r="B49" s="48">
        <v>589197</v>
      </c>
    </row>
    <row r="50" spans="1:2">
      <c r="A50">
        <v>49</v>
      </c>
      <c r="B50" s="48">
        <v>845026</v>
      </c>
    </row>
    <row r="51" spans="1:2">
      <c r="A51">
        <v>50</v>
      </c>
      <c r="B51" s="48">
        <v>31620</v>
      </c>
    </row>
    <row r="52" spans="1:2">
      <c r="A52">
        <v>51</v>
      </c>
      <c r="B52" s="48">
        <v>503196</v>
      </c>
    </row>
    <row r="53" spans="1:2">
      <c r="A53">
        <v>52</v>
      </c>
      <c r="B53" s="48">
        <v>839360</v>
      </c>
    </row>
    <row r="54" spans="1:2">
      <c r="A54">
        <v>53</v>
      </c>
      <c r="B54" s="48">
        <v>115874</v>
      </c>
    </row>
    <row r="55" spans="1:2">
      <c r="A55">
        <v>54</v>
      </c>
      <c r="B55" s="48">
        <v>821787</v>
      </c>
    </row>
    <row r="56" spans="1:2">
      <c r="A56">
        <v>55</v>
      </c>
      <c r="B56" s="48">
        <v>327215</v>
      </c>
    </row>
    <row r="57" spans="1:2">
      <c r="A57">
        <v>56</v>
      </c>
      <c r="B57" s="48">
        <v>935594</v>
      </c>
    </row>
    <row r="58" spans="1:2">
      <c r="A58">
        <v>57</v>
      </c>
      <c r="B58" s="48">
        <v>477168</v>
      </c>
    </row>
    <row r="59" spans="1:2">
      <c r="A59">
        <v>58</v>
      </c>
      <c r="B59" s="48">
        <v>510081</v>
      </c>
    </row>
    <row r="60" spans="1:2">
      <c r="A60">
        <v>59</v>
      </c>
      <c r="B60" s="48">
        <v>210797</v>
      </c>
    </row>
    <row r="61" spans="1:2">
      <c r="A61">
        <v>60</v>
      </c>
      <c r="B61" s="48">
        <v>767328</v>
      </c>
    </row>
    <row r="62" spans="1:2">
      <c r="A62">
        <v>61</v>
      </c>
      <c r="B62" s="48">
        <v>109127</v>
      </c>
    </row>
    <row r="63" spans="1:2">
      <c r="A63">
        <v>62</v>
      </c>
      <c r="B63" s="48">
        <v>657623</v>
      </c>
    </row>
    <row r="64" spans="1:2">
      <c r="A64">
        <v>63</v>
      </c>
      <c r="B64" s="48">
        <v>211225</v>
      </c>
    </row>
    <row r="65" spans="1:2">
      <c r="A65">
        <v>64</v>
      </c>
      <c r="B65" s="48">
        <v>3878</v>
      </c>
    </row>
    <row r="66" spans="1:2">
      <c r="A66">
        <v>65</v>
      </c>
      <c r="B66" s="48">
        <v>156274</v>
      </c>
    </row>
    <row r="67" spans="1:2">
      <c r="A67">
        <v>66</v>
      </c>
      <c r="B67" s="48">
        <v>473402</v>
      </c>
    </row>
    <row r="68" spans="1:2">
      <c r="A68">
        <v>67</v>
      </c>
      <c r="B68" s="48">
        <v>718214</v>
      </c>
    </row>
    <row r="69" spans="1:2">
      <c r="A69">
        <v>68</v>
      </c>
      <c r="B69" s="48">
        <v>8777</v>
      </c>
    </row>
    <row r="70" spans="1:2">
      <c r="A70">
        <v>69</v>
      </c>
      <c r="B70" s="48">
        <v>488112</v>
      </c>
    </row>
    <row r="71" spans="1:2">
      <c r="A71">
        <v>70</v>
      </c>
      <c r="B71" s="48">
        <v>29356</v>
      </c>
    </row>
    <row r="72" spans="1:2">
      <c r="A72">
        <v>71</v>
      </c>
      <c r="B72" s="48">
        <v>276284</v>
      </c>
    </row>
    <row r="73" spans="1:2">
      <c r="A73">
        <v>72</v>
      </c>
      <c r="B73" s="48">
        <v>142697</v>
      </c>
    </row>
    <row r="74" spans="1:2">
      <c r="A74">
        <v>73</v>
      </c>
      <c r="B74" s="48">
        <v>571684</v>
      </c>
    </row>
    <row r="75" spans="1:2">
      <c r="A75">
        <v>74</v>
      </c>
      <c r="B75" s="48">
        <v>998358</v>
      </c>
    </row>
    <row r="76" spans="1:2">
      <c r="A76">
        <v>75</v>
      </c>
      <c r="B76" s="48">
        <v>644330</v>
      </c>
    </row>
    <row r="77" spans="1:2">
      <c r="A77">
        <v>76</v>
      </c>
      <c r="B77" s="48">
        <v>375958</v>
      </c>
    </row>
    <row r="78" spans="1:2">
      <c r="A78">
        <v>77</v>
      </c>
      <c r="B78" s="48">
        <v>641466</v>
      </c>
    </row>
    <row r="79" spans="1:2">
      <c r="A79">
        <v>78</v>
      </c>
      <c r="B79" s="48">
        <v>58954</v>
      </c>
    </row>
    <row r="80" spans="1:2">
      <c r="A80">
        <v>79</v>
      </c>
      <c r="B80" s="48">
        <v>557248</v>
      </c>
    </row>
    <row r="81" spans="1:2">
      <c r="A81">
        <v>80</v>
      </c>
      <c r="B81" s="48">
        <v>816746</v>
      </c>
    </row>
    <row r="82" spans="1:2">
      <c r="A82">
        <v>81</v>
      </c>
      <c r="B82" s="48">
        <v>774393</v>
      </c>
    </row>
    <row r="83" spans="1:2">
      <c r="A83">
        <v>82</v>
      </c>
      <c r="B83" s="48">
        <v>765630</v>
      </c>
    </row>
    <row r="84" spans="1:2">
      <c r="A84">
        <v>83</v>
      </c>
      <c r="B84" s="48">
        <v>615696</v>
      </c>
    </row>
    <row r="85" spans="1:2">
      <c r="A85">
        <v>84</v>
      </c>
      <c r="B85" s="48">
        <v>321958</v>
      </c>
    </row>
    <row r="86" spans="1:2">
      <c r="A86">
        <v>85</v>
      </c>
      <c r="B86" s="48">
        <v>114391</v>
      </c>
    </row>
    <row r="87" spans="1:2">
      <c r="A87">
        <v>86</v>
      </c>
      <c r="B87" s="48">
        <v>429973</v>
      </c>
    </row>
    <row r="88" spans="1:2">
      <c r="A88">
        <v>87</v>
      </c>
      <c r="B88" s="48">
        <v>684641</v>
      </c>
    </row>
    <row r="89" spans="1:2">
      <c r="A89">
        <v>88</v>
      </c>
      <c r="B89" s="48">
        <v>635384</v>
      </c>
    </row>
    <row r="90" spans="1:2">
      <c r="A90">
        <v>89</v>
      </c>
      <c r="B90" s="48">
        <v>235994</v>
      </c>
    </row>
    <row r="91" spans="1:2">
      <c r="A91">
        <v>90</v>
      </c>
      <c r="B91" s="48">
        <v>620109</v>
      </c>
    </row>
    <row r="92" spans="1:2">
      <c r="A92">
        <v>91</v>
      </c>
      <c r="B92" s="48">
        <v>19788</v>
      </c>
    </row>
    <row r="93" spans="1:2">
      <c r="A93">
        <v>92</v>
      </c>
      <c r="B93" s="48">
        <v>596078</v>
      </c>
    </row>
    <row r="94" spans="1:2">
      <c r="A94">
        <v>93</v>
      </c>
      <c r="B94" s="48">
        <v>649583</v>
      </c>
    </row>
    <row r="95" spans="1:2">
      <c r="A95">
        <v>94</v>
      </c>
      <c r="B95" s="48">
        <v>461693</v>
      </c>
    </row>
    <row r="96" spans="1:2">
      <c r="A96">
        <v>95</v>
      </c>
      <c r="B96" s="48">
        <v>16313</v>
      </c>
    </row>
    <row r="97" spans="1:2">
      <c r="A97">
        <v>96</v>
      </c>
      <c r="B97" s="48">
        <v>874198</v>
      </c>
    </row>
    <row r="98" spans="1:2">
      <c r="A98">
        <v>97</v>
      </c>
      <c r="B98" s="48">
        <v>526139</v>
      </c>
    </row>
    <row r="99" spans="1:2">
      <c r="A99">
        <v>98</v>
      </c>
      <c r="B99" s="48">
        <v>114482</v>
      </c>
    </row>
    <row r="100" spans="1:2">
      <c r="A100">
        <v>99</v>
      </c>
      <c r="B100" s="48">
        <v>449798</v>
      </c>
    </row>
    <row r="101" spans="1:2">
      <c r="A101">
        <v>100</v>
      </c>
      <c r="B101" s="48">
        <v>438838</v>
      </c>
    </row>
    <row r="102" spans="1:2">
      <c r="A102">
        <v>101</v>
      </c>
      <c r="B102" s="48">
        <v>625105</v>
      </c>
    </row>
    <row r="103" spans="1:2">
      <c r="A103">
        <v>102</v>
      </c>
      <c r="B103" s="48">
        <v>297320</v>
      </c>
    </row>
    <row r="104" spans="1:2">
      <c r="A104">
        <v>103</v>
      </c>
      <c r="B104" s="48">
        <v>580359</v>
      </c>
    </row>
    <row r="105" spans="1:2">
      <c r="A105">
        <v>104</v>
      </c>
      <c r="B105" s="48">
        <v>754273</v>
      </c>
    </row>
    <row r="106" spans="1:2">
      <c r="A106">
        <v>105</v>
      </c>
      <c r="B106" s="48">
        <v>566634</v>
      </c>
    </row>
    <row r="107" spans="1:2">
      <c r="A107">
        <v>106</v>
      </c>
      <c r="B107" s="48">
        <v>360472</v>
      </c>
    </row>
    <row r="108" spans="1:2">
      <c r="A108">
        <v>107</v>
      </c>
      <c r="B108" s="48">
        <v>211911</v>
      </c>
    </row>
    <row r="109" spans="1:2">
      <c r="A109">
        <v>108</v>
      </c>
      <c r="B109" s="48">
        <v>869004</v>
      </c>
    </row>
    <row r="110" spans="1:2">
      <c r="A110">
        <v>109</v>
      </c>
      <c r="B110" s="48">
        <v>512289</v>
      </c>
    </row>
    <row r="111" spans="1:2">
      <c r="A111">
        <v>110</v>
      </c>
      <c r="B111" s="48">
        <v>616580</v>
      </c>
    </row>
    <row r="112" spans="1:2">
      <c r="A112">
        <v>111</v>
      </c>
      <c r="B112" s="48">
        <v>236048</v>
      </c>
    </row>
    <row r="113" spans="1:2">
      <c r="A113">
        <v>112</v>
      </c>
      <c r="B113" s="48">
        <v>665158</v>
      </c>
    </row>
    <row r="114" spans="1:2">
      <c r="A114">
        <v>113</v>
      </c>
      <c r="B114" s="48">
        <v>743800</v>
      </c>
    </row>
    <row r="115" spans="1:2">
      <c r="A115">
        <v>114</v>
      </c>
      <c r="B115" s="48">
        <v>815328</v>
      </c>
    </row>
    <row r="116" spans="1:2">
      <c r="A116">
        <v>115</v>
      </c>
      <c r="B116" s="48">
        <v>876675</v>
      </c>
    </row>
    <row r="117" spans="1:2">
      <c r="A117">
        <v>116</v>
      </c>
      <c r="B117" s="48">
        <v>173945</v>
      </c>
    </row>
    <row r="118" spans="1:2">
      <c r="A118">
        <v>117</v>
      </c>
      <c r="B118" s="48">
        <v>658860</v>
      </c>
    </row>
    <row r="119" spans="1:2">
      <c r="A119">
        <v>118</v>
      </c>
      <c r="B119" s="48">
        <v>138315</v>
      </c>
    </row>
    <row r="120" spans="1:2">
      <c r="A120">
        <v>119</v>
      </c>
      <c r="B120" s="48">
        <v>576638</v>
      </c>
    </row>
    <row r="121" spans="1:2">
      <c r="A121">
        <v>120</v>
      </c>
      <c r="B121" s="48">
        <v>805207</v>
      </c>
    </row>
    <row r="122" spans="1:2">
      <c r="A122">
        <v>121</v>
      </c>
      <c r="B122" s="48">
        <v>907970</v>
      </c>
    </row>
    <row r="123" spans="1:2">
      <c r="A123">
        <v>122</v>
      </c>
      <c r="B123" s="48">
        <v>994550</v>
      </c>
    </row>
    <row r="124" spans="1:2">
      <c r="A124">
        <f>A123+1</f>
        <v>123</v>
      </c>
      <c r="B124" s="48">
        <v>983298</v>
      </c>
    </row>
    <row r="125" spans="1:2">
      <c r="A125">
        <v>124</v>
      </c>
      <c r="B125" s="48">
        <v>573760</v>
      </c>
    </row>
    <row r="126" spans="1:2">
      <c r="A126">
        <v>125</v>
      </c>
      <c r="B126" s="48">
        <v>854567</v>
      </c>
    </row>
    <row r="127" spans="1:2">
      <c r="A127">
        <v>126</v>
      </c>
      <c r="B127" s="48">
        <v>743124</v>
      </c>
    </row>
    <row r="128" spans="1:2">
      <c r="A128">
        <v>127</v>
      </c>
      <c r="B128" s="48">
        <v>4883</v>
      </c>
    </row>
    <row r="129" spans="1:2">
      <c r="A129">
        <v>128</v>
      </c>
      <c r="B129" s="48">
        <v>500809</v>
      </c>
    </row>
    <row r="130" spans="1:2">
      <c r="A130">
        <v>129</v>
      </c>
      <c r="B130" s="48">
        <v>612271</v>
      </c>
    </row>
    <row r="131" spans="1:2">
      <c r="A131">
        <v>130</v>
      </c>
      <c r="B131" s="48">
        <v>109121</v>
      </c>
    </row>
    <row r="132" spans="1:2">
      <c r="A132">
        <v>131</v>
      </c>
      <c r="B132" s="48">
        <v>44843</v>
      </c>
    </row>
    <row r="133" spans="1:2">
      <c r="A133">
        <v>132</v>
      </c>
      <c r="B133" s="48">
        <v>21656</v>
      </c>
    </row>
    <row r="134" spans="1:2">
      <c r="A134">
        <v>133</v>
      </c>
      <c r="B134" s="48">
        <v>94784</v>
      </c>
    </row>
    <row r="135" spans="1:2">
      <c r="A135">
        <v>134</v>
      </c>
      <c r="B135" s="48">
        <v>445735</v>
      </c>
    </row>
    <row r="136" spans="1:2">
      <c r="A136">
        <v>135</v>
      </c>
      <c r="B136" s="48">
        <v>666111</v>
      </c>
    </row>
    <row r="137" spans="1:2">
      <c r="A137">
        <v>136</v>
      </c>
      <c r="B137" s="48">
        <v>584183</v>
      </c>
    </row>
    <row r="138" spans="1:2">
      <c r="A138">
        <v>137</v>
      </c>
      <c r="B138" s="48">
        <v>996750</v>
      </c>
    </row>
    <row r="139" spans="1:2">
      <c r="A139">
        <v>138</v>
      </c>
      <c r="B139" s="48">
        <v>368200</v>
      </c>
    </row>
    <row r="140" spans="1:2">
      <c r="A140">
        <v>139</v>
      </c>
      <c r="B140" s="48">
        <v>126692</v>
      </c>
    </row>
    <row r="141" spans="1:2">
      <c r="A141">
        <v>140</v>
      </c>
      <c r="B141" s="48">
        <v>898385</v>
      </c>
    </row>
    <row r="142" spans="1:2">
      <c r="A142">
        <v>141</v>
      </c>
      <c r="B142" s="48">
        <v>265223</v>
      </c>
    </row>
    <row r="143" spans="1:2">
      <c r="A143">
        <v>142</v>
      </c>
      <c r="B143" s="48">
        <v>280357</v>
      </c>
    </row>
    <row r="144" spans="1:2">
      <c r="A144">
        <v>143</v>
      </c>
      <c r="B144" s="48">
        <v>314739</v>
      </c>
    </row>
    <row r="145" spans="1:2">
      <c r="A145">
        <v>144</v>
      </c>
      <c r="B145" s="48">
        <v>557514</v>
      </c>
    </row>
    <row r="146" spans="1:2">
      <c r="A146">
        <v>145</v>
      </c>
      <c r="B146" s="48">
        <v>707452</v>
      </c>
    </row>
    <row r="147" spans="1:2">
      <c r="A147">
        <v>146</v>
      </c>
      <c r="B147" s="48">
        <v>919554</v>
      </c>
    </row>
    <row r="148" spans="1:2">
      <c r="A148">
        <v>147</v>
      </c>
      <c r="B148" s="48">
        <v>719644</v>
      </c>
    </row>
    <row r="149" spans="1:2">
      <c r="A149">
        <v>148</v>
      </c>
      <c r="B149" s="48">
        <v>81254</v>
      </c>
    </row>
    <row r="150" spans="1:2">
      <c r="A150">
        <v>149</v>
      </c>
      <c r="B150" s="48">
        <v>265036</v>
      </c>
    </row>
    <row r="151" spans="1:2">
      <c r="A151">
        <v>150</v>
      </c>
      <c r="B151" s="48">
        <v>75252</v>
      </c>
    </row>
    <row r="152" spans="1:2">
      <c r="A152">
        <v>151</v>
      </c>
      <c r="B152" s="48">
        <v>950292</v>
      </c>
    </row>
    <row r="153" spans="1:2">
      <c r="A153">
        <v>152</v>
      </c>
      <c r="B153" s="48">
        <v>126724</v>
      </c>
    </row>
    <row r="154" spans="1:2">
      <c r="A154">
        <v>153</v>
      </c>
      <c r="B154" s="48">
        <v>238174</v>
      </c>
    </row>
    <row r="155" spans="1:2">
      <c r="A155">
        <v>154</v>
      </c>
      <c r="B155" s="48">
        <v>432407</v>
      </c>
    </row>
    <row r="156" spans="1:2">
      <c r="A156">
        <v>155</v>
      </c>
      <c r="B156" s="48">
        <v>545538</v>
      </c>
    </row>
    <row r="157" spans="1:2">
      <c r="A157">
        <v>156</v>
      </c>
      <c r="B157" s="48">
        <v>602191</v>
      </c>
    </row>
    <row r="158" spans="1:2">
      <c r="A158">
        <v>157</v>
      </c>
      <c r="B158" s="48">
        <v>35532</v>
      </c>
    </row>
    <row r="159" spans="1:2">
      <c r="A159">
        <v>158</v>
      </c>
      <c r="B159" s="48">
        <v>440164</v>
      </c>
    </row>
    <row r="160" spans="1:2">
      <c r="A160">
        <v>159</v>
      </c>
      <c r="B160" s="48">
        <v>429538</v>
      </c>
    </row>
    <row r="161" spans="1:2">
      <c r="A161">
        <v>160</v>
      </c>
      <c r="B161" s="48">
        <v>298068</v>
      </c>
    </row>
    <row r="162" spans="1:2">
      <c r="A162">
        <v>161</v>
      </c>
      <c r="B162" s="48">
        <v>801038</v>
      </c>
    </row>
    <row r="163" spans="1:2">
      <c r="A163">
        <v>162</v>
      </c>
      <c r="B163" s="48">
        <v>332965</v>
      </c>
    </row>
    <row r="164" spans="1:2">
      <c r="A164">
        <v>163</v>
      </c>
      <c r="B164" s="48">
        <v>754097</v>
      </c>
    </row>
    <row r="165" spans="1:2">
      <c r="A165">
        <v>164</v>
      </c>
      <c r="B165" s="48">
        <v>854451</v>
      </c>
    </row>
    <row r="166" spans="1:2">
      <c r="A166">
        <v>165</v>
      </c>
      <c r="B166" s="48">
        <v>196438</v>
      </c>
    </row>
    <row r="167" spans="1:2">
      <c r="A167">
        <v>166</v>
      </c>
      <c r="B167" s="48">
        <v>842842</v>
      </c>
    </row>
    <row r="168" spans="1:2">
      <c r="A168">
        <v>167</v>
      </c>
      <c r="B168" s="48">
        <v>945287</v>
      </c>
    </row>
    <row r="169" spans="1:2">
      <c r="A169">
        <v>168</v>
      </c>
      <c r="B169" s="48">
        <v>48161</v>
      </c>
    </row>
    <row r="170" spans="1:2">
      <c r="A170">
        <v>169</v>
      </c>
      <c r="B170" s="48">
        <v>166529</v>
      </c>
    </row>
    <row r="171" spans="1:2">
      <c r="A171">
        <v>170</v>
      </c>
      <c r="B171" s="48">
        <v>474551</v>
      </c>
    </row>
    <row r="172" spans="1:2">
      <c r="A172">
        <v>171</v>
      </c>
      <c r="B172" s="48">
        <v>608890</v>
      </c>
    </row>
    <row r="173" spans="1:2">
      <c r="A173">
        <v>172</v>
      </c>
      <c r="B173" s="48">
        <v>449034</v>
      </c>
    </row>
    <row r="174" spans="1:2">
      <c r="A174">
        <v>173</v>
      </c>
      <c r="B174" s="48">
        <v>387449</v>
      </c>
    </row>
    <row r="175" spans="1:2">
      <c r="A175">
        <v>174</v>
      </c>
      <c r="B175" s="48">
        <v>905299</v>
      </c>
    </row>
    <row r="176" spans="1:2">
      <c r="A176">
        <v>175</v>
      </c>
      <c r="B176" s="48">
        <v>96502</v>
      </c>
    </row>
    <row r="177" spans="1:2">
      <c r="A177">
        <v>176</v>
      </c>
      <c r="B177" s="48">
        <v>902201</v>
      </c>
    </row>
    <row r="178" spans="1:2">
      <c r="A178">
        <v>177</v>
      </c>
      <c r="B178" s="48">
        <v>715402</v>
      </c>
    </row>
    <row r="179" spans="1:2">
      <c r="A179">
        <v>178</v>
      </c>
      <c r="B179" s="48">
        <v>998979</v>
      </c>
    </row>
    <row r="180" spans="1:2">
      <c r="A180">
        <v>179</v>
      </c>
      <c r="B180" s="48">
        <v>42815</v>
      </c>
    </row>
    <row r="181" spans="1:2">
      <c r="A181">
        <v>180</v>
      </c>
      <c r="B181" s="48">
        <v>390138</v>
      </c>
    </row>
    <row r="182" spans="1:2">
      <c r="A182">
        <v>181</v>
      </c>
      <c r="B182" s="48">
        <v>306808</v>
      </c>
    </row>
    <row r="183" spans="1:2">
      <c r="A183">
        <v>182</v>
      </c>
      <c r="B183" s="48">
        <v>871924</v>
      </c>
    </row>
    <row r="184" spans="1:2">
      <c r="A184">
        <v>183</v>
      </c>
      <c r="B184" s="48">
        <v>951591</v>
      </c>
    </row>
    <row r="185" spans="1:2">
      <c r="A185">
        <v>184</v>
      </c>
      <c r="B185" s="48">
        <v>766474</v>
      </c>
    </row>
    <row r="186" spans="1:2">
      <c r="A186">
        <v>185</v>
      </c>
      <c r="B186" s="48">
        <v>805994</v>
      </c>
    </row>
    <row r="187" spans="1:2">
      <c r="A187">
        <v>186</v>
      </c>
      <c r="B187" s="48">
        <v>416314</v>
      </c>
    </row>
    <row r="188" spans="1:2">
      <c r="A188">
        <v>187</v>
      </c>
      <c r="B188" s="48">
        <v>182801</v>
      </c>
    </row>
    <row r="189" spans="1:2">
      <c r="A189">
        <v>188</v>
      </c>
      <c r="B189" s="48">
        <v>252774</v>
      </c>
    </row>
    <row r="190" spans="1:2">
      <c r="A190">
        <v>189</v>
      </c>
      <c r="B190" s="48">
        <v>424977</v>
      </c>
    </row>
    <row r="191" spans="1:2">
      <c r="A191">
        <v>190</v>
      </c>
      <c r="B191" s="48">
        <v>819438</v>
      </c>
    </row>
    <row r="192" spans="1:2">
      <c r="A192">
        <v>191</v>
      </c>
      <c r="B192" s="48">
        <v>858544</v>
      </c>
    </row>
    <row r="193" spans="1:2">
      <c r="A193">
        <v>192</v>
      </c>
      <c r="B193" s="48">
        <v>354427</v>
      </c>
    </row>
    <row r="194" spans="1:2">
      <c r="A194">
        <v>193</v>
      </c>
      <c r="B194" s="48">
        <v>72170</v>
      </c>
    </row>
    <row r="195" spans="1:2">
      <c r="A195">
        <v>194</v>
      </c>
      <c r="B195" s="48">
        <v>159353</v>
      </c>
    </row>
    <row r="196" spans="1:2">
      <c r="A196">
        <v>195</v>
      </c>
      <c r="B196" s="48">
        <v>193116</v>
      </c>
    </row>
    <row r="197" spans="1:2">
      <c r="A197">
        <v>196</v>
      </c>
      <c r="B197" s="48">
        <v>160013</v>
      </c>
    </row>
    <row r="198" spans="1:2">
      <c r="A198">
        <v>197</v>
      </c>
      <c r="B198" s="48">
        <v>431010</v>
      </c>
    </row>
    <row r="199" spans="1:2">
      <c r="A199">
        <v>198</v>
      </c>
      <c r="B199" s="48">
        <v>490007</v>
      </c>
    </row>
    <row r="200" spans="1:2">
      <c r="A200">
        <v>199</v>
      </c>
      <c r="B200" s="48">
        <v>129271</v>
      </c>
    </row>
    <row r="201" spans="1:2">
      <c r="A201">
        <v>200</v>
      </c>
      <c r="B201" s="48">
        <v>976061</v>
      </c>
    </row>
    <row r="202" spans="1:2">
      <c r="A202">
        <v>201</v>
      </c>
      <c r="B202" s="48">
        <v>715841</v>
      </c>
    </row>
    <row r="203" spans="1:2">
      <c r="A203">
        <v>202</v>
      </c>
      <c r="B203" s="48">
        <v>621976</v>
      </c>
    </row>
    <row r="204" spans="1:2">
      <c r="A204">
        <v>203</v>
      </c>
      <c r="B204" s="48">
        <v>242420</v>
      </c>
    </row>
    <row r="205" spans="1:2">
      <c r="A205">
        <v>204</v>
      </c>
      <c r="B205" s="48">
        <v>426357</v>
      </c>
    </row>
    <row r="206" spans="1:2">
      <c r="A206">
        <v>205</v>
      </c>
      <c r="B206" s="48">
        <v>421579</v>
      </c>
    </row>
    <row r="207" spans="1:2">
      <c r="A207">
        <v>206</v>
      </c>
      <c r="B207" s="48">
        <v>587211</v>
      </c>
    </row>
    <row r="208" spans="1:2">
      <c r="A208">
        <v>207</v>
      </c>
      <c r="B208" s="48">
        <v>256419</v>
      </c>
    </row>
    <row r="209" spans="1:2">
      <c r="A209">
        <v>208</v>
      </c>
      <c r="B209" s="48">
        <v>431610</v>
      </c>
    </row>
    <row r="210" spans="1:2">
      <c r="A210">
        <v>209</v>
      </c>
      <c r="B210" s="48">
        <v>635283</v>
      </c>
    </row>
    <row r="211" spans="1:2">
      <c r="A211">
        <v>210</v>
      </c>
      <c r="B211" s="48">
        <v>333360</v>
      </c>
    </row>
    <row r="212" spans="1:2">
      <c r="A212">
        <v>211</v>
      </c>
      <c r="B212" s="48">
        <v>378819</v>
      </c>
    </row>
    <row r="213" spans="1:2">
      <c r="A213">
        <v>212</v>
      </c>
      <c r="B213" s="48">
        <v>91766</v>
      </c>
    </row>
    <row r="214" spans="1:2">
      <c r="A214">
        <v>213</v>
      </c>
      <c r="B214" s="48">
        <v>818130</v>
      </c>
    </row>
    <row r="215" spans="1:2">
      <c r="A215">
        <v>214</v>
      </c>
      <c r="B215" s="48">
        <v>399154</v>
      </c>
    </row>
    <row r="216" spans="1:2">
      <c r="A216">
        <v>215</v>
      </c>
      <c r="B216" s="48">
        <v>117932</v>
      </c>
    </row>
    <row r="217" spans="1:2">
      <c r="A217">
        <v>216</v>
      </c>
      <c r="B217" s="48">
        <v>964590</v>
      </c>
    </row>
    <row r="218" spans="1:2">
      <c r="A218">
        <v>217</v>
      </c>
      <c r="B218" s="48">
        <v>284007</v>
      </c>
    </row>
    <row r="219" spans="1:2">
      <c r="A219">
        <v>218</v>
      </c>
      <c r="B219" s="48">
        <v>773521</v>
      </c>
    </row>
    <row r="220" spans="1:2">
      <c r="A220">
        <v>219</v>
      </c>
      <c r="B220" s="48">
        <v>126909</v>
      </c>
    </row>
    <row r="221" spans="1:2">
      <c r="A221">
        <v>220</v>
      </c>
      <c r="B221" s="48">
        <v>149564</v>
      </c>
    </row>
    <row r="222" spans="1:2">
      <c r="A222">
        <v>221</v>
      </c>
      <c r="B222" s="48">
        <v>129390</v>
      </c>
    </row>
    <row r="223" spans="1:2">
      <c r="A223">
        <v>222</v>
      </c>
      <c r="B223" s="48">
        <v>778206</v>
      </c>
    </row>
    <row r="224" spans="1:2">
      <c r="A224">
        <v>223</v>
      </c>
      <c r="B224" s="48">
        <v>765549</v>
      </c>
    </row>
    <row r="225" spans="1:2">
      <c r="A225">
        <v>224</v>
      </c>
      <c r="B225" s="48">
        <v>47803</v>
      </c>
    </row>
    <row r="226" spans="1:2">
      <c r="A226">
        <v>225</v>
      </c>
      <c r="B226" s="48">
        <v>738339</v>
      </c>
    </row>
    <row r="227" spans="1:2">
      <c r="A227">
        <v>226</v>
      </c>
      <c r="B227" s="48">
        <v>4032</v>
      </c>
    </row>
    <row r="228" spans="1:2">
      <c r="A228">
        <v>227</v>
      </c>
      <c r="B228" s="48">
        <v>28794</v>
      </c>
    </row>
    <row r="229" spans="1:2">
      <c r="A229">
        <v>228</v>
      </c>
      <c r="B229" s="48">
        <v>897636</v>
      </c>
    </row>
    <row r="230" spans="1:2">
      <c r="A230">
        <v>229</v>
      </c>
      <c r="B230" s="48">
        <v>118681</v>
      </c>
    </row>
    <row r="231" spans="1:2">
      <c r="A231">
        <v>230</v>
      </c>
      <c r="B231" s="48">
        <v>438441</v>
      </c>
    </row>
    <row r="232" spans="1:2">
      <c r="A232">
        <v>231</v>
      </c>
      <c r="B232" s="48">
        <v>120611</v>
      </c>
    </row>
    <row r="233" spans="1:2">
      <c r="A233">
        <v>232</v>
      </c>
      <c r="B233" s="48">
        <v>106561</v>
      </c>
    </row>
    <row r="234" spans="1:2">
      <c r="A234">
        <v>233</v>
      </c>
      <c r="B234" s="48">
        <v>331733</v>
      </c>
    </row>
    <row r="235" spans="1:2">
      <c r="A235">
        <v>234</v>
      </c>
      <c r="B235" s="48">
        <v>983244</v>
      </c>
    </row>
    <row r="236" spans="1:2">
      <c r="A236">
        <v>235</v>
      </c>
      <c r="B236" s="48">
        <v>36878</v>
      </c>
    </row>
    <row r="237" spans="1:2">
      <c r="A237">
        <v>236</v>
      </c>
      <c r="B237" s="48">
        <v>255733</v>
      </c>
    </row>
    <row r="238" spans="1:2">
      <c r="A238">
        <v>237</v>
      </c>
      <c r="B238" s="48">
        <v>480718</v>
      </c>
    </row>
    <row r="239" spans="1:2">
      <c r="A239">
        <v>238</v>
      </c>
      <c r="B239" s="48">
        <v>758973</v>
      </c>
    </row>
    <row r="240" spans="1:2">
      <c r="A240">
        <v>239</v>
      </c>
      <c r="B240" s="48">
        <v>964121</v>
      </c>
    </row>
    <row r="241" spans="1:2">
      <c r="A241">
        <v>240</v>
      </c>
      <c r="B241" s="48">
        <v>928039</v>
      </c>
    </row>
    <row r="242" spans="1:2">
      <c r="A242">
        <v>241</v>
      </c>
      <c r="B242" s="48">
        <v>213495</v>
      </c>
    </row>
    <row r="243" spans="1:2">
      <c r="A243">
        <v>242</v>
      </c>
      <c r="B243" s="48">
        <v>63936</v>
      </c>
    </row>
    <row r="244" spans="1:2">
      <c r="A244">
        <v>243</v>
      </c>
      <c r="B244" s="48">
        <v>250087</v>
      </c>
    </row>
    <row r="245" spans="1:2">
      <c r="A245">
        <v>244</v>
      </c>
      <c r="B245" s="48">
        <v>118197</v>
      </c>
    </row>
    <row r="246" spans="1:2">
      <c r="A246">
        <v>245</v>
      </c>
      <c r="B246" s="48">
        <v>931875</v>
      </c>
    </row>
    <row r="247" spans="1:2">
      <c r="A247">
        <v>246</v>
      </c>
      <c r="B247" s="48">
        <v>841381</v>
      </c>
    </row>
    <row r="248" spans="1:2">
      <c r="A248">
        <v>247</v>
      </c>
      <c r="B248" s="48">
        <v>435441</v>
      </c>
    </row>
    <row r="249" spans="1:2">
      <c r="A249">
        <v>248</v>
      </c>
      <c r="B249" s="48">
        <v>372380</v>
      </c>
    </row>
    <row r="250" spans="1:2">
      <c r="A250">
        <v>249</v>
      </c>
      <c r="B250" s="48">
        <v>215866</v>
      </c>
    </row>
    <row r="251" spans="1:2">
      <c r="A251">
        <v>250</v>
      </c>
      <c r="B251" s="48">
        <v>184519</v>
      </c>
    </row>
    <row r="252" spans="1:2">
      <c r="A252">
        <v>251</v>
      </c>
      <c r="B252" s="48">
        <v>512402</v>
      </c>
    </row>
    <row r="253" spans="1:2">
      <c r="A253">
        <v>252</v>
      </c>
      <c r="B253" s="48">
        <v>557098</v>
      </c>
    </row>
    <row r="254" spans="1:2">
      <c r="A254">
        <v>253</v>
      </c>
      <c r="B254" s="48">
        <v>579516</v>
      </c>
    </row>
    <row r="255" spans="1:2">
      <c r="A255">
        <v>254</v>
      </c>
      <c r="B255" s="48">
        <v>407688</v>
      </c>
    </row>
    <row r="256" spans="1:2">
      <c r="A256">
        <v>255</v>
      </c>
      <c r="B256" s="48">
        <v>135548</v>
      </c>
    </row>
    <row r="257" spans="1:2">
      <c r="A257">
        <v>256</v>
      </c>
      <c r="B257" s="48">
        <v>311887</v>
      </c>
    </row>
    <row r="258" spans="1:2">
      <c r="A258">
        <v>257</v>
      </c>
      <c r="B258" s="48">
        <v>639104</v>
      </c>
    </row>
    <row r="259" spans="1:2">
      <c r="A259">
        <v>258</v>
      </c>
      <c r="B259" s="48">
        <v>464796</v>
      </c>
    </row>
    <row r="260" spans="1:2">
      <c r="A260">
        <v>259</v>
      </c>
      <c r="B260" s="48">
        <v>184571</v>
      </c>
    </row>
    <row r="261" spans="1:2">
      <c r="A261">
        <v>260</v>
      </c>
      <c r="B261" s="48">
        <v>825332</v>
      </c>
    </row>
    <row r="262" spans="1:2">
      <c r="A262">
        <v>261</v>
      </c>
      <c r="B262" s="48">
        <v>989750</v>
      </c>
    </row>
    <row r="263" spans="1:2">
      <c r="A263">
        <v>262</v>
      </c>
      <c r="B263" s="48">
        <v>287261</v>
      </c>
    </row>
    <row r="264" spans="1:2">
      <c r="A264">
        <v>263</v>
      </c>
      <c r="B264" s="48">
        <v>900064</v>
      </c>
    </row>
    <row r="265" spans="1:2">
      <c r="A265">
        <v>264</v>
      </c>
      <c r="B265" s="48">
        <v>537525</v>
      </c>
    </row>
    <row r="266" spans="1:2">
      <c r="A266">
        <v>265</v>
      </c>
      <c r="B266" s="48">
        <v>38114</v>
      </c>
    </row>
    <row r="267" spans="1:2">
      <c r="A267">
        <v>266</v>
      </c>
      <c r="B267" s="48">
        <v>360625</v>
      </c>
    </row>
    <row r="268" spans="1:2">
      <c r="A268">
        <v>267</v>
      </c>
      <c r="B268" s="48">
        <v>567776</v>
      </c>
    </row>
    <row r="269" spans="1:2">
      <c r="A269">
        <v>268</v>
      </c>
      <c r="B269" s="48">
        <v>546156</v>
      </c>
    </row>
    <row r="270" spans="1:2">
      <c r="A270">
        <v>269</v>
      </c>
      <c r="B270" s="48">
        <v>359382</v>
      </c>
    </row>
    <row r="271" spans="1:2">
      <c r="A271">
        <v>270</v>
      </c>
      <c r="B271" s="48">
        <v>873374</v>
      </c>
    </row>
    <row r="272" spans="1:2">
      <c r="A272">
        <v>271</v>
      </c>
      <c r="B272" s="48">
        <v>407347</v>
      </c>
    </row>
    <row r="273" spans="1:2">
      <c r="A273">
        <v>272</v>
      </c>
      <c r="B273" s="48">
        <v>547288</v>
      </c>
    </row>
    <row r="274" spans="1:2">
      <c r="A274">
        <v>273</v>
      </c>
      <c r="B274" s="48">
        <v>112489</v>
      </c>
    </row>
    <row r="275" spans="1:2">
      <c r="A275">
        <v>274</v>
      </c>
      <c r="B275" s="48">
        <v>568498</v>
      </c>
    </row>
    <row r="276" spans="1:2">
      <c r="A276">
        <v>275</v>
      </c>
      <c r="B276" s="48">
        <v>120700</v>
      </c>
    </row>
    <row r="277" spans="1:2">
      <c r="A277">
        <v>276</v>
      </c>
      <c r="B277" s="48">
        <v>336268</v>
      </c>
    </row>
    <row r="278" spans="1:2">
      <c r="A278">
        <v>277</v>
      </c>
      <c r="B278" s="48">
        <v>503472</v>
      </c>
    </row>
    <row r="279" spans="1:2">
      <c r="A279">
        <v>278</v>
      </c>
      <c r="B279" s="48">
        <v>819273</v>
      </c>
    </row>
    <row r="280" spans="1:2">
      <c r="A280">
        <v>279</v>
      </c>
      <c r="B280" s="48">
        <v>506632</v>
      </c>
    </row>
    <row r="281" spans="1:2">
      <c r="A281">
        <v>280</v>
      </c>
      <c r="B281" s="48">
        <v>349195</v>
      </c>
    </row>
    <row r="282" spans="1:2">
      <c r="A282">
        <v>281</v>
      </c>
      <c r="B282" s="48">
        <v>762872</v>
      </c>
    </row>
    <row r="283" spans="1:2">
      <c r="A283">
        <v>282</v>
      </c>
      <c r="B283" s="48">
        <v>325570</v>
      </c>
    </row>
    <row r="284" spans="1:2">
      <c r="A284">
        <v>283</v>
      </c>
      <c r="B284" s="48">
        <v>481925</v>
      </c>
    </row>
    <row r="285" spans="1:2">
      <c r="A285">
        <v>284</v>
      </c>
      <c r="B285" s="48">
        <v>205092</v>
      </c>
    </row>
    <row r="286" spans="1:2">
      <c r="A286">
        <v>285</v>
      </c>
      <c r="B286" s="48">
        <v>199284</v>
      </c>
    </row>
    <row r="287" spans="1:2">
      <c r="A287">
        <v>286</v>
      </c>
      <c r="B287" s="48">
        <v>516341</v>
      </c>
    </row>
    <row r="288" spans="1:2">
      <c r="A288">
        <v>287</v>
      </c>
      <c r="B288" s="48">
        <v>787333</v>
      </c>
    </row>
    <row r="289" spans="1:2">
      <c r="A289">
        <v>288</v>
      </c>
      <c r="B289" s="48">
        <v>632634</v>
      </c>
    </row>
    <row r="290" spans="1:2">
      <c r="A290">
        <v>289</v>
      </c>
      <c r="B290" s="48">
        <v>975926</v>
      </c>
    </row>
    <row r="291" spans="1:2">
      <c r="A291">
        <v>290</v>
      </c>
      <c r="B291" s="48">
        <v>414586</v>
      </c>
    </row>
    <row r="292" spans="1:2">
      <c r="A292">
        <v>291</v>
      </c>
      <c r="B292" s="48">
        <v>860715</v>
      </c>
    </row>
    <row r="293" spans="1:2">
      <c r="A293">
        <v>292</v>
      </c>
      <c r="B293" s="48">
        <v>18415</v>
      </c>
    </row>
    <row r="294" spans="1:2">
      <c r="A294">
        <v>293</v>
      </c>
      <c r="B294" s="48">
        <v>800591</v>
      </c>
    </row>
    <row r="295" spans="1:2">
      <c r="A295">
        <v>294</v>
      </c>
      <c r="B295" s="48">
        <v>1434</v>
      </c>
    </row>
    <row r="296" spans="1:2">
      <c r="A296">
        <v>295</v>
      </c>
      <c r="B296" s="48">
        <v>43150</v>
      </c>
    </row>
    <row r="297" spans="1:2">
      <c r="A297">
        <v>296</v>
      </c>
      <c r="B297" s="48">
        <v>979438</v>
      </c>
    </row>
    <row r="298" spans="1:2">
      <c r="A298">
        <v>297</v>
      </c>
      <c r="B298" s="48">
        <v>50023</v>
      </c>
    </row>
    <row r="299" spans="1:2">
      <c r="A299">
        <v>298</v>
      </c>
      <c r="B299" s="48">
        <v>439961</v>
      </c>
    </row>
    <row r="300" spans="1:2">
      <c r="A300">
        <v>299</v>
      </c>
      <c r="B300" s="48">
        <v>730580</v>
      </c>
    </row>
    <row r="301" spans="1:2">
      <c r="A301">
        <v>300</v>
      </c>
      <c r="B301" s="48">
        <v>511633</v>
      </c>
    </row>
    <row r="302" spans="1:2">
      <c r="A302">
        <v>301</v>
      </c>
      <c r="B302" s="48">
        <v>627587</v>
      </c>
    </row>
    <row r="303" spans="1:2">
      <c r="A303">
        <v>302</v>
      </c>
      <c r="B303" s="48">
        <v>624548</v>
      </c>
    </row>
    <row r="304" spans="1:2">
      <c r="A304">
        <v>303</v>
      </c>
      <c r="B304" s="48">
        <v>645818</v>
      </c>
    </row>
    <row r="305" spans="1:2">
      <c r="A305">
        <v>304</v>
      </c>
      <c r="B305" s="48">
        <v>224031</v>
      </c>
    </row>
    <row r="306" spans="1:2">
      <c r="A306">
        <v>305</v>
      </c>
      <c r="B306" s="48">
        <v>976627</v>
      </c>
    </row>
    <row r="307" spans="1:2">
      <c r="A307">
        <v>306</v>
      </c>
      <c r="B307" s="48">
        <v>180043</v>
      </c>
    </row>
    <row r="308" spans="1:2">
      <c r="A308">
        <v>307</v>
      </c>
      <c r="B308" s="48">
        <v>613458</v>
      </c>
    </row>
    <row r="309" spans="1:2">
      <c r="A309">
        <v>308</v>
      </c>
      <c r="B309" s="48">
        <v>731482</v>
      </c>
    </row>
    <row r="310" spans="1:2">
      <c r="A310">
        <v>309</v>
      </c>
      <c r="B310" s="48">
        <v>832521</v>
      </c>
    </row>
    <row r="311" spans="1:2">
      <c r="A311">
        <v>310</v>
      </c>
      <c r="B311" s="48">
        <v>22233</v>
      </c>
    </row>
    <row r="312" spans="1:2">
      <c r="A312">
        <v>311</v>
      </c>
      <c r="B312" s="48">
        <v>292526</v>
      </c>
    </row>
    <row r="313" spans="1:2">
      <c r="A313">
        <v>312</v>
      </c>
      <c r="B313" s="48">
        <v>808443</v>
      </c>
    </row>
    <row r="314" spans="1:2">
      <c r="A314">
        <v>313</v>
      </c>
      <c r="B314" s="48">
        <v>329534</v>
      </c>
    </row>
    <row r="315" spans="1:2">
      <c r="A315">
        <v>314</v>
      </c>
      <c r="B315" s="48">
        <v>509272</v>
      </c>
    </row>
    <row r="316" spans="1:2">
      <c r="A316">
        <v>315</v>
      </c>
      <c r="B316" s="48">
        <v>166809</v>
      </c>
    </row>
    <row r="317" spans="1:2">
      <c r="A317">
        <v>316</v>
      </c>
      <c r="B317" s="48">
        <v>270146</v>
      </c>
    </row>
    <row r="318" spans="1:2">
      <c r="A318">
        <v>317</v>
      </c>
      <c r="B318" s="48">
        <v>850913</v>
      </c>
    </row>
    <row r="319" spans="1:2">
      <c r="A319">
        <v>318</v>
      </c>
      <c r="B319" s="48">
        <v>139359</v>
      </c>
    </row>
    <row r="320" spans="1:2">
      <c r="A320">
        <v>319</v>
      </c>
      <c r="B320" s="48">
        <v>644720</v>
      </c>
    </row>
    <row r="321" spans="1:2">
      <c r="A321">
        <v>320</v>
      </c>
      <c r="B321" s="48">
        <v>212361</v>
      </c>
    </row>
    <row r="322" spans="1:2">
      <c r="A322">
        <v>321</v>
      </c>
      <c r="B322" s="48">
        <v>823292</v>
      </c>
    </row>
    <row r="323" spans="1:2">
      <c r="A323">
        <v>322</v>
      </c>
      <c r="B323" s="48">
        <v>6162</v>
      </c>
    </row>
    <row r="324" spans="1:2">
      <c r="A324">
        <v>323</v>
      </c>
      <c r="B324" s="48">
        <v>959999</v>
      </c>
    </row>
    <row r="325" spans="1:2">
      <c r="A325">
        <v>324</v>
      </c>
      <c r="B325" s="48">
        <v>349887</v>
      </c>
    </row>
    <row r="326" spans="1:2">
      <c r="A326">
        <v>325</v>
      </c>
      <c r="B326" s="48">
        <v>158706</v>
      </c>
    </row>
    <row r="327" spans="1:2">
      <c r="A327">
        <v>326</v>
      </c>
      <c r="B327" s="48">
        <v>579682</v>
      </c>
    </row>
    <row r="328" spans="1:2">
      <c r="A328">
        <v>327</v>
      </c>
      <c r="B328" s="48">
        <v>848812</v>
      </c>
    </row>
    <row r="329" spans="1:2">
      <c r="A329">
        <v>328</v>
      </c>
      <c r="B329" s="48">
        <v>398809</v>
      </c>
    </row>
    <row r="330" spans="1:2">
      <c r="A330">
        <v>329</v>
      </c>
      <c r="B330" s="48">
        <v>218357</v>
      </c>
    </row>
    <row r="331" spans="1:2">
      <c r="A331">
        <v>330</v>
      </c>
      <c r="B331" s="48">
        <v>587864</v>
      </c>
    </row>
    <row r="332" spans="1:2">
      <c r="A332">
        <v>331</v>
      </c>
      <c r="B332" s="48">
        <v>149310</v>
      </c>
    </row>
    <row r="333" spans="1:2">
      <c r="A333">
        <v>332</v>
      </c>
      <c r="B333" s="48">
        <v>722451</v>
      </c>
    </row>
    <row r="334" spans="1:2">
      <c r="A334">
        <v>333</v>
      </c>
      <c r="B334" s="48">
        <v>154396</v>
      </c>
    </row>
    <row r="335" spans="1:2">
      <c r="A335">
        <v>334</v>
      </c>
      <c r="B335" s="48">
        <v>845085</v>
      </c>
    </row>
    <row r="336" spans="1:2">
      <c r="A336">
        <v>335</v>
      </c>
      <c r="B336" s="48">
        <v>767919</v>
      </c>
    </row>
    <row r="337" spans="1:2">
      <c r="A337">
        <v>336</v>
      </c>
      <c r="B337" s="48">
        <v>918949</v>
      </c>
    </row>
    <row r="338" spans="1:2">
      <c r="A338">
        <v>337</v>
      </c>
      <c r="B338" s="48">
        <v>467989</v>
      </c>
    </row>
    <row r="339" spans="1:2">
      <c r="A339">
        <v>338</v>
      </c>
      <c r="B339" s="48">
        <v>199061</v>
      </c>
    </row>
    <row r="340" spans="1:2">
      <c r="A340">
        <v>339</v>
      </c>
      <c r="B340" s="48">
        <v>797480</v>
      </c>
    </row>
    <row r="341" spans="1:2">
      <c r="A341">
        <v>340</v>
      </c>
      <c r="B341" s="48">
        <v>382412</v>
      </c>
    </row>
    <row r="342" spans="1:2">
      <c r="A342">
        <v>341</v>
      </c>
      <c r="B342" s="48">
        <v>519975</v>
      </c>
    </row>
    <row r="343" spans="1:2">
      <c r="A343">
        <v>342</v>
      </c>
      <c r="B343" s="48">
        <v>326167</v>
      </c>
    </row>
    <row r="344" spans="1:2">
      <c r="A344">
        <v>343</v>
      </c>
      <c r="B344" s="48">
        <v>492840</v>
      </c>
    </row>
    <row r="345" spans="1:2">
      <c r="A345">
        <v>344</v>
      </c>
      <c r="B345" s="48">
        <v>206771</v>
      </c>
    </row>
    <row r="346" spans="1:2">
      <c r="A346">
        <v>345</v>
      </c>
      <c r="B346" s="48">
        <v>706781</v>
      </c>
    </row>
    <row r="347" spans="1:2">
      <c r="A347">
        <v>346</v>
      </c>
      <c r="B347" s="48">
        <v>445086</v>
      </c>
    </row>
    <row r="348" spans="1:2">
      <c r="A348">
        <v>347</v>
      </c>
      <c r="B348" s="48">
        <v>954107</v>
      </c>
    </row>
    <row r="349" spans="1:2">
      <c r="A349">
        <v>348</v>
      </c>
      <c r="B349" s="48">
        <v>721866</v>
      </c>
    </row>
    <row r="350" spans="1:2">
      <c r="A350">
        <v>349</v>
      </c>
      <c r="B350" s="48">
        <v>496559</v>
      </c>
    </row>
    <row r="351" spans="1:2">
      <c r="A351">
        <v>350</v>
      </c>
      <c r="B351" s="48">
        <v>939107</v>
      </c>
    </row>
    <row r="352" spans="1:2">
      <c r="A352">
        <v>351</v>
      </c>
      <c r="B352" s="48">
        <v>923135</v>
      </c>
    </row>
    <row r="353" spans="1:2">
      <c r="A353">
        <v>352</v>
      </c>
      <c r="B353" s="48">
        <v>281626</v>
      </c>
    </row>
    <row r="354" spans="1:2">
      <c r="A354">
        <v>353</v>
      </c>
      <c r="B354" s="48">
        <v>8929</v>
      </c>
    </row>
    <row r="355" spans="1:2">
      <c r="A355">
        <v>354</v>
      </c>
      <c r="B355" s="48">
        <v>420299</v>
      </c>
    </row>
    <row r="356" spans="1:2">
      <c r="A356">
        <v>355</v>
      </c>
      <c r="B356" s="48">
        <v>123159</v>
      </c>
    </row>
    <row r="357" spans="1:2">
      <c r="A357">
        <v>356</v>
      </c>
      <c r="B357" s="48">
        <v>429770</v>
      </c>
    </row>
    <row r="358" spans="1:2">
      <c r="A358">
        <v>357</v>
      </c>
      <c r="B358" s="48">
        <v>111096</v>
      </c>
    </row>
    <row r="359" spans="1:2">
      <c r="A359">
        <v>358</v>
      </c>
      <c r="B359" s="48">
        <v>850843</v>
      </c>
    </row>
    <row r="360" spans="1:2">
      <c r="A360">
        <v>359</v>
      </c>
      <c r="B360" s="48">
        <v>700811</v>
      </c>
    </row>
    <row r="361" spans="1:2">
      <c r="A361">
        <v>360</v>
      </c>
      <c r="B361" s="48">
        <v>231050</v>
      </c>
    </row>
    <row r="362" spans="1:2">
      <c r="A362">
        <v>361</v>
      </c>
      <c r="B362" s="48">
        <v>235674</v>
      </c>
    </row>
    <row r="363" spans="1:2">
      <c r="A363">
        <v>362</v>
      </c>
      <c r="B363" s="48">
        <v>660000</v>
      </c>
    </row>
    <row r="364" spans="1:2">
      <c r="A364">
        <v>363</v>
      </c>
      <c r="B364" s="48">
        <v>961861</v>
      </c>
    </row>
    <row r="365" spans="1:2">
      <c r="A365">
        <v>364</v>
      </c>
      <c r="B365" s="48">
        <v>66949</v>
      </c>
    </row>
    <row r="366" spans="1:2">
      <c r="A366">
        <v>365</v>
      </c>
      <c r="B366" s="48">
        <v>107946</v>
      </c>
    </row>
    <row r="367" spans="1:2">
      <c r="A367">
        <v>366</v>
      </c>
      <c r="B367" s="48">
        <v>279004</v>
      </c>
    </row>
    <row r="368" spans="1:2">
      <c r="A368">
        <v>367</v>
      </c>
      <c r="B368" s="48">
        <v>148869</v>
      </c>
    </row>
    <row r="369" spans="1:2">
      <c r="A369">
        <v>368</v>
      </c>
      <c r="B369" s="48">
        <v>770114</v>
      </c>
    </row>
    <row r="370" spans="1:2">
      <c r="A370">
        <v>369</v>
      </c>
      <c r="B370" s="48">
        <v>724667</v>
      </c>
    </row>
    <row r="371" spans="1:2">
      <c r="A371">
        <v>370</v>
      </c>
      <c r="B371" s="48">
        <v>965950</v>
      </c>
    </row>
    <row r="372" spans="1:2">
      <c r="A372">
        <v>371</v>
      </c>
      <c r="B372" s="48">
        <v>890727</v>
      </c>
    </row>
    <row r="373" spans="1:2">
      <c r="A373">
        <v>372</v>
      </c>
      <c r="B373" s="48">
        <v>905987</v>
      </c>
    </row>
    <row r="374" spans="1:2">
      <c r="A374">
        <v>373</v>
      </c>
      <c r="B374" s="48">
        <v>281305</v>
      </c>
    </row>
    <row r="375" spans="1:2">
      <c r="A375">
        <v>374</v>
      </c>
      <c r="B375" s="48">
        <v>434524</v>
      </c>
    </row>
    <row r="376" spans="1:2">
      <c r="A376">
        <v>375</v>
      </c>
      <c r="B376" s="48">
        <v>809376</v>
      </c>
    </row>
    <row r="377" spans="1:2">
      <c r="A377">
        <v>376</v>
      </c>
      <c r="B377" s="48">
        <v>715791</v>
      </c>
    </row>
    <row r="378" spans="1:2">
      <c r="A378">
        <v>377</v>
      </c>
      <c r="B378" s="48">
        <v>239800</v>
      </c>
    </row>
    <row r="379" spans="1:2">
      <c r="A379">
        <v>378</v>
      </c>
      <c r="B379" s="48">
        <v>838080</v>
      </c>
    </row>
    <row r="380" spans="1:2">
      <c r="A380">
        <v>379</v>
      </c>
      <c r="B380" s="48">
        <v>432056</v>
      </c>
    </row>
    <row r="381" spans="1:2">
      <c r="A381">
        <v>380</v>
      </c>
      <c r="B381" s="48">
        <v>777644</v>
      </c>
    </row>
    <row r="382" spans="1:2">
      <c r="A382">
        <v>381</v>
      </c>
      <c r="B382" s="48">
        <v>88638</v>
      </c>
    </row>
    <row r="383" spans="1:2">
      <c r="A383">
        <v>382</v>
      </c>
      <c r="B383" s="48">
        <v>263797</v>
      </c>
    </row>
    <row r="384" spans="1:2">
      <c r="A384">
        <v>383</v>
      </c>
      <c r="B384" s="48">
        <v>304389</v>
      </c>
    </row>
    <row r="385" spans="1:2">
      <c r="A385">
        <v>384</v>
      </c>
      <c r="B385" s="48">
        <v>825778</v>
      </c>
    </row>
    <row r="386" spans="1:2">
      <c r="A386">
        <v>385</v>
      </c>
      <c r="B386" s="48">
        <v>745327</v>
      </c>
    </row>
    <row r="387" spans="1:2">
      <c r="A387">
        <v>386</v>
      </c>
      <c r="B387" s="48">
        <v>480642</v>
      </c>
    </row>
    <row r="388" spans="1:2">
      <c r="A388">
        <v>387</v>
      </c>
      <c r="B388" s="48">
        <v>364093</v>
      </c>
    </row>
    <row r="389" spans="1:2">
      <c r="A389">
        <v>388</v>
      </c>
      <c r="B389" s="48">
        <v>477881</v>
      </c>
    </row>
    <row r="390" spans="1:2">
      <c r="A390">
        <v>389</v>
      </c>
      <c r="B390" s="48">
        <v>933471</v>
      </c>
    </row>
    <row r="391" spans="1:2">
      <c r="A391">
        <v>390</v>
      </c>
      <c r="B391" s="48">
        <v>548857</v>
      </c>
    </row>
    <row r="392" spans="1:2">
      <c r="A392">
        <v>391</v>
      </c>
      <c r="B392" s="48">
        <v>289896</v>
      </c>
    </row>
    <row r="393" spans="1:2">
      <c r="A393">
        <v>392</v>
      </c>
      <c r="B393" s="48">
        <v>974611</v>
      </c>
    </row>
    <row r="394" spans="1:2">
      <c r="A394">
        <v>393</v>
      </c>
      <c r="B394" s="48">
        <v>260622</v>
      </c>
    </row>
    <row r="395" spans="1:2">
      <c r="A395">
        <v>394</v>
      </c>
      <c r="B395" s="48">
        <v>948095</v>
      </c>
    </row>
    <row r="396" spans="1:2">
      <c r="A396">
        <v>395</v>
      </c>
      <c r="B396" s="48">
        <v>33418</v>
      </c>
    </row>
    <row r="397" spans="1:2">
      <c r="A397">
        <v>396</v>
      </c>
      <c r="B397" s="48">
        <v>385057</v>
      </c>
    </row>
    <row r="398" spans="1:2">
      <c r="A398">
        <v>397</v>
      </c>
      <c r="B398" s="48">
        <v>738751</v>
      </c>
    </row>
    <row r="399" spans="1:2">
      <c r="A399">
        <v>398</v>
      </c>
      <c r="B399" s="48">
        <v>711613</v>
      </c>
    </row>
    <row r="400" spans="1:2">
      <c r="A400">
        <v>399</v>
      </c>
      <c r="B400" s="48">
        <v>118250</v>
      </c>
    </row>
    <row r="401" spans="1:2">
      <c r="A401">
        <v>400</v>
      </c>
      <c r="B401" s="48">
        <v>298347</v>
      </c>
    </row>
    <row r="402" spans="1:2">
      <c r="A402">
        <v>401</v>
      </c>
      <c r="B402" s="48">
        <v>98562</v>
      </c>
    </row>
    <row r="403" spans="1:2">
      <c r="A403">
        <v>402</v>
      </c>
      <c r="B403" s="48">
        <v>601655</v>
      </c>
    </row>
    <row r="404" spans="1:2">
      <c r="A404">
        <v>403</v>
      </c>
      <c r="B404" s="48">
        <v>892964</v>
      </c>
    </row>
    <row r="405" spans="1:2">
      <c r="A405">
        <v>404</v>
      </c>
      <c r="B405" s="48">
        <v>464406</v>
      </c>
    </row>
    <row r="406" spans="1:2">
      <c r="A406">
        <v>405</v>
      </c>
      <c r="B406" s="48">
        <v>33878</v>
      </c>
    </row>
    <row r="407" spans="1:2">
      <c r="A407">
        <v>406</v>
      </c>
      <c r="B407" s="48">
        <v>782848</v>
      </c>
    </row>
    <row r="408" spans="1:2">
      <c r="A408">
        <v>407</v>
      </c>
      <c r="B408" s="48">
        <v>417965</v>
      </c>
    </row>
    <row r="409" spans="1:2">
      <c r="A409">
        <v>408</v>
      </c>
      <c r="B409" s="48">
        <v>599511</v>
      </c>
    </row>
    <row r="410" spans="1:2">
      <c r="A410">
        <v>409</v>
      </c>
      <c r="B410" s="48">
        <v>681106</v>
      </c>
    </row>
    <row r="411" spans="1:2">
      <c r="A411">
        <v>410</v>
      </c>
      <c r="B411" s="48">
        <v>685177</v>
      </c>
    </row>
    <row r="412" spans="1:2">
      <c r="A412">
        <v>411</v>
      </c>
      <c r="B412" s="48">
        <v>6461</v>
      </c>
    </row>
    <row r="413" spans="1:2">
      <c r="A413">
        <v>412</v>
      </c>
      <c r="B413" s="48">
        <v>630005</v>
      </c>
    </row>
    <row r="414" spans="1:2">
      <c r="A414">
        <v>413</v>
      </c>
      <c r="B414" s="48">
        <v>276384</v>
      </c>
    </row>
    <row r="415" spans="1:2">
      <c r="A415">
        <v>414</v>
      </c>
      <c r="B415" s="48">
        <v>473774</v>
      </c>
    </row>
    <row r="416" spans="1:2">
      <c r="A416">
        <v>415</v>
      </c>
      <c r="B416" s="48">
        <v>546206</v>
      </c>
    </row>
    <row r="417" spans="1:2">
      <c r="A417">
        <v>416</v>
      </c>
      <c r="B417" s="48">
        <v>443538</v>
      </c>
    </row>
    <row r="418" spans="1:2">
      <c r="A418">
        <v>417</v>
      </c>
      <c r="B418" s="48">
        <v>683044</v>
      </c>
    </row>
    <row r="419" spans="1:2">
      <c r="A419">
        <v>418</v>
      </c>
      <c r="B419" s="48">
        <v>813008</v>
      </c>
    </row>
    <row r="420" spans="1:2">
      <c r="A420">
        <v>419</v>
      </c>
      <c r="B420" s="48">
        <v>981132</v>
      </c>
    </row>
    <row r="421" spans="1:2">
      <c r="A421">
        <v>420</v>
      </c>
      <c r="B421" s="48">
        <v>142113</v>
      </c>
    </row>
    <row r="422" spans="1:2">
      <c r="A422">
        <v>421</v>
      </c>
      <c r="B422" s="48">
        <v>290875</v>
      </c>
    </row>
    <row r="423" spans="1:2">
      <c r="A423">
        <v>422</v>
      </c>
      <c r="B423" s="48">
        <v>951995</v>
      </c>
    </row>
    <row r="424" spans="1:2">
      <c r="A424">
        <v>423</v>
      </c>
      <c r="B424" s="48">
        <v>995778</v>
      </c>
    </row>
    <row r="425" spans="1:2">
      <c r="A425">
        <v>424</v>
      </c>
      <c r="B425" s="48">
        <v>52452</v>
      </c>
    </row>
    <row r="426" spans="1:2">
      <c r="A426">
        <v>425</v>
      </c>
      <c r="B426" s="48">
        <v>776636</v>
      </c>
    </row>
    <row r="427" spans="1:2">
      <c r="A427">
        <v>426</v>
      </c>
      <c r="B427" s="48">
        <v>556418</v>
      </c>
    </row>
    <row r="428" spans="1:2">
      <c r="A428">
        <v>427</v>
      </c>
      <c r="B428" s="48">
        <v>943292</v>
      </c>
    </row>
    <row r="429" spans="1:2">
      <c r="A429">
        <v>428</v>
      </c>
      <c r="B429" s="48">
        <v>783809</v>
      </c>
    </row>
    <row r="430" spans="1:2">
      <c r="A430">
        <v>429</v>
      </c>
      <c r="B430" s="48">
        <v>804222</v>
      </c>
    </row>
    <row r="431" spans="1:2">
      <c r="A431">
        <v>430</v>
      </c>
      <c r="B431" s="48">
        <v>301157</v>
      </c>
    </row>
    <row r="432" spans="1:2">
      <c r="A432">
        <v>431</v>
      </c>
      <c r="B432" s="48">
        <v>708255</v>
      </c>
    </row>
    <row r="433" spans="1:2">
      <c r="A433">
        <v>432</v>
      </c>
      <c r="B433" s="48">
        <v>388279</v>
      </c>
    </row>
    <row r="434" spans="1:2">
      <c r="A434">
        <v>433</v>
      </c>
      <c r="B434" s="48">
        <v>505382</v>
      </c>
    </row>
    <row r="435" spans="1:2">
      <c r="A435">
        <v>434</v>
      </c>
      <c r="B435" s="48">
        <v>473960</v>
      </c>
    </row>
    <row r="436" spans="1:2">
      <c r="A436">
        <v>435</v>
      </c>
      <c r="B436" s="48">
        <v>118181</v>
      </c>
    </row>
    <row r="437" spans="1:2">
      <c r="A437">
        <v>436</v>
      </c>
      <c r="B437" s="48">
        <v>587980</v>
      </c>
    </row>
    <row r="438" spans="1:2">
      <c r="A438">
        <v>437</v>
      </c>
      <c r="B438" s="48">
        <v>240329</v>
      </c>
    </row>
    <row r="439" spans="1:2">
      <c r="A439">
        <v>438</v>
      </c>
      <c r="B439" s="48">
        <v>831025</v>
      </c>
    </row>
    <row r="440" spans="1:2">
      <c r="A440">
        <v>439</v>
      </c>
      <c r="B440" s="48">
        <v>193829</v>
      </c>
    </row>
    <row r="441" spans="1:2">
      <c r="A441">
        <v>440</v>
      </c>
      <c r="B441" s="48">
        <v>524133</v>
      </c>
    </row>
    <row r="442" spans="1:2">
      <c r="A442">
        <v>441</v>
      </c>
      <c r="B442" s="48">
        <v>347123</v>
      </c>
    </row>
    <row r="443" spans="1:2">
      <c r="A443">
        <v>442</v>
      </c>
      <c r="B443" s="48">
        <v>305620</v>
      </c>
    </row>
    <row r="444" spans="1:2">
      <c r="A444">
        <v>443</v>
      </c>
      <c r="B444" s="48">
        <v>417501</v>
      </c>
    </row>
    <row r="445" spans="1:2">
      <c r="A445">
        <v>444</v>
      </c>
      <c r="B445" s="48">
        <v>366104</v>
      </c>
    </row>
    <row r="446" spans="1:2">
      <c r="A446">
        <v>445</v>
      </c>
      <c r="B446" s="48">
        <v>715622</v>
      </c>
    </row>
    <row r="447" spans="1:2">
      <c r="A447">
        <v>446</v>
      </c>
      <c r="B447" s="48">
        <v>472242</v>
      </c>
    </row>
    <row r="448" spans="1:2">
      <c r="A448">
        <v>447</v>
      </c>
      <c r="B448" s="48">
        <v>46325</v>
      </c>
    </row>
    <row r="449" spans="1:2">
      <c r="A449">
        <v>448</v>
      </c>
      <c r="B449" s="48">
        <v>907427</v>
      </c>
    </row>
    <row r="450" spans="1:2">
      <c r="A450">
        <v>449</v>
      </c>
      <c r="B450" s="48">
        <v>135558</v>
      </c>
    </row>
    <row r="451" spans="1:2">
      <c r="A451">
        <v>450</v>
      </c>
      <c r="B451" s="48">
        <v>648310</v>
      </c>
    </row>
    <row r="452" spans="1:2">
      <c r="A452">
        <v>451</v>
      </c>
      <c r="B452" s="48">
        <v>719093</v>
      </c>
    </row>
    <row r="453" spans="1:2">
      <c r="A453">
        <v>452</v>
      </c>
      <c r="B453" s="48">
        <v>634136</v>
      </c>
    </row>
    <row r="454" spans="1:2">
      <c r="A454">
        <v>453</v>
      </c>
      <c r="B454" s="48">
        <v>172481</v>
      </c>
    </row>
    <row r="455" spans="1:2">
      <c r="A455">
        <v>454</v>
      </c>
      <c r="B455" s="48">
        <v>970898</v>
      </c>
    </row>
    <row r="456" spans="1:2">
      <c r="A456">
        <v>455</v>
      </c>
      <c r="B456" s="48">
        <v>5111</v>
      </c>
    </row>
    <row r="457" spans="1:2">
      <c r="A457">
        <v>456</v>
      </c>
      <c r="B457" s="48">
        <v>549690</v>
      </c>
    </row>
    <row r="458" spans="1:2">
      <c r="A458">
        <v>457</v>
      </c>
      <c r="B458" s="48">
        <v>852847</v>
      </c>
    </row>
    <row r="459" spans="1:2">
      <c r="A459">
        <v>458</v>
      </c>
      <c r="B459" s="48">
        <v>594540</v>
      </c>
    </row>
    <row r="460" spans="1:2">
      <c r="A460">
        <v>459</v>
      </c>
      <c r="B460" s="48">
        <v>860784</v>
      </c>
    </row>
    <row r="461" spans="1:2">
      <c r="A461">
        <v>460</v>
      </c>
      <c r="B461" s="48">
        <v>276779</v>
      </c>
    </row>
    <row r="462" spans="1:2">
      <c r="A462">
        <v>461</v>
      </c>
      <c r="B462" s="48">
        <v>675452</v>
      </c>
    </row>
    <row r="463" spans="1:2">
      <c r="A463">
        <v>462</v>
      </c>
      <c r="B463" s="48">
        <v>84745</v>
      </c>
    </row>
    <row r="464" spans="1:2">
      <c r="A464">
        <v>463</v>
      </c>
      <c r="B464" s="48">
        <v>905466</v>
      </c>
    </row>
    <row r="465" spans="1:2">
      <c r="A465">
        <v>464</v>
      </c>
      <c r="B465" s="48">
        <v>124639</v>
      </c>
    </row>
    <row r="466" spans="1:2">
      <c r="A466">
        <v>465</v>
      </c>
      <c r="B466" s="48">
        <v>757796</v>
      </c>
    </row>
    <row r="467" spans="1:2">
      <c r="A467">
        <v>466</v>
      </c>
      <c r="B467" s="48">
        <v>871158</v>
      </c>
    </row>
    <row r="468" spans="1:2">
      <c r="A468">
        <v>467</v>
      </c>
      <c r="B468" s="48">
        <v>236626</v>
      </c>
    </row>
    <row r="469" spans="1:2">
      <c r="A469">
        <v>468</v>
      </c>
      <c r="B469" s="48">
        <v>195743</v>
      </c>
    </row>
    <row r="470" spans="1:2">
      <c r="A470">
        <v>469</v>
      </c>
      <c r="B470" s="48">
        <v>900866</v>
      </c>
    </row>
    <row r="471" spans="1:2">
      <c r="A471">
        <v>470</v>
      </c>
      <c r="B471" s="48">
        <v>502735</v>
      </c>
    </row>
    <row r="472" spans="1:2">
      <c r="A472">
        <v>471</v>
      </c>
      <c r="B472" s="48">
        <v>458914</v>
      </c>
    </row>
    <row r="473" spans="1:2">
      <c r="A473">
        <v>472</v>
      </c>
      <c r="B473" s="48">
        <v>578887</v>
      </c>
    </row>
    <row r="474" spans="1:2">
      <c r="A474">
        <v>473</v>
      </c>
      <c r="B474" s="48">
        <v>258359</v>
      </c>
    </row>
    <row r="475" spans="1:2">
      <c r="A475">
        <v>474</v>
      </c>
      <c r="B475" s="48">
        <v>77514</v>
      </c>
    </row>
    <row r="476" spans="1:2">
      <c r="A476">
        <v>475</v>
      </c>
      <c r="B476" s="48">
        <v>701109</v>
      </c>
    </row>
    <row r="477" spans="1:2">
      <c r="A477">
        <v>476</v>
      </c>
      <c r="B477" s="48">
        <v>475487</v>
      </c>
    </row>
    <row r="478" spans="1:2">
      <c r="A478">
        <v>477</v>
      </c>
      <c r="B478" s="48">
        <v>41266</v>
      </c>
    </row>
    <row r="479" spans="1:2">
      <c r="A479">
        <v>478</v>
      </c>
      <c r="B479" s="48">
        <v>679461</v>
      </c>
    </row>
    <row r="480" spans="1:2">
      <c r="A480">
        <v>479</v>
      </c>
      <c r="B480" s="48">
        <v>81232</v>
      </c>
    </row>
    <row r="481" spans="1:2">
      <c r="A481">
        <v>480</v>
      </c>
      <c r="B481" s="48">
        <v>934916</v>
      </c>
    </row>
    <row r="482" spans="1:2">
      <c r="A482">
        <v>481</v>
      </c>
      <c r="B482" s="48">
        <v>248842</v>
      </c>
    </row>
    <row r="483" spans="1:2">
      <c r="A483">
        <v>482</v>
      </c>
      <c r="B483" s="48">
        <v>359558</v>
      </c>
    </row>
    <row r="484" spans="1:2">
      <c r="A484">
        <v>483</v>
      </c>
      <c r="B484" s="48">
        <v>182030</v>
      </c>
    </row>
    <row r="485" spans="1:2">
      <c r="A485">
        <v>484</v>
      </c>
      <c r="B485" s="48">
        <v>81722</v>
      </c>
    </row>
    <row r="486" spans="1:2">
      <c r="A486">
        <v>485</v>
      </c>
      <c r="B486" s="48">
        <v>519649</v>
      </c>
    </row>
    <row r="487" spans="1:2">
      <c r="A487">
        <v>486</v>
      </c>
      <c r="B487" s="48">
        <v>908345</v>
      </c>
    </row>
    <row r="488" spans="1:2">
      <c r="A488">
        <v>487</v>
      </c>
      <c r="B488" s="48">
        <v>620166</v>
      </c>
    </row>
    <row r="489" spans="1:2">
      <c r="A489">
        <v>488</v>
      </c>
      <c r="B489" s="48">
        <v>64891</v>
      </c>
    </row>
    <row r="490" spans="1:2">
      <c r="A490">
        <v>489</v>
      </c>
      <c r="B490" s="48">
        <v>370539</v>
      </c>
    </row>
    <row r="491" spans="1:2">
      <c r="A491">
        <v>490</v>
      </c>
      <c r="B491" s="48">
        <v>724940</v>
      </c>
    </row>
    <row r="492" spans="1:2">
      <c r="A492">
        <v>491</v>
      </c>
      <c r="B492" s="48">
        <v>353581</v>
      </c>
    </row>
    <row r="493" spans="1:2">
      <c r="A493">
        <v>492</v>
      </c>
      <c r="B493" s="48">
        <v>590770</v>
      </c>
    </row>
    <row r="494" spans="1:2">
      <c r="A494">
        <v>493</v>
      </c>
      <c r="B494" s="48">
        <v>853581</v>
      </c>
    </row>
    <row r="495" spans="1:2">
      <c r="A495">
        <v>494</v>
      </c>
      <c r="B495" s="48">
        <v>889100</v>
      </c>
    </row>
    <row r="496" spans="1:2">
      <c r="A496">
        <v>495</v>
      </c>
      <c r="B496" s="48">
        <v>284214</v>
      </c>
    </row>
    <row r="497" spans="1:2">
      <c r="A497">
        <v>496</v>
      </c>
      <c r="B497" s="48">
        <v>667357</v>
      </c>
    </row>
    <row r="498" spans="1:2">
      <c r="A498">
        <v>497</v>
      </c>
      <c r="B498" s="48">
        <v>830145</v>
      </c>
    </row>
    <row r="499" spans="1:2">
      <c r="A499">
        <v>498</v>
      </c>
      <c r="B499" s="48">
        <v>855293</v>
      </c>
    </row>
    <row r="500" spans="1:2">
      <c r="A500">
        <v>499</v>
      </c>
      <c r="B500" s="48">
        <v>953493</v>
      </c>
    </row>
    <row r="501" spans="1:2">
      <c r="A501">
        <v>500</v>
      </c>
      <c r="B501" s="48">
        <v>748541</v>
      </c>
    </row>
    <row r="502" spans="1:2">
      <c r="A502">
        <v>501</v>
      </c>
      <c r="B502" s="48">
        <v>262496</v>
      </c>
    </row>
    <row r="503" spans="1:2">
      <c r="A503">
        <v>502</v>
      </c>
      <c r="B503" s="48">
        <v>634004</v>
      </c>
    </row>
    <row r="504" spans="1:2">
      <c r="A504">
        <v>503</v>
      </c>
      <c r="B504" s="48">
        <v>747181</v>
      </c>
    </row>
    <row r="505" spans="1:2">
      <c r="A505">
        <v>504</v>
      </c>
      <c r="B505" s="48">
        <v>124641</v>
      </c>
    </row>
    <row r="506" spans="1:2">
      <c r="A506">
        <v>505</v>
      </c>
      <c r="B506" s="48">
        <v>571013</v>
      </c>
    </row>
    <row r="507" spans="1:2">
      <c r="A507">
        <v>506</v>
      </c>
      <c r="B507" s="48">
        <v>477331</v>
      </c>
    </row>
    <row r="508" spans="1:2">
      <c r="A508">
        <v>507</v>
      </c>
      <c r="B508" s="48">
        <v>624314</v>
      </c>
    </row>
    <row r="509" spans="1:2">
      <c r="A509">
        <v>508</v>
      </c>
      <c r="B509" s="48">
        <v>250772</v>
      </c>
    </row>
    <row r="510" spans="1:2">
      <c r="A510">
        <v>509</v>
      </c>
      <c r="B510" s="48">
        <v>177727</v>
      </c>
    </row>
    <row r="511" spans="1:2">
      <c r="A511">
        <v>510</v>
      </c>
      <c r="B511" s="48">
        <v>414138</v>
      </c>
    </row>
    <row r="512" spans="1:2">
      <c r="A512">
        <v>511</v>
      </c>
      <c r="B512" s="48">
        <v>336460</v>
      </c>
    </row>
    <row r="513" spans="1:2">
      <c r="A513">
        <v>512</v>
      </c>
      <c r="B513" s="48">
        <v>410893</v>
      </c>
    </row>
    <row r="514" spans="1:2">
      <c r="A514">
        <v>513</v>
      </c>
      <c r="B514" s="48">
        <v>116974</v>
      </c>
    </row>
    <row r="515" spans="1:2">
      <c r="A515">
        <v>514</v>
      </c>
      <c r="B515" s="48">
        <v>869699</v>
      </c>
    </row>
    <row r="516" spans="1:2">
      <c r="A516">
        <v>515</v>
      </c>
      <c r="B516" s="48">
        <v>776762</v>
      </c>
    </row>
    <row r="517" spans="1:2">
      <c r="A517">
        <v>516</v>
      </c>
      <c r="B517" s="48">
        <v>469035</v>
      </c>
    </row>
    <row r="518" spans="1:2">
      <c r="A518">
        <v>517</v>
      </c>
      <c r="B518" s="48">
        <v>555587</v>
      </c>
    </row>
    <row r="519" spans="1:2">
      <c r="A519">
        <v>518</v>
      </c>
      <c r="B519" s="48">
        <v>350310</v>
      </c>
    </row>
    <row r="520" spans="1:2">
      <c r="A520">
        <v>519</v>
      </c>
      <c r="B520" s="48">
        <v>796363</v>
      </c>
    </row>
    <row r="521" spans="1:2">
      <c r="A521">
        <v>520</v>
      </c>
      <c r="B521" s="48">
        <v>72289</v>
      </c>
    </row>
    <row r="522" spans="1:2">
      <c r="A522">
        <v>521</v>
      </c>
      <c r="B522" s="48">
        <v>533745</v>
      </c>
    </row>
    <row r="523" spans="1:2">
      <c r="A523">
        <v>522</v>
      </c>
      <c r="B523" s="48">
        <v>426291</v>
      </c>
    </row>
    <row r="524" spans="1:2">
      <c r="A524">
        <v>523</v>
      </c>
      <c r="B524" s="48">
        <v>818861</v>
      </c>
    </row>
    <row r="525" spans="1:2">
      <c r="A525">
        <v>524</v>
      </c>
      <c r="B525" s="48">
        <v>827150</v>
      </c>
    </row>
    <row r="526" spans="1:2">
      <c r="A526">
        <v>525</v>
      </c>
      <c r="B526" s="48">
        <v>198878</v>
      </c>
    </row>
    <row r="527" spans="1:2">
      <c r="A527">
        <v>526</v>
      </c>
      <c r="B527" s="48">
        <v>424826</v>
      </c>
    </row>
    <row r="528" spans="1:2">
      <c r="A528">
        <v>527</v>
      </c>
      <c r="B528" s="48">
        <v>281038</v>
      </c>
    </row>
    <row r="529" spans="1:2">
      <c r="A529">
        <v>528</v>
      </c>
      <c r="B529" s="48">
        <v>401396</v>
      </c>
    </row>
    <row r="530" spans="1:2">
      <c r="A530">
        <v>529</v>
      </c>
      <c r="B530" s="48">
        <v>479714</v>
      </c>
    </row>
    <row r="531" spans="1:2">
      <c r="A531">
        <v>530</v>
      </c>
      <c r="B531" s="48">
        <v>842828</v>
      </c>
    </row>
    <row r="532" spans="1:2">
      <c r="A532">
        <v>531</v>
      </c>
      <c r="B532" s="48">
        <v>115992</v>
      </c>
    </row>
    <row r="533" spans="1:2">
      <c r="A533">
        <v>532</v>
      </c>
      <c r="B533" s="48">
        <v>709681</v>
      </c>
    </row>
    <row r="534" spans="1:2">
      <c r="A534">
        <v>533</v>
      </c>
      <c r="B534" s="48">
        <v>117694</v>
      </c>
    </row>
    <row r="535" spans="1:2">
      <c r="A535">
        <v>534</v>
      </c>
      <c r="B535" s="48">
        <v>974815</v>
      </c>
    </row>
    <row r="536" spans="1:2">
      <c r="A536">
        <v>535</v>
      </c>
      <c r="B536" s="48">
        <v>739270</v>
      </c>
    </row>
    <row r="537" spans="1:2">
      <c r="A537">
        <v>536</v>
      </c>
      <c r="B537" s="48">
        <v>864590</v>
      </c>
    </row>
    <row r="538" spans="1:2">
      <c r="A538">
        <v>537</v>
      </c>
      <c r="B538" s="48">
        <v>621102</v>
      </c>
    </row>
    <row r="539" spans="1:2">
      <c r="A539">
        <v>538</v>
      </c>
      <c r="B539" s="48">
        <v>363545</v>
      </c>
    </row>
    <row r="540" spans="1:2">
      <c r="A540">
        <v>539</v>
      </c>
      <c r="B540" s="48">
        <v>811873</v>
      </c>
    </row>
    <row r="541" spans="1:2">
      <c r="A541">
        <v>540</v>
      </c>
      <c r="B541" s="48">
        <v>999483</v>
      </c>
    </row>
    <row r="542" spans="1:2">
      <c r="A542">
        <v>541</v>
      </c>
      <c r="B542" s="48">
        <v>978313</v>
      </c>
    </row>
    <row r="543" spans="1:2">
      <c r="A543">
        <v>542</v>
      </c>
      <c r="B543" s="48">
        <v>963339</v>
      </c>
    </row>
    <row r="544" spans="1:2">
      <c r="A544">
        <v>543</v>
      </c>
      <c r="B544" s="48">
        <v>703215</v>
      </c>
    </row>
    <row r="545" spans="1:2">
      <c r="A545">
        <v>544</v>
      </c>
      <c r="B545" s="48">
        <v>201565</v>
      </c>
    </row>
    <row r="546" spans="1:2">
      <c r="A546">
        <v>545</v>
      </c>
      <c r="B546" s="48">
        <v>968974</v>
      </c>
    </row>
    <row r="547" spans="1:2">
      <c r="A547">
        <v>546</v>
      </c>
      <c r="B547" s="48">
        <v>184976</v>
      </c>
    </row>
    <row r="548" spans="1:2">
      <c r="A548">
        <v>547</v>
      </c>
      <c r="B548" s="48">
        <v>566074</v>
      </c>
    </row>
    <row r="549" spans="1:2">
      <c r="A549">
        <v>548</v>
      </c>
      <c r="B549" s="48">
        <v>829112</v>
      </c>
    </row>
    <row r="550" spans="1:2">
      <c r="A550">
        <v>549</v>
      </c>
      <c r="B550" s="48">
        <v>768801</v>
      </c>
    </row>
    <row r="551" spans="1:2">
      <c r="A551">
        <v>550</v>
      </c>
      <c r="B551" s="48">
        <v>190664</v>
      </c>
    </row>
    <row r="552" spans="1:2">
      <c r="A552">
        <v>551</v>
      </c>
      <c r="B552" s="48">
        <v>803568</v>
      </c>
    </row>
    <row r="553" spans="1:2">
      <c r="A553">
        <v>552</v>
      </c>
      <c r="B553" s="48">
        <v>18314</v>
      </c>
    </row>
    <row r="554" spans="1:2">
      <c r="A554">
        <v>553</v>
      </c>
      <c r="B554" s="48">
        <v>954933</v>
      </c>
    </row>
    <row r="555" spans="1:2">
      <c r="A555">
        <v>554</v>
      </c>
      <c r="B555" s="48">
        <v>166674</v>
      </c>
    </row>
    <row r="556" spans="1:2">
      <c r="A556">
        <v>555</v>
      </c>
      <c r="B556" s="48">
        <v>496832</v>
      </c>
    </row>
    <row r="557" spans="1:2">
      <c r="A557">
        <v>556</v>
      </c>
      <c r="B557" s="48">
        <v>308118</v>
      </c>
    </row>
    <row r="558" spans="1:2">
      <c r="A558">
        <v>557</v>
      </c>
      <c r="B558" s="48">
        <v>802646</v>
      </c>
    </row>
    <row r="559" spans="1:2">
      <c r="A559">
        <v>558</v>
      </c>
      <c r="B559" s="48">
        <v>24413</v>
      </c>
    </row>
    <row r="560" spans="1:2">
      <c r="A560">
        <v>559</v>
      </c>
      <c r="B560" s="48">
        <v>83789</v>
      </c>
    </row>
    <row r="561" spans="1:2">
      <c r="A561">
        <v>560</v>
      </c>
      <c r="B561" s="48">
        <v>621268</v>
      </c>
    </row>
    <row r="562" spans="1:2">
      <c r="A562">
        <v>561</v>
      </c>
      <c r="B562" s="48">
        <v>117773</v>
      </c>
    </row>
    <row r="563" spans="1:2">
      <c r="A563">
        <v>562</v>
      </c>
      <c r="B563" s="48">
        <v>539048</v>
      </c>
    </row>
    <row r="564" spans="1:2">
      <c r="A564">
        <v>563</v>
      </c>
      <c r="B564" s="48">
        <v>275289</v>
      </c>
    </row>
    <row r="565" spans="1:2">
      <c r="A565">
        <v>564</v>
      </c>
      <c r="B565" s="48">
        <v>143588</v>
      </c>
    </row>
    <row r="566" spans="1:2">
      <c r="A566">
        <v>565</v>
      </c>
      <c r="B566" s="48">
        <v>547283</v>
      </c>
    </row>
    <row r="567" spans="1:2">
      <c r="A567">
        <v>566</v>
      </c>
      <c r="B567" s="48">
        <v>777296</v>
      </c>
    </row>
    <row r="568" spans="1:2">
      <c r="A568">
        <v>567</v>
      </c>
      <c r="B568" s="48">
        <v>191569</v>
      </c>
    </row>
    <row r="569" spans="1:2">
      <c r="A569">
        <v>568</v>
      </c>
      <c r="B569" s="48">
        <v>918848</v>
      </c>
    </row>
    <row r="570" spans="1:2">
      <c r="A570">
        <v>569</v>
      </c>
      <c r="B570" s="48">
        <v>125917</v>
      </c>
    </row>
    <row r="571" spans="1:2">
      <c r="A571">
        <v>570</v>
      </c>
      <c r="B571" s="48">
        <v>312572</v>
      </c>
    </row>
    <row r="572" spans="1:2">
      <c r="A572">
        <v>571</v>
      </c>
      <c r="B572" s="48">
        <v>984192</v>
      </c>
    </row>
    <row r="573" spans="1:2">
      <c r="A573">
        <v>572</v>
      </c>
      <c r="B573" s="48">
        <v>980644</v>
      </c>
    </row>
    <row r="574" spans="1:2">
      <c r="A574">
        <v>573</v>
      </c>
      <c r="B574" s="48">
        <v>549283</v>
      </c>
    </row>
    <row r="575" spans="1:2">
      <c r="A575">
        <v>574</v>
      </c>
      <c r="B575" s="48">
        <v>791917</v>
      </c>
    </row>
    <row r="576" spans="1:2">
      <c r="A576">
        <v>575</v>
      </c>
      <c r="B576" s="48">
        <v>895393</v>
      </c>
    </row>
    <row r="577" spans="1:2">
      <c r="A577">
        <v>576</v>
      </c>
      <c r="B577" s="48">
        <v>121777</v>
      </c>
    </row>
    <row r="578" spans="1:2">
      <c r="A578">
        <v>577</v>
      </c>
      <c r="B578" s="48">
        <v>394901</v>
      </c>
    </row>
    <row r="579" spans="1:2">
      <c r="A579">
        <v>578</v>
      </c>
      <c r="B579" s="48">
        <v>114894</v>
      </c>
    </row>
    <row r="580" spans="1:2">
      <c r="A580">
        <v>579</v>
      </c>
      <c r="B580" s="48">
        <v>949969</v>
      </c>
    </row>
    <row r="581" spans="1:2">
      <c r="A581">
        <v>580</v>
      </c>
      <c r="B581" s="48">
        <v>921940</v>
      </c>
    </row>
    <row r="582" spans="1:2">
      <c r="A582">
        <v>581</v>
      </c>
      <c r="B582" s="48">
        <v>243667</v>
      </c>
    </row>
    <row r="583" spans="1:2">
      <c r="A583">
        <v>582</v>
      </c>
      <c r="B583" s="48">
        <v>179548</v>
      </c>
    </row>
    <row r="584" spans="1:2">
      <c r="A584">
        <v>583</v>
      </c>
      <c r="B584" s="48">
        <v>269064</v>
      </c>
    </row>
    <row r="585" spans="1:2">
      <c r="A585">
        <v>584</v>
      </c>
      <c r="B585" s="48">
        <v>573315</v>
      </c>
    </row>
    <row r="586" spans="1:2">
      <c r="A586">
        <v>585</v>
      </c>
      <c r="B586" s="48">
        <v>841543</v>
      </c>
    </row>
    <row r="587" spans="1:2">
      <c r="A587">
        <v>586</v>
      </c>
      <c r="B587" s="48">
        <v>642533</v>
      </c>
    </row>
    <row r="588" spans="1:2">
      <c r="A588">
        <v>587</v>
      </c>
      <c r="B588" s="48">
        <v>7252</v>
      </c>
    </row>
    <row r="589" spans="1:2">
      <c r="A589">
        <v>588</v>
      </c>
      <c r="B589" s="48">
        <v>399627</v>
      </c>
    </row>
    <row r="590" spans="1:2">
      <c r="A590">
        <v>589</v>
      </c>
      <c r="B590" s="48">
        <v>143913</v>
      </c>
    </row>
    <row r="591" spans="1:2">
      <c r="A591">
        <v>590</v>
      </c>
      <c r="B591" s="48">
        <v>959612</v>
      </c>
    </row>
    <row r="592" spans="1:2">
      <c r="A592">
        <v>591</v>
      </c>
      <c r="B592" s="48">
        <v>672465</v>
      </c>
    </row>
    <row r="593" spans="1:2">
      <c r="A593">
        <v>592</v>
      </c>
      <c r="B593" s="48">
        <v>555441</v>
      </c>
    </row>
    <row r="594" spans="1:2">
      <c r="A594">
        <v>593</v>
      </c>
      <c r="B594" s="48">
        <v>554970</v>
      </c>
    </row>
    <row r="595" spans="1:2">
      <c r="A595">
        <v>594</v>
      </c>
      <c r="B595" s="48">
        <v>966495</v>
      </c>
    </row>
    <row r="596" spans="1:2">
      <c r="A596">
        <v>595</v>
      </c>
      <c r="B596" s="48">
        <v>999067</v>
      </c>
    </row>
    <row r="597" spans="1:2">
      <c r="A597">
        <v>596</v>
      </c>
      <c r="B597" s="48">
        <v>255085</v>
      </c>
    </row>
    <row r="598" spans="1:2">
      <c r="A598">
        <v>597</v>
      </c>
      <c r="B598" s="48">
        <v>259132</v>
      </c>
    </row>
    <row r="599" spans="1:2">
      <c r="A599">
        <v>598</v>
      </c>
      <c r="B599" s="48">
        <v>770977</v>
      </c>
    </row>
    <row r="600" spans="1:2">
      <c r="A600">
        <v>599</v>
      </c>
      <c r="B600" s="48">
        <v>58624</v>
      </c>
    </row>
    <row r="601" spans="1:2">
      <c r="A601">
        <v>600</v>
      </c>
      <c r="B601" s="48">
        <v>657825</v>
      </c>
    </row>
    <row r="602" spans="1:2">
      <c r="A602">
        <v>601</v>
      </c>
      <c r="B602" s="48">
        <v>539208</v>
      </c>
    </row>
    <row r="603" spans="1:2">
      <c r="A603">
        <v>602</v>
      </c>
      <c r="B603" s="48">
        <v>41417</v>
      </c>
    </row>
    <row r="604" spans="1:2">
      <c r="A604">
        <v>603</v>
      </c>
      <c r="B604" s="48">
        <v>489453</v>
      </c>
    </row>
    <row r="605" spans="1:2">
      <c r="A605">
        <v>604</v>
      </c>
      <c r="B605" s="48">
        <v>151435</v>
      </c>
    </row>
    <row r="606" spans="1:2">
      <c r="A606">
        <v>605</v>
      </c>
      <c r="B606" s="48">
        <v>913347</v>
      </c>
    </row>
    <row r="607" spans="1:2">
      <c r="A607">
        <v>606</v>
      </c>
      <c r="B607" s="48">
        <v>989821</v>
      </c>
    </row>
    <row r="608" spans="1:2">
      <c r="A608">
        <v>607</v>
      </c>
      <c r="B608" s="48">
        <v>750756</v>
      </c>
    </row>
    <row r="609" spans="1:2">
      <c r="A609">
        <v>608</v>
      </c>
      <c r="B609" s="48">
        <v>611499</v>
      </c>
    </row>
    <row r="610" spans="1:2">
      <c r="A610">
        <v>609</v>
      </c>
      <c r="B610" s="48">
        <v>617667</v>
      </c>
    </row>
    <row r="611" spans="1:2">
      <c r="A611">
        <v>610</v>
      </c>
      <c r="B611" s="48">
        <v>577612</v>
      </c>
    </row>
    <row r="612" spans="1:2">
      <c r="A612">
        <v>611</v>
      </c>
      <c r="B612" s="48">
        <v>819823</v>
      </c>
    </row>
    <row r="613" spans="1:2">
      <c r="A613">
        <v>612</v>
      </c>
      <c r="B613" s="48">
        <v>508200</v>
      </c>
    </row>
    <row r="614" spans="1:2">
      <c r="A614">
        <v>613</v>
      </c>
      <c r="B614" s="48">
        <v>859463</v>
      </c>
    </row>
    <row r="615" spans="1:2">
      <c r="A615">
        <v>614</v>
      </c>
      <c r="B615" s="48">
        <v>537799</v>
      </c>
    </row>
    <row r="616" spans="1:2">
      <c r="A616">
        <v>615</v>
      </c>
      <c r="B616" s="48">
        <v>344291</v>
      </c>
    </row>
    <row r="617" spans="1:2">
      <c r="A617">
        <v>616</v>
      </c>
      <c r="B617" s="48">
        <v>933042</v>
      </c>
    </row>
    <row r="618" spans="1:2">
      <c r="A618">
        <v>617</v>
      </c>
      <c r="B618" s="48">
        <v>626928</v>
      </c>
    </row>
    <row r="619" spans="1:2">
      <c r="A619">
        <v>618</v>
      </c>
      <c r="B619" s="48">
        <v>33116</v>
      </c>
    </row>
    <row r="620" spans="1:2">
      <c r="A620">
        <v>619</v>
      </c>
      <c r="B620" s="48">
        <v>47933</v>
      </c>
    </row>
    <row r="621" spans="1:2">
      <c r="A621">
        <v>620</v>
      </c>
      <c r="B621" s="48">
        <v>644631</v>
      </c>
    </row>
    <row r="622" spans="1:2">
      <c r="A622">
        <v>621</v>
      </c>
      <c r="B622" s="48">
        <v>703848</v>
      </c>
    </row>
    <row r="623" spans="1:2">
      <c r="A623">
        <v>622</v>
      </c>
      <c r="B623" s="48">
        <v>573978</v>
      </c>
    </row>
    <row r="624" spans="1:2">
      <c r="A624">
        <v>623</v>
      </c>
      <c r="B624" s="48">
        <v>870166</v>
      </c>
    </row>
    <row r="625" spans="1:2">
      <c r="A625">
        <v>624</v>
      </c>
      <c r="B625" s="48">
        <v>487860</v>
      </c>
    </row>
    <row r="626" spans="1:2">
      <c r="A626">
        <v>625</v>
      </c>
      <c r="B626" s="48">
        <v>572185</v>
      </c>
    </row>
    <row r="627" spans="1:2">
      <c r="A627">
        <v>626</v>
      </c>
      <c r="B627" s="48">
        <v>210006</v>
      </c>
    </row>
    <row r="628" spans="1:2">
      <c r="A628">
        <v>627</v>
      </c>
      <c r="B628" s="48">
        <v>552659</v>
      </c>
    </row>
    <row r="629" spans="1:2">
      <c r="A629">
        <v>628</v>
      </c>
      <c r="B629" s="48">
        <v>932330</v>
      </c>
    </row>
    <row r="630" spans="1:2">
      <c r="A630">
        <v>629</v>
      </c>
      <c r="B630" s="48">
        <v>430901</v>
      </c>
    </row>
    <row r="631" spans="1:2">
      <c r="A631">
        <v>630</v>
      </c>
      <c r="B631" s="48">
        <v>388875</v>
      </c>
    </row>
    <row r="632" spans="1:2">
      <c r="A632">
        <v>631</v>
      </c>
      <c r="B632" s="48">
        <v>308618</v>
      </c>
    </row>
    <row r="633" spans="1:2">
      <c r="A633">
        <v>632</v>
      </c>
      <c r="B633" s="48">
        <v>673123</v>
      </c>
    </row>
    <row r="634" spans="1:2">
      <c r="A634">
        <v>633</v>
      </c>
      <c r="B634" s="48">
        <v>532254</v>
      </c>
    </row>
    <row r="635" spans="1:2">
      <c r="A635">
        <v>634</v>
      </c>
      <c r="B635" s="48">
        <v>195979</v>
      </c>
    </row>
    <row r="636" spans="1:2">
      <c r="A636">
        <v>635</v>
      </c>
      <c r="B636" s="48">
        <v>308329</v>
      </c>
    </row>
    <row r="637" spans="1:2">
      <c r="A637">
        <v>636</v>
      </c>
      <c r="B637" s="48">
        <v>118914</v>
      </c>
    </row>
    <row r="638" spans="1:2">
      <c r="A638">
        <v>637</v>
      </c>
      <c r="B638" s="48">
        <v>86206</v>
      </c>
    </row>
    <row r="639" spans="1:2">
      <c r="A639">
        <v>638</v>
      </c>
      <c r="B639" s="48">
        <v>116802</v>
      </c>
    </row>
    <row r="640" spans="1:2">
      <c r="A640">
        <v>639</v>
      </c>
      <c r="B640" s="48">
        <v>375831</v>
      </c>
    </row>
    <row r="641" spans="1:2">
      <c r="A641">
        <v>640</v>
      </c>
      <c r="B641" s="48">
        <v>826007</v>
      </c>
    </row>
    <row r="642" spans="1:2">
      <c r="A642">
        <v>641</v>
      </c>
      <c r="B642" s="48">
        <v>138309</v>
      </c>
    </row>
    <row r="643" spans="1:2">
      <c r="A643">
        <v>642</v>
      </c>
      <c r="B643" s="48">
        <v>305229</v>
      </c>
    </row>
    <row r="644" spans="1:2">
      <c r="A644">
        <v>643</v>
      </c>
      <c r="B644" s="48">
        <v>160867</v>
      </c>
    </row>
    <row r="645" spans="1:2">
      <c r="A645">
        <v>644</v>
      </c>
      <c r="B645" s="48">
        <v>503689</v>
      </c>
    </row>
    <row r="646" spans="1:2">
      <c r="A646">
        <v>645</v>
      </c>
      <c r="B646" s="48">
        <v>474269</v>
      </c>
    </row>
    <row r="647" spans="1:2">
      <c r="A647">
        <v>646</v>
      </c>
      <c r="B647" s="48">
        <v>10554</v>
      </c>
    </row>
    <row r="648" spans="1:2">
      <c r="A648">
        <v>647</v>
      </c>
      <c r="B648" s="48">
        <v>663816</v>
      </c>
    </row>
    <row r="649" spans="1:2">
      <c r="A649">
        <v>648</v>
      </c>
      <c r="B649" s="48">
        <v>65210</v>
      </c>
    </row>
    <row r="650" spans="1:2">
      <c r="A650">
        <v>649</v>
      </c>
      <c r="B650" s="48">
        <v>893678</v>
      </c>
    </row>
    <row r="651" spans="1:2">
      <c r="A651">
        <v>650</v>
      </c>
      <c r="B651" s="48">
        <v>422314</v>
      </c>
    </row>
    <row r="652" spans="1:2">
      <c r="A652">
        <v>651</v>
      </c>
      <c r="B652" s="48">
        <v>442883</v>
      </c>
    </row>
    <row r="653" spans="1:2">
      <c r="A653">
        <v>652</v>
      </c>
      <c r="B653" s="48">
        <v>340236</v>
      </c>
    </row>
    <row r="654" spans="1:2">
      <c r="A654">
        <v>653</v>
      </c>
      <c r="B654" s="48">
        <v>460795</v>
      </c>
    </row>
    <row r="655" spans="1:2">
      <c r="A655">
        <v>654</v>
      </c>
      <c r="B655" s="48">
        <v>135772</v>
      </c>
    </row>
    <row r="656" spans="1:2">
      <c r="A656">
        <v>655</v>
      </c>
      <c r="B656" s="48">
        <v>959917</v>
      </c>
    </row>
    <row r="657" spans="1:2">
      <c r="A657">
        <v>656</v>
      </c>
      <c r="B657" s="48">
        <v>956998</v>
      </c>
    </row>
    <row r="658" spans="1:2">
      <c r="A658">
        <v>657</v>
      </c>
      <c r="B658" s="48">
        <v>800820</v>
      </c>
    </row>
    <row r="659" spans="1:2">
      <c r="A659">
        <v>658</v>
      </c>
      <c r="B659" s="48">
        <v>427101</v>
      </c>
    </row>
    <row r="660" spans="1:2">
      <c r="A660">
        <v>659</v>
      </c>
      <c r="B660" s="48">
        <v>278098</v>
      </c>
    </row>
    <row r="661" spans="1:2">
      <c r="A661">
        <v>660</v>
      </c>
      <c r="B661" s="48">
        <v>239734</v>
      </c>
    </row>
    <row r="662" spans="1:2">
      <c r="A662">
        <v>661</v>
      </c>
      <c r="B662" s="48">
        <v>698866</v>
      </c>
    </row>
    <row r="663" spans="1:2">
      <c r="A663">
        <v>662</v>
      </c>
      <c r="B663" s="48">
        <v>871973</v>
      </c>
    </row>
    <row r="664" spans="1:2">
      <c r="A664">
        <v>663</v>
      </c>
      <c r="B664" s="48">
        <v>489256</v>
      </c>
    </row>
    <row r="665" spans="1:2">
      <c r="A665">
        <v>664</v>
      </c>
      <c r="B665" s="48">
        <v>303368</v>
      </c>
    </row>
    <row r="666" spans="1:2">
      <c r="A666">
        <v>665</v>
      </c>
      <c r="B666" s="48">
        <v>134546</v>
      </c>
    </row>
    <row r="667" spans="1:2">
      <c r="A667">
        <v>666</v>
      </c>
      <c r="B667" s="48">
        <v>627597</v>
      </c>
    </row>
    <row r="668" spans="1:2">
      <c r="A668">
        <v>667</v>
      </c>
      <c r="B668" s="48">
        <v>203911</v>
      </c>
    </row>
    <row r="669" spans="1:2">
      <c r="A669">
        <v>668</v>
      </c>
      <c r="B669" s="48">
        <v>84361</v>
      </c>
    </row>
    <row r="670" spans="1:2">
      <c r="A670">
        <v>669</v>
      </c>
      <c r="B670" s="48">
        <v>556237</v>
      </c>
    </row>
    <row r="671" spans="1:2">
      <c r="A671">
        <v>670</v>
      </c>
      <c r="B671" s="48">
        <v>268265</v>
      </c>
    </row>
    <row r="672" spans="1:2">
      <c r="A672">
        <v>671</v>
      </c>
      <c r="B672" s="48">
        <v>66465</v>
      </c>
    </row>
    <row r="673" spans="1:2">
      <c r="A673">
        <v>672</v>
      </c>
      <c r="B673" s="48">
        <v>322651</v>
      </c>
    </row>
    <row r="674" spans="1:2">
      <c r="A674">
        <v>673</v>
      </c>
      <c r="B674" s="48">
        <v>307701</v>
      </c>
    </row>
    <row r="675" spans="1:2">
      <c r="A675">
        <v>674</v>
      </c>
      <c r="B675" s="48">
        <v>264015</v>
      </c>
    </row>
    <row r="676" spans="1:2">
      <c r="A676">
        <v>675</v>
      </c>
      <c r="B676" s="48">
        <v>643223</v>
      </c>
    </row>
    <row r="677" spans="1:2">
      <c r="A677">
        <v>676</v>
      </c>
      <c r="B677" s="48">
        <v>736185</v>
      </c>
    </row>
    <row r="678" spans="1:2">
      <c r="A678">
        <v>677</v>
      </c>
      <c r="B678" s="48">
        <v>778642</v>
      </c>
    </row>
    <row r="679" spans="1:2">
      <c r="A679">
        <v>678</v>
      </c>
      <c r="B679" s="48">
        <v>523615</v>
      </c>
    </row>
    <row r="680" spans="1:2">
      <c r="A680">
        <v>679</v>
      </c>
      <c r="B680" s="48">
        <v>12754</v>
      </c>
    </row>
    <row r="681" spans="1:2">
      <c r="A681">
        <v>680</v>
      </c>
      <c r="B681" s="48">
        <v>931975</v>
      </c>
    </row>
    <row r="682" spans="1:2">
      <c r="A682">
        <v>681</v>
      </c>
      <c r="B682" s="48">
        <v>790083</v>
      </c>
    </row>
    <row r="683" spans="1:2">
      <c r="A683">
        <v>682</v>
      </c>
      <c r="B683" s="48">
        <v>33193</v>
      </c>
    </row>
    <row r="684" spans="1:2">
      <c r="A684">
        <v>683</v>
      </c>
      <c r="B684" s="48">
        <v>198452</v>
      </c>
    </row>
    <row r="685" spans="1:2">
      <c r="A685">
        <v>684</v>
      </c>
      <c r="B685" s="48">
        <v>368072</v>
      </c>
    </row>
    <row r="686" spans="1:2">
      <c r="A686">
        <v>685</v>
      </c>
      <c r="B686" s="48">
        <v>525477</v>
      </c>
    </row>
    <row r="687" spans="1:2">
      <c r="A687">
        <v>686</v>
      </c>
      <c r="B687" s="48">
        <v>791437</v>
      </c>
    </row>
    <row r="688" spans="1:2">
      <c r="A688">
        <v>687</v>
      </c>
      <c r="B688" s="48">
        <v>567414</v>
      </c>
    </row>
    <row r="689" spans="1:2">
      <c r="A689">
        <v>688</v>
      </c>
      <c r="B689" s="48">
        <v>686962</v>
      </c>
    </row>
    <row r="690" spans="1:2">
      <c r="A690">
        <v>689</v>
      </c>
      <c r="B690" s="48">
        <v>770049</v>
      </c>
    </row>
    <row r="691" spans="1:2">
      <c r="A691">
        <v>690</v>
      </c>
      <c r="B691" s="48">
        <v>650026</v>
      </c>
    </row>
    <row r="692" spans="1:2">
      <c r="A692">
        <v>691</v>
      </c>
      <c r="B692" s="48">
        <v>677788</v>
      </c>
    </row>
    <row r="693" spans="1:2">
      <c r="A693">
        <v>692</v>
      </c>
      <c r="B693" s="48">
        <v>96726</v>
      </c>
    </row>
    <row r="694" spans="1:2">
      <c r="A694">
        <v>693</v>
      </c>
      <c r="B694" s="48">
        <v>475146</v>
      </c>
    </row>
    <row r="695" spans="1:2">
      <c r="A695">
        <v>694</v>
      </c>
      <c r="B695" s="48">
        <v>644255</v>
      </c>
    </row>
    <row r="696" spans="1:2">
      <c r="A696">
        <v>695</v>
      </c>
      <c r="B696" s="48">
        <v>593411</v>
      </c>
    </row>
    <row r="697" spans="1:2">
      <c r="A697">
        <v>696</v>
      </c>
      <c r="B697" s="48">
        <v>619910</v>
      </c>
    </row>
    <row r="698" spans="1:2">
      <c r="A698">
        <v>697</v>
      </c>
      <c r="B698" s="48">
        <v>146738</v>
      </c>
    </row>
    <row r="699" spans="1:2">
      <c r="A699">
        <v>698</v>
      </c>
      <c r="B699" s="48">
        <v>37032</v>
      </c>
    </row>
    <row r="700" spans="1:2">
      <c r="A700">
        <v>699</v>
      </c>
      <c r="B700" s="48">
        <v>840148</v>
      </c>
    </row>
    <row r="701" spans="1:2">
      <c r="A701">
        <v>700</v>
      </c>
      <c r="B701" s="48">
        <v>258161</v>
      </c>
    </row>
    <row r="702" spans="1:2">
      <c r="A702">
        <v>701</v>
      </c>
      <c r="B702" s="48">
        <v>797954</v>
      </c>
    </row>
    <row r="703" spans="1:2">
      <c r="A703">
        <v>702</v>
      </c>
      <c r="B703" s="48">
        <v>620398</v>
      </c>
    </row>
    <row r="704" spans="1:2">
      <c r="A704">
        <v>703</v>
      </c>
      <c r="B704" s="48">
        <v>993845</v>
      </c>
    </row>
    <row r="705" spans="1:2">
      <c r="A705">
        <v>704</v>
      </c>
      <c r="B705" s="48">
        <v>141672</v>
      </c>
    </row>
    <row r="706" spans="1:2">
      <c r="A706">
        <v>705</v>
      </c>
      <c r="B706" s="48">
        <v>336912</v>
      </c>
    </row>
    <row r="707" spans="1:2">
      <c r="A707">
        <v>706</v>
      </c>
      <c r="B707" s="48">
        <v>91349</v>
      </c>
    </row>
    <row r="708" spans="1:2">
      <c r="A708">
        <v>707</v>
      </c>
      <c r="B708" s="48">
        <v>774309</v>
      </c>
    </row>
    <row r="709" spans="1:2">
      <c r="A709">
        <v>708</v>
      </c>
      <c r="B709" s="48">
        <v>950390</v>
      </c>
    </row>
    <row r="710" spans="1:2">
      <c r="A710">
        <v>709</v>
      </c>
      <c r="B710" s="48">
        <v>809460</v>
      </c>
    </row>
    <row r="711" spans="1:2">
      <c r="A711">
        <v>710</v>
      </c>
      <c r="B711" s="48">
        <v>875165</v>
      </c>
    </row>
    <row r="712" spans="1:2">
      <c r="A712">
        <v>711</v>
      </c>
      <c r="B712" s="48">
        <v>765186</v>
      </c>
    </row>
    <row r="713" spans="1:2">
      <c r="A713">
        <v>712</v>
      </c>
      <c r="B713" s="48">
        <v>595188</v>
      </c>
    </row>
    <row r="714" spans="1:2">
      <c r="A714">
        <v>713</v>
      </c>
      <c r="B714" s="48">
        <v>115609</v>
      </c>
    </row>
    <row r="715" spans="1:2">
      <c r="A715">
        <v>714</v>
      </c>
      <c r="B715" s="48">
        <v>49272</v>
      </c>
    </row>
    <row r="716" spans="1:2">
      <c r="A716">
        <v>715</v>
      </c>
      <c r="B716" s="48">
        <v>85292</v>
      </c>
    </row>
    <row r="717" spans="1:2">
      <c r="A717">
        <v>716</v>
      </c>
      <c r="B717" s="48">
        <v>226803</v>
      </c>
    </row>
    <row r="718" spans="1:2">
      <c r="A718">
        <v>717</v>
      </c>
      <c r="B718" s="48">
        <v>901132</v>
      </c>
    </row>
    <row r="719" spans="1:2">
      <c r="A719">
        <v>718</v>
      </c>
      <c r="B719" s="48">
        <v>587421</v>
      </c>
    </row>
    <row r="720" spans="1:2">
      <c r="A720">
        <v>719</v>
      </c>
      <c r="B720" s="48">
        <v>69459</v>
      </c>
    </row>
    <row r="721" spans="1:2">
      <c r="A721">
        <v>720</v>
      </c>
      <c r="B721" s="48">
        <v>970659</v>
      </c>
    </row>
    <row r="722" spans="1:2">
      <c r="A722">
        <v>721</v>
      </c>
      <c r="B722" s="48">
        <v>968149</v>
      </c>
    </row>
    <row r="723" spans="1:2">
      <c r="A723">
        <v>722</v>
      </c>
      <c r="B723" s="48">
        <v>745528</v>
      </c>
    </row>
    <row r="724" spans="1:2">
      <c r="A724">
        <v>723</v>
      </c>
      <c r="B724" s="48">
        <v>679977</v>
      </c>
    </row>
    <row r="725" spans="1:2">
      <c r="A725">
        <v>724</v>
      </c>
      <c r="B725" s="48">
        <v>725371</v>
      </c>
    </row>
    <row r="726" spans="1:2">
      <c r="A726">
        <v>725</v>
      </c>
      <c r="B726" s="48">
        <v>505014</v>
      </c>
    </row>
    <row r="727" spans="1:2">
      <c r="A727">
        <v>726</v>
      </c>
      <c r="B727" s="48">
        <v>620164</v>
      </c>
    </row>
    <row r="728" spans="1:2">
      <c r="A728">
        <v>727</v>
      </c>
      <c r="B728" s="48">
        <v>397699</v>
      </c>
    </row>
    <row r="729" spans="1:2">
      <c r="A729">
        <v>728</v>
      </c>
      <c r="B729" s="48">
        <v>996570</v>
      </c>
    </row>
    <row r="730" spans="1:2">
      <c r="A730">
        <v>729</v>
      </c>
      <c r="B730" s="48">
        <v>998340</v>
      </c>
    </row>
    <row r="731" spans="1:2">
      <c r="A731">
        <v>730</v>
      </c>
      <c r="B731" s="48">
        <v>56837</v>
      </c>
    </row>
    <row r="732" spans="1:2">
      <c r="A732">
        <v>731</v>
      </c>
      <c r="B732" s="48">
        <v>291959</v>
      </c>
    </row>
    <row r="733" spans="1:2">
      <c r="A733">
        <v>732</v>
      </c>
      <c r="B733" s="48">
        <v>156212</v>
      </c>
    </row>
    <row r="734" spans="1:2">
      <c r="A734">
        <v>733</v>
      </c>
      <c r="B734" s="48">
        <v>847224</v>
      </c>
    </row>
    <row r="735" spans="1:2">
      <c r="A735">
        <v>734</v>
      </c>
      <c r="B735" s="48">
        <v>79262</v>
      </c>
    </row>
    <row r="736" spans="1:2">
      <c r="A736">
        <v>735</v>
      </c>
      <c r="B736" s="48">
        <v>381345</v>
      </c>
    </row>
    <row r="737" spans="1:2">
      <c r="A737">
        <v>736</v>
      </c>
      <c r="B737" s="48">
        <v>529071</v>
      </c>
    </row>
    <row r="738" spans="1:2">
      <c r="A738">
        <v>737</v>
      </c>
      <c r="B738" s="48">
        <v>144938</v>
      </c>
    </row>
    <row r="739" spans="1:2">
      <c r="A739">
        <v>738</v>
      </c>
      <c r="B739" s="48">
        <v>937323</v>
      </c>
    </row>
    <row r="740" spans="1:2">
      <c r="A740">
        <v>739</v>
      </c>
      <c r="B740" s="48">
        <v>609560</v>
      </c>
    </row>
    <row r="741" spans="1:2">
      <c r="A741">
        <v>740</v>
      </c>
      <c r="B741" s="48">
        <v>961576</v>
      </c>
    </row>
    <row r="742" spans="1:2">
      <c r="A742">
        <v>741</v>
      </c>
      <c r="B742" s="48">
        <v>291670</v>
      </c>
    </row>
    <row r="743" spans="1:2">
      <c r="A743">
        <v>742</v>
      </c>
      <c r="B743" s="48">
        <v>489305</v>
      </c>
    </row>
    <row r="744" spans="1:2">
      <c r="A744">
        <v>743</v>
      </c>
      <c r="B744" s="48">
        <v>462688</v>
      </c>
    </row>
    <row r="745" spans="1:2">
      <c r="A745">
        <v>744</v>
      </c>
      <c r="B745" s="48">
        <v>269150</v>
      </c>
    </row>
    <row r="746" spans="1:2">
      <c r="A746">
        <v>745</v>
      </c>
      <c r="B746" s="48">
        <v>398055</v>
      </c>
    </row>
    <row r="747" spans="1:2">
      <c r="A747">
        <v>746</v>
      </c>
      <c r="B747" s="48">
        <v>489844</v>
      </c>
    </row>
    <row r="748" spans="1:2">
      <c r="A748">
        <v>747</v>
      </c>
      <c r="B748" s="48">
        <v>207314</v>
      </c>
    </row>
    <row r="749" spans="1:2">
      <c r="A749">
        <v>748</v>
      </c>
      <c r="B749" s="48">
        <v>397983</v>
      </c>
    </row>
    <row r="750" spans="1:2">
      <c r="A750">
        <v>749</v>
      </c>
      <c r="B750" s="48">
        <v>231211</v>
      </c>
    </row>
    <row r="751" spans="1:2">
      <c r="A751">
        <v>750</v>
      </c>
      <c r="B751" s="48">
        <v>491783</v>
      </c>
    </row>
    <row r="752" spans="1:2">
      <c r="A752">
        <v>751</v>
      </c>
      <c r="B752" s="48">
        <v>955251</v>
      </c>
    </row>
    <row r="753" spans="1:2">
      <c r="A753">
        <v>752</v>
      </c>
      <c r="B753" s="48">
        <v>491051</v>
      </c>
    </row>
    <row r="754" spans="1:2">
      <c r="A754">
        <v>753</v>
      </c>
      <c r="B754" s="48">
        <v>436729</v>
      </c>
    </row>
    <row r="755" spans="1:2">
      <c r="A755">
        <v>754</v>
      </c>
      <c r="B755" s="48">
        <v>825401</v>
      </c>
    </row>
    <row r="756" spans="1:2">
      <c r="A756">
        <v>755</v>
      </c>
      <c r="B756" s="48">
        <v>845392</v>
      </c>
    </row>
    <row r="757" spans="1:2">
      <c r="A757">
        <v>756</v>
      </c>
      <c r="B757" s="48">
        <v>129706</v>
      </c>
    </row>
    <row r="758" spans="1:2">
      <c r="A758">
        <v>757</v>
      </c>
      <c r="B758" s="48">
        <v>927377</v>
      </c>
    </row>
    <row r="759" spans="1:2">
      <c r="A759">
        <v>758</v>
      </c>
      <c r="B759" s="48">
        <v>246403</v>
      </c>
    </row>
    <row r="760" spans="1:2">
      <c r="A760">
        <v>759</v>
      </c>
      <c r="B760" s="48">
        <v>982092</v>
      </c>
    </row>
    <row r="761" spans="1:2">
      <c r="A761">
        <v>760</v>
      </c>
      <c r="B761" s="48">
        <v>785450</v>
      </c>
    </row>
    <row r="762" spans="1:2">
      <c r="A762">
        <v>761</v>
      </c>
      <c r="B762" s="48">
        <v>59371</v>
      </c>
    </row>
    <row r="763" spans="1:2">
      <c r="A763">
        <v>762</v>
      </c>
      <c r="B763" s="48">
        <v>283870</v>
      </c>
    </row>
    <row r="764" spans="1:2">
      <c r="A764">
        <v>763</v>
      </c>
      <c r="B764" s="48">
        <v>916960</v>
      </c>
    </row>
    <row r="765" spans="1:2">
      <c r="A765">
        <v>764</v>
      </c>
      <c r="B765" s="48">
        <v>582219</v>
      </c>
    </row>
    <row r="766" spans="1:2">
      <c r="A766">
        <v>765</v>
      </c>
      <c r="B766" s="48">
        <v>333830</v>
      </c>
    </row>
    <row r="767" spans="1:2">
      <c r="A767">
        <v>766</v>
      </c>
      <c r="B767" s="48">
        <v>474534</v>
      </c>
    </row>
    <row r="768" spans="1:2">
      <c r="A768">
        <v>767</v>
      </c>
      <c r="B768" s="48">
        <v>40892</v>
      </c>
    </row>
    <row r="769" spans="1:2">
      <c r="A769">
        <v>768</v>
      </c>
      <c r="B769" s="48">
        <v>311730</v>
      </c>
    </row>
    <row r="770" spans="1:2">
      <c r="A770">
        <v>769</v>
      </c>
      <c r="B770" s="48">
        <v>321181</v>
      </c>
    </row>
    <row r="771" spans="1:2">
      <c r="A771">
        <v>770</v>
      </c>
      <c r="B771" s="48">
        <v>287521</v>
      </c>
    </row>
    <row r="772" spans="1:2">
      <c r="A772">
        <v>771</v>
      </c>
      <c r="B772" s="48">
        <v>919673</v>
      </c>
    </row>
    <row r="773" spans="1:2">
      <c r="A773">
        <v>772</v>
      </c>
      <c r="B773" s="48">
        <v>892052</v>
      </c>
    </row>
    <row r="774" spans="1:2">
      <c r="A774">
        <v>773</v>
      </c>
      <c r="B774" s="48">
        <v>691532</v>
      </c>
    </row>
    <row r="775" spans="1:2">
      <c r="A775">
        <v>774</v>
      </c>
      <c r="B775" s="48">
        <v>702152</v>
      </c>
    </row>
    <row r="776" spans="1:2">
      <c r="A776">
        <v>775</v>
      </c>
      <c r="B776" s="48">
        <v>303657</v>
      </c>
    </row>
    <row r="777" spans="1:2">
      <c r="A777">
        <v>776</v>
      </c>
      <c r="B777" s="48">
        <v>783100</v>
      </c>
    </row>
    <row r="778" spans="1:2">
      <c r="A778">
        <v>777</v>
      </c>
      <c r="B778" s="48">
        <v>161907</v>
      </c>
    </row>
    <row r="779" spans="1:2">
      <c r="A779">
        <v>778</v>
      </c>
      <c r="B779" s="48">
        <v>485076</v>
      </c>
    </row>
    <row r="780" spans="1:2">
      <c r="A780">
        <v>779</v>
      </c>
      <c r="B780" s="48">
        <v>147371</v>
      </c>
    </row>
    <row r="781" spans="1:2">
      <c r="A781">
        <v>780</v>
      </c>
      <c r="B781" s="48">
        <v>50949</v>
      </c>
    </row>
    <row r="782" spans="1:2">
      <c r="A782">
        <v>781</v>
      </c>
      <c r="B782" s="48">
        <v>348821</v>
      </c>
    </row>
    <row r="783" spans="1:2">
      <c r="A783">
        <v>782</v>
      </c>
      <c r="B783" s="48">
        <v>501163</v>
      </c>
    </row>
    <row r="784" spans="1:2">
      <c r="A784">
        <v>783</v>
      </c>
      <c r="B784" s="48">
        <v>5836</v>
      </c>
    </row>
    <row r="785" spans="1:2">
      <c r="A785">
        <v>784</v>
      </c>
      <c r="B785" s="48">
        <v>40230</v>
      </c>
    </row>
    <row r="786" spans="1:2">
      <c r="A786">
        <v>785</v>
      </c>
      <c r="B786" s="48">
        <v>368714</v>
      </c>
    </row>
    <row r="787" spans="1:2">
      <c r="A787">
        <v>786</v>
      </c>
      <c r="B787" s="48">
        <v>160764</v>
      </c>
    </row>
    <row r="788" spans="1:2">
      <c r="A788">
        <v>787</v>
      </c>
      <c r="B788" s="48">
        <v>861340</v>
      </c>
    </row>
    <row r="789" spans="1:2">
      <c r="A789">
        <v>788</v>
      </c>
      <c r="B789" s="48">
        <v>488378</v>
      </c>
    </row>
    <row r="790" spans="1:2">
      <c r="A790">
        <v>789</v>
      </c>
      <c r="B790" s="48">
        <v>822330</v>
      </c>
    </row>
    <row r="791" spans="1:2">
      <c r="A791">
        <v>790</v>
      </c>
      <c r="B791" s="48">
        <v>580622</v>
      </c>
    </row>
    <row r="792" spans="1:2">
      <c r="A792">
        <v>791</v>
      </c>
      <c r="B792" s="48">
        <v>569232</v>
      </c>
    </row>
    <row r="793" spans="1:2">
      <c r="A793">
        <v>792</v>
      </c>
      <c r="B793" s="48">
        <v>546410</v>
      </c>
    </row>
    <row r="794" spans="1:2">
      <c r="A794">
        <v>793</v>
      </c>
      <c r="B794" s="48">
        <v>748688</v>
      </c>
    </row>
    <row r="795" spans="1:2">
      <c r="A795">
        <v>794</v>
      </c>
      <c r="B795" s="48">
        <v>739434</v>
      </c>
    </row>
    <row r="796" spans="1:2">
      <c r="A796">
        <v>795</v>
      </c>
      <c r="B796" s="48">
        <v>106984</v>
      </c>
    </row>
    <row r="797" spans="1:2">
      <c r="A797">
        <v>796</v>
      </c>
      <c r="B797" s="48">
        <v>63491</v>
      </c>
    </row>
    <row r="798" spans="1:2">
      <c r="A798">
        <v>797</v>
      </c>
      <c r="B798" s="48">
        <v>775285</v>
      </c>
    </row>
    <row r="799" spans="1:2">
      <c r="A799">
        <v>798</v>
      </c>
      <c r="B799" s="48">
        <v>743640</v>
      </c>
    </row>
    <row r="800" spans="1:2">
      <c r="A800">
        <v>799</v>
      </c>
      <c r="B800" s="48">
        <v>59362</v>
      </c>
    </row>
    <row r="801" spans="1:2">
      <c r="A801">
        <v>800</v>
      </c>
      <c r="B801" s="48">
        <v>299368</v>
      </c>
    </row>
    <row r="802" spans="1:2">
      <c r="A802">
        <v>801</v>
      </c>
      <c r="B802" s="48">
        <v>910818</v>
      </c>
    </row>
    <row r="803" spans="1:2">
      <c r="A803">
        <v>802</v>
      </c>
      <c r="B803" s="48">
        <v>696034</v>
      </c>
    </row>
    <row r="804" spans="1:2">
      <c r="A804">
        <v>803</v>
      </c>
      <c r="B804" s="48">
        <v>587897</v>
      </c>
    </row>
    <row r="805" spans="1:2">
      <c r="A805">
        <v>804</v>
      </c>
      <c r="B805" s="48">
        <v>95591</v>
      </c>
    </row>
    <row r="806" spans="1:2">
      <c r="A806">
        <v>805</v>
      </c>
      <c r="B806" s="48">
        <v>297565</v>
      </c>
    </row>
    <row r="807" spans="1:2">
      <c r="A807">
        <v>806</v>
      </c>
      <c r="B807" s="48">
        <v>515259</v>
      </c>
    </row>
    <row r="808" spans="1:2">
      <c r="A808">
        <v>807</v>
      </c>
      <c r="B808" s="48">
        <v>75721</v>
      </c>
    </row>
    <row r="809" spans="1:2">
      <c r="A809">
        <v>808</v>
      </c>
      <c r="B809" s="48">
        <v>434290</v>
      </c>
    </row>
    <row r="810" spans="1:2">
      <c r="A810">
        <v>809</v>
      </c>
      <c r="B810" s="48">
        <v>404068</v>
      </c>
    </row>
    <row r="811" spans="1:2">
      <c r="A811">
        <v>810</v>
      </c>
      <c r="B811" s="48">
        <v>830719</v>
      </c>
    </row>
    <row r="812" spans="1:2">
      <c r="A812">
        <v>811</v>
      </c>
      <c r="B812" s="48">
        <v>79069</v>
      </c>
    </row>
    <row r="813" spans="1:2">
      <c r="A813">
        <v>812</v>
      </c>
      <c r="B813" s="48">
        <v>203101</v>
      </c>
    </row>
    <row r="814" spans="1:2">
      <c r="A814">
        <v>813</v>
      </c>
      <c r="B814" s="48">
        <v>655489</v>
      </c>
    </row>
    <row r="815" spans="1:2">
      <c r="A815">
        <v>814</v>
      </c>
      <c r="B815" s="48">
        <v>402322</v>
      </c>
    </row>
    <row r="816" spans="1:2">
      <c r="A816">
        <v>815</v>
      </c>
      <c r="B816" s="48">
        <v>643985</v>
      </c>
    </row>
    <row r="817" spans="1:2">
      <c r="A817">
        <v>816</v>
      </c>
      <c r="B817" s="48">
        <v>847585</v>
      </c>
    </row>
    <row r="818" spans="1:2">
      <c r="A818">
        <v>817</v>
      </c>
      <c r="B818" s="48">
        <v>640795</v>
      </c>
    </row>
    <row r="819" spans="1:2">
      <c r="A819">
        <v>818</v>
      </c>
      <c r="B819" s="48">
        <v>515660</v>
      </c>
    </row>
    <row r="820" spans="1:2">
      <c r="A820">
        <v>819</v>
      </c>
      <c r="B820" s="48">
        <v>273791</v>
      </c>
    </row>
    <row r="821" spans="1:2">
      <c r="A821">
        <v>820</v>
      </c>
      <c r="B821" s="48">
        <v>756630</v>
      </c>
    </row>
    <row r="822" spans="1:2">
      <c r="A822">
        <v>821</v>
      </c>
      <c r="B822" s="48">
        <v>265451</v>
      </c>
    </row>
    <row r="823" spans="1:2">
      <c r="A823">
        <v>822</v>
      </c>
      <c r="B823" s="48">
        <v>759811</v>
      </c>
    </row>
    <row r="824" spans="1:2">
      <c r="A824">
        <v>823</v>
      </c>
      <c r="B824" s="48">
        <v>793598</v>
      </c>
    </row>
    <row r="825" spans="1:2">
      <c r="A825">
        <v>824</v>
      </c>
      <c r="B825" s="48">
        <v>127068</v>
      </c>
    </row>
    <row r="826" spans="1:2">
      <c r="A826">
        <v>825</v>
      </c>
      <c r="B826" s="48">
        <v>525228</v>
      </c>
    </row>
    <row r="827" spans="1:2">
      <c r="A827">
        <v>826</v>
      </c>
      <c r="B827" s="48">
        <v>567923</v>
      </c>
    </row>
    <row r="828" spans="1:2">
      <c r="A828">
        <v>827</v>
      </c>
      <c r="B828" s="48">
        <v>203233</v>
      </c>
    </row>
    <row r="829" spans="1:2">
      <c r="A829">
        <v>828</v>
      </c>
      <c r="B829" s="48">
        <v>546613</v>
      </c>
    </row>
    <row r="830" spans="1:2">
      <c r="A830">
        <v>829</v>
      </c>
      <c r="B830" s="48">
        <v>872797</v>
      </c>
    </row>
    <row r="831" spans="1:2">
      <c r="A831">
        <v>830</v>
      </c>
      <c r="B831" s="48">
        <v>291336</v>
      </c>
    </row>
    <row r="832" spans="1:2">
      <c r="A832">
        <v>831</v>
      </c>
      <c r="B832" s="48">
        <v>413688</v>
      </c>
    </row>
    <row r="833" spans="1:2">
      <c r="A833">
        <v>832</v>
      </c>
      <c r="B833" s="48">
        <v>989207</v>
      </c>
    </row>
    <row r="834" spans="1:2">
      <c r="A834">
        <v>833</v>
      </c>
      <c r="B834" s="48">
        <v>355882</v>
      </c>
    </row>
    <row r="835" spans="1:2">
      <c r="A835">
        <v>834</v>
      </c>
      <c r="B835" s="48">
        <v>844778</v>
      </c>
    </row>
    <row r="836" spans="1:2">
      <c r="A836">
        <v>835</v>
      </c>
      <c r="B836" s="48">
        <v>333076</v>
      </c>
    </row>
    <row r="837" spans="1:2">
      <c r="A837">
        <v>836</v>
      </c>
      <c r="B837" s="48">
        <v>537622</v>
      </c>
    </row>
    <row r="838" spans="1:2">
      <c r="A838">
        <v>837</v>
      </c>
      <c r="B838" s="48">
        <v>947249</v>
      </c>
    </row>
    <row r="839" spans="1:2">
      <c r="A839">
        <v>838</v>
      </c>
      <c r="B839" s="48">
        <v>300123</v>
      </c>
    </row>
    <row r="840" spans="1:2">
      <c r="A840">
        <v>839</v>
      </c>
      <c r="B840" s="48">
        <v>901320</v>
      </c>
    </row>
    <row r="841" spans="1:2">
      <c r="A841">
        <v>840</v>
      </c>
      <c r="B841" s="48">
        <v>911318</v>
      </c>
    </row>
    <row r="842" spans="1:2">
      <c r="A842">
        <v>841</v>
      </c>
      <c r="B842" s="48">
        <v>119020</v>
      </c>
    </row>
    <row r="843" spans="1:2">
      <c r="A843">
        <v>842</v>
      </c>
      <c r="B843" s="48">
        <v>210552</v>
      </c>
    </row>
    <row r="844" spans="1:2">
      <c r="A844">
        <v>843</v>
      </c>
      <c r="B844" s="48">
        <v>298967</v>
      </c>
    </row>
    <row r="845" spans="1:2">
      <c r="A845">
        <v>844</v>
      </c>
      <c r="B845" s="48">
        <v>375469</v>
      </c>
    </row>
    <row r="846" spans="1:2">
      <c r="A846">
        <v>845</v>
      </c>
      <c r="B846" s="48">
        <v>9367</v>
      </c>
    </row>
    <row r="847" spans="1:2">
      <c r="A847">
        <v>846</v>
      </c>
      <c r="B847" s="48">
        <v>643623</v>
      </c>
    </row>
    <row r="848" spans="1:2">
      <c r="A848">
        <v>847</v>
      </c>
      <c r="B848" s="48">
        <v>797695</v>
      </c>
    </row>
    <row r="849" spans="1:2">
      <c r="A849">
        <v>848</v>
      </c>
      <c r="B849" s="48">
        <v>274281</v>
      </c>
    </row>
    <row r="850" spans="1:2">
      <c r="A850">
        <v>849</v>
      </c>
      <c r="B850" s="48">
        <v>769203</v>
      </c>
    </row>
    <row r="851" spans="1:2">
      <c r="A851">
        <v>850</v>
      </c>
      <c r="B851" s="48">
        <v>864144</v>
      </c>
    </row>
    <row r="852" spans="1:2">
      <c r="A852">
        <v>851</v>
      </c>
      <c r="B852" s="48">
        <v>265008</v>
      </c>
    </row>
    <row r="853" spans="1:2">
      <c r="A853">
        <v>852</v>
      </c>
      <c r="B853" s="48">
        <v>89186</v>
      </c>
    </row>
    <row r="854" spans="1:2">
      <c r="A854">
        <v>853</v>
      </c>
      <c r="B854" s="48">
        <v>552192</v>
      </c>
    </row>
    <row r="855" spans="1:2">
      <c r="A855">
        <v>854</v>
      </c>
      <c r="B855" s="48">
        <v>906706</v>
      </c>
    </row>
    <row r="856" spans="1:2">
      <c r="A856">
        <v>855</v>
      </c>
      <c r="B856" s="48">
        <v>886190</v>
      </c>
    </row>
    <row r="857" spans="1:2">
      <c r="A857">
        <v>856</v>
      </c>
      <c r="B857" s="48">
        <v>298743</v>
      </c>
    </row>
    <row r="858" spans="1:2">
      <c r="A858">
        <v>857</v>
      </c>
      <c r="B858" s="48">
        <v>673000</v>
      </c>
    </row>
    <row r="859" spans="1:2">
      <c r="A859">
        <v>858</v>
      </c>
      <c r="B859" s="48">
        <v>570697</v>
      </c>
    </row>
    <row r="860" spans="1:2">
      <c r="A860">
        <v>859</v>
      </c>
      <c r="B860" s="48">
        <v>195007</v>
      </c>
    </row>
    <row r="861" spans="1:2">
      <c r="A861">
        <v>860</v>
      </c>
      <c r="B861" s="48">
        <v>955532</v>
      </c>
    </row>
    <row r="862" spans="1:2">
      <c r="A862">
        <v>861</v>
      </c>
      <c r="B862" s="48">
        <v>193452</v>
      </c>
    </row>
    <row r="863" spans="1:2">
      <c r="A863">
        <v>862</v>
      </c>
      <c r="B863" s="48">
        <v>61979</v>
      </c>
    </row>
    <row r="864" spans="1:2">
      <c r="A864">
        <v>863</v>
      </c>
      <c r="B864" s="48">
        <v>699456</v>
      </c>
    </row>
    <row r="865" spans="1:2">
      <c r="A865">
        <v>864</v>
      </c>
      <c r="B865" s="48">
        <v>277665</v>
      </c>
    </row>
    <row r="866" spans="1:2">
      <c r="A866">
        <v>865</v>
      </c>
      <c r="B866" s="48">
        <v>672759</v>
      </c>
    </row>
    <row r="867" spans="1:2">
      <c r="A867">
        <v>866</v>
      </c>
      <c r="B867" s="48">
        <v>333717</v>
      </c>
    </row>
    <row r="868" spans="1:2">
      <c r="A868">
        <v>867</v>
      </c>
      <c r="B868" s="48">
        <v>353158</v>
      </c>
    </row>
    <row r="869" spans="1:2">
      <c r="A869">
        <v>868</v>
      </c>
      <c r="B869" s="48">
        <v>279869</v>
      </c>
    </row>
    <row r="870" spans="1:2">
      <c r="A870">
        <v>869</v>
      </c>
      <c r="B870" s="48">
        <v>526685</v>
      </c>
    </row>
    <row r="871" spans="1:2">
      <c r="A871">
        <v>870</v>
      </c>
      <c r="B871" s="48">
        <v>451924</v>
      </c>
    </row>
    <row r="872" spans="1:2">
      <c r="A872">
        <v>871</v>
      </c>
      <c r="B872" s="48">
        <v>512945</v>
      </c>
    </row>
    <row r="873" spans="1:2">
      <c r="A873">
        <v>872</v>
      </c>
      <c r="B873" s="48">
        <v>165815</v>
      </c>
    </row>
    <row r="874" spans="1:2">
      <c r="A874">
        <v>873</v>
      </c>
      <c r="B874" s="48">
        <v>414038</v>
      </c>
    </row>
    <row r="875" spans="1:2">
      <c r="A875">
        <v>874</v>
      </c>
      <c r="B875" s="48">
        <v>195297</v>
      </c>
    </row>
    <row r="876" spans="1:2">
      <c r="A876">
        <v>875</v>
      </c>
      <c r="B876" s="48">
        <v>344382</v>
      </c>
    </row>
    <row r="877" spans="1:2">
      <c r="A877">
        <v>876</v>
      </c>
      <c r="B877" s="48">
        <v>198677</v>
      </c>
    </row>
    <row r="878" spans="1:2">
      <c r="A878">
        <v>877</v>
      </c>
      <c r="B878" s="48">
        <v>502475</v>
      </c>
    </row>
    <row r="879" spans="1:2">
      <c r="A879">
        <v>878</v>
      </c>
      <c r="B879" s="48">
        <v>277675</v>
      </c>
    </row>
    <row r="880" spans="1:2">
      <c r="A880">
        <v>879</v>
      </c>
      <c r="B880" s="48">
        <v>216881</v>
      </c>
    </row>
    <row r="881" spans="1:2">
      <c r="A881">
        <v>880</v>
      </c>
      <c r="B881" s="48">
        <v>798118</v>
      </c>
    </row>
    <row r="882" spans="1:2">
      <c r="A882">
        <v>881</v>
      </c>
      <c r="B882" s="48">
        <v>710976</v>
      </c>
    </row>
    <row r="883" spans="1:2">
      <c r="A883">
        <v>882</v>
      </c>
      <c r="B883" s="48">
        <v>736911</v>
      </c>
    </row>
    <row r="884" spans="1:2">
      <c r="A884">
        <v>883</v>
      </c>
      <c r="B884" s="48">
        <v>413154</v>
      </c>
    </row>
    <row r="885" spans="1:2">
      <c r="A885">
        <v>884</v>
      </c>
      <c r="B885" s="48">
        <v>843932</v>
      </c>
    </row>
    <row r="886" spans="1:2">
      <c r="A886">
        <v>885</v>
      </c>
      <c r="B886" s="48">
        <v>519599</v>
      </c>
    </row>
    <row r="887" spans="1:2">
      <c r="A887">
        <v>886</v>
      </c>
      <c r="B887" s="48">
        <v>763857</v>
      </c>
    </row>
    <row r="888" spans="1:2">
      <c r="A888">
        <v>887</v>
      </c>
      <c r="B888" s="48">
        <v>402984</v>
      </c>
    </row>
    <row r="889" spans="1:2">
      <c r="A889">
        <v>888</v>
      </c>
      <c r="B889" s="48">
        <v>191770</v>
      </c>
    </row>
    <row r="890" spans="1:2">
      <c r="A890">
        <v>889</v>
      </c>
      <c r="B890" s="48">
        <v>948632</v>
      </c>
    </row>
    <row r="891" spans="1:2">
      <c r="A891">
        <v>890</v>
      </c>
      <c r="B891" s="48">
        <v>713593</v>
      </c>
    </row>
    <row r="892" spans="1:2">
      <c r="A892">
        <v>891</v>
      </c>
      <c r="B892" s="48">
        <v>823690</v>
      </c>
    </row>
    <row r="893" spans="1:2">
      <c r="A893">
        <v>892</v>
      </c>
      <c r="B893" s="48">
        <v>818512</v>
      </c>
    </row>
    <row r="894" spans="1:2">
      <c r="A894">
        <v>893</v>
      </c>
      <c r="B894" s="48">
        <v>251437</v>
      </c>
    </row>
    <row r="895" spans="1:2">
      <c r="A895">
        <v>894</v>
      </c>
      <c r="B895" s="48">
        <v>374928</v>
      </c>
    </row>
    <row r="896" spans="1:2">
      <c r="A896">
        <v>895</v>
      </c>
      <c r="B896" s="48">
        <v>452190</v>
      </c>
    </row>
    <row r="897" spans="1:2">
      <c r="A897">
        <v>896</v>
      </c>
      <c r="B897" s="48">
        <v>208931</v>
      </c>
    </row>
    <row r="898" spans="1:2">
      <c r="A898">
        <v>897</v>
      </c>
      <c r="B898" s="48">
        <v>527732</v>
      </c>
    </row>
    <row r="899" spans="1:2">
      <c r="A899">
        <v>898</v>
      </c>
      <c r="B899" s="48">
        <v>292618</v>
      </c>
    </row>
    <row r="900" spans="1:2">
      <c r="A900">
        <v>899</v>
      </c>
      <c r="B900" s="48">
        <v>869199</v>
      </c>
    </row>
    <row r="901" spans="1:2">
      <c r="A901">
        <v>900</v>
      </c>
      <c r="B901" s="48">
        <v>264815</v>
      </c>
    </row>
    <row r="902" spans="1:2">
      <c r="A902">
        <v>901</v>
      </c>
      <c r="B902" s="48">
        <v>271603</v>
      </c>
    </row>
    <row r="903" spans="1:2">
      <c r="A903">
        <v>902</v>
      </c>
      <c r="B903" s="48">
        <v>349646</v>
      </c>
    </row>
    <row r="904" spans="1:2">
      <c r="A904">
        <v>903</v>
      </c>
      <c r="B904" s="48">
        <v>614064</v>
      </c>
    </row>
    <row r="905" spans="1:2">
      <c r="A905">
        <v>904</v>
      </c>
      <c r="B905" s="48">
        <v>484151</v>
      </c>
    </row>
    <row r="906" spans="1:2">
      <c r="A906">
        <v>905</v>
      </c>
      <c r="B906" s="48">
        <v>522088</v>
      </c>
    </row>
    <row r="907" spans="1:2">
      <c r="A907">
        <v>906</v>
      </c>
      <c r="B907" s="48">
        <v>712897</v>
      </c>
    </row>
    <row r="908" spans="1:2">
      <c r="A908">
        <v>907</v>
      </c>
      <c r="B908" s="48">
        <v>197067</v>
      </c>
    </row>
    <row r="909" spans="1:2">
      <c r="A909">
        <v>908</v>
      </c>
      <c r="B909" s="48">
        <v>627067</v>
      </c>
    </row>
    <row r="910" spans="1:2">
      <c r="A910">
        <v>909</v>
      </c>
      <c r="B910" s="48">
        <v>136421</v>
      </c>
    </row>
    <row r="911" spans="1:2">
      <c r="A911">
        <v>910</v>
      </c>
      <c r="B911" s="48">
        <v>79458</v>
      </c>
    </row>
    <row r="912" spans="1:2">
      <c r="A912">
        <v>911</v>
      </c>
      <c r="B912" s="48">
        <v>923205</v>
      </c>
    </row>
    <row r="913" spans="1:2">
      <c r="A913">
        <v>912</v>
      </c>
      <c r="B913" s="48">
        <v>46623</v>
      </c>
    </row>
    <row r="914" spans="1:2">
      <c r="A914">
        <v>913</v>
      </c>
      <c r="B914" s="48">
        <v>949238</v>
      </c>
    </row>
    <row r="915" spans="1:2">
      <c r="A915">
        <v>914</v>
      </c>
      <c r="B915" s="48">
        <v>98896</v>
      </c>
    </row>
    <row r="916" spans="1:2">
      <c r="A916">
        <v>915</v>
      </c>
      <c r="B916" s="48">
        <v>139343</v>
      </c>
    </row>
    <row r="917" spans="1:2">
      <c r="A917">
        <v>916</v>
      </c>
      <c r="B917" s="48">
        <v>875322</v>
      </c>
    </row>
    <row r="918" spans="1:2">
      <c r="A918">
        <v>917</v>
      </c>
      <c r="B918" s="48">
        <v>889178</v>
      </c>
    </row>
    <row r="919" spans="1:2">
      <c r="A919">
        <v>918</v>
      </c>
      <c r="B919" s="48">
        <v>768718</v>
      </c>
    </row>
    <row r="920" spans="1:2">
      <c r="A920">
        <v>919</v>
      </c>
      <c r="B920" s="48">
        <v>926102</v>
      </c>
    </row>
    <row r="921" spans="1:2">
      <c r="A921">
        <v>920</v>
      </c>
      <c r="B921" s="48">
        <v>250252</v>
      </c>
    </row>
    <row r="922" spans="1:2">
      <c r="A922">
        <v>921</v>
      </c>
      <c r="B922" s="48">
        <v>159504</v>
      </c>
    </row>
    <row r="923" spans="1:2">
      <c r="A923">
        <v>922</v>
      </c>
      <c r="B923" s="48">
        <v>371360</v>
      </c>
    </row>
    <row r="924" spans="1:2">
      <c r="A924">
        <v>923</v>
      </c>
      <c r="B924" s="48">
        <v>664710</v>
      </c>
    </row>
    <row r="925" spans="1:2">
      <c r="A925">
        <v>924</v>
      </c>
      <c r="B925" s="48">
        <v>505524</v>
      </c>
    </row>
    <row r="926" spans="1:2">
      <c r="A926">
        <v>925</v>
      </c>
      <c r="B926" s="48">
        <v>4672</v>
      </c>
    </row>
    <row r="927" spans="1:2">
      <c r="A927">
        <v>926</v>
      </c>
      <c r="B927" s="48">
        <v>718979</v>
      </c>
    </row>
    <row r="928" spans="1:2">
      <c r="A928">
        <v>927</v>
      </c>
      <c r="B928" s="48">
        <v>222455</v>
      </c>
    </row>
    <row r="929" spans="1:2">
      <c r="A929">
        <v>928</v>
      </c>
      <c r="B929" s="48">
        <v>253448</v>
      </c>
    </row>
    <row r="930" spans="1:2">
      <c r="A930">
        <v>929</v>
      </c>
      <c r="B930" s="48">
        <v>134079</v>
      </c>
    </row>
    <row r="931" spans="1:2">
      <c r="A931">
        <v>930</v>
      </c>
      <c r="B931" s="48">
        <v>631123</v>
      </c>
    </row>
    <row r="932" spans="1:2">
      <c r="A932">
        <v>931</v>
      </c>
      <c r="B932" s="48">
        <v>141627</v>
      </c>
    </row>
    <row r="933" spans="1:2">
      <c r="A933">
        <v>932</v>
      </c>
      <c r="B933" s="48">
        <v>775512</v>
      </c>
    </row>
    <row r="934" spans="1:2">
      <c r="A934">
        <v>933</v>
      </c>
      <c r="B934" s="48">
        <v>835369</v>
      </c>
    </row>
    <row r="935" spans="1:2">
      <c r="A935">
        <v>934</v>
      </c>
      <c r="B935" s="48">
        <v>900172</v>
      </c>
    </row>
    <row r="936" spans="1:2">
      <c r="A936">
        <v>935</v>
      </c>
      <c r="B936" s="48">
        <v>341074</v>
      </c>
    </row>
    <row r="937" spans="1:2">
      <c r="A937">
        <v>936</v>
      </c>
      <c r="B937" s="48">
        <v>799625</v>
      </c>
    </row>
    <row r="938" spans="1:2">
      <c r="A938">
        <v>937</v>
      </c>
      <c r="B938" s="48">
        <v>919620</v>
      </c>
    </row>
    <row r="939" spans="1:2">
      <c r="A939">
        <v>938</v>
      </c>
      <c r="B939" s="48">
        <v>571361</v>
      </c>
    </row>
    <row r="940" spans="1:2">
      <c r="A940">
        <v>939</v>
      </c>
      <c r="B940" s="48">
        <v>173947</v>
      </c>
    </row>
    <row r="941" spans="1:2">
      <c r="A941">
        <v>940</v>
      </c>
      <c r="B941" s="48">
        <v>930399</v>
      </c>
    </row>
    <row r="942" spans="1:2">
      <c r="A942">
        <v>941</v>
      </c>
      <c r="B942" s="48">
        <v>382619</v>
      </c>
    </row>
    <row r="943" spans="1:2">
      <c r="A943">
        <v>942</v>
      </c>
      <c r="B943" s="48">
        <v>430881</v>
      </c>
    </row>
    <row r="944" spans="1:2">
      <c r="A944">
        <v>943</v>
      </c>
      <c r="B944" s="48">
        <v>670556</v>
      </c>
    </row>
    <row r="945" spans="1:2">
      <c r="A945">
        <v>944</v>
      </c>
      <c r="B945" s="48">
        <v>453041</v>
      </c>
    </row>
    <row r="946" spans="1:2">
      <c r="A946">
        <v>945</v>
      </c>
      <c r="B946" s="48">
        <v>784526</v>
      </c>
    </row>
    <row r="947" spans="1:2">
      <c r="A947">
        <v>946</v>
      </c>
      <c r="B947" s="48">
        <v>296690</v>
      </c>
    </row>
    <row r="948" spans="1:2">
      <c r="A948">
        <v>947</v>
      </c>
      <c r="B948" s="48">
        <v>86853</v>
      </c>
    </row>
    <row r="949" spans="1:2">
      <c r="A949">
        <v>948</v>
      </c>
      <c r="B949" s="48">
        <v>100959</v>
      </c>
    </row>
    <row r="950" spans="1:2">
      <c r="A950">
        <v>949</v>
      </c>
      <c r="B950" s="48">
        <v>764705</v>
      </c>
    </row>
    <row r="951" spans="1:2">
      <c r="A951">
        <v>950</v>
      </c>
      <c r="B951" s="48">
        <v>290681</v>
      </c>
    </row>
    <row r="952" spans="1:2">
      <c r="A952">
        <v>951</v>
      </c>
      <c r="B952" s="48">
        <v>847471</v>
      </c>
    </row>
    <row r="953" spans="1:2">
      <c r="A953">
        <v>952</v>
      </c>
      <c r="B953" s="48">
        <v>633918</v>
      </c>
    </row>
    <row r="954" spans="1:2">
      <c r="A954">
        <v>953</v>
      </c>
      <c r="B954" s="48">
        <v>834385</v>
      </c>
    </row>
    <row r="955" spans="1:2">
      <c r="A955">
        <v>954</v>
      </c>
      <c r="B955" s="48">
        <v>541025</v>
      </c>
    </row>
    <row r="956" spans="1:2">
      <c r="A956">
        <v>955</v>
      </c>
      <c r="B956" s="48">
        <v>858002</v>
      </c>
    </row>
    <row r="957" spans="1:2">
      <c r="A957">
        <v>956</v>
      </c>
      <c r="B957" s="48">
        <v>369979</v>
      </c>
    </row>
    <row r="958" spans="1:2">
      <c r="A958">
        <v>957</v>
      </c>
      <c r="B958" s="48">
        <v>604474</v>
      </c>
    </row>
    <row r="959" spans="1:2">
      <c r="A959">
        <v>958</v>
      </c>
      <c r="B959" s="48">
        <v>221764</v>
      </c>
    </row>
    <row r="960" spans="1:2">
      <c r="A960">
        <v>959</v>
      </c>
      <c r="B960" s="48">
        <v>838538</v>
      </c>
    </row>
    <row r="961" spans="1:2">
      <c r="A961">
        <v>960</v>
      </c>
      <c r="B961" s="48">
        <v>336114</v>
      </c>
    </row>
    <row r="962" spans="1:2">
      <c r="A962">
        <v>961</v>
      </c>
      <c r="B962" s="48">
        <v>236269</v>
      </c>
    </row>
    <row r="963" spans="1:2">
      <c r="A963">
        <v>962</v>
      </c>
      <c r="B963" s="48">
        <v>693626</v>
      </c>
    </row>
    <row r="964" spans="1:2">
      <c r="A964">
        <v>963</v>
      </c>
      <c r="B964" s="48">
        <v>992428</v>
      </c>
    </row>
    <row r="965" spans="1:2">
      <c r="A965">
        <v>964</v>
      </c>
      <c r="B965" s="48">
        <v>639100</v>
      </c>
    </row>
    <row r="966" spans="1:2">
      <c r="A966">
        <v>965</v>
      </c>
      <c r="B966" s="48">
        <v>974240</v>
      </c>
    </row>
    <row r="967" spans="1:2">
      <c r="A967">
        <v>966</v>
      </c>
      <c r="B967" s="48">
        <v>311871</v>
      </c>
    </row>
    <row r="968" spans="1:2">
      <c r="A968">
        <v>967</v>
      </c>
      <c r="B968" s="48">
        <v>415369</v>
      </c>
    </row>
    <row r="969" spans="1:2">
      <c r="A969">
        <v>968</v>
      </c>
      <c r="B969" s="48">
        <v>471479</v>
      </c>
    </row>
    <row r="970" spans="1:2">
      <c r="A970">
        <v>969</v>
      </c>
      <c r="B970" s="48">
        <v>50609</v>
      </c>
    </row>
    <row r="971" spans="1:2">
      <c r="A971">
        <v>970</v>
      </c>
      <c r="B971" s="48">
        <v>453513</v>
      </c>
    </row>
    <row r="972" spans="1:2">
      <c r="A972">
        <v>971</v>
      </c>
      <c r="B972" s="48">
        <v>298700</v>
      </c>
    </row>
    <row r="973" spans="1:2">
      <c r="A973">
        <v>972</v>
      </c>
      <c r="B973" s="48">
        <v>367707</v>
      </c>
    </row>
    <row r="974" spans="1:2">
      <c r="A974">
        <v>973</v>
      </c>
      <c r="B974" s="48">
        <v>540800</v>
      </c>
    </row>
    <row r="975" spans="1:2">
      <c r="A975">
        <v>974</v>
      </c>
      <c r="B975" s="48">
        <v>626024</v>
      </c>
    </row>
    <row r="976" spans="1:2">
      <c r="A976">
        <v>975</v>
      </c>
      <c r="B976" s="48">
        <v>268924</v>
      </c>
    </row>
    <row r="977" spans="1:2">
      <c r="A977">
        <v>976</v>
      </c>
      <c r="B977" s="48">
        <v>85540</v>
      </c>
    </row>
    <row r="978" spans="1:2">
      <c r="A978">
        <v>977</v>
      </c>
      <c r="B978" s="48">
        <v>6893</v>
      </c>
    </row>
    <row r="979" spans="1:2">
      <c r="A979">
        <v>978</v>
      </c>
      <c r="B979" s="48">
        <v>195631</v>
      </c>
    </row>
    <row r="980" spans="1:2">
      <c r="A980">
        <v>979</v>
      </c>
      <c r="B980" s="48">
        <v>546387</v>
      </c>
    </row>
    <row r="981" spans="1:2">
      <c r="A981">
        <v>980</v>
      </c>
      <c r="B981" s="48">
        <v>266686</v>
      </c>
    </row>
    <row r="982" spans="1:2">
      <c r="A982">
        <v>981</v>
      </c>
      <c r="B982" s="48">
        <v>838573</v>
      </c>
    </row>
    <row r="983" spans="1:2">
      <c r="A983">
        <v>982</v>
      </c>
      <c r="B983" s="48">
        <v>269032</v>
      </c>
    </row>
    <row r="984" spans="1:2">
      <c r="A984">
        <v>983</v>
      </c>
      <c r="B984" s="48">
        <v>288644</v>
      </c>
    </row>
    <row r="985" spans="1:2">
      <c r="A985">
        <v>984</v>
      </c>
      <c r="B985" s="48">
        <v>139085</v>
      </c>
    </row>
    <row r="986" spans="1:2">
      <c r="A986">
        <v>985</v>
      </c>
      <c r="B986" s="48">
        <v>451653</v>
      </c>
    </row>
    <row r="987" spans="1:2">
      <c r="A987">
        <v>986</v>
      </c>
      <c r="B987" s="48">
        <v>138626</v>
      </c>
    </row>
    <row r="988" spans="1:2">
      <c r="A988">
        <v>987</v>
      </c>
      <c r="B988" s="48">
        <v>511741</v>
      </c>
    </row>
    <row r="989" spans="1:2">
      <c r="A989">
        <v>988</v>
      </c>
      <c r="B989" s="48">
        <v>927167</v>
      </c>
    </row>
    <row r="990" spans="1:2">
      <c r="A990">
        <v>989</v>
      </c>
      <c r="B990" s="48">
        <v>839349</v>
      </c>
    </row>
    <row r="991" spans="1:2">
      <c r="A991">
        <v>990</v>
      </c>
      <c r="B991" s="48">
        <v>881741</v>
      </c>
    </row>
    <row r="992" spans="1:2">
      <c r="A992">
        <v>991</v>
      </c>
      <c r="B992" s="48">
        <v>682633</v>
      </c>
    </row>
    <row r="993" spans="1:2">
      <c r="A993">
        <v>992</v>
      </c>
      <c r="B993" s="48">
        <v>515134</v>
      </c>
    </row>
    <row r="994" spans="1:2">
      <c r="A994">
        <v>993</v>
      </c>
      <c r="B994" s="48">
        <v>614331</v>
      </c>
    </row>
    <row r="995" spans="1:2">
      <c r="A995">
        <v>994</v>
      </c>
      <c r="B995" s="48">
        <v>311878</v>
      </c>
    </row>
    <row r="996" spans="1:2">
      <c r="A996">
        <v>995</v>
      </c>
      <c r="B996" s="48">
        <v>962338</v>
      </c>
    </row>
    <row r="997" spans="1:2">
      <c r="A997">
        <v>996</v>
      </c>
      <c r="B997" s="48">
        <v>110745</v>
      </c>
    </row>
    <row r="998" spans="1:2">
      <c r="A998">
        <v>997</v>
      </c>
      <c r="B998" s="48">
        <v>188823</v>
      </c>
    </row>
    <row r="999" spans="1:2">
      <c r="A999">
        <v>998</v>
      </c>
      <c r="B999" s="48">
        <v>882125</v>
      </c>
    </row>
    <row r="1000" spans="1:2">
      <c r="A1000">
        <v>999</v>
      </c>
      <c r="B1000" s="48">
        <v>7532</v>
      </c>
    </row>
    <row r="1001" spans="1:2">
      <c r="A1001">
        <v>1000</v>
      </c>
      <c r="B1001" s="48">
        <v>818317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001"/>
  <sheetViews>
    <sheetView workbookViewId="0"/>
  </sheetViews>
  <sheetFormatPr defaultRowHeight="14.4"/>
  <cols>
    <col min="3" max="3" width="15.6640625" bestFit="1" customWidth="1"/>
    <col min="5" max="5" width="16.33203125" bestFit="1" customWidth="1"/>
    <col min="6" max="6" width="18.33203125" bestFit="1" customWidth="1"/>
    <col min="8" max="8" width="23.44140625" bestFit="1" customWidth="1"/>
    <col min="9" max="9" width="10.88671875" bestFit="1" customWidth="1"/>
  </cols>
  <sheetData>
    <row r="1" spans="1:9">
      <c r="A1" s="28" t="s">
        <v>254</v>
      </c>
      <c r="B1" s="28" t="s">
        <v>255</v>
      </c>
      <c r="C1" s="47" t="s">
        <v>257</v>
      </c>
      <c r="D1" s="28" t="s">
        <v>254</v>
      </c>
      <c r="E1" s="47" t="s">
        <v>258</v>
      </c>
      <c r="F1" s="47" t="s">
        <v>259</v>
      </c>
      <c r="G1" s="28"/>
      <c r="H1" s="28"/>
      <c r="I1" s="28"/>
    </row>
    <row r="2" spans="1:9">
      <c r="A2">
        <v>1</v>
      </c>
      <c r="B2" s="48">
        <v>399411</v>
      </c>
      <c r="C2" s="50"/>
      <c r="D2">
        <v>1</v>
      </c>
      <c r="E2" s="50" t="e">
        <f ca="1">$I$5</f>
        <v>#NUM!</v>
      </c>
      <c r="F2" s="50" t="e">
        <f t="shared" ref="F2:F51" ca="1" si="0">VLOOKUP(E2,$C$2:$D$1001,2)+1</f>
        <v>#NUM!</v>
      </c>
      <c r="G2" s="48"/>
      <c r="H2" s="48" t="s">
        <v>260</v>
      </c>
      <c r="I2" s="50"/>
    </row>
    <row r="3" spans="1:9">
      <c r="A3">
        <v>2</v>
      </c>
      <c r="B3" s="48">
        <v>32539</v>
      </c>
      <c r="C3" s="50"/>
      <c r="D3">
        <v>2</v>
      </c>
      <c r="E3" s="50" t="e">
        <f ca="1">E2+$I$4</f>
        <v>#NUM!</v>
      </c>
      <c r="F3" s="50" t="e">
        <f t="shared" ca="1" si="0"/>
        <v>#NUM!</v>
      </c>
      <c r="G3" s="48"/>
      <c r="H3" s="48" t="s">
        <v>256</v>
      </c>
      <c r="I3" s="50">
        <v>50</v>
      </c>
    </row>
    <row r="4" spans="1:9">
      <c r="A4">
        <v>3</v>
      </c>
      <c r="B4" s="48">
        <v>957092</v>
      </c>
      <c r="C4" s="50"/>
      <c r="D4">
        <v>3</v>
      </c>
      <c r="E4" s="50" t="e">
        <f t="shared" ref="E4:E67" ca="1" si="1">E3+$I$4</f>
        <v>#NUM!</v>
      </c>
      <c r="F4" s="50" t="e">
        <f t="shared" ca="1" si="0"/>
        <v>#NUM!</v>
      </c>
      <c r="G4" s="48"/>
      <c r="H4" s="48" t="s">
        <v>261</v>
      </c>
      <c r="I4" s="50"/>
    </row>
    <row r="5" spans="1:9">
      <c r="A5">
        <v>4</v>
      </c>
      <c r="B5" s="48">
        <v>861590</v>
      </c>
      <c r="C5" s="50"/>
      <c r="D5">
        <v>4</v>
      </c>
      <c r="E5" s="50" t="e">
        <f t="shared" ca="1" si="1"/>
        <v>#NUM!</v>
      </c>
      <c r="F5" s="50" t="e">
        <f t="shared" ca="1" si="0"/>
        <v>#NUM!</v>
      </c>
      <c r="G5" s="48"/>
      <c r="H5" s="48" t="s">
        <v>262</v>
      </c>
      <c r="I5" s="50" t="e">
        <f ca="1">RANDBETWEEN(1,I4)</f>
        <v>#NUM!</v>
      </c>
    </row>
    <row r="6" spans="1:9">
      <c r="A6">
        <v>5</v>
      </c>
      <c r="B6" s="48">
        <v>932786</v>
      </c>
      <c r="C6" s="50"/>
      <c r="D6">
        <v>5</v>
      </c>
      <c r="E6" s="50" t="e">
        <f t="shared" ca="1" si="1"/>
        <v>#NUM!</v>
      </c>
      <c r="F6" s="50" t="e">
        <f t="shared" ca="1" si="0"/>
        <v>#NUM!</v>
      </c>
      <c r="G6" s="48"/>
      <c r="H6" s="48"/>
      <c r="I6" s="48"/>
    </row>
    <row r="7" spans="1:9">
      <c r="A7">
        <v>6</v>
      </c>
      <c r="B7" s="48">
        <v>842207</v>
      </c>
      <c r="C7" s="50"/>
      <c r="D7">
        <v>6</v>
      </c>
      <c r="E7" s="50" t="e">
        <f t="shared" ca="1" si="1"/>
        <v>#NUM!</v>
      </c>
      <c r="F7" s="50" t="e">
        <f t="shared" ca="1" si="0"/>
        <v>#NUM!</v>
      </c>
      <c r="G7" s="48"/>
      <c r="H7" s="48"/>
      <c r="I7" s="48"/>
    </row>
    <row r="8" spans="1:9">
      <c r="A8">
        <v>7</v>
      </c>
      <c r="B8" s="48">
        <v>888090</v>
      </c>
      <c r="C8" s="50"/>
      <c r="D8">
        <v>7</v>
      </c>
      <c r="E8" s="50" t="e">
        <f t="shared" ca="1" si="1"/>
        <v>#NUM!</v>
      </c>
      <c r="F8" s="50" t="e">
        <f t="shared" ca="1" si="0"/>
        <v>#NUM!</v>
      </c>
      <c r="G8" s="48"/>
      <c r="H8" s="48"/>
      <c r="I8" s="48"/>
    </row>
    <row r="9" spans="1:9">
      <c r="A9">
        <v>8</v>
      </c>
      <c r="B9" s="48">
        <v>824844</v>
      </c>
      <c r="C9" s="50"/>
      <c r="D9">
        <v>8</v>
      </c>
      <c r="E9" s="50" t="e">
        <f t="shared" ca="1" si="1"/>
        <v>#NUM!</v>
      </c>
      <c r="F9" s="50" t="e">
        <f t="shared" ca="1" si="0"/>
        <v>#NUM!</v>
      </c>
      <c r="G9" s="48"/>
      <c r="H9" s="48"/>
      <c r="I9" s="48"/>
    </row>
    <row r="10" spans="1:9">
      <c r="A10">
        <v>9</v>
      </c>
      <c r="B10" s="48">
        <v>50477</v>
      </c>
      <c r="C10" s="50"/>
      <c r="D10">
        <v>9</v>
      </c>
      <c r="E10" s="50" t="e">
        <f t="shared" ca="1" si="1"/>
        <v>#NUM!</v>
      </c>
      <c r="F10" s="50" t="e">
        <f t="shared" ca="1" si="0"/>
        <v>#NUM!</v>
      </c>
      <c r="G10" s="48"/>
      <c r="H10" s="48"/>
      <c r="I10" s="48"/>
    </row>
    <row r="11" spans="1:9">
      <c r="A11">
        <v>10</v>
      </c>
      <c r="B11" s="48">
        <v>893143</v>
      </c>
      <c r="C11" s="50"/>
      <c r="D11">
        <v>10</v>
      </c>
      <c r="E11" s="50" t="e">
        <f t="shared" ca="1" si="1"/>
        <v>#NUM!</v>
      </c>
      <c r="F11" s="50" t="e">
        <f t="shared" ca="1" si="0"/>
        <v>#NUM!</v>
      </c>
      <c r="G11" s="48"/>
      <c r="H11" s="48"/>
      <c r="I11" s="48"/>
    </row>
    <row r="12" spans="1:9">
      <c r="A12">
        <v>11</v>
      </c>
      <c r="B12" s="48">
        <v>589377</v>
      </c>
      <c r="C12" s="50"/>
      <c r="D12">
        <v>11</v>
      </c>
      <c r="E12" s="50" t="e">
        <f t="shared" ca="1" si="1"/>
        <v>#NUM!</v>
      </c>
      <c r="F12" s="50" t="e">
        <f t="shared" ca="1" si="0"/>
        <v>#NUM!</v>
      </c>
      <c r="G12" s="48"/>
      <c r="H12" s="48"/>
      <c r="I12" s="48"/>
    </row>
    <row r="13" spans="1:9">
      <c r="A13">
        <v>12</v>
      </c>
      <c r="B13" s="48">
        <v>573456</v>
      </c>
      <c r="C13" s="50"/>
      <c r="D13">
        <v>12</v>
      </c>
      <c r="E13" s="50" t="e">
        <f t="shared" ca="1" si="1"/>
        <v>#NUM!</v>
      </c>
      <c r="F13" s="50" t="e">
        <f t="shared" ca="1" si="0"/>
        <v>#NUM!</v>
      </c>
      <c r="G13" s="48"/>
      <c r="H13" s="48"/>
      <c r="I13" s="48"/>
    </row>
    <row r="14" spans="1:9">
      <c r="A14">
        <v>13</v>
      </c>
      <c r="B14" s="48">
        <v>997003</v>
      </c>
      <c r="C14" s="50"/>
      <c r="D14">
        <v>13</v>
      </c>
      <c r="E14" s="50" t="e">
        <f t="shared" ca="1" si="1"/>
        <v>#NUM!</v>
      </c>
      <c r="F14" s="50" t="e">
        <f t="shared" ca="1" si="0"/>
        <v>#NUM!</v>
      </c>
      <c r="G14" s="48"/>
      <c r="H14" s="48"/>
      <c r="I14" s="48"/>
    </row>
    <row r="15" spans="1:9">
      <c r="A15">
        <v>14</v>
      </c>
      <c r="B15" s="48">
        <v>672726</v>
      </c>
      <c r="C15" s="50"/>
      <c r="D15">
        <v>14</v>
      </c>
      <c r="E15" s="50" t="e">
        <f t="shared" ca="1" si="1"/>
        <v>#NUM!</v>
      </c>
      <c r="F15" s="50" t="e">
        <f t="shared" ca="1" si="0"/>
        <v>#NUM!</v>
      </c>
      <c r="G15" s="48"/>
      <c r="H15" s="48"/>
      <c r="I15" s="48"/>
    </row>
    <row r="16" spans="1:9">
      <c r="A16">
        <v>15</v>
      </c>
      <c r="B16" s="48">
        <v>98491</v>
      </c>
      <c r="C16" s="50"/>
      <c r="D16">
        <v>15</v>
      </c>
      <c r="E16" s="50" t="e">
        <f t="shared" ca="1" si="1"/>
        <v>#NUM!</v>
      </c>
      <c r="F16" s="50" t="e">
        <f t="shared" ca="1" si="0"/>
        <v>#NUM!</v>
      </c>
      <c r="G16" s="48"/>
      <c r="H16" s="48"/>
      <c r="I16" s="48"/>
    </row>
    <row r="17" spans="1:9">
      <c r="A17">
        <v>16</v>
      </c>
      <c r="B17" s="48">
        <v>241552</v>
      </c>
      <c r="C17" s="50"/>
      <c r="D17">
        <v>16</v>
      </c>
      <c r="E17" s="50" t="e">
        <f t="shared" ca="1" si="1"/>
        <v>#NUM!</v>
      </c>
      <c r="F17" s="50" t="e">
        <f t="shared" ca="1" si="0"/>
        <v>#NUM!</v>
      </c>
      <c r="G17" s="48"/>
      <c r="H17" s="48"/>
      <c r="I17" s="48"/>
    </row>
    <row r="18" spans="1:9">
      <c r="A18">
        <v>17</v>
      </c>
      <c r="B18" s="48">
        <v>458530</v>
      </c>
      <c r="C18" s="50"/>
      <c r="D18">
        <v>17</v>
      </c>
      <c r="E18" s="50" t="e">
        <f t="shared" ca="1" si="1"/>
        <v>#NUM!</v>
      </c>
      <c r="F18" s="50" t="e">
        <f t="shared" ca="1" si="0"/>
        <v>#NUM!</v>
      </c>
      <c r="G18" s="48"/>
      <c r="H18" s="48"/>
      <c r="I18" s="48"/>
    </row>
    <row r="19" spans="1:9">
      <c r="A19">
        <v>18</v>
      </c>
      <c r="B19" s="48">
        <v>22420</v>
      </c>
      <c r="C19" s="50"/>
      <c r="D19">
        <v>18</v>
      </c>
      <c r="E19" s="50" t="e">
        <f t="shared" ca="1" si="1"/>
        <v>#NUM!</v>
      </c>
      <c r="F19" s="50" t="e">
        <f t="shared" ca="1" si="0"/>
        <v>#NUM!</v>
      </c>
      <c r="G19" s="48"/>
      <c r="H19" s="48"/>
      <c r="I19" s="48"/>
    </row>
    <row r="20" spans="1:9">
      <c r="A20">
        <v>19</v>
      </c>
      <c r="B20" s="48">
        <v>262783</v>
      </c>
      <c r="C20" s="50"/>
      <c r="D20">
        <v>19</v>
      </c>
      <c r="E20" s="50" t="e">
        <f t="shared" ca="1" si="1"/>
        <v>#NUM!</v>
      </c>
      <c r="F20" s="50" t="e">
        <f t="shared" ca="1" si="0"/>
        <v>#NUM!</v>
      </c>
      <c r="G20" s="48"/>
      <c r="H20" s="48"/>
      <c r="I20" s="48"/>
    </row>
    <row r="21" spans="1:9">
      <c r="A21">
        <v>20</v>
      </c>
      <c r="B21" s="48">
        <v>755628</v>
      </c>
      <c r="C21" s="50"/>
      <c r="D21">
        <v>20</v>
      </c>
      <c r="E21" s="50" t="e">
        <f t="shared" ca="1" si="1"/>
        <v>#NUM!</v>
      </c>
      <c r="F21" s="50" t="e">
        <f t="shared" ca="1" si="0"/>
        <v>#NUM!</v>
      </c>
      <c r="G21" s="48"/>
      <c r="H21" s="48"/>
      <c r="I21" s="48"/>
    </row>
    <row r="22" spans="1:9">
      <c r="A22">
        <v>21</v>
      </c>
      <c r="B22" s="48">
        <v>199269</v>
      </c>
      <c r="C22" s="50"/>
      <c r="D22">
        <v>21</v>
      </c>
      <c r="E22" s="50" t="e">
        <f t="shared" ca="1" si="1"/>
        <v>#NUM!</v>
      </c>
      <c r="F22" s="50" t="e">
        <f t="shared" ca="1" si="0"/>
        <v>#NUM!</v>
      </c>
      <c r="G22" s="48"/>
      <c r="H22" s="48"/>
      <c r="I22" s="48"/>
    </row>
    <row r="23" spans="1:9">
      <c r="A23">
        <v>22</v>
      </c>
      <c r="B23" s="48">
        <v>461449</v>
      </c>
      <c r="C23" s="50"/>
      <c r="D23">
        <v>22</v>
      </c>
      <c r="E23" s="50" t="e">
        <f t="shared" ca="1" si="1"/>
        <v>#NUM!</v>
      </c>
      <c r="F23" s="50" t="e">
        <f t="shared" ca="1" si="0"/>
        <v>#NUM!</v>
      </c>
      <c r="G23" s="48"/>
      <c r="H23" s="48"/>
      <c r="I23" s="48"/>
    </row>
    <row r="24" spans="1:9">
      <c r="A24">
        <v>23</v>
      </c>
      <c r="B24" s="48">
        <v>477893</v>
      </c>
      <c r="C24" s="50"/>
      <c r="D24">
        <v>23</v>
      </c>
      <c r="E24" s="50" t="e">
        <f t="shared" ca="1" si="1"/>
        <v>#NUM!</v>
      </c>
      <c r="F24" s="50" t="e">
        <f t="shared" ca="1" si="0"/>
        <v>#NUM!</v>
      </c>
      <c r="G24" s="48"/>
      <c r="H24" s="48"/>
      <c r="I24" s="48"/>
    </row>
    <row r="25" spans="1:9">
      <c r="A25">
        <v>24</v>
      </c>
      <c r="B25" s="48">
        <v>240955</v>
      </c>
      <c r="C25" s="50"/>
      <c r="D25">
        <v>24</v>
      </c>
      <c r="E25" s="50" t="e">
        <f t="shared" ca="1" si="1"/>
        <v>#NUM!</v>
      </c>
      <c r="F25" s="50" t="e">
        <f t="shared" ca="1" si="0"/>
        <v>#NUM!</v>
      </c>
      <c r="G25" s="48"/>
      <c r="H25" s="48"/>
      <c r="I25" s="48"/>
    </row>
    <row r="26" spans="1:9">
      <c r="A26">
        <v>25</v>
      </c>
      <c r="B26" s="48">
        <v>561266</v>
      </c>
      <c r="C26" s="50"/>
      <c r="D26">
        <v>25</v>
      </c>
      <c r="E26" s="50" t="e">
        <f t="shared" ca="1" si="1"/>
        <v>#NUM!</v>
      </c>
      <c r="F26" s="50" t="e">
        <f t="shared" ca="1" si="0"/>
        <v>#NUM!</v>
      </c>
      <c r="G26" s="48"/>
      <c r="H26" s="48"/>
      <c r="I26" s="48"/>
    </row>
    <row r="27" spans="1:9">
      <c r="A27">
        <v>26</v>
      </c>
      <c r="B27" s="48">
        <v>890267</v>
      </c>
      <c r="C27" s="50"/>
      <c r="D27">
        <v>26</v>
      </c>
      <c r="E27" s="50" t="e">
        <f t="shared" ca="1" si="1"/>
        <v>#NUM!</v>
      </c>
      <c r="F27" s="50" t="e">
        <f t="shared" ca="1" si="0"/>
        <v>#NUM!</v>
      </c>
      <c r="G27" s="48"/>
      <c r="H27" s="48"/>
      <c r="I27" s="48"/>
    </row>
    <row r="28" spans="1:9">
      <c r="A28">
        <v>27</v>
      </c>
      <c r="B28" s="48">
        <v>867766</v>
      </c>
      <c r="C28" s="50"/>
      <c r="D28">
        <v>27</v>
      </c>
      <c r="E28" s="50" t="e">
        <f t="shared" ca="1" si="1"/>
        <v>#NUM!</v>
      </c>
      <c r="F28" s="50" t="e">
        <f t="shared" ca="1" si="0"/>
        <v>#NUM!</v>
      </c>
      <c r="G28" s="48"/>
      <c r="H28" s="48"/>
      <c r="I28" s="48"/>
    </row>
    <row r="29" spans="1:9">
      <c r="A29">
        <v>28</v>
      </c>
      <c r="B29" s="48">
        <v>530195</v>
      </c>
      <c r="C29" s="50"/>
      <c r="D29">
        <v>28</v>
      </c>
      <c r="E29" s="50" t="e">
        <f t="shared" ca="1" si="1"/>
        <v>#NUM!</v>
      </c>
      <c r="F29" s="50" t="e">
        <f t="shared" ca="1" si="0"/>
        <v>#NUM!</v>
      </c>
      <c r="G29" s="48"/>
      <c r="H29" s="48"/>
      <c r="I29" s="48"/>
    </row>
    <row r="30" spans="1:9">
      <c r="A30">
        <v>29</v>
      </c>
      <c r="B30" s="48">
        <v>763548</v>
      </c>
      <c r="C30" s="50"/>
      <c r="D30">
        <v>29</v>
      </c>
      <c r="E30" s="50" t="e">
        <f t="shared" ca="1" si="1"/>
        <v>#NUM!</v>
      </c>
      <c r="F30" s="50" t="e">
        <f t="shared" ca="1" si="0"/>
        <v>#NUM!</v>
      </c>
      <c r="G30" s="48"/>
      <c r="H30" s="48"/>
      <c r="I30" s="48"/>
    </row>
    <row r="31" spans="1:9">
      <c r="A31">
        <v>30</v>
      </c>
      <c r="B31" s="48">
        <v>404339</v>
      </c>
      <c r="C31" s="50"/>
      <c r="D31">
        <v>30</v>
      </c>
      <c r="E31" s="50" t="e">
        <f t="shared" ca="1" si="1"/>
        <v>#NUM!</v>
      </c>
      <c r="F31" s="50" t="e">
        <f t="shared" ca="1" si="0"/>
        <v>#NUM!</v>
      </c>
      <c r="G31" s="48"/>
      <c r="H31" s="48"/>
      <c r="I31" s="48"/>
    </row>
    <row r="32" spans="1:9">
      <c r="A32">
        <v>31</v>
      </c>
      <c r="B32" s="48">
        <v>868112</v>
      </c>
      <c r="C32" s="50"/>
      <c r="D32">
        <v>31</v>
      </c>
      <c r="E32" s="50" t="e">
        <f t="shared" ca="1" si="1"/>
        <v>#NUM!</v>
      </c>
      <c r="F32" s="50" t="e">
        <f t="shared" ca="1" si="0"/>
        <v>#NUM!</v>
      </c>
      <c r="G32" s="48"/>
      <c r="H32" s="48"/>
      <c r="I32" s="48"/>
    </row>
    <row r="33" spans="1:9">
      <c r="A33">
        <v>32</v>
      </c>
      <c r="B33" s="48">
        <v>716870</v>
      </c>
      <c r="C33" s="50"/>
      <c r="D33">
        <v>32</v>
      </c>
      <c r="E33" s="50" t="e">
        <f t="shared" ca="1" si="1"/>
        <v>#NUM!</v>
      </c>
      <c r="F33" s="50" t="e">
        <f t="shared" ca="1" si="0"/>
        <v>#NUM!</v>
      </c>
      <c r="G33" s="48"/>
      <c r="H33" s="48"/>
      <c r="I33" s="48"/>
    </row>
    <row r="34" spans="1:9">
      <c r="A34">
        <v>33</v>
      </c>
      <c r="B34" s="48">
        <v>408855</v>
      </c>
      <c r="C34" s="50"/>
      <c r="D34">
        <v>33</v>
      </c>
      <c r="E34" s="50" t="e">
        <f t="shared" ca="1" si="1"/>
        <v>#NUM!</v>
      </c>
      <c r="F34" s="50" t="e">
        <f t="shared" ca="1" si="0"/>
        <v>#NUM!</v>
      </c>
      <c r="G34" s="48"/>
      <c r="H34" s="48"/>
      <c r="I34" s="48"/>
    </row>
    <row r="35" spans="1:9">
      <c r="A35">
        <v>34</v>
      </c>
      <c r="B35" s="48">
        <v>758325</v>
      </c>
      <c r="C35" s="50"/>
      <c r="D35">
        <v>34</v>
      </c>
      <c r="E35" s="50" t="e">
        <f t="shared" ca="1" si="1"/>
        <v>#NUM!</v>
      </c>
      <c r="F35" s="50" t="e">
        <f t="shared" ca="1" si="0"/>
        <v>#NUM!</v>
      </c>
      <c r="G35" s="48"/>
      <c r="H35" s="48"/>
      <c r="I35" s="48"/>
    </row>
    <row r="36" spans="1:9">
      <c r="A36">
        <v>35</v>
      </c>
      <c r="B36" s="48">
        <v>841064</v>
      </c>
      <c r="C36" s="50"/>
      <c r="D36">
        <v>35</v>
      </c>
      <c r="E36" s="50" t="e">
        <f t="shared" ca="1" si="1"/>
        <v>#NUM!</v>
      </c>
      <c r="F36" s="50" t="e">
        <f t="shared" ca="1" si="0"/>
        <v>#NUM!</v>
      </c>
      <c r="G36" s="48"/>
      <c r="H36" s="48"/>
      <c r="I36" s="48"/>
    </row>
    <row r="37" spans="1:9">
      <c r="A37">
        <v>36</v>
      </c>
      <c r="B37" s="48">
        <v>611756</v>
      </c>
      <c r="C37" s="50"/>
      <c r="D37">
        <v>36</v>
      </c>
      <c r="E37" s="50" t="e">
        <f t="shared" ca="1" si="1"/>
        <v>#NUM!</v>
      </c>
      <c r="F37" s="50" t="e">
        <f t="shared" ca="1" si="0"/>
        <v>#NUM!</v>
      </c>
      <c r="G37" s="48"/>
      <c r="H37" s="48"/>
      <c r="I37" s="48"/>
    </row>
    <row r="38" spans="1:9">
      <c r="A38">
        <v>37</v>
      </c>
      <c r="B38" s="48">
        <v>553352</v>
      </c>
      <c r="C38" s="50"/>
      <c r="D38">
        <v>37</v>
      </c>
      <c r="E38" s="50" t="e">
        <f t="shared" ca="1" si="1"/>
        <v>#NUM!</v>
      </c>
      <c r="F38" s="50" t="e">
        <f t="shared" ca="1" si="0"/>
        <v>#NUM!</v>
      </c>
      <c r="G38" s="48"/>
      <c r="H38" s="48"/>
      <c r="I38" s="48"/>
    </row>
    <row r="39" spans="1:9">
      <c r="A39">
        <v>38</v>
      </c>
      <c r="B39" s="48">
        <v>214644</v>
      </c>
      <c r="C39" s="50"/>
      <c r="D39">
        <v>38</v>
      </c>
      <c r="E39" s="50" t="e">
        <f t="shared" ca="1" si="1"/>
        <v>#NUM!</v>
      </c>
      <c r="F39" s="50" t="e">
        <f t="shared" ca="1" si="0"/>
        <v>#NUM!</v>
      </c>
      <c r="G39" s="48"/>
      <c r="H39" s="48"/>
      <c r="I39" s="48"/>
    </row>
    <row r="40" spans="1:9">
      <c r="A40">
        <v>39</v>
      </c>
      <c r="B40" s="48">
        <v>455322</v>
      </c>
      <c r="C40" s="50"/>
      <c r="D40">
        <v>39</v>
      </c>
      <c r="E40" s="50" t="e">
        <f t="shared" ca="1" si="1"/>
        <v>#NUM!</v>
      </c>
      <c r="F40" s="50" t="e">
        <f t="shared" ca="1" si="0"/>
        <v>#NUM!</v>
      </c>
      <c r="G40" s="48"/>
      <c r="H40" s="48"/>
      <c r="I40" s="48"/>
    </row>
    <row r="41" spans="1:9">
      <c r="A41">
        <v>40</v>
      </c>
      <c r="B41" s="48">
        <v>416002</v>
      </c>
      <c r="C41" s="50"/>
      <c r="D41">
        <v>40</v>
      </c>
      <c r="E41" s="50" t="e">
        <f t="shared" ca="1" si="1"/>
        <v>#NUM!</v>
      </c>
      <c r="F41" s="50" t="e">
        <f t="shared" ca="1" si="0"/>
        <v>#NUM!</v>
      </c>
      <c r="G41" s="48"/>
      <c r="H41" s="48"/>
      <c r="I41" s="48"/>
    </row>
    <row r="42" spans="1:9">
      <c r="A42">
        <v>41</v>
      </c>
      <c r="B42" s="48">
        <v>955351</v>
      </c>
      <c r="C42" s="50"/>
      <c r="D42">
        <v>41</v>
      </c>
      <c r="E42" s="50" t="e">
        <f t="shared" ca="1" si="1"/>
        <v>#NUM!</v>
      </c>
      <c r="F42" s="50" t="e">
        <f t="shared" ca="1" si="0"/>
        <v>#NUM!</v>
      </c>
      <c r="G42" s="48"/>
      <c r="H42" s="48"/>
      <c r="I42" s="48"/>
    </row>
    <row r="43" spans="1:9">
      <c r="A43">
        <v>42</v>
      </c>
      <c r="B43" s="48">
        <v>624716</v>
      </c>
      <c r="C43" s="50"/>
      <c r="D43">
        <v>42</v>
      </c>
      <c r="E43" s="50" t="e">
        <f t="shared" ca="1" si="1"/>
        <v>#NUM!</v>
      </c>
      <c r="F43" s="50" t="e">
        <f t="shared" ca="1" si="0"/>
        <v>#NUM!</v>
      </c>
      <c r="G43" s="48"/>
      <c r="H43" s="48"/>
      <c r="I43" s="48"/>
    </row>
    <row r="44" spans="1:9">
      <c r="A44">
        <v>43</v>
      </c>
      <c r="B44" s="48">
        <v>95657</v>
      </c>
      <c r="C44" s="50"/>
      <c r="D44">
        <v>43</v>
      </c>
      <c r="E44" s="50" t="e">
        <f t="shared" ca="1" si="1"/>
        <v>#NUM!</v>
      </c>
      <c r="F44" s="50" t="e">
        <f t="shared" ca="1" si="0"/>
        <v>#NUM!</v>
      </c>
      <c r="G44" s="48"/>
      <c r="H44" s="48"/>
      <c r="I44" s="48"/>
    </row>
    <row r="45" spans="1:9">
      <c r="A45">
        <v>44</v>
      </c>
      <c r="B45" s="48">
        <v>56117</v>
      </c>
      <c r="C45" s="50"/>
      <c r="D45">
        <v>44</v>
      </c>
      <c r="E45" s="50" t="e">
        <f t="shared" ca="1" si="1"/>
        <v>#NUM!</v>
      </c>
      <c r="F45" s="50" t="e">
        <f t="shared" ca="1" si="0"/>
        <v>#NUM!</v>
      </c>
      <c r="G45" s="48"/>
      <c r="H45" s="48"/>
      <c r="I45" s="48"/>
    </row>
    <row r="46" spans="1:9">
      <c r="A46">
        <v>45</v>
      </c>
      <c r="B46" s="48">
        <v>650830</v>
      </c>
      <c r="C46" s="50"/>
      <c r="D46">
        <v>45</v>
      </c>
      <c r="E46" s="50" t="e">
        <f t="shared" ca="1" si="1"/>
        <v>#NUM!</v>
      </c>
      <c r="F46" s="50" t="e">
        <f t="shared" ca="1" si="0"/>
        <v>#NUM!</v>
      </c>
      <c r="G46" s="48"/>
      <c r="H46" s="48"/>
      <c r="I46" s="48"/>
    </row>
    <row r="47" spans="1:9">
      <c r="A47">
        <v>46</v>
      </c>
      <c r="B47" s="48">
        <v>116748</v>
      </c>
      <c r="C47" s="50"/>
      <c r="D47">
        <v>46</v>
      </c>
      <c r="E47" s="50" t="e">
        <f t="shared" ca="1" si="1"/>
        <v>#NUM!</v>
      </c>
      <c r="F47" s="50" t="e">
        <f t="shared" ca="1" si="0"/>
        <v>#NUM!</v>
      </c>
      <c r="G47" s="48"/>
      <c r="H47" s="48"/>
      <c r="I47" s="48"/>
    </row>
    <row r="48" spans="1:9">
      <c r="A48">
        <v>47</v>
      </c>
      <c r="B48" s="48">
        <v>901507</v>
      </c>
      <c r="C48" s="50"/>
      <c r="D48">
        <v>47</v>
      </c>
      <c r="E48" s="50" t="e">
        <f t="shared" ca="1" si="1"/>
        <v>#NUM!</v>
      </c>
      <c r="F48" s="50" t="e">
        <f t="shared" ca="1" si="0"/>
        <v>#NUM!</v>
      </c>
      <c r="G48" s="48"/>
      <c r="H48" s="48"/>
      <c r="I48" s="48"/>
    </row>
    <row r="49" spans="1:9">
      <c r="A49">
        <v>48</v>
      </c>
      <c r="B49" s="48">
        <v>589197</v>
      </c>
      <c r="C49" s="50"/>
      <c r="D49">
        <v>48</v>
      </c>
      <c r="E49" s="50" t="e">
        <f t="shared" ca="1" si="1"/>
        <v>#NUM!</v>
      </c>
      <c r="F49" s="50" t="e">
        <f t="shared" ca="1" si="0"/>
        <v>#NUM!</v>
      </c>
      <c r="G49" s="48"/>
      <c r="H49" s="48"/>
      <c r="I49" s="48"/>
    </row>
    <row r="50" spans="1:9">
      <c r="A50">
        <v>49</v>
      </c>
      <c r="B50" s="48">
        <v>845026</v>
      </c>
      <c r="C50" s="50"/>
      <c r="D50">
        <v>49</v>
      </c>
      <c r="E50" s="50" t="e">
        <f t="shared" ca="1" si="1"/>
        <v>#NUM!</v>
      </c>
      <c r="F50" s="50" t="e">
        <f t="shared" ca="1" si="0"/>
        <v>#NUM!</v>
      </c>
      <c r="G50" s="48"/>
      <c r="H50" s="48"/>
      <c r="I50" s="48"/>
    </row>
    <row r="51" spans="1:9">
      <c r="A51">
        <v>50</v>
      </c>
      <c r="B51" s="48">
        <v>31620</v>
      </c>
      <c r="C51" s="50"/>
      <c r="D51">
        <v>50</v>
      </c>
      <c r="E51" s="50" t="e">
        <f t="shared" ca="1" si="1"/>
        <v>#NUM!</v>
      </c>
      <c r="F51" s="50" t="e">
        <f t="shared" ca="1" si="0"/>
        <v>#NUM!</v>
      </c>
      <c r="G51" s="48"/>
      <c r="H51" s="48"/>
      <c r="I51" s="48"/>
    </row>
    <row r="52" spans="1:9">
      <c r="A52">
        <v>51</v>
      </c>
      <c r="B52" s="48">
        <v>503196</v>
      </c>
      <c r="C52" s="50"/>
      <c r="D52">
        <v>51</v>
      </c>
      <c r="E52" s="50" t="e">
        <f t="shared" ca="1" si="1"/>
        <v>#NUM!</v>
      </c>
      <c r="F52" s="51"/>
      <c r="G52" s="48"/>
      <c r="H52" s="48"/>
      <c r="I52" s="48"/>
    </row>
    <row r="53" spans="1:9">
      <c r="A53">
        <v>52</v>
      </c>
      <c r="B53" s="48">
        <v>839360</v>
      </c>
      <c r="C53" s="50"/>
      <c r="D53">
        <v>52</v>
      </c>
      <c r="E53" s="50" t="e">
        <f t="shared" ca="1" si="1"/>
        <v>#NUM!</v>
      </c>
      <c r="F53" s="51"/>
      <c r="G53" s="48"/>
      <c r="H53" s="48"/>
      <c r="I53" s="48"/>
    </row>
    <row r="54" spans="1:9">
      <c r="A54">
        <v>53</v>
      </c>
      <c r="B54" s="48">
        <v>115874</v>
      </c>
      <c r="C54" s="50"/>
      <c r="D54">
        <v>53</v>
      </c>
      <c r="E54" s="50" t="e">
        <f t="shared" ca="1" si="1"/>
        <v>#NUM!</v>
      </c>
      <c r="F54" s="51"/>
      <c r="G54" s="48"/>
      <c r="H54" s="48"/>
      <c r="I54" s="48"/>
    </row>
    <row r="55" spans="1:9">
      <c r="A55">
        <v>54</v>
      </c>
      <c r="B55" s="48">
        <v>821787</v>
      </c>
      <c r="C55" s="50"/>
      <c r="D55">
        <v>54</v>
      </c>
      <c r="E55" s="50" t="e">
        <f t="shared" ca="1" si="1"/>
        <v>#NUM!</v>
      </c>
      <c r="F55" s="51"/>
      <c r="G55" s="48"/>
      <c r="H55" s="48"/>
      <c r="I55" s="48"/>
    </row>
    <row r="56" spans="1:9">
      <c r="A56">
        <v>55</v>
      </c>
      <c r="B56" s="48">
        <v>327215</v>
      </c>
      <c r="C56" s="50"/>
      <c r="D56">
        <v>55</v>
      </c>
      <c r="E56" s="50" t="e">
        <f t="shared" ca="1" si="1"/>
        <v>#NUM!</v>
      </c>
      <c r="F56" s="51"/>
      <c r="G56" s="48"/>
      <c r="H56" s="48"/>
      <c r="I56" s="48"/>
    </row>
    <row r="57" spans="1:9">
      <c r="A57">
        <v>56</v>
      </c>
      <c r="B57" s="48">
        <v>935594</v>
      </c>
      <c r="C57" s="50"/>
      <c r="D57">
        <v>56</v>
      </c>
      <c r="E57" s="50" t="e">
        <f t="shared" ca="1" si="1"/>
        <v>#NUM!</v>
      </c>
      <c r="F57" s="51"/>
      <c r="G57" s="48"/>
      <c r="H57" s="48"/>
      <c r="I57" s="48"/>
    </row>
    <row r="58" spans="1:9">
      <c r="A58">
        <v>57</v>
      </c>
      <c r="B58" s="48">
        <v>477168</v>
      </c>
      <c r="C58" s="50"/>
      <c r="D58">
        <v>57</v>
      </c>
      <c r="E58" s="50" t="e">
        <f t="shared" ca="1" si="1"/>
        <v>#NUM!</v>
      </c>
      <c r="F58" s="51"/>
      <c r="G58" s="48"/>
      <c r="H58" s="48"/>
      <c r="I58" s="48"/>
    </row>
    <row r="59" spans="1:9">
      <c r="A59">
        <v>58</v>
      </c>
      <c r="B59" s="48">
        <v>510081</v>
      </c>
      <c r="C59" s="50"/>
      <c r="D59">
        <v>58</v>
      </c>
      <c r="E59" s="50" t="e">
        <f t="shared" ca="1" si="1"/>
        <v>#NUM!</v>
      </c>
      <c r="F59" s="51"/>
      <c r="G59" s="48"/>
      <c r="H59" s="48"/>
      <c r="I59" s="48"/>
    </row>
    <row r="60" spans="1:9">
      <c r="A60">
        <v>59</v>
      </c>
      <c r="B60" s="48">
        <v>210797</v>
      </c>
      <c r="C60" s="50"/>
      <c r="D60">
        <v>59</v>
      </c>
      <c r="E60" s="50" t="e">
        <f t="shared" ca="1" si="1"/>
        <v>#NUM!</v>
      </c>
      <c r="F60" s="51"/>
      <c r="G60" s="48"/>
      <c r="H60" s="48"/>
      <c r="I60" s="48"/>
    </row>
    <row r="61" spans="1:9">
      <c r="A61">
        <v>60</v>
      </c>
      <c r="B61" s="48">
        <v>767328</v>
      </c>
      <c r="C61" s="50"/>
      <c r="D61">
        <v>60</v>
      </c>
      <c r="E61" s="50" t="e">
        <f t="shared" ca="1" si="1"/>
        <v>#NUM!</v>
      </c>
      <c r="F61" s="51"/>
      <c r="G61" s="48"/>
      <c r="H61" s="48"/>
      <c r="I61" s="48"/>
    </row>
    <row r="62" spans="1:9">
      <c r="A62">
        <v>61</v>
      </c>
      <c r="B62" s="48">
        <v>109127</v>
      </c>
      <c r="C62" s="50"/>
      <c r="D62">
        <v>61</v>
      </c>
      <c r="E62" s="50" t="e">
        <f t="shared" ca="1" si="1"/>
        <v>#NUM!</v>
      </c>
      <c r="F62" s="51"/>
      <c r="G62" s="48"/>
      <c r="H62" s="48"/>
      <c r="I62" s="48"/>
    </row>
    <row r="63" spans="1:9">
      <c r="A63">
        <v>62</v>
      </c>
      <c r="B63" s="48">
        <v>657623</v>
      </c>
      <c r="C63" s="50"/>
      <c r="D63">
        <v>62</v>
      </c>
      <c r="E63" s="50" t="e">
        <f t="shared" ca="1" si="1"/>
        <v>#NUM!</v>
      </c>
      <c r="F63" s="51"/>
      <c r="G63" s="48"/>
      <c r="H63" s="48"/>
      <c r="I63" s="48"/>
    </row>
    <row r="64" spans="1:9">
      <c r="A64">
        <v>63</v>
      </c>
      <c r="B64" s="48">
        <v>211225</v>
      </c>
      <c r="C64" s="50"/>
      <c r="D64">
        <v>63</v>
      </c>
      <c r="E64" s="50" t="e">
        <f t="shared" ca="1" si="1"/>
        <v>#NUM!</v>
      </c>
      <c r="F64" s="51"/>
      <c r="G64" s="48"/>
      <c r="H64" s="48"/>
      <c r="I64" s="48"/>
    </row>
    <row r="65" spans="1:9">
      <c r="A65">
        <v>64</v>
      </c>
      <c r="B65" s="48">
        <v>3878</v>
      </c>
      <c r="C65" s="50"/>
      <c r="D65">
        <v>64</v>
      </c>
      <c r="E65" s="50" t="e">
        <f t="shared" ca="1" si="1"/>
        <v>#NUM!</v>
      </c>
      <c r="F65" s="51"/>
      <c r="G65" s="48"/>
      <c r="H65" s="48"/>
      <c r="I65" s="48"/>
    </row>
    <row r="66" spans="1:9">
      <c r="A66">
        <v>65</v>
      </c>
      <c r="B66" s="48">
        <v>156274</v>
      </c>
      <c r="C66" s="50"/>
      <c r="D66">
        <v>65</v>
      </c>
      <c r="E66" s="50" t="e">
        <f t="shared" ca="1" si="1"/>
        <v>#NUM!</v>
      </c>
      <c r="F66" s="51"/>
      <c r="G66" s="48"/>
      <c r="H66" s="48"/>
      <c r="I66" s="48"/>
    </row>
    <row r="67" spans="1:9">
      <c r="A67">
        <v>66</v>
      </c>
      <c r="B67" s="48">
        <v>473402</v>
      </c>
      <c r="C67" s="50"/>
      <c r="D67">
        <v>66</v>
      </c>
      <c r="E67" s="50" t="e">
        <f t="shared" ca="1" si="1"/>
        <v>#NUM!</v>
      </c>
      <c r="F67" s="51"/>
      <c r="G67" s="48"/>
      <c r="H67" s="48"/>
      <c r="I67" s="48"/>
    </row>
    <row r="68" spans="1:9">
      <c r="A68">
        <v>67</v>
      </c>
      <c r="B68" s="48">
        <v>718214</v>
      </c>
      <c r="C68" s="50"/>
      <c r="D68">
        <v>67</v>
      </c>
      <c r="E68" s="50" t="e">
        <f t="shared" ref="E68:E131" ca="1" si="2">E67+$I$4</f>
        <v>#NUM!</v>
      </c>
      <c r="F68" s="51"/>
      <c r="G68" s="48"/>
      <c r="H68" s="48"/>
      <c r="I68" s="48"/>
    </row>
    <row r="69" spans="1:9">
      <c r="A69">
        <v>68</v>
      </c>
      <c r="B69" s="48">
        <v>8777</v>
      </c>
      <c r="C69" s="50"/>
      <c r="D69">
        <v>68</v>
      </c>
      <c r="E69" s="50" t="e">
        <f t="shared" ca="1" si="2"/>
        <v>#NUM!</v>
      </c>
      <c r="F69" s="51"/>
      <c r="G69" s="48"/>
      <c r="H69" s="48"/>
      <c r="I69" s="48"/>
    </row>
    <row r="70" spans="1:9">
      <c r="A70">
        <v>69</v>
      </c>
      <c r="B70" s="48">
        <v>488112</v>
      </c>
      <c r="C70" s="50"/>
      <c r="D70">
        <v>69</v>
      </c>
      <c r="E70" s="50" t="e">
        <f t="shared" ca="1" si="2"/>
        <v>#NUM!</v>
      </c>
      <c r="F70" s="51"/>
      <c r="G70" s="48"/>
      <c r="H70" s="48"/>
      <c r="I70" s="48"/>
    </row>
    <row r="71" spans="1:9">
      <c r="A71">
        <v>70</v>
      </c>
      <c r="B71" s="48">
        <v>29356</v>
      </c>
      <c r="C71" s="50"/>
      <c r="D71">
        <v>70</v>
      </c>
      <c r="E71" s="50" t="e">
        <f t="shared" ca="1" si="2"/>
        <v>#NUM!</v>
      </c>
      <c r="F71" s="51"/>
      <c r="G71" s="48"/>
      <c r="H71" s="48"/>
      <c r="I71" s="48"/>
    </row>
    <row r="72" spans="1:9">
      <c r="A72">
        <v>71</v>
      </c>
      <c r="B72" s="48">
        <v>276284</v>
      </c>
      <c r="C72" s="50"/>
      <c r="D72">
        <v>71</v>
      </c>
      <c r="E72" s="50" t="e">
        <f t="shared" ca="1" si="2"/>
        <v>#NUM!</v>
      </c>
      <c r="F72" s="51"/>
      <c r="G72" s="48"/>
      <c r="H72" s="48"/>
      <c r="I72" s="48"/>
    </row>
    <row r="73" spans="1:9">
      <c r="A73">
        <v>72</v>
      </c>
      <c r="B73" s="48">
        <v>142697</v>
      </c>
      <c r="C73" s="50"/>
      <c r="D73">
        <v>72</v>
      </c>
      <c r="E73" s="50" t="e">
        <f t="shared" ca="1" si="2"/>
        <v>#NUM!</v>
      </c>
      <c r="F73" s="51"/>
      <c r="G73" s="48"/>
      <c r="H73" s="48"/>
      <c r="I73" s="48"/>
    </row>
    <row r="74" spans="1:9">
      <c r="A74">
        <v>73</v>
      </c>
      <c r="B74" s="48">
        <v>571684</v>
      </c>
      <c r="C74" s="50"/>
      <c r="D74">
        <v>73</v>
      </c>
      <c r="E74" s="50" t="e">
        <f t="shared" ca="1" si="2"/>
        <v>#NUM!</v>
      </c>
      <c r="F74" s="51"/>
      <c r="G74" s="48"/>
      <c r="H74" s="48"/>
      <c r="I74" s="48"/>
    </row>
    <row r="75" spans="1:9">
      <c r="A75">
        <v>74</v>
      </c>
      <c r="B75" s="48">
        <v>998358</v>
      </c>
      <c r="C75" s="50"/>
      <c r="D75">
        <v>74</v>
      </c>
      <c r="E75" s="50" t="e">
        <f t="shared" ca="1" si="2"/>
        <v>#NUM!</v>
      </c>
      <c r="F75" s="51"/>
      <c r="G75" s="48"/>
      <c r="H75" s="48"/>
      <c r="I75" s="48"/>
    </row>
    <row r="76" spans="1:9">
      <c r="A76">
        <v>75</v>
      </c>
      <c r="B76" s="48">
        <v>644330</v>
      </c>
      <c r="C76" s="50"/>
      <c r="D76">
        <v>75</v>
      </c>
      <c r="E76" s="50" t="e">
        <f t="shared" ca="1" si="2"/>
        <v>#NUM!</v>
      </c>
      <c r="F76" s="51"/>
      <c r="G76" s="48"/>
      <c r="H76" s="48"/>
      <c r="I76" s="48"/>
    </row>
    <row r="77" spans="1:9">
      <c r="A77">
        <v>76</v>
      </c>
      <c r="B77" s="48">
        <v>375958</v>
      </c>
      <c r="C77" s="50"/>
      <c r="D77">
        <v>76</v>
      </c>
      <c r="E77" s="50" t="e">
        <f t="shared" ca="1" si="2"/>
        <v>#NUM!</v>
      </c>
      <c r="F77" s="51"/>
      <c r="G77" s="48"/>
      <c r="H77" s="48"/>
      <c r="I77" s="48"/>
    </row>
    <row r="78" spans="1:9">
      <c r="A78">
        <v>77</v>
      </c>
      <c r="B78" s="48">
        <v>641466</v>
      </c>
      <c r="C78" s="50"/>
      <c r="D78">
        <v>77</v>
      </c>
      <c r="E78" s="50" t="e">
        <f t="shared" ca="1" si="2"/>
        <v>#NUM!</v>
      </c>
      <c r="F78" s="51"/>
      <c r="G78" s="48"/>
      <c r="H78" s="48"/>
      <c r="I78" s="48"/>
    </row>
    <row r="79" spans="1:9">
      <c r="A79">
        <v>78</v>
      </c>
      <c r="B79" s="48">
        <v>58954</v>
      </c>
      <c r="C79" s="50"/>
      <c r="D79">
        <v>78</v>
      </c>
      <c r="E79" s="50" t="e">
        <f t="shared" ca="1" si="2"/>
        <v>#NUM!</v>
      </c>
      <c r="F79" s="51"/>
      <c r="G79" s="48"/>
      <c r="H79" s="48"/>
      <c r="I79" s="48"/>
    </row>
    <row r="80" spans="1:9">
      <c r="A80">
        <v>79</v>
      </c>
      <c r="B80" s="48">
        <v>557248</v>
      </c>
      <c r="C80" s="50"/>
      <c r="D80">
        <v>79</v>
      </c>
      <c r="E80" s="50" t="e">
        <f t="shared" ca="1" si="2"/>
        <v>#NUM!</v>
      </c>
      <c r="F80" s="51"/>
      <c r="G80" s="48"/>
      <c r="H80" s="48"/>
      <c r="I80" s="48"/>
    </row>
    <row r="81" spans="1:9">
      <c r="A81">
        <v>80</v>
      </c>
      <c r="B81" s="48">
        <v>816746</v>
      </c>
      <c r="C81" s="50"/>
      <c r="D81">
        <v>80</v>
      </c>
      <c r="E81" s="50" t="e">
        <f t="shared" ca="1" si="2"/>
        <v>#NUM!</v>
      </c>
      <c r="F81" s="51"/>
      <c r="G81" s="48"/>
      <c r="H81" s="48"/>
      <c r="I81" s="48"/>
    </row>
    <row r="82" spans="1:9">
      <c r="A82">
        <v>81</v>
      </c>
      <c r="B82" s="48">
        <v>774393</v>
      </c>
      <c r="C82" s="50"/>
      <c r="D82">
        <v>81</v>
      </c>
      <c r="E82" s="50" t="e">
        <f t="shared" ca="1" si="2"/>
        <v>#NUM!</v>
      </c>
      <c r="F82" s="51"/>
      <c r="G82" s="48"/>
      <c r="H82" s="48"/>
      <c r="I82" s="48"/>
    </row>
    <row r="83" spans="1:9">
      <c r="A83">
        <v>82</v>
      </c>
      <c r="B83" s="48">
        <v>765630</v>
      </c>
      <c r="C83" s="50"/>
      <c r="D83">
        <v>82</v>
      </c>
      <c r="E83" s="50" t="e">
        <f t="shared" ca="1" si="2"/>
        <v>#NUM!</v>
      </c>
      <c r="F83" s="51"/>
      <c r="G83" s="48"/>
      <c r="H83" s="48"/>
      <c r="I83" s="48"/>
    </row>
    <row r="84" spans="1:9">
      <c r="A84">
        <v>83</v>
      </c>
      <c r="B84" s="48">
        <v>615696</v>
      </c>
      <c r="C84" s="50"/>
      <c r="D84">
        <v>83</v>
      </c>
      <c r="E84" s="50" t="e">
        <f t="shared" ca="1" si="2"/>
        <v>#NUM!</v>
      </c>
      <c r="F84" s="51"/>
      <c r="G84" s="48"/>
      <c r="H84" s="48"/>
      <c r="I84" s="48"/>
    </row>
    <row r="85" spans="1:9">
      <c r="A85">
        <v>84</v>
      </c>
      <c r="B85" s="48">
        <v>321958</v>
      </c>
      <c r="C85" s="50"/>
      <c r="D85">
        <v>84</v>
      </c>
      <c r="E85" s="50" t="e">
        <f t="shared" ca="1" si="2"/>
        <v>#NUM!</v>
      </c>
      <c r="F85" s="51"/>
      <c r="G85" s="48"/>
      <c r="H85" s="48"/>
      <c r="I85" s="48"/>
    </row>
    <row r="86" spans="1:9">
      <c r="A86">
        <v>85</v>
      </c>
      <c r="B86" s="48">
        <v>114391</v>
      </c>
      <c r="C86" s="50"/>
      <c r="D86">
        <v>85</v>
      </c>
      <c r="E86" s="50" t="e">
        <f t="shared" ca="1" si="2"/>
        <v>#NUM!</v>
      </c>
      <c r="F86" s="51"/>
      <c r="G86" s="48"/>
      <c r="H86" s="48"/>
      <c r="I86" s="48"/>
    </row>
    <row r="87" spans="1:9">
      <c r="A87">
        <v>86</v>
      </c>
      <c r="B87" s="48">
        <v>429973</v>
      </c>
      <c r="C87" s="50"/>
      <c r="D87">
        <v>86</v>
      </c>
      <c r="E87" s="50" t="e">
        <f t="shared" ca="1" si="2"/>
        <v>#NUM!</v>
      </c>
      <c r="F87" s="51"/>
      <c r="G87" s="48"/>
      <c r="H87" s="48"/>
      <c r="I87" s="48"/>
    </row>
    <row r="88" spans="1:9">
      <c r="A88">
        <v>87</v>
      </c>
      <c r="B88" s="48">
        <v>684641</v>
      </c>
      <c r="C88" s="50"/>
      <c r="D88">
        <v>87</v>
      </c>
      <c r="E88" s="50" t="e">
        <f t="shared" ca="1" si="2"/>
        <v>#NUM!</v>
      </c>
      <c r="F88" s="51"/>
      <c r="G88" s="48"/>
      <c r="H88" s="48"/>
      <c r="I88" s="48"/>
    </row>
    <row r="89" spans="1:9">
      <c r="A89">
        <v>88</v>
      </c>
      <c r="B89" s="48">
        <v>635384</v>
      </c>
      <c r="C89" s="50"/>
      <c r="D89">
        <v>88</v>
      </c>
      <c r="E89" s="50" t="e">
        <f t="shared" ca="1" si="2"/>
        <v>#NUM!</v>
      </c>
      <c r="F89" s="51"/>
      <c r="G89" s="48"/>
      <c r="H89" s="48"/>
      <c r="I89" s="48"/>
    </row>
    <row r="90" spans="1:9">
      <c r="A90">
        <v>89</v>
      </c>
      <c r="B90" s="48">
        <v>235994</v>
      </c>
      <c r="C90" s="50"/>
      <c r="D90">
        <v>89</v>
      </c>
      <c r="E90" s="50" t="e">
        <f t="shared" ca="1" si="2"/>
        <v>#NUM!</v>
      </c>
      <c r="F90" s="51"/>
      <c r="G90" s="48"/>
      <c r="H90" s="48"/>
      <c r="I90" s="48"/>
    </row>
    <row r="91" spans="1:9">
      <c r="A91">
        <v>90</v>
      </c>
      <c r="B91" s="48">
        <v>620109</v>
      </c>
      <c r="C91" s="50"/>
      <c r="D91">
        <v>90</v>
      </c>
      <c r="E91" s="50" t="e">
        <f t="shared" ca="1" si="2"/>
        <v>#NUM!</v>
      </c>
      <c r="F91" s="51"/>
      <c r="G91" s="48"/>
      <c r="H91" s="48"/>
      <c r="I91" s="48"/>
    </row>
    <row r="92" spans="1:9">
      <c r="A92">
        <v>91</v>
      </c>
      <c r="B92" s="48">
        <v>19788</v>
      </c>
      <c r="C92" s="50"/>
      <c r="D92">
        <v>91</v>
      </c>
      <c r="E92" s="50" t="e">
        <f t="shared" ca="1" si="2"/>
        <v>#NUM!</v>
      </c>
      <c r="F92" s="51"/>
      <c r="G92" s="48"/>
      <c r="H92" s="48"/>
      <c r="I92" s="48"/>
    </row>
    <row r="93" spans="1:9">
      <c r="A93">
        <v>92</v>
      </c>
      <c r="B93" s="48">
        <v>596078</v>
      </c>
      <c r="C93" s="50"/>
      <c r="D93">
        <v>92</v>
      </c>
      <c r="E93" s="50" t="e">
        <f t="shared" ca="1" si="2"/>
        <v>#NUM!</v>
      </c>
      <c r="F93" s="51"/>
      <c r="G93" s="48"/>
      <c r="H93" s="48"/>
      <c r="I93" s="48"/>
    </row>
    <row r="94" spans="1:9">
      <c r="A94">
        <v>93</v>
      </c>
      <c r="B94" s="48">
        <v>649583</v>
      </c>
      <c r="C94" s="50"/>
      <c r="D94">
        <v>93</v>
      </c>
      <c r="E94" s="50" t="e">
        <f t="shared" ca="1" si="2"/>
        <v>#NUM!</v>
      </c>
      <c r="F94" s="51"/>
      <c r="G94" s="48"/>
      <c r="H94" s="48"/>
      <c r="I94" s="48"/>
    </row>
    <row r="95" spans="1:9">
      <c r="A95">
        <v>94</v>
      </c>
      <c r="B95" s="48">
        <v>461693</v>
      </c>
      <c r="C95" s="50"/>
      <c r="D95">
        <v>94</v>
      </c>
      <c r="E95" s="50" t="e">
        <f t="shared" ca="1" si="2"/>
        <v>#NUM!</v>
      </c>
      <c r="F95" s="51"/>
      <c r="G95" s="48"/>
      <c r="H95" s="48"/>
      <c r="I95" s="48"/>
    </row>
    <row r="96" spans="1:9">
      <c r="A96">
        <v>95</v>
      </c>
      <c r="B96" s="48">
        <v>16313</v>
      </c>
      <c r="C96" s="50"/>
      <c r="D96">
        <v>95</v>
      </c>
      <c r="E96" s="50" t="e">
        <f t="shared" ca="1" si="2"/>
        <v>#NUM!</v>
      </c>
      <c r="F96" s="51"/>
      <c r="G96" s="48"/>
      <c r="H96" s="48"/>
      <c r="I96" s="48"/>
    </row>
    <row r="97" spans="1:9">
      <c r="A97">
        <v>96</v>
      </c>
      <c r="B97" s="48">
        <v>874198</v>
      </c>
      <c r="C97" s="50"/>
      <c r="D97">
        <v>96</v>
      </c>
      <c r="E97" s="50" t="e">
        <f t="shared" ca="1" si="2"/>
        <v>#NUM!</v>
      </c>
      <c r="F97" s="51"/>
      <c r="G97" s="48"/>
      <c r="H97" s="48"/>
      <c r="I97" s="48"/>
    </row>
    <row r="98" spans="1:9">
      <c r="A98">
        <v>97</v>
      </c>
      <c r="B98" s="48">
        <v>526139</v>
      </c>
      <c r="C98" s="50"/>
      <c r="D98">
        <v>97</v>
      </c>
      <c r="E98" s="50" t="e">
        <f t="shared" ca="1" si="2"/>
        <v>#NUM!</v>
      </c>
      <c r="F98" s="51"/>
      <c r="G98" s="48"/>
      <c r="H98" s="48"/>
      <c r="I98" s="48"/>
    </row>
    <row r="99" spans="1:9">
      <c r="A99">
        <v>98</v>
      </c>
      <c r="B99" s="48">
        <v>114482</v>
      </c>
      <c r="C99" s="50"/>
      <c r="D99">
        <v>98</v>
      </c>
      <c r="E99" s="50" t="e">
        <f t="shared" ca="1" si="2"/>
        <v>#NUM!</v>
      </c>
      <c r="F99" s="51"/>
      <c r="G99" s="48"/>
      <c r="H99" s="48"/>
      <c r="I99" s="48"/>
    </row>
    <row r="100" spans="1:9">
      <c r="A100">
        <v>99</v>
      </c>
      <c r="B100" s="48">
        <v>449798</v>
      </c>
      <c r="C100" s="50"/>
      <c r="D100">
        <v>99</v>
      </c>
      <c r="E100" s="50" t="e">
        <f t="shared" ca="1" si="2"/>
        <v>#NUM!</v>
      </c>
      <c r="F100" s="51"/>
      <c r="G100" s="48"/>
      <c r="H100" s="48"/>
      <c r="I100" s="48"/>
    </row>
    <row r="101" spans="1:9">
      <c r="A101">
        <v>100</v>
      </c>
      <c r="B101" s="48">
        <v>438838</v>
      </c>
      <c r="C101" s="50"/>
      <c r="D101">
        <v>100</v>
      </c>
      <c r="E101" s="50" t="e">
        <f t="shared" ca="1" si="2"/>
        <v>#NUM!</v>
      </c>
      <c r="F101" s="51"/>
      <c r="G101" s="48"/>
      <c r="H101" s="48"/>
      <c r="I101" s="48"/>
    </row>
    <row r="102" spans="1:9">
      <c r="A102">
        <v>101</v>
      </c>
      <c r="B102" s="48">
        <v>625105</v>
      </c>
      <c r="C102" s="50"/>
      <c r="D102">
        <v>101</v>
      </c>
      <c r="E102" s="50" t="e">
        <f t="shared" ca="1" si="2"/>
        <v>#NUM!</v>
      </c>
      <c r="F102" s="51"/>
      <c r="G102" s="48"/>
      <c r="H102" s="48"/>
      <c r="I102" s="48"/>
    </row>
    <row r="103" spans="1:9">
      <c r="A103">
        <v>102</v>
      </c>
      <c r="B103" s="48">
        <v>297320</v>
      </c>
      <c r="C103" s="50"/>
      <c r="D103">
        <v>102</v>
      </c>
      <c r="E103" s="50" t="e">
        <f t="shared" ca="1" si="2"/>
        <v>#NUM!</v>
      </c>
      <c r="F103" s="51"/>
      <c r="G103" s="48"/>
      <c r="H103" s="48"/>
      <c r="I103" s="48"/>
    </row>
    <row r="104" spans="1:9">
      <c r="A104">
        <v>103</v>
      </c>
      <c r="B104" s="48">
        <v>580359</v>
      </c>
      <c r="C104" s="50"/>
      <c r="D104">
        <v>103</v>
      </c>
      <c r="E104" s="50" t="e">
        <f t="shared" ca="1" si="2"/>
        <v>#NUM!</v>
      </c>
      <c r="F104" s="51"/>
      <c r="G104" s="48"/>
      <c r="H104" s="48"/>
      <c r="I104" s="48"/>
    </row>
    <row r="105" spans="1:9">
      <c r="A105">
        <v>104</v>
      </c>
      <c r="B105" s="48">
        <v>754273</v>
      </c>
      <c r="C105" s="50"/>
      <c r="D105">
        <v>104</v>
      </c>
      <c r="E105" s="50" t="e">
        <f t="shared" ca="1" si="2"/>
        <v>#NUM!</v>
      </c>
      <c r="F105" s="51"/>
      <c r="G105" s="48"/>
      <c r="H105" s="48"/>
      <c r="I105" s="48"/>
    </row>
    <row r="106" spans="1:9">
      <c r="A106">
        <v>105</v>
      </c>
      <c r="B106" s="48">
        <v>566634</v>
      </c>
      <c r="C106" s="50"/>
      <c r="D106">
        <v>105</v>
      </c>
      <c r="E106" s="50" t="e">
        <f t="shared" ca="1" si="2"/>
        <v>#NUM!</v>
      </c>
      <c r="F106" s="51"/>
      <c r="G106" s="48"/>
      <c r="H106" s="48"/>
      <c r="I106" s="48"/>
    </row>
    <row r="107" spans="1:9">
      <c r="A107">
        <v>106</v>
      </c>
      <c r="B107" s="48">
        <v>360472</v>
      </c>
      <c r="C107" s="50"/>
      <c r="D107">
        <v>106</v>
      </c>
      <c r="E107" s="50" t="e">
        <f t="shared" ca="1" si="2"/>
        <v>#NUM!</v>
      </c>
      <c r="F107" s="51"/>
      <c r="G107" s="48"/>
      <c r="H107" s="48"/>
      <c r="I107" s="48"/>
    </row>
    <row r="108" spans="1:9">
      <c r="A108">
        <v>107</v>
      </c>
      <c r="B108" s="48">
        <v>211911</v>
      </c>
      <c r="C108" s="50"/>
      <c r="D108">
        <v>107</v>
      </c>
      <c r="E108" s="50" t="e">
        <f t="shared" ca="1" si="2"/>
        <v>#NUM!</v>
      </c>
      <c r="F108" s="51"/>
      <c r="G108" s="48"/>
      <c r="H108" s="48"/>
      <c r="I108" s="48"/>
    </row>
    <row r="109" spans="1:9">
      <c r="A109">
        <v>108</v>
      </c>
      <c r="B109" s="48">
        <v>869004</v>
      </c>
      <c r="C109" s="50"/>
      <c r="D109">
        <v>108</v>
      </c>
      <c r="E109" s="50" t="e">
        <f t="shared" ca="1" si="2"/>
        <v>#NUM!</v>
      </c>
      <c r="F109" s="51"/>
      <c r="G109" s="48"/>
      <c r="H109" s="48"/>
      <c r="I109" s="48"/>
    </row>
    <row r="110" spans="1:9">
      <c r="A110">
        <v>109</v>
      </c>
      <c r="B110" s="48">
        <v>512289</v>
      </c>
      <c r="C110" s="50"/>
      <c r="D110">
        <v>109</v>
      </c>
      <c r="E110" s="50" t="e">
        <f t="shared" ca="1" si="2"/>
        <v>#NUM!</v>
      </c>
      <c r="F110" s="51"/>
      <c r="G110" s="48"/>
      <c r="H110" s="48"/>
      <c r="I110" s="48"/>
    </row>
    <row r="111" spans="1:9">
      <c r="A111">
        <v>110</v>
      </c>
      <c r="B111" s="48">
        <v>616580</v>
      </c>
      <c r="C111" s="50"/>
      <c r="D111">
        <v>110</v>
      </c>
      <c r="E111" s="50" t="e">
        <f t="shared" ca="1" si="2"/>
        <v>#NUM!</v>
      </c>
      <c r="F111" s="51"/>
      <c r="G111" s="48"/>
      <c r="H111" s="48"/>
      <c r="I111" s="48"/>
    </row>
    <row r="112" spans="1:9">
      <c r="A112">
        <v>111</v>
      </c>
      <c r="B112" s="48">
        <v>236048</v>
      </c>
      <c r="C112" s="50"/>
      <c r="D112">
        <v>111</v>
      </c>
      <c r="E112" s="50" t="e">
        <f t="shared" ca="1" si="2"/>
        <v>#NUM!</v>
      </c>
      <c r="F112" s="51"/>
      <c r="G112" s="48"/>
      <c r="H112" s="48"/>
      <c r="I112" s="48"/>
    </row>
    <row r="113" spans="1:9">
      <c r="A113">
        <v>112</v>
      </c>
      <c r="B113" s="48">
        <v>665158</v>
      </c>
      <c r="C113" s="50"/>
      <c r="D113">
        <v>112</v>
      </c>
      <c r="E113" s="50" t="e">
        <f t="shared" ca="1" si="2"/>
        <v>#NUM!</v>
      </c>
      <c r="F113" s="51"/>
      <c r="G113" s="48"/>
      <c r="H113" s="48"/>
      <c r="I113" s="48"/>
    </row>
    <row r="114" spans="1:9">
      <c r="A114">
        <v>113</v>
      </c>
      <c r="B114" s="48">
        <v>743800</v>
      </c>
      <c r="C114" s="50"/>
      <c r="D114">
        <v>113</v>
      </c>
      <c r="E114" s="50" t="e">
        <f t="shared" ca="1" si="2"/>
        <v>#NUM!</v>
      </c>
      <c r="F114" s="51"/>
      <c r="G114" s="48"/>
      <c r="H114" s="48"/>
      <c r="I114" s="48"/>
    </row>
    <row r="115" spans="1:9">
      <c r="A115">
        <v>114</v>
      </c>
      <c r="B115" s="48">
        <v>815328</v>
      </c>
      <c r="C115" s="50"/>
      <c r="D115">
        <v>114</v>
      </c>
      <c r="E115" s="50" t="e">
        <f t="shared" ca="1" si="2"/>
        <v>#NUM!</v>
      </c>
      <c r="F115" s="51"/>
      <c r="G115" s="48"/>
      <c r="H115" s="48"/>
      <c r="I115" s="48"/>
    </row>
    <row r="116" spans="1:9">
      <c r="A116">
        <v>115</v>
      </c>
      <c r="B116" s="48">
        <v>876675</v>
      </c>
      <c r="C116" s="50"/>
      <c r="D116">
        <v>115</v>
      </c>
      <c r="E116" s="50" t="e">
        <f t="shared" ca="1" si="2"/>
        <v>#NUM!</v>
      </c>
      <c r="F116" s="51"/>
      <c r="G116" s="48"/>
      <c r="H116" s="48"/>
      <c r="I116" s="48"/>
    </row>
    <row r="117" spans="1:9">
      <c r="A117">
        <v>116</v>
      </c>
      <c r="B117" s="48">
        <v>173945</v>
      </c>
      <c r="C117" s="50"/>
      <c r="D117">
        <v>116</v>
      </c>
      <c r="E117" s="50" t="e">
        <f t="shared" ca="1" si="2"/>
        <v>#NUM!</v>
      </c>
      <c r="F117" s="51"/>
      <c r="G117" s="48"/>
      <c r="H117" s="48"/>
      <c r="I117" s="48"/>
    </row>
    <row r="118" spans="1:9">
      <c r="A118">
        <v>117</v>
      </c>
      <c r="B118" s="48">
        <v>658860</v>
      </c>
      <c r="C118" s="50"/>
      <c r="D118">
        <v>117</v>
      </c>
      <c r="E118" s="50" t="e">
        <f t="shared" ca="1" si="2"/>
        <v>#NUM!</v>
      </c>
      <c r="F118" s="51"/>
      <c r="G118" s="48"/>
      <c r="H118" s="48"/>
      <c r="I118" s="48"/>
    </row>
    <row r="119" spans="1:9">
      <c r="A119">
        <v>118</v>
      </c>
      <c r="B119" s="48">
        <v>138315</v>
      </c>
      <c r="C119" s="50"/>
      <c r="D119">
        <v>118</v>
      </c>
      <c r="E119" s="50" t="e">
        <f t="shared" ca="1" si="2"/>
        <v>#NUM!</v>
      </c>
      <c r="F119" s="51"/>
      <c r="G119" s="48"/>
      <c r="H119" s="48"/>
      <c r="I119" s="48"/>
    </row>
    <row r="120" spans="1:9">
      <c r="A120">
        <v>119</v>
      </c>
      <c r="B120" s="48">
        <v>576638</v>
      </c>
      <c r="C120" s="50"/>
      <c r="D120">
        <v>119</v>
      </c>
      <c r="E120" s="50" t="e">
        <f t="shared" ca="1" si="2"/>
        <v>#NUM!</v>
      </c>
      <c r="F120" s="51"/>
      <c r="G120" s="48"/>
      <c r="H120" s="48"/>
      <c r="I120" s="48"/>
    </row>
    <row r="121" spans="1:9">
      <c r="A121">
        <v>120</v>
      </c>
      <c r="B121" s="48">
        <v>805207</v>
      </c>
      <c r="C121" s="50"/>
      <c r="D121">
        <v>120</v>
      </c>
      <c r="E121" s="50" t="e">
        <f t="shared" ca="1" si="2"/>
        <v>#NUM!</v>
      </c>
      <c r="F121" s="51"/>
      <c r="G121" s="48"/>
      <c r="H121" s="48"/>
      <c r="I121" s="48"/>
    </row>
    <row r="122" spans="1:9">
      <c r="A122">
        <v>121</v>
      </c>
      <c r="B122" s="48">
        <v>907970</v>
      </c>
      <c r="C122" s="50"/>
      <c r="D122">
        <v>121</v>
      </c>
      <c r="E122" s="50" t="e">
        <f t="shared" ca="1" si="2"/>
        <v>#NUM!</v>
      </c>
      <c r="F122" s="51"/>
      <c r="G122" s="48"/>
      <c r="H122" s="48"/>
      <c r="I122" s="48"/>
    </row>
    <row r="123" spans="1:9">
      <c r="A123">
        <v>122</v>
      </c>
      <c r="B123" s="48">
        <v>994550</v>
      </c>
      <c r="C123" s="50"/>
      <c r="D123">
        <v>122</v>
      </c>
      <c r="E123" s="50" t="e">
        <f t="shared" ca="1" si="2"/>
        <v>#NUM!</v>
      </c>
      <c r="F123" s="51"/>
      <c r="G123" s="48"/>
      <c r="H123" s="48"/>
      <c r="I123" s="48"/>
    </row>
    <row r="124" spans="1:9">
      <c r="A124">
        <f>A123+1</f>
        <v>123</v>
      </c>
      <c r="B124" s="48">
        <v>983298</v>
      </c>
      <c r="C124" s="50"/>
      <c r="D124">
        <f>D123+1</f>
        <v>123</v>
      </c>
      <c r="E124" s="50" t="e">
        <f t="shared" ca="1" si="2"/>
        <v>#NUM!</v>
      </c>
      <c r="F124" s="51"/>
      <c r="G124" s="48"/>
      <c r="H124" s="48"/>
      <c r="I124" s="48"/>
    </row>
    <row r="125" spans="1:9">
      <c r="A125">
        <v>124</v>
      </c>
      <c r="B125" s="48">
        <v>573760</v>
      </c>
      <c r="C125" s="50"/>
      <c r="D125">
        <v>124</v>
      </c>
      <c r="E125" s="50" t="e">
        <f t="shared" ca="1" si="2"/>
        <v>#NUM!</v>
      </c>
      <c r="F125" s="51"/>
      <c r="G125" s="48"/>
      <c r="H125" s="48"/>
      <c r="I125" s="48"/>
    </row>
    <row r="126" spans="1:9">
      <c r="A126">
        <v>125</v>
      </c>
      <c r="B126" s="48">
        <v>854567</v>
      </c>
      <c r="C126" s="50"/>
      <c r="D126">
        <v>125</v>
      </c>
      <c r="E126" s="50" t="e">
        <f t="shared" ca="1" si="2"/>
        <v>#NUM!</v>
      </c>
      <c r="F126" s="51"/>
      <c r="G126" s="48"/>
      <c r="H126" s="48"/>
      <c r="I126" s="48"/>
    </row>
    <row r="127" spans="1:9">
      <c r="A127">
        <v>126</v>
      </c>
      <c r="B127" s="48">
        <v>743124</v>
      </c>
      <c r="C127" s="50"/>
      <c r="D127">
        <v>126</v>
      </c>
      <c r="E127" s="50" t="e">
        <f t="shared" ca="1" si="2"/>
        <v>#NUM!</v>
      </c>
      <c r="F127" s="51"/>
      <c r="G127" s="48"/>
      <c r="H127" s="48"/>
      <c r="I127" s="48"/>
    </row>
    <row r="128" spans="1:9">
      <c r="A128">
        <v>127</v>
      </c>
      <c r="B128" s="48">
        <v>4883</v>
      </c>
      <c r="C128" s="50"/>
      <c r="D128">
        <v>127</v>
      </c>
      <c r="E128" s="50" t="e">
        <f t="shared" ca="1" si="2"/>
        <v>#NUM!</v>
      </c>
      <c r="F128" s="51"/>
      <c r="G128" s="48"/>
      <c r="H128" s="48"/>
      <c r="I128" s="48"/>
    </row>
    <row r="129" spans="1:9">
      <c r="A129">
        <v>128</v>
      </c>
      <c r="B129" s="48">
        <v>500809</v>
      </c>
      <c r="C129" s="50"/>
      <c r="D129">
        <v>128</v>
      </c>
      <c r="E129" s="50" t="e">
        <f t="shared" ca="1" si="2"/>
        <v>#NUM!</v>
      </c>
      <c r="F129" s="51"/>
      <c r="G129" s="48"/>
      <c r="H129" s="48"/>
      <c r="I129" s="48"/>
    </row>
    <row r="130" spans="1:9">
      <c r="A130">
        <v>129</v>
      </c>
      <c r="B130" s="48">
        <v>612271</v>
      </c>
      <c r="C130" s="50"/>
      <c r="D130">
        <v>129</v>
      </c>
      <c r="E130" s="50" t="e">
        <f t="shared" ca="1" si="2"/>
        <v>#NUM!</v>
      </c>
      <c r="F130" s="51"/>
      <c r="G130" s="48"/>
      <c r="H130" s="48"/>
      <c r="I130" s="48"/>
    </row>
    <row r="131" spans="1:9">
      <c r="A131">
        <v>130</v>
      </c>
      <c r="B131" s="48">
        <v>109121</v>
      </c>
      <c r="C131" s="50"/>
      <c r="D131">
        <v>130</v>
      </c>
      <c r="E131" s="50" t="e">
        <f t="shared" ca="1" si="2"/>
        <v>#NUM!</v>
      </c>
      <c r="F131" s="51"/>
      <c r="G131" s="48"/>
      <c r="H131" s="48"/>
      <c r="I131" s="48"/>
    </row>
    <row r="132" spans="1:9">
      <c r="A132">
        <v>131</v>
      </c>
      <c r="B132" s="48">
        <v>44843</v>
      </c>
      <c r="C132" s="50"/>
      <c r="D132">
        <v>131</v>
      </c>
      <c r="E132" s="50" t="e">
        <f t="shared" ref="E132:E195" ca="1" si="3">E131+$I$4</f>
        <v>#NUM!</v>
      </c>
      <c r="F132" s="51"/>
      <c r="G132" s="48"/>
      <c r="H132" s="48"/>
      <c r="I132" s="48"/>
    </row>
    <row r="133" spans="1:9">
      <c r="A133">
        <v>132</v>
      </c>
      <c r="B133" s="48">
        <v>21656</v>
      </c>
      <c r="C133" s="50"/>
      <c r="D133">
        <v>132</v>
      </c>
      <c r="E133" s="50" t="e">
        <f t="shared" ca="1" si="3"/>
        <v>#NUM!</v>
      </c>
      <c r="F133" s="51"/>
      <c r="G133" s="48"/>
      <c r="H133" s="48"/>
      <c r="I133" s="48"/>
    </row>
    <row r="134" spans="1:9">
      <c r="A134">
        <v>133</v>
      </c>
      <c r="B134" s="48">
        <v>94784</v>
      </c>
      <c r="C134" s="50"/>
      <c r="D134">
        <v>133</v>
      </c>
      <c r="E134" s="50" t="e">
        <f t="shared" ca="1" si="3"/>
        <v>#NUM!</v>
      </c>
      <c r="F134" s="51"/>
      <c r="G134" s="48"/>
      <c r="H134" s="48"/>
      <c r="I134" s="48"/>
    </row>
    <row r="135" spans="1:9">
      <c r="A135">
        <v>134</v>
      </c>
      <c r="B135" s="48">
        <v>445735</v>
      </c>
      <c r="C135" s="50"/>
      <c r="D135">
        <v>134</v>
      </c>
      <c r="E135" s="50" t="e">
        <f t="shared" ca="1" si="3"/>
        <v>#NUM!</v>
      </c>
      <c r="F135" s="51"/>
      <c r="G135" s="48"/>
      <c r="H135" s="48"/>
      <c r="I135" s="48"/>
    </row>
    <row r="136" spans="1:9">
      <c r="A136">
        <v>135</v>
      </c>
      <c r="B136" s="48">
        <v>666111</v>
      </c>
      <c r="C136" s="50"/>
      <c r="D136">
        <v>135</v>
      </c>
      <c r="E136" s="50" t="e">
        <f t="shared" ca="1" si="3"/>
        <v>#NUM!</v>
      </c>
      <c r="F136" s="51"/>
      <c r="G136" s="48"/>
      <c r="H136" s="48"/>
      <c r="I136" s="48"/>
    </row>
    <row r="137" spans="1:9">
      <c r="A137">
        <v>136</v>
      </c>
      <c r="B137" s="48">
        <v>584183</v>
      </c>
      <c r="C137" s="50"/>
      <c r="D137">
        <v>136</v>
      </c>
      <c r="E137" s="50" t="e">
        <f t="shared" ca="1" si="3"/>
        <v>#NUM!</v>
      </c>
      <c r="F137" s="51"/>
      <c r="G137" s="48"/>
      <c r="H137" s="48"/>
      <c r="I137" s="48"/>
    </row>
    <row r="138" spans="1:9">
      <c r="A138">
        <v>137</v>
      </c>
      <c r="B138" s="48">
        <v>996750</v>
      </c>
      <c r="C138" s="50"/>
      <c r="D138">
        <v>137</v>
      </c>
      <c r="E138" s="50" t="e">
        <f t="shared" ca="1" si="3"/>
        <v>#NUM!</v>
      </c>
      <c r="F138" s="51"/>
      <c r="G138" s="48"/>
      <c r="H138" s="48"/>
      <c r="I138" s="48"/>
    </row>
    <row r="139" spans="1:9">
      <c r="A139">
        <v>138</v>
      </c>
      <c r="B139" s="48">
        <v>368200</v>
      </c>
      <c r="C139" s="50"/>
      <c r="D139">
        <v>138</v>
      </c>
      <c r="E139" s="50" t="e">
        <f t="shared" ca="1" si="3"/>
        <v>#NUM!</v>
      </c>
      <c r="F139" s="51"/>
      <c r="G139" s="48"/>
      <c r="H139" s="48"/>
      <c r="I139" s="48"/>
    </row>
    <row r="140" spans="1:9">
      <c r="A140">
        <v>139</v>
      </c>
      <c r="B140" s="48">
        <v>126692</v>
      </c>
      <c r="C140" s="50"/>
      <c r="D140">
        <v>139</v>
      </c>
      <c r="E140" s="50" t="e">
        <f t="shared" ca="1" si="3"/>
        <v>#NUM!</v>
      </c>
      <c r="F140" s="51"/>
      <c r="G140" s="48"/>
      <c r="H140" s="48"/>
      <c r="I140" s="48"/>
    </row>
    <row r="141" spans="1:9">
      <c r="A141">
        <v>140</v>
      </c>
      <c r="B141" s="48">
        <v>898385</v>
      </c>
      <c r="C141" s="50"/>
      <c r="D141">
        <v>140</v>
      </c>
      <c r="E141" s="50" t="e">
        <f t="shared" ca="1" si="3"/>
        <v>#NUM!</v>
      </c>
      <c r="F141" s="51"/>
      <c r="G141" s="48"/>
      <c r="H141" s="48"/>
      <c r="I141" s="48"/>
    </row>
    <row r="142" spans="1:9">
      <c r="A142">
        <v>141</v>
      </c>
      <c r="B142" s="48">
        <v>265223</v>
      </c>
      <c r="C142" s="50"/>
      <c r="D142">
        <v>141</v>
      </c>
      <c r="E142" s="50" t="e">
        <f t="shared" ca="1" si="3"/>
        <v>#NUM!</v>
      </c>
      <c r="F142" s="51"/>
      <c r="G142" s="48"/>
      <c r="H142" s="48"/>
      <c r="I142" s="48"/>
    </row>
    <row r="143" spans="1:9">
      <c r="A143">
        <v>142</v>
      </c>
      <c r="B143" s="48">
        <v>280357</v>
      </c>
      <c r="C143" s="50"/>
      <c r="D143">
        <v>142</v>
      </c>
      <c r="E143" s="50" t="e">
        <f t="shared" ca="1" si="3"/>
        <v>#NUM!</v>
      </c>
      <c r="F143" s="51"/>
      <c r="G143" s="48"/>
      <c r="H143" s="48"/>
      <c r="I143" s="48"/>
    </row>
    <row r="144" spans="1:9">
      <c r="A144">
        <v>143</v>
      </c>
      <c r="B144" s="48">
        <v>314739</v>
      </c>
      <c r="C144" s="50"/>
      <c r="D144">
        <v>143</v>
      </c>
      <c r="E144" s="50" t="e">
        <f t="shared" ca="1" si="3"/>
        <v>#NUM!</v>
      </c>
      <c r="F144" s="51"/>
      <c r="G144" s="48"/>
      <c r="H144" s="48"/>
      <c r="I144" s="48"/>
    </row>
    <row r="145" spans="1:9">
      <c r="A145">
        <v>144</v>
      </c>
      <c r="B145" s="48">
        <v>557514</v>
      </c>
      <c r="C145" s="50"/>
      <c r="D145">
        <v>144</v>
      </c>
      <c r="E145" s="50" t="e">
        <f t="shared" ca="1" si="3"/>
        <v>#NUM!</v>
      </c>
      <c r="F145" s="51"/>
      <c r="G145" s="48"/>
      <c r="H145" s="48"/>
      <c r="I145" s="48"/>
    </row>
    <row r="146" spans="1:9">
      <c r="A146">
        <v>145</v>
      </c>
      <c r="B146" s="48">
        <v>707452</v>
      </c>
      <c r="C146" s="50"/>
      <c r="D146">
        <v>145</v>
      </c>
      <c r="E146" s="50" t="e">
        <f t="shared" ca="1" si="3"/>
        <v>#NUM!</v>
      </c>
      <c r="F146" s="51"/>
      <c r="G146" s="48"/>
      <c r="H146" s="48"/>
      <c r="I146" s="48"/>
    </row>
    <row r="147" spans="1:9">
      <c r="A147">
        <v>146</v>
      </c>
      <c r="B147" s="48">
        <v>919554</v>
      </c>
      <c r="C147" s="50"/>
      <c r="D147">
        <v>146</v>
      </c>
      <c r="E147" s="50" t="e">
        <f t="shared" ca="1" si="3"/>
        <v>#NUM!</v>
      </c>
      <c r="F147" s="51"/>
      <c r="G147" s="48"/>
      <c r="H147" s="48"/>
      <c r="I147" s="48"/>
    </row>
    <row r="148" spans="1:9">
      <c r="A148">
        <v>147</v>
      </c>
      <c r="B148" s="48">
        <v>719644</v>
      </c>
      <c r="C148" s="50"/>
      <c r="D148">
        <v>147</v>
      </c>
      <c r="E148" s="50" t="e">
        <f t="shared" ca="1" si="3"/>
        <v>#NUM!</v>
      </c>
      <c r="F148" s="51"/>
      <c r="G148" s="48"/>
      <c r="H148" s="48"/>
      <c r="I148" s="48"/>
    </row>
    <row r="149" spans="1:9">
      <c r="A149">
        <v>148</v>
      </c>
      <c r="B149" s="48">
        <v>81254</v>
      </c>
      <c r="C149" s="50"/>
      <c r="D149">
        <v>148</v>
      </c>
      <c r="E149" s="50" t="e">
        <f t="shared" ca="1" si="3"/>
        <v>#NUM!</v>
      </c>
      <c r="F149" s="51"/>
      <c r="G149" s="48"/>
      <c r="H149" s="48"/>
      <c r="I149" s="48"/>
    </row>
    <row r="150" spans="1:9">
      <c r="A150">
        <v>149</v>
      </c>
      <c r="B150" s="48">
        <v>265036</v>
      </c>
      <c r="C150" s="50"/>
      <c r="D150">
        <v>149</v>
      </c>
      <c r="E150" s="50" t="e">
        <f t="shared" ca="1" si="3"/>
        <v>#NUM!</v>
      </c>
      <c r="F150" s="51"/>
      <c r="G150" s="48"/>
      <c r="H150" s="48"/>
      <c r="I150" s="48"/>
    </row>
    <row r="151" spans="1:9">
      <c r="A151">
        <v>150</v>
      </c>
      <c r="B151" s="48">
        <v>75252</v>
      </c>
      <c r="C151" s="50"/>
      <c r="D151">
        <v>150</v>
      </c>
      <c r="E151" s="50" t="e">
        <f t="shared" ca="1" si="3"/>
        <v>#NUM!</v>
      </c>
      <c r="F151" s="51"/>
      <c r="G151" s="48"/>
      <c r="H151" s="48"/>
      <c r="I151" s="48"/>
    </row>
    <row r="152" spans="1:9">
      <c r="A152">
        <v>151</v>
      </c>
      <c r="B152" s="48">
        <v>950292</v>
      </c>
      <c r="C152" s="50"/>
      <c r="D152">
        <v>151</v>
      </c>
      <c r="E152" s="50" t="e">
        <f t="shared" ca="1" si="3"/>
        <v>#NUM!</v>
      </c>
      <c r="F152" s="51"/>
      <c r="G152" s="48"/>
      <c r="H152" s="48"/>
      <c r="I152" s="48"/>
    </row>
    <row r="153" spans="1:9">
      <c r="A153">
        <v>152</v>
      </c>
      <c r="B153" s="48">
        <v>126724</v>
      </c>
      <c r="C153" s="50"/>
      <c r="D153">
        <v>152</v>
      </c>
      <c r="E153" s="50" t="e">
        <f t="shared" ca="1" si="3"/>
        <v>#NUM!</v>
      </c>
      <c r="F153" s="51"/>
      <c r="G153" s="48"/>
      <c r="H153" s="48"/>
      <c r="I153" s="48"/>
    </row>
    <row r="154" spans="1:9">
      <c r="A154">
        <v>153</v>
      </c>
      <c r="B154" s="48">
        <v>238174</v>
      </c>
      <c r="C154" s="50"/>
      <c r="D154">
        <v>153</v>
      </c>
      <c r="E154" s="50" t="e">
        <f t="shared" ca="1" si="3"/>
        <v>#NUM!</v>
      </c>
      <c r="F154" s="51"/>
      <c r="G154" s="48"/>
      <c r="H154" s="48"/>
      <c r="I154" s="48"/>
    </row>
    <row r="155" spans="1:9">
      <c r="A155">
        <v>154</v>
      </c>
      <c r="B155" s="48">
        <v>432407</v>
      </c>
      <c r="C155" s="50"/>
      <c r="D155">
        <v>154</v>
      </c>
      <c r="E155" s="50" t="e">
        <f t="shared" ca="1" si="3"/>
        <v>#NUM!</v>
      </c>
      <c r="F155" s="51"/>
      <c r="G155" s="48"/>
      <c r="H155" s="48"/>
      <c r="I155" s="48"/>
    </row>
    <row r="156" spans="1:9">
      <c r="A156">
        <v>155</v>
      </c>
      <c r="B156" s="48">
        <v>545538</v>
      </c>
      <c r="C156" s="50"/>
      <c r="D156">
        <v>155</v>
      </c>
      <c r="E156" s="50" t="e">
        <f t="shared" ca="1" si="3"/>
        <v>#NUM!</v>
      </c>
      <c r="F156" s="51"/>
      <c r="G156" s="48"/>
      <c r="H156" s="48"/>
      <c r="I156" s="48"/>
    </row>
    <row r="157" spans="1:9">
      <c r="A157">
        <v>156</v>
      </c>
      <c r="B157" s="48">
        <v>602191</v>
      </c>
      <c r="C157" s="50"/>
      <c r="D157">
        <v>156</v>
      </c>
      <c r="E157" s="50" t="e">
        <f t="shared" ca="1" si="3"/>
        <v>#NUM!</v>
      </c>
      <c r="F157" s="51"/>
      <c r="G157" s="48"/>
      <c r="H157" s="48"/>
      <c r="I157" s="48"/>
    </row>
    <row r="158" spans="1:9">
      <c r="A158">
        <v>157</v>
      </c>
      <c r="B158" s="48">
        <v>35532</v>
      </c>
      <c r="C158" s="50"/>
      <c r="D158">
        <v>157</v>
      </c>
      <c r="E158" s="50" t="e">
        <f t="shared" ca="1" si="3"/>
        <v>#NUM!</v>
      </c>
      <c r="F158" s="51"/>
      <c r="G158" s="48"/>
      <c r="H158" s="48"/>
      <c r="I158" s="48"/>
    </row>
    <row r="159" spans="1:9">
      <c r="A159">
        <v>158</v>
      </c>
      <c r="B159" s="48">
        <v>440164</v>
      </c>
      <c r="C159" s="50"/>
      <c r="D159">
        <v>158</v>
      </c>
      <c r="E159" s="50" t="e">
        <f t="shared" ca="1" si="3"/>
        <v>#NUM!</v>
      </c>
      <c r="F159" s="51"/>
      <c r="G159" s="48"/>
      <c r="H159" s="48"/>
      <c r="I159" s="48"/>
    </row>
    <row r="160" spans="1:9">
      <c r="A160">
        <v>159</v>
      </c>
      <c r="B160" s="48">
        <v>429538</v>
      </c>
      <c r="C160" s="50"/>
      <c r="D160">
        <v>159</v>
      </c>
      <c r="E160" s="50" t="e">
        <f t="shared" ca="1" si="3"/>
        <v>#NUM!</v>
      </c>
      <c r="F160" s="51"/>
      <c r="G160" s="48"/>
      <c r="H160" s="48"/>
      <c r="I160" s="48"/>
    </row>
    <row r="161" spans="1:9">
      <c r="A161">
        <v>160</v>
      </c>
      <c r="B161" s="48">
        <v>298068</v>
      </c>
      <c r="C161" s="50"/>
      <c r="D161">
        <v>160</v>
      </c>
      <c r="E161" s="50" t="e">
        <f t="shared" ca="1" si="3"/>
        <v>#NUM!</v>
      </c>
      <c r="F161" s="51"/>
      <c r="G161" s="48"/>
      <c r="H161" s="48"/>
      <c r="I161" s="48"/>
    </row>
    <row r="162" spans="1:9">
      <c r="A162">
        <v>161</v>
      </c>
      <c r="B162" s="48">
        <v>801038</v>
      </c>
      <c r="C162" s="50"/>
      <c r="D162">
        <v>161</v>
      </c>
      <c r="E162" s="50" t="e">
        <f t="shared" ca="1" si="3"/>
        <v>#NUM!</v>
      </c>
      <c r="F162" s="51"/>
      <c r="G162" s="48"/>
      <c r="H162" s="48"/>
      <c r="I162" s="48"/>
    </row>
    <row r="163" spans="1:9">
      <c r="A163">
        <v>162</v>
      </c>
      <c r="B163" s="48">
        <v>332965</v>
      </c>
      <c r="C163" s="50"/>
      <c r="D163">
        <v>162</v>
      </c>
      <c r="E163" s="50" t="e">
        <f t="shared" ca="1" si="3"/>
        <v>#NUM!</v>
      </c>
      <c r="F163" s="51"/>
      <c r="G163" s="48"/>
      <c r="H163" s="48"/>
      <c r="I163" s="48"/>
    </row>
    <row r="164" spans="1:9">
      <c r="A164">
        <v>163</v>
      </c>
      <c r="B164" s="48">
        <v>754097</v>
      </c>
      <c r="C164" s="50"/>
      <c r="D164">
        <v>163</v>
      </c>
      <c r="E164" s="50" t="e">
        <f t="shared" ca="1" si="3"/>
        <v>#NUM!</v>
      </c>
      <c r="F164" s="51"/>
      <c r="G164" s="48"/>
      <c r="H164" s="48"/>
      <c r="I164" s="48"/>
    </row>
    <row r="165" spans="1:9">
      <c r="A165">
        <v>164</v>
      </c>
      <c r="B165" s="48">
        <v>854451</v>
      </c>
      <c r="C165" s="50"/>
      <c r="D165">
        <v>164</v>
      </c>
      <c r="E165" s="50" t="e">
        <f t="shared" ca="1" si="3"/>
        <v>#NUM!</v>
      </c>
      <c r="F165" s="51"/>
      <c r="G165" s="48"/>
      <c r="H165" s="48"/>
      <c r="I165" s="48"/>
    </row>
    <row r="166" spans="1:9">
      <c r="A166">
        <v>165</v>
      </c>
      <c r="B166" s="48">
        <v>196438</v>
      </c>
      <c r="C166" s="50"/>
      <c r="D166">
        <v>165</v>
      </c>
      <c r="E166" s="50" t="e">
        <f t="shared" ca="1" si="3"/>
        <v>#NUM!</v>
      </c>
      <c r="F166" s="51"/>
      <c r="G166" s="48"/>
      <c r="H166" s="48"/>
      <c r="I166" s="48"/>
    </row>
    <row r="167" spans="1:9">
      <c r="A167">
        <v>166</v>
      </c>
      <c r="B167" s="48">
        <v>842842</v>
      </c>
      <c r="C167" s="50"/>
      <c r="D167">
        <v>166</v>
      </c>
      <c r="E167" s="50" t="e">
        <f t="shared" ca="1" si="3"/>
        <v>#NUM!</v>
      </c>
      <c r="F167" s="51"/>
      <c r="G167" s="48"/>
      <c r="H167" s="48"/>
      <c r="I167" s="48"/>
    </row>
    <row r="168" spans="1:9">
      <c r="A168">
        <v>167</v>
      </c>
      <c r="B168" s="48">
        <v>945287</v>
      </c>
      <c r="C168" s="50"/>
      <c r="D168">
        <v>167</v>
      </c>
      <c r="E168" s="50" t="e">
        <f t="shared" ca="1" si="3"/>
        <v>#NUM!</v>
      </c>
      <c r="F168" s="51"/>
      <c r="G168" s="48"/>
      <c r="H168" s="48"/>
      <c r="I168" s="48"/>
    </row>
    <row r="169" spans="1:9">
      <c r="A169">
        <v>168</v>
      </c>
      <c r="B169" s="48">
        <v>48161</v>
      </c>
      <c r="C169" s="50"/>
      <c r="D169">
        <v>168</v>
      </c>
      <c r="E169" s="50" t="e">
        <f t="shared" ca="1" si="3"/>
        <v>#NUM!</v>
      </c>
      <c r="F169" s="51"/>
      <c r="G169" s="48"/>
      <c r="H169" s="48"/>
      <c r="I169" s="48"/>
    </row>
    <row r="170" spans="1:9">
      <c r="A170">
        <v>169</v>
      </c>
      <c r="B170" s="48">
        <v>166529</v>
      </c>
      <c r="C170" s="50"/>
      <c r="D170">
        <v>169</v>
      </c>
      <c r="E170" s="50" t="e">
        <f t="shared" ca="1" si="3"/>
        <v>#NUM!</v>
      </c>
      <c r="F170" s="51"/>
      <c r="G170" s="48"/>
      <c r="H170" s="48"/>
      <c r="I170" s="48"/>
    </row>
    <row r="171" spans="1:9">
      <c r="A171">
        <v>170</v>
      </c>
      <c r="B171" s="48">
        <v>474551</v>
      </c>
      <c r="C171" s="50"/>
      <c r="D171">
        <v>170</v>
      </c>
      <c r="E171" s="50" t="e">
        <f t="shared" ca="1" si="3"/>
        <v>#NUM!</v>
      </c>
      <c r="F171" s="51"/>
      <c r="G171" s="48"/>
      <c r="H171" s="48"/>
      <c r="I171" s="48"/>
    </row>
    <row r="172" spans="1:9">
      <c r="A172">
        <v>171</v>
      </c>
      <c r="B172" s="48">
        <v>608890</v>
      </c>
      <c r="C172" s="50"/>
      <c r="D172">
        <v>171</v>
      </c>
      <c r="E172" s="50" t="e">
        <f t="shared" ca="1" si="3"/>
        <v>#NUM!</v>
      </c>
      <c r="F172" s="51"/>
      <c r="G172" s="48"/>
      <c r="H172" s="48"/>
      <c r="I172" s="48"/>
    </row>
    <row r="173" spans="1:9">
      <c r="A173">
        <v>172</v>
      </c>
      <c r="B173" s="48">
        <v>449034</v>
      </c>
      <c r="C173" s="50"/>
      <c r="D173">
        <v>172</v>
      </c>
      <c r="E173" s="50" t="e">
        <f t="shared" ca="1" si="3"/>
        <v>#NUM!</v>
      </c>
      <c r="F173" s="51"/>
      <c r="G173" s="48"/>
      <c r="H173" s="48"/>
      <c r="I173" s="48"/>
    </row>
    <row r="174" spans="1:9">
      <c r="A174">
        <v>173</v>
      </c>
      <c r="B174" s="48">
        <v>387449</v>
      </c>
      <c r="C174" s="50"/>
      <c r="D174">
        <v>173</v>
      </c>
      <c r="E174" s="50" t="e">
        <f t="shared" ca="1" si="3"/>
        <v>#NUM!</v>
      </c>
      <c r="F174" s="51"/>
      <c r="G174" s="48"/>
      <c r="H174" s="48"/>
      <c r="I174" s="48"/>
    </row>
    <row r="175" spans="1:9">
      <c r="A175">
        <v>174</v>
      </c>
      <c r="B175" s="48">
        <v>905299</v>
      </c>
      <c r="C175" s="50"/>
      <c r="D175">
        <v>174</v>
      </c>
      <c r="E175" s="50" t="e">
        <f t="shared" ca="1" si="3"/>
        <v>#NUM!</v>
      </c>
      <c r="F175" s="51"/>
      <c r="G175" s="48"/>
      <c r="H175" s="48"/>
      <c r="I175" s="48"/>
    </row>
    <row r="176" spans="1:9">
      <c r="A176">
        <v>175</v>
      </c>
      <c r="B176" s="48">
        <v>96502</v>
      </c>
      <c r="C176" s="50"/>
      <c r="D176">
        <v>175</v>
      </c>
      <c r="E176" s="50" t="e">
        <f t="shared" ca="1" si="3"/>
        <v>#NUM!</v>
      </c>
      <c r="F176" s="51"/>
      <c r="G176" s="48"/>
      <c r="H176" s="48"/>
      <c r="I176" s="48"/>
    </row>
    <row r="177" spans="1:9">
      <c r="A177">
        <v>176</v>
      </c>
      <c r="B177" s="48">
        <v>902201</v>
      </c>
      <c r="C177" s="50"/>
      <c r="D177">
        <v>176</v>
      </c>
      <c r="E177" s="50" t="e">
        <f t="shared" ca="1" si="3"/>
        <v>#NUM!</v>
      </c>
      <c r="F177" s="51"/>
      <c r="G177" s="48"/>
      <c r="H177" s="48"/>
      <c r="I177" s="48"/>
    </row>
    <row r="178" spans="1:9">
      <c r="A178">
        <v>177</v>
      </c>
      <c r="B178" s="48">
        <v>715402</v>
      </c>
      <c r="C178" s="50"/>
      <c r="D178">
        <v>177</v>
      </c>
      <c r="E178" s="50" t="e">
        <f t="shared" ca="1" si="3"/>
        <v>#NUM!</v>
      </c>
      <c r="F178" s="51"/>
      <c r="G178" s="48"/>
      <c r="H178" s="48"/>
      <c r="I178" s="48"/>
    </row>
    <row r="179" spans="1:9">
      <c r="A179">
        <v>178</v>
      </c>
      <c r="B179" s="48">
        <v>998979</v>
      </c>
      <c r="C179" s="50"/>
      <c r="D179">
        <v>178</v>
      </c>
      <c r="E179" s="50" t="e">
        <f t="shared" ca="1" si="3"/>
        <v>#NUM!</v>
      </c>
      <c r="F179" s="51"/>
      <c r="G179" s="48"/>
      <c r="H179" s="48"/>
      <c r="I179" s="48"/>
    </row>
    <row r="180" spans="1:9">
      <c r="A180">
        <v>179</v>
      </c>
      <c r="B180" s="48">
        <v>42815</v>
      </c>
      <c r="C180" s="50"/>
      <c r="D180">
        <v>179</v>
      </c>
      <c r="E180" s="50" t="e">
        <f t="shared" ca="1" si="3"/>
        <v>#NUM!</v>
      </c>
      <c r="F180" s="51"/>
      <c r="G180" s="48"/>
      <c r="H180" s="48"/>
      <c r="I180" s="48"/>
    </row>
    <row r="181" spans="1:9">
      <c r="A181">
        <v>180</v>
      </c>
      <c r="B181" s="48">
        <v>390138</v>
      </c>
      <c r="C181" s="50"/>
      <c r="D181">
        <v>180</v>
      </c>
      <c r="E181" s="50" t="e">
        <f t="shared" ca="1" si="3"/>
        <v>#NUM!</v>
      </c>
      <c r="F181" s="51"/>
      <c r="G181" s="48"/>
      <c r="H181" s="48"/>
      <c r="I181" s="48"/>
    </row>
    <row r="182" spans="1:9">
      <c r="A182">
        <v>181</v>
      </c>
      <c r="B182" s="48">
        <v>306808</v>
      </c>
      <c r="C182" s="50"/>
      <c r="D182">
        <v>181</v>
      </c>
      <c r="E182" s="50" t="e">
        <f t="shared" ca="1" si="3"/>
        <v>#NUM!</v>
      </c>
      <c r="F182" s="51"/>
      <c r="G182" s="48"/>
      <c r="H182" s="48"/>
      <c r="I182" s="48"/>
    </row>
    <row r="183" spans="1:9">
      <c r="A183">
        <v>182</v>
      </c>
      <c r="B183" s="48">
        <v>871924</v>
      </c>
      <c r="C183" s="50"/>
      <c r="D183">
        <v>182</v>
      </c>
      <c r="E183" s="50" t="e">
        <f t="shared" ca="1" si="3"/>
        <v>#NUM!</v>
      </c>
      <c r="F183" s="51"/>
      <c r="G183" s="48"/>
      <c r="H183" s="48"/>
      <c r="I183" s="48"/>
    </row>
    <row r="184" spans="1:9">
      <c r="A184">
        <v>183</v>
      </c>
      <c r="B184" s="48">
        <v>951591</v>
      </c>
      <c r="C184" s="50"/>
      <c r="D184">
        <v>183</v>
      </c>
      <c r="E184" s="50" t="e">
        <f t="shared" ca="1" si="3"/>
        <v>#NUM!</v>
      </c>
      <c r="F184" s="51"/>
      <c r="G184" s="48"/>
      <c r="H184" s="48"/>
      <c r="I184" s="48"/>
    </row>
    <row r="185" spans="1:9">
      <c r="A185">
        <v>184</v>
      </c>
      <c r="B185" s="48">
        <v>766474</v>
      </c>
      <c r="C185" s="50"/>
      <c r="D185">
        <v>184</v>
      </c>
      <c r="E185" s="50" t="e">
        <f t="shared" ca="1" si="3"/>
        <v>#NUM!</v>
      </c>
      <c r="F185" s="51"/>
      <c r="G185" s="48"/>
      <c r="H185" s="48"/>
      <c r="I185" s="48"/>
    </row>
    <row r="186" spans="1:9">
      <c r="A186">
        <v>185</v>
      </c>
      <c r="B186" s="48">
        <v>805994</v>
      </c>
      <c r="C186" s="50"/>
      <c r="D186">
        <v>185</v>
      </c>
      <c r="E186" s="50" t="e">
        <f t="shared" ca="1" si="3"/>
        <v>#NUM!</v>
      </c>
      <c r="F186" s="51"/>
      <c r="G186" s="48"/>
      <c r="H186" s="48"/>
      <c r="I186" s="48"/>
    </row>
    <row r="187" spans="1:9">
      <c r="A187">
        <v>186</v>
      </c>
      <c r="B187" s="48">
        <v>416314</v>
      </c>
      <c r="C187" s="50"/>
      <c r="D187">
        <v>186</v>
      </c>
      <c r="E187" s="50" t="e">
        <f t="shared" ca="1" si="3"/>
        <v>#NUM!</v>
      </c>
      <c r="F187" s="51"/>
      <c r="G187" s="48"/>
      <c r="H187" s="48"/>
      <c r="I187" s="48"/>
    </row>
    <row r="188" spans="1:9">
      <c r="A188">
        <v>187</v>
      </c>
      <c r="B188" s="48">
        <v>182801</v>
      </c>
      <c r="C188" s="50"/>
      <c r="D188">
        <v>187</v>
      </c>
      <c r="E188" s="50" t="e">
        <f t="shared" ca="1" si="3"/>
        <v>#NUM!</v>
      </c>
      <c r="F188" s="51"/>
      <c r="G188" s="48"/>
      <c r="H188" s="48"/>
      <c r="I188" s="48"/>
    </row>
    <row r="189" spans="1:9">
      <c r="A189">
        <v>188</v>
      </c>
      <c r="B189" s="48">
        <v>252774</v>
      </c>
      <c r="C189" s="50"/>
      <c r="D189">
        <v>188</v>
      </c>
      <c r="E189" s="50" t="e">
        <f t="shared" ca="1" si="3"/>
        <v>#NUM!</v>
      </c>
      <c r="F189" s="51"/>
      <c r="G189" s="48"/>
      <c r="H189" s="48"/>
      <c r="I189" s="48"/>
    </row>
    <row r="190" spans="1:9">
      <c r="A190">
        <v>189</v>
      </c>
      <c r="B190" s="48">
        <v>424977</v>
      </c>
      <c r="C190" s="50"/>
      <c r="D190">
        <v>189</v>
      </c>
      <c r="E190" s="50" t="e">
        <f t="shared" ca="1" si="3"/>
        <v>#NUM!</v>
      </c>
      <c r="F190" s="51"/>
      <c r="G190" s="48"/>
      <c r="H190" s="48"/>
      <c r="I190" s="48"/>
    </row>
    <row r="191" spans="1:9">
      <c r="A191">
        <v>190</v>
      </c>
      <c r="B191" s="48">
        <v>819438</v>
      </c>
      <c r="C191" s="50"/>
      <c r="D191">
        <v>190</v>
      </c>
      <c r="E191" s="50" t="e">
        <f t="shared" ca="1" si="3"/>
        <v>#NUM!</v>
      </c>
      <c r="F191" s="51"/>
      <c r="G191" s="48"/>
      <c r="H191" s="48"/>
      <c r="I191" s="48"/>
    </row>
    <row r="192" spans="1:9">
      <c r="A192">
        <v>191</v>
      </c>
      <c r="B192" s="48">
        <v>858544</v>
      </c>
      <c r="C192" s="50"/>
      <c r="D192">
        <v>191</v>
      </c>
      <c r="E192" s="50" t="e">
        <f t="shared" ca="1" si="3"/>
        <v>#NUM!</v>
      </c>
      <c r="F192" s="51"/>
      <c r="G192" s="48"/>
      <c r="H192" s="48"/>
      <c r="I192" s="48"/>
    </row>
    <row r="193" spans="1:9">
      <c r="A193">
        <v>192</v>
      </c>
      <c r="B193" s="48">
        <v>354427</v>
      </c>
      <c r="C193" s="50"/>
      <c r="D193">
        <v>192</v>
      </c>
      <c r="E193" s="50" t="e">
        <f t="shared" ca="1" si="3"/>
        <v>#NUM!</v>
      </c>
      <c r="F193" s="51"/>
      <c r="G193" s="48"/>
      <c r="H193" s="48"/>
      <c r="I193" s="48"/>
    </row>
    <row r="194" spans="1:9">
      <c r="A194">
        <v>193</v>
      </c>
      <c r="B194" s="48">
        <v>72170</v>
      </c>
      <c r="C194" s="50"/>
      <c r="D194">
        <v>193</v>
      </c>
      <c r="E194" s="50" t="e">
        <f t="shared" ca="1" si="3"/>
        <v>#NUM!</v>
      </c>
      <c r="F194" s="51"/>
      <c r="G194" s="48"/>
      <c r="H194" s="48"/>
      <c r="I194" s="48"/>
    </row>
    <row r="195" spans="1:9">
      <c r="A195">
        <v>194</v>
      </c>
      <c r="B195" s="48">
        <v>159353</v>
      </c>
      <c r="C195" s="50"/>
      <c r="D195">
        <v>194</v>
      </c>
      <c r="E195" s="50" t="e">
        <f t="shared" ca="1" si="3"/>
        <v>#NUM!</v>
      </c>
      <c r="F195" s="51"/>
      <c r="G195" s="48"/>
      <c r="H195" s="48"/>
      <c r="I195" s="48"/>
    </row>
    <row r="196" spans="1:9">
      <c r="A196">
        <v>195</v>
      </c>
      <c r="B196" s="48">
        <v>193116</v>
      </c>
      <c r="C196" s="50"/>
      <c r="D196">
        <v>195</v>
      </c>
      <c r="E196" s="50" t="e">
        <f t="shared" ref="E196:E259" ca="1" si="4">E195+$I$4</f>
        <v>#NUM!</v>
      </c>
      <c r="F196" s="51"/>
      <c r="G196" s="48"/>
      <c r="H196" s="48"/>
      <c r="I196" s="48"/>
    </row>
    <row r="197" spans="1:9">
      <c r="A197">
        <v>196</v>
      </c>
      <c r="B197" s="48">
        <v>160013</v>
      </c>
      <c r="C197" s="50"/>
      <c r="D197">
        <v>196</v>
      </c>
      <c r="E197" s="50" t="e">
        <f t="shared" ca="1" si="4"/>
        <v>#NUM!</v>
      </c>
      <c r="F197" s="51"/>
      <c r="G197" s="48"/>
      <c r="H197" s="48"/>
      <c r="I197" s="48"/>
    </row>
    <row r="198" spans="1:9">
      <c r="A198">
        <v>197</v>
      </c>
      <c r="B198" s="48">
        <v>431010</v>
      </c>
      <c r="C198" s="50"/>
      <c r="D198">
        <v>197</v>
      </c>
      <c r="E198" s="50" t="e">
        <f t="shared" ca="1" si="4"/>
        <v>#NUM!</v>
      </c>
      <c r="F198" s="51"/>
      <c r="G198" s="48"/>
      <c r="H198" s="48"/>
      <c r="I198" s="48"/>
    </row>
    <row r="199" spans="1:9">
      <c r="A199">
        <v>198</v>
      </c>
      <c r="B199" s="48">
        <v>490007</v>
      </c>
      <c r="C199" s="50"/>
      <c r="D199">
        <v>198</v>
      </c>
      <c r="E199" s="50" t="e">
        <f t="shared" ca="1" si="4"/>
        <v>#NUM!</v>
      </c>
      <c r="F199" s="51"/>
      <c r="G199" s="48"/>
      <c r="H199" s="48"/>
      <c r="I199" s="48"/>
    </row>
    <row r="200" spans="1:9">
      <c r="A200">
        <v>199</v>
      </c>
      <c r="B200" s="48">
        <v>129271</v>
      </c>
      <c r="C200" s="50"/>
      <c r="D200">
        <v>199</v>
      </c>
      <c r="E200" s="50" t="e">
        <f t="shared" ca="1" si="4"/>
        <v>#NUM!</v>
      </c>
      <c r="F200" s="51"/>
      <c r="G200" s="48"/>
      <c r="H200" s="48"/>
      <c r="I200" s="48"/>
    </row>
    <row r="201" spans="1:9">
      <c r="A201">
        <v>200</v>
      </c>
      <c r="B201" s="48">
        <v>976061</v>
      </c>
      <c r="C201" s="50"/>
      <c r="D201">
        <v>200</v>
      </c>
      <c r="E201" s="50" t="e">
        <f t="shared" ca="1" si="4"/>
        <v>#NUM!</v>
      </c>
      <c r="F201" s="51"/>
      <c r="G201" s="48"/>
      <c r="H201" s="48"/>
      <c r="I201" s="48"/>
    </row>
    <row r="202" spans="1:9">
      <c r="A202">
        <v>201</v>
      </c>
      <c r="B202" s="48">
        <v>715841</v>
      </c>
      <c r="C202" s="50"/>
      <c r="D202">
        <v>201</v>
      </c>
      <c r="E202" s="50" t="e">
        <f t="shared" ca="1" si="4"/>
        <v>#NUM!</v>
      </c>
      <c r="F202" s="51"/>
      <c r="G202" s="48"/>
      <c r="H202" s="48"/>
      <c r="I202" s="48"/>
    </row>
    <row r="203" spans="1:9">
      <c r="A203">
        <v>202</v>
      </c>
      <c r="B203" s="48">
        <v>621976</v>
      </c>
      <c r="C203" s="50"/>
      <c r="D203">
        <v>202</v>
      </c>
      <c r="E203" s="50" t="e">
        <f t="shared" ca="1" si="4"/>
        <v>#NUM!</v>
      </c>
      <c r="F203" s="51"/>
      <c r="G203" s="48"/>
      <c r="H203" s="48"/>
      <c r="I203" s="48"/>
    </row>
    <row r="204" spans="1:9">
      <c r="A204">
        <v>203</v>
      </c>
      <c r="B204" s="48">
        <v>242420</v>
      </c>
      <c r="C204" s="50"/>
      <c r="D204">
        <v>203</v>
      </c>
      <c r="E204" s="50" t="e">
        <f t="shared" ca="1" si="4"/>
        <v>#NUM!</v>
      </c>
      <c r="F204" s="51"/>
      <c r="G204" s="48"/>
      <c r="H204" s="48"/>
      <c r="I204" s="48"/>
    </row>
    <row r="205" spans="1:9">
      <c r="A205">
        <v>204</v>
      </c>
      <c r="B205" s="48">
        <v>426357</v>
      </c>
      <c r="C205" s="50"/>
      <c r="D205">
        <v>204</v>
      </c>
      <c r="E205" s="50" t="e">
        <f t="shared" ca="1" si="4"/>
        <v>#NUM!</v>
      </c>
      <c r="F205" s="51"/>
      <c r="G205" s="48"/>
      <c r="H205" s="48"/>
      <c r="I205" s="48"/>
    </row>
    <row r="206" spans="1:9">
      <c r="A206">
        <v>205</v>
      </c>
      <c r="B206" s="48">
        <v>421579</v>
      </c>
      <c r="C206" s="50"/>
      <c r="D206">
        <v>205</v>
      </c>
      <c r="E206" s="50" t="e">
        <f t="shared" ca="1" si="4"/>
        <v>#NUM!</v>
      </c>
      <c r="F206" s="51"/>
      <c r="G206" s="48"/>
      <c r="H206" s="48"/>
      <c r="I206" s="48"/>
    </row>
    <row r="207" spans="1:9">
      <c r="A207">
        <v>206</v>
      </c>
      <c r="B207" s="48">
        <v>587211</v>
      </c>
      <c r="C207" s="50"/>
      <c r="D207">
        <v>206</v>
      </c>
      <c r="E207" s="50" t="e">
        <f t="shared" ca="1" si="4"/>
        <v>#NUM!</v>
      </c>
      <c r="F207" s="51"/>
      <c r="G207" s="48"/>
      <c r="H207" s="48"/>
      <c r="I207" s="48"/>
    </row>
    <row r="208" spans="1:9">
      <c r="A208">
        <v>207</v>
      </c>
      <c r="B208" s="48">
        <v>256419</v>
      </c>
      <c r="C208" s="50"/>
      <c r="D208">
        <v>207</v>
      </c>
      <c r="E208" s="50" t="e">
        <f t="shared" ca="1" si="4"/>
        <v>#NUM!</v>
      </c>
      <c r="F208" s="51"/>
      <c r="G208" s="48"/>
      <c r="H208" s="48"/>
      <c r="I208" s="48"/>
    </row>
    <row r="209" spans="1:9">
      <c r="A209">
        <v>208</v>
      </c>
      <c r="B209" s="48">
        <v>431610</v>
      </c>
      <c r="C209" s="50"/>
      <c r="D209">
        <v>208</v>
      </c>
      <c r="E209" s="50" t="e">
        <f t="shared" ca="1" si="4"/>
        <v>#NUM!</v>
      </c>
      <c r="F209" s="51"/>
      <c r="G209" s="48"/>
      <c r="H209" s="48"/>
      <c r="I209" s="48"/>
    </row>
    <row r="210" spans="1:9">
      <c r="A210">
        <v>209</v>
      </c>
      <c r="B210" s="48">
        <v>635283</v>
      </c>
      <c r="C210" s="50"/>
      <c r="D210">
        <v>209</v>
      </c>
      <c r="E210" s="50" t="e">
        <f t="shared" ca="1" si="4"/>
        <v>#NUM!</v>
      </c>
      <c r="F210" s="51"/>
      <c r="G210" s="48"/>
      <c r="H210" s="48"/>
      <c r="I210" s="48"/>
    </row>
    <row r="211" spans="1:9">
      <c r="A211">
        <v>210</v>
      </c>
      <c r="B211" s="48">
        <v>333360</v>
      </c>
      <c r="C211" s="50"/>
      <c r="D211">
        <v>210</v>
      </c>
      <c r="E211" s="50" t="e">
        <f t="shared" ca="1" si="4"/>
        <v>#NUM!</v>
      </c>
      <c r="F211" s="51"/>
      <c r="G211" s="48"/>
      <c r="H211" s="48"/>
      <c r="I211" s="48"/>
    </row>
    <row r="212" spans="1:9">
      <c r="A212">
        <v>211</v>
      </c>
      <c r="B212" s="48">
        <v>378819</v>
      </c>
      <c r="C212" s="50"/>
      <c r="D212">
        <v>211</v>
      </c>
      <c r="E212" s="50" t="e">
        <f t="shared" ca="1" si="4"/>
        <v>#NUM!</v>
      </c>
      <c r="F212" s="51"/>
      <c r="G212" s="48"/>
      <c r="H212" s="48"/>
      <c r="I212" s="48"/>
    </row>
    <row r="213" spans="1:9">
      <c r="A213">
        <v>212</v>
      </c>
      <c r="B213" s="48">
        <v>91766</v>
      </c>
      <c r="C213" s="50"/>
      <c r="D213">
        <v>212</v>
      </c>
      <c r="E213" s="50" t="e">
        <f t="shared" ca="1" si="4"/>
        <v>#NUM!</v>
      </c>
      <c r="F213" s="51"/>
      <c r="G213" s="48"/>
      <c r="H213" s="48"/>
      <c r="I213" s="48"/>
    </row>
    <row r="214" spans="1:9">
      <c r="A214">
        <v>213</v>
      </c>
      <c r="B214" s="48">
        <v>818130</v>
      </c>
      <c r="C214" s="50"/>
      <c r="D214">
        <v>213</v>
      </c>
      <c r="E214" s="50" t="e">
        <f t="shared" ca="1" si="4"/>
        <v>#NUM!</v>
      </c>
      <c r="F214" s="51"/>
      <c r="G214" s="48"/>
      <c r="H214" s="48"/>
      <c r="I214" s="48"/>
    </row>
    <row r="215" spans="1:9">
      <c r="A215">
        <v>214</v>
      </c>
      <c r="B215" s="48">
        <v>399154</v>
      </c>
      <c r="C215" s="50"/>
      <c r="D215">
        <v>214</v>
      </c>
      <c r="E215" s="50" t="e">
        <f t="shared" ca="1" si="4"/>
        <v>#NUM!</v>
      </c>
      <c r="F215" s="51"/>
      <c r="G215" s="48"/>
      <c r="H215" s="48"/>
      <c r="I215" s="48"/>
    </row>
    <row r="216" spans="1:9">
      <c r="A216">
        <v>215</v>
      </c>
      <c r="B216" s="48">
        <v>117932</v>
      </c>
      <c r="C216" s="50"/>
      <c r="D216">
        <v>215</v>
      </c>
      <c r="E216" s="50" t="e">
        <f t="shared" ca="1" si="4"/>
        <v>#NUM!</v>
      </c>
      <c r="F216" s="51"/>
      <c r="G216" s="48"/>
      <c r="H216" s="48"/>
      <c r="I216" s="48"/>
    </row>
    <row r="217" spans="1:9">
      <c r="A217">
        <v>216</v>
      </c>
      <c r="B217" s="48">
        <v>964590</v>
      </c>
      <c r="C217" s="50"/>
      <c r="D217">
        <v>216</v>
      </c>
      <c r="E217" s="50" t="e">
        <f t="shared" ca="1" si="4"/>
        <v>#NUM!</v>
      </c>
      <c r="F217" s="51"/>
      <c r="G217" s="48"/>
      <c r="H217" s="48"/>
      <c r="I217" s="48"/>
    </row>
    <row r="218" spans="1:9">
      <c r="A218">
        <v>217</v>
      </c>
      <c r="B218" s="48">
        <v>284007</v>
      </c>
      <c r="C218" s="50"/>
      <c r="D218">
        <v>217</v>
      </c>
      <c r="E218" s="50" t="e">
        <f t="shared" ca="1" si="4"/>
        <v>#NUM!</v>
      </c>
      <c r="F218" s="51"/>
      <c r="G218" s="48"/>
      <c r="H218" s="48"/>
      <c r="I218" s="48"/>
    </row>
    <row r="219" spans="1:9">
      <c r="A219">
        <v>218</v>
      </c>
      <c r="B219" s="48">
        <v>773521</v>
      </c>
      <c r="C219" s="50"/>
      <c r="D219">
        <v>218</v>
      </c>
      <c r="E219" s="50" t="e">
        <f t="shared" ca="1" si="4"/>
        <v>#NUM!</v>
      </c>
      <c r="F219" s="51"/>
      <c r="G219" s="48"/>
      <c r="H219" s="48"/>
      <c r="I219" s="48"/>
    </row>
    <row r="220" spans="1:9">
      <c r="A220">
        <v>219</v>
      </c>
      <c r="B220" s="48">
        <v>126909</v>
      </c>
      <c r="C220" s="50"/>
      <c r="D220">
        <v>219</v>
      </c>
      <c r="E220" s="50" t="e">
        <f t="shared" ca="1" si="4"/>
        <v>#NUM!</v>
      </c>
      <c r="F220" s="51"/>
      <c r="G220" s="48"/>
      <c r="H220" s="48"/>
      <c r="I220" s="48"/>
    </row>
    <row r="221" spans="1:9">
      <c r="A221">
        <v>220</v>
      </c>
      <c r="B221" s="48">
        <v>149564</v>
      </c>
      <c r="C221" s="50"/>
      <c r="D221">
        <v>220</v>
      </c>
      <c r="E221" s="50" t="e">
        <f t="shared" ca="1" si="4"/>
        <v>#NUM!</v>
      </c>
      <c r="F221" s="51"/>
      <c r="G221" s="48"/>
      <c r="H221" s="48"/>
      <c r="I221" s="48"/>
    </row>
    <row r="222" spans="1:9">
      <c r="A222">
        <v>221</v>
      </c>
      <c r="B222" s="48">
        <v>129390</v>
      </c>
      <c r="C222" s="50"/>
      <c r="D222">
        <v>221</v>
      </c>
      <c r="E222" s="50" t="e">
        <f t="shared" ca="1" si="4"/>
        <v>#NUM!</v>
      </c>
      <c r="F222" s="51"/>
      <c r="G222" s="48"/>
      <c r="H222" s="48"/>
      <c r="I222" s="48"/>
    </row>
    <row r="223" spans="1:9">
      <c r="A223">
        <v>222</v>
      </c>
      <c r="B223" s="48">
        <v>778206</v>
      </c>
      <c r="C223" s="50"/>
      <c r="D223">
        <v>222</v>
      </c>
      <c r="E223" s="50" t="e">
        <f t="shared" ca="1" si="4"/>
        <v>#NUM!</v>
      </c>
      <c r="F223" s="51"/>
      <c r="G223" s="48"/>
      <c r="H223" s="48"/>
      <c r="I223" s="48"/>
    </row>
    <row r="224" spans="1:9">
      <c r="A224">
        <v>223</v>
      </c>
      <c r="B224" s="48">
        <v>765549</v>
      </c>
      <c r="C224" s="50"/>
      <c r="D224">
        <v>223</v>
      </c>
      <c r="E224" s="50" t="e">
        <f t="shared" ca="1" si="4"/>
        <v>#NUM!</v>
      </c>
      <c r="F224" s="51"/>
      <c r="G224" s="48"/>
      <c r="H224" s="48"/>
      <c r="I224" s="48"/>
    </row>
    <row r="225" spans="1:9">
      <c r="A225">
        <v>224</v>
      </c>
      <c r="B225" s="48">
        <v>47803</v>
      </c>
      <c r="C225" s="50"/>
      <c r="D225">
        <v>224</v>
      </c>
      <c r="E225" s="50" t="e">
        <f t="shared" ca="1" si="4"/>
        <v>#NUM!</v>
      </c>
      <c r="F225" s="51"/>
      <c r="G225" s="48"/>
      <c r="H225" s="48"/>
      <c r="I225" s="48"/>
    </row>
    <row r="226" spans="1:9">
      <c r="A226">
        <v>225</v>
      </c>
      <c r="B226" s="48">
        <v>738339</v>
      </c>
      <c r="C226" s="50"/>
      <c r="D226">
        <v>225</v>
      </c>
      <c r="E226" s="50" t="e">
        <f t="shared" ca="1" si="4"/>
        <v>#NUM!</v>
      </c>
      <c r="F226" s="51"/>
      <c r="G226" s="48"/>
      <c r="H226" s="48"/>
      <c r="I226" s="48"/>
    </row>
    <row r="227" spans="1:9">
      <c r="A227">
        <v>226</v>
      </c>
      <c r="B227" s="48">
        <v>4032</v>
      </c>
      <c r="C227" s="50"/>
      <c r="D227">
        <v>226</v>
      </c>
      <c r="E227" s="50" t="e">
        <f t="shared" ca="1" si="4"/>
        <v>#NUM!</v>
      </c>
      <c r="F227" s="51"/>
      <c r="G227" s="48"/>
      <c r="H227" s="48"/>
      <c r="I227" s="48"/>
    </row>
    <row r="228" spans="1:9">
      <c r="A228">
        <v>227</v>
      </c>
      <c r="B228" s="48">
        <v>28794</v>
      </c>
      <c r="C228" s="50"/>
      <c r="D228">
        <v>227</v>
      </c>
      <c r="E228" s="50" t="e">
        <f t="shared" ca="1" si="4"/>
        <v>#NUM!</v>
      </c>
      <c r="F228" s="51"/>
      <c r="G228" s="48"/>
      <c r="H228" s="48"/>
      <c r="I228" s="48"/>
    </row>
    <row r="229" spans="1:9">
      <c r="A229">
        <v>228</v>
      </c>
      <c r="B229" s="48">
        <v>897636</v>
      </c>
      <c r="C229" s="50"/>
      <c r="D229">
        <v>228</v>
      </c>
      <c r="E229" s="50" t="e">
        <f t="shared" ca="1" si="4"/>
        <v>#NUM!</v>
      </c>
      <c r="F229" s="51"/>
      <c r="G229" s="48"/>
      <c r="H229" s="48"/>
      <c r="I229" s="48"/>
    </row>
    <row r="230" spans="1:9">
      <c r="A230">
        <v>229</v>
      </c>
      <c r="B230" s="48">
        <v>118681</v>
      </c>
      <c r="C230" s="50"/>
      <c r="D230">
        <v>229</v>
      </c>
      <c r="E230" s="50" t="e">
        <f t="shared" ca="1" si="4"/>
        <v>#NUM!</v>
      </c>
      <c r="F230" s="51"/>
      <c r="G230" s="48"/>
      <c r="H230" s="48"/>
      <c r="I230" s="48"/>
    </row>
    <row r="231" spans="1:9">
      <c r="A231">
        <v>230</v>
      </c>
      <c r="B231" s="48">
        <v>438441</v>
      </c>
      <c r="C231" s="50"/>
      <c r="D231">
        <v>230</v>
      </c>
      <c r="E231" s="50" t="e">
        <f t="shared" ca="1" si="4"/>
        <v>#NUM!</v>
      </c>
      <c r="F231" s="51"/>
      <c r="G231" s="48"/>
      <c r="H231" s="48"/>
      <c r="I231" s="48"/>
    </row>
    <row r="232" spans="1:9">
      <c r="A232">
        <v>231</v>
      </c>
      <c r="B232" s="48">
        <v>120611</v>
      </c>
      <c r="C232" s="50"/>
      <c r="D232">
        <v>231</v>
      </c>
      <c r="E232" s="50" t="e">
        <f t="shared" ca="1" si="4"/>
        <v>#NUM!</v>
      </c>
      <c r="F232" s="51"/>
      <c r="G232" s="48"/>
      <c r="H232" s="48"/>
      <c r="I232" s="48"/>
    </row>
    <row r="233" spans="1:9">
      <c r="A233">
        <v>232</v>
      </c>
      <c r="B233" s="48">
        <v>106561</v>
      </c>
      <c r="C233" s="50"/>
      <c r="D233">
        <v>232</v>
      </c>
      <c r="E233" s="50" t="e">
        <f t="shared" ca="1" si="4"/>
        <v>#NUM!</v>
      </c>
      <c r="F233" s="51"/>
      <c r="G233" s="48"/>
      <c r="H233" s="48"/>
      <c r="I233" s="48"/>
    </row>
    <row r="234" spans="1:9">
      <c r="A234">
        <v>233</v>
      </c>
      <c r="B234" s="48">
        <v>331733</v>
      </c>
      <c r="C234" s="50"/>
      <c r="D234">
        <v>233</v>
      </c>
      <c r="E234" s="50" t="e">
        <f t="shared" ca="1" si="4"/>
        <v>#NUM!</v>
      </c>
      <c r="F234" s="51"/>
      <c r="G234" s="48"/>
      <c r="H234" s="48"/>
      <c r="I234" s="48"/>
    </row>
    <row r="235" spans="1:9">
      <c r="A235">
        <v>234</v>
      </c>
      <c r="B235" s="48">
        <v>983244</v>
      </c>
      <c r="C235" s="50"/>
      <c r="D235">
        <v>234</v>
      </c>
      <c r="E235" s="50" t="e">
        <f t="shared" ca="1" si="4"/>
        <v>#NUM!</v>
      </c>
      <c r="F235" s="51"/>
      <c r="G235" s="48"/>
      <c r="H235" s="48"/>
      <c r="I235" s="48"/>
    </row>
    <row r="236" spans="1:9">
      <c r="A236">
        <v>235</v>
      </c>
      <c r="B236" s="48">
        <v>36878</v>
      </c>
      <c r="C236" s="50"/>
      <c r="D236">
        <v>235</v>
      </c>
      <c r="E236" s="50" t="e">
        <f t="shared" ca="1" si="4"/>
        <v>#NUM!</v>
      </c>
      <c r="F236" s="51"/>
      <c r="G236" s="48"/>
      <c r="H236" s="48"/>
      <c r="I236" s="48"/>
    </row>
    <row r="237" spans="1:9">
      <c r="A237">
        <v>236</v>
      </c>
      <c r="B237" s="48">
        <v>255733</v>
      </c>
      <c r="C237" s="50"/>
      <c r="D237">
        <v>236</v>
      </c>
      <c r="E237" s="50" t="e">
        <f t="shared" ca="1" si="4"/>
        <v>#NUM!</v>
      </c>
      <c r="F237" s="51"/>
      <c r="G237" s="48"/>
      <c r="H237" s="48"/>
      <c r="I237" s="48"/>
    </row>
    <row r="238" spans="1:9">
      <c r="A238">
        <v>237</v>
      </c>
      <c r="B238" s="48">
        <v>480718</v>
      </c>
      <c r="C238" s="50"/>
      <c r="D238">
        <v>237</v>
      </c>
      <c r="E238" s="50" t="e">
        <f t="shared" ca="1" si="4"/>
        <v>#NUM!</v>
      </c>
      <c r="F238" s="51"/>
      <c r="G238" s="48"/>
      <c r="H238" s="48"/>
      <c r="I238" s="48"/>
    </row>
    <row r="239" spans="1:9">
      <c r="A239">
        <v>238</v>
      </c>
      <c r="B239" s="48">
        <v>758973</v>
      </c>
      <c r="C239" s="50"/>
      <c r="D239">
        <v>238</v>
      </c>
      <c r="E239" s="50" t="e">
        <f t="shared" ca="1" si="4"/>
        <v>#NUM!</v>
      </c>
      <c r="F239" s="51"/>
      <c r="G239" s="48"/>
      <c r="H239" s="48"/>
      <c r="I239" s="48"/>
    </row>
    <row r="240" spans="1:9">
      <c r="A240">
        <v>239</v>
      </c>
      <c r="B240" s="48">
        <v>964121</v>
      </c>
      <c r="C240" s="50"/>
      <c r="D240">
        <v>239</v>
      </c>
      <c r="E240" s="50" t="e">
        <f t="shared" ca="1" si="4"/>
        <v>#NUM!</v>
      </c>
      <c r="F240" s="51"/>
      <c r="G240" s="48"/>
      <c r="H240" s="48"/>
      <c r="I240" s="48"/>
    </row>
    <row r="241" spans="1:9">
      <c r="A241">
        <v>240</v>
      </c>
      <c r="B241" s="48">
        <v>928039</v>
      </c>
      <c r="C241" s="50"/>
      <c r="D241">
        <v>240</v>
      </c>
      <c r="E241" s="50" t="e">
        <f t="shared" ca="1" si="4"/>
        <v>#NUM!</v>
      </c>
      <c r="F241" s="51"/>
      <c r="G241" s="48"/>
      <c r="H241" s="48"/>
      <c r="I241" s="48"/>
    </row>
    <row r="242" spans="1:9">
      <c r="A242">
        <v>241</v>
      </c>
      <c r="B242" s="48">
        <v>213495</v>
      </c>
      <c r="C242" s="50"/>
      <c r="D242">
        <v>241</v>
      </c>
      <c r="E242" s="50" t="e">
        <f t="shared" ca="1" si="4"/>
        <v>#NUM!</v>
      </c>
      <c r="F242" s="51"/>
      <c r="G242" s="48"/>
      <c r="H242" s="48"/>
      <c r="I242" s="48"/>
    </row>
    <row r="243" spans="1:9">
      <c r="A243">
        <v>242</v>
      </c>
      <c r="B243" s="48">
        <v>63936</v>
      </c>
      <c r="C243" s="50"/>
      <c r="D243">
        <v>242</v>
      </c>
      <c r="E243" s="50" t="e">
        <f t="shared" ca="1" si="4"/>
        <v>#NUM!</v>
      </c>
      <c r="F243" s="51"/>
      <c r="G243" s="48"/>
      <c r="H243" s="48"/>
      <c r="I243" s="48"/>
    </row>
    <row r="244" spans="1:9">
      <c r="A244">
        <v>243</v>
      </c>
      <c r="B244" s="48">
        <v>250087</v>
      </c>
      <c r="C244" s="50"/>
      <c r="D244">
        <v>243</v>
      </c>
      <c r="E244" s="50" t="e">
        <f t="shared" ca="1" si="4"/>
        <v>#NUM!</v>
      </c>
      <c r="F244" s="51"/>
      <c r="G244" s="48"/>
      <c r="H244" s="48"/>
      <c r="I244" s="48"/>
    </row>
    <row r="245" spans="1:9">
      <c r="A245">
        <v>244</v>
      </c>
      <c r="B245" s="48">
        <v>118197</v>
      </c>
      <c r="C245" s="50"/>
      <c r="D245">
        <v>244</v>
      </c>
      <c r="E245" s="50" t="e">
        <f t="shared" ca="1" si="4"/>
        <v>#NUM!</v>
      </c>
      <c r="F245" s="51"/>
      <c r="G245" s="48"/>
      <c r="H245" s="48"/>
      <c r="I245" s="48"/>
    </row>
    <row r="246" spans="1:9">
      <c r="A246">
        <v>245</v>
      </c>
      <c r="B246" s="48">
        <v>931875</v>
      </c>
      <c r="C246" s="50"/>
      <c r="D246">
        <v>245</v>
      </c>
      <c r="E246" s="50" t="e">
        <f t="shared" ca="1" si="4"/>
        <v>#NUM!</v>
      </c>
      <c r="F246" s="51"/>
      <c r="G246" s="48"/>
      <c r="H246" s="48"/>
      <c r="I246" s="48"/>
    </row>
    <row r="247" spans="1:9">
      <c r="A247">
        <v>246</v>
      </c>
      <c r="B247" s="48">
        <v>841381</v>
      </c>
      <c r="C247" s="50"/>
      <c r="D247">
        <v>246</v>
      </c>
      <c r="E247" s="50" t="e">
        <f t="shared" ca="1" si="4"/>
        <v>#NUM!</v>
      </c>
      <c r="F247" s="51"/>
      <c r="G247" s="48"/>
      <c r="H247" s="48"/>
      <c r="I247" s="48"/>
    </row>
    <row r="248" spans="1:9">
      <c r="A248">
        <v>247</v>
      </c>
      <c r="B248" s="48">
        <v>435441</v>
      </c>
      <c r="C248" s="50"/>
      <c r="D248">
        <v>247</v>
      </c>
      <c r="E248" s="50" t="e">
        <f t="shared" ca="1" si="4"/>
        <v>#NUM!</v>
      </c>
      <c r="F248" s="51"/>
      <c r="G248" s="48"/>
      <c r="H248" s="48"/>
      <c r="I248" s="48"/>
    </row>
    <row r="249" spans="1:9">
      <c r="A249">
        <v>248</v>
      </c>
      <c r="B249" s="48">
        <v>372380</v>
      </c>
      <c r="C249" s="50"/>
      <c r="D249">
        <v>248</v>
      </c>
      <c r="E249" s="50" t="e">
        <f t="shared" ca="1" si="4"/>
        <v>#NUM!</v>
      </c>
      <c r="F249" s="51"/>
      <c r="G249" s="48"/>
      <c r="H249" s="48"/>
      <c r="I249" s="48"/>
    </row>
    <row r="250" spans="1:9">
      <c r="A250">
        <v>249</v>
      </c>
      <c r="B250" s="48">
        <v>215866</v>
      </c>
      <c r="C250" s="50"/>
      <c r="D250">
        <v>249</v>
      </c>
      <c r="E250" s="50" t="e">
        <f t="shared" ca="1" si="4"/>
        <v>#NUM!</v>
      </c>
      <c r="F250" s="51"/>
      <c r="G250" s="48"/>
      <c r="H250" s="48"/>
      <c r="I250" s="48"/>
    </row>
    <row r="251" spans="1:9">
      <c r="A251">
        <v>250</v>
      </c>
      <c r="B251" s="48">
        <v>184519</v>
      </c>
      <c r="C251" s="50"/>
      <c r="D251">
        <v>250</v>
      </c>
      <c r="E251" s="50" t="e">
        <f t="shared" ca="1" si="4"/>
        <v>#NUM!</v>
      </c>
      <c r="F251" s="51"/>
      <c r="G251" s="48"/>
      <c r="H251" s="48"/>
      <c r="I251" s="48"/>
    </row>
    <row r="252" spans="1:9">
      <c r="A252">
        <v>251</v>
      </c>
      <c r="B252" s="48">
        <v>512402</v>
      </c>
      <c r="C252" s="50"/>
      <c r="D252">
        <v>251</v>
      </c>
      <c r="E252" s="50" t="e">
        <f t="shared" ca="1" si="4"/>
        <v>#NUM!</v>
      </c>
      <c r="F252" s="51"/>
      <c r="G252" s="48"/>
      <c r="H252" s="48"/>
      <c r="I252" s="48"/>
    </row>
    <row r="253" spans="1:9">
      <c r="A253">
        <v>252</v>
      </c>
      <c r="B253" s="48">
        <v>557098</v>
      </c>
      <c r="C253" s="50"/>
      <c r="D253">
        <v>252</v>
      </c>
      <c r="E253" s="50" t="e">
        <f t="shared" ca="1" si="4"/>
        <v>#NUM!</v>
      </c>
      <c r="F253" s="51"/>
      <c r="G253" s="48"/>
      <c r="H253" s="48"/>
      <c r="I253" s="48"/>
    </row>
    <row r="254" spans="1:9">
      <c r="A254">
        <v>253</v>
      </c>
      <c r="B254" s="48">
        <v>579516</v>
      </c>
      <c r="C254" s="50"/>
      <c r="D254">
        <v>253</v>
      </c>
      <c r="E254" s="50" t="e">
        <f t="shared" ca="1" si="4"/>
        <v>#NUM!</v>
      </c>
      <c r="F254" s="51"/>
      <c r="G254" s="48"/>
      <c r="H254" s="48"/>
      <c r="I254" s="48"/>
    </row>
    <row r="255" spans="1:9">
      <c r="A255">
        <v>254</v>
      </c>
      <c r="B255" s="48">
        <v>407688</v>
      </c>
      <c r="C255" s="50"/>
      <c r="D255">
        <v>254</v>
      </c>
      <c r="E255" s="50" t="e">
        <f t="shared" ca="1" si="4"/>
        <v>#NUM!</v>
      </c>
      <c r="F255" s="51"/>
      <c r="G255" s="48"/>
      <c r="H255" s="48"/>
      <c r="I255" s="48"/>
    </row>
    <row r="256" spans="1:9">
      <c r="A256">
        <v>255</v>
      </c>
      <c r="B256" s="48">
        <v>135548</v>
      </c>
      <c r="C256" s="50"/>
      <c r="D256">
        <v>255</v>
      </c>
      <c r="E256" s="50" t="e">
        <f t="shared" ca="1" si="4"/>
        <v>#NUM!</v>
      </c>
      <c r="F256" s="51"/>
      <c r="G256" s="48"/>
      <c r="H256" s="48"/>
      <c r="I256" s="48"/>
    </row>
    <row r="257" spans="1:9">
      <c r="A257">
        <v>256</v>
      </c>
      <c r="B257" s="48">
        <v>311887</v>
      </c>
      <c r="C257" s="50"/>
      <c r="D257">
        <v>256</v>
      </c>
      <c r="E257" s="50" t="e">
        <f t="shared" ca="1" si="4"/>
        <v>#NUM!</v>
      </c>
      <c r="F257" s="51"/>
      <c r="G257" s="48"/>
      <c r="H257" s="48"/>
      <c r="I257" s="48"/>
    </row>
    <row r="258" spans="1:9">
      <c r="A258">
        <v>257</v>
      </c>
      <c r="B258" s="48">
        <v>639104</v>
      </c>
      <c r="C258" s="50"/>
      <c r="D258">
        <v>257</v>
      </c>
      <c r="E258" s="50" t="e">
        <f t="shared" ca="1" si="4"/>
        <v>#NUM!</v>
      </c>
      <c r="F258" s="51"/>
      <c r="G258" s="48"/>
      <c r="H258" s="48"/>
      <c r="I258" s="48"/>
    </row>
    <row r="259" spans="1:9">
      <c r="A259">
        <v>258</v>
      </c>
      <c r="B259" s="48">
        <v>464796</v>
      </c>
      <c r="C259" s="50"/>
      <c r="D259">
        <v>258</v>
      </c>
      <c r="E259" s="50" t="e">
        <f t="shared" ca="1" si="4"/>
        <v>#NUM!</v>
      </c>
      <c r="F259" s="51"/>
      <c r="G259" s="48"/>
      <c r="H259" s="48"/>
      <c r="I259" s="48"/>
    </row>
    <row r="260" spans="1:9">
      <c r="A260">
        <v>259</v>
      </c>
      <c r="B260" s="48">
        <v>184571</v>
      </c>
      <c r="C260" s="50"/>
      <c r="D260">
        <v>259</v>
      </c>
      <c r="E260" s="50" t="e">
        <f t="shared" ref="E260:E323" ca="1" si="5">E259+$I$4</f>
        <v>#NUM!</v>
      </c>
      <c r="F260" s="51"/>
      <c r="G260" s="48"/>
      <c r="H260" s="48"/>
      <c r="I260" s="48"/>
    </row>
    <row r="261" spans="1:9">
      <c r="A261">
        <v>260</v>
      </c>
      <c r="B261" s="48">
        <v>825332</v>
      </c>
      <c r="C261" s="50"/>
      <c r="D261">
        <v>260</v>
      </c>
      <c r="E261" s="50" t="e">
        <f t="shared" ca="1" si="5"/>
        <v>#NUM!</v>
      </c>
      <c r="F261" s="51"/>
      <c r="G261" s="48"/>
      <c r="H261" s="48"/>
      <c r="I261" s="48"/>
    </row>
    <row r="262" spans="1:9">
      <c r="A262">
        <v>261</v>
      </c>
      <c r="B262" s="48">
        <v>989750</v>
      </c>
      <c r="C262" s="50"/>
      <c r="D262">
        <v>261</v>
      </c>
      <c r="E262" s="50" t="e">
        <f t="shared" ca="1" si="5"/>
        <v>#NUM!</v>
      </c>
      <c r="F262" s="51"/>
      <c r="G262" s="48"/>
      <c r="H262" s="48"/>
      <c r="I262" s="48"/>
    </row>
    <row r="263" spans="1:9">
      <c r="A263">
        <v>262</v>
      </c>
      <c r="B263" s="48">
        <v>287261</v>
      </c>
      <c r="C263" s="50"/>
      <c r="D263">
        <v>262</v>
      </c>
      <c r="E263" s="50" t="e">
        <f t="shared" ca="1" si="5"/>
        <v>#NUM!</v>
      </c>
      <c r="F263" s="51"/>
      <c r="G263" s="48"/>
      <c r="H263" s="48"/>
      <c r="I263" s="48"/>
    </row>
    <row r="264" spans="1:9">
      <c r="A264">
        <v>263</v>
      </c>
      <c r="B264" s="48">
        <v>900064</v>
      </c>
      <c r="C264" s="50"/>
      <c r="D264">
        <v>263</v>
      </c>
      <c r="E264" s="50" t="e">
        <f t="shared" ca="1" si="5"/>
        <v>#NUM!</v>
      </c>
      <c r="F264" s="51"/>
      <c r="G264" s="48"/>
      <c r="H264" s="48"/>
      <c r="I264" s="48"/>
    </row>
    <row r="265" spans="1:9">
      <c r="A265">
        <v>264</v>
      </c>
      <c r="B265" s="48">
        <v>537525</v>
      </c>
      <c r="C265" s="50"/>
      <c r="D265">
        <v>264</v>
      </c>
      <c r="E265" s="50" t="e">
        <f t="shared" ca="1" si="5"/>
        <v>#NUM!</v>
      </c>
      <c r="F265" s="51"/>
      <c r="G265" s="48"/>
      <c r="H265" s="48"/>
      <c r="I265" s="48"/>
    </row>
    <row r="266" spans="1:9">
      <c r="A266">
        <v>265</v>
      </c>
      <c r="B266" s="48">
        <v>38114</v>
      </c>
      <c r="C266" s="50"/>
      <c r="D266">
        <v>265</v>
      </c>
      <c r="E266" s="50" t="e">
        <f t="shared" ca="1" si="5"/>
        <v>#NUM!</v>
      </c>
      <c r="F266" s="51"/>
      <c r="G266" s="48"/>
      <c r="H266" s="48"/>
      <c r="I266" s="48"/>
    </row>
    <row r="267" spans="1:9">
      <c r="A267">
        <v>266</v>
      </c>
      <c r="B267" s="48">
        <v>360625</v>
      </c>
      <c r="C267" s="50"/>
      <c r="D267">
        <v>266</v>
      </c>
      <c r="E267" s="50" t="e">
        <f t="shared" ca="1" si="5"/>
        <v>#NUM!</v>
      </c>
      <c r="F267" s="51"/>
      <c r="G267" s="48"/>
      <c r="H267" s="48"/>
      <c r="I267" s="48"/>
    </row>
    <row r="268" spans="1:9">
      <c r="A268">
        <v>267</v>
      </c>
      <c r="B268" s="48">
        <v>567776</v>
      </c>
      <c r="C268" s="50"/>
      <c r="D268">
        <v>267</v>
      </c>
      <c r="E268" s="50" t="e">
        <f t="shared" ca="1" si="5"/>
        <v>#NUM!</v>
      </c>
      <c r="F268" s="51"/>
      <c r="G268" s="48"/>
      <c r="H268" s="48"/>
      <c r="I268" s="48"/>
    </row>
    <row r="269" spans="1:9">
      <c r="A269">
        <v>268</v>
      </c>
      <c r="B269" s="48">
        <v>546156</v>
      </c>
      <c r="C269" s="50"/>
      <c r="D269">
        <v>268</v>
      </c>
      <c r="E269" s="50" t="e">
        <f t="shared" ca="1" si="5"/>
        <v>#NUM!</v>
      </c>
      <c r="F269" s="51"/>
      <c r="G269" s="48"/>
      <c r="H269" s="48"/>
      <c r="I269" s="48"/>
    </row>
    <row r="270" spans="1:9">
      <c r="A270">
        <v>269</v>
      </c>
      <c r="B270" s="48">
        <v>359382</v>
      </c>
      <c r="C270" s="50"/>
      <c r="D270">
        <v>269</v>
      </c>
      <c r="E270" s="50" t="e">
        <f t="shared" ca="1" si="5"/>
        <v>#NUM!</v>
      </c>
      <c r="F270" s="51"/>
      <c r="G270" s="48"/>
      <c r="H270" s="48"/>
      <c r="I270" s="48"/>
    </row>
    <row r="271" spans="1:9">
      <c r="A271">
        <v>270</v>
      </c>
      <c r="B271" s="48">
        <v>873374</v>
      </c>
      <c r="C271" s="50"/>
      <c r="D271">
        <v>270</v>
      </c>
      <c r="E271" s="50" t="e">
        <f t="shared" ca="1" si="5"/>
        <v>#NUM!</v>
      </c>
      <c r="F271" s="51"/>
      <c r="G271" s="48"/>
      <c r="H271" s="48"/>
      <c r="I271" s="48"/>
    </row>
    <row r="272" spans="1:9">
      <c r="A272">
        <v>271</v>
      </c>
      <c r="B272" s="48">
        <v>407347</v>
      </c>
      <c r="C272" s="50"/>
      <c r="D272">
        <v>271</v>
      </c>
      <c r="E272" s="50" t="e">
        <f t="shared" ca="1" si="5"/>
        <v>#NUM!</v>
      </c>
      <c r="F272" s="51"/>
      <c r="G272" s="48"/>
      <c r="H272" s="48"/>
      <c r="I272" s="48"/>
    </row>
    <row r="273" spans="1:9">
      <c r="A273">
        <v>272</v>
      </c>
      <c r="B273" s="48">
        <v>547288</v>
      </c>
      <c r="C273" s="50"/>
      <c r="D273">
        <v>272</v>
      </c>
      <c r="E273" s="50" t="e">
        <f t="shared" ca="1" si="5"/>
        <v>#NUM!</v>
      </c>
      <c r="F273" s="51"/>
      <c r="G273" s="48"/>
      <c r="H273" s="48"/>
      <c r="I273" s="48"/>
    </row>
    <row r="274" spans="1:9">
      <c r="A274">
        <v>273</v>
      </c>
      <c r="B274" s="48">
        <v>112489</v>
      </c>
      <c r="C274" s="50"/>
      <c r="D274">
        <v>273</v>
      </c>
      <c r="E274" s="50" t="e">
        <f t="shared" ca="1" si="5"/>
        <v>#NUM!</v>
      </c>
      <c r="F274" s="51"/>
      <c r="G274" s="48"/>
      <c r="H274" s="48"/>
      <c r="I274" s="48"/>
    </row>
    <row r="275" spans="1:9">
      <c r="A275">
        <v>274</v>
      </c>
      <c r="B275" s="48">
        <v>568498</v>
      </c>
      <c r="C275" s="50"/>
      <c r="D275">
        <v>274</v>
      </c>
      <c r="E275" s="50" t="e">
        <f t="shared" ca="1" si="5"/>
        <v>#NUM!</v>
      </c>
      <c r="F275" s="51"/>
      <c r="G275" s="48"/>
      <c r="H275" s="48"/>
      <c r="I275" s="48"/>
    </row>
    <row r="276" spans="1:9">
      <c r="A276">
        <v>275</v>
      </c>
      <c r="B276" s="48">
        <v>120700</v>
      </c>
      <c r="C276" s="50"/>
      <c r="D276">
        <v>275</v>
      </c>
      <c r="E276" s="50" t="e">
        <f t="shared" ca="1" si="5"/>
        <v>#NUM!</v>
      </c>
      <c r="F276" s="51"/>
      <c r="G276" s="48"/>
      <c r="H276" s="48"/>
      <c r="I276" s="48"/>
    </row>
    <row r="277" spans="1:9">
      <c r="A277">
        <v>276</v>
      </c>
      <c r="B277" s="48">
        <v>336268</v>
      </c>
      <c r="C277" s="50"/>
      <c r="D277">
        <v>276</v>
      </c>
      <c r="E277" s="50" t="e">
        <f t="shared" ca="1" si="5"/>
        <v>#NUM!</v>
      </c>
      <c r="F277" s="51"/>
      <c r="G277" s="48"/>
      <c r="H277" s="48"/>
      <c r="I277" s="48"/>
    </row>
    <row r="278" spans="1:9">
      <c r="A278">
        <v>277</v>
      </c>
      <c r="B278" s="48">
        <v>503472</v>
      </c>
      <c r="C278" s="50"/>
      <c r="D278">
        <v>277</v>
      </c>
      <c r="E278" s="50" t="e">
        <f t="shared" ca="1" si="5"/>
        <v>#NUM!</v>
      </c>
      <c r="F278" s="51"/>
      <c r="G278" s="48"/>
      <c r="H278" s="48"/>
      <c r="I278" s="48"/>
    </row>
    <row r="279" spans="1:9">
      <c r="A279">
        <v>278</v>
      </c>
      <c r="B279" s="48">
        <v>819273</v>
      </c>
      <c r="C279" s="50"/>
      <c r="D279">
        <v>278</v>
      </c>
      <c r="E279" s="50" t="e">
        <f t="shared" ca="1" si="5"/>
        <v>#NUM!</v>
      </c>
      <c r="F279" s="51"/>
      <c r="G279" s="48"/>
      <c r="H279" s="48"/>
      <c r="I279" s="48"/>
    </row>
    <row r="280" spans="1:9">
      <c r="A280">
        <v>279</v>
      </c>
      <c r="B280" s="48">
        <v>506632</v>
      </c>
      <c r="C280" s="50"/>
      <c r="D280">
        <v>279</v>
      </c>
      <c r="E280" s="50" t="e">
        <f t="shared" ca="1" si="5"/>
        <v>#NUM!</v>
      </c>
      <c r="F280" s="51"/>
      <c r="G280" s="48"/>
      <c r="H280" s="48"/>
      <c r="I280" s="48"/>
    </row>
    <row r="281" spans="1:9">
      <c r="A281">
        <v>280</v>
      </c>
      <c r="B281" s="48">
        <v>349195</v>
      </c>
      <c r="C281" s="50"/>
      <c r="D281">
        <v>280</v>
      </c>
      <c r="E281" s="50" t="e">
        <f t="shared" ca="1" si="5"/>
        <v>#NUM!</v>
      </c>
      <c r="F281" s="51"/>
      <c r="G281" s="48"/>
      <c r="H281" s="48"/>
      <c r="I281" s="48"/>
    </row>
    <row r="282" spans="1:9">
      <c r="A282">
        <v>281</v>
      </c>
      <c r="B282" s="48">
        <v>762872</v>
      </c>
      <c r="C282" s="50"/>
      <c r="D282">
        <v>281</v>
      </c>
      <c r="E282" s="50" t="e">
        <f t="shared" ca="1" si="5"/>
        <v>#NUM!</v>
      </c>
      <c r="F282" s="51"/>
      <c r="G282" s="48"/>
      <c r="H282" s="48"/>
      <c r="I282" s="48"/>
    </row>
    <row r="283" spans="1:9">
      <c r="A283">
        <v>282</v>
      </c>
      <c r="B283" s="48">
        <v>325570</v>
      </c>
      <c r="C283" s="50"/>
      <c r="D283">
        <v>282</v>
      </c>
      <c r="E283" s="50" t="e">
        <f t="shared" ca="1" si="5"/>
        <v>#NUM!</v>
      </c>
      <c r="F283" s="51"/>
      <c r="G283" s="48"/>
      <c r="H283" s="48"/>
      <c r="I283" s="48"/>
    </row>
    <row r="284" spans="1:9">
      <c r="A284">
        <v>283</v>
      </c>
      <c r="B284" s="48">
        <v>481925</v>
      </c>
      <c r="C284" s="50"/>
      <c r="D284">
        <v>283</v>
      </c>
      <c r="E284" s="50" t="e">
        <f t="shared" ca="1" si="5"/>
        <v>#NUM!</v>
      </c>
      <c r="F284" s="51"/>
      <c r="G284" s="48"/>
      <c r="H284" s="48"/>
      <c r="I284" s="48"/>
    </row>
    <row r="285" spans="1:9">
      <c r="A285">
        <v>284</v>
      </c>
      <c r="B285" s="48">
        <v>205092</v>
      </c>
      <c r="C285" s="50"/>
      <c r="D285">
        <v>284</v>
      </c>
      <c r="E285" s="50" t="e">
        <f t="shared" ca="1" si="5"/>
        <v>#NUM!</v>
      </c>
      <c r="F285" s="51"/>
      <c r="G285" s="48"/>
      <c r="H285" s="48"/>
      <c r="I285" s="48"/>
    </row>
    <row r="286" spans="1:9">
      <c r="A286">
        <v>285</v>
      </c>
      <c r="B286" s="48">
        <v>199284</v>
      </c>
      <c r="C286" s="50"/>
      <c r="D286">
        <v>285</v>
      </c>
      <c r="E286" s="50" t="e">
        <f t="shared" ca="1" si="5"/>
        <v>#NUM!</v>
      </c>
      <c r="F286" s="51"/>
      <c r="G286" s="48"/>
      <c r="H286" s="48"/>
      <c r="I286" s="48"/>
    </row>
    <row r="287" spans="1:9">
      <c r="A287">
        <v>286</v>
      </c>
      <c r="B287" s="48">
        <v>516341</v>
      </c>
      <c r="C287" s="50"/>
      <c r="D287">
        <v>286</v>
      </c>
      <c r="E287" s="50" t="e">
        <f t="shared" ca="1" si="5"/>
        <v>#NUM!</v>
      </c>
      <c r="F287" s="51"/>
      <c r="G287" s="48"/>
      <c r="H287" s="48"/>
      <c r="I287" s="48"/>
    </row>
    <row r="288" spans="1:9">
      <c r="A288">
        <v>287</v>
      </c>
      <c r="B288" s="48">
        <v>787333</v>
      </c>
      <c r="C288" s="50"/>
      <c r="D288">
        <v>287</v>
      </c>
      <c r="E288" s="50" t="e">
        <f t="shared" ca="1" si="5"/>
        <v>#NUM!</v>
      </c>
      <c r="F288" s="51"/>
      <c r="G288" s="48"/>
      <c r="H288" s="48"/>
      <c r="I288" s="48"/>
    </row>
    <row r="289" spans="1:9">
      <c r="A289">
        <v>288</v>
      </c>
      <c r="B289" s="48">
        <v>632634</v>
      </c>
      <c r="C289" s="50"/>
      <c r="D289">
        <v>288</v>
      </c>
      <c r="E289" s="50" t="e">
        <f t="shared" ca="1" si="5"/>
        <v>#NUM!</v>
      </c>
      <c r="F289" s="51"/>
      <c r="G289" s="48"/>
      <c r="H289" s="48"/>
      <c r="I289" s="48"/>
    </row>
    <row r="290" spans="1:9">
      <c r="A290">
        <v>289</v>
      </c>
      <c r="B290" s="48">
        <v>975926</v>
      </c>
      <c r="C290" s="50"/>
      <c r="D290">
        <v>289</v>
      </c>
      <c r="E290" s="50" t="e">
        <f t="shared" ca="1" si="5"/>
        <v>#NUM!</v>
      </c>
      <c r="F290" s="51"/>
      <c r="G290" s="48"/>
      <c r="H290" s="48"/>
      <c r="I290" s="48"/>
    </row>
    <row r="291" spans="1:9">
      <c r="A291">
        <v>290</v>
      </c>
      <c r="B291" s="48">
        <v>414586</v>
      </c>
      <c r="C291" s="50"/>
      <c r="D291">
        <v>290</v>
      </c>
      <c r="E291" s="50" t="e">
        <f t="shared" ca="1" si="5"/>
        <v>#NUM!</v>
      </c>
      <c r="F291" s="51"/>
      <c r="G291" s="48"/>
      <c r="H291" s="48"/>
      <c r="I291" s="48"/>
    </row>
    <row r="292" spans="1:9">
      <c r="A292">
        <v>291</v>
      </c>
      <c r="B292" s="48">
        <v>860715</v>
      </c>
      <c r="C292" s="50"/>
      <c r="D292">
        <v>291</v>
      </c>
      <c r="E292" s="50" t="e">
        <f t="shared" ca="1" si="5"/>
        <v>#NUM!</v>
      </c>
      <c r="F292" s="51"/>
      <c r="G292" s="48"/>
      <c r="H292" s="48"/>
      <c r="I292" s="48"/>
    </row>
    <row r="293" spans="1:9">
      <c r="A293">
        <v>292</v>
      </c>
      <c r="B293" s="48">
        <v>18415</v>
      </c>
      <c r="C293" s="50"/>
      <c r="D293">
        <v>292</v>
      </c>
      <c r="E293" s="50" t="e">
        <f t="shared" ca="1" si="5"/>
        <v>#NUM!</v>
      </c>
      <c r="F293" s="51"/>
      <c r="G293" s="48"/>
      <c r="H293" s="48"/>
      <c r="I293" s="48"/>
    </row>
    <row r="294" spans="1:9">
      <c r="A294">
        <v>293</v>
      </c>
      <c r="B294" s="48">
        <v>800591</v>
      </c>
      <c r="C294" s="50"/>
      <c r="D294">
        <v>293</v>
      </c>
      <c r="E294" s="50" t="e">
        <f t="shared" ca="1" si="5"/>
        <v>#NUM!</v>
      </c>
      <c r="F294" s="51"/>
      <c r="G294" s="48"/>
      <c r="H294" s="48"/>
      <c r="I294" s="48"/>
    </row>
    <row r="295" spans="1:9">
      <c r="A295">
        <v>294</v>
      </c>
      <c r="B295" s="48">
        <v>1434</v>
      </c>
      <c r="C295" s="50"/>
      <c r="D295">
        <v>294</v>
      </c>
      <c r="E295" s="50" t="e">
        <f t="shared" ca="1" si="5"/>
        <v>#NUM!</v>
      </c>
      <c r="F295" s="51"/>
      <c r="G295" s="48"/>
      <c r="H295" s="48"/>
      <c r="I295" s="48"/>
    </row>
    <row r="296" spans="1:9">
      <c r="A296">
        <v>295</v>
      </c>
      <c r="B296" s="48">
        <v>43150</v>
      </c>
      <c r="C296" s="50"/>
      <c r="D296">
        <v>295</v>
      </c>
      <c r="E296" s="50" t="e">
        <f t="shared" ca="1" si="5"/>
        <v>#NUM!</v>
      </c>
      <c r="F296" s="51"/>
      <c r="G296" s="48"/>
      <c r="H296" s="48"/>
      <c r="I296" s="48"/>
    </row>
    <row r="297" spans="1:9">
      <c r="A297">
        <v>296</v>
      </c>
      <c r="B297" s="48">
        <v>979438</v>
      </c>
      <c r="C297" s="50"/>
      <c r="D297">
        <v>296</v>
      </c>
      <c r="E297" s="50" t="e">
        <f t="shared" ca="1" si="5"/>
        <v>#NUM!</v>
      </c>
      <c r="F297" s="51"/>
      <c r="G297" s="48"/>
      <c r="H297" s="48"/>
      <c r="I297" s="48"/>
    </row>
    <row r="298" spans="1:9">
      <c r="A298">
        <v>297</v>
      </c>
      <c r="B298" s="48">
        <v>50023</v>
      </c>
      <c r="C298" s="50"/>
      <c r="D298">
        <v>297</v>
      </c>
      <c r="E298" s="50" t="e">
        <f t="shared" ca="1" si="5"/>
        <v>#NUM!</v>
      </c>
      <c r="F298" s="51"/>
      <c r="G298" s="48"/>
      <c r="H298" s="48"/>
      <c r="I298" s="48"/>
    </row>
    <row r="299" spans="1:9">
      <c r="A299">
        <v>298</v>
      </c>
      <c r="B299" s="48">
        <v>439961</v>
      </c>
      <c r="C299" s="50"/>
      <c r="D299">
        <v>298</v>
      </c>
      <c r="E299" s="50" t="e">
        <f t="shared" ca="1" si="5"/>
        <v>#NUM!</v>
      </c>
      <c r="F299" s="51"/>
      <c r="G299" s="48"/>
      <c r="H299" s="48"/>
      <c r="I299" s="48"/>
    </row>
    <row r="300" spans="1:9">
      <c r="A300">
        <v>299</v>
      </c>
      <c r="B300" s="48">
        <v>730580</v>
      </c>
      <c r="C300" s="50"/>
      <c r="D300">
        <v>299</v>
      </c>
      <c r="E300" s="50" t="e">
        <f t="shared" ca="1" si="5"/>
        <v>#NUM!</v>
      </c>
      <c r="F300" s="51"/>
      <c r="G300" s="48"/>
      <c r="H300" s="48"/>
      <c r="I300" s="48"/>
    </row>
    <row r="301" spans="1:9">
      <c r="A301">
        <v>300</v>
      </c>
      <c r="B301" s="48">
        <v>511633</v>
      </c>
      <c r="C301" s="50"/>
      <c r="D301">
        <v>300</v>
      </c>
      <c r="E301" s="50" t="e">
        <f t="shared" ca="1" si="5"/>
        <v>#NUM!</v>
      </c>
      <c r="F301" s="51"/>
      <c r="G301" s="48"/>
      <c r="H301" s="48"/>
      <c r="I301" s="48"/>
    </row>
    <row r="302" spans="1:9">
      <c r="A302">
        <v>301</v>
      </c>
      <c r="B302" s="48">
        <v>627587</v>
      </c>
      <c r="C302" s="50"/>
      <c r="D302">
        <v>301</v>
      </c>
      <c r="E302" s="50" t="e">
        <f t="shared" ca="1" si="5"/>
        <v>#NUM!</v>
      </c>
      <c r="F302" s="51"/>
      <c r="G302" s="48"/>
      <c r="H302" s="48"/>
      <c r="I302" s="48"/>
    </row>
    <row r="303" spans="1:9">
      <c r="A303">
        <v>302</v>
      </c>
      <c r="B303" s="48">
        <v>624548</v>
      </c>
      <c r="C303" s="50"/>
      <c r="D303">
        <v>302</v>
      </c>
      <c r="E303" s="50" t="e">
        <f t="shared" ca="1" si="5"/>
        <v>#NUM!</v>
      </c>
      <c r="F303" s="51"/>
      <c r="G303" s="48"/>
      <c r="H303" s="48"/>
      <c r="I303" s="48"/>
    </row>
    <row r="304" spans="1:9">
      <c r="A304">
        <v>303</v>
      </c>
      <c r="B304" s="48">
        <v>645818</v>
      </c>
      <c r="C304" s="50"/>
      <c r="D304">
        <v>303</v>
      </c>
      <c r="E304" s="50" t="e">
        <f t="shared" ca="1" si="5"/>
        <v>#NUM!</v>
      </c>
      <c r="F304" s="51"/>
      <c r="G304" s="48"/>
      <c r="H304" s="48"/>
      <c r="I304" s="48"/>
    </row>
    <row r="305" spans="1:9">
      <c r="A305">
        <v>304</v>
      </c>
      <c r="B305" s="48">
        <v>224031</v>
      </c>
      <c r="C305" s="50"/>
      <c r="D305">
        <v>304</v>
      </c>
      <c r="E305" s="50" t="e">
        <f t="shared" ca="1" si="5"/>
        <v>#NUM!</v>
      </c>
      <c r="F305" s="51"/>
      <c r="G305" s="48"/>
      <c r="H305" s="48"/>
      <c r="I305" s="48"/>
    </row>
    <row r="306" spans="1:9">
      <c r="A306">
        <v>305</v>
      </c>
      <c r="B306" s="48">
        <v>976627</v>
      </c>
      <c r="C306" s="50"/>
      <c r="D306">
        <v>305</v>
      </c>
      <c r="E306" s="50" t="e">
        <f t="shared" ca="1" si="5"/>
        <v>#NUM!</v>
      </c>
      <c r="F306" s="51"/>
      <c r="G306" s="48"/>
      <c r="H306" s="48"/>
      <c r="I306" s="48"/>
    </row>
    <row r="307" spans="1:9">
      <c r="A307">
        <v>306</v>
      </c>
      <c r="B307" s="48">
        <v>180043</v>
      </c>
      <c r="C307" s="50"/>
      <c r="D307">
        <v>306</v>
      </c>
      <c r="E307" s="50" t="e">
        <f t="shared" ca="1" si="5"/>
        <v>#NUM!</v>
      </c>
      <c r="F307" s="51"/>
      <c r="G307" s="48"/>
      <c r="H307" s="48"/>
      <c r="I307" s="48"/>
    </row>
    <row r="308" spans="1:9">
      <c r="A308">
        <v>307</v>
      </c>
      <c r="B308" s="48">
        <v>613458</v>
      </c>
      <c r="C308" s="50"/>
      <c r="D308">
        <v>307</v>
      </c>
      <c r="E308" s="50" t="e">
        <f t="shared" ca="1" si="5"/>
        <v>#NUM!</v>
      </c>
      <c r="F308" s="51"/>
      <c r="G308" s="48"/>
      <c r="H308" s="48"/>
      <c r="I308" s="48"/>
    </row>
    <row r="309" spans="1:9">
      <c r="A309">
        <v>308</v>
      </c>
      <c r="B309" s="48">
        <v>731482</v>
      </c>
      <c r="C309" s="50"/>
      <c r="D309">
        <v>308</v>
      </c>
      <c r="E309" s="50" t="e">
        <f t="shared" ca="1" si="5"/>
        <v>#NUM!</v>
      </c>
      <c r="F309" s="51"/>
      <c r="G309" s="48"/>
      <c r="H309" s="48"/>
      <c r="I309" s="48"/>
    </row>
    <row r="310" spans="1:9">
      <c r="A310">
        <v>309</v>
      </c>
      <c r="B310" s="48">
        <v>832521</v>
      </c>
      <c r="C310" s="50"/>
      <c r="D310">
        <v>309</v>
      </c>
      <c r="E310" s="50" t="e">
        <f t="shared" ca="1" si="5"/>
        <v>#NUM!</v>
      </c>
      <c r="F310" s="51"/>
      <c r="G310" s="48"/>
      <c r="H310" s="48"/>
      <c r="I310" s="48"/>
    </row>
    <row r="311" spans="1:9">
      <c r="A311">
        <v>310</v>
      </c>
      <c r="B311" s="48">
        <v>22233</v>
      </c>
      <c r="C311" s="50"/>
      <c r="D311">
        <v>310</v>
      </c>
      <c r="E311" s="50" t="e">
        <f t="shared" ca="1" si="5"/>
        <v>#NUM!</v>
      </c>
      <c r="F311" s="51"/>
      <c r="G311" s="48"/>
      <c r="H311" s="48"/>
      <c r="I311" s="48"/>
    </row>
    <row r="312" spans="1:9">
      <c r="A312">
        <v>311</v>
      </c>
      <c r="B312" s="48">
        <v>292526</v>
      </c>
      <c r="C312" s="50"/>
      <c r="D312">
        <v>311</v>
      </c>
      <c r="E312" s="50" t="e">
        <f t="shared" ca="1" si="5"/>
        <v>#NUM!</v>
      </c>
      <c r="F312" s="51"/>
      <c r="G312" s="48"/>
      <c r="H312" s="48"/>
      <c r="I312" s="48"/>
    </row>
    <row r="313" spans="1:9">
      <c r="A313">
        <v>312</v>
      </c>
      <c r="B313" s="48">
        <v>808443</v>
      </c>
      <c r="C313" s="50"/>
      <c r="D313">
        <v>312</v>
      </c>
      <c r="E313" s="50" t="e">
        <f t="shared" ca="1" si="5"/>
        <v>#NUM!</v>
      </c>
      <c r="F313" s="51"/>
      <c r="G313" s="48"/>
      <c r="H313" s="48"/>
      <c r="I313" s="48"/>
    </row>
    <row r="314" spans="1:9">
      <c r="A314">
        <v>313</v>
      </c>
      <c r="B314" s="48">
        <v>329534</v>
      </c>
      <c r="C314" s="50"/>
      <c r="D314">
        <v>313</v>
      </c>
      <c r="E314" s="50" t="e">
        <f t="shared" ca="1" si="5"/>
        <v>#NUM!</v>
      </c>
      <c r="F314" s="51"/>
      <c r="G314" s="48"/>
      <c r="H314" s="48"/>
      <c r="I314" s="48"/>
    </row>
    <row r="315" spans="1:9">
      <c r="A315">
        <v>314</v>
      </c>
      <c r="B315" s="48">
        <v>509272</v>
      </c>
      <c r="C315" s="50"/>
      <c r="D315">
        <v>314</v>
      </c>
      <c r="E315" s="50" t="e">
        <f t="shared" ca="1" si="5"/>
        <v>#NUM!</v>
      </c>
      <c r="F315" s="51"/>
      <c r="G315" s="48"/>
      <c r="H315" s="48"/>
      <c r="I315" s="48"/>
    </row>
    <row r="316" spans="1:9">
      <c r="A316">
        <v>315</v>
      </c>
      <c r="B316" s="48">
        <v>166809</v>
      </c>
      <c r="C316" s="50"/>
      <c r="D316">
        <v>315</v>
      </c>
      <c r="E316" s="50" t="e">
        <f t="shared" ca="1" si="5"/>
        <v>#NUM!</v>
      </c>
      <c r="F316" s="51"/>
      <c r="G316" s="48"/>
      <c r="H316" s="48"/>
      <c r="I316" s="48"/>
    </row>
    <row r="317" spans="1:9">
      <c r="A317">
        <v>316</v>
      </c>
      <c r="B317" s="48">
        <v>270146</v>
      </c>
      <c r="C317" s="50"/>
      <c r="D317">
        <v>316</v>
      </c>
      <c r="E317" s="50" t="e">
        <f t="shared" ca="1" si="5"/>
        <v>#NUM!</v>
      </c>
      <c r="F317" s="51"/>
      <c r="G317" s="48"/>
      <c r="H317" s="48"/>
      <c r="I317" s="48"/>
    </row>
    <row r="318" spans="1:9">
      <c r="A318">
        <v>317</v>
      </c>
      <c r="B318" s="48">
        <v>850913</v>
      </c>
      <c r="C318" s="50"/>
      <c r="D318">
        <v>317</v>
      </c>
      <c r="E318" s="50" t="e">
        <f t="shared" ca="1" si="5"/>
        <v>#NUM!</v>
      </c>
      <c r="F318" s="51"/>
      <c r="G318" s="48"/>
      <c r="H318" s="48"/>
      <c r="I318" s="48"/>
    </row>
    <row r="319" spans="1:9">
      <c r="A319">
        <v>318</v>
      </c>
      <c r="B319" s="48">
        <v>139359</v>
      </c>
      <c r="C319" s="50"/>
      <c r="D319">
        <v>318</v>
      </c>
      <c r="E319" s="50" t="e">
        <f t="shared" ca="1" si="5"/>
        <v>#NUM!</v>
      </c>
      <c r="F319" s="51"/>
      <c r="G319" s="48"/>
      <c r="H319" s="48"/>
      <c r="I319" s="48"/>
    </row>
    <row r="320" spans="1:9">
      <c r="A320">
        <v>319</v>
      </c>
      <c r="B320" s="48">
        <v>644720</v>
      </c>
      <c r="C320" s="50"/>
      <c r="D320">
        <v>319</v>
      </c>
      <c r="E320" s="50" t="e">
        <f t="shared" ca="1" si="5"/>
        <v>#NUM!</v>
      </c>
      <c r="F320" s="51"/>
      <c r="G320" s="48"/>
      <c r="H320" s="48"/>
      <c r="I320" s="48"/>
    </row>
    <row r="321" spans="1:9">
      <c r="A321">
        <v>320</v>
      </c>
      <c r="B321" s="48">
        <v>212361</v>
      </c>
      <c r="C321" s="50"/>
      <c r="D321">
        <v>320</v>
      </c>
      <c r="E321" s="50" t="e">
        <f t="shared" ca="1" si="5"/>
        <v>#NUM!</v>
      </c>
      <c r="F321" s="51"/>
      <c r="G321" s="48"/>
      <c r="H321" s="48"/>
      <c r="I321" s="48"/>
    </row>
    <row r="322" spans="1:9">
      <c r="A322">
        <v>321</v>
      </c>
      <c r="B322" s="48">
        <v>823292</v>
      </c>
      <c r="C322" s="50"/>
      <c r="D322">
        <v>321</v>
      </c>
      <c r="E322" s="50" t="e">
        <f t="shared" ca="1" si="5"/>
        <v>#NUM!</v>
      </c>
      <c r="F322" s="51"/>
      <c r="G322" s="48"/>
      <c r="H322" s="48"/>
      <c r="I322" s="48"/>
    </row>
    <row r="323" spans="1:9">
      <c r="A323">
        <v>322</v>
      </c>
      <c r="B323" s="48">
        <v>6162</v>
      </c>
      <c r="C323" s="50"/>
      <c r="D323">
        <v>322</v>
      </c>
      <c r="E323" s="50" t="e">
        <f t="shared" ca="1" si="5"/>
        <v>#NUM!</v>
      </c>
      <c r="F323" s="51"/>
      <c r="G323" s="48"/>
      <c r="H323" s="48"/>
      <c r="I323" s="48"/>
    </row>
    <row r="324" spans="1:9">
      <c r="A324">
        <v>323</v>
      </c>
      <c r="B324" s="48">
        <v>959999</v>
      </c>
      <c r="C324" s="50"/>
      <c r="D324">
        <v>323</v>
      </c>
      <c r="E324" s="50" t="e">
        <f t="shared" ref="E324:E387" ca="1" si="6">E323+$I$4</f>
        <v>#NUM!</v>
      </c>
      <c r="F324" s="51"/>
      <c r="G324" s="48"/>
      <c r="H324" s="48"/>
      <c r="I324" s="48"/>
    </row>
    <row r="325" spans="1:9">
      <c r="A325">
        <v>324</v>
      </c>
      <c r="B325" s="48">
        <v>349887</v>
      </c>
      <c r="C325" s="50"/>
      <c r="D325">
        <v>324</v>
      </c>
      <c r="E325" s="50" t="e">
        <f t="shared" ca="1" si="6"/>
        <v>#NUM!</v>
      </c>
      <c r="F325" s="51"/>
      <c r="G325" s="48"/>
      <c r="H325" s="48"/>
      <c r="I325" s="48"/>
    </row>
    <row r="326" spans="1:9">
      <c r="A326">
        <v>325</v>
      </c>
      <c r="B326" s="48">
        <v>158706</v>
      </c>
      <c r="C326" s="50"/>
      <c r="D326">
        <v>325</v>
      </c>
      <c r="E326" s="50" t="e">
        <f t="shared" ca="1" si="6"/>
        <v>#NUM!</v>
      </c>
      <c r="F326" s="51"/>
      <c r="G326" s="48"/>
      <c r="H326" s="48"/>
      <c r="I326" s="48"/>
    </row>
    <row r="327" spans="1:9">
      <c r="A327">
        <v>326</v>
      </c>
      <c r="B327" s="48">
        <v>579682</v>
      </c>
      <c r="C327" s="50"/>
      <c r="D327">
        <v>326</v>
      </c>
      <c r="E327" s="50" t="e">
        <f t="shared" ca="1" si="6"/>
        <v>#NUM!</v>
      </c>
      <c r="F327" s="51"/>
      <c r="G327" s="48"/>
      <c r="H327" s="48"/>
      <c r="I327" s="48"/>
    </row>
    <row r="328" spans="1:9">
      <c r="A328">
        <v>327</v>
      </c>
      <c r="B328" s="48">
        <v>848812</v>
      </c>
      <c r="C328" s="50"/>
      <c r="D328">
        <v>327</v>
      </c>
      <c r="E328" s="50" t="e">
        <f t="shared" ca="1" si="6"/>
        <v>#NUM!</v>
      </c>
      <c r="F328" s="51"/>
      <c r="G328" s="48"/>
      <c r="H328" s="48"/>
      <c r="I328" s="48"/>
    </row>
    <row r="329" spans="1:9">
      <c r="A329">
        <v>328</v>
      </c>
      <c r="B329" s="48">
        <v>398809</v>
      </c>
      <c r="C329" s="50"/>
      <c r="D329">
        <v>328</v>
      </c>
      <c r="E329" s="50" t="e">
        <f t="shared" ca="1" si="6"/>
        <v>#NUM!</v>
      </c>
      <c r="F329" s="51"/>
      <c r="G329" s="48"/>
      <c r="H329" s="48"/>
      <c r="I329" s="48"/>
    </row>
    <row r="330" spans="1:9">
      <c r="A330">
        <v>329</v>
      </c>
      <c r="B330" s="48">
        <v>218357</v>
      </c>
      <c r="C330" s="50"/>
      <c r="D330">
        <v>329</v>
      </c>
      <c r="E330" s="50" t="e">
        <f t="shared" ca="1" si="6"/>
        <v>#NUM!</v>
      </c>
      <c r="F330" s="51"/>
      <c r="G330" s="48"/>
      <c r="H330" s="48"/>
      <c r="I330" s="48"/>
    </row>
    <row r="331" spans="1:9">
      <c r="A331">
        <v>330</v>
      </c>
      <c r="B331" s="48">
        <v>587864</v>
      </c>
      <c r="C331" s="50"/>
      <c r="D331">
        <v>330</v>
      </c>
      <c r="E331" s="50" t="e">
        <f t="shared" ca="1" si="6"/>
        <v>#NUM!</v>
      </c>
      <c r="F331" s="51"/>
      <c r="G331" s="48"/>
      <c r="H331" s="48"/>
      <c r="I331" s="48"/>
    </row>
    <row r="332" spans="1:9">
      <c r="A332">
        <v>331</v>
      </c>
      <c r="B332" s="48">
        <v>149310</v>
      </c>
      <c r="C332" s="50"/>
      <c r="D332">
        <v>331</v>
      </c>
      <c r="E332" s="50" t="e">
        <f t="shared" ca="1" si="6"/>
        <v>#NUM!</v>
      </c>
      <c r="F332" s="51"/>
      <c r="G332" s="48"/>
      <c r="H332" s="48"/>
      <c r="I332" s="48"/>
    </row>
    <row r="333" spans="1:9">
      <c r="A333">
        <v>332</v>
      </c>
      <c r="B333" s="48">
        <v>722451</v>
      </c>
      <c r="C333" s="50"/>
      <c r="D333">
        <v>332</v>
      </c>
      <c r="E333" s="50" t="e">
        <f t="shared" ca="1" si="6"/>
        <v>#NUM!</v>
      </c>
      <c r="F333" s="51"/>
      <c r="G333" s="48"/>
      <c r="H333" s="48"/>
      <c r="I333" s="48"/>
    </row>
    <row r="334" spans="1:9">
      <c r="A334">
        <v>333</v>
      </c>
      <c r="B334" s="48">
        <v>154396</v>
      </c>
      <c r="C334" s="50"/>
      <c r="D334">
        <v>333</v>
      </c>
      <c r="E334" s="50" t="e">
        <f t="shared" ca="1" si="6"/>
        <v>#NUM!</v>
      </c>
      <c r="F334" s="51"/>
      <c r="G334" s="48"/>
      <c r="H334" s="48"/>
      <c r="I334" s="48"/>
    </row>
    <row r="335" spans="1:9">
      <c r="A335">
        <v>334</v>
      </c>
      <c r="B335" s="48">
        <v>845085</v>
      </c>
      <c r="C335" s="50"/>
      <c r="D335">
        <v>334</v>
      </c>
      <c r="E335" s="50" t="e">
        <f t="shared" ca="1" si="6"/>
        <v>#NUM!</v>
      </c>
      <c r="F335" s="51"/>
      <c r="G335" s="48"/>
      <c r="H335" s="48"/>
      <c r="I335" s="48"/>
    </row>
    <row r="336" spans="1:9">
      <c r="A336">
        <v>335</v>
      </c>
      <c r="B336" s="48">
        <v>767919</v>
      </c>
      <c r="C336" s="50"/>
      <c r="D336">
        <v>335</v>
      </c>
      <c r="E336" s="50" t="e">
        <f t="shared" ca="1" si="6"/>
        <v>#NUM!</v>
      </c>
      <c r="F336" s="51"/>
      <c r="G336" s="48"/>
      <c r="H336" s="48"/>
      <c r="I336" s="48"/>
    </row>
    <row r="337" spans="1:9">
      <c r="A337">
        <v>336</v>
      </c>
      <c r="B337" s="48">
        <v>918949</v>
      </c>
      <c r="C337" s="50"/>
      <c r="D337">
        <v>336</v>
      </c>
      <c r="E337" s="50" t="e">
        <f t="shared" ca="1" si="6"/>
        <v>#NUM!</v>
      </c>
      <c r="F337" s="51"/>
      <c r="G337" s="48"/>
      <c r="H337" s="48"/>
      <c r="I337" s="48"/>
    </row>
    <row r="338" spans="1:9">
      <c r="A338">
        <v>337</v>
      </c>
      <c r="B338" s="48">
        <v>467989</v>
      </c>
      <c r="C338" s="50"/>
      <c r="D338">
        <v>337</v>
      </c>
      <c r="E338" s="50" t="e">
        <f t="shared" ca="1" si="6"/>
        <v>#NUM!</v>
      </c>
      <c r="F338" s="51"/>
      <c r="G338" s="48"/>
      <c r="H338" s="48"/>
      <c r="I338" s="48"/>
    </row>
    <row r="339" spans="1:9">
      <c r="A339">
        <v>338</v>
      </c>
      <c r="B339" s="48">
        <v>199061</v>
      </c>
      <c r="C339" s="50"/>
      <c r="D339">
        <v>338</v>
      </c>
      <c r="E339" s="50" t="e">
        <f t="shared" ca="1" si="6"/>
        <v>#NUM!</v>
      </c>
      <c r="F339" s="51"/>
      <c r="G339" s="48"/>
      <c r="H339" s="48"/>
      <c r="I339" s="48"/>
    </row>
    <row r="340" spans="1:9">
      <c r="A340">
        <v>339</v>
      </c>
      <c r="B340" s="48">
        <v>797480</v>
      </c>
      <c r="C340" s="50"/>
      <c r="D340">
        <v>339</v>
      </c>
      <c r="E340" s="50" t="e">
        <f t="shared" ca="1" si="6"/>
        <v>#NUM!</v>
      </c>
      <c r="F340" s="51"/>
      <c r="G340" s="48"/>
      <c r="H340" s="48"/>
      <c r="I340" s="48"/>
    </row>
    <row r="341" spans="1:9">
      <c r="A341">
        <v>340</v>
      </c>
      <c r="B341" s="48">
        <v>382412</v>
      </c>
      <c r="C341" s="50"/>
      <c r="D341">
        <v>340</v>
      </c>
      <c r="E341" s="50" t="e">
        <f t="shared" ca="1" si="6"/>
        <v>#NUM!</v>
      </c>
      <c r="F341" s="51"/>
      <c r="G341" s="48"/>
      <c r="H341" s="48"/>
      <c r="I341" s="48"/>
    </row>
    <row r="342" spans="1:9">
      <c r="A342">
        <v>341</v>
      </c>
      <c r="B342" s="48">
        <v>519975</v>
      </c>
      <c r="C342" s="50"/>
      <c r="D342">
        <v>341</v>
      </c>
      <c r="E342" s="50" t="e">
        <f t="shared" ca="1" si="6"/>
        <v>#NUM!</v>
      </c>
      <c r="F342" s="51"/>
      <c r="G342" s="48"/>
      <c r="H342" s="48"/>
      <c r="I342" s="48"/>
    </row>
    <row r="343" spans="1:9">
      <c r="A343">
        <v>342</v>
      </c>
      <c r="B343" s="48">
        <v>326167</v>
      </c>
      <c r="C343" s="50"/>
      <c r="D343">
        <v>342</v>
      </c>
      <c r="E343" s="50" t="e">
        <f t="shared" ca="1" si="6"/>
        <v>#NUM!</v>
      </c>
      <c r="F343" s="51"/>
      <c r="G343" s="48"/>
      <c r="H343" s="48"/>
      <c r="I343" s="48"/>
    </row>
    <row r="344" spans="1:9">
      <c r="A344">
        <v>343</v>
      </c>
      <c r="B344" s="48">
        <v>492840</v>
      </c>
      <c r="C344" s="50"/>
      <c r="D344">
        <v>343</v>
      </c>
      <c r="E344" s="50" t="e">
        <f t="shared" ca="1" si="6"/>
        <v>#NUM!</v>
      </c>
      <c r="F344" s="51"/>
      <c r="G344" s="48"/>
      <c r="H344" s="48"/>
      <c r="I344" s="48"/>
    </row>
    <row r="345" spans="1:9">
      <c r="A345">
        <v>344</v>
      </c>
      <c r="B345" s="48">
        <v>206771</v>
      </c>
      <c r="C345" s="50"/>
      <c r="D345">
        <v>344</v>
      </c>
      <c r="E345" s="50" t="e">
        <f t="shared" ca="1" si="6"/>
        <v>#NUM!</v>
      </c>
      <c r="F345" s="51"/>
      <c r="G345" s="48"/>
      <c r="H345" s="48"/>
      <c r="I345" s="48"/>
    </row>
    <row r="346" spans="1:9">
      <c r="A346">
        <v>345</v>
      </c>
      <c r="B346" s="48">
        <v>706781</v>
      </c>
      <c r="C346" s="50"/>
      <c r="D346">
        <v>345</v>
      </c>
      <c r="E346" s="50" t="e">
        <f t="shared" ca="1" si="6"/>
        <v>#NUM!</v>
      </c>
      <c r="F346" s="51"/>
      <c r="G346" s="48"/>
      <c r="H346" s="48"/>
      <c r="I346" s="48"/>
    </row>
    <row r="347" spans="1:9">
      <c r="A347">
        <v>346</v>
      </c>
      <c r="B347" s="48">
        <v>445086</v>
      </c>
      <c r="C347" s="50"/>
      <c r="D347">
        <v>346</v>
      </c>
      <c r="E347" s="50" t="e">
        <f t="shared" ca="1" si="6"/>
        <v>#NUM!</v>
      </c>
      <c r="F347" s="51"/>
      <c r="G347" s="48"/>
      <c r="H347" s="48"/>
      <c r="I347" s="48"/>
    </row>
    <row r="348" spans="1:9">
      <c r="A348">
        <v>347</v>
      </c>
      <c r="B348" s="48">
        <v>954107</v>
      </c>
      <c r="C348" s="50"/>
      <c r="D348">
        <v>347</v>
      </c>
      <c r="E348" s="50" t="e">
        <f t="shared" ca="1" si="6"/>
        <v>#NUM!</v>
      </c>
      <c r="F348" s="51"/>
      <c r="G348" s="48"/>
      <c r="H348" s="48"/>
      <c r="I348" s="48"/>
    </row>
    <row r="349" spans="1:9">
      <c r="A349">
        <v>348</v>
      </c>
      <c r="B349" s="48">
        <v>721866</v>
      </c>
      <c r="C349" s="50"/>
      <c r="D349">
        <v>348</v>
      </c>
      <c r="E349" s="50" t="e">
        <f t="shared" ca="1" si="6"/>
        <v>#NUM!</v>
      </c>
      <c r="F349" s="51"/>
      <c r="G349" s="48"/>
      <c r="H349" s="48"/>
      <c r="I349" s="48"/>
    </row>
    <row r="350" spans="1:9">
      <c r="A350">
        <v>349</v>
      </c>
      <c r="B350" s="48">
        <v>496559</v>
      </c>
      <c r="C350" s="50"/>
      <c r="D350">
        <v>349</v>
      </c>
      <c r="E350" s="50" t="e">
        <f t="shared" ca="1" si="6"/>
        <v>#NUM!</v>
      </c>
      <c r="F350" s="51"/>
      <c r="G350" s="48"/>
      <c r="H350" s="48"/>
      <c r="I350" s="48"/>
    </row>
    <row r="351" spans="1:9">
      <c r="A351">
        <v>350</v>
      </c>
      <c r="B351" s="48">
        <v>939107</v>
      </c>
      <c r="C351" s="50"/>
      <c r="D351">
        <v>350</v>
      </c>
      <c r="E351" s="50" t="e">
        <f t="shared" ca="1" si="6"/>
        <v>#NUM!</v>
      </c>
      <c r="F351" s="51"/>
      <c r="G351" s="48"/>
      <c r="H351" s="48"/>
      <c r="I351" s="48"/>
    </row>
    <row r="352" spans="1:9">
      <c r="A352">
        <v>351</v>
      </c>
      <c r="B352" s="48">
        <v>923135</v>
      </c>
      <c r="C352" s="50"/>
      <c r="D352">
        <v>351</v>
      </c>
      <c r="E352" s="50" t="e">
        <f t="shared" ca="1" si="6"/>
        <v>#NUM!</v>
      </c>
      <c r="F352" s="51"/>
      <c r="G352" s="48"/>
      <c r="H352" s="48"/>
      <c r="I352" s="48"/>
    </row>
    <row r="353" spans="1:9">
      <c r="A353">
        <v>352</v>
      </c>
      <c r="B353" s="48">
        <v>281626</v>
      </c>
      <c r="C353" s="50"/>
      <c r="D353">
        <v>352</v>
      </c>
      <c r="E353" s="50" t="e">
        <f t="shared" ca="1" si="6"/>
        <v>#NUM!</v>
      </c>
      <c r="F353" s="51"/>
      <c r="G353" s="48"/>
      <c r="H353" s="48"/>
      <c r="I353" s="48"/>
    </row>
    <row r="354" spans="1:9">
      <c r="A354">
        <v>353</v>
      </c>
      <c r="B354" s="48">
        <v>8929</v>
      </c>
      <c r="C354" s="50"/>
      <c r="D354">
        <v>353</v>
      </c>
      <c r="E354" s="50" t="e">
        <f t="shared" ca="1" si="6"/>
        <v>#NUM!</v>
      </c>
      <c r="F354" s="51"/>
      <c r="G354" s="48"/>
      <c r="H354" s="48"/>
      <c r="I354" s="48"/>
    </row>
    <row r="355" spans="1:9">
      <c r="A355">
        <v>354</v>
      </c>
      <c r="B355" s="48">
        <v>420299</v>
      </c>
      <c r="C355" s="50"/>
      <c r="D355">
        <v>354</v>
      </c>
      <c r="E355" s="50" t="e">
        <f t="shared" ca="1" si="6"/>
        <v>#NUM!</v>
      </c>
      <c r="F355" s="51"/>
      <c r="G355" s="48"/>
      <c r="H355" s="48"/>
      <c r="I355" s="48"/>
    </row>
    <row r="356" spans="1:9">
      <c r="A356">
        <v>355</v>
      </c>
      <c r="B356" s="48">
        <v>123159</v>
      </c>
      <c r="C356" s="50"/>
      <c r="D356">
        <v>355</v>
      </c>
      <c r="E356" s="50" t="e">
        <f t="shared" ca="1" si="6"/>
        <v>#NUM!</v>
      </c>
      <c r="F356" s="51"/>
      <c r="G356" s="48"/>
      <c r="H356" s="48"/>
      <c r="I356" s="48"/>
    </row>
    <row r="357" spans="1:9">
      <c r="A357">
        <v>356</v>
      </c>
      <c r="B357" s="48">
        <v>429770</v>
      </c>
      <c r="C357" s="50"/>
      <c r="D357">
        <v>356</v>
      </c>
      <c r="E357" s="50" t="e">
        <f t="shared" ca="1" si="6"/>
        <v>#NUM!</v>
      </c>
      <c r="F357" s="51"/>
      <c r="G357" s="48"/>
      <c r="H357" s="48"/>
      <c r="I357" s="48"/>
    </row>
    <row r="358" spans="1:9">
      <c r="A358">
        <v>357</v>
      </c>
      <c r="B358" s="48">
        <v>111096</v>
      </c>
      <c r="C358" s="50"/>
      <c r="D358">
        <v>357</v>
      </c>
      <c r="E358" s="50" t="e">
        <f t="shared" ca="1" si="6"/>
        <v>#NUM!</v>
      </c>
      <c r="F358" s="51"/>
      <c r="G358" s="48"/>
      <c r="H358" s="48"/>
      <c r="I358" s="48"/>
    </row>
    <row r="359" spans="1:9">
      <c r="A359">
        <v>358</v>
      </c>
      <c r="B359" s="48">
        <v>850843</v>
      </c>
      <c r="C359" s="50"/>
      <c r="D359">
        <v>358</v>
      </c>
      <c r="E359" s="50" t="e">
        <f t="shared" ca="1" si="6"/>
        <v>#NUM!</v>
      </c>
      <c r="F359" s="51"/>
      <c r="G359" s="48"/>
      <c r="H359" s="48"/>
      <c r="I359" s="48"/>
    </row>
    <row r="360" spans="1:9">
      <c r="A360">
        <v>359</v>
      </c>
      <c r="B360" s="48">
        <v>700811</v>
      </c>
      <c r="C360" s="50"/>
      <c r="D360">
        <v>359</v>
      </c>
      <c r="E360" s="50" t="e">
        <f t="shared" ca="1" si="6"/>
        <v>#NUM!</v>
      </c>
      <c r="F360" s="51"/>
      <c r="G360" s="48"/>
      <c r="H360" s="48"/>
      <c r="I360" s="48"/>
    </row>
    <row r="361" spans="1:9">
      <c r="A361">
        <v>360</v>
      </c>
      <c r="B361" s="48">
        <v>231050</v>
      </c>
      <c r="C361" s="50"/>
      <c r="D361">
        <v>360</v>
      </c>
      <c r="E361" s="50" t="e">
        <f t="shared" ca="1" si="6"/>
        <v>#NUM!</v>
      </c>
      <c r="F361" s="51"/>
      <c r="G361" s="48"/>
      <c r="H361" s="48"/>
      <c r="I361" s="48"/>
    </row>
    <row r="362" spans="1:9">
      <c r="A362">
        <v>361</v>
      </c>
      <c r="B362" s="48">
        <v>235674</v>
      </c>
      <c r="C362" s="50"/>
      <c r="D362">
        <v>361</v>
      </c>
      <c r="E362" s="50" t="e">
        <f t="shared" ca="1" si="6"/>
        <v>#NUM!</v>
      </c>
      <c r="F362" s="51"/>
      <c r="G362" s="48"/>
      <c r="H362" s="48"/>
      <c r="I362" s="48"/>
    </row>
    <row r="363" spans="1:9">
      <c r="A363">
        <v>362</v>
      </c>
      <c r="B363" s="48">
        <v>660000</v>
      </c>
      <c r="C363" s="50"/>
      <c r="D363">
        <v>362</v>
      </c>
      <c r="E363" s="50" t="e">
        <f t="shared" ca="1" si="6"/>
        <v>#NUM!</v>
      </c>
      <c r="F363" s="51"/>
      <c r="G363" s="48"/>
      <c r="H363" s="48"/>
      <c r="I363" s="48"/>
    </row>
    <row r="364" spans="1:9">
      <c r="A364">
        <v>363</v>
      </c>
      <c r="B364" s="48">
        <v>961861</v>
      </c>
      <c r="C364" s="50"/>
      <c r="D364">
        <v>363</v>
      </c>
      <c r="E364" s="50" t="e">
        <f t="shared" ca="1" si="6"/>
        <v>#NUM!</v>
      </c>
      <c r="F364" s="51"/>
      <c r="G364" s="48"/>
      <c r="H364" s="48"/>
      <c r="I364" s="48"/>
    </row>
    <row r="365" spans="1:9">
      <c r="A365">
        <v>364</v>
      </c>
      <c r="B365" s="48">
        <v>66949</v>
      </c>
      <c r="C365" s="50"/>
      <c r="D365">
        <v>364</v>
      </c>
      <c r="E365" s="50" t="e">
        <f t="shared" ca="1" si="6"/>
        <v>#NUM!</v>
      </c>
      <c r="F365" s="51"/>
      <c r="G365" s="48"/>
      <c r="H365" s="48"/>
      <c r="I365" s="48"/>
    </row>
    <row r="366" spans="1:9">
      <c r="A366">
        <v>365</v>
      </c>
      <c r="B366" s="48">
        <v>107946</v>
      </c>
      <c r="C366" s="50"/>
      <c r="D366">
        <v>365</v>
      </c>
      <c r="E366" s="50" t="e">
        <f t="shared" ca="1" si="6"/>
        <v>#NUM!</v>
      </c>
      <c r="F366" s="51"/>
      <c r="G366" s="48"/>
      <c r="H366" s="48"/>
      <c r="I366" s="48"/>
    </row>
    <row r="367" spans="1:9">
      <c r="A367">
        <v>366</v>
      </c>
      <c r="B367" s="48">
        <v>279004</v>
      </c>
      <c r="C367" s="50"/>
      <c r="D367">
        <v>366</v>
      </c>
      <c r="E367" s="50" t="e">
        <f t="shared" ca="1" si="6"/>
        <v>#NUM!</v>
      </c>
      <c r="F367" s="51"/>
      <c r="G367" s="48"/>
      <c r="H367" s="48"/>
      <c r="I367" s="48"/>
    </row>
    <row r="368" spans="1:9">
      <c r="A368">
        <v>367</v>
      </c>
      <c r="B368" s="48">
        <v>148869</v>
      </c>
      <c r="C368" s="50"/>
      <c r="D368">
        <v>367</v>
      </c>
      <c r="E368" s="50" t="e">
        <f t="shared" ca="1" si="6"/>
        <v>#NUM!</v>
      </c>
      <c r="F368" s="51"/>
      <c r="G368" s="48"/>
      <c r="H368" s="48"/>
      <c r="I368" s="48"/>
    </row>
    <row r="369" spans="1:9">
      <c r="A369">
        <v>368</v>
      </c>
      <c r="B369" s="48">
        <v>770114</v>
      </c>
      <c r="C369" s="50"/>
      <c r="D369">
        <v>368</v>
      </c>
      <c r="E369" s="50" t="e">
        <f t="shared" ca="1" si="6"/>
        <v>#NUM!</v>
      </c>
      <c r="F369" s="51"/>
      <c r="G369" s="48"/>
      <c r="H369" s="48"/>
      <c r="I369" s="48"/>
    </row>
    <row r="370" spans="1:9">
      <c r="A370">
        <v>369</v>
      </c>
      <c r="B370" s="48">
        <v>724667</v>
      </c>
      <c r="C370" s="50"/>
      <c r="D370">
        <v>369</v>
      </c>
      <c r="E370" s="50" t="e">
        <f t="shared" ca="1" si="6"/>
        <v>#NUM!</v>
      </c>
      <c r="F370" s="51"/>
      <c r="G370" s="48"/>
      <c r="H370" s="48"/>
      <c r="I370" s="48"/>
    </row>
    <row r="371" spans="1:9">
      <c r="A371">
        <v>370</v>
      </c>
      <c r="B371" s="48">
        <v>965950</v>
      </c>
      <c r="C371" s="50"/>
      <c r="D371">
        <v>370</v>
      </c>
      <c r="E371" s="50" t="e">
        <f t="shared" ca="1" si="6"/>
        <v>#NUM!</v>
      </c>
      <c r="F371" s="51"/>
      <c r="G371" s="48"/>
      <c r="H371" s="48"/>
      <c r="I371" s="48"/>
    </row>
    <row r="372" spans="1:9">
      <c r="A372">
        <v>371</v>
      </c>
      <c r="B372" s="48">
        <v>890727</v>
      </c>
      <c r="C372" s="50"/>
      <c r="D372">
        <v>371</v>
      </c>
      <c r="E372" s="50" t="e">
        <f t="shared" ca="1" si="6"/>
        <v>#NUM!</v>
      </c>
      <c r="F372" s="51"/>
      <c r="G372" s="48"/>
      <c r="H372" s="48"/>
      <c r="I372" s="48"/>
    </row>
    <row r="373" spans="1:9">
      <c r="A373">
        <v>372</v>
      </c>
      <c r="B373" s="48">
        <v>905987</v>
      </c>
      <c r="C373" s="50"/>
      <c r="D373">
        <v>372</v>
      </c>
      <c r="E373" s="50" t="e">
        <f t="shared" ca="1" si="6"/>
        <v>#NUM!</v>
      </c>
      <c r="F373" s="51"/>
      <c r="G373" s="48"/>
      <c r="H373" s="48"/>
      <c r="I373" s="48"/>
    </row>
    <row r="374" spans="1:9">
      <c r="A374">
        <v>373</v>
      </c>
      <c r="B374" s="48">
        <v>281305</v>
      </c>
      <c r="C374" s="50"/>
      <c r="D374">
        <v>373</v>
      </c>
      <c r="E374" s="50" t="e">
        <f t="shared" ca="1" si="6"/>
        <v>#NUM!</v>
      </c>
      <c r="F374" s="51"/>
      <c r="G374" s="48"/>
      <c r="H374" s="48"/>
      <c r="I374" s="48"/>
    </row>
    <row r="375" spans="1:9">
      <c r="A375">
        <v>374</v>
      </c>
      <c r="B375" s="48">
        <v>434524</v>
      </c>
      <c r="C375" s="50"/>
      <c r="D375">
        <v>374</v>
      </c>
      <c r="E375" s="50" t="e">
        <f t="shared" ca="1" si="6"/>
        <v>#NUM!</v>
      </c>
      <c r="F375" s="51"/>
      <c r="G375" s="48"/>
      <c r="H375" s="48"/>
      <c r="I375" s="48"/>
    </row>
    <row r="376" spans="1:9">
      <c r="A376">
        <v>375</v>
      </c>
      <c r="B376" s="48">
        <v>809376</v>
      </c>
      <c r="C376" s="50"/>
      <c r="D376">
        <v>375</v>
      </c>
      <c r="E376" s="50" t="e">
        <f t="shared" ca="1" si="6"/>
        <v>#NUM!</v>
      </c>
      <c r="F376" s="51"/>
      <c r="G376" s="48"/>
      <c r="H376" s="48"/>
      <c r="I376" s="48"/>
    </row>
    <row r="377" spans="1:9">
      <c r="A377">
        <v>376</v>
      </c>
      <c r="B377" s="48">
        <v>715791</v>
      </c>
      <c r="C377" s="50"/>
      <c r="D377">
        <v>376</v>
      </c>
      <c r="E377" s="50" t="e">
        <f t="shared" ca="1" si="6"/>
        <v>#NUM!</v>
      </c>
      <c r="F377" s="51"/>
      <c r="G377" s="48"/>
      <c r="H377" s="48"/>
      <c r="I377" s="48"/>
    </row>
    <row r="378" spans="1:9">
      <c r="A378">
        <v>377</v>
      </c>
      <c r="B378" s="48">
        <v>239800</v>
      </c>
      <c r="C378" s="50"/>
      <c r="D378">
        <v>377</v>
      </c>
      <c r="E378" s="50" t="e">
        <f t="shared" ca="1" si="6"/>
        <v>#NUM!</v>
      </c>
      <c r="F378" s="51"/>
      <c r="G378" s="48"/>
      <c r="H378" s="48"/>
      <c r="I378" s="48"/>
    </row>
    <row r="379" spans="1:9">
      <c r="A379">
        <v>378</v>
      </c>
      <c r="B379" s="48">
        <v>838080</v>
      </c>
      <c r="C379" s="50"/>
      <c r="D379">
        <v>378</v>
      </c>
      <c r="E379" s="50" t="e">
        <f t="shared" ca="1" si="6"/>
        <v>#NUM!</v>
      </c>
      <c r="F379" s="51"/>
      <c r="G379" s="48"/>
      <c r="H379" s="48"/>
      <c r="I379" s="48"/>
    </row>
    <row r="380" spans="1:9">
      <c r="A380">
        <v>379</v>
      </c>
      <c r="B380" s="48">
        <v>432056</v>
      </c>
      <c r="C380" s="50"/>
      <c r="D380">
        <v>379</v>
      </c>
      <c r="E380" s="50" t="e">
        <f t="shared" ca="1" si="6"/>
        <v>#NUM!</v>
      </c>
      <c r="F380" s="51"/>
      <c r="G380" s="48"/>
      <c r="H380" s="48"/>
      <c r="I380" s="48"/>
    </row>
    <row r="381" spans="1:9">
      <c r="A381">
        <v>380</v>
      </c>
      <c r="B381" s="48">
        <v>777644</v>
      </c>
      <c r="C381" s="50"/>
      <c r="D381">
        <v>380</v>
      </c>
      <c r="E381" s="50" t="e">
        <f t="shared" ca="1" si="6"/>
        <v>#NUM!</v>
      </c>
      <c r="F381" s="51"/>
      <c r="G381" s="48"/>
      <c r="H381" s="48"/>
      <c r="I381" s="48"/>
    </row>
    <row r="382" spans="1:9">
      <c r="A382">
        <v>381</v>
      </c>
      <c r="B382" s="48">
        <v>88638</v>
      </c>
      <c r="C382" s="50"/>
      <c r="D382">
        <v>381</v>
      </c>
      <c r="E382" s="50" t="e">
        <f t="shared" ca="1" si="6"/>
        <v>#NUM!</v>
      </c>
      <c r="F382" s="51"/>
      <c r="G382" s="48"/>
      <c r="H382" s="48"/>
      <c r="I382" s="48"/>
    </row>
    <row r="383" spans="1:9">
      <c r="A383">
        <v>382</v>
      </c>
      <c r="B383" s="48">
        <v>263797</v>
      </c>
      <c r="C383" s="50"/>
      <c r="D383">
        <v>382</v>
      </c>
      <c r="E383" s="50" t="e">
        <f t="shared" ca="1" si="6"/>
        <v>#NUM!</v>
      </c>
      <c r="F383" s="51"/>
      <c r="G383" s="48"/>
      <c r="H383" s="48"/>
      <c r="I383" s="48"/>
    </row>
    <row r="384" spans="1:9">
      <c r="A384">
        <v>383</v>
      </c>
      <c r="B384" s="48">
        <v>304389</v>
      </c>
      <c r="C384" s="50"/>
      <c r="D384">
        <v>383</v>
      </c>
      <c r="E384" s="50" t="e">
        <f t="shared" ca="1" si="6"/>
        <v>#NUM!</v>
      </c>
      <c r="F384" s="51"/>
      <c r="G384" s="48"/>
      <c r="H384" s="48"/>
      <c r="I384" s="48"/>
    </row>
    <row r="385" spans="1:9">
      <c r="A385">
        <v>384</v>
      </c>
      <c r="B385" s="48">
        <v>825778</v>
      </c>
      <c r="C385" s="50"/>
      <c r="D385">
        <v>384</v>
      </c>
      <c r="E385" s="50" t="e">
        <f t="shared" ca="1" si="6"/>
        <v>#NUM!</v>
      </c>
      <c r="F385" s="51"/>
      <c r="G385" s="48"/>
      <c r="H385" s="48"/>
      <c r="I385" s="48"/>
    </row>
    <row r="386" spans="1:9">
      <c r="A386">
        <v>385</v>
      </c>
      <c r="B386" s="48">
        <v>745327</v>
      </c>
      <c r="C386" s="50"/>
      <c r="D386">
        <v>385</v>
      </c>
      <c r="E386" s="50" t="e">
        <f t="shared" ca="1" si="6"/>
        <v>#NUM!</v>
      </c>
      <c r="F386" s="51"/>
      <c r="G386" s="48"/>
      <c r="H386" s="48"/>
      <c r="I386" s="48"/>
    </row>
    <row r="387" spans="1:9">
      <c r="A387">
        <v>386</v>
      </c>
      <c r="B387" s="48">
        <v>480642</v>
      </c>
      <c r="C387" s="50"/>
      <c r="D387">
        <v>386</v>
      </c>
      <c r="E387" s="50" t="e">
        <f t="shared" ca="1" si="6"/>
        <v>#NUM!</v>
      </c>
      <c r="F387" s="51"/>
      <c r="G387" s="48"/>
      <c r="H387" s="48"/>
      <c r="I387" s="48"/>
    </row>
    <row r="388" spans="1:9">
      <c r="A388">
        <v>387</v>
      </c>
      <c r="B388" s="48">
        <v>364093</v>
      </c>
      <c r="C388" s="50"/>
      <c r="D388">
        <v>387</v>
      </c>
      <c r="E388" s="50" t="e">
        <f t="shared" ref="E388:E451" ca="1" si="7">E387+$I$4</f>
        <v>#NUM!</v>
      </c>
      <c r="F388" s="51"/>
      <c r="G388" s="48"/>
      <c r="H388" s="48"/>
      <c r="I388" s="48"/>
    </row>
    <row r="389" spans="1:9">
      <c r="A389">
        <v>388</v>
      </c>
      <c r="B389" s="48">
        <v>477881</v>
      </c>
      <c r="C389" s="50"/>
      <c r="D389">
        <v>388</v>
      </c>
      <c r="E389" s="50" t="e">
        <f t="shared" ca="1" si="7"/>
        <v>#NUM!</v>
      </c>
      <c r="F389" s="51"/>
      <c r="G389" s="48"/>
      <c r="H389" s="48"/>
      <c r="I389" s="48"/>
    </row>
    <row r="390" spans="1:9">
      <c r="A390">
        <v>389</v>
      </c>
      <c r="B390" s="48">
        <v>933471</v>
      </c>
      <c r="C390" s="50"/>
      <c r="D390">
        <v>389</v>
      </c>
      <c r="E390" s="50" t="e">
        <f t="shared" ca="1" si="7"/>
        <v>#NUM!</v>
      </c>
      <c r="F390" s="51"/>
      <c r="G390" s="48"/>
      <c r="H390" s="48"/>
      <c r="I390" s="48"/>
    </row>
    <row r="391" spans="1:9">
      <c r="A391">
        <v>390</v>
      </c>
      <c r="B391" s="48">
        <v>548857</v>
      </c>
      <c r="C391" s="50"/>
      <c r="D391">
        <v>390</v>
      </c>
      <c r="E391" s="50" t="e">
        <f t="shared" ca="1" si="7"/>
        <v>#NUM!</v>
      </c>
      <c r="F391" s="51"/>
      <c r="G391" s="48"/>
      <c r="H391" s="48"/>
      <c r="I391" s="48"/>
    </row>
    <row r="392" spans="1:9">
      <c r="A392">
        <v>391</v>
      </c>
      <c r="B392" s="48">
        <v>289896</v>
      </c>
      <c r="C392" s="50"/>
      <c r="D392">
        <v>391</v>
      </c>
      <c r="E392" s="50" t="e">
        <f t="shared" ca="1" si="7"/>
        <v>#NUM!</v>
      </c>
      <c r="F392" s="51"/>
      <c r="G392" s="48"/>
      <c r="H392" s="48"/>
      <c r="I392" s="48"/>
    </row>
    <row r="393" spans="1:9">
      <c r="A393">
        <v>392</v>
      </c>
      <c r="B393" s="48">
        <v>974611</v>
      </c>
      <c r="C393" s="50"/>
      <c r="D393">
        <v>392</v>
      </c>
      <c r="E393" s="50" t="e">
        <f t="shared" ca="1" si="7"/>
        <v>#NUM!</v>
      </c>
      <c r="F393" s="51"/>
      <c r="G393" s="48"/>
      <c r="H393" s="48"/>
      <c r="I393" s="48"/>
    </row>
    <row r="394" spans="1:9">
      <c r="A394">
        <v>393</v>
      </c>
      <c r="B394" s="48">
        <v>260622</v>
      </c>
      <c r="C394" s="50"/>
      <c r="D394">
        <v>393</v>
      </c>
      <c r="E394" s="50" t="e">
        <f t="shared" ca="1" si="7"/>
        <v>#NUM!</v>
      </c>
      <c r="F394" s="51"/>
      <c r="G394" s="48"/>
      <c r="H394" s="48"/>
      <c r="I394" s="48"/>
    </row>
    <row r="395" spans="1:9">
      <c r="A395">
        <v>394</v>
      </c>
      <c r="B395" s="48">
        <v>948095</v>
      </c>
      <c r="C395" s="50"/>
      <c r="D395">
        <v>394</v>
      </c>
      <c r="E395" s="50" t="e">
        <f t="shared" ca="1" si="7"/>
        <v>#NUM!</v>
      </c>
      <c r="F395" s="51"/>
      <c r="G395" s="48"/>
      <c r="H395" s="48"/>
      <c r="I395" s="48"/>
    </row>
    <row r="396" spans="1:9">
      <c r="A396">
        <v>395</v>
      </c>
      <c r="B396" s="48">
        <v>33418</v>
      </c>
      <c r="C396" s="50"/>
      <c r="D396">
        <v>395</v>
      </c>
      <c r="E396" s="50" t="e">
        <f t="shared" ca="1" si="7"/>
        <v>#NUM!</v>
      </c>
      <c r="F396" s="51"/>
      <c r="G396" s="48"/>
      <c r="H396" s="48"/>
      <c r="I396" s="48"/>
    </row>
    <row r="397" spans="1:9">
      <c r="A397">
        <v>396</v>
      </c>
      <c r="B397" s="48">
        <v>385057</v>
      </c>
      <c r="C397" s="50"/>
      <c r="D397">
        <v>396</v>
      </c>
      <c r="E397" s="50" t="e">
        <f t="shared" ca="1" si="7"/>
        <v>#NUM!</v>
      </c>
      <c r="F397" s="51"/>
      <c r="G397" s="48"/>
      <c r="H397" s="48"/>
      <c r="I397" s="48"/>
    </row>
    <row r="398" spans="1:9">
      <c r="A398">
        <v>397</v>
      </c>
      <c r="B398" s="48">
        <v>738751</v>
      </c>
      <c r="C398" s="50"/>
      <c r="D398">
        <v>397</v>
      </c>
      <c r="E398" s="50" t="e">
        <f t="shared" ca="1" si="7"/>
        <v>#NUM!</v>
      </c>
      <c r="F398" s="51"/>
      <c r="G398" s="48"/>
      <c r="H398" s="48"/>
      <c r="I398" s="48"/>
    </row>
    <row r="399" spans="1:9">
      <c r="A399">
        <v>398</v>
      </c>
      <c r="B399" s="48">
        <v>711613</v>
      </c>
      <c r="C399" s="50"/>
      <c r="D399">
        <v>398</v>
      </c>
      <c r="E399" s="50" t="e">
        <f t="shared" ca="1" si="7"/>
        <v>#NUM!</v>
      </c>
      <c r="F399" s="51"/>
      <c r="G399" s="48"/>
      <c r="H399" s="48"/>
      <c r="I399" s="48"/>
    </row>
    <row r="400" spans="1:9">
      <c r="A400">
        <v>399</v>
      </c>
      <c r="B400" s="48">
        <v>118250</v>
      </c>
      <c r="C400" s="50"/>
      <c r="D400">
        <v>399</v>
      </c>
      <c r="E400" s="50" t="e">
        <f t="shared" ca="1" si="7"/>
        <v>#NUM!</v>
      </c>
      <c r="F400" s="51"/>
      <c r="G400" s="48"/>
      <c r="H400" s="48"/>
      <c r="I400" s="48"/>
    </row>
    <row r="401" spans="1:9">
      <c r="A401">
        <v>400</v>
      </c>
      <c r="B401" s="48">
        <v>298347</v>
      </c>
      <c r="C401" s="50"/>
      <c r="D401">
        <v>400</v>
      </c>
      <c r="E401" s="50" t="e">
        <f t="shared" ca="1" si="7"/>
        <v>#NUM!</v>
      </c>
      <c r="F401" s="51"/>
      <c r="G401" s="48"/>
      <c r="H401" s="48"/>
      <c r="I401" s="48"/>
    </row>
    <row r="402" spans="1:9">
      <c r="A402">
        <v>401</v>
      </c>
      <c r="B402" s="48">
        <v>98562</v>
      </c>
      <c r="C402" s="50"/>
      <c r="D402">
        <v>401</v>
      </c>
      <c r="E402" s="50" t="e">
        <f t="shared" ca="1" si="7"/>
        <v>#NUM!</v>
      </c>
      <c r="F402" s="51"/>
      <c r="G402" s="48"/>
      <c r="H402" s="48"/>
      <c r="I402" s="48"/>
    </row>
    <row r="403" spans="1:9">
      <c r="A403">
        <v>402</v>
      </c>
      <c r="B403" s="48">
        <v>601655</v>
      </c>
      <c r="C403" s="50"/>
      <c r="D403">
        <v>402</v>
      </c>
      <c r="E403" s="50" t="e">
        <f t="shared" ca="1" si="7"/>
        <v>#NUM!</v>
      </c>
      <c r="F403" s="51"/>
      <c r="G403" s="48"/>
      <c r="H403" s="48"/>
      <c r="I403" s="48"/>
    </row>
    <row r="404" spans="1:9">
      <c r="A404">
        <v>403</v>
      </c>
      <c r="B404" s="48">
        <v>892964</v>
      </c>
      <c r="C404" s="50"/>
      <c r="D404">
        <v>403</v>
      </c>
      <c r="E404" s="50" t="e">
        <f t="shared" ca="1" si="7"/>
        <v>#NUM!</v>
      </c>
      <c r="F404" s="51"/>
      <c r="G404" s="48"/>
      <c r="H404" s="48"/>
      <c r="I404" s="48"/>
    </row>
    <row r="405" spans="1:9">
      <c r="A405">
        <v>404</v>
      </c>
      <c r="B405" s="48">
        <v>464406</v>
      </c>
      <c r="C405" s="50"/>
      <c r="D405">
        <v>404</v>
      </c>
      <c r="E405" s="50" t="e">
        <f t="shared" ca="1" si="7"/>
        <v>#NUM!</v>
      </c>
      <c r="F405" s="51"/>
      <c r="G405" s="48"/>
      <c r="H405" s="48"/>
      <c r="I405" s="48"/>
    </row>
    <row r="406" spans="1:9">
      <c r="A406">
        <v>405</v>
      </c>
      <c r="B406" s="48">
        <v>33878</v>
      </c>
      <c r="C406" s="50"/>
      <c r="D406">
        <v>405</v>
      </c>
      <c r="E406" s="50" t="e">
        <f t="shared" ca="1" si="7"/>
        <v>#NUM!</v>
      </c>
      <c r="F406" s="51"/>
      <c r="G406" s="48"/>
      <c r="H406" s="48"/>
      <c r="I406" s="48"/>
    </row>
    <row r="407" spans="1:9">
      <c r="A407">
        <v>406</v>
      </c>
      <c r="B407" s="48">
        <v>782848</v>
      </c>
      <c r="C407" s="50"/>
      <c r="D407">
        <v>406</v>
      </c>
      <c r="E407" s="50" t="e">
        <f t="shared" ca="1" si="7"/>
        <v>#NUM!</v>
      </c>
      <c r="F407" s="51"/>
      <c r="G407" s="48"/>
      <c r="H407" s="48"/>
      <c r="I407" s="48"/>
    </row>
    <row r="408" spans="1:9">
      <c r="A408">
        <v>407</v>
      </c>
      <c r="B408" s="48">
        <v>417965</v>
      </c>
      <c r="C408" s="50"/>
      <c r="D408">
        <v>407</v>
      </c>
      <c r="E408" s="50" t="e">
        <f t="shared" ca="1" si="7"/>
        <v>#NUM!</v>
      </c>
      <c r="F408" s="51"/>
      <c r="G408" s="48"/>
      <c r="H408" s="48"/>
      <c r="I408" s="48"/>
    </row>
    <row r="409" spans="1:9">
      <c r="A409">
        <v>408</v>
      </c>
      <c r="B409" s="48">
        <v>599511</v>
      </c>
      <c r="C409" s="50"/>
      <c r="D409">
        <v>408</v>
      </c>
      <c r="E409" s="50" t="e">
        <f t="shared" ca="1" si="7"/>
        <v>#NUM!</v>
      </c>
      <c r="F409" s="51"/>
      <c r="G409" s="48"/>
      <c r="H409" s="48"/>
      <c r="I409" s="48"/>
    </row>
    <row r="410" spans="1:9">
      <c r="A410">
        <v>409</v>
      </c>
      <c r="B410" s="48">
        <v>681106</v>
      </c>
      <c r="C410" s="50"/>
      <c r="D410">
        <v>409</v>
      </c>
      <c r="E410" s="50" t="e">
        <f t="shared" ca="1" si="7"/>
        <v>#NUM!</v>
      </c>
      <c r="F410" s="51"/>
      <c r="G410" s="48"/>
      <c r="H410" s="48"/>
      <c r="I410" s="48"/>
    </row>
    <row r="411" spans="1:9">
      <c r="A411">
        <v>410</v>
      </c>
      <c r="B411" s="48">
        <v>685177</v>
      </c>
      <c r="C411" s="50"/>
      <c r="D411">
        <v>410</v>
      </c>
      <c r="E411" s="50" t="e">
        <f t="shared" ca="1" si="7"/>
        <v>#NUM!</v>
      </c>
      <c r="F411" s="51"/>
      <c r="G411" s="48"/>
      <c r="H411" s="48"/>
      <c r="I411" s="48"/>
    </row>
    <row r="412" spans="1:9">
      <c r="A412">
        <v>411</v>
      </c>
      <c r="B412" s="48">
        <v>6461</v>
      </c>
      <c r="C412" s="50"/>
      <c r="D412">
        <v>411</v>
      </c>
      <c r="E412" s="50" t="e">
        <f t="shared" ca="1" si="7"/>
        <v>#NUM!</v>
      </c>
      <c r="F412" s="51"/>
      <c r="G412" s="48"/>
      <c r="H412" s="48"/>
      <c r="I412" s="48"/>
    </row>
    <row r="413" spans="1:9">
      <c r="A413">
        <v>412</v>
      </c>
      <c r="B413" s="48">
        <v>630005</v>
      </c>
      <c r="C413" s="50"/>
      <c r="D413">
        <v>412</v>
      </c>
      <c r="E413" s="50" t="e">
        <f t="shared" ca="1" si="7"/>
        <v>#NUM!</v>
      </c>
      <c r="F413" s="51"/>
      <c r="G413" s="48"/>
      <c r="H413" s="48"/>
      <c r="I413" s="48"/>
    </row>
    <row r="414" spans="1:9">
      <c r="A414">
        <v>413</v>
      </c>
      <c r="B414" s="48">
        <v>276384</v>
      </c>
      <c r="C414" s="50"/>
      <c r="D414">
        <v>413</v>
      </c>
      <c r="E414" s="50" t="e">
        <f t="shared" ca="1" si="7"/>
        <v>#NUM!</v>
      </c>
      <c r="F414" s="51"/>
      <c r="G414" s="48"/>
      <c r="H414" s="48"/>
      <c r="I414" s="48"/>
    </row>
    <row r="415" spans="1:9">
      <c r="A415">
        <v>414</v>
      </c>
      <c r="B415" s="48">
        <v>473774</v>
      </c>
      <c r="C415" s="50"/>
      <c r="D415">
        <v>414</v>
      </c>
      <c r="E415" s="50" t="e">
        <f t="shared" ca="1" si="7"/>
        <v>#NUM!</v>
      </c>
      <c r="F415" s="51"/>
      <c r="G415" s="48"/>
      <c r="H415" s="48"/>
      <c r="I415" s="48"/>
    </row>
    <row r="416" spans="1:9">
      <c r="A416">
        <v>415</v>
      </c>
      <c r="B416" s="48">
        <v>546206</v>
      </c>
      <c r="C416" s="50"/>
      <c r="D416">
        <v>415</v>
      </c>
      <c r="E416" s="50" t="e">
        <f t="shared" ca="1" si="7"/>
        <v>#NUM!</v>
      </c>
      <c r="F416" s="51"/>
      <c r="G416" s="48"/>
      <c r="H416" s="48"/>
      <c r="I416" s="48"/>
    </row>
    <row r="417" spans="1:9">
      <c r="A417">
        <v>416</v>
      </c>
      <c r="B417" s="48">
        <v>443538</v>
      </c>
      <c r="C417" s="50"/>
      <c r="D417">
        <v>416</v>
      </c>
      <c r="E417" s="50" t="e">
        <f t="shared" ca="1" si="7"/>
        <v>#NUM!</v>
      </c>
      <c r="F417" s="51"/>
      <c r="G417" s="48"/>
      <c r="H417" s="48"/>
      <c r="I417" s="48"/>
    </row>
    <row r="418" spans="1:9">
      <c r="A418">
        <v>417</v>
      </c>
      <c r="B418" s="48">
        <v>683044</v>
      </c>
      <c r="C418" s="50"/>
      <c r="D418">
        <v>417</v>
      </c>
      <c r="E418" s="50" t="e">
        <f t="shared" ca="1" si="7"/>
        <v>#NUM!</v>
      </c>
      <c r="F418" s="51"/>
      <c r="G418" s="48"/>
      <c r="H418" s="48"/>
      <c r="I418" s="48"/>
    </row>
    <row r="419" spans="1:9">
      <c r="A419">
        <v>418</v>
      </c>
      <c r="B419" s="48">
        <v>813008</v>
      </c>
      <c r="C419" s="50"/>
      <c r="D419">
        <v>418</v>
      </c>
      <c r="E419" s="50" t="e">
        <f t="shared" ca="1" si="7"/>
        <v>#NUM!</v>
      </c>
      <c r="F419" s="51"/>
      <c r="G419" s="48"/>
      <c r="H419" s="48"/>
      <c r="I419" s="48"/>
    </row>
    <row r="420" spans="1:9">
      <c r="A420">
        <v>419</v>
      </c>
      <c r="B420" s="48">
        <v>981132</v>
      </c>
      <c r="C420" s="50"/>
      <c r="D420">
        <v>419</v>
      </c>
      <c r="E420" s="50" t="e">
        <f t="shared" ca="1" si="7"/>
        <v>#NUM!</v>
      </c>
      <c r="F420" s="51"/>
      <c r="G420" s="48"/>
      <c r="H420" s="48"/>
      <c r="I420" s="48"/>
    </row>
    <row r="421" spans="1:9">
      <c r="A421">
        <v>420</v>
      </c>
      <c r="B421" s="48">
        <v>142113</v>
      </c>
      <c r="C421" s="50"/>
      <c r="D421">
        <v>420</v>
      </c>
      <c r="E421" s="50" t="e">
        <f t="shared" ca="1" si="7"/>
        <v>#NUM!</v>
      </c>
      <c r="F421" s="51"/>
      <c r="G421" s="48"/>
      <c r="H421" s="48"/>
      <c r="I421" s="48"/>
    </row>
    <row r="422" spans="1:9">
      <c r="A422">
        <v>421</v>
      </c>
      <c r="B422" s="48">
        <v>290875</v>
      </c>
      <c r="C422" s="50"/>
      <c r="D422">
        <v>421</v>
      </c>
      <c r="E422" s="50" t="e">
        <f t="shared" ca="1" si="7"/>
        <v>#NUM!</v>
      </c>
      <c r="F422" s="51"/>
      <c r="G422" s="48"/>
      <c r="H422" s="48"/>
      <c r="I422" s="48"/>
    </row>
    <row r="423" spans="1:9">
      <c r="A423">
        <v>422</v>
      </c>
      <c r="B423" s="48">
        <v>951995</v>
      </c>
      <c r="C423" s="50"/>
      <c r="D423">
        <v>422</v>
      </c>
      <c r="E423" s="50" t="e">
        <f t="shared" ca="1" si="7"/>
        <v>#NUM!</v>
      </c>
      <c r="F423" s="51"/>
      <c r="G423" s="48"/>
      <c r="H423" s="48"/>
      <c r="I423" s="48"/>
    </row>
    <row r="424" spans="1:9">
      <c r="A424">
        <v>423</v>
      </c>
      <c r="B424" s="48">
        <v>995778</v>
      </c>
      <c r="C424" s="50"/>
      <c r="D424">
        <v>423</v>
      </c>
      <c r="E424" s="50" t="e">
        <f t="shared" ca="1" si="7"/>
        <v>#NUM!</v>
      </c>
      <c r="F424" s="51"/>
      <c r="G424" s="48"/>
      <c r="H424" s="48"/>
      <c r="I424" s="48"/>
    </row>
    <row r="425" spans="1:9">
      <c r="A425">
        <v>424</v>
      </c>
      <c r="B425" s="48">
        <v>52452</v>
      </c>
      <c r="C425" s="50"/>
      <c r="D425">
        <v>424</v>
      </c>
      <c r="E425" s="50" t="e">
        <f t="shared" ca="1" si="7"/>
        <v>#NUM!</v>
      </c>
      <c r="F425" s="51"/>
      <c r="G425" s="48"/>
      <c r="H425" s="48"/>
      <c r="I425" s="48"/>
    </row>
    <row r="426" spans="1:9">
      <c r="A426">
        <v>425</v>
      </c>
      <c r="B426" s="48">
        <v>776636</v>
      </c>
      <c r="C426" s="50"/>
      <c r="D426">
        <v>425</v>
      </c>
      <c r="E426" s="50" t="e">
        <f t="shared" ca="1" si="7"/>
        <v>#NUM!</v>
      </c>
      <c r="F426" s="51"/>
      <c r="G426" s="48"/>
      <c r="H426" s="48"/>
      <c r="I426" s="48"/>
    </row>
    <row r="427" spans="1:9">
      <c r="A427">
        <v>426</v>
      </c>
      <c r="B427" s="48">
        <v>556418</v>
      </c>
      <c r="C427" s="50"/>
      <c r="D427">
        <v>426</v>
      </c>
      <c r="E427" s="50" t="e">
        <f t="shared" ca="1" si="7"/>
        <v>#NUM!</v>
      </c>
      <c r="F427" s="51"/>
      <c r="G427" s="48"/>
      <c r="H427" s="48"/>
      <c r="I427" s="48"/>
    </row>
    <row r="428" spans="1:9">
      <c r="A428">
        <v>427</v>
      </c>
      <c r="B428" s="48">
        <v>943292</v>
      </c>
      <c r="C428" s="50"/>
      <c r="D428">
        <v>427</v>
      </c>
      <c r="E428" s="50" t="e">
        <f t="shared" ca="1" si="7"/>
        <v>#NUM!</v>
      </c>
      <c r="F428" s="51"/>
      <c r="G428" s="48"/>
      <c r="H428" s="48"/>
      <c r="I428" s="48"/>
    </row>
    <row r="429" spans="1:9">
      <c r="A429">
        <v>428</v>
      </c>
      <c r="B429" s="48">
        <v>783809</v>
      </c>
      <c r="C429" s="50"/>
      <c r="D429">
        <v>428</v>
      </c>
      <c r="E429" s="50" t="e">
        <f t="shared" ca="1" si="7"/>
        <v>#NUM!</v>
      </c>
      <c r="F429" s="51"/>
      <c r="G429" s="48"/>
      <c r="H429" s="48"/>
      <c r="I429" s="48"/>
    </row>
    <row r="430" spans="1:9">
      <c r="A430">
        <v>429</v>
      </c>
      <c r="B430" s="48">
        <v>804222</v>
      </c>
      <c r="C430" s="50"/>
      <c r="D430">
        <v>429</v>
      </c>
      <c r="E430" s="50" t="e">
        <f t="shared" ca="1" si="7"/>
        <v>#NUM!</v>
      </c>
      <c r="F430" s="51"/>
      <c r="G430" s="48"/>
      <c r="H430" s="48"/>
      <c r="I430" s="48"/>
    </row>
    <row r="431" spans="1:9">
      <c r="A431">
        <v>430</v>
      </c>
      <c r="B431" s="48">
        <v>301157</v>
      </c>
      <c r="C431" s="50"/>
      <c r="D431">
        <v>430</v>
      </c>
      <c r="E431" s="50" t="e">
        <f t="shared" ca="1" si="7"/>
        <v>#NUM!</v>
      </c>
      <c r="F431" s="51"/>
      <c r="G431" s="48"/>
      <c r="H431" s="48"/>
      <c r="I431" s="48"/>
    </row>
    <row r="432" spans="1:9">
      <c r="A432">
        <v>431</v>
      </c>
      <c r="B432" s="48">
        <v>708255</v>
      </c>
      <c r="C432" s="50"/>
      <c r="D432">
        <v>431</v>
      </c>
      <c r="E432" s="50" t="e">
        <f t="shared" ca="1" si="7"/>
        <v>#NUM!</v>
      </c>
      <c r="F432" s="51"/>
      <c r="G432" s="48"/>
      <c r="H432" s="48"/>
      <c r="I432" s="48"/>
    </row>
    <row r="433" spans="1:9">
      <c r="A433">
        <v>432</v>
      </c>
      <c r="B433" s="48">
        <v>388279</v>
      </c>
      <c r="C433" s="50"/>
      <c r="D433">
        <v>432</v>
      </c>
      <c r="E433" s="50" t="e">
        <f t="shared" ca="1" si="7"/>
        <v>#NUM!</v>
      </c>
      <c r="F433" s="51"/>
      <c r="G433" s="48"/>
      <c r="H433" s="48"/>
      <c r="I433" s="48"/>
    </row>
    <row r="434" spans="1:9">
      <c r="A434">
        <v>433</v>
      </c>
      <c r="B434" s="48">
        <v>505382</v>
      </c>
      <c r="C434" s="50"/>
      <c r="D434">
        <v>433</v>
      </c>
      <c r="E434" s="50" t="e">
        <f t="shared" ca="1" si="7"/>
        <v>#NUM!</v>
      </c>
      <c r="F434" s="51"/>
      <c r="G434" s="48"/>
      <c r="H434" s="48"/>
      <c r="I434" s="48"/>
    </row>
    <row r="435" spans="1:9">
      <c r="A435">
        <v>434</v>
      </c>
      <c r="B435" s="48">
        <v>473960</v>
      </c>
      <c r="C435" s="50"/>
      <c r="D435">
        <v>434</v>
      </c>
      <c r="E435" s="50" t="e">
        <f t="shared" ca="1" si="7"/>
        <v>#NUM!</v>
      </c>
      <c r="F435" s="51"/>
      <c r="G435" s="48"/>
      <c r="H435" s="48"/>
      <c r="I435" s="48"/>
    </row>
    <row r="436" spans="1:9">
      <c r="A436">
        <v>435</v>
      </c>
      <c r="B436" s="48">
        <v>118181</v>
      </c>
      <c r="C436" s="50"/>
      <c r="D436">
        <v>435</v>
      </c>
      <c r="E436" s="50" t="e">
        <f t="shared" ca="1" si="7"/>
        <v>#NUM!</v>
      </c>
      <c r="F436" s="51"/>
      <c r="G436" s="48"/>
      <c r="H436" s="48"/>
      <c r="I436" s="48"/>
    </row>
    <row r="437" spans="1:9">
      <c r="A437">
        <v>436</v>
      </c>
      <c r="B437" s="48">
        <v>587980</v>
      </c>
      <c r="C437" s="50"/>
      <c r="D437">
        <v>436</v>
      </c>
      <c r="E437" s="50" t="e">
        <f t="shared" ca="1" si="7"/>
        <v>#NUM!</v>
      </c>
      <c r="F437" s="51"/>
      <c r="G437" s="48"/>
      <c r="H437" s="48"/>
      <c r="I437" s="48"/>
    </row>
    <row r="438" spans="1:9">
      <c r="A438">
        <v>437</v>
      </c>
      <c r="B438" s="48">
        <v>240329</v>
      </c>
      <c r="C438" s="50"/>
      <c r="D438">
        <v>437</v>
      </c>
      <c r="E438" s="50" t="e">
        <f t="shared" ca="1" si="7"/>
        <v>#NUM!</v>
      </c>
      <c r="F438" s="51"/>
      <c r="G438" s="48"/>
      <c r="H438" s="48"/>
      <c r="I438" s="48"/>
    </row>
    <row r="439" spans="1:9">
      <c r="A439">
        <v>438</v>
      </c>
      <c r="B439" s="48">
        <v>831025</v>
      </c>
      <c r="C439" s="50"/>
      <c r="D439">
        <v>438</v>
      </c>
      <c r="E439" s="50" t="e">
        <f t="shared" ca="1" si="7"/>
        <v>#NUM!</v>
      </c>
      <c r="F439" s="51"/>
      <c r="G439" s="48"/>
      <c r="H439" s="48"/>
      <c r="I439" s="48"/>
    </row>
    <row r="440" spans="1:9">
      <c r="A440">
        <v>439</v>
      </c>
      <c r="B440" s="48">
        <v>193829</v>
      </c>
      <c r="C440" s="50"/>
      <c r="D440">
        <v>439</v>
      </c>
      <c r="E440" s="50" t="e">
        <f t="shared" ca="1" si="7"/>
        <v>#NUM!</v>
      </c>
      <c r="F440" s="51"/>
      <c r="G440" s="48"/>
      <c r="H440" s="48"/>
      <c r="I440" s="48"/>
    </row>
    <row r="441" spans="1:9">
      <c r="A441">
        <v>440</v>
      </c>
      <c r="B441" s="48">
        <v>524133</v>
      </c>
      <c r="C441" s="50"/>
      <c r="D441">
        <v>440</v>
      </c>
      <c r="E441" s="50" t="e">
        <f t="shared" ca="1" si="7"/>
        <v>#NUM!</v>
      </c>
      <c r="F441" s="51"/>
      <c r="G441" s="48"/>
      <c r="H441" s="48"/>
      <c r="I441" s="48"/>
    </row>
    <row r="442" spans="1:9">
      <c r="A442">
        <v>441</v>
      </c>
      <c r="B442" s="48">
        <v>347123</v>
      </c>
      <c r="C442" s="50"/>
      <c r="D442">
        <v>441</v>
      </c>
      <c r="E442" s="50" t="e">
        <f t="shared" ca="1" si="7"/>
        <v>#NUM!</v>
      </c>
      <c r="F442" s="51"/>
      <c r="G442" s="48"/>
      <c r="H442" s="48"/>
      <c r="I442" s="48"/>
    </row>
    <row r="443" spans="1:9">
      <c r="A443">
        <v>442</v>
      </c>
      <c r="B443" s="48">
        <v>305620</v>
      </c>
      <c r="C443" s="50"/>
      <c r="D443">
        <v>442</v>
      </c>
      <c r="E443" s="50" t="e">
        <f t="shared" ca="1" si="7"/>
        <v>#NUM!</v>
      </c>
      <c r="F443" s="51"/>
      <c r="G443" s="48"/>
      <c r="H443" s="48"/>
      <c r="I443" s="48"/>
    </row>
    <row r="444" spans="1:9">
      <c r="A444">
        <v>443</v>
      </c>
      <c r="B444" s="48">
        <v>417501</v>
      </c>
      <c r="C444" s="50"/>
      <c r="D444">
        <v>443</v>
      </c>
      <c r="E444" s="50" t="e">
        <f t="shared" ca="1" si="7"/>
        <v>#NUM!</v>
      </c>
      <c r="F444" s="51"/>
      <c r="G444" s="48"/>
      <c r="H444" s="48"/>
      <c r="I444" s="48"/>
    </row>
    <row r="445" spans="1:9">
      <c r="A445">
        <v>444</v>
      </c>
      <c r="B445" s="48">
        <v>366104</v>
      </c>
      <c r="C445" s="50"/>
      <c r="D445">
        <v>444</v>
      </c>
      <c r="E445" s="50" t="e">
        <f t="shared" ca="1" si="7"/>
        <v>#NUM!</v>
      </c>
      <c r="F445" s="51"/>
      <c r="G445" s="48"/>
      <c r="H445" s="48"/>
      <c r="I445" s="48"/>
    </row>
    <row r="446" spans="1:9">
      <c r="A446">
        <v>445</v>
      </c>
      <c r="B446" s="48">
        <v>715622</v>
      </c>
      <c r="C446" s="50"/>
      <c r="D446">
        <v>445</v>
      </c>
      <c r="E446" s="50" t="e">
        <f t="shared" ca="1" si="7"/>
        <v>#NUM!</v>
      </c>
      <c r="F446" s="51"/>
      <c r="G446" s="48"/>
      <c r="H446" s="48"/>
      <c r="I446" s="48"/>
    </row>
    <row r="447" spans="1:9">
      <c r="A447">
        <v>446</v>
      </c>
      <c r="B447" s="48">
        <v>472242</v>
      </c>
      <c r="C447" s="50"/>
      <c r="D447">
        <v>446</v>
      </c>
      <c r="E447" s="50" t="e">
        <f t="shared" ca="1" si="7"/>
        <v>#NUM!</v>
      </c>
      <c r="F447" s="51"/>
      <c r="G447" s="48"/>
      <c r="H447" s="48"/>
      <c r="I447" s="48"/>
    </row>
    <row r="448" spans="1:9">
      <c r="A448">
        <v>447</v>
      </c>
      <c r="B448" s="48">
        <v>46325</v>
      </c>
      <c r="C448" s="50"/>
      <c r="D448">
        <v>447</v>
      </c>
      <c r="E448" s="50" t="e">
        <f t="shared" ca="1" si="7"/>
        <v>#NUM!</v>
      </c>
      <c r="F448" s="51"/>
      <c r="G448" s="48"/>
      <c r="H448" s="48"/>
      <c r="I448" s="48"/>
    </row>
    <row r="449" spans="1:9">
      <c r="A449">
        <v>448</v>
      </c>
      <c r="B449" s="48">
        <v>907427</v>
      </c>
      <c r="C449" s="50"/>
      <c r="D449">
        <v>448</v>
      </c>
      <c r="E449" s="50" t="e">
        <f t="shared" ca="1" si="7"/>
        <v>#NUM!</v>
      </c>
      <c r="F449" s="51"/>
      <c r="G449" s="48"/>
      <c r="H449" s="48"/>
      <c r="I449" s="48"/>
    </row>
    <row r="450" spans="1:9">
      <c r="A450">
        <v>449</v>
      </c>
      <c r="B450" s="48">
        <v>135558</v>
      </c>
      <c r="C450" s="50"/>
      <c r="D450">
        <v>449</v>
      </c>
      <c r="E450" s="50" t="e">
        <f t="shared" ca="1" si="7"/>
        <v>#NUM!</v>
      </c>
      <c r="F450" s="51"/>
      <c r="G450" s="48"/>
      <c r="H450" s="48"/>
      <c r="I450" s="48"/>
    </row>
    <row r="451" spans="1:9">
      <c r="A451">
        <v>450</v>
      </c>
      <c r="B451" s="48">
        <v>648310</v>
      </c>
      <c r="C451" s="50"/>
      <c r="D451">
        <v>450</v>
      </c>
      <c r="E451" s="50" t="e">
        <f t="shared" ca="1" si="7"/>
        <v>#NUM!</v>
      </c>
      <c r="F451" s="51"/>
      <c r="G451" s="48"/>
      <c r="H451" s="48"/>
      <c r="I451" s="48"/>
    </row>
    <row r="452" spans="1:9">
      <c r="A452">
        <v>451</v>
      </c>
      <c r="B452" s="48">
        <v>719093</v>
      </c>
      <c r="C452" s="50"/>
      <c r="D452">
        <v>451</v>
      </c>
      <c r="E452" s="50" t="e">
        <f t="shared" ref="E452:E515" ca="1" si="8">E451+$I$4</f>
        <v>#NUM!</v>
      </c>
      <c r="F452" s="51"/>
      <c r="G452" s="48"/>
      <c r="H452" s="48"/>
      <c r="I452" s="48"/>
    </row>
    <row r="453" spans="1:9">
      <c r="A453">
        <v>452</v>
      </c>
      <c r="B453" s="48">
        <v>634136</v>
      </c>
      <c r="C453" s="50"/>
      <c r="D453">
        <v>452</v>
      </c>
      <c r="E453" s="50" t="e">
        <f t="shared" ca="1" si="8"/>
        <v>#NUM!</v>
      </c>
      <c r="F453" s="51"/>
      <c r="G453" s="48"/>
      <c r="H453" s="48"/>
      <c r="I453" s="48"/>
    </row>
    <row r="454" spans="1:9">
      <c r="A454">
        <v>453</v>
      </c>
      <c r="B454" s="48">
        <v>172481</v>
      </c>
      <c r="C454" s="50"/>
      <c r="D454">
        <v>453</v>
      </c>
      <c r="E454" s="50" t="e">
        <f t="shared" ca="1" si="8"/>
        <v>#NUM!</v>
      </c>
      <c r="F454" s="51"/>
      <c r="G454" s="48"/>
      <c r="H454" s="48"/>
      <c r="I454" s="48"/>
    </row>
    <row r="455" spans="1:9">
      <c r="A455">
        <v>454</v>
      </c>
      <c r="B455" s="48">
        <v>970898</v>
      </c>
      <c r="C455" s="50"/>
      <c r="D455">
        <v>454</v>
      </c>
      <c r="E455" s="50" t="e">
        <f t="shared" ca="1" si="8"/>
        <v>#NUM!</v>
      </c>
      <c r="F455" s="51"/>
      <c r="G455" s="48"/>
      <c r="H455" s="48"/>
      <c r="I455" s="48"/>
    </row>
    <row r="456" spans="1:9">
      <c r="A456">
        <v>455</v>
      </c>
      <c r="B456" s="48">
        <v>5111</v>
      </c>
      <c r="C456" s="50"/>
      <c r="D456">
        <v>455</v>
      </c>
      <c r="E456" s="50" t="e">
        <f t="shared" ca="1" si="8"/>
        <v>#NUM!</v>
      </c>
      <c r="F456" s="51"/>
      <c r="G456" s="48"/>
      <c r="H456" s="48"/>
      <c r="I456" s="48"/>
    </row>
    <row r="457" spans="1:9">
      <c r="A457">
        <v>456</v>
      </c>
      <c r="B457" s="48">
        <v>549690</v>
      </c>
      <c r="C457" s="50"/>
      <c r="D457">
        <v>456</v>
      </c>
      <c r="E457" s="50" t="e">
        <f t="shared" ca="1" si="8"/>
        <v>#NUM!</v>
      </c>
      <c r="F457" s="51"/>
      <c r="G457" s="48"/>
      <c r="H457" s="48"/>
      <c r="I457" s="48"/>
    </row>
    <row r="458" spans="1:9">
      <c r="A458">
        <v>457</v>
      </c>
      <c r="B458" s="48">
        <v>852847</v>
      </c>
      <c r="C458" s="50"/>
      <c r="D458">
        <v>457</v>
      </c>
      <c r="E458" s="50" t="e">
        <f t="shared" ca="1" si="8"/>
        <v>#NUM!</v>
      </c>
      <c r="F458" s="51"/>
      <c r="G458" s="48"/>
      <c r="H458" s="48"/>
      <c r="I458" s="48"/>
    </row>
    <row r="459" spans="1:9">
      <c r="A459">
        <v>458</v>
      </c>
      <c r="B459" s="48">
        <v>594540</v>
      </c>
      <c r="C459" s="50"/>
      <c r="D459">
        <v>458</v>
      </c>
      <c r="E459" s="50" t="e">
        <f t="shared" ca="1" si="8"/>
        <v>#NUM!</v>
      </c>
      <c r="F459" s="51"/>
      <c r="G459" s="48"/>
      <c r="H459" s="48"/>
      <c r="I459" s="48"/>
    </row>
    <row r="460" spans="1:9">
      <c r="A460">
        <v>459</v>
      </c>
      <c r="B460" s="48">
        <v>860784</v>
      </c>
      <c r="C460" s="50"/>
      <c r="D460">
        <v>459</v>
      </c>
      <c r="E460" s="50" t="e">
        <f t="shared" ca="1" si="8"/>
        <v>#NUM!</v>
      </c>
      <c r="F460" s="51"/>
      <c r="G460" s="48"/>
      <c r="H460" s="48"/>
      <c r="I460" s="48"/>
    </row>
    <row r="461" spans="1:9">
      <c r="A461">
        <v>460</v>
      </c>
      <c r="B461" s="48">
        <v>276779</v>
      </c>
      <c r="C461" s="50"/>
      <c r="D461">
        <v>460</v>
      </c>
      <c r="E461" s="50" t="e">
        <f t="shared" ca="1" si="8"/>
        <v>#NUM!</v>
      </c>
      <c r="F461" s="51"/>
      <c r="G461" s="48"/>
      <c r="H461" s="48"/>
      <c r="I461" s="48"/>
    </row>
    <row r="462" spans="1:9">
      <c r="A462">
        <v>461</v>
      </c>
      <c r="B462" s="48">
        <v>675452</v>
      </c>
      <c r="C462" s="50"/>
      <c r="D462">
        <v>461</v>
      </c>
      <c r="E462" s="50" t="e">
        <f t="shared" ca="1" si="8"/>
        <v>#NUM!</v>
      </c>
      <c r="F462" s="51"/>
      <c r="G462" s="48"/>
      <c r="H462" s="48"/>
      <c r="I462" s="48"/>
    </row>
    <row r="463" spans="1:9">
      <c r="A463">
        <v>462</v>
      </c>
      <c r="B463" s="48">
        <v>84745</v>
      </c>
      <c r="C463" s="50"/>
      <c r="D463">
        <v>462</v>
      </c>
      <c r="E463" s="50" t="e">
        <f t="shared" ca="1" si="8"/>
        <v>#NUM!</v>
      </c>
      <c r="F463" s="51"/>
      <c r="G463" s="48"/>
      <c r="H463" s="48"/>
      <c r="I463" s="48"/>
    </row>
    <row r="464" spans="1:9">
      <c r="A464">
        <v>463</v>
      </c>
      <c r="B464" s="48">
        <v>905466</v>
      </c>
      <c r="C464" s="50"/>
      <c r="D464">
        <v>463</v>
      </c>
      <c r="E464" s="50" t="e">
        <f t="shared" ca="1" si="8"/>
        <v>#NUM!</v>
      </c>
      <c r="F464" s="51"/>
      <c r="G464" s="48"/>
      <c r="H464" s="48"/>
      <c r="I464" s="48"/>
    </row>
    <row r="465" spans="1:9">
      <c r="A465">
        <v>464</v>
      </c>
      <c r="B465" s="48">
        <v>124639</v>
      </c>
      <c r="C465" s="50"/>
      <c r="D465">
        <v>464</v>
      </c>
      <c r="E465" s="50" t="e">
        <f t="shared" ca="1" si="8"/>
        <v>#NUM!</v>
      </c>
      <c r="F465" s="51"/>
      <c r="G465" s="48"/>
      <c r="H465" s="48"/>
      <c r="I465" s="48"/>
    </row>
    <row r="466" spans="1:9">
      <c r="A466">
        <v>465</v>
      </c>
      <c r="B466" s="48">
        <v>757796</v>
      </c>
      <c r="C466" s="50"/>
      <c r="D466">
        <v>465</v>
      </c>
      <c r="E466" s="50" t="e">
        <f t="shared" ca="1" si="8"/>
        <v>#NUM!</v>
      </c>
      <c r="F466" s="51"/>
      <c r="G466" s="48"/>
      <c r="H466" s="48"/>
      <c r="I466" s="48"/>
    </row>
    <row r="467" spans="1:9">
      <c r="A467">
        <v>466</v>
      </c>
      <c r="B467" s="48">
        <v>871158</v>
      </c>
      <c r="C467" s="50"/>
      <c r="D467">
        <v>466</v>
      </c>
      <c r="E467" s="50" t="e">
        <f t="shared" ca="1" si="8"/>
        <v>#NUM!</v>
      </c>
      <c r="F467" s="51"/>
      <c r="G467" s="48"/>
      <c r="H467" s="48"/>
      <c r="I467" s="48"/>
    </row>
    <row r="468" spans="1:9">
      <c r="A468">
        <v>467</v>
      </c>
      <c r="B468" s="48">
        <v>236626</v>
      </c>
      <c r="C468" s="50"/>
      <c r="D468">
        <v>467</v>
      </c>
      <c r="E468" s="50" t="e">
        <f t="shared" ca="1" si="8"/>
        <v>#NUM!</v>
      </c>
      <c r="F468" s="51"/>
      <c r="G468" s="48"/>
      <c r="H468" s="48"/>
      <c r="I468" s="48"/>
    </row>
    <row r="469" spans="1:9">
      <c r="A469">
        <v>468</v>
      </c>
      <c r="B469" s="48">
        <v>195743</v>
      </c>
      <c r="C469" s="50"/>
      <c r="D469">
        <v>468</v>
      </c>
      <c r="E469" s="50" t="e">
        <f t="shared" ca="1" si="8"/>
        <v>#NUM!</v>
      </c>
      <c r="F469" s="51"/>
      <c r="G469" s="48"/>
      <c r="H469" s="48"/>
      <c r="I469" s="48"/>
    </row>
    <row r="470" spans="1:9">
      <c r="A470">
        <v>469</v>
      </c>
      <c r="B470" s="48">
        <v>900866</v>
      </c>
      <c r="C470" s="50"/>
      <c r="D470">
        <v>469</v>
      </c>
      <c r="E470" s="50" t="e">
        <f t="shared" ca="1" si="8"/>
        <v>#NUM!</v>
      </c>
      <c r="F470" s="51"/>
      <c r="G470" s="48"/>
      <c r="H470" s="48"/>
      <c r="I470" s="48"/>
    </row>
    <row r="471" spans="1:9">
      <c r="A471">
        <v>470</v>
      </c>
      <c r="B471" s="48">
        <v>502735</v>
      </c>
      <c r="C471" s="50"/>
      <c r="D471">
        <v>470</v>
      </c>
      <c r="E471" s="50" t="e">
        <f t="shared" ca="1" si="8"/>
        <v>#NUM!</v>
      </c>
      <c r="F471" s="51"/>
      <c r="G471" s="48"/>
      <c r="H471" s="48"/>
      <c r="I471" s="48"/>
    </row>
    <row r="472" spans="1:9">
      <c r="A472">
        <v>471</v>
      </c>
      <c r="B472" s="48">
        <v>458914</v>
      </c>
      <c r="C472" s="50"/>
      <c r="D472">
        <v>471</v>
      </c>
      <c r="E472" s="50" t="e">
        <f t="shared" ca="1" si="8"/>
        <v>#NUM!</v>
      </c>
      <c r="F472" s="51"/>
      <c r="G472" s="48"/>
      <c r="H472" s="48"/>
      <c r="I472" s="48"/>
    </row>
    <row r="473" spans="1:9">
      <c r="A473">
        <v>472</v>
      </c>
      <c r="B473" s="48">
        <v>578887</v>
      </c>
      <c r="C473" s="50"/>
      <c r="D473">
        <v>472</v>
      </c>
      <c r="E473" s="50" t="e">
        <f t="shared" ca="1" si="8"/>
        <v>#NUM!</v>
      </c>
      <c r="F473" s="51"/>
      <c r="G473" s="48"/>
      <c r="H473" s="48"/>
      <c r="I473" s="48"/>
    </row>
    <row r="474" spans="1:9">
      <c r="A474">
        <v>473</v>
      </c>
      <c r="B474" s="48">
        <v>258359</v>
      </c>
      <c r="C474" s="50"/>
      <c r="D474">
        <v>473</v>
      </c>
      <c r="E474" s="50" t="e">
        <f t="shared" ca="1" si="8"/>
        <v>#NUM!</v>
      </c>
      <c r="F474" s="51"/>
      <c r="G474" s="48"/>
      <c r="H474" s="48"/>
      <c r="I474" s="48"/>
    </row>
    <row r="475" spans="1:9">
      <c r="A475">
        <v>474</v>
      </c>
      <c r="B475" s="48">
        <v>77514</v>
      </c>
      <c r="C475" s="50"/>
      <c r="D475">
        <v>474</v>
      </c>
      <c r="E475" s="50" t="e">
        <f t="shared" ca="1" si="8"/>
        <v>#NUM!</v>
      </c>
      <c r="F475" s="51"/>
      <c r="G475" s="48"/>
      <c r="H475" s="48"/>
      <c r="I475" s="48"/>
    </row>
    <row r="476" spans="1:9">
      <c r="A476">
        <v>475</v>
      </c>
      <c r="B476" s="48">
        <v>701109</v>
      </c>
      <c r="C476" s="50"/>
      <c r="D476">
        <v>475</v>
      </c>
      <c r="E476" s="50" t="e">
        <f t="shared" ca="1" si="8"/>
        <v>#NUM!</v>
      </c>
      <c r="F476" s="51"/>
      <c r="G476" s="48"/>
      <c r="H476" s="48"/>
      <c r="I476" s="48"/>
    </row>
    <row r="477" spans="1:9">
      <c r="A477">
        <v>476</v>
      </c>
      <c r="B477" s="48">
        <v>475487</v>
      </c>
      <c r="C477" s="50"/>
      <c r="D477">
        <v>476</v>
      </c>
      <c r="E477" s="50" t="e">
        <f t="shared" ca="1" si="8"/>
        <v>#NUM!</v>
      </c>
      <c r="F477" s="51"/>
      <c r="G477" s="48"/>
      <c r="H477" s="48"/>
      <c r="I477" s="48"/>
    </row>
    <row r="478" spans="1:9">
      <c r="A478">
        <v>477</v>
      </c>
      <c r="B478" s="48">
        <v>41266</v>
      </c>
      <c r="C478" s="50"/>
      <c r="D478">
        <v>477</v>
      </c>
      <c r="E478" s="50" t="e">
        <f t="shared" ca="1" si="8"/>
        <v>#NUM!</v>
      </c>
      <c r="F478" s="51"/>
      <c r="G478" s="48"/>
      <c r="H478" s="48"/>
      <c r="I478" s="48"/>
    </row>
    <row r="479" spans="1:9">
      <c r="A479">
        <v>478</v>
      </c>
      <c r="B479" s="48">
        <v>679461</v>
      </c>
      <c r="C479" s="50"/>
      <c r="D479">
        <v>478</v>
      </c>
      <c r="E479" s="50" t="e">
        <f t="shared" ca="1" si="8"/>
        <v>#NUM!</v>
      </c>
      <c r="F479" s="51"/>
      <c r="G479" s="48"/>
      <c r="H479" s="48"/>
      <c r="I479" s="48"/>
    </row>
    <row r="480" spans="1:9">
      <c r="A480">
        <v>479</v>
      </c>
      <c r="B480" s="48">
        <v>81232</v>
      </c>
      <c r="C480" s="50"/>
      <c r="D480">
        <v>479</v>
      </c>
      <c r="E480" s="50" t="e">
        <f t="shared" ca="1" si="8"/>
        <v>#NUM!</v>
      </c>
      <c r="F480" s="51"/>
      <c r="G480" s="48"/>
      <c r="H480" s="48"/>
      <c r="I480" s="48"/>
    </row>
    <row r="481" spans="1:9">
      <c r="A481">
        <v>480</v>
      </c>
      <c r="B481" s="48">
        <v>934916</v>
      </c>
      <c r="C481" s="50"/>
      <c r="D481">
        <v>480</v>
      </c>
      <c r="E481" s="50" t="e">
        <f t="shared" ca="1" si="8"/>
        <v>#NUM!</v>
      </c>
      <c r="F481" s="51"/>
      <c r="G481" s="48"/>
      <c r="H481" s="48"/>
      <c r="I481" s="48"/>
    </row>
    <row r="482" spans="1:9">
      <c r="A482">
        <v>481</v>
      </c>
      <c r="B482" s="48">
        <v>248842</v>
      </c>
      <c r="C482" s="50"/>
      <c r="D482">
        <v>481</v>
      </c>
      <c r="E482" s="50" t="e">
        <f t="shared" ca="1" si="8"/>
        <v>#NUM!</v>
      </c>
      <c r="F482" s="51"/>
      <c r="G482" s="48"/>
      <c r="H482" s="48"/>
      <c r="I482" s="48"/>
    </row>
    <row r="483" spans="1:9">
      <c r="A483">
        <v>482</v>
      </c>
      <c r="B483" s="48">
        <v>359558</v>
      </c>
      <c r="C483" s="50"/>
      <c r="D483">
        <v>482</v>
      </c>
      <c r="E483" s="50" t="e">
        <f t="shared" ca="1" si="8"/>
        <v>#NUM!</v>
      </c>
      <c r="F483" s="51"/>
      <c r="G483" s="48"/>
      <c r="H483" s="48"/>
      <c r="I483" s="48"/>
    </row>
    <row r="484" spans="1:9">
      <c r="A484">
        <v>483</v>
      </c>
      <c r="B484" s="48">
        <v>182030</v>
      </c>
      <c r="C484" s="50"/>
      <c r="D484">
        <v>483</v>
      </c>
      <c r="E484" s="50" t="e">
        <f t="shared" ca="1" si="8"/>
        <v>#NUM!</v>
      </c>
      <c r="F484" s="51"/>
      <c r="G484" s="48"/>
      <c r="H484" s="48"/>
      <c r="I484" s="48"/>
    </row>
    <row r="485" spans="1:9">
      <c r="A485">
        <v>484</v>
      </c>
      <c r="B485" s="48">
        <v>81722</v>
      </c>
      <c r="C485" s="50"/>
      <c r="D485">
        <v>484</v>
      </c>
      <c r="E485" s="50" t="e">
        <f t="shared" ca="1" si="8"/>
        <v>#NUM!</v>
      </c>
      <c r="F485" s="51"/>
      <c r="G485" s="48"/>
      <c r="H485" s="48"/>
      <c r="I485" s="48"/>
    </row>
    <row r="486" spans="1:9">
      <c r="A486">
        <v>485</v>
      </c>
      <c r="B486" s="48">
        <v>519649</v>
      </c>
      <c r="C486" s="50"/>
      <c r="D486">
        <v>485</v>
      </c>
      <c r="E486" s="50" t="e">
        <f t="shared" ca="1" si="8"/>
        <v>#NUM!</v>
      </c>
      <c r="F486" s="51"/>
      <c r="G486" s="48"/>
      <c r="H486" s="48"/>
      <c r="I486" s="48"/>
    </row>
    <row r="487" spans="1:9">
      <c r="A487">
        <v>486</v>
      </c>
      <c r="B487" s="48">
        <v>908345</v>
      </c>
      <c r="C487" s="50"/>
      <c r="D487">
        <v>486</v>
      </c>
      <c r="E487" s="50" t="e">
        <f t="shared" ca="1" si="8"/>
        <v>#NUM!</v>
      </c>
      <c r="F487" s="51"/>
      <c r="G487" s="48"/>
      <c r="H487" s="48"/>
      <c r="I487" s="48"/>
    </row>
    <row r="488" spans="1:9">
      <c r="A488">
        <v>487</v>
      </c>
      <c r="B488" s="48">
        <v>620166</v>
      </c>
      <c r="C488" s="50"/>
      <c r="D488">
        <v>487</v>
      </c>
      <c r="E488" s="50" t="e">
        <f t="shared" ca="1" si="8"/>
        <v>#NUM!</v>
      </c>
      <c r="F488" s="51"/>
      <c r="G488" s="48"/>
      <c r="H488" s="48"/>
      <c r="I488" s="48"/>
    </row>
    <row r="489" spans="1:9">
      <c r="A489">
        <v>488</v>
      </c>
      <c r="B489" s="48">
        <v>64891</v>
      </c>
      <c r="C489" s="50"/>
      <c r="D489">
        <v>488</v>
      </c>
      <c r="E489" s="50" t="e">
        <f t="shared" ca="1" si="8"/>
        <v>#NUM!</v>
      </c>
      <c r="F489" s="51"/>
      <c r="G489" s="48"/>
      <c r="H489" s="48"/>
      <c r="I489" s="48"/>
    </row>
    <row r="490" spans="1:9">
      <c r="A490">
        <v>489</v>
      </c>
      <c r="B490" s="48">
        <v>370539</v>
      </c>
      <c r="C490" s="50"/>
      <c r="D490">
        <v>489</v>
      </c>
      <c r="E490" s="50" t="e">
        <f t="shared" ca="1" si="8"/>
        <v>#NUM!</v>
      </c>
      <c r="F490" s="51"/>
      <c r="G490" s="48"/>
      <c r="H490" s="48"/>
      <c r="I490" s="48"/>
    </row>
    <row r="491" spans="1:9">
      <c r="A491">
        <v>490</v>
      </c>
      <c r="B491" s="48">
        <v>724940</v>
      </c>
      <c r="C491" s="50"/>
      <c r="D491">
        <v>490</v>
      </c>
      <c r="E491" s="50" t="e">
        <f t="shared" ca="1" si="8"/>
        <v>#NUM!</v>
      </c>
      <c r="F491" s="51"/>
      <c r="G491" s="48"/>
      <c r="H491" s="48"/>
      <c r="I491" s="48"/>
    </row>
    <row r="492" spans="1:9">
      <c r="A492">
        <v>491</v>
      </c>
      <c r="B492" s="48">
        <v>353581</v>
      </c>
      <c r="C492" s="50"/>
      <c r="D492">
        <v>491</v>
      </c>
      <c r="E492" s="50" t="e">
        <f t="shared" ca="1" si="8"/>
        <v>#NUM!</v>
      </c>
      <c r="F492" s="51"/>
      <c r="G492" s="48"/>
      <c r="H492" s="48"/>
      <c r="I492" s="48"/>
    </row>
    <row r="493" spans="1:9">
      <c r="A493">
        <v>492</v>
      </c>
      <c r="B493" s="48">
        <v>590770</v>
      </c>
      <c r="C493" s="50"/>
      <c r="D493">
        <v>492</v>
      </c>
      <c r="E493" s="50" t="e">
        <f t="shared" ca="1" si="8"/>
        <v>#NUM!</v>
      </c>
      <c r="F493" s="51"/>
      <c r="G493" s="48"/>
      <c r="H493" s="48"/>
      <c r="I493" s="48"/>
    </row>
    <row r="494" spans="1:9">
      <c r="A494">
        <v>493</v>
      </c>
      <c r="B494" s="48">
        <v>853581</v>
      </c>
      <c r="C494" s="50"/>
      <c r="D494">
        <v>493</v>
      </c>
      <c r="E494" s="50" t="e">
        <f t="shared" ca="1" si="8"/>
        <v>#NUM!</v>
      </c>
      <c r="F494" s="51"/>
      <c r="G494" s="48"/>
      <c r="H494" s="48"/>
      <c r="I494" s="48"/>
    </row>
    <row r="495" spans="1:9">
      <c r="A495">
        <v>494</v>
      </c>
      <c r="B495" s="48">
        <v>889100</v>
      </c>
      <c r="C495" s="50"/>
      <c r="D495">
        <v>494</v>
      </c>
      <c r="E495" s="50" t="e">
        <f t="shared" ca="1" si="8"/>
        <v>#NUM!</v>
      </c>
      <c r="F495" s="51"/>
      <c r="G495" s="48"/>
      <c r="H495" s="48"/>
      <c r="I495" s="48"/>
    </row>
    <row r="496" spans="1:9">
      <c r="A496">
        <v>495</v>
      </c>
      <c r="B496" s="48">
        <v>284214</v>
      </c>
      <c r="C496" s="50"/>
      <c r="D496">
        <v>495</v>
      </c>
      <c r="E496" s="50" t="e">
        <f t="shared" ca="1" si="8"/>
        <v>#NUM!</v>
      </c>
      <c r="F496" s="51"/>
      <c r="G496" s="48"/>
      <c r="H496" s="48"/>
      <c r="I496" s="48"/>
    </row>
    <row r="497" spans="1:9">
      <c r="A497">
        <v>496</v>
      </c>
      <c r="B497" s="48">
        <v>667357</v>
      </c>
      <c r="C497" s="50"/>
      <c r="D497">
        <v>496</v>
      </c>
      <c r="E497" s="50" t="e">
        <f t="shared" ca="1" si="8"/>
        <v>#NUM!</v>
      </c>
      <c r="F497" s="51"/>
      <c r="G497" s="48"/>
      <c r="H497" s="48"/>
      <c r="I497" s="48"/>
    </row>
    <row r="498" spans="1:9">
      <c r="A498">
        <v>497</v>
      </c>
      <c r="B498" s="48">
        <v>830145</v>
      </c>
      <c r="C498" s="50"/>
      <c r="D498">
        <v>497</v>
      </c>
      <c r="E498" s="50" t="e">
        <f t="shared" ca="1" si="8"/>
        <v>#NUM!</v>
      </c>
      <c r="F498" s="51"/>
      <c r="G498" s="48"/>
      <c r="H498" s="48"/>
      <c r="I498" s="48"/>
    </row>
    <row r="499" spans="1:9">
      <c r="A499">
        <v>498</v>
      </c>
      <c r="B499" s="48">
        <v>855293</v>
      </c>
      <c r="C499" s="50"/>
      <c r="D499">
        <v>498</v>
      </c>
      <c r="E499" s="50" t="e">
        <f t="shared" ca="1" si="8"/>
        <v>#NUM!</v>
      </c>
      <c r="F499" s="51"/>
      <c r="G499" s="48"/>
      <c r="H499" s="48"/>
      <c r="I499" s="48"/>
    </row>
    <row r="500" spans="1:9">
      <c r="A500">
        <v>499</v>
      </c>
      <c r="B500" s="48">
        <v>953493</v>
      </c>
      <c r="C500" s="50"/>
      <c r="D500">
        <v>499</v>
      </c>
      <c r="E500" s="50" t="e">
        <f t="shared" ca="1" si="8"/>
        <v>#NUM!</v>
      </c>
      <c r="F500" s="51"/>
      <c r="G500" s="48"/>
      <c r="H500" s="48"/>
      <c r="I500" s="48"/>
    </row>
    <row r="501" spans="1:9">
      <c r="A501">
        <v>500</v>
      </c>
      <c r="B501" s="48">
        <v>748541</v>
      </c>
      <c r="C501" s="50"/>
      <c r="D501">
        <v>500</v>
      </c>
      <c r="E501" s="50" t="e">
        <f t="shared" ca="1" si="8"/>
        <v>#NUM!</v>
      </c>
      <c r="F501" s="51"/>
      <c r="G501" s="48"/>
      <c r="H501" s="48"/>
      <c r="I501" s="48"/>
    </row>
    <row r="502" spans="1:9">
      <c r="A502">
        <v>501</v>
      </c>
      <c r="B502" s="48">
        <v>262496</v>
      </c>
      <c r="C502" s="50"/>
      <c r="D502">
        <v>501</v>
      </c>
      <c r="E502" s="50" t="e">
        <f t="shared" ca="1" si="8"/>
        <v>#NUM!</v>
      </c>
      <c r="F502" s="51"/>
      <c r="G502" s="48"/>
      <c r="H502" s="48"/>
      <c r="I502" s="48"/>
    </row>
    <row r="503" spans="1:9">
      <c r="A503">
        <v>502</v>
      </c>
      <c r="B503" s="48">
        <v>634004</v>
      </c>
      <c r="C503" s="50"/>
      <c r="D503">
        <v>502</v>
      </c>
      <c r="E503" s="50" t="e">
        <f t="shared" ca="1" si="8"/>
        <v>#NUM!</v>
      </c>
      <c r="F503" s="51"/>
      <c r="G503" s="48"/>
      <c r="H503" s="48"/>
      <c r="I503" s="48"/>
    </row>
    <row r="504" spans="1:9">
      <c r="A504">
        <v>503</v>
      </c>
      <c r="B504" s="48">
        <v>747181</v>
      </c>
      <c r="C504" s="50"/>
      <c r="D504">
        <v>503</v>
      </c>
      <c r="E504" s="50" t="e">
        <f t="shared" ca="1" si="8"/>
        <v>#NUM!</v>
      </c>
      <c r="F504" s="51"/>
      <c r="G504" s="48"/>
      <c r="H504" s="48"/>
      <c r="I504" s="48"/>
    </row>
    <row r="505" spans="1:9">
      <c r="A505">
        <v>504</v>
      </c>
      <c r="B505" s="48">
        <v>124641</v>
      </c>
      <c r="C505" s="50"/>
      <c r="D505">
        <v>504</v>
      </c>
      <c r="E505" s="50" t="e">
        <f t="shared" ca="1" si="8"/>
        <v>#NUM!</v>
      </c>
      <c r="F505" s="51"/>
      <c r="G505" s="48"/>
      <c r="H505" s="48"/>
      <c r="I505" s="48"/>
    </row>
    <row r="506" spans="1:9">
      <c r="A506">
        <v>505</v>
      </c>
      <c r="B506" s="48">
        <v>571013</v>
      </c>
      <c r="C506" s="50"/>
      <c r="D506">
        <v>505</v>
      </c>
      <c r="E506" s="50" t="e">
        <f t="shared" ca="1" si="8"/>
        <v>#NUM!</v>
      </c>
      <c r="F506" s="51"/>
      <c r="G506" s="48"/>
      <c r="H506" s="48"/>
      <c r="I506" s="48"/>
    </row>
    <row r="507" spans="1:9">
      <c r="A507">
        <v>506</v>
      </c>
      <c r="B507" s="48">
        <v>477331</v>
      </c>
      <c r="C507" s="50"/>
      <c r="D507">
        <v>506</v>
      </c>
      <c r="E507" s="50" t="e">
        <f t="shared" ca="1" si="8"/>
        <v>#NUM!</v>
      </c>
      <c r="F507" s="51"/>
      <c r="G507" s="48"/>
      <c r="H507" s="48"/>
      <c r="I507" s="48"/>
    </row>
    <row r="508" spans="1:9">
      <c r="A508">
        <v>507</v>
      </c>
      <c r="B508" s="48">
        <v>624314</v>
      </c>
      <c r="C508" s="50"/>
      <c r="D508">
        <v>507</v>
      </c>
      <c r="E508" s="50" t="e">
        <f t="shared" ca="1" si="8"/>
        <v>#NUM!</v>
      </c>
      <c r="F508" s="51"/>
      <c r="G508" s="48"/>
      <c r="H508" s="48"/>
      <c r="I508" s="48"/>
    </row>
    <row r="509" spans="1:9">
      <c r="A509">
        <v>508</v>
      </c>
      <c r="B509" s="48">
        <v>250772</v>
      </c>
      <c r="C509" s="50"/>
      <c r="D509">
        <v>508</v>
      </c>
      <c r="E509" s="50" t="e">
        <f t="shared" ca="1" si="8"/>
        <v>#NUM!</v>
      </c>
      <c r="F509" s="51"/>
      <c r="G509" s="48"/>
      <c r="H509" s="48"/>
      <c r="I509" s="48"/>
    </row>
    <row r="510" spans="1:9">
      <c r="A510">
        <v>509</v>
      </c>
      <c r="B510" s="48">
        <v>177727</v>
      </c>
      <c r="C510" s="50"/>
      <c r="D510">
        <v>509</v>
      </c>
      <c r="E510" s="50" t="e">
        <f t="shared" ca="1" si="8"/>
        <v>#NUM!</v>
      </c>
      <c r="F510" s="51"/>
      <c r="G510" s="48"/>
      <c r="H510" s="48"/>
      <c r="I510" s="48"/>
    </row>
    <row r="511" spans="1:9">
      <c r="A511">
        <v>510</v>
      </c>
      <c r="B511" s="48">
        <v>414138</v>
      </c>
      <c r="C511" s="50"/>
      <c r="D511">
        <v>510</v>
      </c>
      <c r="E511" s="50" t="e">
        <f t="shared" ca="1" si="8"/>
        <v>#NUM!</v>
      </c>
      <c r="F511" s="51"/>
      <c r="G511" s="48"/>
      <c r="H511" s="48"/>
      <c r="I511" s="48"/>
    </row>
    <row r="512" spans="1:9">
      <c r="A512">
        <v>511</v>
      </c>
      <c r="B512" s="48">
        <v>336460</v>
      </c>
      <c r="C512" s="50"/>
      <c r="D512">
        <v>511</v>
      </c>
      <c r="E512" s="50" t="e">
        <f t="shared" ca="1" si="8"/>
        <v>#NUM!</v>
      </c>
      <c r="F512" s="51"/>
      <c r="G512" s="48"/>
      <c r="H512" s="48"/>
      <c r="I512" s="48"/>
    </row>
    <row r="513" spans="1:9">
      <c r="A513">
        <v>512</v>
      </c>
      <c r="B513" s="48">
        <v>410893</v>
      </c>
      <c r="C513" s="50"/>
      <c r="D513">
        <v>512</v>
      </c>
      <c r="E513" s="50" t="e">
        <f t="shared" ca="1" si="8"/>
        <v>#NUM!</v>
      </c>
      <c r="F513" s="51"/>
      <c r="G513" s="48"/>
      <c r="H513" s="48"/>
      <c r="I513" s="48"/>
    </row>
    <row r="514" spans="1:9">
      <c r="A514">
        <v>513</v>
      </c>
      <c r="B514" s="48">
        <v>116974</v>
      </c>
      <c r="C514" s="50"/>
      <c r="D514">
        <v>513</v>
      </c>
      <c r="E514" s="50" t="e">
        <f t="shared" ca="1" si="8"/>
        <v>#NUM!</v>
      </c>
      <c r="F514" s="51"/>
      <c r="G514" s="48"/>
      <c r="H514" s="48"/>
      <c r="I514" s="48"/>
    </row>
    <row r="515" spans="1:9">
      <c r="A515">
        <v>514</v>
      </c>
      <c r="B515" s="48">
        <v>869699</v>
      </c>
      <c r="C515" s="50"/>
      <c r="D515">
        <v>514</v>
      </c>
      <c r="E515" s="50" t="e">
        <f t="shared" ca="1" si="8"/>
        <v>#NUM!</v>
      </c>
      <c r="F515" s="51"/>
      <c r="G515" s="48"/>
      <c r="H515" s="48"/>
      <c r="I515" s="48"/>
    </row>
    <row r="516" spans="1:9">
      <c r="A516">
        <v>515</v>
      </c>
      <c r="B516" s="48">
        <v>776762</v>
      </c>
      <c r="C516" s="50"/>
      <c r="D516">
        <v>515</v>
      </c>
      <c r="E516" s="50" t="e">
        <f t="shared" ref="E516:E579" ca="1" si="9">E515+$I$4</f>
        <v>#NUM!</v>
      </c>
      <c r="F516" s="51"/>
      <c r="G516" s="48"/>
      <c r="H516" s="48"/>
      <c r="I516" s="48"/>
    </row>
    <row r="517" spans="1:9">
      <c r="A517">
        <v>516</v>
      </c>
      <c r="B517" s="48">
        <v>469035</v>
      </c>
      <c r="C517" s="50"/>
      <c r="D517">
        <v>516</v>
      </c>
      <c r="E517" s="50" t="e">
        <f t="shared" ca="1" si="9"/>
        <v>#NUM!</v>
      </c>
      <c r="F517" s="51"/>
      <c r="G517" s="48"/>
      <c r="H517" s="48"/>
      <c r="I517" s="48"/>
    </row>
    <row r="518" spans="1:9">
      <c r="A518">
        <v>517</v>
      </c>
      <c r="B518" s="48">
        <v>555587</v>
      </c>
      <c r="C518" s="50"/>
      <c r="D518">
        <v>517</v>
      </c>
      <c r="E518" s="50" t="e">
        <f t="shared" ca="1" si="9"/>
        <v>#NUM!</v>
      </c>
      <c r="F518" s="51"/>
      <c r="G518" s="48"/>
      <c r="H518" s="48"/>
      <c r="I518" s="48"/>
    </row>
    <row r="519" spans="1:9">
      <c r="A519">
        <v>518</v>
      </c>
      <c r="B519" s="48">
        <v>350310</v>
      </c>
      <c r="C519" s="50"/>
      <c r="D519">
        <v>518</v>
      </c>
      <c r="E519" s="50" t="e">
        <f t="shared" ca="1" si="9"/>
        <v>#NUM!</v>
      </c>
      <c r="F519" s="51"/>
      <c r="G519" s="48"/>
      <c r="H519" s="48"/>
      <c r="I519" s="48"/>
    </row>
    <row r="520" spans="1:9">
      <c r="A520">
        <v>519</v>
      </c>
      <c r="B520" s="48">
        <v>796363</v>
      </c>
      <c r="C520" s="50"/>
      <c r="D520">
        <v>519</v>
      </c>
      <c r="E520" s="50" t="e">
        <f t="shared" ca="1" si="9"/>
        <v>#NUM!</v>
      </c>
      <c r="F520" s="51"/>
      <c r="G520" s="48"/>
      <c r="H520" s="48"/>
      <c r="I520" s="48"/>
    </row>
    <row r="521" spans="1:9">
      <c r="A521">
        <v>520</v>
      </c>
      <c r="B521" s="48">
        <v>72289</v>
      </c>
      <c r="C521" s="50"/>
      <c r="D521">
        <v>520</v>
      </c>
      <c r="E521" s="50" t="e">
        <f t="shared" ca="1" si="9"/>
        <v>#NUM!</v>
      </c>
      <c r="F521" s="51"/>
      <c r="G521" s="48"/>
      <c r="H521" s="48"/>
      <c r="I521" s="48"/>
    </row>
    <row r="522" spans="1:9">
      <c r="A522">
        <v>521</v>
      </c>
      <c r="B522" s="48">
        <v>533745</v>
      </c>
      <c r="C522" s="50"/>
      <c r="D522">
        <v>521</v>
      </c>
      <c r="E522" s="50" t="e">
        <f t="shared" ca="1" si="9"/>
        <v>#NUM!</v>
      </c>
      <c r="F522" s="51"/>
      <c r="G522" s="48"/>
      <c r="H522" s="48"/>
      <c r="I522" s="48"/>
    </row>
    <row r="523" spans="1:9">
      <c r="A523">
        <v>522</v>
      </c>
      <c r="B523" s="48">
        <v>426291</v>
      </c>
      <c r="C523" s="50"/>
      <c r="D523">
        <v>522</v>
      </c>
      <c r="E523" s="50" t="e">
        <f t="shared" ca="1" si="9"/>
        <v>#NUM!</v>
      </c>
      <c r="F523" s="51"/>
      <c r="G523" s="48"/>
      <c r="H523" s="48"/>
      <c r="I523" s="48"/>
    </row>
    <row r="524" spans="1:9">
      <c r="A524">
        <v>523</v>
      </c>
      <c r="B524" s="48">
        <v>818861</v>
      </c>
      <c r="C524" s="50"/>
      <c r="D524">
        <v>523</v>
      </c>
      <c r="E524" s="50" t="e">
        <f t="shared" ca="1" si="9"/>
        <v>#NUM!</v>
      </c>
      <c r="F524" s="51"/>
      <c r="G524" s="48"/>
      <c r="H524" s="48"/>
      <c r="I524" s="48"/>
    </row>
    <row r="525" spans="1:9">
      <c r="A525">
        <v>524</v>
      </c>
      <c r="B525" s="48">
        <v>827150</v>
      </c>
      <c r="C525" s="50"/>
      <c r="D525">
        <v>524</v>
      </c>
      <c r="E525" s="50" t="e">
        <f t="shared" ca="1" si="9"/>
        <v>#NUM!</v>
      </c>
      <c r="F525" s="51"/>
      <c r="G525" s="48"/>
      <c r="H525" s="48"/>
      <c r="I525" s="48"/>
    </row>
    <row r="526" spans="1:9">
      <c r="A526">
        <v>525</v>
      </c>
      <c r="B526" s="48">
        <v>198878</v>
      </c>
      <c r="C526" s="50"/>
      <c r="D526">
        <v>525</v>
      </c>
      <c r="E526" s="50" t="e">
        <f t="shared" ca="1" si="9"/>
        <v>#NUM!</v>
      </c>
      <c r="F526" s="51"/>
      <c r="G526" s="48"/>
      <c r="H526" s="48"/>
      <c r="I526" s="48"/>
    </row>
    <row r="527" spans="1:9">
      <c r="A527">
        <v>526</v>
      </c>
      <c r="B527" s="48">
        <v>424826</v>
      </c>
      <c r="C527" s="50"/>
      <c r="D527">
        <v>526</v>
      </c>
      <c r="E527" s="50" t="e">
        <f t="shared" ca="1" si="9"/>
        <v>#NUM!</v>
      </c>
      <c r="F527" s="51"/>
      <c r="G527" s="48"/>
      <c r="H527" s="48"/>
      <c r="I527" s="48"/>
    </row>
    <row r="528" spans="1:9">
      <c r="A528">
        <v>527</v>
      </c>
      <c r="B528" s="48">
        <v>281038</v>
      </c>
      <c r="C528" s="50"/>
      <c r="D528">
        <v>527</v>
      </c>
      <c r="E528" s="50" t="e">
        <f t="shared" ca="1" si="9"/>
        <v>#NUM!</v>
      </c>
      <c r="F528" s="51"/>
      <c r="G528" s="48"/>
      <c r="H528" s="48"/>
      <c r="I528" s="48"/>
    </row>
    <row r="529" spans="1:9">
      <c r="A529">
        <v>528</v>
      </c>
      <c r="B529" s="48">
        <v>401396</v>
      </c>
      <c r="C529" s="50"/>
      <c r="D529">
        <v>528</v>
      </c>
      <c r="E529" s="50" t="e">
        <f t="shared" ca="1" si="9"/>
        <v>#NUM!</v>
      </c>
      <c r="F529" s="51"/>
      <c r="G529" s="48"/>
      <c r="H529" s="48"/>
      <c r="I529" s="48"/>
    </row>
    <row r="530" spans="1:9">
      <c r="A530">
        <v>529</v>
      </c>
      <c r="B530" s="48">
        <v>479714</v>
      </c>
      <c r="C530" s="50"/>
      <c r="D530">
        <v>529</v>
      </c>
      <c r="E530" s="50" t="e">
        <f t="shared" ca="1" si="9"/>
        <v>#NUM!</v>
      </c>
      <c r="F530" s="51"/>
      <c r="G530" s="48"/>
      <c r="H530" s="48"/>
      <c r="I530" s="48"/>
    </row>
    <row r="531" spans="1:9">
      <c r="A531">
        <v>530</v>
      </c>
      <c r="B531" s="48">
        <v>842828</v>
      </c>
      <c r="C531" s="50"/>
      <c r="D531">
        <v>530</v>
      </c>
      <c r="E531" s="50" t="e">
        <f t="shared" ca="1" si="9"/>
        <v>#NUM!</v>
      </c>
      <c r="F531" s="51"/>
      <c r="G531" s="48"/>
      <c r="H531" s="48"/>
      <c r="I531" s="48"/>
    </row>
    <row r="532" spans="1:9">
      <c r="A532">
        <v>531</v>
      </c>
      <c r="B532" s="48">
        <v>115992</v>
      </c>
      <c r="C532" s="50"/>
      <c r="D532">
        <v>531</v>
      </c>
      <c r="E532" s="50" t="e">
        <f t="shared" ca="1" si="9"/>
        <v>#NUM!</v>
      </c>
      <c r="F532" s="51"/>
      <c r="G532" s="48"/>
      <c r="H532" s="48"/>
      <c r="I532" s="48"/>
    </row>
    <row r="533" spans="1:9">
      <c r="A533">
        <v>532</v>
      </c>
      <c r="B533" s="48">
        <v>709681</v>
      </c>
      <c r="C533" s="50"/>
      <c r="D533">
        <v>532</v>
      </c>
      <c r="E533" s="50" t="e">
        <f t="shared" ca="1" si="9"/>
        <v>#NUM!</v>
      </c>
      <c r="F533" s="51"/>
      <c r="G533" s="48"/>
      <c r="H533" s="48"/>
      <c r="I533" s="48"/>
    </row>
    <row r="534" spans="1:9">
      <c r="A534">
        <v>533</v>
      </c>
      <c r="B534" s="48">
        <v>117694</v>
      </c>
      <c r="C534" s="50"/>
      <c r="D534">
        <v>533</v>
      </c>
      <c r="E534" s="50" t="e">
        <f t="shared" ca="1" si="9"/>
        <v>#NUM!</v>
      </c>
      <c r="F534" s="51"/>
      <c r="G534" s="48"/>
      <c r="H534" s="48"/>
      <c r="I534" s="48"/>
    </row>
    <row r="535" spans="1:9">
      <c r="A535">
        <v>534</v>
      </c>
      <c r="B535" s="48">
        <v>974815</v>
      </c>
      <c r="C535" s="50"/>
      <c r="D535">
        <v>534</v>
      </c>
      <c r="E535" s="50" t="e">
        <f t="shared" ca="1" si="9"/>
        <v>#NUM!</v>
      </c>
      <c r="F535" s="51"/>
      <c r="G535" s="48"/>
      <c r="H535" s="48"/>
      <c r="I535" s="48"/>
    </row>
    <row r="536" spans="1:9">
      <c r="A536">
        <v>535</v>
      </c>
      <c r="B536" s="48">
        <v>739270</v>
      </c>
      <c r="C536" s="50"/>
      <c r="D536">
        <v>535</v>
      </c>
      <c r="E536" s="50" t="e">
        <f t="shared" ca="1" si="9"/>
        <v>#NUM!</v>
      </c>
      <c r="F536" s="51"/>
      <c r="G536" s="48"/>
      <c r="H536" s="48"/>
      <c r="I536" s="48"/>
    </row>
    <row r="537" spans="1:9">
      <c r="A537">
        <v>536</v>
      </c>
      <c r="B537" s="48">
        <v>864590</v>
      </c>
      <c r="C537" s="50"/>
      <c r="D537">
        <v>536</v>
      </c>
      <c r="E537" s="50" t="e">
        <f t="shared" ca="1" si="9"/>
        <v>#NUM!</v>
      </c>
      <c r="F537" s="51"/>
      <c r="G537" s="48"/>
      <c r="H537" s="48"/>
      <c r="I537" s="48"/>
    </row>
    <row r="538" spans="1:9">
      <c r="A538">
        <v>537</v>
      </c>
      <c r="B538" s="48">
        <v>621102</v>
      </c>
      <c r="C538" s="50"/>
      <c r="D538">
        <v>537</v>
      </c>
      <c r="E538" s="50" t="e">
        <f t="shared" ca="1" si="9"/>
        <v>#NUM!</v>
      </c>
      <c r="F538" s="51"/>
      <c r="G538" s="48"/>
      <c r="H538" s="48"/>
      <c r="I538" s="48"/>
    </row>
    <row r="539" spans="1:9">
      <c r="A539">
        <v>538</v>
      </c>
      <c r="B539" s="48">
        <v>363545</v>
      </c>
      <c r="C539" s="50"/>
      <c r="D539">
        <v>538</v>
      </c>
      <c r="E539" s="50" t="e">
        <f t="shared" ca="1" si="9"/>
        <v>#NUM!</v>
      </c>
      <c r="F539" s="51"/>
      <c r="G539" s="48"/>
      <c r="H539" s="48"/>
      <c r="I539" s="48"/>
    </row>
    <row r="540" spans="1:9">
      <c r="A540">
        <v>539</v>
      </c>
      <c r="B540" s="48">
        <v>811873</v>
      </c>
      <c r="C540" s="50"/>
      <c r="D540">
        <v>539</v>
      </c>
      <c r="E540" s="50" t="e">
        <f t="shared" ca="1" si="9"/>
        <v>#NUM!</v>
      </c>
      <c r="F540" s="51"/>
      <c r="G540" s="48"/>
      <c r="H540" s="48"/>
      <c r="I540" s="48"/>
    </row>
    <row r="541" spans="1:9">
      <c r="A541">
        <v>540</v>
      </c>
      <c r="B541" s="48">
        <v>999483</v>
      </c>
      <c r="C541" s="50"/>
      <c r="D541">
        <v>540</v>
      </c>
      <c r="E541" s="50" t="e">
        <f t="shared" ca="1" si="9"/>
        <v>#NUM!</v>
      </c>
      <c r="F541" s="51"/>
      <c r="G541" s="48"/>
      <c r="H541" s="48"/>
      <c r="I541" s="48"/>
    </row>
    <row r="542" spans="1:9">
      <c r="A542">
        <v>541</v>
      </c>
      <c r="B542" s="48">
        <v>978313</v>
      </c>
      <c r="C542" s="50"/>
      <c r="D542">
        <v>541</v>
      </c>
      <c r="E542" s="50" t="e">
        <f t="shared" ca="1" si="9"/>
        <v>#NUM!</v>
      </c>
      <c r="F542" s="51"/>
      <c r="G542" s="48"/>
      <c r="H542" s="48"/>
      <c r="I542" s="48"/>
    </row>
    <row r="543" spans="1:9">
      <c r="A543">
        <v>542</v>
      </c>
      <c r="B543" s="48">
        <v>963339</v>
      </c>
      <c r="C543" s="50"/>
      <c r="D543">
        <v>542</v>
      </c>
      <c r="E543" s="50" t="e">
        <f t="shared" ca="1" si="9"/>
        <v>#NUM!</v>
      </c>
      <c r="F543" s="51"/>
      <c r="G543" s="48"/>
      <c r="H543" s="48"/>
      <c r="I543" s="48"/>
    </row>
    <row r="544" spans="1:9">
      <c r="A544">
        <v>543</v>
      </c>
      <c r="B544" s="48">
        <v>703215</v>
      </c>
      <c r="C544" s="50"/>
      <c r="D544">
        <v>543</v>
      </c>
      <c r="E544" s="50" t="e">
        <f t="shared" ca="1" si="9"/>
        <v>#NUM!</v>
      </c>
      <c r="F544" s="51"/>
      <c r="G544" s="48"/>
      <c r="H544" s="48"/>
      <c r="I544" s="48"/>
    </row>
    <row r="545" spans="1:9">
      <c r="A545">
        <v>544</v>
      </c>
      <c r="B545" s="48">
        <v>201565</v>
      </c>
      <c r="C545" s="50"/>
      <c r="D545">
        <v>544</v>
      </c>
      <c r="E545" s="50" t="e">
        <f t="shared" ca="1" si="9"/>
        <v>#NUM!</v>
      </c>
      <c r="F545" s="51"/>
      <c r="G545" s="48"/>
      <c r="H545" s="48"/>
      <c r="I545" s="48"/>
    </row>
    <row r="546" spans="1:9">
      <c r="A546">
        <v>545</v>
      </c>
      <c r="B546" s="48">
        <v>968974</v>
      </c>
      <c r="C546" s="50"/>
      <c r="D546">
        <v>545</v>
      </c>
      <c r="E546" s="50" t="e">
        <f t="shared" ca="1" si="9"/>
        <v>#NUM!</v>
      </c>
      <c r="F546" s="51"/>
      <c r="G546" s="48"/>
      <c r="H546" s="48"/>
      <c r="I546" s="48"/>
    </row>
    <row r="547" spans="1:9">
      <c r="A547">
        <v>546</v>
      </c>
      <c r="B547" s="48">
        <v>184976</v>
      </c>
      <c r="C547" s="50"/>
      <c r="D547">
        <v>546</v>
      </c>
      <c r="E547" s="50" t="e">
        <f t="shared" ca="1" si="9"/>
        <v>#NUM!</v>
      </c>
      <c r="F547" s="51"/>
      <c r="G547" s="48"/>
      <c r="H547" s="48"/>
      <c r="I547" s="48"/>
    </row>
    <row r="548" spans="1:9">
      <c r="A548">
        <v>547</v>
      </c>
      <c r="B548" s="48">
        <v>566074</v>
      </c>
      <c r="C548" s="50"/>
      <c r="D548">
        <v>547</v>
      </c>
      <c r="E548" s="50" t="e">
        <f t="shared" ca="1" si="9"/>
        <v>#NUM!</v>
      </c>
      <c r="F548" s="51"/>
      <c r="G548" s="48"/>
      <c r="H548" s="48"/>
      <c r="I548" s="48"/>
    </row>
    <row r="549" spans="1:9">
      <c r="A549">
        <v>548</v>
      </c>
      <c r="B549" s="48">
        <v>829112</v>
      </c>
      <c r="C549" s="50"/>
      <c r="D549">
        <v>548</v>
      </c>
      <c r="E549" s="50" t="e">
        <f t="shared" ca="1" si="9"/>
        <v>#NUM!</v>
      </c>
      <c r="F549" s="51"/>
      <c r="G549" s="48"/>
      <c r="H549" s="48"/>
      <c r="I549" s="48"/>
    </row>
    <row r="550" spans="1:9">
      <c r="A550">
        <v>549</v>
      </c>
      <c r="B550" s="48">
        <v>768801</v>
      </c>
      <c r="C550" s="50"/>
      <c r="D550">
        <v>549</v>
      </c>
      <c r="E550" s="50" t="e">
        <f t="shared" ca="1" si="9"/>
        <v>#NUM!</v>
      </c>
      <c r="F550" s="51"/>
      <c r="G550" s="48"/>
      <c r="H550" s="48"/>
      <c r="I550" s="48"/>
    </row>
    <row r="551" spans="1:9">
      <c r="A551">
        <v>550</v>
      </c>
      <c r="B551" s="48">
        <v>190664</v>
      </c>
      <c r="C551" s="50"/>
      <c r="D551">
        <v>550</v>
      </c>
      <c r="E551" s="50" t="e">
        <f t="shared" ca="1" si="9"/>
        <v>#NUM!</v>
      </c>
      <c r="F551" s="51"/>
      <c r="G551" s="48"/>
      <c r="H551" s="48"/>
      <c r="I551" s="48"/>
    </row>
    <row r="552" spans="1:9">
      <c r="A552">
        <v>551</v>
      </c>
      <c r="B552" s="48">
        <v>803568</v>
      </c>
      <c r="C552" s="50"/>
      <c r="D552">
        <v>551</v>
      </c>
      <c r="E552" s="50" t="e">
        <f t="shared" ca="1" si="9"/>
        <v>#NUM!</v>
      </c>
      <c r="F552" s="51"/>
      <c r="G552" s="48"/>
      <c r="H552" s="48"/>
      <c r="I552" s="48"/>
    </row>
    <row r="553" spans="1:9">
      <c r="A553">
        <v>552</v>
      </c>
      <c r="B553" s="48">
        <v>18314</v>
      </c>
      <c r="C553" s="50"/>
      <c r="D553">
        <v>552</v>
      </c>
      <c r="E553" s="50" t="e">
        <f t="shared" ca="1" si="9"/>
        <v>#NUM!</v>
      </c>
      <c r="F553" s="51"/>
      <c r="G553" s="48"/>
      <c r="H553" s="48"/>
      <c r="I553" s="48"/>
    </row>
    <row r="554" spans="1:9">
      <c r="A554">
        <v>553</v>
      </c>
      <c r="B554" s="48">
        <v>954933</v>
      </c>
      <c r="C554" s="50"/>
      <c r="D554">
        <v>553</v>
      </c>
      <c r="E554" s="50" t="e">
        <f t="shared" ca="1" si="9"/>
        <v>#NUM!</v>
      </c>
      <c r="F554" s="51"/>
      <c r="G554" s="48"/>
      <c r="H554" s="48"/>
      <c r="I554" s="48"/>
    </row>
    <row r="555" spans="1:9">
      <c r="A555">
        <v>554</v>
      </c>
      <c r="B555" s="48">
        <v>166674</v>
      </c>
      <c r="C555" s="50"/>
      <c r="D555">
        <v>554</v>
      </c>
      <c r="E555" s="50" t="e">
        <f t="shared" ca="1" si="9"/>
        <v>#NUM!</v>
      </c>
      <c r="F555" s="51"/>
      <c r="G555" s="48"/>
      <c r="H555" s="48"/>
      <c r="I555" s="48"/>
    </row>
    <row r="556" spans="1:9">
      <c r="A556">
        <v>555</v>
      </c>
      <c r="B556" s="48">
        <v>496832</v>
      </c>
      <c r="C556" s="50"/>
      <c r="D556">
        <v>555</v>
      </c>
      <c r="E556" s="50" t="e">
        <f t="shared" ca="1" si="9"/>
        <v>#NUM!</v>
      </c>
      <c r="F556" s="51"/>
      <c r="G556" s="48"/>
      <c r="H556" s="48"/>
      <c r="I556" s="48"/>
    </row>
    <row r="557" spans="1:9">
      <c r="A557">
        <v>556</v>
      </c>
      <c r="B557" s="48">
        <v>308118</v>
      </c>
      <c r="C557" s="50"/>
      <c r="D557">
        <v>556</v>
      </c>
      <c r="E557" s="50" t="e">
        <f t="shared" ca="1" si="9"/>
        <v>#NUM!</v>
      </c>
      <c r="F557" s="51"/>
      <c r="G557" s="48"/>
      <c r="H557" s="48"/>
      <c r="I557" s="48"/>
    </row>
    <row r="558" spans="1:9">
      <c r="A558">
        <v>557</v>
      </c>
      <c r="B558" s="48">
        <v>802646</v>
      </c>
      <c r="C558" s="50"/>
      <c r="D558">
        <v>557</v>
      </c>
      <c r="E558" s="50" t="e">
        <f t="shared" ca="1" si="9"/>
        <v>#NUM!</v>
      </c>
      <c r="F558" s="51"/>
      <c r="G558" s="48"/>
      <c r="H558" s="48"/>
      <c r="I558" s="48"/>
    </row>
    <row r="559" spans="1:9">
      <c r="A559">
        <v>558</v>
      </c>
      <c r="B559" s="48">
        <v>24413</v>
      </c>
      <c r="C559" s="50"/>
      <c r="D559">
        <v>558</v>
      </c>
      <c r="E559" s="50" t="e">
        <f t="shared" ca="1" si="9"/>
        <v>#NUM!</v>
      </c>
      <c r="F559" s="51"/>
      <c r="G559" s="48"/>
      <c r="H559" s="48"/>
      <c r="I559" s="48"/>
    </row>
    <row r="560" spans="1:9">
      <c r="A560">
        <v>559</v>
      </c>
      <c r="B560" s="48">
        <v>83789</v>
      </c>
      <c r="C560" s="50"/>
      <c r="D560">
        <v>559</v>
      </c>
      <c r="E560" s="50" t="e">
        <f t="shared" ca="1" si="9"/>
        <v>#NUM!</v>
      </c>
      <c r="F560" s="51"/>
      <c r="G560" s="48"/>
      <c r="H560" s="48"/>
      <c r="I560" s="48"/>
    </row>
    <row r="561" spans="1:9">
      <c r="A561">
        <v>560</v>
      </c>
      <c r="B561" s="48">
        <v>621268</v>
      </c>
      <c r="C561" s="50"/>
      <c r="D561">
        <v>560</v>
      </c>
      <c r="E561" s="50" t="e">
        <f t="shared" ca="1" si="9"/>
        <v>#NUM!</v>
      </c>
      <c r="F561" s="51"/>
      <c r="G561" s="48"/>
      <c r="H561" s="48"/>
      <c r="I561" s="48"/>
    </row>
    <row r="562" spans="1:9">
      <c r="A562">
        <v>561</v>
      </c>
      <c r="B562" s="48">
        <v>117773</v>
      </c>
      <c r="C562" s="50"/>
      <c r="D562">
        <v>561</v>
      </c>
      <c r="E562" s="50" t="e">
        <f t="shared" ca="1" si="9"/>
        <v>#NUM!</v>
      </c>
      <c r="F562" s="51"/>
      <c r="G562" s="48"/>
      <c r="H562" s="48"/>
      <c r="I562" s="48"/>
    </row>
    <row r="563" spans="1:9">
      <c r="A563">
        <v>562</v>
      </c>
      <c r="B563" s="48">
        <v>539048</v>
      </c>
      <c r="C563" s="50"/>
      <c r="D563">
        <v>562</v>
      </c>
      <c r="E563" s="50" t="e">
        <f t="shared" ca="1" si="9"/>
        <v>#NUM!</v>
      </c>
      <c r="F563" s="51"/>
      <c r="G563" s="48"/>
      <c r="H563" s="48"/>
      <c r="I563" s="48"/>
    </row>
    <row r="564" spans="1:9">
      <c r="A564">
        <v>563</v>
      </c>
      <c r="B564" s="48">
        <v>275289</v>
      </c>
      <c r="C564" s="50"/>
      <c r="D564">
        <v>563</v>
      </c>
      <c r="E564" s="50" t="e">
        <f t="shared" ca="1" si="9"/>
        <v>#NUM!</v>
      </c>
      <c r="F564" s="51"/>
      <c r="G564" s="48"/>
      <c r="H564" s="48"/>
      <c r="I564" s="48"/>
    </row>
    <row r="565" spans="1:9">
      <c r="A565">
        <v>564</v>
      </c>
      <c r="B565" s="48">
        <v>143588</v>
      </c>
      <c r="C565" s="50"/>
      <c r="D565">
        <v>564</v>
      </c>
      <c r="E565" s="50" t="e">
        <f t="shared" ca="1" si="9"/>
        <v>#NUM!</v>
      </c>
      <c r="F565" s="51"/>
      <c r="G565" s="48"/>
      <c r="H565" s="48"/>
      <c r="I565" s="48"/>
    </row>
    <row r="566" spans="1:9">
      <c r="A566">
        <v>565</v>
      </c>
      <c r="B566" s="48">
        <v>547283</v>
      </c>
      <c r="C566" s="50"/>
      <c r="D566">
        <v>565</v>
      </c>
      <c r="E566" s="50" t="e">
        <f t="shared" ca="1" si="9"/>
        <v>#NUM!</v>
      </c>
      <c r="F566" s="51"/>
      <c r="G566" s="48"/>
      <c r="H566" s="48"/>
      <c r="I566" s="48"/>
    </row>
    <row r="567" spans="1:9">
      <c r="A567">
        <v>566</v>
      </c>
      <c r="B567" s="48">
        <v>777296</v>
      </c>
      <c r="C567" s="50"/>
      <c r="D567">
        <v>566</v>
      </c>
      <c r="E567" s="50" t="e">
        <f t="shared" ca="1" si="9"/>
        <v>#NUM!</v>
      </c>
      <c r="F567" s="51"/>
      <c r="G567" s="48"/>
      <c r="H567" s="48"/>
      <c r="I567" s="48"/>
    </row>
    <row r="568" spans="1:9">
      <c r="A568">
        <v>567</v>
      </c>
      <c r="B568" s="48">
        <v>191569</v>
      </c>
      <c r="C568" s="50"/>
      <c r="D568">
        <v>567</v>
      </c>
      <c r="E568" s="50" t="e">
        <f t="shared" ca="1" si="9"/>
        <v>#NUM!</v>
      </c>
      <c r="F568" s="51"/>
      <c r="G568" s="48"/>
      <c r="H568" s="48"/>
      <c r="I568" s="48"/>
    </row>
    <row r="569" spans="1:9">
      <c r="A569">
        <v>568</v>
      </c>
      <c r="B569" s="48">
        <v>918848</v>
      </c>
      <c r="C569" s="50"/>
      <c r="D569">
        <v>568</v>
      </c>
      <c r="E569" s="50" t="e">
        <f t="shared" ca="1" si="9"/>
        <v>#NUM!</v>
      </c>
      <c r="F569" s="51"/>
      <c r="G569" s="48"/>
      <c r="H569" s="48"/>
      <c r="I569" s="48"/>
    </row>
    <row r="570" spans="1:9">
      <c r="A570">
        <v>569</v>
      </c>
      <c r="B570" s="48">
        <v>125917</v>
      </c>
      <c r="C570" s="50"/>
      <c r="D570">
        <v>569</v>
      </c>
      <c r="E570" s="50" t="e">
        <f t="shared" ca="1" si="9"/>
        <v>#NUM!</v>
      </c>
      <c r="F570" s="51"/>
      <c r="G570" s="48"/>
      <c r="H570" s="48"/>
      <c r="I570" s="48"/>
    </row>
    <row r="571" spans="1:9">
      <c r="A571">
        <v>570</v>
      </c>
      <c r="B571" s="48">
        <v>312572</v>
      </c>
      <c r="C571" s="50"/>
      <c r="D571">
        <v>570</v>
      </c>
      <c r="E571" s="50" t="e">
        <f t="shared" ca="1" si="9"/>
        <v>#NUM!</v>
      </c>
      <c r="F571" s="51"/>
      <c r="G571" s="48"/>
      <c r="H571" s="48"/>
      <c r="I571" s="48"/>
    </row>
    <row r="572" spans="1:9">
      <c r="A572">
        <v>571</v>
      </c>
      <c r="B572" s="48">
        <v>984192</v>
      </c>
      <c r="C572" s="50"/>
      <c r="D572">
        <v>571</v>
      </c>
      <c r="E572" s="50" t="e">
        <f t="shared" ca="1" si="9"/>
        <v>#NUM!</v>
      </c>
      <c r="F572" s="51"/>
      <c r="G572" s="48"/>
      <c r="H572" s="48"/>
      <c r="I572" s="48"/>
    </row>
    <row r="573" spans="1:9">
      <c r="A573">
        <v>572</v>
      </c>
      <c r="B573" s="48">
        <v>980644</v>
      </c>
      <c r="C573" s="50"/>
      <c r="D573">
        <v>572</v>
      </c>
      <c r="E573" s="50" t="e">
        <f t="shared" ca="1" si="9"/>
        <v>#NUM!</v>
      </c>
      <c r="F573" s="51"/>
      <c r="G573" s="48"/>
      <c r="H573" s="48"/>
      <c r="I573" s="48"/>
    </row>
    <row r="574" spans="1:9">
      <c r="A574">
        <v>573</v>
      </c>
      <c r="B574" s="48">
        <v>549283</v>
      </c>
      <c r="C574" s="50"/>
      <c r="D574">
        <v>573</v>
      </c>
      <c r="E574" s="50" t="e">
        <f t="shared" ca="1" si="9"/>
        <v>#NUM!</v>
      </c>
      <c r="F574" s="51"/>
      <c r="G574" s="48"/>
      <c r="H574" s="48"/>
      <c r="I574" s="48"/>
    </row>
    <row r="575" spans="1:9">
      <c r="A575">
        <v>574</v>
      </c>
      <c r="B575" s="48">
        <v>791917</v>
      </c>
      <c r="C575" s="50"/>
      <c r="D575">
        <v>574</v>
      </c>
      <c r="E575" s="50" t="e">
        <f t="shared" ca="1" si="9"/>
        <v>#NUM!</v>
      </c>
      <c r="F575" s="51"/>
      <c r="G575" s="48"/>
      <c r="H575" s="48"/>
      <c r="I575" s="48"/>
    </row>
    <row r="576" spans="1:9">
      <c r="A576">
        <v>575</v>
      </c>
      <c r="B576" s="48">
        <v>895393</v>
      </c>
      <c r="C576" s="50"/>
      <c r="D576">
        <v>575</v>
      </c>
      <c r="E576" s="50" t="e">
        <f t="shared" ca="1" si="9"/>
        <v>#NUM!</v>
      </c>
      <c r="F576" s="51"/>
      <c r="G576" s="48"/>
      <c r="H576" s="48"/>
      <c r="I576" s="48"/>
    </row>
    <row r="577" spans="1:9">
      <c r="A577">
        <v>576</v>
      </c>
      <c r="B577" s="48">
        <v>121777</v>
      </c>
      <c r="C577" s="50"/>
      <c r="D577">
        <v>576</v>
      </c>
      <c r="E577" s="50" t="e">
        <f t="shared" ca="1" si="9"/>
        <v>#NUM!</v>
      </c>
      <c r="F577" s="51"/>
      <c r="G577" s="48"/>
      <c r="H577" s="48"/>
      <c r="I577" s="48"/>
    </row>
    <row r="578" spans="1:9">
      <c r="A578">
        <v>577</v>
      </c>
      <c r="B578" s="48">
        <v>394901</v>
      </c>
      <c r="C578" s="50"/>
      <c r="D578">
        <v>577</v>
      </c>
      <c r="E578" s="50" t="e">
        <f t="shared" ca="1" si="9"/>
        <v>#NUM!</v>
      </c>
      <c r="F578" s="51"/>
      <c r="G578" s="48"/>
      <c r="H578" s="48"/>
      <c r="I578" s="48"/>
    </row>
    <row r="579" spans="1:9">
      <c r="A579">
        <v>578</v>
      </c>
      <c r="B579" s="48">
        <v>114894</v>
      </c>
      <c r="C579" s="50"/>
      <c r="D579">
        <v>578</v>
      </c>
      <c r="E579" s="50" t="e">
        <f t="shared" ca="1" si="9"/>
        <v>#NUM!</v>
      </c>
      <c r="F579" s="51"/>
      <c r="G579" s="48"/>
      <c r="H579" s="48"/>
      <c r="I579" s="48"/>
    </row>
    <row r="580" spans="1:9">
      <c r="A580">
        <v>579</v>
      </c>
      <c r="B580" s="48">
        <v>949969</v>
      </c>
      <c r="C580" s="50"/>
      <c r="D580">
        <v>579</v>
      </c>
      <c r="E580" s="50" t="e">
        <f t="shared" ref="E580:E643" ca="1" si="10">E579+$I$4</f>
        <v>#NUM!</v>
      </c>
      <c r="F580" s="51"/>
      <c r="G580" s="48"/>
      <c r="H580" s="48"/>
      <c r="I580" s="48"/>
    </row>
    <row r="581" spans="1:9">
      <c r="A581">
        <v>580</v>
      </c>
      <c r="B581" s="48">
        <v>921940</v>
      </c>
      <c r="C581" s="50"/>
      <c r="D581">
        <v>580</v>
      </c>
      <c r="E581" s="50" t="e">
        <f t="shared" ca="1" si="10"/>
        <v>#NUM!</v>
      </c>
      <c r="F581" s="51"/>
      <c r="G581" s="48"/>
      <c r="H581" s="48"/>
      <c r="I581" s="48"/>
    </row>
    <row r="582" spans="1:9">
      <c r="A582">
        <v>581</v>
      </c>
      <c r="B582" s="48">
        <v>243667</v>
      </c>
      <c r="C582" s="50"/>
      <c r="D582">
        <v>581</v>
      </c>
      <c r="E582" s="50" t="e">
        <f t="shared" ca="1" si="10"/>
        <v>#NUM!</v>
      </c>
      <c r="F582" s="51"/>
      <c r="G582" s="48"/>
      <c r="H582" s="48"/>
      <c r="I582" s="48"/>
    </row>
    <row r="583" spans="1:9">
      <c r="A583">
        <v>582</v>
      </c>
      <c r="B583" s="48">
        <v>179548</v>
      </c>
      <c r="C583" s="50"/>
      <c r="D583">
        <v>582</v>
      </c>
      <c r="E583" s="50" t="e">
        <f t="shared" ca="1" si="10"/>
        <v>#NUM!</v>
      </c>
      <c r="F583" s="51"/>
      <c r="G583" s="48"/>
      <c r="H583" s="48"/>
      <c r="I583" s="48"/>
    </row>
    <row r="584" spans="1:9">
      <c r="A584">
        <v>583</v>
      </c>
      <c r="B584" s="48">
        <v>269064</v>
      </c>
      <c r="C584" s="50"/>
      <c r="D584">
        <v>583</v>
      </c>
      <c r="E584" s="50" t="e">
        <f t="shared" ca="1" si="10"/>
        <v>#NUM!</v>
      </c>
      <c r="F584" s="51"/>
      <c r="G584" s="48"/>
      <c r="H584" s="48"/>
      <c r="I584" s="48"/>
    </row>
    <row r="585" spans="1:9">
      <c r="A585">
        <v>584</v>
      </c>
      <c r="B585" s="48">
        <v>573315</v>
      </c>
      <c r="C585" s="50"/>
      <c r="D585">
        <v>584</v>
      </c>
      <c r="E585" s="50" t="e">
        <f t="shared" ca="1" si="10"/>
        <v>#NUM!</v>
      </c>
      <c r="F585" s="51"/>
      <c r="G585" s="48"/>
      <c r="H585" s="48"/>
      <c r="I585" s="48"/>
    </row>
    <row r="586" spans="1:9">
      <c r="A586">
        <v>585</v>
      </c>
      <c r="B586" s="48">
        <v>841543</v>
      </c>
      <c r="C586" s="50"/>
      <c r="D586">
        <v>585</v>
      </c>
      <c r="E586" s="50" t="e">
        <f t="shared" ca="1" si="10"/>
        <v>#NUM!</v>
      </c>
      <c r="F586" s="51"/>
      <c r="G586" s="48"/>
      <c r="H586" s="48"/>
      <c r="I586" s="48"/>
    </row>
    <row r="587" spans="1:9">
      <c r="A587">
        <v>586</v>
      </c>
      <c r="B587" s="48">
        <v>642533</v>
      </c>
      <c r="C587" s="50"/>
      <c r="D587">
        <v>586</v>
      </c>
      <c r="E587" s="50" t="e">
        <f t="shared" ca="1" si="10"/>
        <v>#NUM!</v>
      </c>
      <c r="F587" s="51"/>
      <c r="G587" s="48"/>
      <c r="H587" s="48"/>
      <c r="I587" s="48"/>
    </row>
    <row r="588" spans="1:9">
      <c r="A588">
        <v>587</v>
      </c>
      <c r="B588" s="48">
        <v>7252</v>
      </c>
      <c r="C588" s="50"/>
      <c r="D588">
        <v>587</v>
      </c>
      <c r="E588" s="50" t="e">
        <f t="shared" ca="1" si="10"/>
        <v>#NUM!</v>
      </c>
      <c r="F588" s="51"/>
      <c r="G588" s="48"/>
      <c r="H588" s="48"/>
      <c r="I588" s="48"/>
    </row>
    <row r="589" spans="1:9">
      <c r="A589">
        <v>588</v>
      </c>
      <c r="B589" s="48">
        <v>399627</v>
      </c>
      <c r="C589" s="50"/>
      <c r="D589">
        <v>588</v>
      </c>
      <c r="E589" s="50" t="e">
        <f t="shared" ca="1" si="10"/>
        <v>#NUM!</v>
      </c>
      <c r="F589" s="51"/>
      <c r="G589" s="48"/>
      <c r="H589" s="48"/>
      <c r="I589" s="48"/>
    </row>
    <row r="590" spans="1:9">
      <c r="A590">
        <v>589</v>
      </c>
      <c r="B590" s="48">
        <v>143913</v>
      </c>
      <c r="C590" s="50"/>
      <c r="D590">
        <v>589</v>
      </c>
      <c r="E590" s="50" t="e">
        <f t="shared" ca="1" si="10"/>
        <v>#NUM!</v>
      </c>
      <c r="F590" s="51"/>
      <c r="G590" s="48"/>
      <c r="H590" s="48"/>
      <c r="I590" s="48"/>
    </row>
    <row r="591" spans="1:9">
      <c r="A591">
        <v>590</v>
      </c>
      <c r="B591" s="48">
        <v>959612</v>
      </c>
      <c r="C591" s="50"/>
      <c r="D591">
        <v>590</v>
      </c>
      <c r="E591" s="50" t="e">
        <f t="shared" ca="1" si="10"/>
        <v>#NUM!</v>
      </c>
      <c r="F591" s="51"/>
      <c r="G591" s="48"/>
      <c r="H591" s="48"/>
      <c r="I591" s="48"/>
    </row>
    <row r="592" spans="1:9">
      <c r="A592">
        <v>591</v>
      </c>
      <c r="B592" s="48">
        <v>672465</v>
      </c>
      <c r="C592" s="50"/>
      <c r="D592">
        <v>591</v>
      </c>
      <c r="E592" s="50" t="e">
        <f t="shared" ca="1" si="10"/>
        <v>#NUM!</v>
      </c>
      <c r="F592" s="51"/>
      <c r="G592" s="48"/>
      <c r="H592" s="48"/>
      <c r="I592" s="48"/>
    </row>
    <row r="593" spans="1:9">
      <c r="A593">
        <v>592</v>
      </c>
      <c r="B593" s="48">
        <v>555441</v>
      </c>
      <c r="C593" s="50"/>
      <c r="D593">
        <v>592</v>
      </c>
      <c r="E593" s="50" t="e">
        <f t="shared" ca="1" si="10"/>
        <v>#NUM!</v>
      </c>
      <c r="F593" s="51"/>
      <c r="G593" s="48"/>
      <c r="H593" s="48"/>
      <c r="I593" s="48"/>
    </row>
    <row r="594" spans="1:9">
      <c r="A594">
        <v>593</v>
      </c>
      <c r="B594" s="48">
        <v>554970</v>
      </c>
      <c r="C594" s="50"/>
      <c r="D594">
        <v>593</v>
      </c>
      <c r="E594" s="50" t="e">
        <f t="shared" ca="1" si="10"/>
        <v>#NUM!</v>
      </c>
      <c r="F594" s="51"/>
      <c r="G594" s="48"/>
      <c r="H594" s="48"/>
      <c r="I594" s="48"/>
    </row>
    <row r="595" spans="1:9">
      <c r="A595">
        <v>594</v>
      </c>
      <c r="B595" s="48">
        <v>966495</v>
      </c>
      <c r="C595" s="50"/>
      <c r="D595">
        <v>594</v>
      </c>
      <c r="E595" s="50" t="e">
        <f t="shared" ca="1" si="10"/>
        <v>#NUM!</v>
      </c>
      <c r="F595" s="51"/>
      <c r="G595" s="48"/>
      <c r="H595" s="48"/>
      <c r="I595" s="48"/>
    </row>
    <row r="596" spans="1:9">
      <c r="A596">
        <v>595</v>
      </c>
      <c r="B596" s="48">
        <v>999067</v>
      </c>
      <c r="C596" s="50"/>
      <c r="D596">
        <v>595</v>
      </c>
      <c r="E596" s="50" t="e">
        <f t="shared" ca="1" si="10"/>
        <v>#NUM!</v>
      </c>
      <c r="F596" s="51"/>
      <c r="G596" s="48"/>
      <c r="H596" s="48"/>
      <c r="I596" s="48"/>
    </row>
    <row r="597" spans="1:9">
      <c r="A597">
        <v>596</v>
      </c>
      <c r="B597" s="48">
        <v>255085</v>
      </c>
      <c r="C597" s="50"/>
      <c r="D597">
        <v>596</v>
      </c>
      <c r="E597" s="50" t="e">
        <f t="shared" ca="1" si="10"/>
        <v>#NUM!</v>
      </c>
      <c r="F597" s="51"/>
      <c r="G597" s="48"/>
      <c r="H597" s="48"/>
      <c r="I597" s="48"/>
    </row>
    <row r="598" spans="1:9">
      <c r="A598">
        <v>597</v>
      </c>
      <c r="B598" s="48">
        <v>259132</v>
      </c>
      <c r="C598" s="50"/>
      <c r="D598">
        <v>597</v>
      </c>
      <c r="E598" s="50" t="e">
        <f t="shared" ca="1" si="10"/>
        <v>#NUM!</v>
      </c>
      <c r="F598" s="51"/>
      <c r="G598" s="48"/>
      <c r="H598" s="48"/>
      <c r="I598" s="48"/>
    </row>
    <row r="599" spans="1:9">
      <c r="A599">
        <v>598</v>
      </c>
      <c r="B599" s="48">
        <v>770977</v>
      </c>
      <c r="C599" s="50"/>
      <c r="D599">
        <v>598</v>
      </c>
      <c r="E599" s="50" t="e">
        <f t="shared" ca="1" si="10"/>
        <v>#NUM!</v>
      </c>
      <c r="F599" s="51"/>
      <c r="G599" s="48"/>
      <c r="H599" s="48"/>
      <c r="I599" s="48"/>
    </row>
    <row r="600" spans="1:9">
      <c r="A600">
        <v>599</v>
      </c>
      <c r="B600" s="48">
        <v>58624</v>
      </c>
      <c r="C600" s="50"/>
      <c r="D600">
        <v>599</v>
      </c>
      <c r="E600" s="50" t="e">
        <f t="shared" ca="1" si="10"/>
        <v>#NUM!</v>
      </c>
      <c r="F600" s="51"/>
      <c r="G600" s="48"/>
      <c r="H600" s="48"/>
      <c r="I600" s="48"/>
    </row>
    <row r="601" spans="1:9">
      <c r="A601">
        <v>600</v>
      </c>
      <c r="B601" s="48">
        <v>657825</v>
      </c>
      <c r="C601" s="50"/>
      <c r="D601">
        <v>600</v>
      </c>
      <c r="E601" s="50" t="e">
        <f t="shared" ca="1" si="10"/>
        <v>#NUM!</v>
      </c>
      <c r="F601" s="51"/>
      <c r="G601" s="48"/>
      <c r="H601" s="48"/>
      <c r="I601" s="48"/>
    </row>
    <row r="602" spans="1:9">
      <c r="A602">
        <v>601</v>
      </c>
      <c r="B602" s="48">
        <v>539208</v>
      </c>
      <c r="C602" s="50"/>
      <c r="D602">
        <v>601</v>
      </c>
      <c r="E602" s="50" t="e">
        <f t="shared" ca="1" si="10"/>
        <v>#NUM!</v>
      </c>
      <c r="F602" s="51"/>
      <c r="G602" s="48"/>
      <c r="H602" s="48"/>
      <c r="I602" s="48"/>
    </row>
    <row r="603" spans="1:9">
      <c r="A603">
        <v>602</v>
      </c>
      <c r="B603" s="48">
        <v>41417</v>
      </c>
      <c r="C603" s="50"/>
      <c r="D603">
        <v>602</v>
      </c>
      <c r="E603" s="50" t="e">
        <f t="shared" ca="1" si="10"/>
        <v>#NUM!</v>
      </c>
      <c r="F603" s="51"/>
      <c r="G603" s="48"/>
      <c r="H603" s="48"/>
      <c r="I603" s="48"/>
    </row>
    <row r="604" spans="1:9">
      <c r="A604">
        <v>603</v>
      </c>
      <c r="B604" s="48">
        <v>489453</v>
      </c>
      <c r="C604" s="50"/>
      <c r="D604">
        <v>603</v>
      </c>
      <c r="E604" s="50" t="e">
        <f t="shared" ca="1" si="10"/>
        <v>#NUM!</v>
      </c>
      <c r="F604" s="51"/>
      <c r="G604" s="48"/>
      <c r="H604" s="48"/>
      <c r="I604" s="48"/>
    </row>
    <row r="605" spans="1:9">
      <c r="A605">
        <v>604</v>
      </c>
      <c r="B605" s="48">
        <v>151435</v>
      </c>
      <c r="C605" s="50"/>
      <c r="D605">
        <v>604</v>
      </c>
      <c r="E605" s="50" t="e">
        <f t="shared" ca="1" si="10"/>
        <v>#NUM!</v>
      </c>
      <c r="F605" s="51"/>
      <c r="G605" s="48"/>
      <c r="H605" s="48"/>
      <c r="I605" s="48"/>
    </row>
    <row r="606" spans="1:9">
      <c r="A606">
        <v>605</v>
      </c>
      <c r="B606" s="48">
        <v>913347</v>
      </c>
      <c r="C606" s="50"/>
      <c r="D606">
        <v>605</v>
      </c>
      <c r="E606" s="50" t="e">
        <f t="shared" ca="1" si="10"/>
        <v>#NUM!</v>
      </c>
      <c r="F606" s="51"/>
      <c r="G606" s="48"/>
      <c r="H606" s="48"/>
      <c r="I606" s="48"/>
    </row>
    <row r="607" spans="1:9">
      <c r="A607">
        <v>606</v>
      </c>
      <c r="B607" s="48">
        <v>989821</v>
      </c>
      <c r="C607" s="50"/>
      <c r="D607">
        <v>606</v>
      </c>
      <c r="E607" s="50" t="e">
        <f t="shared" ca="1" si="10"/>
        <v>#NUM!</v>
      </c>
      <c r="F607" s="51"/>
      <c r="G607" s="48"/>
      <c r="H607" s="48"/>
      <c r="I607" s="48"/>
    </row>
    <row r="608" spans="1:9">
      <c r="A608">
        <v>607</v>
      </c>
      <c r="B608" s="48">
        <v>750756</v>
      </c>
      <c r="C608" s="50"/>
      <c r="D608">
        <v>607</v>
      </c>
      <c r="E608" s="50" t="e">
        <f t="shared" ca="1" si="10"/>
        <v>#NUM!</v>
      </c>
      <c r="F608" s="51"/>
      <c r="G608" s="48"/>
      <c r="H608" s="48"/>
      <c r="I608" s="48"/>
    </row>
    <row r="609" spans="1:9">
      <c r="A609">
        <v>608</v>
      </c>
      <c r="B609" s="48">
        <v>611499</v>
      </c>
      <c r="C609" s="50"/>
      <c r="D609">
        <v>608</v>
      </c>
      <c r="E609" s="50" t="e">
        <f t="shared" ca="1" si="10"/>
        <v>#NUM!</v>
      </c>
      <c r="F609" s="51"/>
      <c r="G609" s="48"/>
      <c r="H609" s="48"/>
      <c r="I609" s="48"/>
    </row>
    <row r="610" spans="1:9">
      <c r="A610">
        <v>609</v>
      </c>
      <c r="B610" s="48">
        <v>617667</v>
      </c>
      <c r="C610" s="50"/>
      <c r="D610">
        <v>609</v>
      </c>
      <c r="E610" s="50" t="e">
        <f t="shared" ca="1" si="10"/>
        <v>#NUM!</v>
      </c>
      <c r="F610" s="51"/>
      <c r="G610" s="48"/>
      <c r="H610" s="48"/>
      <c r="I610" s="48"/>
    </row>
    <row r="611" spans="1:9">
      <c r="A611">
        <v>610</v>
      </c>
      <c r="B611" s="48">
        <v>577612</v>
      </c>
      <c r="C611" s="50"/>
      <c r="D611">
        <v>610</v>
      </c>
      <c r="E611" s="50" t="e">
        <f t="shared" ca="1" si="10"/>
        <v>#NUM!</v>
      </c>
      <c r="F611" s="51"/>
      <c r="G611" s="48"/>
      <c r="H611" s="48"/>
      <c r="I611" s="48"/>
    </row>
    <row r="612" spans="1:9">
      <c r="A612">
        <v>611</v>
      </c>
      <c r="B612" s="48">
        <v>819823</v>
      </c>
      <c r="C612" s="50"/>
      <c r="D612">
        <v>611</v>
      </c>
      <c r="E612" s="50" t="e">
        <f t="shared" ca="1" si="10"/>
        <v>#NUM!</v>
      </c>
      <c r="F612" s="51"/>
      <c r="G612" s="48"/>
      <c r="H612" s="48"/>
      <c r="I612" s="48"/>
    </row>
    <row r="613" spans="1:9">
      <c r="A613">
        <v>612</v>
      </c>
      <c r="B613" s="48">
        <v>508200</v>
      </c>
      <c r="C613" s="50"/>
      <c r="D613">
        <v>612</v>
      </c>
      <c r="E613" s="50" t="e">
        <f t="shared" ca="1" si="10"/>
        <v>#NUM!</v>
      </c>
      <c r="F613" s="51"/>
      <c r="G613" s="48"/>
      <c r="H613" s="48"/>
      <c r="I613" s="48"/>
    </row>
    <row r="614" spans="1:9">
      <c r="A614">
        <v>613</v>
      </c>
      <c r="B614" s="48">
        <v>859463</v>
      </c>
      <c r="C614" s="50"/>
      <c r="D614">
        <v>613</v>
      </c>
      <c r="E614" s="50" t="e">
        <f t="shared" ca="1" si="10"/>
        <v>#NUM!</v>
      </c>
      <c r="F614" s="51"/>
      <c r="G614" s="48"/>
      <c r="H614" s="48"/>
      <c r="I614" s="48"/>
    </row>
    <row r="615" spans="1:9">
      <c r="A615">
        <v>614</v>
      </c>
      <c r="B615" s="48">
        <v>537799</v>
      </c>
      <c r="C615" s="50"/>
      <c r="D615">
        <v>614</v>
      </c>
      <c r="E615" s="50" t="e">
        <f t="shared" ca="1" si="10"/>
        <v>#NUM!</v>
      </c>
      <c r="F615" s="51"/>
      <c r="G615" s="48"/>
      <c r="H615" s="48"/>
      <c r="I615" s="48"/>
    </row>
    <row r="616" spans="1:9">
      <c r="A616">
        <v>615</v>
      </c>
      <c r="B616" s="48">
        <v>344291</v>
      </c>
      <c r="C616" s="50"/>
      <c r="D616">
        <v>615</v>
      </c>
      <c r="E616" s="50" t="e">
        <f t="shared" ca="1" si="10"/>
        <v>#NUM!</v>
      </c>
      <c r="F616" s="51"/>
      <c r="G616" s="48"/>
      <c r="H616" s="48"/>
      <c r="I616" s="48"/>
    </row>
    <row r="617" spans="1:9">
      <c r="A617">
        <v>616</v>
      </c>
      <c r="B617" s="48">
        <v>933042</v>
      </c>
      <c r="C617" s="50"/>
      <c r="D617">
        <v>616</v>
      </c>
      <c r="E617" s="50" t="e">
        <f t="shared" ca="1" si="10"/>
        <v>#NUM!</v>
      </c>
      <c r="F617" s="51"/>
      <c r="G617" s="48"/>
      <c r="H617" s="48"/>
      <c r="I617" s="48"/>
    </row>
    <row r="618" spans="1:9">
      <c r="A618">
        <v>617</v>
      </c>
      <c r="B618" s="48">
        <v>626928</v>
      </c>
      <c r="C618" s="50"/>
      <c r="D618">
        <v>617</v>
      </c>
      <c r="E618" s="50" t="e">
        <f t="shared" ca="1" si="10"/>
        <v>#NUM!</v>
      </c>
      <c r="F618" s="51"/>
      <c r="G618" s="48"/>
      <c r="H618" s="48"/>
      <c r="I618" s="48"/>
    </row>
    <row r="619" spans="1:9">
      <c r="A619">
        <v>618</v>
      </c>
      <c r="B619" s="48">
        <v>33116</v>
      </c>
      <c r="C619" s="50"/>
      <c r="D619">
        <v>618</v>
      </c>
      <c r="E619" s="50" t="e">
        <f t="shared" ca="1" si="10"/>
        <v>#NUM!</v>
      </c>
      <c r="F619" s="51"/>
      <c r="G619" s="48"/>
      <c r="H619" s="48"/>
      <c r="I619" s="48"/>
    </row>
    <row r="620" spans="1:9">
      <c r="A620">
        <v>619</v>
      </c>
      <c r="B620" s="48">
        <v>47933</v>
      </c>
      <c r="C620" s="50"/>
      <c r="D620">
        <v>619</v>
      </c>
      <c r="E620" s="50" t="e">
        <f t="shared" ca="1" si="10"/>
        <v>#NUM!</v>
      </c>
      <c r="F620" s="51"/>
      <c r="G620" s="48"/>
      <c r="H620" s="48"/>
      <c r="I620" s="48"/>
    </row>
    <row r="621" spans="1:9">
      <c r="A621">
        <v>620</v>
      </c>
      <c r="B621" s="48">
        <v>644631</v>
      </c>
      <c r="C621" s="50"/>
      <c r="D621">
        <v>620</v>
      </c>
      <c r="E621" s="50" t="e">
        <f t="shared" ca="1" si="10"/>
        <v>#NUM!</v>
      </c>
      <c r="F621" s="51"/>
      <c r="G621" s="48"/>
      <c r="H621" s="48"/>
      <c r="I621" s="48"/>
    </row>
    <row r="622" spans="1:9">
      <c r="A622">
        <v>621</v>
      </c>
      <c r="B622" s="48">
        <v>703848</v>
      </c>
      <c r="C622" s="50"/>
      <c r="D622">
        <v>621</v>
      </c>
      <c r="E622" s="50" t="e">
        <f t="shared" ca="1" si="10"/>
        <v>#NUM!</v>
      </c>
      <c r="F622" s="51"/>
      <c r="G622" s="48"/>
      <c r="H622" s="48"/>
      <c r="I622" s="48"/>
    </row>
    <row r="623" spans="1:9">
      <c r="A623">
        <v>622</v>
      </c>
      <c r="B623" s="48">
        <v>573978</v>
      </c>
      <c r="C623" s="50"/>
      <c r="D623">
        <v>622</v>
      </c>
      <c r="E623" s="50" t="e">
        <f t="shared" ca="1" si="10"/>
        <v>#NUM!</v>
      </c>
      <c r="F623" s="51"/>
      <c r="G623" s="48"/>
      <c r="H623" s="48"/>
      <c r="I623" s="48"/>
    </row>
    <row r="624" spans="1:9">
      <c r="A624">
        <v>623</v>
      </c>
      <c r="B624" s="48">
        <v>870166</v>
      </c>
      <c r="C624" s="50"/>
      <c r="D624">
        <v>623</v>
      </c>
      <c r="E624" s="50" t="e">
        <f t="shared" ca="1" si="10"/>
        <v>#NUM!</v>
      </c>
      <c r="F624" s="51"/>
      <c r="G624" s="48"/>
      <c r="H624" s="48"/>
      <c r="I624" s="48"/>
    </row>
    <row r="625" spans="1:9">
      <c r="A625">
        <v>624</v>
      </c>
      <c r="B625" s="48">
        <v>487860</v>
      </c>
      <c r="C625" s="50"/>
      <c r="D625">
        <v>624</v>
      </c>
      <c r="E625" s="50" t="e">
        <f t="shared" ca="1" si="10"/>
        <v>#NUM!</v>
      </c>
      <c r="F625" s="51"/>
      <c r="G625" s="48"/>
      <c r="H625" s="48"/>
      <c r="I625" s="48"/>
    </row>
    <row r="626" spans="1:9">
      <c r="A626">
        <v>625</v>
      </c>
      <c r="B626" s="48">
        <v>572185</v>
      </c>
      <c r="C626" s="50"/>
      <c r="D626">
        <v>625</v>
      </c>
      <c r="E626" s="50" t="e">
        <f t="shared" ca="1" si="10"/>
        <v>#NUM!</v>
      </c>
      <c r="F626" s="51"/>
      <c r="G626" s="48"/>
      <c r="H626" s="48"/>
      <c r="I626" s="48"/>
    </row>
    <row r="627" spans="1:9">
      <c r="A627">
        <v>626</v>
      </c>
      <c r="B627" s="48">
        <v>210006</v>
      </c>
      <c r="C627" s="50"/>
      <c r="D627">
        <v>626</v>
      </c>
      <c r="E627" s="50" t="e">
        <f t="shared" ca="1" si="10"/>
        <v>#NUM!</v>
      </c>
      <c r="F627" s="51"/>
      <c r="G627" s="48"/>
      <c r="H627" s="48"/>
      <c r="I627" s="48"/>
    </row>
    <row r="628" spans="1:9">
      <c r="A628">
        <v>627</v>
      </c>
      <c r="B628" s="48">
        <v>552659</v>
      </c>
      <c r="C628" s="50"/>
      <c r="D628">
        <v>627</v>
      </c>
      <c r="E628" s="50" t="e">
        <f t="shared" ca="1" si="10"/>
        <v>#NUM!</v>
      </c>
      <c r="F628" s="51"/>
      <c r="G628" s="48"/>
      <c r="H628" s="48"/>
      <c r="I628" s="48"/>
    </row>
    <row r="629" spans="1:9">
      <c r="A629">
        <v>628</v>
      </c>
      <c r="B629" s="48">
        <v>932330</v>
      </c>
      <c r="C629" s="50"/>
      <c r="D629">
        <v>628</v>
      </c>
      <c r="E629" s="50" t="e">
        <f t="shared" ca="1" si="10"/>
        <v>#NUM!</v>
      </c>
      <c r="F629" s="51"/>
      <c r="G629" s="48"/>
      <c r="H629" s="48"/>
      <c r="I629" s="48"/>
    </row>
    <row r="630" spans="1:9">
      <c r="A630">
        <v>629</v>
      </c>
      <c r="B630" s="48">
        <v>430901</v>
      </c>
      <c r="C630" s="50"/>
      <c r="D630">
        <v>629</v>
      </c>
      <c r="E630" s="50" t="e">
        <f t="shared" ca="1" si="10"/>
        <v>#NUM!</v>
      </c>
      <c r="F630" s="51"/>
      <c r="G630" s="48"/>
      <c r="H630" s="48"/>
      <c r="I630" s="48"/>
    </row>
    <row r="631" spans="1:9">
      <c r="A631">
        <v>630</v>
      </c>
      <c r="B631" s="48">
        <v>388875</v>
      </c>
      <c r="C631" s="50"/>
      <c r="D631">
        <v>630</v>
      </c>
      <c r="E631" s="50" t="e">
        <f t="shared" ca="1" si="10"/>
        <v>#NUM!</v>
      </c>
      <c r="F631" s="51"/>
      <c r="G631" s="48"/>
      <c r="H631" s="48"/>
      <c r="I631" s="48"/>
    </row>
    <row r="632" spans="1:9">
      <c r="A632">
        <v>631</v>
      </c>
      <c r="B632" s="48">
        <v>308618</v>
      </c>
      <c r="C632" s="50"/>
      <c r="D632">
        <v>631</v>
      </c>
      <c r="E632" s="50" t="e">
        <f t="shared" ca="1" si="10"/>
        <v>#NUM!</v>
      </c>
      <c r="F632" s="51"/>
      <c r="G632" s="48"/>
      <c r="H632" s="48"/>
      <c r="I632" s="48"/>
    </row>
    <row r="633" spans="1:9">
      <c r="A633">
        <v>632</v>
      </c>
      <c r="B633" s="48">
        <v>673123</v>
      </c>
      <c r="C633" s="50"/>
      <c r="D633">
        <v>632</v>
      </c>
      <c r="E633" s="50" t="e">
        <f t="shared" ca="1" si="10"/>
        <v>#NUM!</v>
      </c>
      <c r="F633" s="51"/>
      <c r="G633" s="48"/>
      <c r="H633" s="48"/>
      <c r="I633" s="48"/>
    </row>
    <row r="634" spans="1:9">
      <c r="A634">
        <v>633</v>
      </c>
      <c r="B634" s="48">
        <v>532254</v>
      </c>
      <c r="C634" s="50"/>
      <c r="D634">
        <v>633</v>
      </c>
      <c r="E634" s="50" t="e">
        <f t="shared" ca="1" si="10"/>
        <v>#NUM!</v>
      </c>
      <c r="F634" s="51"/>
      <c r="G634" s="48"/>
      <c r="H634" s="48"/>
      <c r="I634" s="48"/>
    </row>
    <row r="635" spans="1:9">
      <c r="A635">
        <v>634</v>
      </c>
      <c r="B635" s="48">
        <v>195979</v>
      </c>
      <c r="C635" s="50"/>
      <c r="D635">
        <v>634</v>
      </c>
      <c r="E635" s="50" t="e">
        <f t="shared" ca="1" si="10"/>
        <v>#NUM!</v>
      </c>
      <c r="F635" s="51"/>
      <c r="G635" s="48"/>
      <c r="H635" s="48"/>
      <c r="I635" s="48"/>
    </row>
    <row r="636" spans="1:9">
      <c r="A636">
        <v>635</v>
      </c>
      <c r="B636" s="48">
        <v>308329</v>
      </c>
      <c r="C636" s="50"/>
      <c r="D636">
        <v>635</v>
      </c>
      <c r="E636" s="50" t="e">
        <f t="shared" ca="1" si="10"/>
        <v>#NUM!</v>
      </c>
      <c r="F636" s="51"/>
      <c r="G636" s="48"/>
      <c r="H636" s="48"/>
      <c r="I636" s="48"/>
    </row>
    <row r="637" spans="1:9">
      <c r="A637">
        <v>636</v>
      </c>
      <c r="B637" s="48">
        <v>118914</v>
      </c>
      <c r="C637" s="50"/>
      <c r="D637">
        <v>636</v>
      </c>
      <c r="E637" s="50" t="e">
        <f t="shared" ca="1" si="10"/>
        <v>#NUM!</v>
      </c>
      <c r="F637" s="51"/>
      <c r="G637" s="48"/>
      <c r="H637" s="48"/>
      <c r="I637" s="48"/>
    </row>
    <row r="638" spans="1:9">
      <c r="A638">
        <v>637</v>
      </c>
      <c r="B638" s="48">
        <v>86206</v>
      </c>
      <c r="C638" s="50"/>
      <c r="D638">
        <v>637</v>
      </c>
      <c r="E638" s="50" t="e">
        <f t="shared" ca="1" si="10"/>
        <v>#NUM!</v>
      </c>
      <c r="F638" s="51"/>
      <c r="G638" s="48"/>
      <c r="H638" s="48"/>
      <c r="I638" s="48"/>
    </row>
    <row r="639" spans="1:9">
      <c r="A639">
        <v>638</v>
      </c>
      <c r="B639" s="48">
        <v>116802</v>
      </c>
      <c r="C639" s="50"/>
      <c r="D639">
        <v>638</v>
      </c>
      <c r="E639" s="50" t="e">
        <f t="shared" ca="1" si="10"/>
        <v>#NUM!</v>
      </c>
      <c r="F639" s="51"/>
      <c r="G639" s="48"/>
      <c r="H639" s="48"/>
      <c r="I639" s="48"/>
    </row>
    <row r="640" spans="1:9">
      <c r="A640">
        <v>639</v>
      </c>
      <c r="B640" s="48">
        <v>375831</v>
      </c>
      <c r="C640" s="50"/>
      <c r="D640">
        <v>639</v>
      </c>
      <c r="E640" s="50" t="e">
        <f t="shared" ca="1" si="10"/>
        <v>#NUM!</v>
      </c>
      <c r="F640" s="51"/>
      <c r="G640" s="48"/>
      <c r="H640" s="48"/>
      <c r="I640" s="48"/>
    </row>
    <row r="641" spans="1:9">
      <c r="A641">
        <v>640</v>
      </c>
      <c r="B641" s="48">
        <v>826007</v>
      </c>
      <c r="C641" s="50"/>
      <c r="D641">
        <v>640</v>
      </c>
      <c r="E641" s="50" t="e">
        <f t="shared" ca="1" si="10"/>
        <v>#NUM!</v>
      </c>
      <c r="F641" s="51"/>
      <c r="G641" s="48"/>
      <c r="H641" s="48"/>
      <c r="I641" s="48"/>
    </row>
    <row r="642" spans="1:9">
      <c r="A642">
        <v>641</v>
      </c>
      <c r="B642" s="48">
        <v>138309</v>
      </c>
      <c r="C642" s="50"/>
      <c r="D642">
        <v>641</v>
      </c>
      <c r="E642" s="50" t="e">
        <f t="shared" ca="1" si="10"/>
        <v>#NUM!</v>
      </c>
      <c r="F642" s="51"/>
      <c r="G642" s="48"/>
      <c r="H642" s="48"/>
      <c r="I642" s="48"/>
    </row>
    <row r="643" spans="1:9">
      <c r="A643">
        <v>642</v>
      </c>
      <c r="B643" s="48">
        <v>305229</v>
      </c>
      <c r="C643" s="50"/>
      <c r="D643">
        <v>642</v>
      </c>
      <c r="E643" s="50" t="e">
        <f t="shared" ca="1" si="10"/>
        <v>#NUM!</v>
      </c>
      <c r="F643" s="51"/>
      <c r="G643" s="48"/>
      <c r="H643" s="48"/>
      <c r="I643" s="48"/>
    </row>
    <row r="644" spans="1:9">
      <c r="A644">
        <v>643</v>
      </c>
      <c r="B644" s="48">
        <v>160867</v>
      </c>
      <c r="C644" s="50"/>
      <c r="D644">
        <v>643</v>
      </c>
      <c r="E644" s="50" t="e">
        <f t="shared" ref="E644:E707" ca="1" si="11">E643+$I$4</f>
        <v>#NUM!</v>
      </c>
      <c r="F644" s="51"/>
      <c r="G644" s="48"/>
      <c r="H644" s="48"/>
      <c r="I644" s="48"/>
    </row>
    <row r="645" spans="1:9">
      <c r="A645">
        <v>644</v>
      </c>
      <c r="B645" s="48">
        <v>503689</v>
      </c>
      <c r="C645" s="50"/>
      <c r="D645">
        <v>644</v>
      </c>
      <c r="E645" s="50" t="e">
        <f t="shared" ca="1" si="11"/>
        <v>#NUM!</v>
      </c>
      <c r="F645" s="51"/>
      <c r="G645" s="48"/>
      <c r="H645" s="48"/>
      <c r="I645" s="48"/>
    </row>
    <row r="646" spans="1:9">
      <c r="A646">
        <v>645</v>
      </c>
      <c r="B646" s="48">
        <v>474269</v>
      </c>
      <c r="C646" s="50"/>
      <c r="D646">
        <v>645</v>
      </c>
      <c r="E646" s="50" t="e">
        <f t="shared" ca="1" si="11"/>
        <v>#NUM!</v>
      </c>
      <c r="F646" s="51"/>
      <c r="G646" s="48"/>
      <c r="H646" s="48"/>
      <c r="I646" s="48"/>
    </row>
    <row r="647" spans="1:9">
      <c r="A647">
        <v>646</v>
      </c>
      <c r="B647" s="48">
        <v>10554</v>
      </c>
      <c r="C647" s="50"/>
      <c r="D647">
        <v>646</v>
      </c>
      <c r="E647" s="50" t="e">
        <f t="shared" ca="1" si="11"/>
        <v>#NUM!</v>
      </c>
      <c r="F647" s="51"/>
      <c r="G647" s="48"/>
      <c r="H647" s="48"/>
      <c r="I647" s="48"/>
    </row>
    <row r="648" spans="1:9">
      <c r="A648">
        <v>647</v>
      </c>
      <c r="B648" s="48">
        <v>663816</v>
      </c>
      <c r="C648" s="50"/>
      <c r="D648">
        <v>647</v>
      </c>
      <c r="E648" s="50" t="e">
        <f t="shared" ca="1" si="11"/>
        <v>#NUM!</v>
      </c>
      <c r="F648" s="51"/>
      <c r="G648" s="48"/>
      <c r="H648" s="48"/>
      <c r="I648" s="48"/>
    </row>
    <row r="649" spans="1:9">
      <c r="A649">
        <v>648</v>
      </c>
      <c r="B649" s="48">
        <v>65210</v>
      </c>
      <c r="C649" s="50"/>
      <c r="D649">
        <v>648</v>
      </c>
      <c r="E649" s="50" t="e">
        <f t="shared" ca="1" si="11"/>
        <v>#NUM!</v>
      </c>
      <c r="F649" s="51"/>
      <c r="G649" s="48"/>
      <c r="H649" s="48"/>
      <c r="I649" s="48"/>
    </row>
    <row r="650" spans="1:9">
      <c r="A650">
        <v>649</v>
      </c>
      <c r="B650" s="48">
        <v>893678</v>
      </c>
      <c r="C650" s="50"/>
      <c r="D650">
        <v>649</v>
      </c>
      <c r="E650" s="50" t="e">
        <f t="shared" ca="1" si="11"/>
        <v>#NUM!</v>
      </c>
      <c r="F650" s="51"/>
      <c r="G650" s="48"/>
      <c r="H650" s="48"/>
      <c r="I650" s="48"/>
    </row>
    <row r="651" spans="1:9">
      <c r="A651">
        <v>650</v>
      </c>
      <c r="B651" s="48">
        <v>422314</v>
      </c>
      <c r="C651" s="50"/>
      <c r="D651">
        <v>650</v>
      </c>
      <c r="E651" s="50" t="e">
        <f t="shared" ca="1" si="11"/>
        <v>#NUM!</v>
      </c>
      <c r="F651" s="51"/>
      <c r="G651" s="48"/>
      <c r="H651" s="48"/>
      <c r="I651" s="48"/>
    </row>
    <row r="652" spans="1:9">
      <c r="A652">
        <v>651</v>
      </c>
      <c r="B652" s="48">
        <v>442883</v>
      </c>
      <c r="C652" s="50"/>
      <c r="D652">
        <v>651</v>
      </c>
      <c r="E652" s="50" t="e">
        <f t="shared" ca="1" si="11"/>
        <v>#NUM!</v>
      </c>
      <c r="F652" s="51"/>
      <c r="G652" s="48"/>
      <c r="H652" s="48"/>
      <c r="I652" s="48"/>
    </row>
    <row r="653" spans="1:9">
      <c r="A653">
        <v>652</v>
      </c>
      <c r="B653" s="48">
        <v>340236</v>
      </c>
      <c r="C653" s="50"/>
      <c r="D653">
        <v>652</v>
      </c>
      <c r="E653" s="50" t="e">
        <f t="shared" ca="1" si="11"/>
        <v>#NUM!</v>
      </c>
      <c r="F653" s="51"/>
      <c r="G653" s="48"/>
      <c r="H653" s="48"/>
      <c r="I653" s="48"/>
    </row>
    <row r="654" spans="1:9">
      <c r="A654">
        <v>653</v>
      </c>
      <c r="B654" s="48">
        <v>460795</v>
      </c>
      <c r="C654" s="50"/>
      <c r="D654">
        <v>653</v>
      </c>
      <c r="E654" s="50" t="e">
        <f t="shared" ca="1" si="11"/>
        <v>#NUM!</v>
      </c>
      <c r="F654" s="51"/>
      <c r="G654" s="48"/>
      <c r="H654" s="48"/>
      <c r="I654" s="48"/>
    </row>
    <row r="655" spans="1:9">
      <c r="A655">
        <v>654</v>
      </c>
      <c r="B655" s="48">
        <v>135772</v>
      </c>
      <c r="C655" s="50"/>
      <c r="D655">
        <v>654</v>
      </c>
      <c r="E655" s="50" t="e">
        <f t="shared" ca="1" si="11"/>
        <v>#NUM!</v>
      </c>
      <c r="F655" s="51"/>
      <c r="G655" s="48"/>
      <c r="H655" s="48"/>
      <c r="I655" s="48"/>
    </row>
    <row r="656" spans="1:9">
      <c r="A656">
        <v>655</v>
      </c>
      <c r="B656" s="48">
        <v>959917</v>
      </c>
      <c r="C656" s="50"/>
      <c r="D656">
        <v>655</v>
      </c>
      <c r="E656" s="50" t="e">
        <f t="shared" ca="1" si="11"/>
        <v>#NUM!</v>
      </c>
      <c r="F656" s="51"/>
      <c r="G656" s="48"/>
      <c r="H656" s="48"/>
      <c r="I656" s="48"/>
    </row>
    <row r="657" spans="1:9">
      <c r="A657">
        <v>656</v>
      </c>
      <c r="B657" s="48">
        <v>956998</v>
      </c>
      <c r="C657" s="50"/>
      <c r="D657">
        <v>656</v>
      </c>
      <c r="E657" s="50" t="e">
        <f t="shared" ca="1" si="11"/>
        <v>#NUM!</v>
      </c>
      <c r="F657" s="51"/>
      <c r="G657" s="48"/>
      <c r="H657" s="48"/>
      <c r="I657" s="48"/>
    </row>
    <row r="658" spans="1:9">
      <c r="A658">
        <v>657</v>
      </c>
      <c r="B658" s="48">
        <v>800820</v>
      </c>
      <c r="C658" s="50"/>
      <c r="D658">
        <v>657</v>
      </c>
      <c r="E658" s="50" t="e">
        <f t="shared" ca="1" si="11"/>
        <v>#NUM!</v>
      </c>
      <c r="F658" s="51"/>
      <c r="G658" s="48"/>
      <c r="H658" s="48"/>
      <c r="I658" s="48"/>
    </row>
    <row r="659" spans="1:9">
      <c r="A659">
        <v>658</v>
      </c>
      <c r="B659" s="48">
        <v>427101</v>
      </c>
      <c r="C659" s="50"/>
      <c r="D659">
        <v>658</v>
      </c>
      <c r="E659" s="50" t="e">
        <f t="shared" ca="1" si="11"/>
        <v>#NUM!</v>
      </c>
      <c r="F659" s="51"/>
      <c r="G659" s="48"/>
      <c r="H659" s="48"/>
      <c r="I659" s="48"/>
    </row>
    <row r="660" spans="1:9">
      <c r="A660">
        <v>659</v>
      </c>
      <c r="B660" s="48">
        <v>278098</v>
      </c>
      <c r="C660" s="50"/>
      <c r="D660">
        <v>659</v>
      </c>
      <c r="E660" s="50" t="e">
        <f t="shared" ca="1" si="11"/>
        <v>#NUM!</v>
      </c>
      <c r="F660" s="51"/>
      <c r="G660" s="48"/>
      <c r="H660" s="48"/>
      <c r="I660" s="48"/>
    </row>
    <row r="661" spans="1:9">
      <c r="A661">
        <v>660</v>
      </c>
      <c r="B661" s="48">
        <v>239734</v>
      </c>
      <c r="C661" s="50"/>
      <c r="D661">
        <v>660</v>
      </c>
      <c r="E661" s="50" t="e">
        <f t="shared" ca="1" si="11"/>
        <v>#NUM!</v>
      </c>
      <c r="F661" s="51"/>
      <c r="G661" s="48"/>
      <c r="H661" s="48"/>
      <c r="I661" s="48"/>
    </row>
    <row r="662" spans="1:9">
      <c r="A662">
        <v>661</v>
      </c>
      <c r="B662" s="48">
        <v>698866</v>
      </c>
      <c r="C662" s="50"/>
      <c r="D662">
        <v>661</v>
      </c>
      <c r="E662" s="50" t="e">
        <f t="shared" ca="1" si="11"/>
        <v>#NUM!</v>
      </c>
      <c r="F662" s="51"/>
      <c r="G662" s="48"/>
      <c r="H662" s="48"/>
      <c r="I662" s="48"/>
    </row>
    <row r="663" spans="1:9">
      <c r="A663">
        <v>662</v>
      </c>
      <c r="B663" s="48">
        <v>871973</v>
      </c>
      <c r="C663" s="50"/>
      <c r="D663">
        <v>662</v>
      </c>
      <c r="E663" s="50" t="e">
        <f t="shared" ca="1" si="11"/>
        <v>#NUM!</v>
      </c>
      <c r="F663" s="51"/>
      <c r="G663" s="48"/>
      <c r="H663" s="48"/>
      <c r="I663" s="48"/>
    </row>
    <row r="664" spans="1:9">
      <c r="A664">
        <v>663</v>
      </c>
      <c r="B664" s="48">
        <v>489256</v>
      </c>
      <c r="C664" s="50"/>
      <c r="D664">
        <v>663</v>
      </c>
      <c r="E664" s="50" t="e">
        <f t="shared" ca="1" si="11"/>
        <v>#NUM!</v>
      </c>
      <c r="F664" s="51"/>
      <c r="G664" s="48"/>
      <c r="H664" s="48"/>
      <c r="I664" s="48"/>
    </row>
    <row r="665" spans="1:9">
      <c r="A665">
        <v>664</v>
      </c>
      <c r="B665" s="48">
        <v>303368</v>
      </c>
      <c r="C665" s="50"/>
      <c r="D665">
        <v>664</v>
      </c>
      <c r="E665" s="50" t="e">
        <f t="shared" ca="1" si="11"/>
        <v>#NUM!</v>
      </c>
      <c r="F665" s="51"/>
      <c r="G665" s="48"/>
      <c r="H665" s="48"/>
      <c r="I665" s="48"/>
    </row>
    <row r="666" spans="1:9">
      <c r="A666">
        <v>665</v>
      </c>
      <c r="B666" s="48">
        <v>134546</v>
      </c>
      <c r="C666" s="50"/>
      <c r="D666">
        <v>665</v>
      </c>
      <c r="E666" s="50" t="e">
        <f t="shared" ca="1" si="11"/>
        <v>#NUM!</v>
      </c>
      <c r="F666" s="51"/>
      <c r="G666" s="48"/>
      <c r="H666" s="48"/>
      <c r="I666" s="48"/>
    </row>
    <row r="667" spans="1:9">
      <c r="A667">
        <v>666</v>
      </c>
      <c r="B667" s="48">
        <v>627597</v>
      </c>
      <c r="C667" s="50"/>
      <c r="D667">
        <v>666</v>
      </c>
      <c r="E667" s="50" t="e">
        <f t="shared" ca="1" si="11"/>
        <v>#NUM!</v>
      </c>
      <c r="F667" s="51"/>
      <c r="G667" s="48"/>
      <c r="H667" s="48"/>
      <c r="I667" s="48"/>
    </row>
    <row r="668" spans="1:9">
      <c r="A668">
        <v>667</v>
      </c>
      <c r="B668" s="48">
        <v>203911</v>
      </c>
      <c r="C668" s="50"/>
      <c r="D668">
        <v>667</v>
      </c>
      <c r="E668" s="50" t="e">
        <f t="shared" ca="1" si="11"/>
        <v>#NUM!</v>
      </c>
      <c r="F668" s="51"/>
      <c r="G668" s="48"/>
      <c r="H668" s="48"/>
      <c r="I668" s="48"/>
    </row>
    <row r="669" spans="1:9">
      <c r="A669">
        <v>668</v>
      </c>
      <c r="B669" s="48">
        <v>84361</v>
      </c>
      <c r="C669" s="50"/>
      <c r="D669">
        <v>668</v>
      </c>
      <c r="E669" s="50" t="e">
        <f t="shared" ca="1" si="11"/>
        <v>#NUM!</v>
      </c>
      <c r="F669" s="51"/>
      <c r="G669" s="48"/>
      <c r="H669" s="48"/>
      <c r="I669" s="48"/>
    </row>
    <row r="670" spans="1:9">
      <c r="A670">
        <v>669</v>
      </c>
      <c r="B670" s="48">
        <v>556237</v>
      </c>
      <c r="C670" s="50"/>
      <c r="D670">
        <v>669</v>
      </c>
      <c r="E670" s="50" t="e">
        <f t="shared" ca="1" si="11"/>
        <v>#NUM!</v>
      </c>
      <c r="F670" s="51"/>
      <c r="G670" s="48"/>
      <c r="H670" s="48"/>
      <c r="I670" s="48"/>
    </row>
    <row r="671" spans="1:9">
      <c r="A671">
        <v>670</v>
      </c>
      <c r="B671" s="48">
        <v>268265</v>
      </c>
      <c r="C671" s="50"/>
      <c r="D671">
        <v>670</v>
      </c>
      <c r="E671" s="50" t="e">
        <f t="shared" ca="1" si="11"/>
        <v>#NUM!</v>
      </c>
      <c r="F671" s="51"/>
      <c r="G671" s="48"/>
      <c r="H671" s="48"/>
      <c r="I671" s="48"/>
    </row>
    <row r="672" spans="1:9">
      <c r="A672">
        <v>671</v>
      </c>
      <c r="B672" s="48">
        <v>66465</v>
      </c>
      <c r="C672" s="50"/>
      <c r="D672">
        <v>671</v>
      </c>
      <c r="E672" s="50" t="e">
        <f t="shared" ca="1" si="11"/>
        <v>#NUM!</v>
      </c>
      <c r="F672" s="51"/>
      <c r="G672" s="48"/>
      <c r="H672" s="48"/>
      <c r="I672" s="48"/>
    </row>
    <row r="673" spans="1:9">
      <c r="A673">
        <v>672</v>
      </c>
      <c r="B673" s="48">
        <v>322651</v>
      </c>
      <c r="C673" s="50"/>
      <c r="D673">
        <v>672</v>
      </c>
      <c r="E673" s="50" t="e">
        <f t="shared" ca="1" si="11"/>
        <v>#NUM!</v>
      </c>
      <c r="F673" s="51"/>
      <c r="G673" s="48"/>
      <c r="H673" s="48"/>
      <c r="I673" s="48"/>
    </row>
    <row r="674" spans="1:9">
      <c r="A674">
        <v>673</v>
      </c>
      <c r="B674" s="48">
        <v>307701</v>
      </c>
      <c r="C674" s="50"/>
      <c r="D674">
        <v>673</v>
      </c>
      <c r="E674" s="50" t="e">
        <f t="shared" ca="1" si="11"/>
        <v>#NUM!</v>
      </c>
      <c r="F674" s="51"/>
      <c r="G674" s="48"/>
      <c r="H674" s="48"/>
      <c r="I674" s="48"/>
    </row>
    <row r="675" spans="1:9">
      <c r="A675">
        <v>674</v>
      </c>
      <c r="B675" s="48">
        <v>264015</v>
      </c>
      <c r="C675" s="50"/>
      <c r="D675">
        <v>674</v>
      </c>
      <c r="E675" s="50" t="e">
        <f t="shared" ca="1" si="11"/>
        <v>#NUM!</v>
      </c>
      <c r="F675" s="51"/>
      <c r="G675" s="48"/>
      <c r="H675" s="48"/>
      <c r="I675" s="48"/>
    </row>
    <row r="676" spans="1:9">
      <c r="A676">
        <v>675</v>
      </c>
      <c r="B676" s="48">
        <v>643223</v>
      </c>
      <c r="C676" s="50"/>
      <c r="D676">
        <v>675</v>
      </c>
      <c r="E676" s="50" t="e">
        <f t="shared" ca="1" si="11"/>
        <v>#NUM!</v>
      </c>
      <c r="F676" s="51"/>
      <c r="G676" s="48"/>
      <c r="H676" s="48"/>
      <c r="I676" s="48"/>
    </row>
    <row r="677" spans="1:9">
      <c r="A677">
        <v>676</v>
      </c>
      <c r="B677" s="48">
        <v>736185</v>
      </c>
      <c r="C677" s="50"/>
      <c r="D677">
        <v>676</v>
      </c>
      <c r="E677" s="50" t="e">
        <f t="shared" ca="1" si="11"/>
        <v>#NUM!</v>
      </c>
      <c r="F677" s="51"/>
      <c r="G677" s="48"/>
      <c r="H677" s="48"/>
      <c r="I677" s="48"/>
    </row>
    <row r="678" spans="1:9">
      <c r="A678">
        <v>677</v>
      </c>
      <c r="B678" s="48">
        <v>778642</v>
      </c>
      <c r="C678" s="50"/>
      <c r="D678">
        <v>677</v>
      </c>
      <c r="E678" s="50" t="e">
        <f t="shared" ca="1" si="11"/>
        <v>#NUM!</v>
      </c>
      <c r="F678" s="51"/>
      <c r="G678" s="48"/>
      <c r="H678" s="48"/>
      <c r="I678" s="48"/>
    </row>
    <row r="679" spans="1:9">
      <c r="A679">
        <v>678</v>
      </c>
      <c r="B679" s="48">
        <v>523615</v>
      </c>
      <c r="C679" s="50"/>
      <c r="D679">
        <v>678</v>
      </c>
      <c r="E679" s="50" t="e">
        <f t="shared" ca="1" si="11"/>
        <v>#NUM!</v>
      </c>
      <c r="F679" s="51"/>
      <c r="G679" s="48"/>
      <c r="H679" s="48"/>
      <c r="I679" s="48"/>
    </row>
    <row r="680" spans="1:9">
      <c r="A680">
        <v>679</v>
      </c>
      <c r="B680" s="48">
        <v>12754</v>
      </c>
      <c r="C680" s="50"/>
      <c r="D680">
        <v>679</v>
      </c>
      <c r="E680" s="50" t="e">
        <f t="shared" ca="1" si="11"/>
        <v>#NUM!</v>
      </c>
      <c r="F680" s="51"/>
      <c r="G680" s="48"/>
      <c r="H680" s="48"/>
      <c r="I680" s="48"/>
    </row>
    <row r="681" spans="1:9">
      <c r="A681">
        <v>680</v>
      </c>
      <c r="B681" s="48">
        <v>931975</v>
      </c>
      <c r="C681" s="50"/>
      <c r="D681">
        <v>680</v>
      </c>
      <c r="E681" s="50" t="e">
        <f t="shared" ca="1" si="11"/>
        <v>#NUM!</v>
      </c>
      <c r="F681" s="51"/>
      <c r="G681" s="48"/>
      <c r="H681" s="48"/>
      <c r="I681" s="48"/>
    </row>
    <row r="682" spans="1:9">
      <c r="A682">
        <v>681</v>
      </c>
      <c r="B682" s="48">
        <v>790083</v>
      </c>
      <c r="C682" s="50"/>
      <c r="D682">
        <v>681</v>
      </c>
      <c r="E682" s="50" t="e">
        <f t="shared" ca="1" si="11"/>
        <v>#NUM!</v>
      </c>
      <c r="F682" s="51"/>
      <c r="G682" s="48"/>
      <c r="H682" s="48"/>
      <c r="I682" s="48"/>
    </row>
    <row r="683" spans="1:9">
      <c r="A683">
        <v>682</v>
      </c>
      <c r="B683" s="48">
        <v>33193</v>
      </c>
      <c r="C683" s="50"/>
      <c r="D683">
        <v>682</v>
      </c>
      <c r="E683" s="50" t="e">
        <f t="shared" ca="1" si="11"/>
        <v>#NUM!</v>
      </c>
      <c r="F683" s="51"/>
      <c r="G683" s="48"/>
      <c r="H683" s="48"/>
      <c r="I683" s="48"/>
    </row>
    <row r="684" spans="1:9">
      <c r="A684">
        <v>683</v>
      </c>
      <c r="B684" s="48">
        <v>198452</v>
      </c>
      <c r="C684" s="50"/>
      <c r="D684">
        <v>683</v>
      </c>
      <c r="E684" s="50" t="e">
        <f t="shared" ca="1" si="11"/>
        <v>#NUM!</v>
      </c>
      <c r="F684" s="51"/>
      <c r="G684" s="48"/>
      <c r="H684" s="48"/>
      <c r="I684" s="48"/>
    </row>
    <row r="685" spans="1:9">
      <c r="A685">
        <v>684</v>
      </c>
      <c r="B685" s="48">
        <v>368072</v>
      </c>
      <c r="C685" s="50"/>
      <c r="D685">
        <v>684</v>
      </c>
      <c r="E685" s="50" t="e">
        <f t="shared" ca="1" si="11"/>
        <v>#NUM!</v>
      </c>
      <c r="F685" s="51"/>
      <c r="G685" s="48"/>
      <c r="H685" s="48"/>
      <c r="I685" s="48"/>
    </row>
    <row r="686" spans="1:9">
      <c r="A686">
        <v>685</v>
      </c>
      <c r="B686" s="48">
        <v>525477</v>
      </c>
      <c r="C686" s="50"/>
      <c r="D686">
        <v>685</v>
      </c>
      <c r="E686" s="50" t="e">
        <f t="shared" ca="1" si="11"/>
        <v>#NUM!</v>
      </c>
      <c r="F686" s="51"/>
      <c r="G686" s="48"/>
      <c r="H686" s="48"/>
      <c r="I686" s="48"/>
    </row>
    <row r="687" spans="1:9">
      <c r="A687">
        <v>686</v>
      </c>
      <c r="B687" s="48">
        <v>791437</v>
      </c>
      <c r="C687" s="50"/>
      <c r="D687">
        <v>686</v>
      </c>
      <c r="E687" s="50" t="e">
        <f t="shared" ca="1" si="11"/>
        <v>#NUM!</v>
      </c>
      <c r="F687" s="51"/>
      <c r="G687" s="48"/>
      <c r="H687" s="48"/>
      <c r="I687" s="48"/>
    </row>
    <row r="688" spans="1:9">
      <c r="A688">
        <v>687</v>
      </c>
      <c r="B688" s="48">
        <v>567414</v>
      </c>
      <c r="C688" s="50"/>
      <c r="D688">
        <v>687</v>
      </c>
      <c r="E688" s="50" t="e">
        <f t="shared" ca="1" si="11"/>
        <v>#NUM!</v>
      </c>
      <c r="F688" s="51"/>
      <c r="G688" s="48"/>
      <c r="H688" s="48"/>
      <c r="I688" s="48"/>
    </row>
    <row r="689" spans="1:9">
      <c r="A689">
        <v>688</v>
      </c>
      <c r="B689" s="48">
        <v>686962</v>
      </c>
      <c r="C689" s="50"/>
      <c r="D689">
        <v>688</v>
      </c>
      <c r="E689" s="50" t="e">
        <f t="shared" ca="1" si="11"/>
        <v>#NUM!</v>
      </c>
      <c r="F689" s="51"/>
      <c r="G689" s="48"/>
      <c r="H689" s="48"/>
      <c r="I689" s="48"/>
    </row>
    <row r="690" spans="1:9">
      <c r="A690">
        <v>689</v>
      </c>
      <c r="B690" s="48">
        <v>770049</v>
      </c>
      <c r="C690" s="50"/>
      <c r="D690">
        <v>689</v>
      </c>
      <c r="E690" s="50" t="e">
        <f t="shared" ca="1" si="11"/>
        <v>#NUM!</v>
      </c>
      <c r="F690" s="51"/>
      <c r="G690" s="48"/>
      <c r="H690" s="48"/>
      <c r="I690" s="48"/>
    </row>
    <row r="691" spans="1:9">
      <c r="A691">
        <v>690</v>
      </c>
      <c r="B691" s="48">
        <v>650026</v>
      </c>
      <c r="C691" s="50"/>
      <c r="D691">
        <v>690</v>
      </c>
      <c r="E691" s="50" t="e">
        <f t="shared" ca="1" si="11"/>
        <v>#NUM!</v>
      </c>
      <c r="F691" s="51"/>
      <c r="G691" s="48"/>
      <c r="H691" s="48"/>
      <c r="I691" s="48"/>
    </row>
    <row r="692" spans="1:9">
      <c r="A692">
        <v>691</v>
      </c>
      <c r="B692" s="48">
        <v>677788</v>
      </c>
      <c r="C692" s="50"/>
      <c r="D692">
        <v>691</v>
      </c>
      <c r="E692" s="50" t="e">
        <f t="shared" ca="1" si="11"/>
        <v>#NUM!</v>
      </c>
      <c r="F692" s="51"/>
      <c r="G692" s="48"/>
      <c r="H692" s="48"/>
      <c r="I692" s="48"/>
    </row>
    <row r="693" spans="1:9">
      <c r="A693">
        <v>692</v>
      </c>
      <c r="B693" s="48">
        <v>96726</v>
      </c>
      <c r="C693" s="50"/>
      <c r="D693">
        <v>692</v>
      </c>
      <c r="E693" s="50" t="e">
        <f t="shared" ca="1" si="11"/>
        <v>#NUM!</v>
      </c>
      <c r="F693" s="51"/>
      <c r="G693" s="48"/>
      <c r="H693" s="48"/>
      <c r="I693" s="48"/>
    </row>
    <row r="694" spans="1:9">
      <c r="A694">
        <v>693</v>
      </c>
      <c r="B694" s="48">
        <v>475146</v>
      </c>
      <c r="C694" s="50"/>
      <c r="D694">
        <v>693</v>
      </c>
      <c r="E694" s="50" t="e">
        <f t="shared" ca="1" si="11"/>
        <v>#NUM!</v>
      </c>
      <c r="F694" s="51"/>
      <c r="G694" s="48"/>
      <c r="H694" s="48"/>
      <c r="I694" s="48"/>
    </row>
    <row r="695" spans="1:9">
      <c r="A695">
        <v>694</v>
      </c>
      <c r="B695" s="48">
        <v>644255</v>
      </c>
      <c r="C695" s="50"/>
      <c r="D695">
        <v>694</v>
      </c>
      <c r="E695" s="50" t="e">
        <f t="shared" ca="1" si="11"/>
        <v>#NUM!</v>
      </c>
      <c r="F695" s="51"/>
      <c r="G695" s="48"/>
      <c r="H695" s="48"/>
      <c r="I695" s="48"/>
    </row>
    <row r="696" spans="1:9">
      <c r="A696">
        <v>695</v>
      </c>
      <c r="B696" s="48">
        <v>593411</v>
      </c>
      <c r="C696" s="50"/>
      <c r="D696">
        <v>695</v>
      </c>
      <c r="E696" s="50" t="e">
        <f t="shared" ca="1" si="11"/>
        <v>#NUM!</v>
      </c>
      <c r="F696" s="51"/>
      <c r="G696" s="48"/>
      <c r="H696" s="48"/>
      <c r="I696" s="48"/>
    </row>
    <row r="697" spans="1:9">
      <c r="A697">
        <v>696</v>
      </c>
      <c r="B697" s="48">
        <v>619910</v>
      </c>
      <c r="C697" s="50"/>
      <c r="D697">
        <v>696</v>
      </c>
      <c r="E697" s="50" t="e">
        <f t="shared" ca="1" si="11"/>
        <v>#NUM!</v>
      </c>
      <c r="F697" s="51"/>
      <c r="G697" s="48"/>
      <c r="H697" s="48"/>
      <c r="I697" s="48"/>
    </row>
    <row r="698" spans="1:9">
      <c r="A698">
        <v>697</v>
      </c>
      <c r="B698" s="48">
        <v>146738</v>
      </c>
      <c r="C698" s="50"/>
      <c r="D698">
        <v>697</v>
      </c>
      <c r="E698" s="50" t="e">
        <f t="shared" ca="1" si="11"/>
        <v>#NUM!</v>
      </c>
      <c r="F698" s="51"/>
      <c r="G698" s="48"/>
      <c r="H698" s="48"/>
      <c r="I698" s="48"/>
    </row>
    <row r="699" spans="1:9">
      <c r="A699">
        <v>698</v>
      </c>
      <c r="B699" s="48">
        <v>37032</v>
      </c>
      <c r="C699" s="50"/>
      <c r="D699">
        <v>698</v>
      </c>
      <c r="E699" s="50" t="e">
        <f t="shared" ca="1" si="11"/>
        <v>#NUM!</v>
      </c>
      <c r="F699" s="51"/>
      <c r="G699" s="48"/>
      <c r="H699" s="48"/>
      <c r="I699" s="48"/>
    </row>
    <row r="700" spans="1:9">
      <c r="A700">
        <v>699</v>
      </c>
      <c r="B700" s="48">
        <v>840148</v>
      </c>
      <c r="C700" s="50"/>
      <c r="D700">
        <v>699</v>
      </c>
      <c r="E700" s="50" t="e">
        <f t="shared" ca="1" si="11"/>
        <v>#NUM!</v>
      </c>
      <c r="F700" s="51"/>
      <c r="G700" s="48"/>
      <c r="H700" s="48"/>
      <c r="I700" s="48"/>
    </row>
    <row r="701" spans="1:9">
      <c r="A701">
        <v>700</v>
      </c>
      <c r="B701" s="48">
        <v>258161</v>
      </c>
      <c r="C701" s="50"/>
      <c r="D701">
        <v>700</v>
      </c>
      <c r="E701" s="50" t="e">
        <f t="shared" ca="1" si="11"/>
        <v>#NUM!</v>
      </c>
      <c r="F701" s="51"/>
      <c r="G701" s="48"/>
      <c r="H701" s="48"/>
      <c r="I701" s="48"/>
    </row>
    <row r="702" spans="1:9">
      <c r="A702">
        <v>701</v>
      </c>
      <c r="B702" s="48">
        <v>797954</v>
      </c>
      <c r="C702" s="50"/>
      <c r="D702">
        <v>701</v>
      </c>
      <c r="E702" s="50" t="e">
        <f t="shared" ca="1" si="11"/>
        <v>#NUM!</v>
      </c>
      <c r="F702" s="51"/>
      <c r="G702" s="48"/>
      <c r="H702" s="48"/>
      <c r="I702" s="48"/>
    </row>
    <row r="703" spans="1:9">
      <c r="A703">
        <v>702</v>
      </c>
      <c r="B703" s="48">
        <v>620398</v>
      </c>
      <c r="C703" s="50"/>
      <c r="D703">
        <v>702</v>
      </c>
      <c r="E703" s="50" t="e">
        <f t="shared" ca="1" si="11"/>
        <v>#NUM!</v>
      </c>
      <c r="F703" s="51"/>
      <c r="G703" s="48"/>
      <c r="H703" s="48"/>
      <c r="I703" s="48"/>
    </row>
    <row r="704" spans="1:9">
      <c r="A704">
        <v>703</v>
      </c>
      <c r="B704" s="48">
        <v>993845</v>
      </c>
      <c r="C704" s="50"/>
      <c r="D704">
        <v>703</v>
      </c>
      <c r="E704" s="50" t="e">
        <f t="shared" ca="1" si="11"/>
        <v>#NUM!</v>
      </c>
      <c r="F704" s="51"/>
      <c r="G704" s="48"/>
      <c r="H704" s="48"/>
      <c r="I704" s="48"/>
    </row>
    <row r="705" spans="1:9">
      <c r="A705">
        <v>704</v>
      </c>
      <c r="B705" s="48">
        <v>141672</v>
      </c>
      <c r="C705" s="50"/>
      <c r="D705">
        <v>704</v>
      </c>
      <c r="E705" s="50" t="e">
        <f t="shared" ca="1" si="11"/>
        <v>#NUM!</v>
      </c>
      <c r="F705" s="51"/>
      <c r="G705" s="48"/>
      <c r="H705" s="48"/>
      <c r="I705" s="48"/>
    </row>
    <row r="706" spans="1:9">
      <c r="A706">
        <v>705</v>
      </c>
      <c r="B706" s="48">
        <v>336912</v>
      </c>
      <c r="C706" s="50"/>
      <c r="D706">
        <v>705</v>
      </c>
      <c r="E706" s="50" t="e">
        <f t="shared" ca="1" si="11"/>
        <v>#NUM!</v>
      </c>
      <c r="F706" s="51"/>
      <c r="G706" s="48"/>
      <c r="H706" s="48"/>
      <c r="I706" s="48"/>
    </row>
    <row r="707" spans="1:9">
      <c r="A707">
        <v>706</v>
      </c>
      <c r="B707" s="48">
        <v>91349</v>
      </c>
      <c r="C707" s="50"/>
      <c r="D707">
        <v>706</v>
      </c>
      <c r="E707" s="50" t="e">
        <f t="shared" ca="1" si="11"/>
        <v>#NUM!</v>
      </c>
      <c r="F707" s="51"/>
      <c r="G707" s="48"/>
      <c r="H707" s="48"/>
      <c r="I707" s="48"/>
    </row>
    <row r="708" spans="1:9">
      <c r="A708">
        <v>707</v>
      </c>
      <c r="B708" s="48">
        <v>774309</v>
      </c>
      <c r="C708" s="50"/>
      <c r="D708">
        <v>707</v>
      </c>
      <c r="E708" s="50" t="e">
        <f t="shared" ref="E708:E771" ca="1" si="12">E707+$I$4</f>
        <v>#NUM!</v>
      </c>
      <c r="F708" s="51"/>
      <c r="G708" s="48"/>
      <c r="H708" s="48"/>
      <c r="I708" s="48"/>
    </row>
    <row r="709" spans="1:9">
      <c r="A709">
        <v>708</v>
      </c>
      <c r="B709" s="48">
        <v>950390</v>
      </c>
      <c r="C709" s="50"/>
      <c r="D709">
        <v>708</v>
      </c>
      <c r="E709" s="50" t="e">
        <f t="shared" ca="1" si="12"/>
        <v>#NUM!</v>
      </c>
      <c r="F709" s="51"/>
      <c r="G709" s="48"/>
      <c r="H709" s="48"/>
      <c r="I709" s="48"/>
    </row>
    <row r="710" spans="1:9">
      <c r="A710">
        <v>709</v>
      </c>
      <c r="B710" s="48">
        <v>809460</v>
      </c>
      <c r="C710" s="50"/>
      <c r="D710">
        <v>709</v>
      </c>
      <c r="E710" s="50" t="e">
        <f t="shared" ca="1" si="12"/>
        <v>#NUM!</v>
      </c>
      <c r="F710" s="51"/>
      <c r="G710" s="48"/>
      <c r="H710" s="48"/>
      <c r="I710" s="48"/>
    </row>
    <row r="711" spans="1:9">
      <c r="A711">
        <v>710</v>
      </c>
      <c r="B711" s="48">
        <v>875165</v>
      </c>
      <c r="C711" s="50"/>
      <c r="D711">
        <v>710</v>
      </c>
      <c r="E711" s="50" t="e">
        <f t="shared" ca="1" si="12"/>
        <v>#NUM!</v>
      </c>
      <c r="F711" s="51"/>
      <c r="G711" s="48"/>
      <c r="H711" s="48"/>
      <c r="I711" s="48"/>
    </row>
    <row r="712" spans="1:9">
      <c r="A712">
        <v>711</v>
      </c>
      <c r="B712" s="48">
        <v>765186</v>
      </c>
      <c r="C712" s="50"/>
      <c r="D712">
        <v>711</v>
      </c>
      <c r="E712" s="50" t="e">
        <f t="shared" ca="1" si="12"/>
        <v>#NUM!</v>
      </c>
      <c r="F712" s="51"/>
      <c r="G712" s="48"/>
      <c r="H712" s="48"/>
      <c r="I712" s="48"/>
    </row>
    <row r="713" spans="1:9">
      <c r="A713">
        <v>712</v>
      </c>
      <c r="B713" s="48">
        <v>595188</v>
      </c>
      <c r="C713" s="50"/>
      <c r="D713">
        <v>712</v>
      </c>
      <c r="E713" s="50" t="e">
        <f t="shared" ca="1" si="12"/>
        <v>#NUM!</v>
      </c>
      <c r="F713" s="51"/>
      <c r="G713" s="48"/>
      <c r="H713" s="48"/>
      <c r="I713" s="48"/>
    </row>
    <row r="714" spans="1:9">
      <c r="A714">
        <v>713</v>
      </c>
      <c r="B714" s="48">
        <v>115609</v>
      </c>
      <c r="C714" s="50"/>
      <c r="D714">
        <v>713</v>
      </c>
      <c r="E714" s="50" t="e">
        <f t="shared" ca="1" si="12"/>
        <v>#NUM!</v>
      </c>
      <c r="F714" s="51"/>
      <c r="G714" s="48"/>
      <c r="H714" s="48"/>
      <c r="I714" s="48"/>
    </row>
    <row r="715" spans="1:9">
      <c r="A715">
        <v>714</v>
      </c>
      <c r="B715" s="48">
        <v>49272</v>
      </c>
      <c r="C715" s="50"/>
      <c r="D715">
        <v>714</v>
      </c>
      <c r="E715" s="50" t="e">
        <f t="shared" ca="1" si="12"/>
        <v>#NUM!</v>
      </c>
      <c r="F715" s="51"/>
      <c r="G715" s="48"/>
      <c r="H715" s="48"/>
      <c r="I715" s="48"/>
    </row>
    <row r="716" spans="1:9">
      <c r="A716">
        <v>715</v>
      </c>
      <c r="B716" s="48">
        <v>85292</v>
      </c>
      <c r="C716" s="50"/>
      <c r="D716">
        <v>715</v>
      </c>
      <c r="E716" s="50" t="e">
        <f t="shared" ca="1" si="12"/>
        <v>#NUM!</v>
      </c>
      <c r="F716" s="51"/>
      <c r="G716" s="48"/>
      <c r="H716" s="48"/>
      <c r="I716" s="48"/>
    </row>
    <row r="717" spans="1:9">
      <c r="A717">
        <v>716</v>
      </c>
      <c r="B717" s="48">
        <v>226803</v>
      </c>
      <c r="C717" s="50"/>
      <c r="D717">
        <v>716</v>
      </c>
      <c r="E717" s="50" t="e">
        <f t="shared" ca="1" si="12"/>
        <v>#NUM!</v>
      </c>
      <c r="F717" s="51"/>
      <c r="G717" s="48"/>
      <c r="H717" s="48"/>
      <c r="I717" s="48"/>
    </row>
    <row r="718" spans="1:9">
      <c r="A718">
        <v>717</v>
      </c>
      <c r="B718" s="48">
        <v>901132</v>
      </c>
      <c r="C718" s="50"/>
      <c r="D718">
        <v>717</v>
      </c>
      <c r="E718" s="50" t="e">
        <f t="shared" ca="1" si="12"/>
        <v>#NUM!</v>
      </c>
      <c r="F718" s="51"/>
      <c r="G718" s="48"/>
      <c r="H718" s="48"/>
      <c r="I718" s="48"/>
    </row>
    <row r="719" spans="1:9">
      <c r="A719">
        <v>718</v>
      </c>
      <c r="B719" s="48">
        <v>587421</v>
      </c>
      <c r="C719" s="50"/>
      <c r="D719">
        <v>718</v>
      </c>
      <c r="E719" s="50" t="e">
        <f t="shared" ca="1" si="12"/>
        <v>#NUM!</v>
      </c>
      <c r="F719" s="51"/>
      <c r="G719" s="48"/>
      <c r="H719" s="48"/>
      <c r="I719" s="48"/>
    </row>
    <row r="720" spans="1:9">
      <c r="A720">
        <v>719</v>
      </c>
      <c r="B720" s="48">
        <v>69459</v>
      </c>
      <c r="C720" s="50"/>
      <c r="D720">
        <v>719</v>
      </c>
      <c r="E720" s="50" t="e">
        <f t="shared" ca="1" si="12"/>
        <v>#NUM!</v>
      </c>
      <c r="F720" s="51"/>
      <c r="G720" s="48"/>
      <c r="H720" s="48"/>
      <c r="I720" s="48"/>
    </row>
    <row r="721" spans="1:9">
      <c r="A721">
        <v>720</v>
      </c>
      <c r="B721" s="48">
        <v>970659</v>
      </c>
      <c r="C721" s="50"/>
      <c r="D721">
        <v>720</v>
      </c>
      <c r="E721" s="50" t="e">
        <f t="shared" ca="1" si="12"/>
        <v>#NUM!</v>
      </c>
      <c r="F721" s="51"/>
      <c r="G721" s="48"/>
      <c r="H721" s="48"/>
      <c r="I721" s="48"/>
    </row>
    <row r="722" spans="1:9">
      <c r="A722">
        <v>721</v>
      </c>
      <c r="B722" s="48">
        <v>968149</v>
      </c>
      <c r="C722" s="50"/>
      <c r="D722">
        <v>721</v>
      </c>
      <c r="E722" s="50" t="e">
        <f t="shared" ca="1" si="12"/>
        <v>#NUM!</v>
      </c>
      <c r="F722" s="51"/>
      <c r="G722" s="48"/>
      <c r="H722" s="48"/>
      <c r="I722" s="48"/>
    </row>
    <row r="723" spans="1:9">
      <c r="A723">
        <v>722</v>
      </c>
      <c r="B723" s="48">
        <v>745528</v>
      </c>
      <c r="C723" s="50"/>
      <c r="D723">
        <v>722</v>
      </c>
      <c r="E723" s="50" t="e">
        <f t="shared" ca="1" si="12"/>
        <v>#NUM!</v>
      </c>
      <c r="F723" s="51"/>
      <c r="G723" s="48"/>
      <c r="H723" s="48"/>
      <c r="I723" s="48"/>
    </row>
    <row r="724" spans="1:9">
      <c r="A724">
        <v>723</v>
      </c>
      <c r="B724" s="48">
        <v>679977</v>
      </c>
      <c r="C724" s="50"/>
      <c r="D724">
        <v>723</v>
      </c>
      <c r="E724" s="50" t="e">
        <f t="shared" ca="1" si="12"/>
        <v>#NUM!</v>
      </c>
      <c r="F724" s="51"/>
      <c r="G724" s="48"/>
      <c r="H724" s="48"/>
      <c r="I724" s="48"/>
    </row>
    <row r="725" spans="1:9">
      <c r="A725">
        <v>724</v>
      </c>
      <c r="B725" s="48">
        <v>725371</v>
      </c>
      <c r="C725" s="50"/>
      <c r="D725">
        <v>724</v>
      </c>
      <c r="E725" s="50" t="e">
        <f t="shared" ca="1" si="12"/>
        <v>#NUM!</v>
      </c>
      <c r="F725" s="51"/>
      <c r="G725" s="48"/>
      <c r="H725" s="48"/>
      <c r="I725" s="48"/>
    </row>
    <row r="726" spans="1:9">
      <c r="A726">
        <v>725</v>
      </c>
      <c r="B726" s="48">
        <v>505014</v>
      </c>
      <c r="C726" s="50"/>
      <c r="D726">
        <v>725</v>
      </c>
      <c r="E726" s="50" t="e">
        <f t="shared" ca="1" si="12"/>
        <v>#NUM!</v>
      </c>
      <c r="F726" s="51"/>
      <c r="G726" s="48"/>
      <c r="H726" s="48"/>
      <c r="I726" s="48"/>
    </row>
    <row r="727" spans="1:9">
      <c r="A727">
        <v>726</v>
      </c>
      <c r="B727" s="48">
        <v>620164</v>
      </c>
      <c r="C727" s="50"/>
      <c r="D727">
        <v>726</v>
      </c>
      <c r="E727" s="50" t="e">
        <f t="shared" ca="1" si="12"/>
        <v>#NUM!</v>
      </c>
      <c r="F727" s="51"/>
      <c r="G727" s="48"/>
      <c r="H727" s="48"/>
      <c r="I727" s="48"/>
    </row>
    <row r="728" spans="1:9">
      <c r="A728">
        <v>727</v>
      </c>
      <c r="B728" s="48">
        <v>397699</v>
      </c>
      <c r="C728" s="50"/>
      <c r="D728">
        <v>727</v>
      </c>
      <c r="E728" s="50" t="e">
        <f t="shared" ca="1" si="12"/>
        <v>#NUM!</v>
      </c>
      <c r="F728" s="51"/>
      <c r="G728" s="48"/>
      <c r="H728" s="48"/>
      <c r="I728" s="48"/>
    </row>
    <row r="729" spans="1:9">
      <c r="A729">
        <v>728</v>
      </c>
      <c r="B729" s="48">
        <v>996570</v>
      </c>
      <c r="C729" s="50"/>
      <c r="D729">
        <v>728</v>
      </c>
      <c r="E729" s="50" t="e">
        <f t="shared" ca="1" si="12"/>
        <v>#NUM!</v>
      </c>
      <c r="F729" s="51"/>
      <c r="G729" s="48"/>
      <c r="H729" s="48"/>
      <c r="I729" s="48"/>
    </row>
    <row r="730" spans="1:9">
      <c r="A730">
        <v>729</v>
      </c>
      <c r="B730" s="48">
        <v>998340</v>
      </c>
      <c r="C730" s="50"/>
      <c r="D730">
        <v>729</v>
      </c>
      <c r="E730" s="50" t="e">
        <f t="shared" ca="1" si="12"/>
        <v>#NUM!</v>
      </c>
      <c r="F730" s="51"/>
      <c r="G730" s="48"/>
      <c r="H730" s="48"/>
      <c r="I730" s="48"/>
    </row>
    <row r="731" spans="1:9">
      <c r="A731">
        <v>730</v>
      </c>
      <c r="B731" s="48">
        <v>56837</v>
      </c>
      <c r="C731" s="50"/>
      <c r="D731">
        <v>730</v>
      </c>
      <c r="E731" s="50" t="e">
        <f t="shared" ca="1" si="12"/>
        <v>#NUM!</v>
      </c>
      <c r="F731" s="51"/>
      <c r="G731" s="48"/>
      <c r="H731" s="48"/>
      <c r="I731" s="48"/>
    </row>
    <row r="732" spans="1:9">
      <c r="A732">
        <v>731</v>
      </c>
      <c r="B732" s="48">
        <v>291959</v>
      </c>
      <c r="C732" s="50"/>
      <c r="D732">
        <v>731</v>
      </c>
      <c r="E732" s="50" t="e">
        <f t="shared" ca="1" si="12"/>
        <v>#NUM!</v>
      </c>
      <c r="F732" s="51"/>
      <c r="G732" s="48"/>
      <c r="H732" s="48"/>
      <c r="I732" s="48"/>
    </row>
    <row r="733" spans="1:9">
      <c r="A733">
        <v>732</v>
      </c>
      <c r="B733" s="48">
        <v>156212</v>
      </c>
      <c r="C733" s="50"/>
      <c r="D733">
        <v>732</v>
      </c>
      <c r="E733" s="50" t="e">
        <f t="shared" ca="1" si="12"/>
        <v>#NUM!</v>
      </c>
      <c r="F733" s="51"/>
      <c r="G733" s="48"/>
      <c r="H733" s="48"/>
      <c r="I733" s="48"/>
    </row>
    <row r="734" spans="1:9">
      <c r="A734">
        <v>733</v>
      </c>
      <c r="B734" s="48">
        <v>847224</v>
      </c>
      <c r="C734" s="50"/>
      <c r="D734">
        <v>733</v>
      </c>
      <c r="E734" s="50" t="e">
        <f t="shared" ca="1" si="12"/>
        <v>#NUM!</v>
      </c>
      <c r="F734" s="51"/>
      <c r="G734" s="48"/>
      <c r="H734" s="48"/>
      <c r="I734" s="48"/>
    </row>
    <row r="735" spans="1:9">
      <c r="A735">
        <v>734</v>
      </c>
      <c r="B735" s="48">
        <v>79262</v>
      </c>
      <c r="C735" s="50"/>
      <c r="D735">
        <v>734</v>
      </c>
      <c r="E735" s="50" t="e">
        <f t="shared" ca="1" si="12"/>
        <v>#NUM!</v>
      </c>
      <c r="F735" s="51"/>
      <c r="G735" s="48"/>
      <c r="H735" s="48"/>
      <c r="I735" s="48"/>
    </row>
    <row r="736" spans="1:9">
      <c r="A736">
        <v>735</v>
      </c>
      <c r="B736" s="48">
        <v>381345</v>
      </c>
      <c r="C736" s="50"/>
      <c r="D736">
        <v>735</v>
      </c>
      <c r="E736" s="50" t="e">
        <f t="shared" ca="1" si="12"/>
        <v>#NUM!</v>
      </c>
      <c r="F736" s="51"/>
      <c r="G736" s="48"/>
      <c r="H736" s="48"/>
      <c r="I736" s="48"/>
    </row>
    <row r="737" spans="1:9">
      <c r="A737">
        <v>736</v>
      </c>
      <c r="B737" s="48">
        <v>529071</v>
      </c>
      <c r="C737" s="50"/>
      <c r="D737">
        <v>736</v>
      </c>
      <c r="E737" s="50" t="e">
        <f t="shared" ca="1" si="12"/>
        <v>#NUM!</v>
      </c>
      <c r="F737" s="51"/>
      <c r="G737" s="48"/>
      <c r="H737" s="48"/>
      <c r="I737" s="48"/>
    </row>
    <row r="738" spans="1:9">
      <c r="A738">
        <v>737</v>
      </c>
      <c r="B738" s="48">
        <v>144938</v>
      </c>
      <c r="C738" s="50"/>
      <c r="D738">
        <v>737</v>
      </c>
      <c r="E738" s="50" t="e">
        <f t="shared" ca="1" si="12"/>
        <v>#NUM!</v>
      </c>
      <c r="F738" s="51"/>
      <c r="G738" s="48"/>
      <c r="H738" s="48"/>
      <c r="I738" s="48"/>
    </row>
    <row r="739" spans="1:9">
      <c r="A739">
        <v>738</v>
      </c>
      <c r="B739" s="48">
        <v>937323</v>
      </c>
      <c r="C739" s="50"/>
      <c r="D739">
        <v>738</v>
      </c>
      <c r="E739" s="50" t="e">
        <f t="shared" ca="1" si="12"/>
        <v>#NUM!</v>
      </c>
      <c r="F739" s="51"/>
      <c r="G739" s="48"/>
      <c r="H739" s="48"/>
      <c r="I739" s="48"/>
    </row>
    <row r="740" spans="1:9">
      <c r="A740">
        <v>739</v>
      </c>
      <c r="B740" s="48">
        <v>609560</v>
      </c>
      <c r="C740" s="50"/>
      <c r="D740">
        <v>739</v>
      </c>
      <c r="E740" s="50" t="e">
        <f t="shared" ca="1" si="12"/>
        <v>#NUM!</v>
      </c>
      <c r="F740" s="51"/>
      <c r="G740" s="48"/>
      <c r="H740" s="48"/>
      <c r="I740" s="48"/>
    </row>
    <row r="741" spans="1:9">
      <c r="A741">
        <v>740</v>
      </c>
      <c r="B741" s="48">
        <v>961576</v>
      </c>
      <c r="C741" s="50"/>
      <c r="D741">
        <v>740</v>
      </c>
      <c r="E741" s="50" t="e">
        <f t="shared" ca="1" si="12"/>
        <v>#NUM!</v>
      </c>
      <c r="F741" s="51"/>
      <c r="G741" s="48"/>
      <c r="H741" s="48"/>
      <c r="I741" s="48"/>
    </row>
    <row r="742" spans="1:9">
      <c r="A742">
        <v>741</v>
      </c>
      <c r="B742" s="48">
        <v>291670</v>
      </c>
      <c r="C742" s="50"/>
      <c r="D742">
        <v>741</v>
      </c>
      <c r="E742" s="50" t="e">
        <f t="shared" ca="1" si="12"/>
        <v>#NUM!</v>
      </c>
      <c r="F742" s="51"/>
      <c r="G742" s="48"/>
      <c r="H742" s="48"/>
      <c r="I742" s="48"/>
    </row>
    <row r="743" spans="1:9">
      <c r="A743">
        <v>742</v>
      </c>
      <c r="B743" s="48">
        <v>489305</v>
      </c>
      <c r="C743" s="50"/>
      <c r="D743">
        <v>742</v>
      </c>
      <c r="E743" s="50" t="e">
        <f t="shared" ca="1" si="12"/>
        <v>#NUM!</v>
      </c>
      <c r="F743" s="51"/>
      <c r="G743" s="48"/>
      <c r="H743" s="48"/>
      <c r="I743" s="48"/>
    </row>
    <row r="744" spans="1:9">
      <c r="A744">
        <v>743</v>
      </c>
      <c r="B744" s="48">
        <v>462688</v>
      </c>
      <c r="C744" s="50"/>
      <c r="D744">
        <v>743</v>
      </c>
      <c r="E744" s="50" t="e">
        <f t="shared" ca="1" si="12"/>
        <v>#NUM!</v>
      </c>
      <c r="F744" s="51"/>
      <c r="G744" s="48"/>
      <c r="H744" s="48"/>
      <c r="I744" s="48"/>
    </row>
    <row r="745" spans="1:9">
      <c r="A745">
        <v>744</v>
      </c>
      <c r="B745" s="48">
        <v>269150</v>
      </c>
      <c r="C745" s="50"/>
      <c r="D745">
        <v>744</v>
      </c>
      <c r="E745" s="50" t="e">
        <f t="shared" ca="1" si="12"/>
        <v>#NUM!</v>
      </c>
      <c r="F745" s="51"/>
      <c r="G745" s="48"/>
      <c r="H745" s="48"/>
      <c r="I745" s="48"/>
    </row>
    <row r="746" spans="1:9">
      <c r="A746">
        <v>745</v>
      </c>
      <c r="B746" s="48">
        <v>398055</v>
      </c>
      <c r="C746" s="50"/>
      <c r="D746">
        <v>745</v>
      </c>
      <c r="E746" s="50" t="e">
        <f t="shared" ca="1" si="12"/>
        <v>#NUM!</v>
      </c>
      <c r="F746" s="51"/>
      <c r="G746" s="48"/>
      <c r="H746" s="48"/>
      <c r="I746" s="48"/>
    </row>
    <row r="747" spans="1:9">
      <c r="A747">
        <v>746</v>
      </c>
      <c r="B747" s="48">
        <v>489844</v>
      </c>
      <c r="C747" s="50"/>
      <c r="D747">
        <v>746</v>
      </c>
      <c r="E747" s="50" t="e">
        <f t="shared" ca="1" si="12"/>
        <v>#NUM!</v>
      </c>
      <c r="F747" s="51"/>
      <c r="G747" s="48"/>
      <c r="H747" s="48"/>
      <c r="I747" s="48"/>
    </row>
    <row r="748" spans="1:9">
      <c r="A748">
        <v>747</v>
      </c>
      <c r="B748" s="48">
        <v>207314</v>
      </c>
      <c r="C748" s="50"/>
      <c r="D748">
        <v>747</v>
      </c>
      <c r="E748" s="50" t="e">
        <f t="shared" ca="1" si="12"/>
        <v>#NUM!</v>
      </c>
      <c r="F748" s="51"/>
      <c r="G748" s="48"/>
      <c r="H748" s="48"/>
      <c r="I748" s="48"/>
    </row>
    <row r="749" spans="1:9">
      <c r="A749">
        <v>748</v>
      </c>
      <c r="B749" s="48">
        <v>397983</v>
      </c>
      <c r="C749" s="50"/>
      <c r="D749">
        <v>748</v>
      </c>
      <c r="E749" s="50" t="e">
        <f t="shared" ca="1" si="12"/>
        <v>#NUM!</v>
      </c>
      <c r="F749" s="51"/>
      <c r="G749" s="48"/>
      <c r="H749" s="48"/>
      <c r="I749" s="48"/>
    </row>
    <row r="750" spans="1:9">
      <c r="A750">
        <v>749</v>
      </c>
      <c r="B750" s="48">
        <v>231211</v>
      </c>
      <c r="C750" s="50"/>
      <c r="D750">
        <v>749</v>
      </c>
      <c r="E750" s="50" t="e">
        <f t="shared" ca="1" si="12"/>
        <v>#NUM!</v>
      </c>
      <c r="F750" s="51"/>
      <c r="G750" s="48"/>
      <c r="H750" s="48"/>
      <c r="I750" s="48"/>
    </row>
    <row r="751" spans="1:9">
      <c r="A751">
        <v>750</v>
      </c>
      <c r="B751" s="48">
        <v>491783</v>
      </c>
      <c r="C751" s="50"/>
      <c r="D751">
        <v>750</v>
      </c>
      <c r="E751" s="50" t="e">
        <f t="shared" ca="1" si="12"/>
        <v>#NUM!</v>
      </c>
      <c r="F751" s="51"/>
      <c r="G751" s="48"/>
      <c r="H751" s="48"/>
      <c r="I751" s="48"/>
    </row>
    <row r="752" spans="1:9">
      <c r="A752">
        <v>751</v>
      </c>
      <c r="B752" s="48">
        <v>955251</v>
      </c>
      <c r="C752" s="50"/>
      <c r="D752">
        <v>751</v>
      </c>
      <c r="E752" s="50" t="e">
        <f t="shared" ca="1" si="12"/>
        <v>#NUM!</v>
      </c>
      <c r="F752" s="51"/>
      <c r="G752" s="48"/>
      <c r="H752" s="48"/>
      <c r="I752" s="48"/>
    </row>
    <row r="753" spans="1:9">
      <c r="A753">
        <v>752</v>
      </c>
      <c r="B753" s="48">
        <v>491051</v>
      </c>
      <c r="C753" s="50"/>
      <c r="D753">
        <v>752</v>
      </c>
      <c r="E753" s="50" t="e">
        <f t="shared" ca="1" si="12"/>
        <v>#NUM!</v>
      </c>
      <c r="F753" s="51"/>
      <c r="G753" s="48"/>
      <c r="H753" s="48"/>
      <c r="I753" s="48"/>
    </row>
    <row r="754" spans="1:9">
      <c r="A754">
        <v>753</v>
      </c>
      <c r="B754" s="48">
        <v>436729</v>
      </c>
      <c r="C754" s="50"/>
      <c r="D754">
        <v>753</v>
      </c>
      <c r="E754" s="50" t="e">
        <f t="shared" ca="1" si="12"/>
        <v>#NUM!</v>
      </c>
      <c r="F754" s="51"/>
      <c r="G754" s="48"/>
      <c r="H754" s="48"/>
      <c r="I754" s="48"/>
    </row>
    <row r="755" spans="1:9">
      <c r="A755">
        <v>754</v>
      </c>
      <c r="B755" s="48">
        <v>825401</v>
      </c>
      <c r="C755" s="50"/>
      <c r="D755">
        <v>754</v>
      </c>
      <c r="E755" s="50" t="e">
        <f t="shared" ca="1" si="12"/>
        <v>#NUM!</v>
      </c>
      <c r="F755" s="51"/>
      <c r="G755" s="48"/>
      <c r="H755" s="48"/>
      <c r="I755" s="48"/>
    </row>
    <row r="756" spans="1:9">
      <c r="A756">
        <v>755</v>
      </c>
      <c r="B756" s="48">
        <v>845392</v>
      </c>
      <c r="C756" s="50"/>
      <c r="D756">
        <v>755</v>
      </c>
      <c r="E756" s="50" t="e">
        <f t="shared" ca="1" si="12"/>
        <v>#NUM!</v>
      </c>
      <c r="F756" s="51"/>
      <c r="G756" s="48"/>
      <c r="H756" s="48"/>
      <c r="I756" s="48"/>
    </row>
    <row r="757" spans="1:9">
      <c r="A757">
        <v>756</v>
      </c>
      <c r="B757" s="48">
        <v>129706</v>
      </c>
      <c r="C757" s="50"/>
      <c r="D757">
        <v>756</v>
      </c>
      <c r="E757" s="50" t="e">
        <f t="shared" ca="1" si="12"/>
        <v>#NUM!</v>
      </c>
      <c r="F757" s="51"/>
      <c r="G757" s="48"/>
      <c r="H757" s="48"/>
      <c r="I757" s="48"/>
    </row>
    <row r="758" spans="1:9">
      <c r="A758">
        <v>757</v>
      </c>
      <c r="B758" s="48">
        <v>927377</v>
      </c>
      <c r="C758" s="50"/>
      <c r="D758">
        <v>757</v>
      </c>
      <c r="E758" s="50" t="e">
        <f t="shared" ca="1" si="12"/>
        <v>#NUM!</v>
      </c>
      <c r="F758" s="51"/>
      <c r="G758" s="48"/>
      <c r="H758" s="48"/>
      <c r="I758" s="48"/>
    </row>
    <row r="759" spans="1:9">
      <c r="A759">
        <v>758</v>
      </c>
      <c r="B759" s="48">
        <v>246403</v>
      </c>
      <c r="C759" s="50"/>
      <c r="D759">
        <v>758</v>
      </c>
      <c r="E759" s="50" t="e">
        <f t="shared" ca="1" si="12"/>
        <v>#NUM!</v>
      </c>
      <c r="F759" s="51"/>
      <c r="G759" s="48"/>
      <c r="H759" s="48"/>
      <c r="I759" s="48"/>
    </row>
    <row r="760" spans="1:9">
      <c r="A760">
        <v>759</v>
      </c>
      <c r="B760" s="48">
        <v>982092</v>
      </c>
      <c r="C760" s="50"/>
      <c r="D760">
        <v>759</v>
      </c>
      <c r="E760" s="50" t="e">
        <f t="shared" ca="1" si="12"/>
        <v>#NUM!</v>
      </c>
      <c r="F760" s="51"/>
      <c r="G760" s="48"/>
      <c r="H760" s="48"/>
      <c r="I760" s="48"/>
    </row>
    <row r="761" spans="1:9">
      <c r="A761">
        <v>760</v>
      </c>
      <c r="B761" s="48">
        <v>785450</v>
      </c>
      <c r="C761" s="50"/>
      <c r="D761">
        <v>760</v>
      </c>
      <c r="E761" s="50" t="e">
        <f t="shared" ca="1" si="12"/>
        <v>#NUM!</v>
      </c>
      <c r="F761" s="51"/>
      <c r="G761" s="48"/>
      <c r="H761" s="48"/>
      <c r="I761" s="48"/>
    </row>
    <row r="762" spans="1:9">
      <c r="A762">
        <v>761</v>
      </c>
      <c r="B762" s="48">
        <v>59371</v>
      </c>
      <c r="C762" s="50"/>
      <c r="D762">
        <v>761</v>
      </c>
      <c r="E762" s="50" t="e">
        <f t="shared" ca="1" si="12"/>
        <v>#NUM!</v>
      </c>
      <c r="F762" s="51"/>
      <c r="G762" s="48"/>
      <c r="H762" s="48"/>
      <c r="I762" s="48"/>
    </row>
    <row r="763" spans="1:9">
      <c r="A763">
        <v>762</v>
      </c>
      <c r="B763" s="48">
        <v>283870</v>
      </c>
      <c r="C763" s="50"/>
      <c r="D763">
        <v>762</v>
      </c>
      <c r="E763" s="50" t="e">
        <f t="shared" ca="1" si="12"/>
        <v>#NUM!</v>
      </c>
      <c r="F763" s="51"/>
      <c r="G763" s="48"/>
      <c r="H763" s="48"/>
      <c r="I763" s="48"/>
    </row>
    <row r="764" spans="1:9">
      <c r="A764">
        <v>763</v>
      </c>
      <c r="B764" s="48">
        <v>916960</v>
      </c>
      <c r="C764" s="50"/>
      <c r="D764">
        <v>763</v>
      </c>
      <c r="E764" s="50" t="e">
        <f t="shared" ca="1" si="12"/>
        <v>#NUM!</v>
      </c>
      <c r="F764" s="51"/>
      <c r="G764" s="48"/>
      <c r="H764" s="48"/>
      <c r="I764" s="48"/>
    </row>
    <row r="765" spans="1:9">
      <c r="A765">
        <v>764</v>
      </c>
      <c r="B765" s="48">
        <v>582219</v>
      </c>
      <c r="C765" s="50"/>
      <c r="D765">
        <v>764</v>
      </c>
      <c r="E765" s="50" t="e">
        <f t="shared" ca="1" si="12"/>
        <v>#NUM!</v>
      </c>
      <c r="F765" s="51"/>
      <c r="G765" s="48"/>
      <c r="H765" s="48"/>
      <c r="I765" s="48"/>
    </row>
    <row r="766" spans="1:9">
      <c r="A766">
        <v>765</v>
      </c>
      <c r="B766" s="48">
        <v>333830</v>
      </c>
      <c r="C766" s="50"/>
      <c r="D766">
        <v>765</v>
      </c>
      <c r="E766" s="50" t="e">
        <f t="shared" ca="1" si="12"/>
        <v>#NUM!</v>
      </c>
      <c r="F766" s="51"/>
      <c r="G766" s="48"/>
      <c r="H766" s="48"/>
      <c r="I766" s="48"/>
    </row>
    <row r="767" spans="1:9">
      <c r="A767">
        <v>766</v>
      </c>
      <c r="B767" s="48">
        <v>474534</v>
      </c>
      <c r="C767" s="50"/>
      <c r="D767">
        <v>766</v>
      </c>
      <c r="E767" s="50" t="e">
        <f t="shared" ca="1" si="12"/>
        <v>#NUM!</v>
      </c>
      <c r="F767" s="51"/>
      <c r="G767" s="48"/>
      <c r="H767" s="48"/>
      <c r="I767" s="48"/>
    </row>
    <row r="768" spans="1:9">
      <c r="A768">
        <v>767</v>
      </c>
      <c r="B768" s="48">
        <v>40892</v>
      </c>
      <c r="C768" s="50"/>
      <c r="D768">
        <v>767</v>
      </c>
      <c r="E768" s="50" t="e">
        <f t="shared" ca="1" si="12"/>
        <v>#NUM!</v>
      </c>
      <c r="F768" s="51"/>
      <c r="G768" s="48"/>
      <c r="H768" s="48"/>
      <c r="I768" s="48"/>
    </row>
    <row r="769" spans="1:9">
      <c r="A769">
        <v>768</v>
      </c>
      <c r="B769" s="48">
        <v>311730</v>
      </c>
      <c r="C769" s="50"/>
      <c r="D769">
        <v>768</v>
      </c>
      <c r="E769" s="50" t="e">
        <f t="shared" ca="1" si="12"/>
        <v>#NUM!</v>
      </c>
      <c r="F769" s="51"/>
      <c r="G769" s="48"/>
      <c r="H769" s="48"/>
      <c r="I769" s="48"/>
    </row>
    <row r="770" spans="1:9">
      <c r="A770">
        <v>769</v>
      </c>
      <c r="B770" s="48">
        <v>321181</v>
      </c>
      <c r="C770" s="50"/>
      <c r="D770">
        <v>769</v>
      </c>
      <c r="E770" s="50" t="e">
        <f t="shared" ca="1" si="12"/>
        <v>#NUM!</v>
      </c>
      <c r="F770" s="51"/>
      <c r="G770" s="48"/>
      <c r="H770" s="48"/>
      <c r="I770" s="48"/>
    </row>
    <row r="771" spans="1:9">
      <c r="A771">
        <v>770</v>
      </c>
      <c r="B771" s="48">
        <v>287521</v>
      </c>
      <c r="C771" s="50"/>
      <c r="D771">
        <v>770</v>
      </c>
      <c r="E771" s="50" t="e">
        <f t="shared" ca="1" si="12"/>
        <v>#NUM!</v>
      </c>
      <c r="F771" s="51"/>
      <c r="G771" s="48"/>
      <c r="H771" s="48"/>
      <c r="I771" s="48"/>
    </row>
    <row r="772" spans="1:9">
      <c r="A772">
        <v>771</v>
      </c>
      <c r="B772" s="48">
        <v>919673</v>
      </c>
      <c r="C772" s="50"/>
      <c r="D772">
        <v>771</v>
      </c>
      <c r="E772" s="50" t="e">
        <f t="shared" ref="E772:E835" ca="1" si="13">E771+$I$4</f>
        <v>#NUM!</v>
      </c>
      <c r="F772" s="51"/>
      <c r="G772" s="48"/>
      <c r="H772" s="48"/>
      <c r="I772" s="48"/>
    </row>
    <row r="773" spans="1:9">
      <c r="A773">
        <v>772</v>
      </c>
      <c r="B773" s="48">
        <v>892052</v>
      </c>
      <c r="C773" s="50"/>
      <c r="D773">
        <v>772</v>
      </c>
      <c r="E773" s="50" t="e">
        <f t="shared" ca="1" si="13"/>
        <v>#NUM!</v>
      </c>
      <c r="F773" s="51"/>
      <c r="G773" s="48"/>
      <c r="H773" s="48"/>
      <c r="I773" s="48"/>
    </row>
    <row r="774" spans="1:9">
      <c r="A774">
        <v>773</v>
      </c>
      <c r="B774" s="48">
        <v>691532</v>
      </c>
      <c r="C774" s="50"/>
      <c r="D774">
        <v>773</v>
      </c>
      <c r="E774" s="50" t="e">
        <f t="shared" ca="1" si="13"/>
        <v>#NUM!</v>
      </c>
      <c r="F774" s="51"/>
      <c r="G774" s="48"/>
      <c r="H774" s="48"/>
      <c r="I774" s="48"/>
    </row>
    <row r="775" spans="1:9">
      <c r="A775">
        <v>774</v>
      </c>
      <c r="B775" s="48">
        <v>702152</v>
      </c>
      <c r="C775" s="50"/>
      <c r="D775">
        <v>774</v>
      </c>
      <c r="E775" s="50" t="e">
        <f t="shared" ca="1" si="13"/>
        <v>#NUM!</v>
      </c>
      <c r="F775" s="51"/>
      <c r="G775" s="48"/>
      <c r="H775" s="48"/>
      <c r="I775" s="48"/>
    </row>
    <row r="776" spans="1:9">
      <c r="A776">
        <v>775</v>
      </c>
      <c r="B776" s="48">
        <v>303657</v>
      </c>
      <c r="C776" s="50"/>
      <c r="D776">
        <v>775</v>
      </c>
      <c r="E776" s="50" t="e">
        <f t="shared" ca="1" si="13"/>
        <v>#NUM!</v>
      </c>
      <c r="F776" s="51"/>
      <c r="G776" s="48"/>
      <c r="H776" s="48"/>
      <c r="I776" s="48"/>
    </row>
    <row r="777" spans="1:9">
      <c r="A777">
        <v>776</v>
      </c>
      <c r="B777" s="48">
        <v>783100</v>
      </c>
      <c r="C777" s="50"/>
      <c r="D777">
        <v>776</v>
      </c>
      <c r="E777" s="50" t="e">
        <f t="shared" ca="1" si="13"/>
        <v>#NUM!</v>
      </c>
      <c r="F777" s="51"/>
      <c r="G777" s="48"/>
      <c r="H777" s="48"/>
      <c r="I777" s="48"/>
    </row>
    <row r="778" spans="1:9">
      <c r="A778">
        <v>777</v>
      </c>
      <c r="B778" s="48">
        <v>161907</v>
      </c>
      <c r="C778" s="50"/>
      <c r="D778">
        <v>777</v>
      </c>
      <c r="E778" s="50" t="e">
        <f t="shared" ca="1" si="13"/>
        <v>#NUM!</v>
      </c>
      <c r="F778" s="51"/>
      <c r="G778" s="48"/>
      <c r="H778" s="48"/>
      <c r="I778" s="48"/>
    </row>
    <row r="779" spans="1:9">
      <c r="A779">
        <v>778</v>
      </c>
      <c r="B779" s="48">
        <v>485076</v>
      </c>
      <c r="C779" s="50"/>
      <c r="D779">
        <v>778</v>
      </c>
      <c r="E779" s="50" t="e">
        <f t="shared" ca="1" si="13"/>
        <v>#NUM!</v>
      </c>
      <c r="F779" s="51"/>
      <c r="G779" s="48"/>
      <c r="H779" s="48"/>
      <c r="I779" s="48"/>
    </row>
    <row r="780" spans="1:9">
      <c r="A780">
        <v>779</v>
      </c>
      <c r="B780" s="48">
        <v>147371</v>
      </c>
      <c r="C780" s="50"/>
      <c r="D780">
        <v>779</v>
      </c>
      <c r="E780" s="50" t="e">
        <f t="shared" ca="1" si="13"/>
        <v>#NUM!</v>
      </c>
      <c r="F780" s="51"/>
      <c r="G780" s="48"/>
      <c r="H780" s="48"/>
      <c r="I780" s="48"/>
    </row>
    <row r="781" spans="1:9">
      <c r="A781">
        <v>780</v>
      </c>
      <c r="B781" s="48">
        <v>50949</v>
      </c>
      <c r="C781" s="50"/>
      <c r="D781">
        <v>780</v>
      </c>
      <c r="E781" s="50" t="e">
        <f t="shared" ca="1" si="13"/>
        <v>#NUM!</v>
      </c>
      <c r="F781" s="51"/>
      <c r="G781" s="48"/>
      <c r="H781" s="48"/>
      <c r="I781" s="48"/>
    </row>
    <row r="782" spans="1:9">
      <c r="A782">
        <v>781</v>
      </c>
      <c r="B782" s="48">
        <v>348821</v>
      </c>
      <c r="C782" s="50"/>
      <c r="D782">
        <v>781</v>
      </c>
      <c r="E782" s="50" t="e">
        <f t="shared" ca="1" si="13"/>
        <v>#NUM!</v>
      </c>
      <c r="F782" s="51"/>
      <c r="G782" s="48"/>
      <c r="H782" s="48"/>
      <c r="I782" s="48"/>
    </row>
    <row r="783" spans="1:9">
      <c r="A783">
        <v>782</v>
      </c>
      <c r="B783" s="48">
        <v>501163</v>
      </c>
      <c r="C783" s="50"/>
      <c r="D783">
        <v>782</v>
      </c>
      <c r="E783" s="50" t="e">
        <f t="shared" ca="1" si="13"/>
        <v>#NUM!</v>
      </c>
      <c r="F783" s="51"/>
      <c r="G783" s="48"/>
      <c r="H783" s="48"/>
      <c r="I783" s="48"/>
    </row>
    <row r="784" spans="1:9">
      <c r="A784">
        <v>783</v>
      </c>
      <c r="B784" s="48">
        <v>5836</v>
      </c>
      <c r="C784" s="50"/>
      <c r="D784">
        <v>783</v>
      </c>
      <c r="E784" s="50" t="e">
        <f t="shared" ca="1" si="13"/>
        <v>#NUM!</v>
      </c>
      <c r="F784" s="51"/>
      <c r="G784" s="48"/>
      <c r="H784" s="48"/>
      <c r="I784" s="48"/>
    </row>
    <row r="785" spans="1:9">
      <c r="A785">
        <v>784</v>
      </c>
      <c r="B785" s="48">
        <v>40230</v>
      </c>
      <c r="C785" s="50"/>
      <c r="D785">
        <v>784</v>
      </c>
      <c r="E785" s="50" t="e">
        <f t="shared" ca="1" si="13"/>
        <v>#NUM!</v>
      </c>
      <c r="F785" s="51"/>
      <c r="G785" s="48"/>
      <c r="H785" s="48"/>
      <c r="I785" s="48"/>
    </row>
    <row r="786" spans="1:9">
      <c r="A786">
        <v>785</v>
      </c>
      <c r="B786" s="48">
        <v>368714</v>
      </c>
      <c r="C786" s="50"/>
      <c r="D786">
        <v>785</v>
      </c>
      <c r="E786" s="50" t="e">
        <f t="shared" ca="1" si="13"/>
        <v>#NUM!</v>
      </c>
      <c r="F786" s="51"/>
      <c r="G786" s="48"/>
      <c r="H786" s="48"/>
      <c r="I786" s="48"/>
    </row>
    <row r="787" spans="1:9">
      <c r="A787">
        <v>786</v>
      </c>
      <c r="B787" s="48">
        <v>160764</v>
      </c>
      <c r="C787" s="50"/>
      <c r="D787">
        <v>786</v>
      </c>
      <c r="E787" s="50" t="e">
        <f t="shared" ca="1" si="13"/>
        <v>#NUM!</v>
      </c>
      <c r="F787" s="51"/>
      <c r="G787" s="48"/>
      <c r="H787" s="48"/>
      <c r="I787" s="48"/>
    </row>
    <row r="788" spans="1:9">
      <c r="A788">
        <v>787</v>
      </c>
      <c r="B788" s="48">
        <v>861340</v>
      </c>
      <c r="C788" s="50"/>
      <c r="D788">
        <v>787</v>
      </c>
      <c r="E788" s="50" t="e">
        <f t="shared" ca="1" si="13"/>
        <v>#NUM!</v>
      </c>
      <c r="F788" s="51"/>
      <c r="G788" s="48"/>
      <c r="H788" s="48"/>
      <c r="I788" s="48"/>
    </row>
    <row r="789" spans="1:9">
      <c r="A789">
        <v>788</v>
      </c>
      <c r="B789" s="48">
        <v>488378</v>
      </c>
      <c r="C789" s="50"/>
      <c r="D789">
        <v>788</v>
      </c>
      <c r="E789" s="50" t="e">
        <f t="shared" ca="1" si="13"/>
        <v>#NUM!</v>
      </c>
      <c r="F789" s="51"/>
      <c r="G789" s="48"/>
      <c r="H789" s="48"/>
      <c r="I789" s="48"/>
    </row>
    <row r="790" spans="1:9">
      <c r="A790">
        <v>789</v>
      </c>
      <c r="B790" s="48">
        <v>822330</v>
      </c>
      <c r="C790" s="50"/>
      <c r="D790">
        <v>789</v>
      </c>
      <c r="E790" s="50" t="e">
        <f t="shared" ca="1" si="13"/>
        <v>#NUM!</v>
      </c>
      <c r="F790" s="51"/>
      <c r="G790" s="48"/>
      <c r="H790" s="48"/>
      <c r="I790" s="48"/>
    </row>
    <row r="791" spans="1:9">
      <c r="A791">
        <v>790</v>
      </c>
      <c r="B791" s="48">
        <v>580622</v>
      </c>
      <c r="C791" s="50"/>
      <c r="D791">
        <v>790</v>
      </c>
      <c r="E791" s="50" t="e">
        <f t="shared" ca="1" si="13"/>
        <v>#NUM!</v>
      </c>
      <c r="F791" s="51"/>
      <c r="G791" s="48"/>
      <c r="H791" s="48"/>
      <c r="I791" s="48"/>
    </row>
    <row r="792" spans="1:9">
      <c r="A792">
        <v>791</v>
      </c>
      <c r="B792" s="48">
        <v>569232</v>
      </c>
      <c r="C792" s="50"/>
      <c r="D792">
        <v>791</v>
      </c>
      <c r="E792" s="50" t="e">
        <f t="shared" ca="1" si="13"/>
        <v>#NUM!</v>
      </c>
      <c r="F792" s="51"/>
      <c r="G792" s="48"/>
      <c r="H792" s="48"/>
      <c r="I792" s="48"/>
    </row>
    <row r="793" spans="1:9">
      <c r="A793">
        <v>792</v>
      </c>
      <c r="B793" s="48">
        <v>546410</v>
      </c>
      <c r="C793" s="50"/>
      <c r="D793">
        <v>792</v>
      </c>
      <c r="E793" s="50" t="e">
        <f t="shared" ca="1" si="13"/>
        <v>#NUM!</v>
      </c>
      <c r="F793" s="51"/>
      <c r="G793" s="48"/>
      <c r="H793" s="48"/>
      <c r="I793" s="48"/>
    </row>
    <row r="794" spans="1:9">
      <c r="A794">
        <v>793</v>
      </c>
      <c r="B794" s="48">
        <v>748688</v>
      </c>
      <c r="C794" s="50"/>
      <c r="D794">
        <v>793</v>
      </c>
      <c r="E794" s="50" t="e">
        <f t="shared" ca="1" si="13"/>
        <v>#NUM!</v>
      </c>
      <c r="F794" s="51"/>
      <c r="G794" s="48"/>
      <c r="H794" s="48"/>
      <c r="I794" s="48"/>
    </row>
    <row r="795" spans="1:9">
      <c r="A795">
        <v>794</v>
      </c>
      <c r="B795" s="48">
        <v>739434</v>
      </c>
      <c r="C795" s="50"/>
      <c r="D795">
        <v>794</v>
      </c>
      <c r="E795" s="50" t="e">
        <f t="shared" ca="1" si="13"/>
        <v>#NUM!</v>
      </c>
      <c r="F795" s="51"/>
      <c r="G795" s="48"/>
      <c r="H795" s="48"/>
      <c r="I795" s="48"/>
    </row>
    <row r="796" spans="1:9">
      <c r="A796">
        <v>795</v>
      </c>
      <c r="B796" s="48">
        <v>106984</v>
      </c>
      <c r="C796" s="50"/>
      <c r="D796">
        <v>795</v>
      </c>
      <c r="E796" s="50" t="e">
        <f t="shared" ca="1" si="13"/>
        <v>#NUM!</v>
      </c>
      <c r="F796" s="51"/>
      <c r="G796" s="48"/>
      <c r="H796" s="48"/>
      <c r="I796" s="48"/>
    </row>
    <row r="797" spans="1:9">
      <c r="A797">
        <v>796</v>
      </c>
      <c r="B797" s="48">
        <v>63491</v>
      </c>
      <c r="C797" s="50"/>
      <c r="D797">
        <v>796</v>
      </c>
      <c r="E797" s="50" t="e">
        <f t="shared" ca="1" si="13"/>
        <v>#NUM!</v>
      </c>
      <c r="F797" s="51"/>
      <c r="G797" s="48"/>
      <c r="H797" s="48"/>
      <c r="I797" s="48"/>
    </row>
    <row r="798" spans="1:9">
      <c r="A798">
        <v>797</v>
      </c>
      <c r="B798" s="48">
        <v>775285</v>
      </c>
      <c r="C798" s="50"/>
      <c r="D798">
        <v>797</v>
      </c>
      <c r="E798" s="50" t="e">
        <f t="shared" ca="1" si="13"/>
        <v>#NUM!</v>
      </c>
      <c r="F798" s="51"/>
      <c r="G798" s="48"/>
      <c r="H798" s="48"/>
      <c r="I798" s="48"/>
    </row>
    <row r="799" spans="1:9">
      <c r="A799">
        <v>798</v>
      </c>
      <c r="B799" s="48">
        <v>743640</v>
      </c>
      <c r="C799" s="50"/>
      <c r="D799">
        <v>798</v>
      </c>
      <c r="E799" s="50" t="e">
        <f t="shared" ca="1" si="13"/>
        <v>#NUM!</v>
      </c>
      <c r="F799" s="51"/>
      <c r="G799" s="48"/>
      <c r="H799" s="48"/>
      <c r="I799" s="48"/>
    </row>
    <row r="800" spans="1:9">
      <c r="A800">
        <v>799</v>
      </c>
      <c r="B800" s="48">
        <v>59362</v>
      </c>
      <c r="C800" s="50"/>
      <c r="D800">
        <v>799</v>
      </c>
      <c r="E800" s="50" t="e">
        <f t="shared" ca="1" si="13"/>
        <v>#NUM!</v>
      </c>
      <c r="F800" s="51"/>
      <c r="G800" s="48"/>
      <c r="H800" s="48"/>
      <c r="I800" s="48"/>
    </row>
    <row r="801" spans="1:9">
      <c r="A801">
        <v>800</v>
      </c>
      <c r="B801" s="48">
        <v>299368</v>
      </c>
      <c r="C801" s="50"/>
      <c r="D801">
        <v>800</v>
      </c>
      <c r="E801" s="50" t="e">
        <f t="shared" ca="1" si="13"/>
        <v>#NUM!</v>
      </c>
      <c r="F801" s="51"/>
      <c r="G801" s="48"/>
      <c r="H801" s="48"/>
      <c r="I801" s="48"/>
    </row>
    <row r="802" spans="1:9">
      <c r="A802">
        <v>801</v>
      </c>
      <c r="B802" s="48">
        <v>910818</v>
      </c>
      <c r="C802" s="50"/>
      <c r="D802">
        <v>801</v>
      </c>
      <c r="E802" s="50" t="e">
        <f t="shared" ca="1" si="13"/>
        <v>#NUM!</v>
      </c>
      <c r="F802" s="51"/>
      <c r="G802" s="48"/>
      <c r="H802" s="48"/>
      <c r="I802" s="48"/>
    </row>
    <row r="803" spans="1:9">
      <c r="A803">
        <v>802</v>
      </c>
      <c r="B803" s="48">
        <v>696034</v>
      </c>
      <c r="C803" s="50"/>
      <c r="D803">
        <v>802</v>
      </c>
      <c r="E803" s="50" t="e">
        <f t="shared" ca="1" si="13"/>
        <v>#NUM!</v>
      </c>
      <c r="F803" s="51"/>
      <c r="G803" s="48"/>
      <c r="H803" s="48"/>
      <c r="I803" s="48"/>
    </row>
    <row r="804" spans="1:9">
      <c r="A804">
        <v>803</v>
      </c>
      <c r="B804" s="48">
        <v>587897</v>
      </c>
      <c r="C804" s="50"/>
      <c r="D804">
        <v>803</v>
      </c>
      <c r="E804" s="50" t="e">
        <f t="shared" ca="1" si="13"/>
        <v>#NUM!</v>
      </c>
      <c r="F804" s="51"/>
      <c r="G804" s="48"/>
      <c r="H804" s="48"/>
      <c r="I804" s="48"/>
    </row>
    <row r="805" spans="1:9">
      <c r="A805">
        <v>804</v>
      </c>
      <c r="B805" s="48">
        <v>95591</v>
      </c>
      <c r="C805" s="50"/>
      <c r="D805">
        <v>804</v>
      </c>
      <c r="E805" s="50" t="e">
        <f t="shared" ca="1" si="13"/>
        <v>#NUM!</v>
      </c>
      <c r="F805" s="51"/>
      <c r="G805" s="48"/>
      <c r="H805" s="48"/>
      <c r="I805" s="48"/>
    </row>
    <row r="806" spans="1:9">
      <c r="A806">
        <v>805</v>
      </c>
      <c r="B806" s="48">
        <v>297565</v>
      </c>
      <c r="C806" s="50"/>
      <c r="D806">
        <v>805</v>
      </c>
      <c r="E806" s="50" t="e">
        <f t="shared" ca="1" si="13"/>
        <v>#NUM!</v>
      </c>
      <c r="F806" s="51"/>
      <c r="G806" s="48"/>
      <c r="H806" s="48"/>
      <c r="I806" s="48"/>
    </row>
    <row r="807" spans="1:9">
      <c r="A807">
        <v>806</v>
      </c>
      <c r="B807" s="48">
        <v>515259</v>
      </c>
      <c r="C807" s="50"/>
      <c r="D807">
        <v>806</v>
      </c>
      <c r="E807" s="50" t="e">
        <f t="shared" ca="1" si="13"/>
        <v>#NUM!</v>
      </c>
      <c r="F807" s="51"/>
      <c r="G807" s="48"/>
      <c r="H807" s="48"/>
      <c r="I807" s="48"/>
    </row>
    <row r="808" spans="1:9">
      <c r="A808">
        <v>807</v>
      </c>
      <c r="B808" s="48">
        <v>75721</v>
      </c>
      <c r="C808" s="50"/>
      <c r="D808">
        <v>807</v>
      </c>
      <c r="E808" s="50" t="e">
        <f t="shared" ca="1" si="13"/>
        <v>#NUM!</v>
      </c>
      <c r="F808" s="51"/>
      <c r="G808" s="48"/>
      <c r="H808" s="48"/>
      <c r="I808" s="48"/>
    </row>
    <row r="809" spans="1:9">
      <c r="A809">
        <v>808</v>
      </c>
      <c r="B809" s="48">
        <v>434290</v>
      </c>
      <c r="C809" s="50"/>
      <c r="D809">
        <v>808</v>
      </c>
      <c r="E809" s="50" t="e">
        <f t="shared" ca="1" si="13"/>
        <v>#NUM!</v>
      </c>
      <c r="F809" s="51"/>
      <c r="G809" s="48"/>
      <c r="H809" s="48"/>
      <c r="I809" s="48"/>
    </row>
    <row r="810" spans="1:9">
      <c r="A810">
        <v>809</v>
      </c>
      <c r="B810" s="48">
        <v>404068</v>
      </c>
      <c r="C810" s="50"/>
      <c r="D810">
        <v>809</v>
      </c>
      <c r="E810" s="50" t="e">
        <f t="shared" ca="1" si="13"/>
        <v>#NUM!</v>
      </c>
      <c r="F810" s="51"/>
      <c r="G810" s="48"/>
      <c r="H810" s="48"/>
      <c r="I810" s="48"/>
    </row>
    <row r="811" spans="1:9">
      <c r="A811">
        <v>810</v>
      </c>
      <c r="B811" s="48">
        <v>830719</v>
      </c>
      <c r="C811" s="50"/>
      <c r="D811">
        <v>810</v>
      </c>
      <c r="E811" s="50" t="e">
        <f t="shared" ca="1" si="13"/>
        <v>#NUM!</v>
      </c>
      <c r="F811" s="51"/>
      <c r="G811" s="48"/>
      <c r="H811" s="48"/>
      <c r="I811" s="48"/>
    </row>
    <row r="812" spans="1:9">
      <c r="A812">
        <v>811</v>
      </c>
      <c r="B812" s="48">
        <v>79069</v>
      </c>
      <c r="C812" s="50"/>
      <c r="D812">
        <v>811</v>
      </c>
      <c r="E812" s="50" t="e">
        <f t="shared" ca="1" si="13"/>
        <v>#NUM!</v>
      </c>
      <c r="F812" s="51"/>
      <c r="G812" s="48"/>
      <c r="H812" s="48"/>
      <c r="I812" s="48"/>
    </row>
    <row r="813" spans="1:9">
      <c r="A813">
        <v>812</v>
      </c>
      <c r="B813" s="48">
        <v>203101</v>
      </c>
      <c r="C813" s="50"/>
      <c r="D813">
        <v>812</v>
      </c>
      <c r="E813" s="50" t="e">
        <f t="shared" ca="1" si="13"/>
        <v>#NUM!</v>
      </c>
      <c r="F813" s="51"/>
      <c r="G813" s="48"/>
      <c r="H813" s="48"/>
      <c r="I813" s="48"/>
    </row>
    <row r="814" spans="1:9">
      <c r="A814">
        <v>813</v>
      </c>
      <c r="B814" s="48">
        <v>655489</v>
      </c>
      <c r="C814" s="50"/>
      <c r="D814">
        <v>813</v>
      </c>
      <c r="E814" s="50" t="e">
        <f t="shared" ca="1" si="13"/>
        <v>#NUM!</v>
      </c>
      <c r="F814" s="51"/>
      <c r="G814" s="48"/>
      <c r="H814" s="48"/>
      <c r="I814" s="48"/>
    </row>
    <row r="815" spans="1:9">
      <c r="A815">
        <v>814</v>
      </c>
      <c r="B815" s="48">
        <v>402322</v>
      </c>
      <c r="C815" s="50"/>
      <c r="D815">
        <v>814</v>
      </c>
      <c r="E815" s="50" t="e">
        <f t="shared" ca="1" si="13"/>
        <v>#NUM!</v>
      </c>
      <c r="F815" s="51"/>
      <c r="G815" s="48"/>
      <c r="H815" s="48"/>
      <c r="I815" s="48"/>
    </row>
    <row r="816" spans="1:9">
      <c r="A816">
        <v>815</v>
      </c>
      <c r="B816" s="48">
        <v>643985</v>
      </c>
      <c r="C816" s="50"/>
      <c r="D816">
        <v>815</v>
      </c>
      <c r="E816" s="50" t="e">
        <f t="shared" ca="1" si="13"/>
        <v>#NUM!</v>
      </c>
      <c r="F816" s="51"/>
      <c r="G816" s="48"/>
      <c r="H816" s="48"/>
      <c r="I816" s="48"/>
    </row>
    <row r="817" spans="1:9">
      <c r="A817">
        <v>816</v>
      </c>
      <c r="B817" s="48">
        <v>847585</v>
      </c>
      <c r="C817" s="50"/>
      <c r="D817">
        <v>816</v>
      </c>
      <c r="E817" s="50" t="e">
        <f t="shared" ca="1" si="13"/>
        <v>#NUM!</v>
      </c>
      <c r="F817" s="51"/>
      <c r="G817" s="48"/>
      <c r="H817" s="48"/>
      <c r="I817" s="48"/>
    </row>
    <row r="818" spans="1:9">
      <c r="A818">
        <v>817</v>
      </c>
      <c r="B818" s="48">
        <v>640795</v>
      </c>
      <c r="C818" s="50"/>
      <c r="D818">
        <v>817</v>
      </c>
      <c r="E818" s="50" t="e">
        <f t="shared" ca="1" si="13"/>
        <v>#NUM!</v>
      </c>
      <c r="F818" s="51"/>
      <c r="G818" s="48"/>
      <c r="H818" s="48"/>
      <c r="I818" s="48"/>
    </row>
    <row r="819" spans="1:9">
      <c r="A819">
        <v>818</v>
      </c>
      <c r="B819" s="48">
        <v>515660</v>
      </c>
      <c r="C819" s="50"/>
      <c r="D819">
        <v>818</v>
      </c>
      <c r="E819" s="50" t="e">
        <f t="shared" ca="1" si="13"/>
        <v>#NUM!</v>
      </c>
      <c r="F819" s="51"/>
      <c r="G819" s="48"/>
      <c r="H819" s="48"/>
      <c r="I819" s="48"/>
    </row>
    <row r="820" spans="1:9">
      <c r="A820">
        <v>819</v>
      </c>
      <c r="B820" s="48">
        <v>273791</v>
      </c>
      <c r="C820" s="50"/>
      <c r="D820">
        <v>819</v>
      </c>
      <c r="E820" s="50" t="e">
        <f t="shared" ca="1" si="13"/>
        <v>#NUM!</v>
      </c>
      <c r="F820" s="51"/>
      <c r="G820" s="48"/>
      <c r="H820" s="48"/>
      <c r="I820" s="48"/>
    </row>
    <row r="821" spans="1:9">
      <c r="A821">
        <v>820</v>
      </c>
      <c r="B821" s="48">
        <v>756630</v>
      </c>
      <c r="C821" s="50"/>
      <c r="D821">
        <v>820</v>
      </c>
      <c r="E821" s="50" t="e">
        <f t="shared" ca="1" si="13"/>
        <v>#NUM!</v>
      </c>
      <c r="F821" s="51"/>
      <c r="G821" s="48"/>
      <c r="H821" s="48"/>
      <c r="I821" s="48"/>
    </row>
    <row r="822" spans="1:9">
      <c r="A822">
        <v>821</v>
      </c>
      <c r="B822" s="48">
        <v>265451</v>
      </c>
      <c r="C822" s="50"/>
      <c r="D822">
        <v>821</v>
      </c>
      <c r="E822" s="50" t="e">
        <f t="shared" ca="1" si="13"/>
        <v>#NUM!</v>
      </c>
      <c r="F822" s="51"/>
      <c r="G822" s="48"/>
      <c r="H822" s="48"/>
      <c r="I822" s="48"/>
    </row>
    <row r="823" spans="1:9">
      <c r="A823">
        <v>822</v>
      </c>
      <c r="B823" s="48">
        <v>759811</v>
      </c>
      <c r="C823" s="50"/>
      <c r="D823">
        <v>822</v>
      </c>
      <c r="E823" s="50" t="e">
        <f t="shared" ca="1" si="13"/>
        <v>#NUM!</v>
      </c>
      <c r="F823" s="51"/>
      <c r="G823" s="48"/>
      <c r="H823" s="48"/>
      <c r="I823" s="48"/>
    </row>
    <row r="824" spans="1:9">
      <c r="A824">
        <v>823</v>
      </c>
      <c r="B824" s="48">
        <v>793598</v>
      </c>
      <c r="C824" s="50"/>
      <c r="D824">
        <v>823</v>
      </c>
      <c r="E824" s="50" t="e">
        <f t="shared" ca="1" si="13"/>
        <v>#NUM!</v>
      </c>
      <c r="F824" s="51"/>
      <c r="G824" s="48"/>
      <c r="H824" s="48"/>
      <c r="I824" s="48"/>
    </row>
    <row r="825" spans="1:9">
      <c r="A825">
        <v>824</v>
      </c>
      <c r="B825" s="48">
        <v>127068</v>
      </c>
      <c r="C825" s="50"/>
      <c r="D825">
        <v>824</v>
      </c>
      <c r="E825" s="50" t="e">
        <f t="shared" ca="1" si="13"/>
        <v>#NUM!</v>
      </c>
      <c r="F825" s="51"/>
      <c r="G825" s="48"/>
      <c r="H825" s="48"/>
      <c r="I825" s="48"/>
    </row>
    <row r="826" spans="1:9">
      <c r="A826">
        <v>825</v>
      </c>
      <c r="B826" s="48">
        <v>525228</v>
      </c>
      <c r="C826" s="50"/>
      <c r="D826">
        <v>825</v>
      </c>
      <c r="E826" s="50" t="e">
        <f t="shared" ca="1" si="13"/>
        <v>#NUM!</v>
      </c>
      <c r="F826" s="51"/>
      <c r="G826" s="48"/>
      <c r="H826" s="48"/>
      <c r="I826" s="48"/>
    </row>
    <row r="827" spans="1:9">
      <c r="A827">
        <v>826</v>
      </c>
      <c r="B827" s="48">
        <v>567923</v>
      </c>
      <c r="C827" s="50"/>
      <c r="D827">
        <v>826</v>
      </c>
      <c r="E827" s="50" t="e">
        <f t="shared" ca="1" si="13"/>
        <v>#NUM!</v>
      </c>
      <c r="F827" s="51"/>
      <c r="G827" s="48"/>
      <c r="H827" s="48"/>
      <c r="I827" s="48"/>
    </row>
    <row r="828" spans="1:9">
      <c r="A828">
        <v>827</v>
      </c>
      <c r="B828" s="48">
        <v>203233</v>
      </c>
      <c r="C828" s="50"/>
      <c r="D828">
        <v>827</v>
      </c>
      <c r="E828" s="50" t="e">
        <f t="shared" ca="1" si="13"/>
        <v>#NUM!</v>
      </c>
      <c r="F828" s="51"/>
      <c r="G828" s="48"/>
      <c r="H828" s="48"/>
      <c r="I828" s="48"/>
    </row>
    <row r="829" spans="1:9">
      <c r="A829">
        <v>828</v>
      </c>
      <c r="B829" s="48">
        <v>546613</v>
      </c>
      <c r="C829" s="50"/>
      <c r="D829">
        <v>828</v>
      </c>
      <c r="E829" s="50" t="e">
        <f t="shared" ca="1" si="13"/>
        <v>#NUM!</v>
      </c>
      <c r="F829" s="51"/>
      <c r="G829" s="48"/>
      <c r="H829" s="48"/>
      <c r="I829" s="48"/>
    </row>
    <row r="830" spans="1:9">
      <c r="A830">
        <v>829</v>
      </c>
      <c r="B830" s="48">
        <v>872797</v>
      </c>
      <c r="C830" s="50"/>
      <c r="D830">
        <v>829</v>
      </c>
      <c r="E830" s="50" t="e">
        <f t="shared" ca="1" si="13"/>
        <v>#NUM!</v>
      </c>
      <c r="F830" s="51"/>
      <c r="G830" s="48"/>
      <c r="H830" s="48"/>
      <c r="I830" s="48"/>
    </row>
    <row r="831" spans="1:9">
      <c r="A831">
        <v>830</v>
      </c>
      <c r="B831" s="48">
        <v>291336</v>
      </c>
      <c r="C831" s="50"/>
      <c r="D831">
        <v>830</v>
      </c>
      <c r="E831" s="50" t="e">
        <f t="shared" ca="1" si="13"/>
        <v>#NUM!</v>
      </c>
      <c r="F831" s="51"/>
      <c r="G831" s="48"/>
      <c r="H831" s="48"/>
      <c r="I831" s="48"/>
    </row>
    <row r="832" spans="1:9">
      <c r="A832">
        <v>831</v>
      </c>
      <c r="B832" s="48">
        <v>413688</v>
      </c>
      <c r="C832" s="50"/>
      <c r="D832">
        <v>831</v>
      </c>
      <c r="E832" s="50" t="e">
        <f t="shared" ca="1" si="13"/>
        <v>#NUM!</v>
      </c>
      <c r="F832" s="51"/>
      <c r="G832" s="48"/>
      <c r="H832" s="48"/>
      <c r="I832" s="48"/>
    </row>
    <row r="833" spans="1:9">
      <c r="A833">
        <v>832</v>
      </c>
      <c r="B833" s="48">
        <v>989207</v>
      </c>
      <c r="C833" s="50"/>
      <c r="D833">
        <v>832</v>
      </c>
      <c r="E833" s="50" t="e">
        <f t="shared" ca="1" si="13"/>
        <v>#NUM!</v>
      </c>
      <c r="F833" s="51"/>
      <c r="G833" s="48"/>
      <c r="H833" s="48"/>
      <c r="I833" s="48"/>
    </row>
    <row r="834" spans="1:9">
      <c r="A834">
        <v>833</v>
      </c>
      <c r="B834" s="48">
        <v>355882</v>
      </c>
      <c r="C834" s="50"/>
      <c r="D834">
        <v>833</v>
      </c>
      <c r="E834" s="50" t="e">
        <f t="shared" ca="1" si="13"/>
        <v>#NUM!</v>
      </c>
      <c r="F834" s="51"/>
      <c r="G834" s="48"/>
      <c r="H834" s="48"/>
      <c r="I834" s="48"/>
    </row>
    <row r="835" spans="1:9">
      <c r="A835">
        <v>834</v>
      </c>
      <c r="B835" s="48">
        <v>844778</v>
      </c>
      <c r="C835" s="50"/>
      <c r="D835">
        <v>834</v>
      </c>
      <c r="E835" s="50" t="e">
        <f t="shared" ca="1" si="13"/>
        <v>#NUM!</v>
      </c>
      <c r="F835" s="51"/>
      <c r="G835" s="48"/>
      <c r="H835" s="48"/>
      <c r="I835" s="48"/>
    </row>
    <row r="836" spans="1:9">
      <c r="A836">
        <v>835</v>
      </c>
      <c r="B836" s="48">
        <v>333076</v>
      </c>
      <c r="C836" s="50"/>
      <c r="D836">
        <v>835</v>
      </c>
      <c r="E836" s="50" t="e">
        <f t="shared" ref="E836:E899" ca="1" si="14">E835+$I$4</f>
        <v>#NUM!</v>
      </c>
      <c r="F836" s="51"/>
      <c r="G836" s="48"/>
      <c r="H836" s="48"/>
      <c r="I836" s="48"/>
    </row>
    <row r="837" spans="1:9">
      <c r="A837">
        <v>836</v>
      </c>
      <c r="B837" s="48">
        <v>537622</v>
      </c>
      <c r="C837" s="50"/>
      <c r="D837">
        <v>836</v>
      </c>
      <c r="E837" s="50" t="e">
        <f t="shared" ca="1" si="14"/>
        <v>#NUM!</v>
      </c>
      <c r="F837" s="51"/>
      <c r="G837" s="48"/>
      <c r="H837" s="48"/>
      <c r="I837" s="48"/>
    </row>
    <row r="838" spans="1:9">
      <c r="A838">
        <v>837</v>
      </c>
      <c r="B838" s="48">
        <v>947249</v>
      </c>
      <c r="C838" s="50"/>
      <c r="D838">
        <v>837</v>
      </c>
      <c r="E838" s="50" t="e">
        <f t="shared" ca="1" si="14"/>
        <v>#NUM!</v>
      </c>
      <c r="F838" s="51"/>
      <c r="G838" s="48"/>
      <c r="H838" s="48"/>
      <c r="I838" s="48"/>
    </row>
    <row r="839" spans="1:9">
      <c r="A839">
        <v>838</v>
      </c>
      <c r="B839" s="48">
        <v>300123</v>
      </c>
      <c r="C839" s="50"/>
      <c r="D839">
        <v>838</v>
      </c>
      <c r="E839" s="50" t="e">
        <f t="shared" ca="1" si="14"/>
        <v>#NUM!</v>
      </c>
      <c r="F839" s="51"/>
      <c r="G839" s="48"/>
      <c r="H839" s="48"/>
      <c r="I839" s="48"/>
    </row>
    <row r="840" spans="1:9">
      <c r="A840">
        <v>839</v>
      </c>
      <c r="B840" s="48">
        <v>901320</v>
      </c>
      <c r="C840" s="50"/>
      <c r="D840">
        <v>839</v>
      </c>
      <c r="E840" s="50" t="e">
        <f t="shared" ca="1" si="14"/>
        <v>#NUM!</v>
      </c>
      <c r="F840" s="51"/>
      <c r="G840" s="48"/>
      <c r="H840" s="48"/>
      <c r="I840" s="48"/>
    </row>
    <row r="841" spans="1:9">
      <c r="A841">
        <v>840</v>
      </c>
      <c r="B841" s="48">
        <v>911318</v>
      </c>
      <c r="C841" s="50"/>
      <c r="D841">
        <v>840</v>
      </c>
      <c r="E841" s="50" t="e">
        <f t="shared" ca="1" si="14"/>
        <v>#NUM!</v>
      </c>
      <c r="F841" s="51"/>
      <c r="G841" s="48"/>
      <c r="H841" s="48"/>
      <c r="I841" s="48"/>
    </row>
    <row r="842" spans="1:9">
      <c r="A842">
        <v>841</v>
      </c>
      <c r="B842" s="48">
        <v>119020</v>
      </c>
      <c r="C842" s="50"/>
      <c r="D842">
        <v>841</v>
      </c>
      <c r="E842" s="50" t="e">
        <f t="shared" ca="1" si="14"/>
        <v>#NUM!</v>
      </c>
      <c r="F842" s="51"/>
      <c r="G842" s="48"/>
      <c r="H842" s="48"/>
      <c r="I842" s="48"/>
    </row>
    <row r="843" spans="1:9">
      <c r="A843">
        <v>842</v>
      </c>
      <c r="B843" s="48">
        <v>210552</v>
      </c>
      <c r="C843" s="50"/>
      <c r="D843">
        <v>842</v>
      </c>
      <c r="E843" s="50" t="e">
        <f t="shared" ca="1" si="14"/>
        <v>#NUM!</v>
      </c>
      <c r="F843" s="51"/>
      <c r="G843" s="48"/>
      <c r="H843" s="48"/>
      <c r="I843" s="48"/>
    </row>
    <row r="844" spans="1:9">
      <c r="A844">
        <v>843</v>
      </c>
      <c r="B844" s="48">
        <v>298967</v>
      </c>
      <c r="C844" s="50"/>
      <c r="D844">
        <v>843</v>
      </c>
      <c r="E844" s="50" t="e">
        <f t="shared" ca="1" si="14"/>
        <v>#NUM!</v>
      </c>
      <c r="F844" s="51"/>
      <c r="G844" s="48"/>
      <c r="H844" s="48"/>
      <c r="I844" s="48"/>
    </row>
    <row r="845" spans="1:9">
      <c r="A845">
        <v>844</v>
      </c>
      <c r="B845" s="48">
        <v>375469</v>
      </c>
      <c r="C845" s="50"/>
      <c r="D845">
        <v>844</v>
      </c>
      <c r="E845" s="50" t="e">
        <f t="shared" ca="1" si="14"/>
        <v>#NUM!</v>
      </c>
      <c r="F845" s="51"/>
      <c r="G845" s="48"/>
      <c r="H845" s="48"/>
      <c r="I845" s="48"/>
    </row>
    <row r="846" spans="1:9">
      <c r="A846">
        <v>845</v>
      </c>
      <c r="B846" s="48">
        <v>9367</v>
      </c>
      <c r="C846" s="50"/>
      <c r="D846">
        <v>845</v>
      </c>
      <c r="E846" s="50" t="e">
        <f t="shared" ca="1" si="14"/>
        <v>#NUM!</v>
      </c>
      <c r="F846" s="51"/>
      <c r="G846" s="48"/>
      <c r="H846" s="48"/>
      <c r="I846" s="48"/>
    </row>
    <row r="847" spans="1:9">
      <c r="A847">
        <v>846</v>
      </c>
      <c r="B847" s="48">
        <v>643623</v>
      </c>
      <c r="C847" s="50"/>
      <c r="D847">
        <v>846</v>
      </c>
      <c r="E847" s="50" t="e">
        <f t="shared" ca="1" si="14"/>
        <v>#NUM!</v>
      </c>
      <c r="F847" s="51"/>
      <c r="G847" s="48"/>
      <c r="H847" s="48"/>
      <c r="I847" s="48"/>
    </row>
    <row r="848" spans="1:9">
      <c r="A848">
        <v>847</v>
      </c>
      <c r="B848" s="48">
        <v>797695</v>
      </c>
      <c r="C848" s="50"/>
      <c r="D848">
        <v>847</v>
      </c>
      <c r="E848" s="50" t="e">
        <f t="shared" ca="1" si="14"/>
        <v>#NUM!</v>
      </c>
      <c r="F848" s="51"/>
      <c r="G848" s="48"/>
      <c r="H848" s="48"/>
      <c r="I848" s="48"/>
    </row>
    <row r="849" spans="1:9">
      <c r="A849">
        <v>848</v>
      </c>
      <c r="B849" s="48">
        <v>274281</v>
      </c>
      <c r="C849" s="50"/>
      <c r="D849">
        <v>848</v>
      </c>
      <c r="E849" s="50" t="e">
        <f t="shared" ca="1" si="14"/>
        <v>#NUM!</v>
      </c>
      <c r="F849" s="51"/>
      <c r="G849" s="48"/>
      <c r="H849" s="48"/>
      <c r="I849" s="48"/>
    </row>
    <row r="850" spans="1:9">
      <c r="A850">
        <v>849</v>
      </c>
      <c r="B850" s="48">
        <v>769203</v>
      </c>
      <c r="C850" s="50"/>
      <c r="D850">
        <v>849</v>
      </c>
      <c r="E850" s="50" t="e">
        <f t="shared" ca="1" si="14"/>
        <v>#NUM!</v>
      </c>
      <c r="F850" s="51"/>
      <c r="G850" s="48"/>
      <c r="H850" s="48"/>
      <c r="I850" s="48"/>
    </row>
    <row r="851" spans="1:9">
      <c r="A851">
        <v>850</v>
      </c>
      <c r="B851" s="48">
        <v>864144</v>
      </c>
      <c r="C851" s="50"/>
      <c r="D851">
        <v>850</v>
      </c>
      <c r="E851" s="50" t="e">
        <f t="shared" ca="1" si="14"/>
        <v>#NUM!</v>
      </c>
      <c r="F851" s="51"/>
      <c r="G851" s="48"/>
      <c r="H851" s="48"/>
      <c r="I851" s="48"/>
    </row>
    <row r="852" spans="1:9">
      <c r="A852">
        <v>851</v>
      </c>
      <c r="B852" s="48">
        <v>265008</v>
      </c>
      <c r="C852" s="50"/>
      <c r="D852">
        <v>851</v>
      </c>
      <c r="E852" s="50" t="e">
        <f t="shared" ca="1" si="14"/>
        <v>#NUM!</v>
      </c>
      <c r="F852" s="51"/>
      <c r="G852" s="48"/>
      <c r="H852" s="48"/>
      <c r="I852" s="48"/>
    </row>
    <row r="853" spans="1:9">
      <c r="A853">
        <v>852</v>
      </c>
      <c r="B853" s="48">
        <v>89186</v>
      </c>
      <c r="C853" s="50"/>
      <c r="D853">
        <v>852</v>
      </c>
      <c r="E853" s="50" t="e">
        <f t="shared" ca="1" si="14"/>
        <v>#NUM!</v>
      </c>
      <c r="F853" s="51"/>
      <c r="G853" s="48"/>
      <c r="H853" s="48"/>
      <c r="I853" s="48"/>
    </row>
    <row r="854" spans="1:9">
      <c r="A854">
        <v>853</v>
      </c>
      <c r="B854" s="48">
        <v>552192</v>
      </c>
      <c r="C854" s="50"/>
      <c r="D854">
        <v>853</v>
      </c>
      <c r="E854" s="50" t="e">
        <f t="shared" ca="1" si="14"/>
        <v>#NUM!</v>
      </c>
      <c r="F854" s="51"/>
      <c r="G854" s="48"/>
      <c r="H854" s="48"/>
      <c r="I854" s="48"/>
    </row>
    <row r="855" spans="1:9">
      <c r="A855">
        <v>854</v>
      </c>
      <c r="B855" s="48">
        <v>906706</v>
      </c>
      <c r="C855" s="50"/>
      <c r="D855">
        <v>854</v>
      </c>
      <c r="E855" s="50" t="e">
        <f t="shared" ca="1" si="14"/>
        <v>#NUM!</v>
      </c>
      <c r="F855" s="51"/>
      <c r="G855" s="48"/>
      <c r="H855" s="48"/>
      <c r="I855" s="48"/>
    </row>
    <row r="856" spans="1:9">
      <c r="A856">
        <v>855</v>
      </c>
      <c r="B856" s="48">
        <v>886190</v>
      </c>
      <c r="C856" s="50"/>
      <c r="D856">
        <v>855</v>
      </c>
      <c r="E856" s="50" t="e">
        <f t="shared" ca="1" si="14"/>
        <v>#NUM!</v>
      </c>
      <c r="F856" s="51"/>
      <c r="G856" s="48"/>
      <c r="H856" s="48"/>
      <c r="I856" s="48"/>
    </row>
    <row r="857" spans="1:9">
      <c r="A857">
        <v>856</v>
      </c>
      <c r="B857" s="48">
        <v>298743</v>
      </c>
      <c r="C857" s="50"/>
      <c r="D857">
        <v>856</v>
      </c>
      <c r="E857" s="50" t="e">
        <f t="shared" ca="1" si="14"/>
        <v>#NUM!</v>
      </c>
      <c r="F857" s="51"/>
      <c r="G857" s="48"/>
      <c r="H857" s="48"/>
      <c r="I857" s="48"/>
    </row>
    <row r="858" spans="1:9">
      <c r="A858">
        <v>857</v>
      </c>
      <c r="B858" s="48">
        <v>673000</v>
      </c>
      <c r="C858" s="50"/>
      <c r="D858">
        <v>857</v>
      </c>
      <c r="E858" s="50" t="e">
        <f t="shared" ca="1" si="14"/>
        <v>#NUM!</v>
      </c>
      <c r="F858" s="51"/>
      <c r="G858" s="48"/>
      <c r="H858" s="48"/>
      <c r="I858" s="48"/>
    </row>
    <row r="859" spans="1:9">
      <c r="A859">
        <v>858</v>
      </c>
      <c r="B859" s="48">
        <v>570697</v>
      </c>
      <c r="C859" s="50"/>
      <c r="D859">
        <v>858</v>
      </c>
      <c r="E859" s="50" t="e">
        <f t="shared" ca="1" si="14"/>
        <v>#NUM!</v>
      </c>
      <c r="F859" s="51"/>
      <c r="G859" s="48"/>
      <c r="H859" s="48"/>
      <c r="I859" s="48"/>
    </row>
    <row r="860" spans="1:9">
      <c r="A860">
        <v>859</v>
      </c>
      <c r="B860" s="48">
        <v>195007</v>
      </c>
      <c r="C860" s="50"/>
      <c r="D860">
        <v>859</v>
      </c>
      <c r="E860" s="50" t="e">
        <f t="shared" ca="1" si="14"/>
        <v>#NUM!</v>
      </c>
      <c r="F860" s="51"/>
      <c r="G860" s="48"/>
      <c r="H860" s="48"/>
      <c r="I860" s="48"/>
    </row>
    <row r="861" spans="1:9">
      <c r="A861">
        <v>860</v>
      </c>
      <c r="B861" s="48">
        <v>955532</v>
      </c>
      <c r="C861" s="50"/>
      <c r="D861">
        <v>860</v>
      </c>
      <c r="E861" s="50" t="e">
        <f t="shared" ca="1" si="14"/>
        <v>#NUM!</v>
      </c>
      <c r="F861" s="51"/>
      <c r="G861" s="48"/>
      <c r="H861" s="48"/>
      <c r="I861" s="48"/>
    </row>
    <row r="862" spans="1:9">
      <c r="A862">
        <v>861</v>
      </c>
      <c r="B862" s="48">
        <v>193452</v>
      </c>
      <c r="C862" s="50"/>
      <c r="D862">
        <v>861</v>
      </c>
      <c r="E862" s="50" t="e">
        <f t="shared" ca="1" si="14"/>
        <v>#NUM!</v>
      </c>
      <c r="F862" s="51"/>
      <c r="G862" s="48"/>
      <c r="H862" s="48"/>
      <c r="I862" s="48"/>
    </row>
    <row r="863" spans="1:9">
      <c r="A863">
        <v>862</v>
      </c>
      <c r="B863" s="48">
        <v>61979</v>
      </c>
      <c r="C863" s="50"/>
      <c r="D863">
        <v>862</v>
      </c>
      <c r="E863" s="50" t="e">
        <f t="shared" ca="1" si="14"/>
        <v>#NUM!</v>
      </c>
      <c r="F863" s="51"/>
      <c r="G863" s="48"/>
      <c r="H863" s="48"/>
      <c r="I863" s="48"/>
    </row>
    <row r="864" spans="1:9">
      <c r="A864">
        <v>863</v>
      </c>
      <c r="B864" s="48">
        <v>699456</v>
      </c>
      <c r="C864" s="50"/>
      <c r="D864">
        <v>863</v>
      </c>
      <c r="E864" s="50" t="e">
        <f t="shared" ca="1" si="14"/>
        <v>#NUM!</v>
      </c>
      <c r="F864" s="51"/>
      <c r="G864" s="48"/>
      <c r="H864" s="48"/>
      <c r="I864" s="48"/>
    </row>
    <row r="865" spans="1:9">
      <c r="A865">
        <v>864</v>
      </c>
      <c r="B865" s="48">
        <v>277665</v>
      </c>
      <c r="C865" s="50"/>
      <c r="D865">
        <v>864</v>
      </c>
      <c r="E865" s="50" t="e">
        <f t="shared" ca="1" si="14"/>
        <v>#NUM!</v>
      </c>
      <c r="F865" s="51"/>
      <c r="G865" s="48"/>
      <c r="H865" s="48"/>
      <c r="I865" s="48"/>
    </row>
    <row r="866" spans="1:9">
      <c r="A866">
        <v>865</v>
      </c>
      <c r="B866" s="48">
        <v>672759</v>
      </c>
      <c r="C866" s="50"/>
      <c r="D866">
        <v>865</v>
      </c>
      <c r="E866" s="50" t="e">
        <f t="shared" ca="1" si="14"/>
        <v>#NUM!</v>
      </c>
      <c r="F866" s="51"/>
      <c r="G866" s="48"/>
      <c r="H866" s="48"/>
      <c r="I866" s="48"/>
    </row>
    <row r="867" spans="1:9">
      <c r="A867">
        <v>866</v>
      </c>
      <c r="B867" s="48">
        <v>333717</v>
      </c>
      <c r="C867" s="50"/>
      <c r="D867">
        <v>866</v>
      </c>
      <c r="E867" s="50" t="e">
        <f t="shared" ca="1" si="14"/>
        <v>#NUM!</v>
      </c>
      <c r="F867" s="51"/>
      <c r="G867" s="48"/>
      <c r="H867" s="48"/>
      <c r="I867" s="48"/>
    </row>
    <row r="868" spans="1:9">
      <c r="A868">
        <v>867</v>
      </c>
      <c r="B868" s="48">
        <v>353158</v>
      </c>
      <c r="C868" s="50"/>
      <c r="D868">
        <v>867</v>
      </c>
      <c r="E868" s="50" t="e">
        <f t="shared" ca="1" si="14"/>
        <v>#NUM!</v>
      </c>
      <c r="F868" s="51"/>
      <c r="G868" s="48"/>
      <c r="H868" s="48"/>
      <c r="I868" s="48"/>
    </row>
    <row r="869" spans="1:9">
      <c r="A869">
        <v>868</v>
      </c>
      <c r="B869" s="48">
        <v>279869</v>
      </c>
      <c r="C869" s="50"/>
      <c r="D869">
        <v>868</v>
      </c>
      <c r="E869" s="50" t="e">
        <f t="shared" ca="1" si="14"/>
        <v>#NUM!</v>
      </c>
      <c r="F869" s="51"/>
      <c r="G869" s="48"/>
      <c r="H869" s="48"/>
      <c r="I869" s="48"/>
    </row>
    <row r="870" spans="1:9">
      <c r="A870">
        <v>869</v>
      </c>
      <c r="B870" s="48">
        <v>526685</v>
      </c>
      <c r="C870" s="50"/>
      <c r="D870">
        <v>869</v>
      </c>
      <c r="E870" s="50" t="e">
        <f t="shared" ca="1" si="14"/>
        <v>#NUM!</v>
      </c>
      <c r="F870" s="51"/>
      <c r="G870" s="48"/>
      <c r="H870" s="48"/>
      <c r="I870" s="48"/>
    </row>
    <row r="871" spans="1:9">
      <c r="A871">
        <v>870</v>
      </c>
      <c r="B871" s="48">
        <v>451924</v>
      </c>
      <c r="C871" s="50"/>
      <c r="D871">
        <v>870</v>
      </c>
      <c r="E871" s="50" t="e">
        <f t="shared" ca="1" si="14"/>
        <v>#NUM!</v>
      </c>
      <c r="F871" s="51"/>
      <c r="G871" s="48"/>
      <c r="H871" s="48"/>
      <c r="I871" s="48"/>
    </row>
    <row r="872" spans="1:9">
      <c r="A872">
        <v>871</v>
      </c>
      <c r="B872" s="48">
        <v>512945</v>
      </c>
      <c r="C872" s="50"/>
      <c r="D872">
        <v>871</v>
      </c>
      <c r="E872" s="50" t="e">
        <f t="shared" ca="1" si="14"/>
        <v>#NUM!</v>
      </c>
      <c r="F872" s="51"/>
      <c r="G872" s="48"/>
      <c r="H872" s="48"/>
      <c r="I872" s="48"/>
    </row>
    <row r="873" spans="1:9">
      <c r="A873">
        <v>872</v>
      </c>
      <c r="B873" s="48">
        <v>165815</v>
      </c>
      <c r="C873" s="50"/>
      <c r="D873">
        <v>872</v>
      </c>
      <c r="E873" s="50" t="e">
        <f t="shared" ca="1" si="14"/>
        <v>#NUM!</v>
      </c>
      <c r="F873" s="51"/>
      <c r="G873" s="48"/>
      <c r="H873" s="48"/>
      <c r="I873" s="48"/>
    </row>
    <row r="874" spans="1:9">
      <c r="A874">
        <v>873</v>
      </c>
      <c r="B874" s="48">
        <v>414038</v>
      </c>
      <c r="C874" s="50"/>
      <c r="D874">
        <v>873</v>
      </c>
      <c r="E874" s="50" t="e">
        <f t="shared" ca="1" si="14"/>
        <v>#NUM!</v>
      </c>
      <c r="F874" s="51"/>
      <c r="G874" s="48"/>
      <c r="H874" s="48"/>
      <c r="I874" s="48"/>
    </row>
    <row r="875" spans="1:9">
      <c r="A875">
        <v>874</v>
      </c>
      <c r="B875" s="48">
        <v>195297</v>
      </c>
      <c r="C875" s="50"/>
      <c r="D875">
        <v>874</v>
      </c>
      <c r="E875" s="50" t="e">
        <f t="shared" ca="1" si="14"/>
        <v>#NUM!</v>
      </c>
      <c r="F875" s="51"/>
      <c r="G875" s="48"/>
      <c r="H875" s="48"/>
      <c r="I875" s="48"/>
    </row>
    <row r="876" spans="1:9">
      <c r="A876">
        <v>875</v>
      </c>
      <c r="B876" s="48">
        <v>344382</v>
      </c>
      <c r="C876" s="50"/>
      <c r="D876">
        <v>875</v>
      </c>
      <c r="E876" s="50" t="e">
        <f t="shared" ca="1" si="14"/>
        <v>#NUM!</v>
      </c>
      <c r="F876" s="51"/>
      <c r="G876" s="48"/>
      <c r="H876" s="48"/>
      <c r="I876" s="48"/>
    </row>
    <row r="877" spans="1:9">
      <c r="A877">
        <v>876</v>
      </c>
      <c r="B877" s="48">
        <v>198677</v>
      </c>
      <c r="C877" s="50"/>
      <c r="D877">
        <v>876</v>
      </c>
      <c r="E877" s="50" t="e">
        <f t="shared" ca="1" si="14"/>
        <v>#NUM!</v>
      </c>
      <c r="F877" s="51"/>
      <c r="G877" s="48"/>
      <c r="H877" s="48"/>
      <c r="I877" s="48"/>
    </row>
    <row r="878" spans="1:9">
      <c r="A878">
        <v>877</v>
      </c>
      <c r="B878" s="48">
        <v>502475</v>
      </c>
      <c r="C878" s="50"/>
      <c r="D878">
        <v>877</v>
      </c>
      <c r="E878" s="50" t="e">
        <f t="shared" ca="1" si="14"/>
        <v>#NUM!</v>
      </c>
      <c r="F878" s="51"/>
      <c r="G878" s="48"/>
      <c r="H878" s="48"/>
      <c r="I878" s="48"/>
    </row>
    <row r="879" spans="1:9">
      <c r="A879">
        <v>878</v>
      </c>
      <c r="B879" s="48">
        <v>277675</v>
      </c>
      <c r="C879" s="50"/>
      <c r="D879">
        <v>878</v>
      </c>
      <c r="E879" s="50" t="e">
        <f t="shared" ca="1" si="14"/>
        <v>#NUM!</v>
      </c>
      <c r="F879" s="51"/>
      <c r="G879" s="48"/>
      <c r="H879" s="48"/>
      <c r="I879" s="48"/>
    </row>
    <row r="880" spans="1:9">
      <c r="A880">
        <v>879</v>
      </c>
      <c r="B880" s="48">
        <v>216881</v>
      </c>
      <c r="C880" s="50"/>
      <c r="D880">
        <v>879</v>
      </c>
      <c r="E880" s="50" t="e">
        <f t="shared" ca="1" si="14"/>
        <v>#NUM!</v>
      </c>
      <c r="F880" s="51"/>
      <c r="G880" s="48"/>
      <c r="H880" s="48"/>
      <c r="I880" s="48"/>
    </row>
    <row r="881" spans="1:9">
      <c r="A881">
        <v>880</v>
      </c>
      <c r="B881" s="48">
        <v>798118</v>
      </c>
      <c r="C881" s="50"/>
      <c r="D881">
        <v>880</v>
      </c>
      <c r="E881" s="50" t="e">
        <f t="shared" ca="1" si="14"/>
        <v>#NUM!</v>
      </c>
      <c r="F881" s="51"/>
      <c r="G881" s="48"/>
      <c r="H881" s="48"/>
      <c r="I881" s="48"/>
    </row>
    <row r="882" spans="1:9">
      <c r="A882">
        <v>881</v>
      </c>
      <c r="B882" s="48">
        <v>710976</v>
      </c>
      <c r="C882" s="50"/>
      <c r="D882">
        <v>881</v>
      </c>
      <c r="E882" s="50" t="e">
        <f t="shared" ca="1" si="14"/>
        <v>#NUM!</v>
      </c>
      <c r="F882" s="51"/>
      <c r="G882" s="48"/>
      <c r="H882" s="48"/>
      <c r="I882" s="48"/>
    </row>
    <row r="883" spans="1:9">
      <c r="A883">
        <v>882</v>
      </c>
      <c r="B883" s="48">
        <v>736911</v>
      </c>
      <c r="C883" s="50"/>
      <c r="D883">
        <v>882</v>
      </c>
      <c r="E883" s="50" t="e">
        <f t="shared" ca="1" si="14"/>
        <v>#NUM!</v>
      </c>
      <c r="F883" s="51"/>
      <c r="G883" s="48"/>
      <c r="H883" s="48"/>
      <c r="I883" s="48"/>
    </row>
    <row r="884" spans="1:9">
      <c r="A884">
        <v>883</v>
      </c>
      <c r="B884" s="48">
        <v>413154</v>
      </c>
      <c r="C884" s="50"/>
      <c r="D884">
        <v>883</v>
      </c>
      <c r="E884" s="50" t="e">
        <f t="shared" ca="1" si="14"/>
        <v>#NUM!</v>
      </c>
      <c r="F884" s="51"/>
      <c r="G884" s="48"/>
      <c r="H884" s="48"/>
      <c r="I884" s="48"/>
    </row>
    <row r="885" spans="1:9">
      <c r="A885">
        <v>884</v>
      </c>
      <c r="B885" s="48">
        <v>843932</v>
      </c>
      <c r="C885" s="50"/>
      <c r="D885">
        <v>884</v>
      </c>
      <c r="E885" s="50" t="e">
        <f t="shared" ca="1" si="14"/>
        <v>#NUM!</v>
      </c>
      <c r="F885" s="51"/>
      <c r="G885" s="48"/>
      <c r="H885" s="48"/>
      <c r="I885" s="48"/>
    </row>
    <row r="886" spans="1:9">
      <c r="A886">
        <v>885</v>
      </c>
      <c r="B886" s="48">
        <v>519599</v>
      </c>
      <c r="C886" s="50"/>
      <c r="D886">
        <v>885</v>
      </c>
      <c r="E886" s="50" t="e">
        <f t="shared" ca="1" si="14"/>
        <v>#NUM!</v>
      </c>
      <c r="F886" s="51"/>
      <c r="G886" s="48"/>
      <c r="H886" s="48"/>
      <c r="I886" s="48"/>
    </row>
    <row r="887" spans="1:9">
      <c r="A887">
        <v>886</v>
      </c>
      <c r="B887" s="48">
        <v>763857</v>
      </c>
      <c r="C887" s="50"/>
      <c r="D887">
        <v>886</v>
      </c>
      <c r="E887" s="50" t="e">
        <f t="shared" ca="1" si="14"/>
        <v>#NUM!</v>
      </c>
      <c r="F887" s="51"/>
      <c r="G887" s="48"/>
      <c r="H887" s="48"/>
      <c r="I887" s="48"/>
    </row>
    <row r="888" spans="1:9">
      <c r="A888">
        <v>887</v>
      </c>
      <c r="B888" s="48">
        <v>402984</v>
      </c>
      <c r="C888" s="50"/>
      <c r="D888">
        <v>887</v>
      </c>
      <c r="E888" s="50" t="e">
        <f t="shared" ca="1" si="14"/>
        <v>#NUM!</v>
      </c>
      <c r="F888" s="51"/>
      <c r="G888" s="48"/>
      <c r="H888" s="48"/>
      <c r="I888" s="48"/>
    </row>
    <row r="889" spans="1:9">
      <c r="A889">
        <v>888</v>
      </c>
      <c r="B889" s="48">
        <v>191770</v>
      </c>
      <c r="C889" s="50"/>
      <c r="D889">
        <v>888</v>
      </c>
      <c r="E889" s="50" t="e">
        <f t="shared" ca="1" si="14"/>
        <v>#NUM!</v>
      </c>
      <c r="F889" s="51"/>
      <c r="G889" s="48"/>
      <c r="H889" s="48"/>
      <c r="I889" s="48"/>
    </row>
    <row r="890" spans="1:9">
      <c r="A890">
        <v>889</v>
      </c>
      <c r="B890" s="48">
        <v>948632</v>
      </c>
      <c r="C890" s="50"/>
      <c r="D890">
        <v>889</v>
      </c>
      <c r="E890" s="50" t="e">
        <f t="shared" ca="1" si="14"/>
        <v>#NUM!</v>
      </c>
      <c r="F890" s="51"/>
      <c r="G890" s="48"/>
      <c r="H890" s="48"/>
      <c r="I890" s="48"/>
    </row>
    <row r="891" spans="1:9">
      <c r="A891">
        <v>890</v>
      </c>
      <c r="B891" s="48">
        <v>713593</v>
      </c>
      <c r="C891" s="50"/>
      <c r="D891">
        <v>890</v>
      </c>
      <c r="E891" s="50" t="e">
        <f t="shared" ca="1" si="14"/>
        <v>#NUM!</v>
      </c>
      <c r="F891" s="51"/>
      <c r="G891" s="48"/>
      <c r="H891" s="48"/>
      <c r="I891" s="48"/>
    </row>
    <row r="892" spans="1:9">
      <c r="A892">
        <v>891</v>
      </c>
      <c r="B892" s="48">
        <v>823690</v>
      </c>
      <c r="C892" s="50"/>
      <c r="D892">
        <v>891</v>
      </c>
      <c r="E892" s="50" t="e">
        <f t="shared" ca="1" si="14"/>
        <v>#NUM!</v>
      </c>
      <c r="F892" s="51"/>
      <c r="G892" s="48"/>
      <c r="H892" s="48"/>
      <c r="I892" s="48"/>
    </row>
    <row r="893" spans="1:9">
      <c r="A893">
        <v>892</v>
      </c>
      <c r="B893" s="48">
        <v>818512</v>
      </c>
      <c r="C893" s="50"/>
      <c r="D893">
        <v>892</v>
      </c>
      <c r="E893" s="50" t="e">
        <f t="shared" ca="1" si="14"/>
        <v>#NUM!</v>
      </c>
      <c r="F893" s="51"/>
      <c r="G893" s="48"/>
      <c r="H893" s="48"/>
      <c r="I893" s="48"/>
    </row>
    <row r="894" spans="1:9">
      <c r="A894">
        <v>893</v>
      </c>
      <c r="B894" s="48">
        <v>251437</v>
      </c>
      <c r="C894" s="50"/>
      <c r="D894">
        <v>893</v>
      </c>
      <c r="E894" s="50" t="e">
        <f t="shared" ca="1" si="14"/>
        <v>#NUM!</v>
      </c>
      <c r="F894" s="51"/>
      <c r="G894" s="48"/>
      <c r="H894" s="48"/>
      <c r="I894" s="48"/>
    </row>
    <row r="895" spans="1:9">
      <c r="A895">
        <v>894</v>
      </c>
      <c r="B895" s="48">
        <v>374928</v>
      </c>
      <c r="C895" s="50"/>
      <c r="D895">
        <v>894</v>
      </c>
      <c r="E895" s="50" t="e">
        <f t="shared" ca="1" si="14"/>
        <v>#NUM!</v>
      </c>
      <c r="F895" s="51"/>
      <c r="G895" s="48"/>
      <c r="H895" s="48"/>
      <c r="I895" s="48"/>
    </row>
    <row r="896" spans="1:9">
      <c r="A896">
        <v>895</v>
      </c>
      <c r="B896" s="48">
        <v>452190</v>
      </c>
      <c r="C896" s="50"/>
      <c r="D896">
        <v>895</v>
      </c>
      <c r="E896" s="50" t="e">
        <f t="shared" ca="1" si="14"/>
        <v>#NUM!</v>
      </c>
      <c r="F896" s="51"/>
      <c r="G896" s="48"/>
      <c r="H896" s="48"/>
      <c r="I896" s="48"/>
    </row>
    <row r="897" spans="1:9">
      <c r="A897">
        <v>896</v>
      </c>
      <c r="B897" s="48">
        <v>208931</v>
      </c>
      <c r="C897" s="50"/>
      <c r="D897">
        <v>896</v>
      </c>
      <c r="E897" s="50" t="e">
        <f t="shared" ca="1" si="14"/>
        <v>#NUM!</v>
      </c>
      <c r="F897" s="51"/>
      <c r="G897" s="48"/>
      <c r="H897" s="48"/>
      <c r="I897" s="48"/>
    </row>
    <row r="898" spans="1:9">
      <c r="A898">
        <v>897</v>
      </c>
      <c r="B898" s="48">
        <v>527732</v>
      </c>
      <c r="C898" s="50"/>
      <c r="D898">
        <v>897</v>
      </c>
      <c r="E898" s="50" t="e">
        <f t="shared" ca="1" si="14"/>
        <v>#NUM!</v>
      </c>
      <c r="F898" s="51"/>
      <c r="G898" s="48"/>
      <c r="H898" s="48"/>
      <c r="I898" s="48"/>
    </row>
    <row r="899" spans="1:9">
      <c r="A899">
        <v>898</v>
      </c>
      <c r="B899" s="48">
        <v>292618</v>
      </c>
      <c r="C899" s="50"/>
      <c r="D899">
        <v>898</v>
      </c>
      <c r="E899" s="50" t="e">
        <f t="shared" ca="1" si="14"/>
        <v>#NUM!</v>
      </c>
      <c r="F899" s="51"/>
      <c r="G899" s="48"/>
      <c r="H899" s="48"/>
      <c r="I899" s="48"/>
    </row>
    <row r="900" spans="1:9">
      <c r="A900">
        <v>899</v>
      </c>
      <c r="B900" s="48">
        <v>869199</v>
      </c>
      <c r="C900" s="50"/>
      <c r="D900">
        <v>899</v>
      </c>
      <c r="E900" s="50" t="e">
        <f t="shared" ref="E900:E963" ca="1" si="15">E899+$I$4</f>
        <v>#NUM!</v>
      </c>
      <c r="F900" s="51"/>
      <c r="G900" s="48"/>
      <c r="H900" s="48"/>
      <c r="I900" s="48"/>
    </row>
    <row r="901" spans="1:9">
      <c r="A901">
        <v>900</v>
      </c>
      <c r="B901" s="48">
        <v>264815</v>
      </c>
      <c r="C901" s="50"/>
      <c r="D901">
        <v>900</v>
      </c>
      <c r="E901" s="50" t="e">
        <f t="shared" ca="1" si="15"/>
        <v>#NUM!</v>
      </c>
      <c r="F901" s="51"/>
      <c r="G901" s="48"/>
      <c r="H901" s="48"/>
      <c r="I901" s="48"/>
    </row>
    <row r="902" spans="1:9">
      <c r="A902">
        <v>901</v>
      </c>
      <c r="B902" s="48">
        <v>271603</v>
      </c>
      <c r="C902" s="50"/>
      <c r="D902">
        <v>901</v>
      </c>
      <c r="E902" s="50" t="e">
        <f t="shared" ca="1" si="15"/>
        <v>#NUM!</v>
      </c>
      <c r="F902" s="51"/>
      <c r="G902" s="48"/>
      <c r="H902" s="48"/>
      <c r="I902" s="48"/>
    </row>
    <row r="903" spans="1:9">
      <c r="A903">
        <v>902</v>
      </c>
      <c r="B903" s="48">
        <v>349646</v>
      </c>
      <c r="C903" s="50"/>
      <c r="D903">
        <v>902</v>
      </c>
      <c r="E903" s="50" t="e">
        <f t="shared" ca="1" si="15"/>
        <v>#NUM!</v>
      </c>
      <c r="F903" s="51"/>
      <c r="G903" s="48"/>
      <c r="H903" s="48"/>
      <c r="I903" s="48"/>
    </row>
    <row r="904" spans="1:9">
      <c r="A904">
        <v>903</v>
      </c>
      <c r="B904" s="48">
        <v>614064</v>
      </c>
      <c r="C904" s="50"/>
      <c r="D904">
        <v>903</v>
      </c>
      <c r="E904" s="50" t="e">
        <f t="shared" ca="1" si="15"/>
        <v>#NUM!</v>
      </c>
      <c r="F904" s="51"/>
      <c r="G904" s="48"/>
      <c r="H904" s="48"/>
      <c r="I904" s="48"/>
    </row>
    <row r="905" spans="1:9">
      <c r="A905">
        <v>904</v>
      </c>
      <c r="B905" s="48">
        <v>484151</v>
      </c>
      <c r="C905" s="50"/>
      <c r="D905">
        <v>904</v>
      </c>
      <c r="E905" s="50" t="e">
        <f t="shared" ca="1" si="15"/>
        <v>#NUM!</v>
      </c>
      <c r="F905" s="51"/>
      <c r="G905" s="48"/>
      <c r="H905" s="48"/>
      <c r="I905" s="48"/>
    </row>
    <row r="906" spans="1:9">
      <c r="A906">
        <v>905</v>
      </c>
      <c r="B906" s="48">
        <v>522088</v>
      </c>
      <c r="C906" s="50"/>
      <c r="D906">
        <v>905</v>
      </c>
      <c r="E906" s="50" t="e">
        <f t="shared" ca="1" si="15"/>
        <v>#NUM!</v>
      </c>
      <c r="F906" s="51"/>
      <c r="G906" s="48"/>
      <c r="H906" s="48"/>
      <c r="I906" s="48"/>
    </row>
    <row r="907" spans="1:9">
      <c r="A907">
        <v>906</v>
      </c>
      <c r="B907" s="48">
        <v>712897</v>
      </c>
      <c r="C907" s="50"/>
      <c r="D907">
        <v>906</v>
      </c>
      <c r="E907" s="50" t="e">
        <f t="shared" ca="1" si="15"/>
        <v>#NUM!</v>
      </c>
      <c r="F907" s="51"/>
      <c r="G907" s="48"/>
      <c r="H907" s="48"/>
      <c r="I907" s="48"/>
    </row>
    <row r="908" spans="1:9">
      <c r="A908">
        <v>907</v>
      </c>
      <c r="B908" s="48">
        <v>197067</v>
      </c>
      <c r="C908" s="50"/>
      <c r="D908">
        <v>907</v>
      </c>
      <c r="E908" s="50" t="e">
        <f t="shared" ca="1" si="15"/>
        <v>#NUM!</v>
      </c>
      <c r="F908" s="51"/>
      <c r="G908" s="48"/>
      <c r="H908" s="48"/>
      <c r="I908" s="48"/>
    </row>
    <row r="909" spans="1:9">
      <c r="A909">
        <v>908</v>
      </c>
      <c r="B909" s="48">
        <v>627067</v>
      </c>
      <c r="C909" s="50"/>
      <c r="D909">
        <v>908</v>
      </c>
      <c r="E909" s="50" t="e">
        <f t="shared" ca="1" si="15"/>
        <v>#NUM!</v>
      </c>
      <c r="F909" s="51"/>
      <c r="G909" s="48"/>
      <c r="H909" s="48"/>
      <c r="I909" s="48"/>
    </row>
    <row r="910" spans="1:9">
      <c r="A910">
        <v>909</v>
      </c>
      <c r="B910" s="48">
        <v>136421</v>
      </c>
      <c r="C910" s="50"/>
      <c r="D910">
        <v>909</v>
      </c>
      <c r="E910" s="50" t="e">
        <f t="shared" ca="1" si="15"/>
        <v>#NUM!</v>
      </c>
      <c r="F910" s="51"/>
      <c r="G910" s="48"/>
      <c r="H910" s="48"/>
      <c r="I910" s="48"/>
    </row>
    <row r="911" spans="1:9">
      <c r="A911">
        <v>910</v>
      </c>
      <c r="B911" s="48">
        <v>79458</v>
      </c>
      <c r="C911" s="50"/>
      <c r="D911">
        <v>910</v>
      </c>
      <c r="E911" s="50" t="e">
        <f t="shared" ca="1" si="15"/>
        <v>#NUM!</v>
      </c>
      <c r="F911" s="51"/>
      <c r="G911" s="48"/>
      <c r="H911" s="48"/>
      <c r="I911" s="48"/>
    </row>
    <row r="912" spans="1:9">
      <c r="A912">
        <v>911</v>
      </c>
      <c r="B912" s="48">
        <v>923205</v>
      </c>
      <c r="C912" s="50"/>
      <c r="D912">
        <v>911</v>
      </c>
      <c r="E912" s="50" t="e">
        <f t="shared" ca="1" si="15"/>
        <v>#NUM!</v>
      </c>
      <c r="F912" s="51"/>
      <c r="G912" s="48"/>
      <c r="H912" s="48"/>
      <c r="I912" s="48"/>
    </row>
    <row r="913" spans="1:9">
      <c r="A913">
        <v>912</v>
      </c>
      <c r="B913" s="48">
        <v>46623</v>
      </c>
      <c r="C913" s="50"/>
      <c r="D913">
        <v>912</v>
      </c>
      <c r="E913" s="50" t="e">
        <f t="shared" ca="1" si="15"/>
        <v>#NUM!</v>
      </c>
      <c r="F913" s="51"/>
      <c r="G913" s="48"/>
      <c r="H913" s="48"/>
      <c r="I913" s="48"/>
    </row>
    <row r="914" spans="1:9">
      <c r="A914">
        <v>913</v>
      </c>
      <c r="B914" s="48">
        <v>949238</v>
      </c>
      <c r="C914" s="50"/>
      <c r="D914">
        <v>913</v>
      </c>
      <c r="E914" s="50" t="e">
        <f t="shared" ca="1" si="15"/>
        <v>#NUM!</v>
      </c>
      <c r="F914" s="51"/>
      <c r="G914" s="48"/>
      <c r="H914" s="48"/>
      <c r="I914" s="48"/>
    </row>
    <row r="915" spans="1:9">
      <c r="A915">
        <v>914</v>
      </c>
      <c r="B915" s="48">
        <v>98896</v>
      </c>
      <c r="C915" s="50"/>
      <c r="D915">
        <v>914</v>
      </c>
      <c r="E915" s="50" t="e">
        <f t="shared" ca="1" si="15"/>
        <v>#NUM!</v>
      </c>
      <c r="F915" s="51"/>
      <c r="G915" s="48"/>
      <c r="H915" s="48"/>
      <c r="I915" s="48"/>
    </row>
    <row r="916" spans="1:9">
      <c r="A916">
        <v>915</v>
      </c>
      <c r="B916" s="48">
        <v>139343</v>
      </c>
      <c r="C916" s="50"/>
      <c r="D916">
        <v>915</v>
      </c>
      <c r="E916" s="50" t="e">
        <f t="shared" ca="1" si="15"/>
        <v>#NUM!</v>
      </c>
      <c r="F916" s="51"/>
      <c r="G916" s="48"/>
      <c r="H916" s="48"/>
      <c r="I916" s="48"/>
    </row>
    <row r="917" spans="1:9">
      <c r="A917">
        <v>916</v>
      </c>
      <c r="B917" s="48">
        <v>875322</v>
      </c>
      <c r="C917" s="50"/>
      <c r="D917">
        <v>916</v>
      </c>
      <c r="E917" s="50" t="e">
        <f t="shared" ca="1" si="15"/>
        <v>#NUM!</v>
      </c>
      <c r="F917" s="51"/>
      <c r="G917" s="48"/>
      <c r="H917" s="48"/>
      <c r="I917" s="48"/>
    </row>
    <row r="918" spans="1:9">
      <c r="A918">
        <v>917</v>
      </c>
      <c r="B918" s="48">
        <v>889178</v>
      </c>
      <c r="C918" s="50"/>
      <c r="D918">
        <v>917</v>
      </c>
      <c r="E918" s="50" t="e">
        <f t="shared" ca="1" si="15"/>
        <v>#NUM!</v>
      </c>
      <c r="F918" s="51"/>
      <c r="G918" s="48"/>
      <c r="H918" s="48"/>
      <c r="I918" s="48"/>
    </row>
    <row r="919" spans="1:9">
      <c r="A919">
        <v>918</v>
      </c>
      <c r="B919" s="48">
        <v>768718</v>
      </c>
      <c r="C919" s="50"/>
      <c r="D919">
        <v>918</v>
      </c>
      <c r="E919" s="50" t="e">
        <f t="shared" ca="1" si="15"/>
        <v>#NUM!</v>
      </c>
      <c r="F919" s="51"/>
      <c r="G919" s="48"/>
      <c r="H919" s="48"/>
      <c r="I919" s="48"/>
    </row>
    <row r="920" spans="1:9">
      <c r="A920">
        <v>919</v>
      </c>
      <c r="B920" s="48">
        <v>926102</v>
      </c>
      <c r="C920" s="50"/>
      <c r="D920">
        <v>919</v>
      </c>
      <c r="E920" s="50" t="e">
        <f t="shared" ca="1" si="15"/>
        <v>#NUM!</v>
      </c>
      <c r="F920" s="51"/>
      <c r="G920" s="48"/>
      <c r="H920" s="48"/>
      <c r="I920" s="48"/>
    </row>
    <row r="921" spans="1:9">
      <c r="A921">
        <v>920</v>
      </c>
      <c r="B921" s="48">
        <v>250252</v>
      </c>
      <c r="C921" s="50"/>
      <c r="D921">
        <v>920</v>
      </c>
      <c r="E921" s="50" t="e">
        <f t="shared" ca="1" si="15"/>
        <v>#NUM!</v>
      </c>
      <c r="F921" s="51"/>
      <c r="G921" s="48"/>
      <c r="H921" s="48"/>
      <c r="I921" s="48"/>
    </row>
    <row r="922" spans="1:9">
      <c r="A922">
        <v>921</v>
      </c>
      <c r="B922" s="48">
        <v>159504</v>
      </c>
      <c r="C922" s="50"/>
      <c r="D922">
        <v>921</v>
      </c>
      <c r="E922" s="50" t="e">
        <f t="shared" ca="1" si="15"/>
        <v>#NUM!</v>
      </c>
      <c r="F922" s="51"/>
      <c r="G922" s="48"/>
      <c r="H922" s="48"/>
      <c r="I922" s="48"/>
    </row>
    <row r="923" spans="1:9">
      <c r="A923">
        <v>922</v>
      </c>
      <c r="B923" s="48">
        <v>371360</v>
      </c>
      <c r="C923" s="50"/>
      <c r="D923">
        <v>922</v>
      </c>
      <c r="E923" s="50" t="e">
        <f t="shared" ca="1" si="15"/>
        <v>#NUM!</v>
      </c>
      <c r="F923" s="51"/>
      <c r="G923" s="48"/>
      <c r="H923" s="48"/>
      <c r="I923" s="48"/>
    </row>
    <row r="924" spans="1:9">
      <c r="A924">
        <v>923</v>
      </c>
      <c r="B924" s="48">
        <v>664710</v>
      </c>
      <c r="C924" s="50"/>
      <c r="D924">
        <v>923</v>
      </c>
      <c r="E924" s="50" t="e">
        <f t="shared" ca="1" si="15"/>
        <v>#NUM!</v>
      </c>
      <c r="F924" s="51"/>
      <c r="G924" s="48"/>
      <c r="H924" s="48"/>
      <c r="I924" s="48"/>
    </row>
    <row r="925" spans="1:9">
      <c r="A925">
        <v>924</v>
      </c>
      <c r="B925" s="48">
        <v>505524</v>
      </c>
      <c r="C925" s="50"/>
      <c r="D925">
        <v>924</v>
      </c>
      <c r="E925" s="50" t="e">
        <f t="shared" ca="1" si="15"/>
        <v>#NUM!</v>
      </c>
      <c r="F925" s="51"/>
      <c r="G925" s="48"/>
      <c r="H925" s="48"/>
      <c r="I925" s="48"/>
    </row>
    <row r="926" spans="1:9">
      <c r="A926">
        <v>925</v>
      </c>
      <c r="B926" s="48">
        <v>4672</v>
      </c>
      <c r="C926" s="50"/>
      <c r="D926">
        <v>925</v>
      </c>
      <c r="E926" s="50" t="e">
        <f t="shared" ca="1" si="15"/>
        <v>#NUM!</v>
      </c>
      <c r="F926" s="51"/>
      <c r="G926" s="48"/>
      <c r="H926" s="48"/>
      <c r="I926" s="48"/>
    </row>
    <row r="927" spans="1:9">
      <c r="A927">
        <v>926</v>
      </c>
      <c r="B927" s="48">
        <v>718979</v>
      </c>
      <c r="C927" s="50"/>
      <c r="D927">
        <v>926</v>
      </c>
      <c r="E927" s="50" t="e">
        <f t="shared" ca="1" si="15"/>
        <v>#NUM!</v>
      </c>
      <c r="F927" s="51"/>
      <c r="G927" s="48"/>
      <c r="H927" s="48"/>
      <c r="I927" s="48"/>
    </row>
    <row r="928" spans="1:9">
      <c r="A928">
        <v>927</v>
      </c>
      <c r="B928" s="48">
        <v>222455</v>
      </c>
      <c r="C928" s="50"/>
      <c r="D928">
        <v>927</v>
      </c>
      <c r="E928" s="50" t="e">
        <f t="shared" ca="1" si="15"/>
        <v>#NUM!</v>
      </c>
      <c r="F928" s="51"/>
      <c r="G928" s="48"/>
      <c r="H928" s="48"/>
      <c r="I928" s="48"/>
    </row>
    <row r="929" spans="1:9">
      <c r="A929">
        <v>928</v>
      </c>
      <c r="B929" s="48">
        <v>253448</v>
      </c>
      <c r="C929" s="50"/>
      <c r="D929">
        <v>928</v>
      </c>
      <c r="E929" s="50" t="e">
        <f t="shared" ca="1" si="15"/>
        <v>#NUM!</v>
      </c>
      <c r="F929" s="51"/>
      <c r="G929" s="48"/>
      <c r="H929" s="48"/>
      <c r="I929" s="48"/>
    </row>
    <row r="930" spans="1:9">
      <c r="A930">
        <v>929</v>
      </c>
      <c r="B930" s="48">
        <v>134079</v>
      </c>
      <c r="C930" s="50"/>
      <c r="D930">
        <v>929</v>
      </c>
      <c r="E930" s="50" t="e">
        <f t="shared" ca="1" si="15"/>
        <v>#NUM!</v>
      </c>
      <c r="F930" s="51"/>
      <c r="G930" s="48"/>
      <c r="H930" s="48"/>
      <c r="I930" s="48"/>
    </row>
    <row r="931" spans="1:9">
      <c r="A931">
        <v>930</v>
      </c>
      <c r="B931" s="48">
        <v>631123</v>
      </c>
      <c r="C931" s="50"/>
      <c r="D931">
        <v>930</v>
      </c>
      <c r="E931" s="50" t="e">
        <f t="shared" ca="1" si="15"/>
        <v>#NUM!</v>
      </c>
      <c r="F931" s="51"/>
      <c r="G931" s="48"/>
      <c r="H931" s="48"/>
      <c r="I931" s="48"/>
    </row>
    <row r="932" spans="1:9">
      <c r="A932">
        <v>931</v>
      </c>
      <c r="B932" s="48">
        <v>141627</v>
      </c>
      <c r="C932" s="50"/>
      <c r="D932">
        <v>931</v>
      </c>
      <c r="E932" s="50" t="e">
        <f t="shared" ca="1" si="15"/>
        <v>#NUM!</v>
      </c>
      <c r="F932" s="51"/>
      <c r="G932" s="48"/>
      <c r="H932" s="48"/>
      <c r="I932" s="48"/>
    </row>
    <row r="933" spans="1:9">
      <c r="A933">
        <v>932</v>
      </c>
      <c r="B933" s="48">
        <v>775512</v>
      </c>
      <c r="C933" s="50"/>
      <c r="D933">
        <v>932</v>
      </c>
      <c r="E933" s="50" t="e">
        <f t="shared" ca="1" si="15"/>
        <v>#NUM!</v>
      </c>
      <c r="F933" s="51"/>
      <c r="G933" s="48"/>
      <c r="H933" s="48"/>
      <c r="I933" s="48"/>
    </row>
    <row r="934" spans="1:9">
      <c r="A934">
        <v>933</v>
      </c>
      <c r="B934" s="48">
        <v>835369</v>
      </c>
      <c r="C934" s="50"/>
      <c r="D934">
        <v>933</v>
      </c>
      <c r="E934" s="50" t="e">
        <f t="shared" ca="1" si="15"/>
        <v>#NUM!</v>
      </c>
      <c r="F934" s="51"/>
      <c r="G934" s="48"/>
      <c r="H934" s="48"/>
      <c r="I934" s="48"/>
    </row>
    <row r="935" spans="1:9">
      <c r="A935">
        <v>934</v>
      </c>
      <c r="B935" s="48">
        <v>900172</v>
      </c>
      <c r="C935" s="50"/>
      <c r="D935">
        <v>934</v>
      </c>
      <c r="E935" s="50" t="e">
        <f t="shared" ca="1" si="15"/>
        <v>#NUM!</v>
      </c>
      <c r="F935" s="51"/>
      <c r="G935" s="48"/>
      <c r="H935" s="48"/>
      <c r="I935" s="48"/>
    </row>
    <row r="936" spans="1:9">
      <c r="A936">
        <v>935</v>
      </c>
      <c r="B936" s="48">
        <v>341074</v>
      </c>
      <c r="C936" s="50"/>
      <c r="D936">
        <v>935</v>
      </c>
      <c r="E936" s="50" t="e">
        <f t="shared" ca="1" si="15"/>
        <v>#NUM!</v>
      </c>
      <c r="F936" s="51"/>
      <c r="G936" s="48"/>
      <c r="H936" s="48"/>
      <c r="I936" s="48"/>
    </row>
    <row r="937" spans="1:9">
      <c r="A937">
        <v>936</v>
      </c>
      <c r="B937" s="48">
        <v>799625</v>
      </c>
      <c r="C937" s="50"/>
      <c r="D937">
        <v>936</v>
      </c>
      <c r="E937" s="50" t="e">
        <f t="shared" ca="1" si="15"/>
        <v>#NUM!</v>
      </c>
      <c r="F937" s="51"/>
      <c r="G937" s="48"/>
      <c r="H937" s="48"/>
      <c r="I937" s="48"/>
    </row>
    <row r="938" spans="1:9">
      <c r="A938">
        <v>937</v>
      </c>
      <c r="B938" s="48">
        <v>919620</v>
      </c>
      <c r="C938" s="50"/>
      <c r="D938">
        <v>937</v>
      </c>
      <c r="E938" s="50" t="e">
        <f t="shared" ca="1" si="15"/>
        <v>#NUM!</v>
      </c>
      <c r="F938" s="51"/>
      <c r="G938" s="48"/>
      <c r="H938" s="48"/>
      <c r="I938" s="48"/>
    </row>
    <row r="939" spans="1:9">
      <c r="A939">
        <v>938</v>
      </c>
      <c r="B939" s="48">
        <v>571361</v>
      </c>
      <c r="C939" s="50"/>
      <c r="D939">
        <v>938</v>
      </c>
      <c r="E939" s="50" t="e">
        <f t="shared" ca="1" si="15"/>
        <v>#NUM!</v>
      </c>
      <c r="F939" s="51"/>
      <c r="G939" s="48"/>
      <c r="H939" s="48"/>
      <c r="I939" s="48"/>
    </row>
    <row r="940" spans="1:9">
      <c r="A940">
        <v>939</v>
      </c>
      <c r="B940" s="48">
        <v>173947</v>
      </c>
      <c r="C940" s="50"/>
      <c r="D940">
        <v>939</v>
      </c>
      <c r="E940" s="50" t="e">
        <f t="shared" ca="1" si="15"/>
        <v>#NUM!</v>
      </c>
      <c r="F940" s="51"/>
      <c r="G940" s="48"/>
      <c r="H940" s="48"/>
      <c r="I940" s="48"/>
    </row>
    <row r="941" spans="1:9">
      <c r="A941">
        <v>940</v>
      </c>
      <c r="B941" s="48">
        <v>930399</v>
      </c>
      <c r="C941" s="50"/>
      <c r="D941">
        <v>940</v>
      </c>
      <c r="E941" s="50" t="e">
        <f t="shared" ca="1" si="15"/>
        <v>#NUM!</v>
      </c>
      <c r="F941" s="51"/>
      <c r="G941" s="48"/>
      <c r="H941" s="48"/>
      <c r="I941" s="48"/>
    </row>
    <row r="942" spans="1:9">
      <c r="A942">
        <v>941</v>
      </c>
      <c r="B942" s="48">
        <v>382619</v>
      </c>
      <c r="C942" s="50"/>
      <c r="D942">
        <v>941</v>
      </c>
      <c r="E942" s="50" t="e">
        <f t="shared" ca="1" si="15"/>
        <v>#NUM!</v>
      </c>
      <c r="F942" s="51"/>
      <c r="G942" s="48"/>
      <c r="H942" s="48"/>
      <c r="I942" s="48"/>
    </row>
    <row r="943" spans="1:9">
      <c r="A943">
        <v>942</v>
      </c>
      <c r="B943" s="48">
        <v>430881</v>
      </c>
      <c r="C943" s="50"/>
      <c r="D943">
        <v>942</v>
      </c>
      <c r="E943" s="50" t="e">
        <f t="shared" ca="1" si="15"/>
        <v>#NUM!</v>
      </c>
      <c r="F943" s="51"/>
      <c r="G943" s="48"/>
      <c r="H943" s="48"/>
      <c r="I943" s="48"/>
    </row>
    <row r="944" spans="1:9">
      <c r="A944">
        <v>943</v>
      </c>
      <c r="B944" s="48">
        <v>670556</v>
      </c>
      <c r="C944" s="50"/>
      <c r="D944">
        <v>943</v>
      </c>
      <c r="E944" s="50" t="e">
        <f t="shared" ca="1" si="15"/>
        <v>#NUM!</v>
      </c>
      <c r="F944" s="51"/>
      <c r="G944" s="48"/>
      <c r="H944" s="48"/>
      <c r="I944" s="48"/>
    </row>
    <row r="945" spans="1:9">
      <c r="A945">
        <v>944</v>
      </c>
      <c r="B945" s="48">
        <v>453041</v>
      </c>
      <c r="C945" s="50"/>
      <c r="D945">
        <v>944</v>
      </c>
      <c r="E945" s="50" t="e">
        <f t="shared" ca="1" si="15"/>
        <v>#NUM!</v>
      </c>
      <c r="F945" s="51"/>
      <c r="G945" s="48"/>
      <c r="H945" s="48"/>
      <c r="I945" s="48"/>
    </row>
    <row r="946" spans="1:9">
      <c r="A946">
        <v>945</v>
      </c>
      <c r="B946" s="48">
        <v>784526</v>
      </c>
      <c r="C946" s="50"/>
      <c r="D946">
        <v>945</v>
      </c>
      <c r="E946" s="50" t="e">
        <f t="shared" ca="1" si="15"/>
        <v>#NUM!</v>
      </c>
      <c r="F946" s="51"/>
      <c r="G946" s="48"/>
      <c r="H946" s="48"/>
      <c r="I946" s="48"/>
    </row>
    <row r="947" spans="1:9">
      <c r="A947">
        <v>946</v>
      </c>
      <c r="B947" s="48">
        <v>296690</v>
      </c>
      <c r="C947" s="50"/>
      <c r="D947">
        <v>946</v>
      </c>
      <c r="E947" s="50" t="e">
        <f t="shared" ca="1" si="15"/>
        <v>#NUM!</v>
      </c>
      <c r="F947" s="51"/>
      <c r="G947" s="48"/>
      <c r="H947" s="48"/>
      <c r="I947" s="48"/>
    </row>
    <row r="948" spans="1:9">
      <c r="A948">
        <v>947</v>
      </c>
      <c r="B948" s="48">
        <v>86853</v>
      </c>
      <c r="C948" s="50"/>
      <c r="D948">
        <v>947</v>
      </c>
      <c r="E948" s="50" t="e">
        <f t="shared" ca="1" si="15"/>
        <v>#NUM!</v>
      </c>
      <c r="F948" s="51"/>
      <c r="G948" s="48"/>
      <c r="H948" s="48"/>
      <c r="I948" s="48"/>
    </row>
    <row r="949" spans="1:9">
      <c r="A949">
        <v>948</v>
      </c>
      <c r="B949" s="48">
        <v>100959</v>
      </c>
      <c r="C949" s="50"/>
      <c r="D949">
        <v>948</v>
      </c>
      <c r="E949" s="50" t="e">
        <f t="shared" ca="1" si="15"/>
        <v>#NUM!</v>
      </c>
      <c r="F949" s="51"/>
      <c r="G949" s="48"/>
      <c r="H949" s="48"/>
      <c r="I949" s="48"/>
    </row>
    <row r="950" spans="1:9">
      <c r="A950">
        <v>949</v>
      </c>
      <c r="B950" s="48">
        <v>764705</v>
      </c>
      <c r="C950" s="50"/>
      <c r="D950">
        <v>949</v>
      </c>
      <c r="E950" s="50" t="e">
        <f t="shared" ca="1" si="15"/>
        <v>#NUM!</v>
      </c>
      <c r="F950" s="51"/>
      <c r="G950" s="48"/>
      <c r="H950" s="48"/>
      <c r="I950" s="48"/>
    </row>
    <row r="951" spans="1:9">
      <c r="A951">
        <v>950</v>
      </c>
      <c r="B951" s="48">
        <v>290681</v>
      </c>
      <c r="C951" s="50"/>
      <c r="D951">
        <v>950</v>
      </c>
      <c r="E951" s="50" t="e">
        <f t="shared" ca="1" si="15"/>
        <v>#NUM!</v>
      </c>
      <c r="F951" s="51"/>
      <c r="G951" s="48"/>
      <c r="H951" s="48"/>
      <c r="I951" s="48"/>
    </row>
    <row r="952" spans="1:9">
      <c r="A952">
        <v>951</v>
      </c>
      <c r="B952" s="48">
        <v>847471</v>
      </c>
      <c r="C952" s="50"/>
      <c r="D952">
        <v>951</v>
      </c>
      <c r="E952" s="50" t="e">
        <f t="shared" ca="1" si="15"/>
        <v>#NUM!</v>
      </c>
      <c r="F952" s="51"/>
      <c r="G952" s="48"/>
      <c r="H952" s="48"/>
      <c r="I952" s="48"/>
    </row>
    <row r="953" spans="1:9">
      <c r="A953">
        <v>952</v>
      </c>
      <c r="B953" s="48">
        <v>633918</v>
      </c>
      <c r="C953" s="50"/>
      <c r="D953">
        <v>952</v>
      </c>
      <c r="E953" s="50" t="e">
        <f t="shared" ca="1" si="15"/>
        <v>#NUM!</v>
      </c>
      <c r="F953" s="51"/>
      <c r="G953" s="48"/>
      <c r="H953" s="48"/>
      <c r="I953" s="48"/>
    </row>
    <row r="954" spans="1:9">
      <c r="A954">
        <v>953</v>
      </c>
      <c r="B954" s="48">
        <v>834385</v>
      </c>
      <c r="C954" s="50"/>
      <c r="D954">
        <v>953</v>
      </c>
      <c r="E954" s="50" t="e">
        <f t="shared" ca="1" si="15"/>
        <v>#NUM!</v>
      </c>
      <c r="F954" s="51"/>
      <c r="G954" s="48"/>
      <c r="H954" s="48"/>
      <c r="I954" s="48"/>
    </row>
    <row r="955" spans="1:9">
      <c r="A955">
        <v>954</v>
      </c>
      <c r="B955" s="48">
        <v>541025</v>
      </c>
      <c r="C955" s="50"/>
      <c r="D955">
        <v>954</v>
      </c>
      <c r="E955" s="50" t="e">
        <f t="shared" ca="1" si="15"/>
        <v>#NUM!</v>
      </c>
      <c r="F955" s="51"/>
      <c r="G955" s="48"/>
      <c r="H955" s="48"/>
      <c r="I955" s="48"/>
    </row>
    <row r="956" spans="1:9">
      <c r="A956">
        <v>955</v>
      </c>
      <c r="B956" s="48">
        <v>858002</v>
      </c>
      <c r="C956" s="50"/>
      <c r="D956">
        <v>955</v>
      </c>
      <c r="E956" s="50" t="e">
        <f t="shared" ca="1" si="15"/>
        <v>#NUM!</v>
      </c>
      <c r="F956" s="51"/>
      <c r="G956" s="48"/>
      <c r="H956" s="48"/>
      <c r="I956" s="48"/>
    </row>
    <row r="957" spans="1:9">
      <c r="A957">
        <v>956</v>
      </c>
      <c r="B957" s="48">
        <v>369979</v>
      </c>
      <c r="C957" s="50"/>
      <c r="D957">
        <v>956</v>
      </c>
      <c r="E957" s="50" t="e">
        <f t="shared" ca="1" si="15"/>
        <v>#NUM!</v>
      </c>
      <c r="F957" s="51"/>
      <c r="G957" s="48"/>
      <c r="H957" s="48"/>
      <c r="I957" s="48"/>
    </row>
    <row r="958" spans="1:9">
      <c r="A958">
        <v>957</v>
      </c>
      <c r="B958" s="48">
        <v>604474</v>
      </c>
      <c r="C958" s="50"/>
      <c r="D958">
        <v>957</v>
      </c>
      <c r="E958" s="50" t="e">
        <f t="shared" ca="1" si="15"/>
        <v>#NUM!</v>
      </c>
      <c r="F958" s="51"/>
      <c r="G958" s="48"/>
      <c r="H958" s="48"/>
      <c r="I958" s="48"/>
    </row>
    <row r="959" spans="1:9">
      <c r="A959">
        <v>958</v>
      </c>
      <c r="B959" s="48">
        <v>221764</v>
      </c>
      <c r="C959" s="50"/>
      <c r="D959">
        <v>958</v>
      </c>
      <c r="E959" s="50" t="e">
        <f t="shared" ca="1" si="15"/>
        <v>#NUM!</v>
      </c>
      <c r="F959" s="51"/>
      <c r="G959" s="48"/>
      <c r="H959" s="48"/>
      <c r="I959" s="48"/>
    </row>
    <row r="960" spans="1:9">
      <c r="A960">
        <v>959</v>
      </c>
      <c r="B960" s="48">
        <v>838538</v>
      </c>
      <c r="C960" s="50"/>
      <c r="D960">
        <v>959</v>
      </c>
      <c r="E960" s="50" t="e">
        <f t="shared" ca="1" si="15"/>
        <v>#NUM!</v>
      </c>
      <c r="F960" s="51"/>
      <c r="G960" s="48"/>
      <c r="H960" s="48"/>
      <c r="I960" s="48"/>
    </row>
    <row r="961" spans="1:9">
      <c r="A961">
        <v>960</v>
      </c>
      <c r="B961" s="48">
        <v>336114</v>
      </c>
      <c r="C961" s="50"/>
      <c r="D961">
        <v>960</v>
      </c>
      <c r="E961" s="50" t="e">
        <f t="shared" ca="1" si="15"/>
        <v>#NUM!</v>
      </c>
      <c r="F961" s="51"/>
      <c r="G961" s="48"/>
      <c r="H961" s="48"/>
      <c r="I961" s="48"/>
    </row>
    <row r="962" spans="1:9">
      <c r="A962">
        <v>961</v>
      </c>
      <c r="B962" s="48">
        <v>236269</v>
      </c>
      <c r="C962" s="50"/>
      <c r="D962">
        <v>961</v>
      </c>
      <c r="E962" s="50" t="e">
        <f t="shared" ca="1" si="15"/>
        <v>#NUM!</v>
      </c>
      <c r="F962" s="51"/>
      <c r="G962" s="48"/>
      <c r="H962" s="48"/>
      <c r="I962" s="48"/>
    </row>
    <row r="963" spans="1:9">
      <c r="A963">
        <v>962</v>
      </c>
      <c r="B963" s="48">
        <v>693626</v>
      </c>
      <c r="C963" s="50"/>
      <c r="D963">
        <v>962</v>
      </c>
      <c r="E963" s="50" t="e">
        <f t="shared" ca="1" si="15"/>
        <v>#NUM!</v>
      </c>
      <c r="F963" s="51"/>
      <c r="G963" s="48"/>
      <c r="H963" s="48"/>
      <c r="I963" s="48"/>
    </row>
    <row r="964" spans="1:9">
      <c r="A964">
        <v>963</v>
      </c>
      <c r="B964" s="48">
        <v>992428</v>
      </c>
      <c r="C964" s="50"/>
      <c r="D964">
        <v>963</v>
      </c>
      <c r="E964" s="50" t="e">
        <f t="shared" ref="E964:E1001" ca="1" si="16">E963+$I$4</f>
        <v>#NUM!</v>
      </c>
      <c r="F964" s="51"/>
      <c r="G964" s="48"/>
      <c r="H964" s="48"/>
      <c r="I964" s="48"/>
    </row>
    <row r="965" spans="1:9">
      <c r="A965">
        <v>964</v>
      </c>
      <c r="B965" s="48">
        <v>639100</v>
      </c>
      <c r="C965" s="50"/>
      <c r="D965">
        <v>964</v>
      </c>
      <c r="E965" s="50" t="e">
        <f t="shared" ca="1" si="16"/>
        <v>#NUM!</v>
      </c>
      <c r="F965" s="51"/>
      <c r="G965" s="48"/>
      <c r="H965" s="48"/>
      <c r="I965" s="48"/>
    </row>
    <row r="966" spans="1:9">
      <c r="A966">
        <v>965</v>
      </c>
      <c r="B966" s="48">
        <v>974240</v>
      </c>
      <c r="C966" s="50"/>
      <c r="D966">
        <v>965</v>
      </c>
      <c r="E966" s="50" t="e">
        <f t="shared" ca="1" si="16"/>
        <v>#NUM!</v>
      </c>
      <c r="F966" s="51"/>
      <c r="G966" s="48"/>
      <c r="H966" s="48"/>
      <c r="I966" s="48"/>
    </row>
    <row r="967" spans="1:9">
      <c r="A967">
        <v>966</v>
      </c>
      <c r="B967" s="48">
        <v>311871</v>
      </c>
      <c r="C967" s="50"/>
      <c r="D967">
        <v>966</v>
      </c>
      <c r="E967" s="50" t="e">
        <f t="shared" ca="1" si="16"/>
        <v>#NUM!</v>
      </c>
      <c r="F967" s="51"/>
      <c r="G967" s="48"/>
      <c r="H967" s="48"/>
      <c r="I967" s="48"/>
    </row>
    <row r="968" spans="1:9">
      <c r="A968">
        <v>967</v>
      </c>
      <c r="B968" s="48">
        <v>415369</v>
      </c>
      <c r="C968" s="50"/>
      <c r="D968">
        <v>967</v>
      </c>
      <c r="E968" s="50" t="e">
        <f t="shared" ca="1" si="16"/>
        <v>#NUM!</v>
      </c>
      <c r="F968" s="51"/>
      <c r="G968" s="48"/>
      <c r="H968" s="48"/>
      <c r="I968" s="48"/>
    </row>
    <row r="969" spans="1:9">
      <c r="A969">
        <v>968</v>
      </c>
      <c r="B969" s="48">
        <v>471479</v>
      </c>
      <c r="C969" s="50"/>
      <c r="D969">
        <v>968</v>
      </c>
      <c r="E969" s="50" t="e">
        <f t="shared" ca="1" si="16"/>
        <v>#NUM!</v>
      </c>
      <c r="F969" s="51"/>
      <c r="G969" s="48"/>
      <c r="H969" s="48"/>
      <c r="I969" s="48"/>
    </row>
    <row r="970" spans="1:9">
      <c r="A970">
        <v>969</v>
      </c>
      <c r="B970" s="48">
        <v>50609</v>
      </c>
      <c r="C970" s="50"/>
      <c r="D970">
        <v>969</v>
      </c>
      <c r="E970" s="50" t="e">
        <f t="shared" ca="1" si="16"/>
        <v>#NUM!</v>
      </c>
      <c r="F970" s="51"/>
      <c r="G970" s="48"/>
      <c r="H970" s="48"/>
      <c r="I970" s="48"/>
    </row>
    <row r="971" spans="1:9">
      <c r="A971">
        <v>970</v>
      </c>
      <c r="B971" s="48">
        <v>453513</v>
      </c>
      <c r="C971" s="50"/>
      <c r="D971">
        <v>970</v>
      </c>
      <c r="E971" s="50" t="e">
        <f t="shared" ca="1" si="16"/>
        <v>#NUM!</v>
      </c>
      <c r="F971" s="51"/>
      <c r="G971" s="48"/>
      <c r="H971" s="48"/>
      <c r="I971" s="48"/>
    </row>
    <row r="972" spans="1:9">
      <c r="A972">
        <v>971</v>
      </c>
      <c r="B972" s="48">
        <v>298700</v>
      </c>
      <c r="C972" s="50"/>
      <c r="D972">
        <v>971</v>
      </c>
      <c r="E972" s="50" t="e">
        <f t="shared" ca="1" si="16"/>
        <v>#NUM!</v>
      </c>
      <c r="F972" s="51"/>
      <c r="G972" s="48"/>
      <c r="H972" s="48"/>
      <c r="I972" s="48"/>
    </row>
    <row r="973" spans="1:9">
      <c r="A973">
        <v>972</v>
      </c>
      <c r="B973" s="48">
        <v>367707</v>
      </c>
      <c r="C973" s="50"/>
      <c r="D973">
        <v>972</v>
      </c>
      <c r="E973" s="50" t="e">
        <f t="shared" ca="1" si="16"/>
        <v>#NUM!</v>
      </c>
      <c r="F973" s="51"/>
      <c r="G973" s="48"/>
      <c r="H973" s="48"/>
      <c r="I973" s="48"/>
    </row>
    <row r="974" spans="1:9">
      <c r="A974">
        <v>973</v>
      </c>
      <c r="B974" s="48">
        <v>540800</v>
      </c>
      <c r="C974" s="50"/>
      <c r="D974">
        <v>973</v>
      </c>
      <c r="E974" s="50" t="e">
        <f t="shared" ca="1" si="16"/>
        <v>#NUM!</v>
      </c>
      <c r="F974" s="51"/>
      <c r="G974" s="48"/>
      <c r="H974" s="48"/>
      <c r="I974" s="48"/>
    </row>
    <row r="975" spans="1:9">
      <c r="A975">
        <v>974</v>
      </c>
      <c r="B975" s="48">
        <v>626024</v>
      </c>
      <c r="C975" s="50"/>
      <c r="D975">
        <v>974</v>
      </c>
      <c r="E975" s="50" t="e">
        <f t="shared" ca="1" si="16"/>
        <v>#NUM!</v>
      </c>
      <c r="F975" s="51"/>
      <c r="G975" s="48"/>
      <c r="H975" s="48"/>
      <c r="I975" s="48"/>
    </row>
    <row r="976" spans="1:9">
      <c r="A976">
        <v>975</v>
      </c>
      <c r="B976" s="48">
        <v>268924</v>
      </c>
      <c r="C976" s="50"/>
      <c r="D976">
        <v>975</v>
      </c>
      <c r="E976" s="50" t="e">
        <f t="shared" ca="1" si="16"/>
        <v>#NUM!</v>
      </c>
      <c r="F976" s="51"/>
      <c r="G976" s="48"/>
      <c r="H976" s="48"/>
      <c r="I976" s="48"/>
    </row>
    <row r="977" spans="1:9">
      <c r="A977">
        <v>976</v>
      </c>
      <c r="B977" s="48">
        <v>85540</v>
      </c>
      <c r="C977" s="50"/>
      <c r="D977">
        <v>976</v>
      </c>
      <c r="E977" s="50" t="e">
        <f t="shared" ca="1" si="16"/>
        <v>#NUM!</v>
      </c>
      <c r="F977" s="51"/>
      <c r="G977" s="48"/>
      <c r="H977" s="48"/>
      <c r="I977" s="48"/>
    </row>
    <row r="978" spans="1:9">
      <c r="A978">
        <v>977</v>
      </c>
      <c r="B978" s="48">
        <v>6893</v>
      </c>
      <c r="C978" s="50"/>
      <c r="D978">
        <v>977</v>
      </c>
      <c r="E978" s="50" t="e">
        <f t="shared" ca="1" si="16"/>
        <v>#NUM!</v>
      </c>
      <c r="F978" s="51"/>
      <c r="G978" s="48"/>
      <c r="H978" s="48"/>
      <c r="I978" s="48"/>
    </row>
    <row r="979" spans="1:9">
      <c r="A979">
        <v>978</v>
      </c>
      <c r="B979" s="48">
        <v>195631</v>
      </c>
      <c r="C979" s="50"/>
      <c r="D979">
        <v>978</v>
      </c>
      <c r="E979" s="50" t="e">
        <f t="shared" ca="1" si="16"/>
        <v>#NUM!</v>
      </c>
      <c r="F979" s="51"/>
      <c r="G979" s="48"/>
      <c r="H979" s="48"/>
      <c r="I979" s="48"/>
    </row>
    <row r="980" spans="1:9">
      <c r="A980">
        <v>979</v>
      </c>
      <c r="B980" s="48">
        <v>546387</v>
      </c>
      <c r="C980" s="50"/>
      <c r="D980">
        <v>979</v>
      </c>
      <c r="E980" s="50" t="e">
        <f t="shared" ca="1" si="16"/>
        <v>#NUM!</v>
      </c>
      <c r="F980" s="51"/>
      <c r="G980" s="48"/>
      <c r="H980" s="48"/>
      <c r="I980" s="48"/>
    </row>
    <row r="981" spans="1:9">
      <c r="A981">
        <v>980</v>
      </c>
      <c r="B981" s="48">
        <v>266686</v>
      </c>
      <c r="C981" s="50"/>
      <c r="D981">
        <v>980</v>
      </c>
      <c r="E981" s="50" t="e">
        <f t="shared" ca="1" si="16"/>
        <v>#NUM!</v>
      </c>
      <c r="F981" s="51"/>
      <c r="G981" s="48"/>
      <c r="H981" s="48"/>
      <c r="I981" s="48"/>
    </row>
    <row r="982" spans="1:9">
      <c r="A982">
        <v>981</v>
      </c>
      <c r="B982" s="48">
        <v>838573</v>
      </c>
      <c r="C982" s="50"/>
      <c r="D982">
        <v>981</v>
      </c>
      <c r="E982" s="50" t="e">
        <f t="shared" ca="1" si="16"/>
        <v>#NUM!</v>
      </c>
      <c r="F982" s="51"/>
      <c r="G982" s="48"/>
      <c r="H982" s="48"/>
      <c r="I982" s="48"/>
    </row>
    <row r="983" spans="1:9">
      <c r="A983">
        <v>982</v>
      </c>
      <c r="B983" s="48">
        <v>269032</v>
      </c>
      <c r="C983" s="50"/>
      <c r="D983">
        <v>982</v>
      </c>
      <c r="E983" s="50" t="e">
        <f t="shared" ca="1" si="16"/>
        <v>#NUM!</v>
      </c>
      <c r="F983" s="51"/>
      <c r="G983" s="48"/>
      <c r="H983" s="48"/>
      <c r="I983" s="48"/>
    </row>
    <row r="984" spans="1:9">
      <c r="A984">
        <v>983</v>
      </c>
      <c r="B984" s="48">
        <v>288644</v>
      </c>
      <c r="C984" s="50"/>
      <c r="D984">
        <v>983</v>
      </c>
      <c r="E984" s="50" t="e">
        <f t="shared" ca="1" si="16"/>
        <v>#NUM!</v>
      </c>
      <c r="F984" s="51"/>
      <c r="G984" s="48"/>
      <c r="H984" s="48"/>
      <c r="I984" s="48"/>
    </row>
    <row r="985" spans="1:9">
      <c r="A985">
        <v>984</v>
      </c>
      <c r="B985" s="48">
        <v>139085</v>
      </c>
      <c r="C985" s="50"/>
      <c r="D985">
        <v>984</v>
      </c>
      <c r="E985" s="50" t="e">
        <f t="shared" ca="1" si="16"/>
        <v>#NUM!</v>
      </c>
      <c r="F985" s="51"/>
      <c r="G985" s="48"/>
      <c r="H985" s="48"/>
      <c r="I985" s="48"/>
    </row>
    <row r="986" spans="1:9">
      <c r="A986">
        <v>985</v>
      </c>
      <c r="B986" s="48">
        <v>451653</v>
      </c>
      <c r="C986" s="50"/>
      <c r="D986">
        <v>985</v>
      </c>
      <c r="E986" s="50" t="e">
        <f t="shared" ca="1" si="16"/>
        <v>#NUM!</v>
      </c>
      <c r="F986" s="51"/>
      <c r="G986" s="48"/>
      <c r="H986" s="48"/>
      <c r="I986" s="48"/>
    </row>
    <row r="987" spans="1:9">
      <c r="A987">
        <v>986</v>
      </c>
      <c r="B987" s="48">
        <v>138626</v>
      </c>
      <c r="C987" s="50"/>
      <c r="D987">
        <v>986</v>
      </c>
      <c r="E987" s="50" t="e">
        <f t="shared" ca="1" si="16"/>
        <v>#NUM!</v>
      </c>
      <c r="F987" s="51"/>
      <c r="G987" s="48"/>
      <c r="H987" s="48"/>
      <c r="I987" s="48"/>
    </row>
    <row r="988" spans="1:9">
      <c r="A988">
        <v>987</v>
      </c>
      <c r="B988" s="48">
        <v>511741</v>
      </c>
      <c r="C988" s="50"/>
      <c r="D988">
        <v>987</v>
      </c>
      <c r="E988" s="50" t="e">
        <f t="shared" ca="1" si="16"/>
        <v>#NUM!</v>
      </c>
      <c r="F988" s="51"/>
      <c r="G988" s="48"/>
      <c r="H988" s="48"/>
      <c r="I988" s="48"/>
    </row>
    <row r="989" spans="1:9">
      <c r="A989">
        <v>988</v>
      </c>
      <c r="B989" s="48">
        <v>927167</v>
      </c>
      <c r="C989" s="50"/>
      <c r="D989">
        <v>988</v>
      </c>
      <c r="E989" s="50" t="e">
        <f t="shared" ca="1" si="16"/>
        <v>#NUM!</v>
      </c>
      <c r="F989" s="51"/>
      <c r="G989" s="48"/>
      <c r="H989" s="48"/>
      <c r="I989" s="48"/>
    </row>
    <row r="990" spans="1:9">
      <c r="A990">
        <v>989</v>
      </c>
      <c r="B990" s="48">
        <v>839349</v>
      </c>
      <c r="C990" s="50"/>
      <c r="D990">
        <v>989</v>
      </c>
      <c r="E990" s="50" t="e">
        <f t="shared" ca="1" si="16"/>
        <v>#NUM!</v>
      </c>
      <c r="F990" s="51"/>
      <c r="G990" s="48"/>
      <c r="H990" s="48"/>
      <c r="I990" s="48"/>
    </row>
    <row r="991" spans="1:9">
      <c r="A991">
        <v>990</v>
      </c>
      <c r="B991" s="48">
        <v>881741</v>
      </c>
      <c r="C991" s="50"/>
      <c r="D991">
        <v>990</v>
      </c>
      <c r="E991" s="50" t="e">
        <f t="shared" ca="1" si="16"/>
        <v>#NUM!</v>
      </c>
      <c r="F991" s="51"/>
      <c r="G991" s="48"/>
      <c r="H991" s="48"/>
      <c r="I991" s="48"/>
    </row>
    <row r="992" spans="1:9">
      <c r="A992">
        <v>991</v>
      </c>
      <c r="B992" s="48">
        <v>682633</v>
      </c>
      <c r="C992" s="50"/>
      <c r="D992">
        <v>991</v>
      </c>
      <c r="E992" s="50" t="e">
        <f t="shared" ca="1" si="16"/>
        <v>#NUM!</v>
      </c>
      <c r="F992" s="51"/>
      <c r="G992" s="48"/>
      <c r="H992" s="48"/>
      <c r="I992" s="48"/>
    </row>
    <row r="993" spans="1:9">
      <c r="A993">
        <v>992</v>
      </c>
      <c r="B993" s="48">
        <v>515134</v>
      </c>
      <c r="C993" s="50"/>
      <c r="D993">
        <v>992</v>
      </c>
      <c r="E993" s="50" t="e">
        <f t="shared" ca="1" si="16"/>
        <v>#NUM!</v>
      </c>
      <c r="F993" s="51"/>
      <c r="G993" s="48"/>
      <c r="H993" s="48"/>
      <c r="I993" s="48"/>
    </row>
    <row r="994" spans="1:9">
      <c r="A994">
        <v>993</v>
      </c>
      <c r="B994" s="48">
        <v>614331</v>
      </c>
      <c r="C994" s="50"/>
      <c r="D994">
        <v>993</v>
      </c>
      <c r="E994" s="50" t="e">
        <f t="shared" ca="1" si="16"/>
        <v>#NUM!</v>
      </c>
      <c r="F994" s="51"/>
      <c r="G994" s="48"/>
      <c r="H994" s="48"/>
      <c r="I994" s="48"/>
    </row>
    <row r="995" spans="1:9">
      <c r="A995">
        <v>994</v>
      </c>
      <c r="B995" s="48">
        <v>311878</v>
      </c>
      <c r="C995" s="50"/>
      <c r="D995">
        <v>994</v>
      </c>
      <c r="E995" s="50" t="e">
        <f t="shared" ca="1" si="16"/>
        <v>#NUM!</v>
      </c>
      <c r="F995" s="51"/>
      <c r="G995" s="48"/>
      <c r="H995" s="48"/>
      <c r="I995" s="48"/>
    </row>
    <row r="996" spans="1:9">
      <c r="A996">
        <v>995</v>
      </c>
      <c r="B996" s="48">
        <v>962338</v>
      </c>
      <c r="C996" s="50"/>
      <c r="D996">
        <v>995</v>
      </c>
      <c r="E996" s="50" t="e">
        <f t="shared" ca="1" si="16"/>
        <v>#NUM!</v>
      </c>
      <c r="F996" s="51"/>
      <c r="G996" s="48"/>
      <c r="H996" s="48"/>
      <c r="I996" s="48"/>
    </row>
    <row r="997" spans="1:9">
      <c r="A997">
        <v>996</v>
      </c>
      <c r="B997" s="48">
        <v>110745</v>
      </c>
      <c r="C997" s="50"/>
      <c r="D997">
        <v>996</v>
      </c>
      <c r="E997" s="50" t="e">
        <f t="shared" ca="1" si="16"/>
        <v>#NUM!</v>
      </c>
      <c r="F997" s="51"/>
      <c r="G997" s="48"/>
      <c r="H997" s="48"/>
      <c r="I997" s="48"/>
    </row>
    <row r="998" spans="1:9">
      <c r="A998">
        <v>997</v>
      </c>
      <c r="B998" s="48">
        <v>188823</v>
      </c>
      <c r="C998" s="50"/>
      <c r="D998">
        <v>997</v>
      </c>
      <c r="E998" s="50" t="e">
        <f t="shared" ca="1" si="16"/>
        <v>#NUM!</v>
      </c>
      <c r="F998" s="51"/>
      <c r="G998" s="48"/>
      <c r="H998" s="48"/>
      <c r="I998" s="48"/>
    </row>
    <row r="999" spans="1:9">
      <c r="A999">
        <v>998</v>
      </c>
      <c r="B999" s="48">
        <v>882125</v>
      </c>
      <c r="C999" s="50"/>
      <c r="D999">
        <v>998</v>
      </c>
      <c r="E999" s="50" t="e">
        <f t="shared" ca="1" si="16"/>
        <v>#NUM!</v>
      </c>
      <c r="F999" s="51"/>
      <c r="G999" s="48"/>
      <c r="H999" s="48"/>
      <c r="I999" s="48"/>
    </row>
    <row r="1000" spans="1:9">
      <c r="A1000">
        <v>999</v>
      </c>
      <c r="B1000" s="48">
        <v>7532</v>
      </c>
      <c r="C1000" s="50"/>
      <c r="D1000">
        <v>999</v>
      </c>
      <c r="E1000" s="50" t="e">
        <f t="shared" ca="1" si="16"/>
        <v>#NUM!</v>
      </c>
      <c r="F1000" s="51"/>
      <c r="G1000" s="48"/>
      <c r="H1000" s="48"/>
      <c r="I1000" s="48"/>
    </row>
    <row r="1001" spans="1:9">
      <c r="A1001">
        <v>1000</v>
      </c>
      <c r="B1001" s="48">
        <v>818317</v>
      </c>
      <c r="C1001" s="50"/>
      <c r="D1001">
        <v>1000</v>
      </c>
      <c r="E1001" s="50" t="e">
        <f t="shared" ca="1" si="16"/>
        <v>#NUM!</v>
      </c>
      <c r="F1001" s="51"/>
      <c r="G1001" s="48"/>
      <c r="H1001" s="48"/>
      <c r="I1001" s="4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6"/>
  <sheetViews>
    <sheetView workbookViewId="0">
      <selection activeCell="B12" sqref="B12"/>
    </sheetView>
  </sheetViews>
  <sheetFormatPr defaultRowHeight="14.4"/>
  <cols>
    <col min="1" max="1" width="15" bestFit="1" customWidth="1"/>
    <col min="2" max="2" width="16.109375" bestFit="1" customWidth="1"/>
    <col min="4" max="4" width="10.6640625" bestFit="1" customWidth="1"/>
    <col min="6" max="6" width="10.44140625" bestFit="1" customWidth="1"/>
  </cols>
  <sheetData>
    <row r="1" spans="1:6">
      <c r="A1" s="4" t="s">
        <v>689</v>
      </c>
      <c r="B1" s="4" t="s">
        <v>657</v>
      </c>
      <c r="C1" s="4" t="s">
        <v>690</v>
      </c>
      <c r="D1" s="4" t="s">
        <v>691</v>
      </c>
      <c r="E1" s="4" t="s">
        <v>692</v>
      </c>
      <c r="F1" s="4" t="s">
        <v>662</v>
      </c>
    </row>
    <row r="2" spans="1:6">
      <c r="A2" s="5" t="s">
        <v>12</v>
      </c>
      <c r="B2" s="6">
        <v>7</v>
      </c>
      <c r="C2" s="6">
        <v>45</v>
      </c>
      <c r="D2" s="6">
        <v>1643.87</v>
      </c>
      <c r="E2" s="6">
        <v>2</v>
      </c>
      <c r="F2" s="6">
        <v>0</v>
      </c>
    </row>
    <row r="3" spans="1:6">
      <c r="A3" s="5" t="s">
        <v>13</v>
      </c>
      <c r="B3" s="6">
        <v>8</v>
      </c>
      <c r="C3" s="6">
        <v>23</v>
      </c>
      <c r="D3" s="6">
        <v>1082.48</v>
      </c>
      <c r="E3" s="6">
        <v>2</v>
      </c>
      <c r="F3" s="6">
        <v>1</v>
      </c>
    </row>
    <row r="4" spans="1:6">
      <c r="A4" s="5" t="s">
        <v>14</v>
      </c>
      <c r="B4" s="6">
        <v>9</v>
      </c>
      <c r="C4" s="6">
        <v>63</v>
      </c>
      <c r="D4" s="6">
        <v>2958.93</v>
      </c>
      <c r="E4" s="6">
        <v>3</v>
      </c>
      <c r="F4" s="6">
        <v>0</v>
      </c>
    </row>
    <row r="5" spans="1:6">
      <c r="A5" s="5" t="s">
        <v>15</v>
      </c>
      <c r="B5" s="6">
        <v>7</v>
      </c>
      <c r="C5" s="6">
        <v>35</v>
      </c>
      <c r="D5" s="6">
        <v>1809.99</v>
      </c>
      <c r="E5" s="6">
        <v>1</v>
      </c>
      <c r="F5" s="6">
        <v>0</v>
      </c>
    </row>
    <row r="6" spans="1:6">
      <c r="A6" s="5" t="s">
        <v>16</v>
      </c>
      <c r="B6" s="6">
        <v>8</v>
      </c>
      <c r="C6" s="6">
        <v>28</v>
      </c>
      <c r="D6" s="6">
        <v>2727.09</v>
      </c>
      <c r="E6" s="6">
        <v>3</v>
      </c>
      <c r="F6" s="6">
        <v>0</v>
      </c>
    </row>
    <row r="7" spans="1:6">
      <c r="A7" s="5" t="s">
        <v>17</v>
      </c>
      <c r="B7" s="6">
        <v>5</v>
      </c>
      <c r="C7" s="6">
        <v>37</v>
      </c>
      <c r="D7" s="6">
        <v>1663.82</v>
      </c>
      <c r="E7" s="6">
        <v>3</v>
      </c>
      <c r="F7" s="6">
        <v>1</v>
      </c>
    </row>
    <row r="8" spans="1:6">
      <c r="A8" s="5" t="s">
        <v>18</v>
      </c>
      <c r="B8" s="6">
        <v>4</v>
      </c>
      <c r="C8" s="6">
        <v>25</v>
      </c>
      <c r="D8" s="6">
        <v>1393.01</v>
      </c>
      <c r="E8" s="6">
        <v>2</v>
      </c>
      <c r="F8" s="6">
        <v>1</v>
      </c>
    </row>
    <row r="9" spans="1:6">
      <c r="A9" s="5" t="s">
        <v>19</v>
      </c>
      <c r="B9" s="6">
        <v>9</v>
      </c>
      <c r="C9" s="6">
        <v>27</v>
      </c>
      <c r="D9" s="6">
        <v>2685.25</v>
      </c>
      <c r="E9" s="6">
        <v>3</v>
      </c>
      <c r="F9" s="6">
        <v>0</v>
      </c>
    </row>
    <row r="10" spans="1:6">
      <c r="A10" s="5" t="s">
        <v>20</v>
      </c>
      <c r="B10" s="6">
        <v>5</v>
      </c>
      <c r="C10" s="6">
        <v>48</v>
      </c>
      <c r="D10" s="6">
        <v>2834.68</v>
      </c>
      <c r="E10" s="6">
        <v>3</v>
      </c>
      <c r="F10" s="6">
        <v>0</v>
      </c>
    </row>
    <row r="11" spans="1:6">
      <c r="A11" s="5" t="s">
        <v>21</v>
      </c>
      <c r="B11" s="6">
        <v>6</v>
      </c>
      <c r="C11" s="6">
        <v>51</v>
      </c>
      <c r="D11" s="6">
        <v>1096.45</v>
      </c>
      <c r="E11" s="6">
        <v>1</v>
      </c>
      <c r="F11" s="6">
        <v>1</v>
      </c>
    </row>
    <row r="12" spans="1:6">
      <c r="A12" s="5" t="s">
        <v>22</v>
      </c>
      <c r="B12" s="6">
        <v>7</v>
      </c>
      <c r="C12" s="6">
        <v>26</v>
      </c>
      <c r="D12" s="6">
        <v>1171.27</v>
      </c>
      <c r="E12" s="6">
        <v>2</v>
      </c>
      <c r="F12" s="6">
        <v>1</v>
      </c>
    </row>
    <row r="13" spans="1:6">
      <c r="A13" s="5" t="s">
        <v>23</v>
      </c>
      <c r="B13" s="6">
        <v>6</v>
      </c>
      <c r="C13" s="6">
        <v>50</v>
      </c>
      <c r="D13" s="6">
        <v>1943.77</v>
      </c>
      <c r="E13" s="6">
        <v>3</v>
      </c>
      <c r="F13" s="6">
        <v>1</v>
      </c>
    </row>
    <row r="14" spans="1:6">
      <c r="A14" s="5" t="s">
        <v>24</v>
      </c>
      <c r="B14" s="6">
        <v>10</v>
      </c>
      <c r="C14" s="6">
        <v>25</v>
      </c>
      <c r="D14" s="6">
        <v>578.41</v>
      </c>
      <c r="E14" s="6">
        <v>1</v>
      </c>
      <c r="F14" s="6">
        <v>1</v>
      </c>
    </row>
    <row r="15" spans="1:6">
      <c r="A15" s="5" t="s">
        <v>17</v>
      </c>
      <c r="B15" s="6">
        <v>8</v>
      </c>
      <c r="C15" s="6">
        <v>24</v>
      </c>
      <c r="D15" s="6">
        <v>1368.74</v>
      </c>
      <c r="E15" s="6">
        <v>3</v>
      </c>
      <c r="F15" s="6">
        <v>1</v>
      </c>
    </row>
    <row r="16" spans="1:6">
      <c r="A16" s="5" t="s">
        <v>21</v>
      </c>
      <c r="B16" s="6">
        <v>6</v>
      </c>
      <c r="C16" s="6">
        <v>36</v>
      </c>
      <c r="D16" s="6">
        <v>1775.87</v>
      </c>
      <c r="E16" s="6">
        <v>3</v>
      </c>
      <c r="F16" s="6">
        <v>1</v>
      </c>
    </row>
    <row r="17" spans="1:6">
      <c r="A17" s="5" t="s">
        <v>25</v>
      </c>
      <c r="B17" s="6">
        <v>5</v>
      </c>
      <c r="C17" s="6">
        <v>20</v>
      </c>
      <c r="D17" s="6">
        <v>1221.95</v>
      </c>
      <c r="E17" s="6">
        <v>3</v>
      </c>
      <c r="F17" s="6">
        <v>0</v>
      </c>
    </row>
    <row r="18" spans="1:6">
      <c r="A18" s="5" t="s">
        <v>26</v>
      </c>
      <c r="B18" s="6">
        <v>9</v>
      </c>
      <c r="C18" s="6">
        <v>20</v>
      </c>
      <c r="D18" s="6">
        <v>1309.42</v>
      </c>
      <c r="E18" s="6">
        <v>2</v>
      </c>
      <c r="F18" s="6">
        <v>0</v>
      </c>
    </row>
    <row r="19" spans="1:6">
      <c r="A19" s="5" t="s">
        <v>27</v>
      </c>
      <c r="B19" s="6">
        <v>9</v>
      </c>
      <c r="C19" s="6">
        <v>27</v>
      </c>
      <c r="D19" s="6">
        <v>879.91</v>
      </c>
      <c r="E19" s="6">
        <v>1</v>
      </c>
      <c r="F19" s="6">
        <v>1</v>
      </c>
    </row>
    <row r="20" spans="1:6">
      <c r="A20" s="5" t="s">
        <v>18</v>
      </c>
      <c r="B20" s="6">
        <v>7</v>
      </c>
      <c r="C20" s="6">
        <v>32</v>
      </c>
      <c r="D20" s="6">
        <v>766.05</v>
      </c>
      <c r="E20" s="6">
        <v>1</v>
      </c>
      <c r="F20" s="6">
        <v>1</v>
      </c>
    </row>
    <row r="21" spans="1:6">
      <c r="A21" s="5" t="s">
        <v>28</v>
      </c>
      <c r="B21" s="6">
        <v>10</v>
      </c>
      <c r="C21" s="6">
        <v>49</v>
      </c>
      <c r="D21" s="6">
        <v>1598.91</v>
      </c>
      <c r="E21" s="6">
        <v>2</v>
      </c>
      <c r="F21" s="6">
        <v>0</v>
      </c>
    </row>
    <row r="22" spans="1:6">
      <c r="A22" s="5" t="s">
        <v>29</v>
      </c>
      <c r="B22" s="6">
        <v>6</v>
      </c>
      <c r="C22" s="6">
        <v>30</v>
      </c>
      <c r="D22" s="6">
        <v>678.97</v>
      </c>
      <c r="E22" s="6">
        <v>1</v>
      </c>
      <c r="F22" s="6">
        <v>0</v>
      </c>
    </row>
    <row r="23" spans="1:6">
      <c r="A23" s="5" t="s">
        <v>30</v>
      </c>
      <c r="B23" s="6">
        <v>6</v>
      </c>
      <c r="C23" s="6">
        <v>35</v>
      </c>
      <c r="D23" s="6">
        <v>1052.01</v>
      </c>
      <c r="E23" s="6">
        <v>3</v>
      </c>
      <c r="F23" s="6">
        <v>0</v>
      </c>
    </row>
    <row r="24" spans="1:6">
      <c r="A24" s="5" t="s">
        <v>31</v>
      </c>
      <c r="B24" s="6">
        <v>5</v>
      </c>
      <c r="C24" s="6">
        <v>24</v>
      </c>
      <c r="D24" s="6">
        <v>613.16999999999996</v>
      </c>
      <c r="E24" s="6">
        <v>1</v>
      </c>
      <c r="F24" s="6">
        <v>0</v>
      </c>
    </row>
    <row r="25" spans="1:6">
      <c r="A25" s="5" t="s">
        <v>32</v>
      </c>
      <c r="B25" s="6">
        <v>8</v>
      </c>
      <c r="C25" s="6">
        <v>25</v>
      </c>
      <c r="D25" s="6">
        <v>1230.58</v>
      </c>
      <c r="E25" s="6">
        <v>3</v>
      </c>
      <c r="F25" s="6">
        <v>1</v>
      </c>
    </row>
    <row r="26" spans="1:6">
      <c r="A26" s="5" t="s">
        <v>13</v>
      </c>
      <c r="B26" s="6">
        <v>5</v>
      </c>
      <c r="C26" s="6">
        <v>34</v>
      </c>
      <c r="D26" s="6">
        <v>1925.14</v>
      </c>
      <c r="E26" s="6">
        <v>3</v>
      </c>
      <c r="F26" s="6">
        <v>1</v>
      </c>
    </row>
    <row r="27" spans="1:6">
      <c r="A27" s="5" t="s">
        <v>33</v>
      </c>
      <c r="B27" s="6">
        <v>10</v>
      </c>
      <c r="C27" s="6">
        <v>31</v>
      </c>
      <c r="D27" s="6">
        <v>837.69</v>
      </c>
      <c r="E27" s="6">
        <v>1</v>
      </c>
      <c r="F27" s="6">
        <v>1</v>
      </c>
    </row>
    <row r="28" spans="1:6">
      <c r="A28" s="5" t="s">
        <v>34</v>
      </c>
      <c r="B28" s="6">
        <v>9</v>
      </c>
      <c r="C28" s="6">
        <v>56</v>
      </c>
      <c r="D28" s="6">
        <v>1962.78</v>
      </c>
      <c r="E28" s="6">
        <v>3</v>
      </c>
      <c r="F28" s="6">
        <v>0</v>
      </c>
    </row>
    <row r="29" spans="1:6">
      <c r="A29" s="5" t="s">
        <v>35</v>
      </c>
      <c r="B29" s="6">
        <v>7</v>
      </c>
      <c r="C29" s="6">
        <v>31</v>
      </c>
      <c r="D29" s="6">
        <v>1444.01</v>
      </c>
      <c r="E29" s="6">
        <v>2</v>
      </c>
      <c r="F29" s="6">
        <v>1</v>
      </c>
    </row>
    <row r="30" spans="1:6">
      <c r="A30" s="5" t="s">
        <v>32</v>
      </c>
      <c r="B30" s="6">
        <v>7</v>
      </c>
      <c r="C30" s="6">
        <v>20</v>
      </c>
      <c r="D30" s="6">
        <v>639.78</v>
      </c>
      <c r="E30" s="6">
        <v>1</v>
      </c>
      <c r="F30" s="6">
        <v>1</v>
      </c>
    </row>
    <row r="31" spans="1:6">
      <c r="A31" s="5" t="s">
        <v>21</v>
      </c>
      <c r="B31" s="6">
        <v>6</v>
      </c>
      <c r="C31" s="6">
        <v>58</v>
      </c>
      <c r="D31" s="6">
        <v>1946.29</v>
      </c>
      <c r="E31" s="6">
        <v>2</v>
      </c>
      <c r="F31" s="6">
        <v>1</v>
      </c>
    </row>
    <row r="32" spans="1:6">
      <c r="A32" s="5" t="s">
        <v>28</v>
      </c>
      <c r="B32" s="6">
        <v>9</v>
      </c>
      <c r="C32" s="6">
        <v>22</v>
      </c>
      <c r="D32" s="6">
        <v>514.23</v>
      </c>
      <c r="E32" s="6">
        <v>1</v>
      </c>
      <c r="F32" s="6">
        <v>0</v>
      </c>
    </row>
    <row r="33" spans="1:6">
      <c r="A33" s="5" t="s">
        <v>36</v>
      </c>
      <c r="B33" s="6">
        <v>8</v>
      </c>
      <c r="C33" s="6">
        <v>28</v>
      </c>
      <c r="D33" s="6">
        <v>604.88</v>
      </c>
      <c r="E33" s="6">
        <v>1</v>
      </c>
      <c r="F33" s="6">
        <v>1</v>
      </c>
    </row>
    <row r="34" spans="1:6">
      <c r="A34" s="5" t="s">
        <v>12</v>
      </c>
      <c r="B34" s="6">
        <v>6</v>
      </c>
      <c r="C34" s="6">
        <v>25</v>
      </c>
      <c r="D34" s="6">
        <v>838.41</v>
      </c>
      <c r="E34" s="6">
        <v>1</v>
      </c>
      <c r="F34" s="6">
        <v>0</v>
      </c>
    </row>
    <row r="35" spans="1:6">
      <c r="A35" s="5" t="s">
        <v>37</v>
      </c>
      <c r="B35" s="6">
        <v>7</v>
      </c>
      <c r="C35" s="6">
        <v>26</v>
      </c>
      <c r="D35" s="6">
        <v>1176.51</v>
      </c>
      <c r="E35" s="6">
        <v>2</v>
      </c>
      <c r="F35" s="6">
        <v>1</v>
      </c>
    </row>
    <row r="36" spans="1:6">
      <c r="A36" s="5" t="s">
        <v>38</v>
      </c>
      <c r="B36" s="6">
        <v>9</v>
      </c>
      <c r="C36" s="6">
        <v>28</v>
      </c>
      <c r="D36" s="6">
        <v>803.48</v>
      </c>
      <c r="E36" s="6">
        <v>1</v>
      </c>
      <c r="F36" s="6">
        <v>1</v>
      </c>
    </row>
    <row r="37" spans="1:6">
      <c r="A37" s="5" t="s">
        <v>39</v>
      </c>
      <c r="B37" s="6">
        <v>9</v>
      </c>
      <c r="C37" s="6">
        <v>33</v>
      </c>
      <c r="D37" s="6">
        <v>1484.02</v>
      </c>
      <c r="E37" s="6">
        <v>3</v>
      </c>
      <c r="F37" s="6">
        <v>1</v>
      </c>
    </row>
    <row r="38" spans="1:6">
      <c r="A38" s="5" t="s">
        <v>40</v>
      </c>
      <c r="B38" s="6">
        <v>7</v>
      </c>
      <c r="C38" s="6">
        <v>35</v>
      </c>
      <c r="D38" s="6">
        <v>965.49</v>
      </c>
      <c r="E38" s="6">
        <v>1</v>
      </c>
      <c r="F38" s="6">
        <v>0</v>
      </c>
    </row>
    <row r="39" spans="1:6">
      <c r="A39" s="5" t="s">
        <v>41</v>
      </c>
      <c r="B39" s="6">
        <v>10</v>
      </c>
      <c r="C39" s="6">
        <v>25</v>
      </c>
      <c r="D39" s="6">
        <v>724.44</v>
      </c>
      <c r="E39" s="6">
        <v>1</v>
      </c>
      <c r="F39" s="6">
        <v>1</v>
      </c>
    </row>
    <row r="40" spans="1:6">
      <c r="A40" s="5" t="s">
        <v>42</v>
      </c>
      <c r="B40" s="6">
        <v>8</v>
      </c>
      <c r="C40" s="6">
        <v>33</v>
      </c>
      <c r="D40" s="6">
        <v>564.07000000000005</v>
      </c>
      <c r="E40" s="6">
        <v>1</v>
      </c>
      <c r="F40" s="6">
        <v>0</v>
      </c>
    </row>
    <row r="41" spans="1:6">
      <c r="A41" s="5" t="s">
        <v>19</v>
      </c>
      <c r="B41" s="6">
        <v>9</v>
      </c>
      <c r="C41" s="6">
        <v>23</v>
      </c>
      <c r="D41" s="6">
        <v>899.49</v>
      </c>
      <c r="E41" s="6">
        <v>1</v>
      </c>
      <c r="F41" s="6">
        <v>0</v>
      </c>
    </row>
    <row r="42" spans="1:6">
      <c r="A42" s="5" t="s">
        <v>20</v>
      </c>
      <c r="B42" s="6">
        <v>6</v>
      </c>
      <c r="C42" s="6">
        <v>20</v>
      </c>
      <c r="D42" s="6">
        <v>1162.79</v>
      </c>
      <c r="E42" s="6">
        <v>2</v>
      </c>
      <c r="F42" s="6">
        <v>0</v>
      </c>
    </row>
    <row r="43" spans="1:6">
      <c r="A43" s="5" t="s">
        <v>21</v>
      </c>
      <c r="B43" s="6">
        <v>7</v>
      </c>
      <c r="C43" s="6">
        <v>24</v>
      </c>
      <c r="D43" s="6">
        <v>701.61</v>
      </c>
      <c r="E43" s="6">
        <v>1</v>
      </c>
      <c r="F43" s="6">
        <v>1</v>
      </c>
    </row>
    <row r="44" spans="1:6">
      <c r="A44" s="5" t="s">
        <v>49</v>
      </c>
      <c r="B44" s="6">
        <v>9</v>
      </c>
      <c r="C44" s="6">
        <v>20</v>
      </c>
      <c r="D44" s="6">
        <v>552.25</v>
      </c>
      <c r="E44" s="6">
        <v>1</v>
      </c>
      <c r="F44" s="6">
        <v>0</v>
      </c>
    </row>
    <row r="45" spans="1:6">
      <c r="A45" s="5" t="s">
        <v>55</v>
      </c>
      <c r="B45" s="6">
        <v>7</v>
      </c>
      <c r="C45" s="6">
        <v>30</v>
      </c>
      <c r="D45" s="6">
        <v>1490.13</v>
      </c>
      <c r="E45" s="6">
        <v>3</v>
      </c>
      <c r="F45" s="6">
        <v>0</v>
      </c>
    </row>
    <row r="46" spans="1:6">
      <c r="A46" s="5" t="s">
        <v>17</v>
      </c>
      <c r="B46" s="6">
        <v>5</v>
      </c>
      <c r="C46" s="6">
        <v>22</v>
      </c>
      <c r="D46" s="6">
        <v>1325.6</v>
      </c>
      <c r="E46" s="6">
        <v>2</v>
      </c>
      <c r="F46" s="6">
        <v>1</v>
      </c>
    </row>
    <row r="47" spans="1:6">
      <c r="A47" s="5" t="s">
        <v>43</v>
      </c>
      <c r="B47" s="6">
        <v>9</v>
      </c>
      <c r="C47" s="6">
        <v>51</v>
      </c>
      <c r="D47" s="6">
        <v>1720.42</v>
      </c>
      <c r="E47" s="6">
        <v>2</v>
      </c>
      <c r="F47" s="6">
        <v>1</v>
      </c>
    </row>
    <row r="48" spans="1:6">
      <c r="A48" s="5" t="s">
        <v>45</v>
      </c>
      <c r="B48" s="6">
        <v>8</v>
      </c>
      <c r="C48" s="6">
        <v>23</v>
      </c>
      <c r="D48" s="6">
        <v>970.25</v>
      </c>
      <c r="E48" s="6">
        <v>1</v>
      </c>
      <c r="F48" s="6">
        <v>1</v>
      </c>
    </row>
    <row r="49" spans="1:6">
      <c r="A49" s="5" t="s">
        <v>33</v>
      </c>
      <c r="B49" s="6">
        <v>10</v>
      </c>
      <c r="C49" s="6">
        <v>28</v>
      </c>
      <c r="D49" s="6">
        <v>1167.96</v>
      </c>
      <c r="E49" s="6">
        <v>2</v>
      </c>
      <c r="F49" s="6">
        <v>1</v>
      </c>
    </row>
    <row r="50" spans="1:6">
      <c r="A50" s="5" t="s">
        <v>56</v>
      </c>
      <c r="B50" s="6">
        <v>9</v>
      </c>
      <c r="C50" s="6">
        <v>34</v>
      </c>
      <c r="D50" s="6">
        <v>691.2</v>
      </c>
      <c r="E50" s="6">
        <v>1</v>
      </c>
      <c r="F50" s="6">
        <v>0</v>
      </c>
    </row>
    <row r="51" spans="1:6">
      <c r="A51" s="5" t="s">
        <v>35</v>
      </c>
      <c r="B51" s="6">
        <v>10</v>
      </c>
      <c r="C51" s="6">
        <v>40</v>
      </c>
      <c r="D51" s="6">
        <v>1633.99</v>
      </c>
      <c r="E51" s="6">
        <v>2</v>
      </c>
      <c r="F51" s="6">
        <v>1</v>
      </c>
    </row>
    <row r="52" spans="1:6">
      <c r="A52" s="5" t="s">
        <v>44</v>
      </c>
      <c r="B52" s="6">
        <v>7</v>
      </c>
      <c r="C52" s="6">
        <v>35</v>
      </c>
      <c r="D52" s="6">
        <v>902.32</v>
      </c>
      <c r="E52" s="6">
        <v>1</v>
      </c>
      <c r="F52" s="6">
        <v>1</v>
      </c>
    </row>
    <row r="53" spans="1:6">
      <c r="A53" s="5" t="s">
        <v>46</v>
      </c>
      <c r="B53" s="6">
        <v>8</v>
      </c>
      <c r="C53" s="6">
        <v>35</v>
      </c>
      <c r="D53" s="6">
        <v>915.06</v>
      </c>
      <c r="E53" s="6">
        <v>1</v>
      </c>
      <c r="F53" s="6">
        <v>1</v>
      </c>
    </row>
    <row r="54" spans="1:6">
      <c r="A54" s="5" t="s">
        <v>30</v>
      </c>
      <c r="B54" s="6">
        <v>8</v>
      </c>
      <c r="C54" s="6">
        <v>34</v>
      </c>
      <c r="D54" s="6">
        <v>1177.98</v>
      </c>
      <c r="E54" s="6">
        <v>2</v>
      </c>
      <c r="F54" s="6">
        <v>0</v>
      </c>
    </row>
    <row r="55" spans="1:6">
      <c r="A55" s="5" t="s">
        <v>42</v>
      </c>
      <c r="B55" s="6">
        <v>7</v>
      </c>
      <c r="C55" s="6">
        <v>24</v>
      </c>
      <c r="D55" s="6">
        <v>520.22</v>
      </c>
      <c r="E55" s="6">
        <v>1</v>
      </c>
      <c r="F55" s="6">
        <v>0</v>
      </c>
    </row>
    <row r="56" spans="1:6">
      <c r="A56" s="5" t="s">
        <v>12</v>
      </c>
      <c r="B56" s="6">
        <v>6</v>
      </c>
      <c r="C56" s="6">
        <v>24</v>
      </c>
      <c r="D56" s="6">
        <v>850.1</v>
      </c>
      <c r="E56" s="6">
        <v>1</v>
      </c>
      <c r="F56" s="6">
        <v>0</v>
      </c>
    </row>
    <row r="57" spans="1:6">
      <c r="A57" s="5" t="s">
        <v>47</v>
      </c>
      <c r="B57" s="6">
        <v>8</v>
      </c>
      <c r="C57" s="6">
        <v>52</v>
      </c>
      <c r="D57" s="6">
        <v>1713.98</v>
      </c>
      <c r="E57" s="6">
        <v>2</v>
      </c>
      <c r="F57" s="6">
        <v>0</v>
      </c>
    </row>
    <row r="58" spans="1:6">
      <c r="A58" s="5" t="s">
        <v>48</v>
      </c>
      <c r="B58" s="6">
        <v>7</v>
      </c>
      <c r="C58" s="6">
        <v>35</v>
      </c>
      <c r="D58" s="6">
        <v>1679.22</v>
      </c>
      <c r="E58" s="6">
        <v>2</v>
      </c>
      <c r="F58" s="6">
        <v>0</v>
      </c>
    </row>
    <row r="59" spans="1:6">
      <c r="A59" s="5" t="s">
        <v>28</v>
      </c>
      <c r="B59" s="6">
        <v>7</v>
      </c>
      <c r="C59" s="6">
        <v>31</v>
      </c>
      <c r="D59" s="6">
        <v>1278.0999999999999</v>
      </c>
      <c r="E59" s="6">
        <v>3</v>
      </c>
      <c r="F59" s="6">
        <v>0</v>
      </c>
    </row>
    <row r="60" spans="1:6">
      <c r="A60" s="5" t="s">
        <v>50</v>
      </c>
      <c r="B60" s="6">
        <v>5</v>
      </c>
      <c r="C60" s="6">
        <v>34</v>
      </c>
      <c r="D60" s="6">
        <v>742.55</v>
      </c>
      <c r="E60" s="6">
        <v>1</v>
      </c>
      <c r="F60" s="6">
        <v>1</v>
      </c>
    </row>
    <row r="61" spans="1:6">
      <c r="A61" s="5" t="s">
        <v>51</v>
      </c>
      <c r="B61" s="6">
        <v>8</v>
      </c>
      <c r="C61" s="6">
        <v>27</v>
      </c>
      <c r="D61" s="6">
        <v>724.04</v>
      </c>
      <c r="E61" s="6">
        <v>1</v>
      </c>
      <c r="F61" s="6">
        <v>1</v>
      </c>
    </row>
    <row r="62" spans="1:6">
      <c r="A62" s="5" t="s">
        <v>22</v>
      </c>
      <c r="B62" s="6">
        <v>9</v>
      </c>
      <c r="C62" s="6">
        <v>24</v>
      </c>
      <c r="D62" s="6">
        <v>875.15</v>
      </c>
      <c r="E62" s="6">
        <v>1</v>
      </c>
      <c r="F62" s="6">
        <v>1</v>
      </c>
    </row>
    <row r="63" spans="1:6">
      <c r="A63" s="5" t="s">
        <v>52</v>
      </c>
      <c r="B63" s="6">
        <v>7</v>
      </c>
      <c r="C63" s="6">
        <v>45</v>
      </c>
      <c r="D63" s="6">
        <v>1959.64</v>
      </c>
      <c r="E63" s="6">
        <v>3</v>
      </c>
      <c r="F63" s="6">
        <v>1</v>
      </c>
    </row>
    <row r="64" spans="1:6">
      <c r="A64" s="5" t="s">
        <v>53</v>
      </c>
      <c r="B64" s="6">
        <v>7</v>
      </c>
      <c r="C64" s="6">
        <v>31</v>
      </c>
      <c r="D64" s="6">
        <v>540.13</v>
      </c>
      <c r="E64" s="6">
        <v>1</v>
      </c>
      <c r="F64" s="6">
        <v>1</v>
      </c>
    </row>
    <row r="65" spans="1:6">
      <c r="A65" s="5" t="s">
        <v>12</v>
      </c>
      <c r="B65" s="6">
        <v>5</v>
      </c>
      <c r="C65" s="6">
        <v>33</v>
      </c>
      <c r="D65" s="6">
        <v>665.19</v>
      </c>
      <c r="E65" s="6">
        <v>1</v>
      </c>
      <c r="F65" s="6">
        <v>0</v>
      </c>
    </row>
    <row r="66" spans="1:6">
      <c r="A66" s="5" t="s">
        <v>54</v>
      </c>
      <c r="B66" s="6">
        <v>8</v>
      </c>
      <c r="C66" s="6">
        <v>52</v>
      </c>
      <c r="D66" s="6">
        <v>1829.5</v>
      </c>
      <c r="E66" s="6">
        <v>2</v>
      </c>
      <c r="F66" s="6"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01"/>
  <sheetViews>
    <sheetView workbookViewId="0"/>
  </sheetViews>
  <sheetFormatPr defaultRowHeight="14.4"/>
  <cols>
    <col min="7" max="7" width="16.6640625" bestFit="1" customWidth="1"/>
  </cols>
  <sheetData>
    <row r="1" spans="1:7">
      <c r="A1" s="28" t="s">
        <v>254</v>
      </c>
      <c r="B1" s="28" t="s">
        <v>255</v>
      </c>
      <c r="D1" t="s">
        <v>263</v>
      </c>
      <c r="E1" t="s">
        <v>264</v>
      </c>
      <c r="F1" t="s">
        <v>265</v>
      </c>
      <c r="G1" t="s">
        <v>266</v>
      </c>
    </row>
    <row r="2" spans="1:7">
      <c r="A2">
        <v>1</v>
      </c>
      <c r="B2" s="48">
        <v>399411</v>
      </c>
      <c r="D2">
        <v>1</v>
      </c>
      <c r="E2">
        <v>100000</v>
      </c>
      <c r="F2" s="49"/>
      <c r="G2" s="52" t="s">
        <v>267</v>
      </c>
    </row>
    <row r="3" spans="1:7">
      <c r="A3">
        <v>2</v>
      </c>
      <c r="B3" s="48">
        <v>32539</v>
      </c>
      <c r="D3">
        <v>2</v>
      </c>
      <c r="E3">
        <v>350000</v>
      </c>
      <c r="F3" s="49"/>
      <c r="G3" s="52" t="s">
        <v>268</v>
      </c>
    </row>
    <row r="4" spans="1:7">
      <c r="A4">
        <v>3</v>
      </c>
      <c r="B4" s="48">
        <v>957092</v>
      </c>
      <c r="D4">
        <v>3</v>
      </c>
      <c r="E4">
        <v>650000</v>
      </c>
      <c r="F4" s="49"/>
      <c r="G4" s="52" t="s">
        <v>268</v>
      </c>
    </row>
    <row r="5" spans="1:7">
      <c r="A5">
        <v>4</v>
      </c>
      <c r="B5" s="48">
        <v>861590</v>
      </c>
      <c r="D5">
        <v>4</v>
      </c>
      <c r="E5">
        <v>950000</v>
      </c>
      <c r="F5" s="49"/>
      <c r="G5" s="52" t="s">
        <v>269</v>
      </c>
    </row>
    <row r="6" spans="1:7">
      <c r="A6">
        <v>5</v>
      </c>
      <c r="B6" s="48">
        <v>932786</v>
      </c>
      <c r="F6" s="49"/>
      <c r="G6" s="52" t="s">
        <v>267</v>
      </c>
    </row>
    <row r="7" spans="1:7">
      <c r="A7">
        <v>6</v>
      </c>
      <c r="B7" s="48">
        <v>842207</v>
      </c>
    </row>
    <row r="8" spans="1:7">
      <c r="A8">
        <v>7</v>
      </c>
      <c r="B8" s="48">
        <v>888090</v>
      </c>
    </row>
    <row r="9" spans="1:7">
      <c r="A9">
        <v>8</v>
      </c>
      <c r="B9" s="48">
        <v>824844</v>
      </c>
    </row>
    <row r="10" spans="1:7">
      <c r="A10">
        <v>9</v>
      </c>
      <c r="B10" s="48">
        <v>50477</v>
      </c>
    </row>
    <row r="11" spans="1:7">
      <c r="A11">
        <v>10</v>
      </c>
      <c r="B11" s="48">
        <v>893143</v>
      </c>
    </row>
    <row r="12" spans="1:7">
      <c r="A12">
        <v>11</v>
      </c>
      <c r="B12" s="48">
        <v>589377</v>
      </c>
    </row>
    <row r="13" spans="1:7">
      <c r="A13">
        <v>12</v>
      </c>
      <c r="B13" s="48">
        <v>573456</v>
      </c>
    </row>
    <row r="14" spans="1:7">
      <c r="A14">
        <v>13</v>
      </c>
      <c r="B14" s="48">
        <v>997003</v>
      </c>
    </row>
    <row r="15" spans="1:7">
      <c r="A15">
        <v>14</v>
      </c>
      <c r="B15" s="48">
        <v>672726</v>
      </c>
    </row>
    <row r="16" spans="1:7">
      <c r="A16">
        <v>15</v>
      </c>
      <c r="B16" s="48">
        <v>98491</v>
      </c>
    </row>
    <row r="17" spans="1:2">
      <c r="A17">
        <v>16</v>
      </c>
      <c r="B17" s="48">
        <v>241552</v>
      </c>
    </row>
    <row r="18" spans="1:2">
      <c r="A18">
        <v>17</v>
      </c>
      <c r="B18" s="48">
        <v>458530</v>
      </c>
    </row>
    <row r="19" spans="1:2">
      <c r="A19">
        <v>18</v>
      </c>
      <c r="B19" s="48">
        <v>22420</v>
      </c>
    </row>
    <row r="20" spans="1:2">
      <c r="A20">
        <v>19</v>
      </c>
      <c r="B20" s="48">
        <v>262783</v>
      </c>
    </row>
    <row r="21" spans="1:2">
      <c r="A21">
        <v>20</v>
      </c>
      <c r="B21" s="48">
        <v>755628</v>
      </c>
    </row>
    <row r="22" spans="1:2">
      <c r="A22">
        <v>21</v>
      </c>
      <c r="B22" s="48">
        <v>199269</v>
      </c>
    </row>
    <row r="23" spans="1:2">
      <c r="A23">
        <v>22</v>
      </c>
      <c r="B23" s="48">
        <v>461449</v>
      </c>
    </row>
    <row r="24" spans="1:2">
      <c r="A24">
        <v>23</v>
      </c>
      <c r="B24" s="48">
        <v>477893</v>
      </c>
    </row>
    <row r="25" spans="1:2">
      <c r="A25">
        <v>24</v>
      </c>
      <c r="B25" s="48">
        <v>240955</v>
      </c>
    </row>
    <row r="26" spans="1:2">
      <c r="A26">
        <v>25</v>
      </c>
      <c r="B26" s="48">
        <v>561266</v>
      </c>
    </row>
    <row r="27" spans="1:2">
      <c r="A27">
        <v>26</v>
      </c>
      <c r="B27" s="48">
        <v>890267</v>
      </c>
    </row>
    <row r="28" spans="1:2">
      <c r="A28">
        <v>27</v>
      </c>
      <c r="B28" s="48">
        <v>867766</v>
      </c>
    </row>
    <row r="29" spans="1:2">
      <c r="A29">
        <v>28</v>
      </c>
      <c r="B29" s="48">
        <v>530195</v>
      </c>
    </row>
    <row r="30" spans="1:2">
      <c r="A30">
        <v>29</v>
      </c>
      <c r="B30" s="48">
        <v>763548</v>
      </c>
    </row>
    <row r="31" spans="1:2">
      <c r="A31">
        <v>30</v>
      </c>
      <c r="B31" s="48">
        <v>404339</v>
      </c>
    </row>
    <row r="32" spans="1:2">
      <c r="A32">
        <v>31</v>
      </c>
      <c r="B32" s="48">
        <v>868112</v>
      </c>
    </row>
    <row r="33" spans="1:2">
      <c r="A33">
        <v>32</v>
      </c>
      <c r="B33" s="48">
        <v>716870</v>
      </c>
    </row>
    <row r="34" spans="1:2">
      <c r="A34">
        <v>33</v>
      </c>
      <c r="B34" s="48">
        <v>408855</v>
      </c>
    </row>
    <row r="35" spans="1:2">
      <c r="A35">
        <v>34</v>
      </c>
      <c r="B35" s="48">
        <v>758325</v>
      </c>
    </row>
    <row r="36" spans="1:2">
      <c r="A36">
        <v>35</v>
      </c>
      <c r="B36" s="48">
        <v>841064</v>
      </c>
    </row>
    <row r="37" spans="1:2">
      <c r="A37">
        <v>36</v>
      </c>
      <c r="B37" s="48">
        <v>611756</v>
      </c>
    </row>
    <row r="38" spans="1:2">
      <c r="A38">
        <v>37</v>
      </c>
      <c r="B38" s="48">
        <v>553352</v>
      </c>
    </row>
    <row r="39" spans="1:2">
      <c r="A39">
        <v>38</v>
      </c>
      <c r="B39" s="48">
        <v>214644</v>
      </c>
    </row>
    <row r="40" spans="1:2">
      <c r="A40">
        <v>39</v>
      </c>
      <c r="B40" s="48">
        <v>455322</v>
      </c>
    </row>
    <row r="41" spans="1:2">
      <c r="A41">
        <v>40</v>
      </c>
      <c r="B41" s="48">
        <v>416002</v>
      </c>
    </row>
    <row r="42" spans="1:2">
      <c r="A42">
        <v>41</v>
      </c>
      <c r="B42" s="48">
        <v>955351</v>
      </c>
    </row>
    <row r="43" spans="1:2">
      <c r="A43">
        <v>42</v>
      </c>
      <c r="B43" s="48">
        <v>624716</v>
      </c>
    </row>
    <row r="44" spans="1:2">
      <c r="A44">
        <v>43</v>
      </c>
      <c r="B44" s="48">
        <v>95657</v>
      </c>
    </row>
    <row r="45" spans="1:2">
      <c r="A45">
        <v>44</v>
      </c>
      <c r="B45" s="48">
        <v>56117</v>
      </c>
    </row>
    <row r="46" spans="1:2">
      <c r="A46">
        <v>45</v>
      </c>
      <c r="B46" s="48">
        <v>650830</v>
      </c>
    </row>
    <row r="47" spans="1:2">
      <c r="A47">
        <v>46</v>
      </c>
      <c r="B47" s="48">
        <v>116748</v>
      </c>
    </row>
    <row r="48" spans="1:2">
      <c r="A48">
        <v>47</v>
      </c>
      <c r="B48" s="48">
        <v>901507</v>
      </c>
    </row>
    <row r="49" spans="1:2">
      <c r="A49">
        <v>48</v>
      </c>
      <c r="B49" s="48">
        <v>589197</v>
      </c>
    </row>
    <row r="50" spans="1:2">
      <c r="A50">
        <v>49</v>
      </c>
      <c r="B50" s="48">
        <v>845026</v>
      </c>
    </row>
    <row r="51" spans="1:2">
      <c r="A51">
        <v>50</v>
      </c>
      <c r="B51" s="48">
        <v>31620</v>
      </c>
    </row>
    <row r="52" spans="1:2">
      <c r="A52">
        <v>51</v>
      </c>
      <c r="B52" s="48">
        <v>503196</v>
      </c>
    </row>
    <row r="53" spans="1:2">
      <c r="A53">
        <v>52</v>
      </c>
      <c r="B53" s="48">
        <v>839360</v>
      </c>
    </row>
    <row r="54" spans="1:2">
      <c r="A54">
        <v>53</v>
      </c>
      <c r="B54" s="48">
        <v>115874</v>
      </c>
    </row>
    <row r="55" spans="1:2">
      <c r="A55">
        <v>54</v>
      </c>
      <c r="B55" s="48">
        <v>821787</v>
      </c>
    </row>
    <row r="56" spans="1:2">
      <c r="A56">
        <v>55</v>
      </c>
      <c r="B56" s="48">
        <v>327215</v>
      </c>
    </row>
    <row r="57" spans="1:2">
      <c r="A57">
        <v>56</v>
      </c>
      <c r="B57" s="48">
        <v>935594</v>
      </c>
    </row>
    <row r="58" spans="1:2">
      <c r="A58">
        <v>57</v>
      </c>
      <c r="B58" s="48">
        <v>477168</v>
      </c>
    </row>
    <row r="59" spans="1:2">
      <c r="A59">
        <v>58</v>
      </c>
      <c r="B59" s="48">
        <v>510081</v>
      </c>
    </row>
    <row r="60" spans="1:2">
      <c r="A60">
        <v>59</v>
      </c>
      <c r="B60" s="48">
        <v>210797</v>
      </c>
    </row>
    <row r="61" spans="1:2">
      <c r="A61">
        <v>60</v>
      </c>
      <c r="B61" s="48">
        <v>767328</v>
      </c>
    </row>
    <row r="62" spans="1:2">
      <c r="A62">
        <v>61</v>
      </c>
      <c r="B62" s="48">
        <v>109127</v>
      </c>
    </row>
    <row r="63" spans="1:2">
      <c r="A63">
        <v>62</v>
      </c>
      <c r="B63" s="48">
        <v>657623</v>
      </c>
    </row>
    <row r="64" spans="1:2">
      <c r="A64">
        <v>63</v>
      </c>
      <c r="B64" s="48">
        <v>211225</v>
      </c>
    </row>
    <row r="65" spans="1:2">
      <c r="A65">
        <v>64</v>
      </c>
      <c r="B65" s="48">
        <v>3878</v>
      </c>
    </row>
    <row r="66" spans="1:2">
      <c r="A66">
        <v>65</v>
      </c>
      <c r="B66" s="48">
        <v>156274</v>
      </c>
    </row>
    <row r="67" spans="1:2">
      <c r="A67">
        <v>66</v>
      </c>
      <c r="B67" s="48">
        <v>473402</v>
      </c>
    </row>
    <row r="68" spans="1:2">
      <c r="A68">
        <v>67</v>
      </c>
      <c r="B68" s="48">
        <v>718214</v>
      </c>
    </row>
    <row r="69" spans="1:2">
      <c r="A69">
        <v>68</v>
      </c>
      <c r="B69" s="48">
        <v>8777</v>
      </c>
    </row>
    <row r="70" spans="1:2">
      <c r="A70">
        <v>69</v>
      </c>
      <c r="B70" s="48">
        <v>488112</v>
      </c>
    </row>
    <row r="71" spans="1:2">
      <c r="A71">
        <v>70</v>
      </c>
      <c r="B71" s="48">
        <v>29356</v>
      </c>
    </row>
    <row r="72" spans="1:2">
      <c r="A72">
        <v>71</v>
      </c>
      <c r="B72" s="48">
        <v>276284</v>
      </c>
    </row>
    <row r="73" spans="1:2">
      <c r="A73">
        <v>72</v>
      </c>
      <c r="B73" s="48">
        <v>142697</v>
      </c>
    </row>
    <row r="74" spans="1:2">
      <c r="A74">
        <v>73</v>
      </c>
      <c r="B74" s="48">
        <v>571684</v>
      </c>
    </row>
    <row r="75" spans="1:2">
      <c r="A75">
        <v>74</v>
      </c>
      <c r="B75" s="48">
        <v>998358</v>
      </c>
    </row>
    <row r="76" spans="1:2">
      <c r="A76">
        <v>75</v>
      </c>
      <c r="B76" s="48">
        <v>644330</v>
      </c>
    </row>
    <row r="77" spans="1:2">
      <c r="A77">
        <v>76</v>
      </c>
      <c r="B77" s="48">
        <v>375958</v>
      </c>
    </row>
    <row r="78" spans="1:2">
      <c r="A78">
        <v>77</v>
      </c>
      <c r="B78" s="48">
        <v>641466</v>
      </c>
    </row>
    <row r="79" spans="1:2">
      <c r="A79">
        <v>78</v>
      </c>
      <c r="B79" s="48">
        <v>58954</v>
      </c>
    </row>
    <row r="80" spans="1:2">
      <c r="A80">
        <v>79</v>
      </c>
      <c r="B80" s="48">
        <v>557248</v>
      </c>
    </row>
    <row r="81" spans="1:2">
      <c r="A81">
        <v>80</v>
      </c>
      <c r="B81" s="48">
        <v>816746</v>
      </c>
    </row>
    <row r="82" spans="1:2">
      <c r="A82">
        <v>81</v>
      </c>
      <c r="B82" s="48">
        <v>774393</v>
      </c>
    </row>
    <row r="83" spans="1:2">
      <c r="A83">
        <v>82</v>
      </c>
      <c r="B83" s="48">
        <v>765630</v>
      </c>
    </row>
    <row r="84" spans="1:2">
      <c r="A84">
        <v>83</v>
      </c>
      <c r="B84" s="48">
        <v>615696</v>
      </c>
    </row>
    <row r="85" spans="1:2">
      <c r="A85">
        <v>84</v>
      </c>
      <c r="B85" s="48">
        <v>321958</v>
      </c>
    </row>
    <row r="86" spans="1:2">
      <c r="A86">
        <v>85</v>
      </c>
      <c r="B86" s="48">
        <v>114391</v>
      </c>
    </row>
    <row r="87" spans="1:2">
      <c r="A87">
        <v>86</v>
      </c>
      <c r="B87" s="48">
        <v>429973</v>
      </c>
    </row>
    <row r="88" spans="1:2">
      <c r="A88">
        <v>87</v>
      </c>
      <c r="B88" s="48">
        <v>684641</v>
      </c>
    </row>
    <row r="89" spans="1:2">
      <c r="A89">
        <v>88</v>
      </c>
      <c r="B89" s="48">
        <v>635384</v>
      </c>
    </row>
    <row r="90" spans="1:2">
      <c r="A90">
        <v>89</v>
      </c>
      <c r="B90" s="48">
        <v>235994</v>
      </c>
    </row>
    <row r="91" spans="1:2">
      <c r="A91">
        <v>90</v>
      </c>
      <c r="B91" s="48">
        <v>620109</v>
      </c>
    </row>
    <row r="92" spans="1:2">
      <c r="A92">
        <v>91</v>
      </c>
      <c r="B92" s="48">
        <v>19788</v>
      </c>
    </row>
    <row r="93" spans="1:2">
      <c r="A93">
        <v>92</v>
      </c>
      <c r="B93" s="48">
        <v>596078</v>
      </c>
    </row>
    <row r="94" spans="1:2">
      <c r="A94">
        <v>93</v>
      </c>
      <c r="B94" s="48">
        <v>649583</v>
      </c>
    </row>
    <row r="95" spans="1:2">
      <c r="A95">
        <v>94</v>
      </c>
      <c r="B95" s="48">
        <v>461693</v>
      </c>
    </row>
    <row r="96" spans="1:2">
      <c r="A96">
        <v>95</v>
      </c>
      <c r="B96" s="48">
        <v>16313</v>
      </c>
    </row>
    <row r="97" spans="1:2">
      <c r="A97">
        <v>96</v>
      </c>
      <c r="B97" s="48">
        <v>874198</v>
      </c>
    </row>
    <row r="98" spans="1:2">
      <c r="A98">
        <v>97</v>
      </c>
      <c r="B98" s="48">
        <v>526139</v>
      </c>
    </row>
    <row r="99" spans="1:2">
      <c r="A99">
        <v>98</v>
      </c>
      <c r="B99" s="48">
        <v>114482</v>
      </c>
    </row>
    <row r="100" spans="1:2">
      <c r="A100">
        <v>99</v>
      </c>
      <c r="B100" s="48">
        <v>449798</v>
      </c>
    </row>
    <row r="101" spans="1:2">
      <c r="A101">
        <v>100</v>
      </c>
      <c r="B101" s="48">
        <v>438838</v>
      </c>
    </row>
    <row r="102" spans="1:2">
      <c r="A102">
        <v>101</v>
      </c>
      <c r="B102" s="48">
        <v>625105</v>
      </c>
    </row>
    <row r="103" spans="1:2">
      <c r="A103">
        <v>102</v>
      </c>
      <c r="B103" s="48">
        <v>297320</v>
      </c>
    </row>
    <row r="104" spans="1:2">
      <c r="A104">
        <v>103</v>
      </c>
      <c r="B104" s="48">
        <v>580359</v>
      </c>
    </row>
    <row r="105" spans="1:2">
      <c r="A105">
        <v>104</v>
      </c>
      <c r="B105" s="48">
        <v>754273</v>
      </c>
    </row>
    <row r="106" spans="1:2">
      <c r="A106">
        <v>105</v>
      </c>
      <c r="B106" s="48">
        <v>566634</v>
      </c>
    </row>
    <row r="107" spans="1:2">
      <c r="A107">
        <v>106</v>
      </c>
      <c r="B107" s="48">
        <v>360472</v>
      </c>
    </row>
    <row r="108" spans="1:2">
      <c r="A108">
        <v>107</v>
      </c>
      <c r="B108" s="48">
        <v>211911</v>
      </c>
    </row>
    <row r="109" spans="1:2">
      <c r="A109">
        <v>108</v>
      </c>
      <c r="B109" s="48">
        <v>869004</v>
      </c>
    </row>
    <row r="110" spans="1:2">
      <c r="A110">
        <v>109</v>
      </c>
      <c r="B110" s="48">
        <v>512289</v>
      </c>
    </row>
    <row r="111" spans="1:2">
      <c r="A111">
        <v>110</v>
      </c>
      <c r="B111" s="48">
        <v>616580</v>
      </c>
    </row>
    <row r="112" spans="1:2">
      <c r="A112">
        <v>111</v>
      </c>
      <c r="B112" s="48">
        <v>236048</v>
      </c>
    </row>
    <row r="113" spans="1:2">
      <c r="A113">
        <v>112</v>
      </c>
      <c r="B113" s="48">
        <v>665158</v>
      </c>
    </row>
    <row r="114" spans="1:2">
      <c r="A114">
        <v>113</v>
      </c>
      <c r="B114" s="48">
        <v>743800</v>
      </c>
    </row>
    <row r="115" spans="1:2">
      <c r="A115">
        <v>114</v>
      </c>
      <c r="B115" s="48">
        <v>815328</v>
      </c>
    </row>
    <row r="116" spans="1:2">
      <c r="A116">
        <v>115</v>
      </c>
      <c r="B116" s="48">
        <v>876675</v>
      </c>
    </row>
    <row r="117" spans="1:2">
      <c r="A117">
        <v>116</v>
      </c>
      <c r="B117" s="48">
        <v>173945</v>
      </c>
    </row>
    <row r="118" spans="1:2">
      <c r="A118">
        <v>117</v>
      </c>
      <c r="B118" s="48">
        <v>658860</v>
      </c>
    </row>
    <row r="119" spans="1:2">
      <c r="A119">
        <v>118</v>
      </c>
      <c r="B119" s="48">
        <v>138315</v>
      </c>
    </row>
    <row r="120" spans="1:2">
      <c r="A120">
        <v>119</v>
      </c>
      <c r="B120" s="48">
        <v>576638</v>
      </c>
    </row>
    <row r="121" spans="1:2">
      <c r="A121">
        <v>120</v>
      </c>
      <c r="B121" s="48">
        <v>805207</v>
      </c>
    </row>
    <row r="122" spans="1:2">
      <c r="A122">
        <v>121</v>
      </c>
      <c r="B122" s="48">
        <v>907970</v>
      </c>
    </row>
    <row r="123" spans="1:2">
      <c r="A123">
        <v>122</v>
      </c>
      <c r="B123" s="48">
        <v>994550</v>
      </c>
    </row>
    <row r="124" spans="1:2">
      <c r="A124">
        <f>A123+1</f>
        <v>123</v>
      </c>
      <c r="B124" s="48">
        <v>983298</v>
      </c>
    </row>
    <row r="125" spans="1:2">
      <c r="A125">
        <v>124</v>
      </c>
      <c r="B125" s="48">
        <v>573760</v>
      </c>
    </row>
    <row r="126" spans="1:2">
      <c r="A126">
        <v>125</v>
      </c>
      <c r="B126" s="48">
        <v>854567</v>
      </c>
    </row>
    <row r="127" spans="1:2">
      <c r="A127">
        <v>126</v>
      </c>
      <c r="B127" s="48">
        <v>743124</v>
      </c>
    </row>
    <row r="128" spans="1:2">
      <c r="A128">
        <v>127</v>
      </c>
      <c r="B128" s="48">
        <v>4883</v>
      </c>
    </row>
    <row r="129" spans="1:2">
      <c r="A129">
        <v>128</v>
      </c>
      <c r="B129" s="48">
        <v>500809</v>
      </c>
    </row>
    <row r="130" spans="1:2">
      <c r="A130">
        <v>129</v>
      </c>
      <c r="B130" s="48">
        <v>612271</v>
      </c>
    </row>
    <row r="131" spans="1:2">
      <c r="A131">
        <v>130</v>
      </c>
      <c r="B131" s="48">
        <v>109121</v>
      </c>
    </row>
    <row r="132" spans="1:2">
      <c r="A132">
        <v>131</v>
      </c>
      <c r="B132" s="48">
        <v>44843</v>
      </c>
    </row>
    <row r="133" spans="1:2">
      <c r="A133">
        <v>132</v>
      </c>
      <c r="B133" s="48">
        <v>21656</v>
      </c>
    </row>
    <row r="134" spans="1:2">
      <c r="A134">
        <v>133</v>
      </c>
      <c r="B134" s="48">
        <v>94784</v>
      </c>
    </row>
    <row r="135" spans="1:2">
      <c r="A135">
        <v>134</v>
      </c>
      <c r="B135" s="48">
        <v>445735</v>
      </c>
    </row>
    <row r="136" spans="1:2">
      <c r="A136">
        <v>135</v>
      </c>
      <c r="B136" s="48">
        <v>666111</v>
      </c>
    </row>
    <row r="137" spans="1:2">
      <c r="A137">
        <v>136</v>
      </c>
      <c r="B137" s="48">
        <v>584183</v>
      </c>
    </row>
    <row r="138" spans="1:2">
      <c r="A138">
        <v>137</v>
      </c>
      <c r="B138" s="48">
        <v>996750</v>
      </c>
    </row>
    <row r="139" spans="1:2">
      <c r="A139">
        <v>138</v>
      </c>
      <c r="B139" s="48">
        <v>368200</v>
      </c>
    </row>
    <row r="140" spans="1:2">
      <c r="A140">
        <v>139</v>
      </c>
      <c r="B140" s="48">
        <v>126692</v>
      </c>
    </row>
    <row r="141" spans="1:2">
      <c r="A141">
        <v>140</v>
      </c>
      <c r="B141" s="48">
        <v>898385</v>
      </c>
    </row>
    <row r="142" spans="1:2">
      <c r="A142">
        <v>141</v>
      </c>
      <c r="B142" s="48">
        <v>265223</v>
      </c>
    </row>
    <row r="143" spans="1:2">
      <c r="A143">
        <v>142</v>
      </c>
      <c r="B143" s="48">
        <v>280357</v>
      </c>
    </row>
    <row r="144" spans="1:2">
      <c r="A144">
        <v>143</v>
      </c>
      <c r="B144" s="48">
        <v>314739</v>
      </c>
    </row>
    <row r="145" spans="1:2">
      <c r="A145">
        <v>144</v>
      </c>
      <c r="B145" s="48">
        <v>557514</v>
      </c>
    </row>
    <row r="146" spans="1:2">
      <c r="A146">
        <v>145</v>
      </c>
      <c r="B146" s="48">
        <v>707452</v>
      </c>
    </row>
    <row r="147" spans="1:2">
      <c r="A147">
        <v>146</v>
      </c>
      <c r="B147" s="48">
        <v>919554</v>
      </c>
    </row>
    <row r="148" spans="1:2">
      <c r="A148">
        <v>147</v>
      </c>
      <c r="B148" s="48">
        <v>719644</v>
      </c>
    </row>
    <row r="149" spans="1:2">
      <c r="A149">
        <v>148</v>
      </c>
      <c r="B149" s="48">
        <v>81254</v>
      </c>
    </row>
    <row r="150" spans="1:2">
      <c r="A150">
        <v>149</v>
      </c>
      <c r="B150" s="48">
        <v>265036</v>
      </c>
    </row>
    <row r="151" spans="1:2">
      <c r="A151">
        <v>150</v>
      </c>
      <c r="B151" s="48">
        <v>75252</v>
      </c>
    </row>
    <row r="152" spans="1:2">
      <c r="A152">
        <v>151</v>
      </c>
      <c r="B152" s="48">
        <v>950292</v>
      </c>
    </row>
    <row r="153" spans="1:2">
      <c r="A153">
        <v>152</v>
      </c>
      <c r="B153" s="48">
        <v>126724</v>
      </c>
    </row>
    <row r="154" spans="1:2">
      <c r="A154">
        <v>153</v>
      </c>
      <c r="B154" s="48">
        <v>238174</v>
      </c>
    </row>
    <row r="155" spans="1:2">
      <c r="A155">
        <v>154</v>
      </c>
      <c r="B155" s="48">
        <v>432407</v>
      </c>
    </row>
    <row r="156" spans="1:2">
      <c r="A156">
        <v>155</v>
      </c>
      <c r="B156" s="48">
        <v>545538</v>
      </c>
    </row>
    <row r="157" spans="1:2">
      <c r="A157">
        <v>156</v>
      </c>
      <c r="B157" s="48">
        <v>602191</v>
      </c>
    </row>
    <row r="158" spans="1:2">
      <c r="A158">
        <v>157</v>
      </c>
      <c r="B158" s="48">
        <v>35532</v>
      </c>
    </row>
    <row r="159" spans="1:2">
      <c r="A159">
        <v>158</v>
      </c>
      <c r="B159" s="48">
        <v>440164</v>
      </c>
    </row>
    <row r="160" spans="1:2">
      <c r="A160">
        <v>159</v>
      </c>
      <c r="B160" s="48">
        <v>429538</v>
      </c>
    </row>
    <row r="161" spans="1:2">
      <c r="A161">
        <v>160</v>
      </c>
      <c r="B161" s="48">
        <v>298068</v>
      </c>
    </row>
    <row r="162" spans="1:2">
      <c r="A162">
        <v>161</v>
      </c>
      <c r="B162" s="48">
        <v>801038</v>
      </c>
    </row>
    <row r="163" spans="1:2">
      <c r="A163">
        <v>162</v>
      </c>
      <c r="B163" s="48">
        <v>332965</v>
      </c>
    </row>
    <row r="164" spans="1:2">
      <c r="A164">
        <v>163</v>
      </c>
      <c r="B164" s="48">
        <v>754097</v>
      </c>
    </row>
    <row r="165" spans="1:2">
      <c r="A165">
        <v>164</v>
      </c>
      <c r="B165" s="48">
        <v>854451</v>
      </c>
    </row>
    <row r="166" spans="1:2">
      <c r="A166">
        <v>165</v>
      </c>
      <c r="B166" s="48">
        <v>196438</v>
      </c>
    </row>
    <row r="167" spans="1:2">
      <c r="A167">
        <v>166</v>
      </c>
      <c r="B167" s="48">
        <v>842842</v>
      </c>
    </row>
    <row r="168" spans="1:2">
      <c r="A168">
        <v>167</v>
      </c>
      <c r="B168" s="48">
        <v>945287</v>
      </c>
    </row>
    <row r="169" spans="1:2">
      <c r="A169">
        <v>168</v>
      </c>
      <c r="B169" s="48">
        <v>48161</v>
      </c>
    </row>
    <row r="170" spans="1:2">
      <c r="A170">
        <v>169</v>
      </c>
      <c r="B170" s="48">
        <v>166529</v>
      </c>
    </row>
    <row r="171" spans="1:2">
      <c r="A171">
        <v>170</v>
      </c>
      <c r="B171" s="48">
        <v>474551</v>
      </c>
    </row>
    <row r="172" spans="1:2">
      <c r="A172">
        <v>171</v>
      </c>
      <c r="B172" s="48">
        <v>608890</v>
      </c>
    </row>
    <row r="173" spans="1:2">
      <c r="A173">
        <v>172</v>
      </c>
      <c r="B173" s="48">
        <v>449034</v>
      </c>
    </row>
    <row r="174" spans="1:2">
      <c r="A174">
        <v>173</v>
      </c>
      <c r="B174" s="48">
        <v>387449</v>
      </c>
    </row>
    <row r="175" spans="1:2">
      <c r="A175">
        <v>174</v>
      </c>
      <c r="B175" s="48">
        <v>905299</v>
      </c>
    </row>
    <row r="176" spans="1:2">
      <c r="A176">
        <v>175</v>
      </c>
      <c r="B176" s="48">
        <v>96502</v>
      </c>
    </row>
    <row r="177" spans="1:2">
      <c r="A177">
        <v>176</v>
      </c>
      <c r="B177" s="48">
        <v>902201</v>
      </c>
    </row>
    <row r="178" spans="1:2">
      <c r="A178">
        <v>177</v>
      </c>
      <c r="B178" s="48">
        <v>715402</v>
      </c>
    </row>
    <row r="179" spans="1:2">
      <c r="A179">
        <v>178</v>
      </c>
      <c r="B179" s="48">
        <v>998979</v>
      </c>
    </row>
    <row r="180" spans="1:2">
      <c r="A180">
        <v>179</v>
      </c>
      <c r="B180" s="48">
        <v>42815</v>
      </c>
    </row>
    <row r="181" spans="1:2">
      <c r="A181">
        <v>180</v>
      </c>
      <c r="B181" s="48">
        <v>390138</v>
      </c>
    </row>
    <row r="182" spans="1:2">
      <c r="A182">
        <v>181</v>
      </c>
      <c r="B182" s="48">
        <v>306808</v>
      </c>
    </row>
    <row r="183" spans="1:2">
      <c r="A183">
        <v>182</v>
      </c>
      <c r="B183" s="48">
        <v>871924</v>
      </c>
    </row>
    <row r="184" spans="1:2">
      <c r="A184">
        <v>183</v>
      </c>
      <c r="B184" s="48">
        <v>951591</v>
      </c>
    </row>
    <row r="185" spans="1:2">
      <c r="A185">
        <v>184</v>
      </c>
      <c r="B185" s="48">
        <v>766474</v>
      </c>
    </row>
    <row r="186" spans="1:2">
      <c r="A186">
        <v>185</v>
      </c>
      <c r="B186" s="48">
        <v>805994</v>
      </c>
    </row>
    <row r="187" spans="1:2">
      <c r="A187">
        <v>186</v>
      </c>
      <c r="B187" s="48">
        <v>416314</v>
      </c>
    </row>
    <row r="188" spans="1:2">
      <c r="A188">
        <v>187</v>
      </c>
      <c r="B188" s="48">
        <v>182801</v>
      </c>
    </row>
    <row r="189" spans="1:2">
      <c r="A189">
        <v>188</v>
      </c>
      <c r="B189" s="48">
        <v>252774</v>
      </c>
    </row>
    <row r="190" spans="1:2">
      <c r="A190">
        <v>189</v>
      </c>
      <c r="B190" s="48">
        <v>424977</v>
      </c>
    </row>
    <row r="191" spans="1:2">
      <c r="A191">
        <v>190</v>
      </c>
      <c r="B191" s="48">
        <v>819438</v>
      </c>
    </row>
    <row r="192" spans="1:2">
      <c r="A192">
        <v>191</v>
      </c>
      <c r="B192" s="48">
        <v>858544</v>
      </c>
    </row>
    <row r="193" spans="1:2">
      <c r="A193">
        <v>192</v>
      </c>
      <c r="B193" s="48">
        <v>354427</v>
      </c>
    </row>
    <row r="194" spans="1:2">
      <c r="A194">
        <v>193</v>
      </c>
      <c r="B194" s="48">
        <v>72170</v>
      </c>
    </row>
    <row r="195" spans="1:2">
      <c r="A195">
        <v>194</v>
      </c>
      <c r="B195" s="48">
        <v>159353</v>
      </c>
    </row>
    <row r="196" spans="1:2">
      <c r="A196">
        <v>195</v>
      </c>
      <c r="B196" s="48">
        <v>193116</v>
      </c>
    </row>
    <row r="197" spans="1:2">
      <c r="A197">
        <v>196</v>
      </c>
      <c r="B197" s="48">
        <v>160013</v>
      </c>
    </row>
    <row r="198" spans="1:2">
      <c r="A198">
        <v>197</v>
      </c>
      <c r="B198" s="48">
        <v>431010</v>
      </c>
    </row>
    <row r="199" spans="1:2">
      <c r="A199">
        <v>198</v>
      </c>
      <c r="B199" s="48">
        <v>490007</v>
      </c>
    </row>
    <row r="200" spans="1:2">
      <c r="A200">
        <v>199</v>
      </c>
      <c r="B200" s="48">
        <v>129271</v>
      </c>
    </row>
    <row r="201" spans="1:2">
      <c r="A201">
        <v>200</v>
      </c>
      <c r="B201" s="48">
        <v>976061</v>
      </c>
    </row>
    <row r="202" spans="1:2">
      <c r="A202">
        <v>201</v>
      </c>
      <c r="B202" s="48">
        <v>715841</v>
      </c>
    </row>
    <row r="203" spans="1:2">
      <c r="A203">
        <v>202</v>
      </c>
      <c r="B203" s="48">
        <v>621976</v>
      </c>
    </row>
    <row r="204" spans="1:2">
      <c r="A204">
        <v>203</v>
      </c>
      <c r="B204" s="48">
        <v>242420</v>
      </c>
    </row>
    <row r="205" spans="1:2">
      <c r="A205">
        <v>204</v>
      </c>
      <c r="B205" s="48">
        <v>426357</v>
      </c>
    </row>
    <row r="206" spans="1:2">
      <c r="A206">
        <v>205</v>
      </c>
      <c r="B206" s="48">
        <v>421579</v>
      </c>
    </row>
    <row r="207" spans="1:2">
      <c r="A207">
        <v>206</v>
      </c>
      <c r="B207" s="48">
        <v>587211</v>
      </c>
    </row>
    <row r="208" spans="1:2">
      <c r="A208">
        <v>207</v>
      </c>
      <c r="B208" s="48">
        <v>256419</v>
      </c>
    </row>
    <row r="209" spans="1:2">
      <c r="A209">
        <v>208</v>
      </c>
      <c r="B209" s="48">
        <v>431610</v>
      </c>
    </row>
    <row r="210" spans="1:2">
      <c r="A210">
        <v>209</v>
      </c>
      <c r="B210" s="48">
        <v>635283</v>
      </c>
    </row>
    <row r="211" spans="1:2">
      <c r="A211">
        <v>210</v>
      </c>
      <c r="B211" s="48">
        <v>333360</v>
      </c>
    </row>
    <row r="212" spans="1:2">
      <c r="A212">
        <v>211</v>
      </c>
      <c r="B212" s="48">
        <v>378819</v>
      </c>
    </row>
    <row r="213" spans="1:2">
      <c r="A213">
        <v>212</v>
      </c>
      <c r="B213" s="48">
        <v>91766</v>
      </c>
    </row>
    <row r="214" spans="1:2">
      <c r="A214">
        <v>213</v>
      </c>
      <c r="B214" s="48">
        <v>818130</v>
      </c>
    </row>
    <row r="215" spans="1:2">
      <c r="A215">
        <v>214</v>
      </c>
      <c r="B215" s="48">
        <v>399154</v>
      </c>
    </row>
    <row r="216" spans="1:2">
      <c r="A216">
        <v>215</v>
      </c>
      <c r="B216" s="48">
        <v>117932</v>
      </c>
    </row>
    <row r="217" spans="1:2">
      <c r="A217">
        <v>216</v>
      </c>
      <c r="B217" s="48">
        <v>964590</v>
      </c>
    </row>
    <row r="218" spans="1:2">
      <c r="A218">
        <v>217</v>
      </c>
      <c r="B218" s="48">
        <v>284007</v>
      </c>
    </row>
    <row r="219" spans="1:2">
      <c r="A219">
        <v>218</v>
      </c>
      <c r="B219" s="48">
        <v>773521</v>
      </c>
    </row>
    <row r="220" spans="1:2">
      <c r="A220">
        <v>219</v>
      </c>
      <c r="B220" s="48">
        <v>126909</v>
      </c>
    </row>
    <row r="221" spans="1:2">
      <c r="A221">
        <v>220</v>
      </c>
      <c r="B221" s="48">
        <v>149564</v>
      </c>
    </row>
    <row r="222" spans="1:2">
      <c r="A222">
        <v>221</v>
      </c>
      <c r="B222" s="48">
        <v>129390</v>
      </c>
    </row>
    <row r="223" spans="1:2">
      <c r="A223">
        <v>222</v>
      </c>
      <c r="B223" s="48">
        <v>778206</v>
      </c>
    </row>
    <row r="224" spans="1:2">
      <c r="A224">
        <v>223</v>
      </c>
      <c r="B224" s="48">
        <v>765549</v>
      </c>
    </row>
    <row r="225" spans="1:2">
      <c r="A225">
        <v>224</v>
      </c>
      <c r="B225" s="48">
        <v>47803</v>
      </c>
    </row>
    <row r="226" spans="1:2">
      <c r="A226">
        <v>225</v>
      </c>
      <c r="B226" s="48">
        <v>738339</v>
      </c>
    </row>
    <row r="227" spans="1:2">
      <c r="A227">
        <v>226</v>
      </c>
      <c r="B227" s="48">
        <v>4032</v>
      </c>
    </row>
    <row r="228" spans="1:2">
      <c r="A228">
        <v>227</v>
      </c>
      <c r="B228" s="48">
        <v>28794</v>
      </c>
    </row>
    <row r="229" spans="1:2">
      <c r="A229">
        <v>228</v>
      </c>
      <c r="B229" s="48">
        <v>897636</v>
      </c>
    </row>
    <row r="230" spans="1:2">
      <c r="A230">
        <v>229</v>
      </c>
      <c r="B230" s="48">
        <v>118681</v>
      </c>
    </row>
    <row r="231" spans="1:2">
      <c r="A231">
        <v>230</v>
      </c>
      <c r="B231" s="48">
        <v>438441</v>
      </c>
    </row>
    <row r="232" spans="1:2">
      <c r="A232">
        <v>231</v>
      </c>
      <c r="B232" s="48">
        <v>120611</v>
      </c>
    </row>
    <row r="233" spans="1:2">
      <c r="A233">
        <v>232</v>
      </c>
      <c r="B233" s="48">
        <v>106561</v>
      </c>
    </row>
    <row r="234" spans="1:2">
      <c r="A234">
        <v>233</v>
      </c>
      <c r="B234" s="48">
        <v>331733</v>
      </c>
    </row>
    <row r="235" spans="1:2">
      <c r="A235">
        <v>234</v>
      </c>
      <c r="B235" s="48">
        <v>983244</v>
      </c>
    </row>
    <row r="236" spans="1:2">
      <c r="A236">
        <v>235</v>
      </c>
      <c r="B236" s="48">
        <v>36878</v>
      </c>
    </row>
    <row r="237" spans="1:2">
      <c r="A237">
        <v>236</v>
      </c>
      <c r="B237" s="48">
        <v>255733</v>
      </c>
    </row>
    <row r="238" spans="1:2">
      <c r="A238">
        <v>237</v>
      </c>
      <c r="B238" s="48">
        <v>480718</v>
      </c>
    </row>
    <row r="239" spans="1:2">
      <c r="A239">
        <v>238</v>
      </c>
      <c r="B239" s="48">
        <v>758973</v>
      </c>
    </row>
    <row r="240" spans="1:2">
      <c r="A240">
        <v>239</v>
      </c>
      <c r="B240" s="48">
        <v>964121</v>
      </c>
    </row>
    <row r="241" spans="1:2">
      <c r="A241">
        <v>240</v>
      </c>
      <c r="B241" s="48">
        <v>928039</v>
      </c>
    </row>
    <row r="242" spans="1:2">
      <c r="A242">
        <v>241</v>
      </c>
      <c r="B242" s="48">
        <v>213495</v>
      </c>
    </row>
    <row r="243" spans="1:2">
      <c r="A243">
        <v>242</v>
      </c>
      <c r="B243" s="48">
        <v>63936</v>
      </c>
    </row>
    <row r="244" spans="1:2">
      <c r="A244">
        <v>243</v>
      </c>
      <c r="B244" s="48">
        <v>250087</v>
      </c>
    </row>
    <row r="245" spans="1:2">
      <c r="A245">
        <v>244</v>
      </c>
      <c r="B245" s="48">
        <v>118197</v>
      </c>
    </row>
    <row r="246" spans="1:2">
      <c r="A246">
        <v>245</v>
      </c>
      <c r="B246" s="48">
        <v>931875</v>
      </c>
    </row>
    <row r="247" spans="1:2">
      <c r="A247">
        <v>246</v>
      </c>
      <c r="B247" s="48">
        <v>841381</v>
      </c>
    </row>
    <row r="248" spans="1:2">
      <c r="A248">
        <v>247</v>
      </c>
      <c r="B248" s="48">
        <v>435441</v>
      </c>
    </row>
    <row r="249" spans="1:2">
      <c r="A249">
        <v>248</v>
      </c>
      <c r="B249" s="48">
        <v>372380</v>
      </c>
    </row>
    <row r="250" spans="1:2">
      <c r="A250">
        <v>249</v>
      </c>
      <c r="B250" s="48">
        <v>215866</v>
      </c>
    </row>
    <row r="251" spans="1:2">
      <c r="A251">
        <v>250</v>
      </c>
      <c r="B251" s="48">
        <v>184519</v>
      </c>
    </row>
    <row r="252" spans="1:2">
      <c r="A252">
        <v>251</v>
      </c>
      <c r="B252" s="48">
        <v>512402</v>
      </c>
    </row>
    <row r="253" spans="1:2">
      <c r="A253">
        <v>252</v>
      </c>
      <c r="B253" s="48">
        <v>557098</v>
      </c>
    </row>
    <row r="254" spans="1:2">
      <c r="A254">
        <v>253</v>
      </c>
      <c r="B254" s="48">
        <v>579516</v>
      </c>
    </row>
    <row r="255" spans="1:2">
      <c r="A255">
        <v>254</v>
      </c>
      <c r="B255" s="48">
        <v>407688</v>
      </c>
    </row>
    <row r="256" spans="1:2">
      <c r="A256">
        <v>255</v>
      </c>
      <c r="B256" s="48">
        <v>135548</v>
      </c>
    </row>
    <row r="257" spans="1:2">
      <c r="A257">
        <v>256</v>
      </c>
      <c r="B257" s="48">
        <v>311887</v>
      </c>
    </row>
    <row r="258" spans="1:2">
      <c r="A258">
        <v>257</v>
      </c>
      <c r="B258" s="48">
        <v>639104</v>
      </c>
    </row>
    <row r="259" spans="1:2">
      <c r="A259">
        <v>258</v>
      </c>
      <c r="B259" s="48">
        <v>464796</v>
      </c>
    </row>
    <row r="260" spans="1:2">
      <c r="A260">
        <v>259</v>
      </c>
      <c r="B260" s="48">
        <v>184571</v>
      </c>
    </row>
    <row r="261" spans="1:2">
      <c r="A261">
        <v>260</v>
      </c>
      <c r="B261" s="48">
        <v>825332</v>
      </c>
    </row>
    <row r="262" spans="1:2">
      <c r="A262">
        <v>261</v>
      </c>
      <c r="B262" s="48">
        <v>989750</v>
      </c>
    </row>
    <row r="263" spans="1:2">
      <c r="A263">
        <v>262</v>
      </c>
      <c r="B263" s="48">
        <v>287261</v>
      </c>
    </row>
    <row r="264" spans="1:2">
      <c r="A264">
        <v>263</v>
      </c>
      <c r="B264" s="48">
        <v>900064</v>
      </c>
    </row>
    <row r="265" spans="1:2">
      <c r="A265">
        <v>264</v>
      </c>
      <c r="B265" s="48">
        <v>537525</v>
      </c>
    </row>
    <row r="266" spans="1:2">
      <c r="A266">
        <v>265</v>
      </c>
      <c r="B266" s="48">
        <v>38114</v>
      </c>
    </row>
    <row r="267" spans="1:2">
      <c r="A267">
        <v>266</v>
      </c>
      <c r="B267" s="48">
        <v>360625</v>
      </c>
    </row>
    <row r="268" spans="1:2">
      <c r="A268">
        <v>267</v>
      </c>
      <c r="B268" s="48">
        <v>567776</v>
      </c>
    </row>
    <row r="269" spans="1:2">
      <c r="A269">
        <v>268</v>
      </c>
      <c r="B269" s="48">
        <v>546156</v>
      </c>
    </row>
    <row r="270" spans="1:2">
      <c r="A270">
        <v>269</v>
      </c>
      <c r="B270" s="48">
        <v>359382</v>
      </c>
    </row>
    <row r="271" spans="1:2">
      <c r="A271">
        <v>270</v>
      </c>
      <c r="B271" s="48">
        <v>873374</v>
      </c>
    </row>
    <row r="272" spans="1:2">
      <c r="A272">
        <v>271</v>
      </c>
      <c r="B272" s="48">
        <v>407347</v>
      </c>
    </row>
    <row r="273" spans="1:2">
      <c r="A273">
        <v>272</v>
      </c>
      <c r="B273" s="48">
        <v>547288</v>
      </c>
    </row>
    <row r="274" spans="1:2">
      <c r="A274">
        <v>273</v>
      </c>
      <c r="B274" s="48">
        <v>112489</v>
      </c>
    </row>
    <row r="275" spans="1:2">
      <c r="A275">
        <v>274</v>
      </c>
      <c r="B275" s="48">
        <v>568498</v>
      </c>
    </row>
    <row r="276" spans="1:2">
      <c r="A276">
        <v>275</v>
      </c>
      <c r="B276" s="48">
        <v>120700</v>
      </c>
    </row>
    <row r="277" spans="1:2">
      <c r="A277">
        <v>276</v>
      </c>
      <c r="B277" s="48">
        <v>336268</v>
      </c>
    </row>
    <row r="278" spans="1:2">
      <c r="A278">
        <v>277</v>
      </c>
      <c r="B278" s="48">
        <v>503472</v>
      </c>
    </row>
    <row r="279" spans="1:2">
      <c r="A279">
        <v>278</v>
      </c>
      <c r="B279" s="48">
        <v>819273</v>
      </c>
    </row>
    <row r="280" spans="1:2">
      <c r="A280">
        <v>279</v>
      </c>
      <c r="B280" s="48">
        <v>506632</v>
      </c>
    </row>
    <row r="281" spans="1:2">
      <c r="A281">
        <v>280</v>
      </c>
      <c r="B281" s="48">
        <v>349195</v>
      </c>
    </row>
    <row r="282" spans="1:2">
      <c r="A282">
        <v>281</v>
      </c>
      <c r="B282" s="48">
        <v>762872</v>
      </c>
    </row>
    <row r="283" spans="1:2">
      <c r="A283">
        <v>282</v>
      </c>
      <c r="B283" s="48">
        <v>325570</v>
      </c>
    </row>
    <row r="284" spans="1:2">
      <c r="A284">
        <v>283</v>
      </c>
      <c r="B284" s="48">
        <v>481925</v>
      </c>
    </row>
    <row r="285" spans="1:2">
      <c r="A285">
        <v>284</v>
      </c>
      <c r="B285" s="48">
        <v>205092</v>
      </c>
    </row>
    <row r="286" spans="1:2">
      <c r="A286">
        <v>285</v>
      </c>
      <c r="B286" s="48">
        <v>199284</v>
      </c>
    </row>
    <row r="287" spans="1:2">
      <c r="A287">
        <v>286</v>
      </c>
      <c r="B287" s="48">
        <v>516341</v>
      </c>
    </row>
    <row r="288" spans="1:2">
      <c r="A288">
        <v>287</v>
      </c>
      <c r="B288" s="48">
        <v>787333</v>
      </c>
    </row>
    <row r="289" spans="1:2">
      <c r="A289">
        <v>288</v>
      </c>
      <c r="B289" s="48">
        <v>632634</v>
      </c>
    </row>
    <row r="290" spans="1:2">
      <c r="A290">
        <v>289</v>
      </c>
      <c r="B290" s="48">
        <v>975926</v>
      </c>
    </row>
    <row r="291" spans="1:2">
      <c r="A291">
        <v>290</v>
      </c>
      <c r="B291" s="48">
        <v>414586</v>
      </c>
    </row>
    <row r="292" spans="1:2">
      <c r="A292">
        <v>291</v>
      </c>
      <c r="B292" s="48">
        <v>860715</v>
      </c>
    </row>
    <row r="293" spans="1:2">
      <c r="A293">
        <v>292</v>
      </c>
      <c r="B293" s="48">
        <v>18415</v>
      </c>
    </row>
    <row r="294" spans="1:2">
      <c r="A294">
        <v>293</v>
      </c>
      <c r="B294" s="48">
        <v>800591</v>
      </c>
    </row>
    <row r="295" spans="1:2">
      <c r="A295">
        <v>294</v>
      </c>
      <c r="B295" s="48">
        <v>1434</v>
      </c>
    </row>
    <row r="296" spans="1:2">
      <c r="A296">
        <v>295</v>
      </c>
      <c r="B296" s="48">
        <v>43150</v>
      </c>
    </row>
    <row r="297" spans="1:2">
      <c r="A297">
        <v>296</v>
      </c>
      <c r="B297" s="48">
        <v>979438</v>
      </c>
    </row>
    <row r="298" spans="1:2">
      <c r="A298">
        <v>297</v>
      </c>
      <c r="B298" s="48">
        <v>50023</v>
      </c>
    </row>
    <row r="299" spans="1:2">
      <c r="A299">
        <v>298</v>
      </c>
      <c r="B299" s="48">
        <v>439961</v>
      </c>
    </row>
    <row r="300" spans="1:2">
      <c r="A300">
        <v>299</v>
      </c>
      <c r="B300" s="48">
        <v>730580</v>
      </c>
    </row>
    <row r="301" spans="1:2">
      <c r="A301">
        <v>300</v>
      </c>
      <c r="B301" s="48">
        <v>511633</v>
      </c>
    </row>
    <row r="302" spans="1:2">
      <c r="A302">
        <v>301</v>
      </c>
      <c r="B302" s="48">
        <v>627587</v>
      </c>
    </row>
    <row r="303" spans="1:2">
      <c r="A303">
        <v>302</v>
      </c>
      <c r="B303" s="48">
        <v>624548</v>
      </c>
    </row>
    <row r="304" spans="1:2">
      <c r="A304">
        <v>303</v>
      </c>
      <c r="B304" s="48">
        <v>645818</v>
      </c>
    </row>
    <row r="305" spans="1:2">
      <c r="A305">
        <v>304</v>
      </c>
      <c r="B305" s="48">
        <v>224031</v>
      </c>
    </row>
    <row r="306" spans="1:2">
      <c r="A306">
        <v>305</v>
      </c>
      <c r="B306" s="48">
        <v>976627</v>
      </c>
    </row>
    <row r="307" spans="1:2">
      <c r="A307">
        <v>306</v>
      </c>
      <c r="B307" s="48">
        <v>180043</v>
      </c>
    </row>
    <row r="308" spans="1:2">
      <c r="A308">
        <v>307</v>
      </c>
      <c r="B308" s="48">
        <v>613458</v>
      </c>
    </row>
    <row r="309" spans="1:2">
      <c r="A309">
        <v>308</v>
      </c>
      <c r="B309" s="48">
        <v>731482</v>
      </c>
    </row>
    <row r="310" spans="1:2">
      <c r="A310">
        <v>309</v>
      </c>
      <c r="B310" s="48">
        <v>832521</v>
      </c>
    </row>
    <row r="311" spans="1:2">
      <c r="A311">
        <v>310</v>
      </c>
      <c r="B311" s="48">
        <v>22233</v>
      </c>
    </row>
    <row r="312" spans="1:2">
      <c r="A312">
        <v>311</v>
      </c>
      <c r="B312" s="48">
        <v>292526</v>
      </c>
    </row>
    <row r="313" spans="1:2">
      <c r="A313">
        <v>312</v>
      </c>
      <c r="B313" s="48">
        <v>808443</v>
      </c>
    </row>
    <row r="314" spans="1:2">
      <c r="A314">
        <v>313</v>
      </c>
      <c r="B314" s="48">
        <v>329534</v>
      </c>
    </row>
    <row r="315" spans="1:2">
      <c r="A315">
        <v>314</v>
      </c>
      <c r="B315" s="48">
        <v>509272</v>
      </c>
    </row>
    <row r="316" spans="1:2">
      <c r="A316">
        <v>315</v>
      </c>
      <c r="B316" s="48">
        <v>166809</v>
      </c>
    </row>
    <row r="317" spans="1:2">
      <c r="A317">
        <v>316</v>
      </c>
      <c r="B317" s="48">
        <v>270146</v>
      </c>
    </row>
    <row r="318" spans="1:2">
      <c r="A318">
        <v>317</v>
      </c>
      <c r="B318" s="48">
        <v>850913</v>
      </c>
    </row>
    <row r="319" spans="1:2">
      <c r="A319">
        <v>318</v>
      </c>
      <c r="B319" s="48">
        <v>139359</v>
      </c>
    </row>
    <row r="320" spans="1:2">
      <c r="A320">
        <v>319</v>
      </c>
      <c r="B320" s="48">
        <v>644720</v>
      </c>
    </row>
    <row r="321" spans="1:2">
      <c r="A321">
        <v>320</v>
      </c>
      <c r="B321" s="48">
        <v>212361</v>
      </c>
    </row>
    <row r="322" spans="1:2">
      <c r="A322">
        <v>321</v>
      </c>
      <c r="B322" s="48">
        <v>823292</v>
      </c>
    </row>
    <row r="323" spans="1:2">
      <c r="A323">
        <v>322</v>
      </c>
      <c r="B323" s="48">
        <v>6162</v>
      </c>
    </row>
    <row r="324" spans="1:2">
      <c r="A324">
        <v>323</v>
      </c>
      <c r="B324" s="48">
        <v>959999</v>
      </c>
    </row>
    <row r="325" spans="1:2">
      <c r="A325">
        <v>324</v>
      </c>
      <c r="B325" s="48">
        <v>349887</v>
      </c>
    </row>
    <row r="326" spans="1:2">
      <c r="A326">
        <v>325</v>
      </c>
      <c r="B326" s="48">
        <v>158706</v>
      </c>
    </row>
    <row r="327" spans="1:2">
      <c r="A327">
        <v>326</v>
      </c>
      <c r="B327" s="48">
        <v>579682</v>
      </c>
    </row>
    <row r="328" spans="1:2">
      <c r="A328">
        <v>327</v>
      </c>
      <c r="B328" s="48">
        <v>848812</v>
      </c>
    </row>
    <row r="329" spans="1:2">
      <c r="A329">
        <v>328</v>
      </c>
      <c r="B329" s="48">
        <v>398809</v>
      </c>
    </row>
    <row r="330" spans="1:2">
      <c r="A330">
        <v>329</v>
      </c>
      <c r="B330" s="48">
        <v>218357</v>
      </c>
    </row>
    <row r="331" spans="1:2">
      <c r="A331">
        <v>330</v>
      </c>
      <c r="B331" s="48">
        <v>587864</v>
      </c>
    </row>
    <row r="332" spans="1:2">
      <c r="A332">
        <v>331</v>
      </c>
      <c r="B332" s="48">
        <v>149310</v>
      </c>
    </row>
    <row r="333" spans="1:2">
      <c r="A333">
        <v>332</v>
      </c>
      <c r="B333" s="48">
        <v>722451</v>
      </c>
    </row>
    <row r="334" spans="1:2">
      <c r="A334">
        <v>333</v>
      </c>
      <c r="B334" s="48">
        <v>154396</v>
      </c>
    </row>
    <row r="335" spans="1:2">
      <c r="A335">
        <v>334</v>
      </c>
      <c r="B335" s="48">
        <v>845085</v>
      </c>
    </row>
    <row r="336" spans="1:2">
      <c r="A336">
        <v>335</v>
      </c>
      <c r="B336" s="48">
        <v>767919</v>
      </c>
    </row>
    <row r="337" spans="1:2">
      <c r="A337">
        <v>336</v>
      </c>
      <c r="B337" s="48">
        <v>918949</v>
      </c>
    </row>
    <row r="338" spans="1:2">
      <c r="A338">
        <v>337</v>
      </c>
      <c r="B338" s="48">
        <v>467989</v>
      </c>
    </row>
    <row r="339" spans="1:2">
      <c r="A339">
        <v>338</v>
      </c>
      <c r="B339" s="48">
        <v>199061</v>
      </c>
    </row>
    <row r="340" spans="1:2">
      <c r="A340">
        <v>339</v>
      </c>
      <c r="B340" s="48">
        <v>797480</v>
      </c>
    </row>
    <row r="341" spans="1:2">
      <c r="A341">
        <v>340</v>
      </c>
      <c r="B341" s="48">
        <v>382412</v>
      </c>
    </row>
    <row r="342" spans="1:2">
      <c r="A342">
        <v>341</v>
      </c>
      <c r="B342" s="48">
        <v>519975</v>
      </c>
    </row>
    <row r="343" spans="1:2">
      <c r="A343">
        <v>342</v>
      </c>
      <c r="B343" s="48">
        <v>326167</v>
      </c>
    </row>
    <row r="344" spans="1:2">
      <c r="A344">
        <v>343</v>
      </c>
      <c r="B344" s="48">
        <v>492840</v>
      </c>
    </row>
    <row r="345" spans="1:2">
      <c r="A345">
        <v>344</v>
      </c>
      <c r="B345" s="48">
        <v>206771</v>
      </c>
    </row>
    <row r="346" spans="1:2">
      <c r="A346">
        <v>345</v>
      </c>
      <c r="B346" s="48">
        <v>706781</v>
      </c>
    </row>
    <row r="347" spans="1:2">
      <c r="A347">
        <v>346</v>
      </c>
      <c r="B347" s="48">
        <v>445086</v>
      </c>
    </row>
    <row r="348" spans="1:2">
      <c r="A348">
        <v>347</v>
      </c>
      <c r="B348" s="48">
        <v>954107</v>
      </c>
    </row>
    <row r="349" spans="1:2">
      <c r="A349">
        <v>348</v>
      </c>
      <c r="B349" s="48">
        <v>721866</v>
      </c>
    </row>
    <row r="350" spans="1:2">
      <c r="A350">
        <v>349</v>
      </c>
      <c r="B350" s="48">
        <v>496559</v>
      </c>
    </row>
    <row r="351" spans="1:2">
      <c r="A351">
        <v>350</v>
      </c>
      <c r="B351" s="48">
        <v>939107</v>
      </c>
    </row>
    <row r="352" spans="1:2">
      <c r="A352">
        <v>351</v>
      </c>
      <c r="B352" s="48">
        <v>923135</v>
      </c>
    </row>
    <row r="353" spans="1:2">
      <c r="A353">
        <v>352</v>
      </c>
      <c r="B353" s="48">
        <v>281626</v>
      </c>
    </row>
    <row r="354" spans="1:2">
      <c r="A354">
        <v>353</v>
      </c>
      <c r="B354" s="48">
        <v>8929</v>
      </c>
    </row>
    <row r="355" spans="1:2">
      <c r="A355">
        <v>354</v>
      </c>
      <c r="B355" s="48">
        <v>420299</v>
      </c>
    </row>
    <row r="356" spans="1:2">
      <c r="A356">
        <v>355</v>
      </c>
      <c r="B356" s="48">
        <v>123159</v>
      </c>
    </row>
    <row r="357" spans="1:2">
      <c r="A357">
        <v>356</v>
      </c>
      <c r="B357" s="48">
        <v>429770</v>
      </c>
    </row>
    <row r="358" spans="1:2">
      <c r="A358">
        <v>357</v>
      </c>
      <c r="B358" s="48">
        <v>111096</v>
      </c>
    </row>
    <row r="359" spans="1:2">
      <c r="A359">
        <v>358</v>
      </c>
      <c r="B359" s="48">
        <v>850843</v>
      </c>
    </row>
    <row r="360" spans="1:2">
      <c r="A360">
        <v>359</v>
      </c>
      <c r="B360" s="48">
        <v>700811</v>
      </c>
    </row>
    <row r="361" spans="1:2">
      <c r="A361">
        <v>360</v>
      </c>
      <c r="B361" s="48">
        <v>231050</v>
      </c>
    </row>
    <row r="362" spans="1:2">
      <c r="A362">
        <v>361</v>
      </c>
      <c r="B362" s="48">
        <v>235674</v>
      </c>
    </row>
    <row r="363" spans="1:2">
      <c r="A363">
        <v>362</v>
      </c>
      <c r="B363" s="48">
        <v>660000</v>
      </c>
    </row>
    <row r="364" spans="1:2">
      <c r="A364">
        <v>363</v>
      </c>
      <c r="B364" s="48">
        <v>961861</v>
      </c>
    </row>
    <row r="365" spans="1:2">
      <c r="A365">
        <v>364</v>
      </c>
      <c r="B365" s="48">
        <v>66949</v>
      </c>
    </row>
    <row r="366" spans="1:2">
      <c r="A366">
        <v>365</v>
      </c>
      <c r="B366" s="48">
        <v>107946</v>
      </c>
    </row>
    <row r="367" spans="1:2">
      <c r="A367">
        <v>366</v>
      </c>
      <c r="B367" s="48">
        <v>279004</v>
      </c>
    </row>
    <row r="368" spans="1:2">
      <c r="A368">
        <v>367</v>
      </c>
      <c r="B368" s="48">
        <v>148869</v>
      </c>
    </row>
    <row r="369" spans="1:2">
      <c r="A369">
        <v>368</v>
      </c>
      <c r="B369" s="48">
        <v>770114</v>
      </c>
    </row>
    <row r="370" spans="1:2">
      <c r="A370">
        <v>369</v>
      </c>
      <c r="B370" s="48">
        <v>724667</v>
      </c>
    </row>
    <row r="371" spans="1:2">
      <c r="A371">
        <v>370</v>
      </c>
      <c r="B371" s="48">
        <v>965950</v>
      </c>
    </row>
    <row r="372" spans="1:2">
      <c r="A372">
        <v>371</v>
      </c>
      <c r="B372" s="48">
        <v>890727</v>
      </c>
    </row>
    <row r="373" spans="1:2">
      <c r="A373">
        <v>372</v>
      </c>
      <c r="B373" s="48">
        <v>905987</v>
      </c>
    </row>
    <row r="374" spans="1:2">
      <c r="A374">
        <v>373</v>
      </c>
      <c r="B374" s="48">
        <v>281305</v>
      </c>
    </row>
    <row r="375" spans="1:2">
      <c r="A375">
        <v>374</v>
      </c>
      <c r="B375" s="48">
        <v>434524</v>
      </c>
    </row>
    <row r="376" spans="1:2">
      <c r="A376">
        <v>375</v>
      </c>
      <c r="B376" s="48">
        <v>809376</v>
      </c>
    </row>
    <row r="377" spans="1:2">
      <c r="A377">
        <v>376</v>
      </c>
      <c r="B377" s="48">
        <v>715791</v>
      </c>
    </row>
    <row r="378" spans="1:2">
      <c r="A378">
        <v>377</v>
      </c>
      <c r="B378" s="48">
        <v>239800</v>
      </c>
    </row>
    <row r="379" spans="1:2">
      <c r="A379">
        <v>378</v>
      </c>
      <c r="B379" s="48">
        <v>838080</v>
      </c>
    </row>
    <row r="380" spans="1:2">
      <c r="A380">
        <v>379</v>
      </c>
      <c r="B380" s="48">
        <v>432056</v>
      </c>
    </row>
    <row r="381" spans="1:2">
      <c r="A381">
        <v>380</v>
      </c>
      <c r="B381" s="48">
        <v>777644</v>
      </c>
    </row>
    <row r="382" spans="1:2">
      <c r="A382">
        <v>381</v>
      </c>
      <c r="B382" s="48">
        <v>88638</v>
      </c>
    </row>
    <row r="383" spans="1:2">
      <c r="A383">
        <v>382</v>
      </c>
      <c r="B383" s="48">
        <v>263797</v>
      </c>
    </row>
    <row r="384" spans="1:2">
      <c r="A384">
        <v>383</v>
      </c>
      <c r="B384" s="48">
        <v>304389</v>
      </c>
    </row>
    <row r="385" spans="1:2">
      <c r="A385">
        <v>384</v>
      </c>
      <c r="B385" s="48">
        <v>825778</v>
      </c>
    </row>
    <row r="386" spans="1:2">
      <c r="A386">
        <v>385</v>
      </c>
      <c r="B386" s="48">
        <v>745327</v>
      </c>
    </row>
    <row r="387" spans="1:2">
      <c r="A387">
        <v>386</v>
      </c>
      <c r="B387" s="48">
        <v>480642</v>
      </c>
    </row>
    <row r="388" spans="1:2">
      <c r="A388">
        <v>387</v>
      </c>
      <c r="B388" s="48">
        <v>364093</v>
      </c>
    </row>
    <row r="389" spans="1:2">
      <c r="A389">
        <v>388</v>
      </c>
      <c r="B389" s="48">
        <v>477881</v>
      </c>
    </row>
    <row r="390" spans="1:2">
      <c r="A390">
        <v>389</v>
      </c>
      <c r="B390" s="48">
        <v>933471</v>
      </c>
    </row>
    <row r="391" spans="1:2">
      <c r="A391">
        <v>390</v>
      </c>
      <c r="B391" s="48">
        <v>548857</v>
      </c>
    </row>
    <row r="392" spans="1:2">
      <c r="A392">
        <v>391</v>
      </c>
      <c r="B392" s="48">
        <v>289896</v>
      </c>
    </row>
    <row r="393" spans="1:2">
      <c r="A393">
        <v>392</v>
      </c>
      <c r="B393" s="48">
        <v>974611</v>
      </c>
    </row>
    <row r="394" spans="1:2">
      <c r="A394">
        <v>393</v>
      </c>
      <c r="B394" s="48">
        <v>260622</v>
      </c>
    </row>
    <row r="395" spans="1:2">
      <c r="A395">
        <v>394</v>
      </c>
      <c r="B395" s="48">
        <v>948095</v>
      </c>
    </row>
    <row r="396" spans="1:2">
      <c r="A396">
        <v>395</v>
      </c>
      <c r="B396" s="48">
        <v>33418</v>
      </c>
    </row>
    <row r="397" spans="1:2">
      <c r="A397">
        <v>396</v>
      </c>
      <c r="B397" s="48">
        <v>385057</v>
      </c>
    </row>
    <row r="398" spans="1:2">
      <c r="A398">
        <v>397</v>
      </c>
      <c r="B398" s="48">
        <v>738751</v>
      </c>
    </row>
    <row r="399" spans="1:2">
      <c r="A399">
        <v>398</v>
      </c>
      <c r="B399" s="48">
        <v>711613</v>
      </c>
    </row>
    <row r="400" spans="1:2">
      <c r="A400">
        <v>399</v>
      </c>
      <c r="B400" s="48">
        <v>118250</v>
      </c>
    </row>
    <row r="401" spans="1:2">
      <c r="A401">
        <v>400</v>
      </c>
      <c r="B401" s="48">
        <v>298347</v>
      </c>
    </row>
    <row r="402" spans="1:2">
      <c r="A402">
        <v>401</v>
      </c>
      <c r="B402" s="48">
        <v>98562</v>
      </c>
    </row>
    <row r="403" spans="1:2">
      <c r="A403">
        <v>402</v>
      </c>
      <c r="B403" s="48">
        <v>601655</v>
      </c>
    </row>
    <row r="404" spans="1:2">
      <c r="A404">
        <v>403</v>
      </c>
      <c r="B404" s="48">
        <v>892964</v>
      </c>
    </row>
    <row r="405" spans="1:2">
      <c r="A405">
        <v>404</v>
      </c>
      <c r="B405" s="48">
        <v>464406</v>
      </c>
    </row>
    <row r="406" spans="1:2">
      <c r="A406">
        <v>405</v>
      </c>
      <c r="B406" s="48">
        <v>33878</v>
      </c>
    </row>
    <row r="407" spans="1:2">
      <c r="A407">
        <v>406</v>
      </c>
      <c r="B407" s="48">
        <v>782848</v>
      </c>
    </row>
    <row r="408" spans="1:2">
      <c r="A408">
        <v>407</v>
      </c>
      <c r="B408" s="48">
        <v>417965</v>
      </c>
    </row>
    <row r="409" spans="1:2">
      <c r="A409">
        <v>408</v>
      </c>
      <c r="B409" s="48">
        <v>599511</v>
      </c>
    </row>
    <row r="410" spans="1:2">
      <c r="A410">
        <v>409</v>
      </c>
      <c r="B410" s="48">
        <v>681106</v>
      </c>
    </row>
    <row r="411" spans="1:2">
      <c r="A411">
        <v>410</v>
      </c>
      <c r="B411" s="48">
        <v>685177</v>
      </c>
    </row>
    <row r="412" spans="1:2">
      <c r="A412">
        <v>411</v>
      </c>
      <c r="B412" s="48">
        <v>6461</v>
      </c>
    </row>
    <row r="413" spans="1:2">
      <c r="A413">
        <v>412</v>
      </c>
      <c r="B413" s="48">
        <v>630005</v>
      </c>
    </row>
    <row r="414" spans="1:2">
      <c r="A414">
        <v>413</v>
      </c>
      <c r="B414" s="48">
        <v>276384</v>
      </c>
    </row>
    <row r="415" spans="1:2">
      <c r="A415">
        <v>414</v>
      </c>
      <c r="B415" s="48">
        <v>473774</v>
      </c>
    </row>
    <row r="416" spans="1:2">
      <c r="A416">
        <v>415</v>
      </c>
      <c r="B416" s="48">
        <v>546206</v>
      </c>
    </row>
    <row r="417" spans="1:2">
      <c r="A417">
        <v>416</v>
      </c>
      <c r="B417" s="48">
        <v>443538</v>
      </c>
    </row>
    <row r="418" spans="1:2">
      <c r="A418">
        <v>417</v>
      </c>
      <c r="B418" s="48">
        <v>683044</v>
      </c>
    </row>
    <row r="419" spans="1:2">
      <c r="A419">
        <v>418</v>
      </c>
      <c r="B419" s="48">
        <v>813008</v>
      </c>
    </row>
    <row r="420" spans="1:2">
      <c r="A420">
        <v>419</v>
      </c>
      <c r="B420" s="48">
        <v>981132</v>
      </c>
    </row>
    <row r="421" spans="1:2">
      <c r="A421">
        <v>420</v>
      </c>
      <c r="B421" s="48">
        <v>142113</v>
      </c>
    </row>
    <row r="422" spans="1:2">
      <c r="A422">
        <v>421</v>
      </c>
      <c r="B422" s="48">
        <v>290875</v>
      </c>
    </row>
    <row r="423" spans="1:2">
      <c r="A423">
        <v>422</v>
      </c>
      <c r="B423" s="48">
        <v>951995</v>
      </c>
    </row>
    <row r="424" spans="1:2">
      <c r="A424">
        <v>423</v>
      </c>
      <c r="B424" s="48">
        <v>995778</v>
      </c>
    </row>
    <row r="425" spans="1:2">
      <c r="A425">
        <v>424</v>
      </c>
      <c r="B425" s="48">
        <v>52452</v>
      </c>
    </row>
    <row r="426" spans="1:2">
      <c r="A426">
        <v>425</v>
      </c>
      <c r="B426" s="48">
        <v>776636</v>
      </c>
    </row>
    <row r="427" spans="1:2">
      <c r="A427">
        <v>426</v>
      </c>
      <c r="B427" s="48">
        <v>556418</v>
      </c>
    </row>
    <row r="428" spans="1:2">
      <c r="A428">
        <v>427</v>
      </c>
      <c r="B428" s="48">
        <v>943292</v>
      </c>
    </row>
    <row r="429" spans="1:2">
      <c r="A429">
        <v>428</v>
      </c>
      <c r="B429" s="48">
        <v>783809</v>
      </c>
    </row>
    <row r="430" spans="1:2">
      <c r="A430">
        <v>429</v>
      </c>
      <c r="B430" s="48">
        <v>804222</v>
      </c>
    </row>
    <row r="431" spans="1:2">
      <c r="A431">
        <v>430</v>
      </c>
      <c r="B431" s="48">
        <v>301157</v>
      </c>
    </row>
    <row r="432" spans="1:2">
      <c r="A432">
        <v>431</v>
      </c>
      <c r="B432" s="48">
        <v>708255</v>
      </c>
    </row>
    <row r="433" spans="1:2">
      <c r="A433">
        <v>432</v>
      </c>
      <c r="B433" s="48">
        <v>388279</v>
      </c>
    </row>
    <row r="434" spans="1:2">
      <c r="A434">
        <v>433</v>
      </c>
      <c r="B434" s="48">
        <v>505382</v>
      </c>
    </row>
    <row r="435" spans="1:2">
      <c r="A435">
        <v>434</v>
      </c>
      <c r="B435" s="48">
        <v>473960</v>
      </c>
    </row>
    <row r="436" spans="1:2">
      <c r="A436">
        <v>435</v>
      </c>
      <c r="B436" s="48">
        <v>118181</v>
      </c>
    </row>
    <row r="437" spans="1:2">
      <c r="A437">
        <v>436</v>
      </c>
      <c r="B437" s="48">
        <v>587980</v>
      </c>
    </row>
    <row r="438" spans="1:2">
      <c r="A438">
        <v>437</v>
      </c>
      <c r="B438" s="48">
        <v>240329</v>
      </c>
    </row>
    <row r="439" spans="1:2">
      <c r="A439">
        <v>438</v>
      </c>
      <c r="B439" s="48">
        <v>831025</v>
      </c>
    </row>
    <row r="440" spans="1:2">
      <c r="A440">
        <v>439</v>
      </c>
      <c r="B440" s="48">
        <v>193829</v>
      </c>
    </row>
    <row r="441" spans="1:2">
      <c r="A441">
        <v>440</v>
      </c>
      <c r="B441" s="48">
        <v>524133</v>
      </c>
    </row>
    <row r="442" spans="1:2">
      <c r="A442">
        <v>441</v>
      </c>
      <c r="B442" s="48">
        <v>347123</v>
      </c>
    </row>
    <row r="443" spans="1:2">
      <c r="A443">
        <v>442</v>
      </c>
      <c r="B443" s="48">
        <v>305620</v>
      </c>
    </row>
    <row r="444" spans="1:2">
      <c r="A444">
        <v>443</v>
      </c>
      <c r="B444" s="48">
        <v>417501</v>
      </c>
    </row>
    <row r="445" spans="1:2">
      <c r="A445">
        <v>444</v>
      </c>
      <c r="B445" s="48">
        <v>366104</v>
      </c>
    </row>
    <row r="446" spans="1:2">
      <c r="A446">
        <v>445</v>
      </c>
      <c r="B446" s="48">
        <v>715622</v>
      </c>
    </row>
    <row r="447" spans="1:2">
      <c r="A447">
        <v>446</v>
      </c>
      <c r="B447" s="48">
        <v>472242</v>
      </c>
    </row>
    <row r="448" spans="1:2">
      <c r="A448">
        <v>447</v>
      </c>
      <c r="B448" s="48">
        <v>46325</v>
      </c>
    </row>
    <row r="449" spans="1:2">
      <c r="A449">
        <v>448</v>
      </c>
      <c r="B449" s="48">
        <v>907427</v>
      </c>
    </row>
    <row r="450" spans="1:2">
      <c r="A450">
        <v>449</v>
      </c>
      <c r="B450" s="48">
        <v>135558</v>
      </c>
    </row>
    <row r="451" spans="1:2">
      <c r="A451">
        <v>450</v>
      </c>
      <c r="B451" s="48">
        <v>648310</v>
      </c>
    </row>
    <row r="452" spans="1:2">
      <c r="A452">
        <v>451</v>
      </c>
      <c r="B452" s="48">
        <v>719093</v>
      </c>
    </row>
    <row r="453" spans="1:2">
      <c r="A453">
        <v>452</v>
      </c>
      <c r="B453" s="48">
        <v>634136</v>
      </c>
    </row>
    <row r="454" spans="1:2">
      <c r="A454">
        <v>453</v>
      </c>
      <c r="B454" s="48">
        <v>172481</v>
      </c>
    </row>
    <row r="455" spans="1:2">
      <c r="A455">
        <v>454</v>
      </c>
      <c r="B455" s="48">
        <v>970898</v>
      </c>
    </row>
    <row r="456" spans="1:2">
      <c r="A456">
        <v>455</v>
      </c>
      <c r="B456" s="48">
        <v>5111</v>
      </c>
    </row>
    <row r="457" spans="1:2">
      <c r="A457">
        <v>456</v>
      </c>
      <c r="B457" s="48">
        <v>549690</v>
      </c>
    </row>
    <row r="458" spans="1:2">
      <c r="A458">
        <v>457</v>
      </c>
      <c r="B458" s="48">
        <v>852847</v>
      </c>
    </row>
    <row r="459" spans="1:2">
      <c r="A459">
        <v>458</v>
      </c>
      <c r="B459" s="48">
        <v>594540</v>
      </c>
    </row>
    <row r="460" spans="1:2">
      <c r="A460">
        <v>459</v>
      </c>
      <c r="B460" s="48">
        <v>860784</v>
      </c>
    </row>
    <row r="461" spans="1:2">
      <c r="A461">
        <v>460</v>
      </c>
      <c r="B461" s="48">
        <v>276779</v>
      </c>
    </row>
    <row r="462" spans="1:2">
      <c r="A462">
        <v>461</v>
      </c>
      <c r="B462" s="48">
        <v>675452</v>
      </c>
    </row>
    <row r="463" spans="1:2">
      <c r="A463">
        <v>462</v>
      </c>
      <c r="B463" s="48">
        <v>84745</v>
      </c>
    </row>
    <row r="464" spans="1:2">
      <c r="A464">
        <v>463</v>
      </c>
      <c r="B464" s="48">
        <v>905466</v>
      </c>
    </row>
    <row r="465" spans="1:2">
      <c r="A465">
        <v>464</v>
      </c>
      <c r="B465" s="48">
        <v>124639</v>
      </c>
    </row>
    <row r="466" spans="1:2">
      <c r="A466">
        <v>465</v>
      </c>
      <c r="B466" s="48">
        <v>757796</v>
      </c>
    </row>
    <row r="467" spans="1:2">
      <c r="A467">
        <v>466</v>
      </c>
      <c r="B467" s="48">
        <v>871158</v>
      </c>
    </row>
    <row r="468" spans="1:2">
      <c r="A468">
        <v>467</v>
      </c>
      <c r="B468" s="48">
        <v>236626</v>
      </c>
    </row>
    <row r="469" spans="1:2">
      <c r="A469">
        <v>468</v>
      </c>
      <c r="B469" s="48">
        <v>195743</v>
      </c>
    </row>
    <row r="470" spans="1:2">
      <c r="A470">
        <v>469</v>
      </c>
      <c r="B470" s="48">
        <v>900866</v>
      </c>
    </row>
    <row r="471" spans="1:2">
      <c r="A471">
        <v>470</v>
      </c>
      <c r="B471" s="48">
        <v>502735</v>
      </c>
    </row>
    <row r="472" spans="1:2">
      <c r="A472">
        <v>471</v>
      </c>
      <c r="B472" s="48">
        <v>458914</v>
      </c>
    </row>
    <row r="473" spans="1:2">
      <c r="A473">
        <v>472</v>
      </c>
      <c r="B473" s="48">
        <v>578887</v>
      </c>
    </row>
    <row r="474" spans="1:2">
      <c r="A474">
        <v>473</v>
      </c>
      <c r="B474" s="48">
        <v>258359</v>
      </c>
    </row>
    <row r="475" spans="1:2">
      <c r="A475">
        <v>474</v>
      </c>
      <c r="B475" s="48">
        <v>77514</v>
      </c>
    </row>
    <row r="476" spans="1:2">
      <c r="A476">
        <v>475</v>
      </c>
      <c r="B476" s="48">
        <v>701109</v>
      </c>
    </row>
    <row r="477" spans="1:2">
      <c r="A477">
        <v>476</v>
      </c>
      <c r="B477" s="48">
        <v>475487</v>
      </c>
    </row>
    <row r="478" spans="1:2">
      <c r="A478">
        <v>477</v>
      </c>
      <c r="B478" s="48">
        <v>41266</v>
      </c>
    </row>
    <row r="479" spans="1:2">
      <c r="A479">
        <v>478</v>
      </c>
      <c r="B479" s="48">
        <v>679461</v>
      </c>
    </row>
    <row r="480" spans="1:2">
      <c r="A480">
        <v>479</v>
      </c>
      <c r="B480" s="48">
        <v>81232</v>
      </c>
    </row>
    <row r="481" spans="1:2">
      <c r="A481">
        <v>480</v>
      </c>
      <c r="B481" s="48">
        <v>934916</v>
      </c>
    </row>
    <row r="482" spans="1:2">
      <c r="A482">
        <v>481</v>
      </c>
      <c r="B482" s="48">
        <v>248842</v>
      </c>
    </row>
    <row r="483" spans="1:2">
      <c r="A483">
        <v>482</v>
      </c>
      <c r="B483" s="48">
        <v>359558</v>
      </c>
    </row>
    <row r="484" spans="1:2">
      <c r="A484">
        <v>483</v>
      </c>
      <c r="B484" s="48">
        <v>182030</v>
      </c>
    </row>
    <row r="485" spans="1:2">
      <c r="A485">
        <v>484</v>
      </c>
      <c r="B485" s="48">
        <v>81722</v>
      </c>
    </row>
    <row r="486" spans="1:2">
      <c r="A486">
        <v>485</v>
      </c>
      <c r="B486" s="48">
        <v>519649</v>
      </c>
    </row>
    <row r="487" spans="1:2">
      <c r="A487">
        <v>486</v>
      </c>
      <c r="B487" s="48">
        <v>908345</v>
      </c>
    </row>
    <row r="488" spans="1:2">
      <c r="A488">
        <v>487</v>
      </c>
      <c r="B488" s="48">
        <v>620166</v>
      </c>
    </row>
    <row r="489" spans="1:2">
      <c r="A489">
        <v>488</v>
      </c>
      <c r="B489" s="48">
        <v>64891</v>
      </c>
    </row>
    <row r="490" spans="1:2">
      <c r="A490">
        <v>489</v>
      </c>
      <c r="B490" s="48">
        <v>370539</v>
      </c>
    </row>
    <row r="491" spans="1:2">
      <c r="A491">
        <v>490</v>
      </c>
      <c r="B491" s="48">
        <v>724940</v>
      </c>
    </row>
    <row r="492" spans="1:2">
      <c r="A492">
        <v>491</v>
      </c>
      <c r="B492" s="48">
        <v>353581</v>
      </c>
    </row>
    <row r="493" spans="1:2">
      <c r="A493">
        <v>492</v>
      </c>
      <c r="B493" s="48">
        <v>590770</v>
      </c>
    </row>
    <row r="494" spans="1:2">
      <c r="A494">
        <v>493</v>
      </c>
      <c r="B494" s="48">
        <v>853581</v>
      </c>
    </row>
    <row r="495" spans="1:2">
      <c r="A495">
        <v>494</v>
      </c>
      <c r="B495" s="48">
        <v>889100</v>
      </c>
    </row>
    <row r="496" spans="1:2">
      <c r="A496">
        <v>495</v>
      </c>
      <c r="B496" s="48">
        <v>284214</v>
      </c>
    </row>
    <row r="497" spans="1:2">
      <c r="A497">
        <v>496</v>
      </c>
      <c r="B497" s="48">
        <v>667357</v>
      </c>
    </row>
    <row r="498" spans="1:2">
      <c r="A498">
        <v>497</v>
      </c>
      <c r="B498" s="48">
        <v>830145</v>
      </c>
    </row>
    <row r="499" spans="1:2">
      <c r="A499">
        <v>498</v>
      </c>
      <c r="B499" s="48">
        <v>855293</v>
      </c>
    </row>
    <row r="500" spans="1:2">
      <c r="A500">
        <v>499</v>
      </c>
      <c r="B500" s="48">
        <v>953493</v>
      </c>
    </row>
    <row r="501" spans="1:2">
      <c r="A501">
        <v>500</v>
      </c>
      <c r="B501" s="48">
        <v>748541</v>
      </c>
    </row>
    <row r="502" spans="1:2">
      <c r="A502">
        <v>501</v>
      </c>
      <c r="B502" s="48">
        <v>262496</v>
      </c>
    </row>
    <row r="503" spans="1:2">
      <c r="A503">
        <v>502</v>
      </c>
      <c r="B503" s="48">
        <v>634004</v>
      </c>
    </row>
    <row r="504" spans="1:2">
      <c r="A504">
        <v>503</v>
      </c>
      <c r="B504" s="48">
        <v>747181</v>
      </c>
    </row>
    <row r="505" spans="1:2">
      <c r="A505">
        <v>504</v>
      </c>
      <c r="B505" s="48">
        <v>124641</v>
      </c>
    </row>
    <row r="506" spans="1:2">
      <c r="A506">
        <v>505</v>
      </c>
      <c r="B506" s="48">
        <v>571013</v>
      </c>
    </row>
    <row r="507" spans="1:2">
      <c r="A507">
        <v>506</v>
      </c>
      <c r="B507" s="48">
        <v>477331</v>
      </c>
    </row>
    <row r="508" spans="1:2">
      <c r="A508">
        <v>507</v>
      </c>
      <c r="B508" s="48">
        <v>624314</v>
      </c>
    </row>
    <row r="509" spans="1:2">
      <c r="A509">
        <v>508</v>
      </c>
      <c r="B509" s="48">
        <v>250772</v>
      </c>
    </row>
    <row r="510" spans="1:2">
      <c r="A510">
        <v>509</v>
      </c>
      <c r="B510" s="48">
        <v>177727</v>
      </c>
    </row>
    <row r="511" spans="1:2">
      <c r="A511">
        <v>510</v>
      </c>
      <c r="B511" s="48">
        <v>414138</v>
      </c>
    </row>
    <row r="512" spans="1:2">
      <c r="A512">
        <v>511</v>
      </c>
      <c r="B512" s="48">
        <v>336460</v>
      </c>
    </row>
    <row r="513" spans="1:2">
      <c r="A513">
        <v>512</v>
      </c>
      <c r="B513" s="48">
        <v>410893</v>
      </c>
    </row>
    <row r="514" spans="1:2">
      <c r="A514">
        <v>513</v>
      </c>
      <c r="B514" s="48">
        <v>116974</v>
      </c>
    </row>
    <row r="515" spans="1:2">
      <c r="A515">
        <v>514</v>
      </c>
      <c r="B515" s="48">
        <v>869699</v>
      </c>
    </row>
    <row r="516" spans="1:2">
      <c r="A516">
        <v>515</v>
      </c>
      <c r="B516" s="48">
        <v>776762</v>
      </c>
    </row>
    <row r="517" spans="1:2">
      <c r="A517">
        <v>516</v>
      </c>
      <c r="B517" s="48">
        <v>469035</v>
      </c>
    </row>
    <row r="518" spans="1:2">
      <c r="A518">
        <v>517</v>
      </c>
      <c r="B518" s="48">
        <v>555587</v>
      </c>
    </row>
    <row r="519" spans="1:2">
      <c r="A519">
        <v>518</v>
      </c>
      <c r="B519" s="48">
        <v>350310</v>
      </c>
    </row>
    <row r="520" spans="1:2">
      <c r="A520">
        <v>519</v>
      </c>
      <c r="B520" s="48">
        <v>796363</v>
      </c>
    </row>
    <row r="521" spans="1:2">
      <c r="A521">
        <v>520</v>
      </c>
      <c r="B521" s="48">
        <v>72289</v>
      </c>
    </row>
    <row r="522" spans="1:2">
      <c r="A522">
        <v>521</v>
      </c>
      <c r="B522" s="48">
        <v>533745</v>
      </c>
    </row>
    <row r="523" spans="1:2">
      <c r="A523">
        <v>522</v>
      </c>
      <c r="B523" s="48">
        <v>426291</v>
      </c>
    </row>
    <row r="524" spans="1:2">
      <c r="A524">
        <v>523</v>
      </c>
      <c r="B524" s="48">
        <v>818861</v>
      </c>
    </row>
    <row r="525" spans="1:2">
      <c r="A525">
        <v>524</v>
      </c>
      <c r="B525" s="48">
        <v>827150</v>
      </c>
    </row>
    <row r="526" spans="1:2">
      <c r="A526">
        <v>525</v>
      </c>
      <c r="B526" s="48">
        <v>198878</v>
      </c>
    </row>
    <row r="527" spans="1:2">
      <c r="A527">
        <v>526</v>
      </c>
      <c r="B527" s="48">
        <v>424826</v>
      </c>
    </row>
    <row r="528" spans="1:2">
      <c r="A528">
        <v>527</v>
      </c>
      <c r="B528" s="48">
        <v>281038</v>
      </c>
    </row>
    <row r="529" spans="1:2">
      <c r="A529">
        <v>528</v>
      </c>
      <c r="B529" s="48">
        <v>401396</v>
      </c>
    </row>
    <row r="530" spans="1:2">
      <c r="A530">
        <v>529</v>
      </c>
      <c r="B530" s="48">
        <v>479714</v>
      </c>
    </row>
    <row r="531" spans="1:2">
      <c r="A531">
        <v>530</v>
      </c>
      <c r="B531" s="48">
        <v>842828</v>
      </c>
    </row>
    <row r="532" spans="1:2">
      <c r="A532">
        <v>531</v>
      </c>
      <c r="B532" s="48">
        <v>115992</v>
      </c>
    </row>
    <row r="533" spans="1:2">
      <c r="A533">
        <v>532</v>
      </c>
      <c r="B533" s="48">
        <v>709681</v>
      </c>
    </row>
    <row r="534" spans="1:2">
      <c r="A534">
        <v>533</v>
      </c>
      <c r="B534" s="48">
        <v>117694</v>
      </c>
    </row>
    <row r="535" spans="1:2">
      <c r="A535">
        <v>534</v>
      </c>
      <c r="B535" s="48">
        <v>974815</v>
      </c>
    </row>
    <row r="536" spans="1:2">
      <c r="A536">
        <v>535</v>
      </c>
      <c r="B536" s="48">
        <v>739270</v>
      </c>
    </row>
    <row r="537" spans="1:2">
      <c r="A537">
        <v>536</v>
      </c>
      <c r="B537" s="48">
        <v>864590</v>
      </c>
    </row>
    <row r="538" spans="1:2">
      <c r="A538">
        <v>537</v>
      </c>
      <c r="B538" s="48">
        <v>621102</v>
      </c>
    </row>
    <row r="539" spans="1:2">
      <c r="A539">
        <v>538</v>
      </c>
      <c r="B539" s="48">
        <v>363545</v>
      </c>
    </row>
    <row r="540" spans="1:2">
      <c r="A540">
        <v>539</v>
      </c>
      <c r="B540" s="48">
        <v>811873</v>
      </c>
    </row>
    <row r="541" spans="1:2">
      <c r="A541">
        <v>540</v>
      </c>
      <c r="B541" s="48">
        <v>999483</v>
      </c>
    </row>
    <row r="542" spans="1:2">
      <c r="A542">
        <v>541</v>
      </c>
      <c r="B542" s="48">
        <v>978313</v>
      </c>
    </row>
    <row r="543" spans="1:2">
      <c r="A543">
        <v>542</v>
      </c>
      <c r="B543" s="48">
        <v>963339</v>
      </c>
    </row>
    <row r="544" spans="1:2">
      <c r="A544">
        <v>543</v>
      </c>
      <c r="B544" s="48">
        <v>703215</v>
      </c>
    </row>
    <row r="545" spans="1:2">
      <c r="A545">
        <v>544</v>
      </c>
      <c r="B545" s="48">
        <v>201565</v>
      </c>
    </row>
    <row r="546" spans="1:2">
      <c r="A546">
        <v>545</v>
      </c>
      <c r="B546" s="48">
        <v>968974</v>
      </c>
    </row>
    <row r="547" spans="1:2">
      <c r="A547">
        <v>546</v>
      </c>
      <c r="B547" s="48">
        <v>184976</v>
      </c>
    </row>
    <row r="548" spans="1:2">
      <c r="A548">
        <v>547</v>
      </c>
      <c r="B548" s="48">
        <v>566074</v>
      </c>
    </row>
    <row r="549" spans="1:2">
      <c r="A549">
        <v>548</v>
      </c>
      <c r="B549" s="48">
        <v>829112</v>
      </c>
    </row>
    <row r="550" spans="1:2">
      <c r="A550">
        <v>549</v>
      </c>
      <c r="B550" s="48">
        <v>768801</v>
      </c>
    </row>
    <row r="551" spans="1:2">
      <c r="A551">
        <v>550</v>
      </c>
      <c r="B551" s="48">
        <v>190664</v>
      </c>
    </row>
    <row r="552" spans="1:2">
      <c r="A552">
        <v>551</v>
      </c>
      <c r="B552" s="48">
        <v>803568</v>
      </c>
    </row>
    <row r="553" spans="1:2">
      <c r="A553">
        <v>552</v>
      </c>
      <c r="B553" s="48">
        <v>18314</v>
      </c>
    </row>
    <row r="554" spans="1:2">
      <c r="A554">
        <v>553</v>
      </c>
      <c r="B554" s="48">
        <v>954933</v>
      </c>
    </row>
    <row r="555" spans="1:2">
      <c r="A555">
        <v>554</v>
      </c>
      <c r="B555" s="48">
        <v>166674</v>
      </c>
    </row>
    <row r="556" spans="1:2">
      <c r="A556">
        <v>555</v>
      </c>
      <c r="B556" s="48">
        <v>496832</v>
      </c>
    </row>
    <row r="557" spans="1:2">
      <c r="A557">
        <v>556</v>
      </c>
      <c r="B557" s="48">
        <v>308118</v>
      </c>
    </row>
    <row r="558" spans="1:2">
      <c r="A558">
        <v>557</v>
      </c>
      <c r="B558" s="48">
        <v>802646</v>
      </c>
    </row>
    <row r="559" spans="1:2">
      <c r="A559">
        <v>558</v>
      </c>
      <c r="B559" s="48">
        <v>24413</v>
      </c>
    </row>
    <row r="560" spans="1:2">
      <c r="A560">
        <v>559</v>
      </c>
      <c r="B560" s="48">
        <v>83789</v>
      </c>
    </row>
    <row r="561" spans="1:2">
      <c r="A561">
        <v>560</v>
      </c>
      <c r="B561" s="48">
        <v>621268</v>
      </c>
    </row>
    <row r="562" spans="1:2">
      <c r="A562">
        <v>561</v>
      </c>
      <c r="B562" s="48">
        <v>117773</v>
      </c>
    </row>
    <row r="563" spans="1:2">
      <c r="A563">
        <v>562</v>
      </c>
      <c r="B563" s="48">
        <v>539048</v>
      </c>
    </row>
    <row r="564" spans="1:2">
      <c r="A564">
        <v>563</v>
      </c>
      <c r="B564" s="48">
        <v>275289</v>
      </c>
    </row>
    <row r="565" spans="1:2">
      <c r="A565">
        <v>564</v>
      </c>
      <c r="B565" s="48">
        <v>143588</v>
      </c>
    </row>
    <row r="566" spans="1:2">
      <c r="A566">
        <v>565</v>
      </c>
      <c r="B566" s="48">
        <v>547283</v>
      </c>
    </row>
    <row r="567" spans="1:2">
      <c r="A567">
        <v>566</v>
      </c>
      <c r="B567" s="48">
        <v>777296</v>
      </c>
    </row>
    <row r="568" spans="1:2">
      <c r="A568">
        <v>567</v>
      </c>
      <c r="B568" s="48">
        <v>191569</v>
      </c>
    </row>
    <row r="569" spans="1:2">
      <c r="A569">
        <v>568</v>
      </c>
      <c r="B569" s="48">
        <v>918848</v>
      </c>
    </row>
    <row r="570" spans="1:2">
      <c r="A570">
        <v>569</v>
      </c>
      <c r="B570" s="48">
        <v>125917</v>
      </c>
    </row>
    <row r="571" spans="1:2">
      <c r="A571">
        <v>570</v>
      </c>
      <c r="B571" s="48">
        <v>312572</v>
      </c>
    </row>
    <row r="572" spans="1:2">
      <c r="A572">
        <v>571</v>
      </c>
      <c r="B572" s="48">
        <v>984192</v>
      </c>
    </row>
    <row r="573" spans="1:2">
      <c r="A573">
        <v>572</v>
      </c>
      <c r="B573" s="48">
        <v>980644</v>
      </c>
    </row>
    <row r="574" spans="1:2">
      <c r="A574">
        <v>573</v>
      </c>
      <c r="B574" s="48">
        <v>549283</v>
      </c>
    </row>
    <row r="575" spans="1:2">
      <c r="A575">
        <v>574</v>
      </c>
      <c r="B575" s="48">
        <v>791917</v>
      </c>
    </row>
    <row r="576" spans="1:2">
      <c r="A576">
        <v>575</v>
      </c>
      <c r="B576" s="48">
        <v>895393</v>
      </c>
    </row>
    <row r="577" spans="1:2">
      <c r="A577">
        <v>576</v>
      </c>
      <c r="B577" s="48">
        <v>121777</v>
      </c>
    </row>
    <row r="578" spans="1:2">
      <c r="A578">
        <v>577</v>
      </c>
      <c r="B578" s="48">
        <v>394901</v>
      </c>
    </row>
    <row r="579" spans="1:2">
      <c r="A579">
        <v>578</v>
      </c>
      <c r="B579" s="48">
        <v>114894</v>
      </c>
    </row>
    <row r="580" spans="1:2">
      <c r="A580">
        <v>579</v>
      </c>
      <c r="B580" s="48">
        <v>949969</v>
      </c>
    </row>
    <row r="581" spans="1:2">
      <c r="A581">
        <v>580</v>
      </c>
      <c r="B581" s="48">
        <v>921940</v>
      </c>
    </row>
    <row r="582" spans="1:2">
      <c r="A582">
        <v>581</v>
      </c>
      <c r="B582" s="48">
        <v>243667</v>
      </c>
    </row>
    <row r="583" spans="1:2">
      <c r="A583">
        <v>582</v>
      </c>
      <c r="B583" s="48">
        <v>179548</v>
      </c>
    </row>
    <row r="584" spans="1:2">
      <c r="A584">
        <v>583</v>
      </c>
      <c r="B584" s="48">
        <v>269064</v>
      </c>
    </row>
    <row r="585" spans="1:2">
      <c r="A585">
        <v>584</v>
      </c>
      <c r="B585" s="48">
        <v>573315</v>
      </c>
    </row>
    <row r="586" spans="1:2">
      <c r="A586">
        <v>585</v>
      </c>
      <c r="B586" s="48">
        <v>841543</v>
      </c>
    </row>
    <row r="587" spans="1:2">
      <c r="A587">
        <v>586</v>
      </c>
      <c r="B587" s="48">
        <v>642533</v>
      </c>
    </row>
    <row r="588" spans="1:2">
      <c r="A588">
        <v>587</v>
      </c>
      <c r="B588" s="48">
        <v>7252</v>
      </c>
    </row>
    <row r="589" spans="1:2">
      <c r="A589">
        <v>588</v>
      </c>
      <c r="B589" s="48">
        <v>399627</v>
      </c>
    </row>
    <row r="590" spans="1:2">
      <c r="A590">
        <v>589</v>
      </c>
      <c r="B590" s="48">
        <v>143913</v>
      </c>
    </row>
    <row r="591" spans="1:2">
      <c r="A591">
        <v>590</v>
      </c>
      <c r="B591" s="48">
        <v>959612</v>
      </c>
    </row>
    <row r="592" spans="1:2">
      <c r="A592">
        <v>591</v>
      </c>
      <c r="B592" s="48">
        <v>672465</v>
      </c>
    </row>
    <row r="593" spans="1:2">
      <c r="A593">
        <v>592</v>
      </c>
      <c r="B593" s="48">
        <v>555441</v>
      </c>
    </row>
    <row r="594" spans="1:2">
      <c r="A594">
        <v>593</v>
      </c>
      <c r="B594" s="48">
        <v>554970</v>
      </c>
    </row>
    <row r="595" spans="1:2">
      <c r="A595">
        <v>594</v>
      </c>
      <c r="B595" s="48">
        <v>966495</v>
      </c>
    </row>
    <row r="596" spans="1:2">
      <c r="A596">
        <v>595</v>
      </c>
      <c r="B596" s="48">
        <v>999067</v>
      </c>
    </row>
    <row r="597" spans="1:2">
      <c r="A597">
        <v>596</v>
      </c>
      <c r="B597" s="48">
        <v>255085</v>
      </c>
    </row>
    <row r="598" spans="1:2">
      <c r="A598">
        <v>597</v>
      </c>
      <c r="B598" s="48">
        <v>259132</v>
      </c>
    </row>
    <row r="599" spans="1:2">
      <c r="A599">
        <v>598</v>
      </c>
      <c r="B599" s="48">
        <v>770977</v>
      </c>
    </row>
    <row r="600" spans="1:2">
      <c r="A600">
        <v>599</v>
      </c>
      <c r="B600" s="48">
        <v>58624</v>
      </c>
    </row>
    <row r="601" spans="1:2">
      <c r="A601">
        <v>600</v>
      </c>
      <c r="B601" s="48">
        <v>657825</v>
      </c>
    </row>
    <row r="602" spans="1:2">
      <c r="A602">
        <v>601</v>
      </c>
      <c r="B602" s="48">
        <v>539208</v>
      </c>
    </row>
    <row r="603" spans="1:2">
      <c r="A603">
        <v>602</v>
      </c>
      <c r="B603" s="48">
        <v>41417</v>
      </c>
    </row>
    <row r="604" spans="1:2">
      <c r="A604">
        <v>603</v>
      </c>
      <c r="B604" s="48">
        <v>489453</v>
      </c>
    </row>
    <row r="605" spans="1:2">
      <c r="A605">
        <v>604</v>
      </c>
      <c r="B605" s="48">
        <v>151435</v>
      </c>
    </row>
    <row r="606" spans="1:2">
      <c r="A606">
        <v>605</v>
      </c>
      <c r="B606" s="48">
        <v>913347</v>
      </c>
    </row>
    <row r="607" spans="1:2">
      <c r="A607">
        <v>606</v>
      </c>
      <c r="B607" s="48">
        <v>989821</v>
      </c>
    </row>
    <row r="608" spans="1:2">
      <c r="A608">
        <v>607</v>
      </c>
      <c r="B608" s="48">
        <v>750756</v>
      </c>
    </row>
    <row r="609" spans="1:2">
      <c r="A609">
        <v>608</v>
      </c>
      <c r="B609" s="48">
        <v>611499</v>
      </c>
    </row>
    <row r="610" spans="1:2">
      <c r="A610">
        <v>609</v>
      </c>
      <c r="B610" s="48">
        <v>617667</v>
      </c>
    </row>
    <row r="611" spans="1:2">
      <c r="A611">
        <v>610</v>
      </c>
      <c r="B611" s="48">
        <v>577612</v>
      </c>
    </row>
    <row r="612" spans="1:2">
      <c r="A612">
        <v>611</v>
      </c>
      <c r="B612" s="48">
        <v>819823</v>
      </c>
    </row>
    <row r="613" spans="1:2">
      <c r="A613">
        <v>612</v>
      </c>
      <c r="B613" s="48">
        <v>508200</v>
      </c>
    </row>
    <row r="614" spans="1:2">
      <c r="A614">
        <v>613</v>
      </c>
      <c r="B614" s="48">
        <v>859463</v>
      </c>
    </row>
    <row r="615" spans="1:2">
      <c r="A615">
        <v>614</v>
      </c>
      <c r="B615" s="48">
        <v>537799</v>
      </c>
    </row>
    <row r="616" spans="1:2">
      <c r="A616">
        <v>615</v>
      </c>
      <c r="B616" s="48">
        <v>344291</v>
      </c>
    </row>
    <row r="617" spans="1:2">
      <c r="A617">
        <v>616</v>
      </c>
      <c r="B617" s="48">
        <v>933042</v>
      </c>
    </row>
    <row r="618" spans="1:2">
      <c r="A618">
        <v>617</v>
      </c>
      <c r="B618" s="48">
        <v>626928</v>
      </c>
    </row>
    <row r="619" spans="1:2">
      <c r="A619">
        <v>618</v>
      </c>
      <c r="B619" s="48">
        <v>33116</v>
      </c>
    </row>
    <row r="620" spans="1:2">
      <c r="A620">
        <v>619</v>
      </c>
      <c r="B620" s="48">
        <v>47933</v>
      </c>
    </row>
    <row r="621" spans="1:2">
      <c r="A621">
        <v>620</v>
      </c>
      <c r="B621" s="48">
        <v>644631</v>
      </c>
    </row>
    <row r="622" spans="1:2">
      <c r="A622">
        <v>621</v>
      </c>
      <c r="B622" s="48">
        <v>703848</v>
      </c>
    </row>
    <row r="623" spans="1:2">
      <c r="A623">
        <v>622</v>
      </c>
      <c r="B623" s="48">
        <v>573978</v>
      </c>
    </row>
    <row r="624" spans="1:2">
      <c r="A624">
        <v>623</v>
      </c>
      <c r="B624" s="48">
        <v>870166</v>
      </c>
    </row>
    <row r="625" spans="1:2">
      <c r="A625">
        <v>624</v>
      </c>
      <c r="B625" s="48">
        <v>487860</v>
      </c>
    </row>
    <row r="626" spans="1:2">
      <c r="A626">
        <v>625</v>
      </c>
      <c r="B626" s="48">
        <v>572185</v>
      </c>
    </row>
    <row r="627" spans="1:2">
      <c r="A627">
        <v>626</v>
      </c>
      <c r="B627" s="48">
        <v>210006</v>
      </c>
    </row>
    <row r="628" spans="1:2">
      <c r="A628">
        <v>627</v>
      </c>
      <c r="B628" s="48">
        <v>552659</v>
      </c>
    </row>
    <row r="629" spans="1:2">
      <c r="A629">
        <v>628</v>
      </c>
      <c r="B629" s="48">
        <v>932330</v>
      </c>
    </row>
    <row r="630" spans="1:2">
      <c r="A630">
        <v>629</v>
      </c>
      <c r="B630" s="48">
        <v>430901</v>
      </c>
    </row>
    <row r="631" spans="1:2">
      <c r="A631">
        <v>630</v>
      </c>
      <c r="B631" s="48">
        <v>388875</v>
      </c>
    </row>
    <row r="632" spans="1:2">
      <c r="A632">
        <v>631</v>
      </c>
      <c r="B632" s="48">
        <v>308618</v>
      </c>
    </row>
    <row r="633" spans="1:2">
      <c r="A633">
        <v>632</v>
      </c>
      <c r="B633" s="48">
        <v>673123</v>
      </c>
    </row>
    <row r="634" spans="1:2">
      <c r="A634">
        <v>633</v>
      </c>
      <c r="B634" s="48">
        <v>532254</v>
      </c>
    </row>
    <row r="635" spans="1:2">
      <c r="A635">
        <v>634</v>
      </c>
      <c r="B635" s="48">
        <v>195979</v>
      </c>
    </row>
    <row r="636" spans="1:2">
      <c r="A636">
        <v>635</v>
      </c>
      <c r="B636" s="48">
        <v>308329</v>
      </c>
    </row>
    <row r="637" spans="1:2">
      <c r="A637">
        <v>636</v>
      </c>
      <c r="B637" s="48">
        <v>118914</v>
      </c>
    </row>
    <row r="638" spans="1:2">
      <c r="A638">
        <v>637</v>
      </c>
      <c r="B638" s="48">
        <v>86206</v>
      </c>
    </row>
    <row r="639" spans="1:2">
      <c r="A639">
        <v>638</v>
      </c>
      <c r="B639" s="48">
        <v>116802</v>
      </c>
    </row>
    <row r="640" spans="1:2">
      <c r="A640">
        <v>639</v>
      </c>
      <c r="B640" s="48">
        <v>375831</v>
      </c>
    </row>
    <row r="641" spans="1:2">
      <c r="A641">
        <v>640</v>
      </c>
      <c r="B641" s="48">
        <v>826007</v>
      </c>
    </row>
    <row r="642" spans="1:2">
      <c r="A642">
        <v>641</v>
      </c>
      <c r="B642" s="48">
        <v>138309</v>
      </c>
    </row>
    <row r="643" spans="1:2">
      <c r="A643">
        <v>642</v>
      </c>
      <c r="B643" s="48">
        <v>305229</v>
      </c>
    </row>
    <row r="644" spans="1:2">
      <c r="A644">
        <v>643</v>
      </c>
      <c r="B644" s="48">
        <v>160867</v>
      </c>
    </row>
    <row r="645" spans="1:2">
      <c r="A645">
        <v>644</v>
      </c>
      <c r="B645" s="48">
        <v>503689</v>
      </c>
    </row>
    <row r="646" spans="1:2">
      <c r="A646">
        <v>645</v>
      </c>
      <c r="B646" s="48">
        <v>474269</v>
      </c>
    </row>
    <row r="647" spans="1:2">
      <c r="A647">
        <v>646</v>
      </c>
      <c r="B647" s="48">
        <v>10554</v>
      </c>
    </row>
    <row r="648" spans="1:2">
      <c r="A648">
        <v>647</v>
      </c>
      <c r="B648" s="48">
        <v>663816</v>
      </c>
    </row>
    <row r="649" spans="1:2">
      <c r="A649">
        <v>648</v>
      </c>
      <c r="B649" s="48">
        <v>65210</v>
      </c>
    </row>
    <row r="650" spans="1:2">
      <c r="A650">
        <v>649</v>
      </c>
      <c r="B650" s="48">
        <v>893678</v>
      </c>
    </row>
    <row r="651" spans="1:2">
      <c r="A651">
        <v>650</v>
      </c>
      <c r="B651" s="48">
        <v>422314</v>
      </c>
    </row>
    <row r="652" spans="1:2">
      <c r="A652">
        <v>651</v>
      </c>
      <c r="B652" s="48">
        <v>442883</v>
      </c>
    </row>
    <row r="653" spans="1:2">
      <c r="A653">
        <v>652</v>
      </c>
      <c r="B653" s="48">
        <v>340236</v>
      </c>
    </row>
    <row r="654" spans="1:2">
      <c r="A654">
        <v>653</v>
      </c>
      <c r="B654" s="48">
        <v>460795</v>
      </c>
    </row>
    <row r="655" spans="1:2">
      <c r="A655">
        <v>654</v>
      </c>
      <c r="B655" s="48">
        <v>135772</v>
      </c>
    </row>
    <row r="656" spans="1:2">
      <c r="A656">
        <v>655</v>
      </c>
      <c r="B656" s="48">
        <v>959917</v>
      </c>
    </row>
    <row r="657" spans="1:2">
      <c r="A657">
        <v>656</v>
      </c>
      <c r="B657" s="48">
        <v>956998</v>
      </c>
    </row>
    <row r="658" spans="1:2">
      <c r="A658">
        <v>657</v>
      </c>
      <c r="B658" s="48">
        <v>800820</v>
      </c>
    </row>
    <row r="659" spans="1:2">
      <c r="A659">
        <v>658</v>
      </c>
      <c r="B659" s="48">
        <v>427101</v>
      </c>
    </row>
    <row r="660" spans="1:2">
      <c r="A660">
        <v>659</v>
      </c>
      <c r="B660" s="48">
        <v>278098</v>
      </c>
    </row>
    <row r="661" spans="1:2">
      <c r="A661">
        <v>660</v>
      </c>
      <c r="B661" s="48">
        <v>239734</v>
      </c>
    </row>
    <row r="662" spans="1:2">
      <c r="A662">
        <v>661</v>
      </c>
      <c r="B662" s="48">
        <v>698866</v>
      </c>
    </row>
    <row r="663" spans="1:2">
      <c r="A663">
        <v>662</v>
      </c>
      <c r="B663" s="48">
        <v>871973</v>
      </c>
    </row>
    <row r="664" spans="1:2">
      <c r="A664">
        <v>663</v>
      </c>
      <c r="B664" s="48">
        <v>489256</v>
      </c>
    </row>
    <row r="665" spans="1:2">
      <c r="A665">
        <v>664</v>
      </c>
      <c r="B665" s="48">
        <v>303368</v>
      </c>
    </row>
    <row r="666" spans="1:2">
      <c r="A666">
        <v>665</v>
      </c>
      <c r="B666" s="48">
        <v>134546</v>
      </c>
    </row>
    <row r="667" spans="1:2">
      <c r="A667">
        <v>666</v>
      </c>
      <c r="B667" s="48">
        <v>627597</v>
      </c>
    </row>
    <row r="668" spans="1:2">
      <c r="A668">
        <v>667</v>
      </c>
      <c r="B668" s="48">
        <v>203911</v>
      </c>
    </row>
    <row r="669" spans="1:2">
      <c r="A669">
        <v>668</v>
      </c>
      <c r="B669" s="48">
        <v>84361</v>
      </c>
    </row>
    <row r="670" spans="1:2">
      <c r="A670">
        <v>669</v>
      </c>
      <c r="B670" s="48">
        <v>556237</v>
      </c>
    </row>
    <row r="671" spans="1:2">
      <c r="A671">
        <v>670</v>
      </c>
      <c r="B671" s="48">
        <v>268265</v>
      </c>
    </row>
    <row r="672" spans="1:2">
      <c r="A672">
        <v>671</v>
      </c>
      <c r="B672" s="48">
        <v>66465</v>
      </c>
    </row>
    <row r="673" spans="1:2">
      <c r="A673">
        <v>672</v>
      </c>
      <c r="B673" s="48">
        <v>322651</v>
      </c>
    </row>
    <row r="674" spans="1:2">
      <c r="A674">
        <v>673</v>
      </c>
      <c r="B674" s="48">
        <v>307701</v>
      </c>
    </row>
    <row r="675" spans="1:2">
      <c r="A675">
        <v>674</v>
      </c>
      <c r="B675" s="48">
        <v>264015</v>
      </c>
    </row>
    <row r="676" spans="1:2">
      <c r="A676">
        <v>675</v>
      </c>
      <c r="B676" s="48">
        <v>643223</v>
      </c>
    </row>
    <row r="677" spans="1:2">
      <c r="A677">
        <v>676</v>
      </c>
      <c r="B677" s="48">
        <v>736185</v>
      </c>
    </row>
    <row r="678" spans="1:2">
      <c r="A678">
        <v>677</v>
      </c>
      <c r="B678" s="48">
        <v>778642</v>
      </c>
    </row>
    <row r="679" spans="1:2">
      <c r="A679">
        <v>678</v>
      </c>
      <c r="B679" s="48">
        <v>523615</v>
      </c>
    </row>
    <row r="680" spans="1:2">
      <c r="A680">
        <v>679</v>
      </c>
      <c r="B680" s="48">
        <v>12754</v>
      </c>
    </row>
    <row r="681" spans="1:2">
      <c r="A681">
        <v>680</v>
      </c>
      <c r="B681" s="48">
        <v>931975</v>
      </c>
    </row>
    <row r="682" spans="1:2">
      <c r="A682">
        <v>681</v>
      </c>
      <c r="B682" s="48">
        <v>790083</v>
      </c>
    </row>
    <row r="683" spans="1:2">
      <c r="A683">
        <v>682</v>
      </c>
      <c r="B683" s="48">
        <v>33193</v>
      </c>
    </row>
    <row r="684" spans="1:2">
      <c r="A684">
        <v>683</v>
      </c>
      <c r="B684" s="48">
        <v>198452</v>
      </c>
    </row>
    <row r="685" spans="1:2">
      <c r="A685">
        <v>684</v>
      </c>
      <c r="B685" s="48">
        <v>368072</v>
      </c>
    </row>
    <row r="686" spans="1:2">
      <c r="A686">
        <v>685</v>
      </c>
      <c r="B686" s="48">
        <v>525477</v>
      </c>
    </row>
    <row r="687" spans="1:2">
      <c r="A687">
        <v>686</v>
      </c>
      <c r="B687" s="48">
        <v>791437</v>
      </c>
    </row>
    <row r="688" spans="1:2">
      <c r="A688">
        <v>687</v>
      </c>
      <c r="B688" s="48">
        <v>567414</v>
      </c>
    </row>
    <row r="689" spans="1:2">
      <c r="A689">
        <v>688</v>
      </c>
      <c r="B689" s="48">
        <v>686962</v>
      </c>
    </row>
    <row r="690" spans="1:2">
      <c r="A690">
        <v>689</v>
      </c>
      <c r="B690" s="48">
        <v>770049</v>
      </c>
    </row>
    <row r="691" spans="1:2">
      <c r="A691">
        <v>690</v>
      </c>
      <c r="B691" s="48">
        <v>650026</v>
      </c>
    </row>
    <row r="692" spans="1:2">
      <c r="A692">
        <v>691</v>
      </c>
      <c r="B692" s="48">
        <v>677788</v>
      </c>
    </row>
    <row r="693" spans="1:2">
      <c r="A693">
        <v>692</v>
      </c>
      <c r="B693" s="48">
        <v>96726</v>
      </c>
    </row>
    <row r="694" spans="1:2">
      <c r="A694">
        <v>693</v>
      </c>
      <c r="B694" s="48">
        <v>475146</v>
      </c>
    </row>
    <row r="695" spans="1:2">
      <c r="A695">
        <v>694</v>
      </c>
      <c r="B695" s="48">
        <v>644255</v>
      </c>
    </row>
    <row r="696" spans="1:2">
      <c r="A696">
        <v>695</v>
      </c>
      <c r="B696" s="48">
        <v>593411</v>
      </c>
    </row>
    <row r="697" spans="1:2">
      <c r="A697">
        <v>696</v>
      </c>
      <c r="B697" s="48">
        <v>619910</v>
      </c>
    </row>
    <row r="698" spans="1:2">
      <c r="A698">
        <v>697</v>
      </c>
      <c r="B698" s="48">
        <v>146738</v>
      </c>
    </row>
    <row r="699" spans="1:2">
      <c r="A699">
        <v>698</v>
      </c>
      <c r="B699" s="48">
        <v>37032</v>
      </c>
    </row>
    <row r="700" spans="1:2">
      <c r="A700">
        <v>699</v>
      </c>
      <c r="B700" s="48">
        <v>840148</v>
      </c>
    </row>
    <row r="701" spans="1:2">
      <c r="A701">
        <v>700</v>
      </c>
      <c r="B701" s="48">
        <v>258161</v>
      </c>
    </row>
    <row r="702" spans="1:2">
      <c r="A702">
        <v>701</v>
      </c>
      <c r="B702" s="48">
        <v>797954</v>
      </c>
    </row>
    <row r="703" spans="1:2">
      <c r="A703">
        <v>702</v>
      </c>
      <c r="B703" s="48">
        <v>620398</v>
      </c>
    </row>
    <row r="704" spans="1:2">
      <c r="A704">
        <v>703</v>
      </c>
      <c r="B704" s="48">
        <v>993845</v>
      </c>
    </row>
    <row r="705" spans="1:2">
      <c r="A705">
        <v>704</v>
      </c>
      <c r="B705" s="48">
        <v>141672</v>
      </c>
    </row>
    <row r="706" spans="1:2">
      <c r="A706">
        <v>705</v>
      </c>
      <c r="B706" s="48">
        <v>336912</v>
      </c>
    </row>
    <row r="707" spans="1:2">
      <c r="A707">
        <v>706</v>
      </c>
      <c r="B707" s="48">
        <v>91349</v>
      </c>
    </row>
    <row r="708" spans="1:2">
      <c r="A708">
        <v>707</v>
      </c>
      <c r="B708" s="48">
        <v>774309</v>
      </c>
    </row>
    <row r="709" spans="1:2">
      <c r="A709">
        <v>708</v>
      </c>
      <c r="B709" s="48">
        <v>950390</v>
      </c>
    </row>
    <row r="710" spans="1:2">
      <c r="A710">
        <v>709</v>
      </c>
      <c r="B710" s="48">
        <v>809460</v>
      </c>
    </row>
    <row r="711" spans="1:2">
      <c r="A711">
        <v>710</v>
      </c>
      <c r="B711" s="48">
        <v>875165</v>
      </c>
    </row>
    <row r="712" spans="1:2">
      <c r="A712">
        <v>711</v>
      </c>
      <c r="B712" s="48">
        <v>765186</v>
      </c>
    </row>
    <row r="713" spans="1:2">
      <c r="A713">
        <v>712</v>
      </c>
      <c r="B713" s="48">
        <v>595188</v>
      </c>
    </row>
    <row r="714" spans="1:2">
      <c r="A714">
        <v>713</v>
      </c>
      <c r="B714" s="48">
        <v>115609</v>
      </c>
    </row>
    <row r="715" spans="1:2">
      <c r="A715">
        <v>714</v>
      </c>
      <c r="B715" s="48">
        <v>49272</v>
      </c>
    </row>
    <row r="716" spans="1:2">
      <c r="A716">
        <v>715</v>
      </c>
      <c r="B716" s="48">
        <v>85292</v>
      </c>
    </row>
    <row r="717" spans="1:2">
      <c r="A717">
        <v>716</v>
      </c>
      <c r="B717" s="48">
        <v>226803</v>
      </c>
    </row>
    <row r="718" spans="1:2">
      <c r="A718">
        <v>717</v>
      </c>
      <c r="B718" s="48">
        <v>901132</v>
      </c>
    </row>
    <row r="719" spans="1:2">
      <c r="A719">
        <v>718</v>
      </c>
      <c r="B719" s="48">
        <v>587421</v>
      </c>
    </row>
    <row r="720" spans="1:2">
      <c r="A720">
        <v>719</v>
      </c>
      <c r="B720" s="48">
        <v>69459</v>
      </c>
    </row>
    <row r="721" spans="1:2">
      <c r="A721">
        <v>720</v>
      </c>
      <c r="B721" s="48">
        <v>970659</v>
      </c>
    </row>
    <row r="722" spans="1:2">
      <c r="A722">
        <v>721</v>
      </c>
      <c r="B722" s="48">
        <v>968149</v>
      </c>
    </row>
    <row r="723" spans="1:2">
      <c r="A723">
        <v>722</v>
      </c>
      <c r="B723" s="48">
        <v>745528</v>
      </c>
    </row>
    <row r="724" spans="1:2">
      <c r="A724">
        <v>723</v>
      </c>
      <c r="B724" s="48">
        <v>679977</v>
      </c>
    </row>
    <row r="725" spans="1:2">
      <c r="A725">
        <v>724</v>
      </c>
      <c r="B725" s="48">
        <v>725371</v>
      </c>
    </row>
    <row r="726" spans="1:2">
      <c r="A726">
        <v>725</v>
      </c>
      <c r="B726" s="48">
        <v>505014</v>
      </c>
    </row>
    <row r="727" spans="1:2">
      <c r="A727">
        <v>726</v>
      </c>
      <c r="B727" s="48">
        <v>620164</v>
      </c>
    </row>
    <row r="728" spans="1:2">
      <c r="A728">
        <v>727</v>
      </c>
      <c r="B728" s="48">
        <v>397699</v>
      </c>
    </row>
    <row r="729" spans="1:2">
      <c r="A729">
        <v>728</v>
      </c>
      <c r="B729" s="48">
        <v>996570</v>
      </c>
    </row>
    <row r="730" spans="1:2">
      <c r="A730">
        <v>729</v>
      </c>
      <c r="B730" s="48">
        <v>998340</v>
      </c>
    </row>
    <row r="731" spans="1:2">
      <c r="A731">
        <v>730</v>
      </c>
      <c r="B731" s="48">
        <v>56837</v>
      </c>
    </row>
    <row r="732" spans="1:2">
      <c r="A732">
        <v>731</v>
      </c>
      <c r="B732" s="48">
        <v>291959</v>
      </c>
    </row>
    <row r="733" spans="1:2">
      <c r="A733">
        <v>732</v>
      </c>
      <c r="B733" s="48">
        <v>156212</v>
      </c>
    </row>
    <row r="734" spans="1:2">
      <c r="A734">
        <v>733</v>
      </c>
      <c r="B734" s="48">
        <v>847224</v>
      </c>
    </row>
    <row r="735" spans="1:2">
      <c r="A735">
        <v>734</v>
      </c>
      <c r="B735" s="48">
        <v>79262</v>
      </c>
    </row>
    <row r="736" spans="1:2">
      <c r="A736">
        <v>735</v>
      </c>
      <c r="B736" s="48">
        <v>381345</v>
      </c>
    </row>
    <row r="737" spans="1:2">
      <c r="A737">
        <v>736</v>
      </c>
      <c r="B737" s="48">
        <v>529071</v>
      </c>
    </row>
    <row r="738" spans="1:2">
      <c r="A738">
        <v>737</v>
      </c>
      <c r="B738" s="48">
        <v>144938</v>
      </c>
    </row>
    <row r="739" spans="1:2">
      <c r="A739">
        <v>738</v>
      </c>
      <c r="B739" s="48">
        <v>937323</v>
      </c>
    </row>
    <row r="740" spans="1:2">
      <c r="A740">
        <v>739</v>
      </c>
      <c r="B740" s="48">
        <v>609560</v>
      </c>
    </row>
    <row r="741" spans="1:2">
      <c r="A741">
        <v>740</v>
      </c>
      <c r="B741" s="48">
        <v>961576</v>
      </c>
    </row>
    <row r="742" spans="1:2">
      <c r="A742">
        <v>741</v>
      </c>
      <c r="B742" s="48">
        <v>291670</v>
      </c>
    </row>
    <row r="743" spans="1:2">
      <c r="A743">
        <v>742</v>
      </c>
      <c r="B743" s="48">
        <v>489305</v>
      </c>
    </row>
    <row r="744" spans="1:2">
      <c r="A744">
        <v>743</v>
      </c>
      <c r="B744" s="48">
        <v>462688</v>
      </c>
    </row>
    <row r="745" spans="1:2">
      <c r="A745">
        <v>744</v>
      </c>
      <c r="B745" s="48">
        <v>269150</v>
      </c>
    </row>
    <row r="746" spans="1:2">
      <c r="A746">
        <v>745</v>
      </c>
      <c r="B746" s="48">
        <v>398055</v>
      </c>
    </row>
    <row r="747" spans="1:2">
      <c r="A747">
        <v>746</v>
      </c>
      <c r="B747" s="48">
        <v>489844</v>
      </c>
    </row>
    <row r="748" spans="1:2">
      <c r="A748">
        <v>747</v>
      </c>
      <c r="B748" s="48">
        <v>207314</v>
      </c>
    </row>
    <row r="749" spans="1:2">
      <c r="A749">
        <v>748</v>
      </c>
      <c r="B749" s="48">
        <v>397983</v>
      </c>
    </row>
    <row r="750" spans="1:2">
      <c r="A750">
        <v>749</v>
      </c>
      <c r="B750" s="48">
        <v>231211</v>
      </c>
    </row>
    <row r="751" spans="1:2">
      <c r="A751">
        <v>750</v>
      </c>
      <c r="B751" s="48">
        <v>491783</v>
      </c>
    </row>
    <row r="752" spans="1:2">
      <c r="A752">
        <v>751</v>
      </c>
      <c r="B752" s="48">
        <v>955251</v>
      </c>
    </row>
    <row r="753" spans="1:2">
      <c r="A753">
        <v>752</v>
      </c>
      <c r="B753" s="48">
        <v>491051</v>
      </c>
    </row>
    <row r="754" spans="1:2">
      <c r="A754">
        <v>753</v>
      </c>
      <c r="B754" s="48">
        <v>436729</v>
      </c>
    </row>
    <row r="755" spans="1:2">
      <c r="A755">
        <v>754</v>
      </c>
      <c r="B755" s="48">
        <v>825401</v>
      </c>
    </row>
    <row r="756" spans="1:2">
      <c r="A756">
        <v>755</v>
      </c>
      <c r="B756" s="48">
        <v>845392</v>
      </c>
    </row>
    <row r="757" spans="1:2">
      <c r="A757">
        <v>756</v>
      </c>
      <c r="B757" s="48">
        <v>129706</v>
      </c>
    </row>
    <row r="758" spans="1:2">
      <c r="A758">
        <v>757</v>
      </c>
      <c r="B758" s="48">
        <v>927377</v>
      </c>
    </row>
    <row r="759" spans="1:2">
      <c r="A759">
        <v>758</v>
      </c>
      <c r="B759" s="48">
        <v>246403</v>
      </c>
    </row>
    <row r="760" spans="1:2">
      <c r="A760">
        <v>759</v>
      </c>
      <c r="B760" s="48">
        <v>982092</v>
      </c>
    </row>
    <row r="761" spans="1:2">
      <c r="A761">
        <v>760</v>
      </c>
      <c r="B761" s="48">
        <v>785450</v>
      </c>
    </row>
    <row r="762" spans="1:2">
      <c r="A762">
        <v>761</v>
      </c>
      <c r="B762" s="48">
        <v>59371</v>
      </c>
    </row>
    <row r="763" spans="1:2">
      <c r="A763">
        <v>762</v>
      </c>
      <c r="B763" s="48">
        <v>283870</v>
      </c>
    </row>
    <row r="764" spans="1:2">
      <c r="A764">
        <v>763</v>
      </c>
      <c r="B764" s="48">
        <v>916960</v>
      </c>
    </row>
    <row r="765" spans="1:2">
      <c r="A765">
        <v>764</v>
      </c>
      <c r="B765" s="48">
        <v>582219</v>
      </c>
    </row>
    <row r="766" spans="1:2">
      <c r="A766">
        <v>765</v>
      </c>
      <c r="B766" s="48">
        <v>333830</v>
      </c>
    </row>
    <row r="767" spans="1:2">
      <c r="A767">
        <v>766</v>
      </c>
      <c r="B767" s="48">
        <v>474534</v>
      </c>
    </row>
    <row r="768" spans="1:2">
      <c r="A768">
        <v>767</v>
      </c>
      <c r="B768" s="48">
        <v>40892</v>
      </c>
    </row>
    <row r="769" spans="1:2">
      <c r="A769">
        <v>768</v>
      </c>
      <c r="B769" s="48">
        <v>311730</v>
      </c>
    </row>
    <row r="770" spans="1:2">
      <c r="A770">
        <v>769</v>
      </c>
      <c r="B770" s="48">
        <v>321181</v>
      </c>
    </row>
    <row r="771" spans="1:2">
      <c r="A771">
        <v>770</v>
      </c>
      <c r="B771" s="48">
        <v>287521</v>
      </c>
    </row>
    <row r="772" spans="1:2">
      <c r="A772">
        <v>771</v>
      </c>
      <c r="B772" s="48">
        <v>919673</v>
      </c>
    </row>
    <row r="773" spans="1:2">
      <c r="A773">
        <v>772</v>
      </c>
      <c r="B773" s="48">
        <v>892052</v>
      </c>
    </row>
    <row r="774" spans="1:2">
      <c r="A774">
        <v>773</v>
      </c>
      <c r="B774" s="48">
        <v>691532</v>
      </c>
    </row>
    <row r="775" spans="1:2">
      <c r="A775">
        <v>774</v>
      </c>
      <c r="B775" s="48">
        <v>702152</v>
      </c>
    </row>
    <row r="776" spans="1:2">
      <c r="A776">
        <v>775</v>
      </c>
      <c r="B776" s="48">
        <v>303657</v>
      </c>
    </row>
    <row r="777" spans="1:2">
      <c r="A777">
        <v>776</v>
      </c>
      <c r="B777" s="48">
        <v>783100</v>
      </c>
    </row>
    <row r="778" spans="1:2">
      <c r="A778">
        <v>777</v>
      </c>
      <c r="B778" s="48">
        <v>161907</v>
      </c>
    </row>
    <row r="779" spans="1:2">
      <c r="A779">
        <v>778</v>
      </c>
      <c r="B779" s="48">
        <v>485076</v>
      </c>
    </row>
    <row r="780" spans="1:2">
      <c r="A780">
        <v>779</v>
      </c>
      <c r="B780" s="48">
        <v>147371</v>
      </c>
    </row>
    <row r="781" spans="1:2">
      <c r="A781">
        <v>780</v>
      </c>
      <c r="B781" s="48">
        <v>50949</v>
      </c>
    </row>
    <row r="782" spans="1:2">
      <c r="A782">
        <v>781</v>
      </c>
      <c r="B782" s="48">
        <v>348821</v>
      </c>
    </row>
    <row r="783" spans="1:2">
      <c r="A783">
        <v>782</v>
      </c>
      <c r="B783" s="48">
        <v>501163</v>
      </c>
    </row>
    <row r="784" spans="1:2">
      <c r="A784">
        <v>783</v>
      </c>
      <c r="B784" s="48">
        <v>5836</v>
      </c>
    </row>
    <row r="785" spans="1:2">
      <c r="A785">
        <v>784</v>
      </c>
      <c r="B785" s="48">
        <v>40230</v>
      </c>
    </row>
    <row r="786" spans="1:2">
      <c r="A786">
        <v>785</v>
      </c>
      <c r="B786" s="48">
        <v>368714</v>
      </c>
    </row>
    <row r="787" spans="1:2">
      <c r="A787">
        <v>786</v>
      </c>
      <c r="B787" s="48">
        <v>160764</v>
      </c>
    </row>
    <row r="788" spans="1:2">
      <c r="A788">
        <v>787</v>
      </c>
      <c r="B788" s="48">
        <v>861340</v>
      </c>
    </row>
    <row r="789" spans="1:2">
      <c r="A789">
        <v>788</v>
      </c>
      <c r="B789" s="48">
        <v>488378</v>
      </c>
    </row>
    <row r="790" spans="1:2">
      <c r="A790">
        <v>789</v>
      </c>
      <c r="B790" s="48">
        <v>822330</v>
      </c>
    </row>
    <row r="791" spans="1:2">
      <c r="A791">
        <v>790</v>
      </c>
      <c r="B791" s="48">
        <v>580622</v>
      </c>
    </row>
    <row r="792" spans="1:2">
      <c r="A792">
        <v>791</v>
      </c>
      <c r="B792" s="48">
        <v>569232</v>
      </c>
    </row>
    <row r="793" spans="1:2">
      <c r="A793">
        <v>792</v>
      </c>
      <c r="B793" s="48">
        <v>546410</v>
      </c>
    </row>
    <row r="794" spans="1:2">
      <c r="A794">
        <v>793</v>
      </c>
      <c r="B794" s="48">
        <v>748688</v>
      </c>
    </row>
    <row r="795" spans="1:2">
      <c r="A795">
        <v>794</v>
      </c>
      <c r="B795" s="48">
        <v>739434</v>
      </c>
    </row>
    <row r="796" spans="1:2">
      <c r="A796">
        <v>795</v>
      </c>
      <c r="B796" s="48">
        <v>106984</v>
      </c>
    </row>
    <row r="797" spans="1:2">
      <c r="A797">
        <v>796</v>
      </c>
      <c r="B797" s="48">
        <v>63491</v>
      </c>
    </row>
    <row r="798" spans="1:2">
      <c r="A798">
        <v>797</v>
      </c>
      <c r="B798" s="48">
        <v>775285</v>
      </c>
    </row>
    <row r="799" spans="1:2">
      <c r="A799">
        <v>798</v>
      </c>
      <c r="B799" s="48">
        <v>743640</v>
      </c>
    </row>
    <row r="800" spans="1:2">
      <c r="A800">
        <v>799</v>
      </c>
      <c r="B800" s="48">
        <v>59362</v>
      </c>
    </row>
    <row r="801" spans="1:2">
      <c r="A801">
        <v>800</v>
      </c>
      <c r="B801" s="48">
        <v>299368</v>
      </c>
    </row>
    <row r="802" spans="1:2">
      <c r="A802">
        <v>801</v>
      </c>
      <c r="B802" s="48">
        <v>910818</v>
      </c>
    </row>
    <row r="803" spans="1:2">
      <c r="A803">
        <v>802</v>
      </c>
      <c r="B803" s="48">
        <v>696034</v>
      </c>
    </row>
    <row r="804" spans="1:2">
      <c r="A804">
        <v>803</v>
      </c>
      <c r="B804" s="48">
        <v>587897</v>
      </c>
    </row>
    <row r="805" spans="1:2">
      <c r="A805">
        <v>804</v>
      </c>
      <c r="B805" s="48">
        <v>95591</v>
      </c>
    </row>
    <row r="806" spans="1:2">
      <c r="A806">
        <v>805</v>
      </c>
      <c r="B806" s="48">
        <v>297565</v>
      </c>
    </row>
    <row r="807" spans="1:2">
      <c r="A807">
        <v>806</v>
      </c>
      <c r="B807" s="48">
        <v>515259</v>
      </c>
    </row>
    <row r="808" spans="1:2">
      <c r="A808">
        <v>807</v>
      </c>
      <c r="B808" s="48">
        <v>75721</v>
      </c>
    </row>
    <row r="809" spans="1:2">
      <c r="A809">
        <v>808</v>
      </c>
      <c r="B809" s="48">
        <v>434290</v>
      </c>
    </row>
    <row r="810" spans="1:2">
      <c r="A810">
        <v>809</v>
      </c>
      <c r="B810" s="48">
        <v>404068</v>
      </c>
    </row>
    <row r="811" spans="1:2">
      <c r="A811">
        <v>810</v>
      </c>
      <c r="B811" s="48">
        <v>830719</v>
      </c>
    </row>
    <row r="812" spans="1:2">
      <c r="A812">
        <v>811</v>
      </c>
      <c r="B812" s="48">
        <v>79069</v>
      </c>
    </row>
    <row r="813" spans="1:2">
      <c r="A813">
        <v>812</v>
      </c>
      <c r="B813" s="48">
        <v>203101</v>
      </c>
    </row>
    <row r="814" spans="1:2">
      <c r="A814">
        <v>813</v>
      </c>
      <c r="B814" s="48">
        <v>655489</v>
      </c>
    </row>
    <row r="815" spans="1:2">
      <c r="A815">
        <v>814</v>
      </c>
      <c r="B815" s="48">
        <v>402322</v>
      </c>
    </row>
    <row r="816" spans="1:2">
      <c r="A816">
        <v>815</v>
      </c>
      <c r="B816" s="48">
        <v>643985</v>
      </c>
    </row>
    <row r="817" spans="1:2">
      <c r="A817">
        <v>816</v>
      </c>
      <c r="B817" s="48">
        <v>847585</v>
      </c>
    </row>
    <row r="818" spans="1:2">
      <c r="A818">
        <v>817</v>
      </c>
      <c r="B818" s="48">
        <v>640795</v>
      </c>
    </row>
    <row r="819" spans="1:2">
      <c r="A819">
        <v>818</v>
      </c>
      <c r="B819" s="48">
        <v>515660</v>
      </c>
    </row>
    <row r="820" spans="1:2">
      <c r="A820">
        <v>819</v>
      </c>
      <c r="B820" s="48">
        <v>273791</v>
      </c>
    </row>
    <row r="821" spans="1:2">
      <c r="A821">
        <v>820</v>
      </c>
      <c r="B821" s="48">
        <v>756630</v>
      </c>
    </row>
    <row r="822" spans="1:2">
      <c r="A822">
        <v>821</v>
      </c>
      <c r="B822" s="48">
        <v>265451</v>
      </c>
    </row>
    <row r="823" spans="1:2">
      <c r="A823">
        <v>822</v>
      </c>
      <c r="B823" s="48">
        <v>759811</v>
      </c>
    </row>
    <row r="824" spans="1:2">
      <c r="A824">
        <v>823</v>
      </c>
      <c r="B824" s="48">
        <v>793598</v>
      </c>
    </row>
    <row r="825" spans="1:2">
      <c r="A825">
        <v>824</v>
      </c>
      <c r="B825" s="48">
        <v>127068</v>
      </c>
    </row>
    <row r="826" spans="1:2">
      <c r="A826">
        <v>825</v>
      </c>
      <c r="B826" s="48">
        <v>525228</v>
      </c>
    </row>
    <row r="827" spans="1:2">
      <c r="A827">
        <v>826</v>
      </c>
      <c r="B827" s="48">
        <v>567923</v>
      </c>
    </row>
    <row r="828" spans="1:2">
      <c r="A828">
        <v>827</v>
      </c>
      <c r="B828" s="48">
        <v>203233</v>
      </c>
    </row>
    <row r="829" spans="1:2">
      <c r="A829">
        <v>828</v>
      </c>
      <c r="B829" s="48">
        <v>546613</v>
      </c>
    </row>
    <row r="830" spans="1:2">
      <c r="A830">
        <v>829</v>
      </c>
      <c r="B830" s="48">
        <v>872797</v>
      </c>
    </row>
    <row r="831" spans="1:2">
      <c r="A831">
        <v>830</v>
      </c>
      <c r="B831" s="48">
        <v>291336</v>
      </c>
    </row>
    <row r="832" spans="1:2">
      <c r="A832">
        <v>831</v>
      </c>
      <c r="B832" s="48">
        <v>413688</v>
      </c>
    </row>
    <row r="833" spans="1:2">
      <c r="A833">
        <v>832</v>
      </c>
      <c r="B833" s="48">
        <v>989207</v>
      </c>
    </row>
    <row r="834" spans="1:2">
      <c r="A834">
        <v>833</v>
      </c>
      <c r="B834" s="48">
        <v>355882</v>
      </c>
    </row>
    <row r="835" spans="1:2">
      <c r="A835">
        <v>834</v>
      </c>
      <c r="B835" s="48">
        <v>844778</v>
      </c>
    </row>
    <row r="836" spans="1:2">
      <c r="A836">
        <v>835</v>
      </c>
      <c r="B836" s="48">
        <v>333076</v>
      </c>
    </row>
    <row r="837" spans="1:2">
      <c r="A837">
        <v>836</v>
      </c>
      <c r="B837" s="48">
        <v>537622</v>
      </c>
    </row>
    <row r="838" spans="1:2">
      <c r="A838">
        <v>837</v>
      </c>
      <c r="B838" s="48">
        <v>947249</v>
      </c>
    </row>
    <row r="839" spans="1:2">
      <c r="A839">
        <v>838</v>
      </c>
      <c r="B839" s="48">
        <v>300123</v>
      </c>
    </row>
    <row r="840" spans="1:2">
      <c r="A840">
        <v>839</v>
      </c>
      <c r="B840" s="48">
        <v>901320</v>
      </c>
    </row>
    <row r="841" spans="1:2">
      <c r="A841">
        <v>840</v>
      </c>
      <c r="B841" s="48">
        <v>911318</v>
      </c>
    </row>
    <row r="842" spans="1:2">
      <c r="A842">
        <v>841</v>
      </c>
      <c r="B842" s="48">
        <v>119020</v>
      </c>
    </row>
    <row r="843" spans="1:2">
      <c r="A843">
        <v>842</v>
      </c>
      <c r="B843" s="48">
        <v>210552</v>
      </c>
    </row>
    <row r="844" spans="1:2">
      <c r="A844">
        <v>843</v>
      </c>
      <c r="B844" s="48">
        <v>298967</v>
      </c>
    </row>
    <row r="845" spans="1:2">
      <c r="A845">
        <v>844</v>
      </c>
      <c r="B845" s="48">
        <v>375469</v>
      </c>
    </row>
    <row r="846" spans="1:2">
      <c r="A846">
        <v>845</v>
      </c>
      <c r="B846" s="48">
        <v>9367</v>
      </c>
    </row>
    <row r="847" spans="1:2">
      <c r="A847">
        <v>846</v>
      </c>
      <c r="B847" s="48">
        <v>643623</v>
      </c>
    </row>
    <row r="848" spans="1:2">
      <c r="A848">
        <v>847</v>
      </c>
      <c r="B848" s="48">
        <v>797695</v>
      </c>
    </row>
    <row r="849" spans="1:2">
      <c r="A849">
        <v>848</v>
      </c>
      <c r="B849" s="48">
        <v>274281</v>
      </c>
    </row>
    <row r="850" spans="1:2">
      <c r="A850">
        <v>849</v>
      </c>
      <c r="B850" s="48">
        <v>769203</v>
      </c>
    </row>
    <row r="851" spans="1:2">
      <c r="A851">
        <v>850</v>
      </c>
      <c r="B851" s="48">
        <v>864144</v>
      </c>
    </row>
    <row r="852" spans="1:2">
      <c r="A852">
        <v>851</v>
      </c>
      <c r="B852" s="48">
        <v>265008</v>
      </c>
    </row>
    <row r="853" spans="1:2">
      <c r="A853">
        <v>852</v>
      </c>
      <c r="B853" s="48">
        <v>89186</v>
      </c>
    </row>
    <row r="854" spans="1:2">
      <c r="A854">
        <v>853</v>
      </c>
      <c r="B854" s="48">
        <v>552192</v>
      </c>
    </row>
    <row r="855" spans="1:2">
      <c r="A855">
        <v>854</v>
      </c>
      <c r="B855" s="48">
        <v>906706</v>
      </c>
    </row>
    <row r="856" spans="1:2">
      <c r="A856">
        <v>855</v>
      </c>
      <c r="B856" s="48">
        <v>886190</v>
      </c>
    </row>
    <row r="857" spans="1:2">
      <c r="A857">
        <v>856</v>
      </c>
      <c r="B857" s="48">
        <v>298743</v>
      </c>
    </row>
    <row r="858" spans="1:2">
      <c r="A858">
        <v>857</v>
      </c>
      <c r="B858" s="48">
        <v>673000</v>
      </c>
    </row>
    <row r="859" spans="1:2">
      <c r="A859">
        <v>858</v>
      </c>
      <c r="B859" s="48">
        <v>570697</v>
      </c>
    </row>
    <row r="860" spans="1:2">
      <c r="A860">
        <v>859</v>
      </c>
      <c r="B860" s="48">
        <v>195007</v>
      </c>
    </row>
    <row r="861" spans="1:2">
      <c r="A861">
        <v>860</v>
      </c>
      <c r="B861" s="48">
        <v>955532</v>
      </c>
    </row>
    <row r="862" spans="1:2">
      <c r="A862">
        <v>861</v>
      </c>
      <c r="B862" s="48">
        <v>193452</v>
      </c>
    </row>
    <row r="863" spans="1:2">
      <c r="A863">
        <v>862</v>
      </c>
      <c r="B863" s="48">
        <v>61979</v>
      </c>
    </row>
    <row r="864" spans="1:2">
      <c r="A864">
        <v>863</v>
      </c>
      <c r="B864" s="48">
        <v>699456</v>
      </c>
    </row>
    <row r="865" spans="1:2">
      <c r="A865">
        <v>864</v>
      </c>
      <c r="B865" s="48">
        <v>277665</v>
      </c>
    </row>
    <row r="866" spans="1:2">
      <c r="A866">
        <v>865</v>
      </c>
      <c r="B866" s="48">
        <v>672759</v>
      </c>
    </row>
    <row r="867" spans="1:2">
      <c r="A867">
        <v>866</v>
      </c>
      <c r="B867" s="48">
        <v>333717</v>
      </c>
    </row>
    <row r="868" spans="1:2">
      <c r="A868">
        <v>867</v>
      </c>
      <c r="B868" s="48">
        <v>353158</v>
      </c>
    </row>
    <row r="869" spans="1:2">
      <c r="A869">
        <v>868</v>
      </c>
      <c r="B869" s="48">
        <v>279869</v>
      </c>
    </row>
    <row r="870" spans="1:2">
      <c r="A870">
        <v>869</v>
      </c>
      <c r="B870" s="48">
        <v>526685</v>
      </c>
    </row>
    <row r="871" spans="1:2">
      <c r="A871">
        <v>870</v>
      </c>
      <c r="B871" s="48">
        <v>451924</v>
      </c>
    </row>
    <row r="872" spans="1:2">
      <c r="A872">
        <v>871</v>
      </c>
      <c r="B872" s="48">
        <v>512945</v>
      </c>
    </row>
    <row r="873" spans="1:2">
      <c r="A873">
        <v>872</v>
      </c>
      <c r="B873" s="48">
        <v>165815</v>
      </c>
    </row>
    <row r="874" spans="1:2">
      <c r="A874">
        <v>873</v>
      </c>
      <c r="B874" s="48">
        <v>414038</v>
      </c>
    </row>
    <row r="875" spans="1:2">
      <c r="A875">
        <v>874</v>
      </c>
      <c r="B875" s="48">
        <v>195297</v>
      </c>
    </row>
    <row r="876" spans="1:2">
      <c r="A876">
        <v>875</v>
      </c>
      <c r="B876" s="48">
        <v>344382</v>
      </c>
    </row>
    <row r="877" spans="1:2">
      <c r="A877">
        <v>876</v>
      </c>
      <c r="B877" s="48">
        <v>198677</v>
      </c>
    </row>
    <row r="878" spans="1:2">
      <c r="A878">
        <v>877</v>
      </c>
      <c r="B878" s="48">
        <v>502475</v>
      </c>
    </row>
    <row r="879" spans="1:2">
      <c r="A879">
        <v>878</v>
      </c>
      <c r="B879" s="48">
        <v>277675</v>
      </c>
    </row>
    <row r="880" spans="1:2">
      <c r="A880">
        <v>879</v>
      </c>
      <c r="B880" s="48">
        <v>216881</v>
      </c>
    </row>
    <row r="881" spans="1:2">
      <c r="A881">
        <v>880</v>
      </c>
      <c r="B881" s="48">
        <v>798118</v>
      </c>
    </row>
    <row r="882" spans="1:2">
      <c r="A882">
        <v>881</v>
      </c>
      <c r="B882" s="48">
        <v>710976</v>
      </c>
    </row>
    <row r="883" spans="1:2">
      <c r="A883">
        <v>882</v>
      </c>
      <c r="B883" s="48">
        <v>736911</v>
      </c>
    </row>
    <row r="884" spans="1:2">
      <c r="A884">
        <v>883</v>
      </c>
      <c r="B884" s="48">
        <v>413154</v>
      </c>
    </row>
    <row r="885" spans="1:2">
      <c r="A885">
        <v>884</v>
      </c>
      <c r="B885" s="48">
        <v>843932</v>
      </c>
    </row>
    <row r="886" spans="1:2">
      <c r="A886">
        <v>885</v>
      </c>
      <c r="B886" s="48">
        <v>519599</v>
      </c>
    </row>
    <row r="887" spans="1:2">
      <c r="A887">
        <v>886</v>
      </c>
      <c r="B887" s="48">
        <v>763857</v>
      </c>
    </row>
    <row r="888" spans="1:2">
      <c r="A888">
        <v>887</v>
      </c>
      <c r="B888" s="48">
        <v>402984</v>
      </c>
    </row>
    <row r="889" spans="1:2">
      <c r="A889">
        <v>888</v>
      </c>
      <c r="B889" s="48">
        <v>191770</v>
      </c>
    </row>
    <row r="890" spans="1:2">
      <c r="A890">
        <v>889</v>
      </c>
      <c r="B890" s="48">
        <v>948632</v>
      </c>
    </row>
    <row r="891" spans="1:2">
      <c r="A891">
        <v>890</v>
      </c>
      <c r="B891" s="48">
        <v>713593</v>
      </c>
    </row>
    <row r="892" spans="1:2">
      <c r="A892">
        <v>891</v>
      </c>
      <c r="B892" s="48">
        <v>823690</v>
      </c>
    </row>
    <row r="893" spans="1:2">
      <c r="A893">
        <v>892</v>
      </c>
      <c r="B893" s="48">
        <v>818512</v>
      </c>
    </row>
    <row r="894" spans="1:2">
      <c r="A894">
        <v>893</v>
      </c>
      <c r="B894" s="48">
        <v>251437</v>
      </c>
    </row>
    <row r="895" spans="1:2">
      <c r="A895">
        <v>894</v>
      </c>
      <c r="B895" s="48">
        <v>374928</v>
      </c>
    </row>
    <row r="896" spans="1:2">
      <c r="A896">
        <v>895</v>
      </c>
      <c r="B896" s="48">
        <v>452190</v>
      </c>
    </row>
    <row r="897" spans="1:2">
      <c r="A897">
        <v>896</v>
      </c>
      <c r="B897" s="48">
        <v>208931</v>
      </c>
    </row>
    <row r="898" spans="1:2">
      <c r="A898">
        <v>897</v>
      </c>
      <c r="B898" s="48">
        <v>527732</v>
      </c>
    </row>
    <row r="899" spans="1:2">
      <c r="A899">
        <v>898</v>
      </c>
      <c r="B899" s="48">
        <v>292618</v>
      </c>
    </row>
    <row r="900" spans="1:2">
      <c r="A900">
        <v>899</v>
      </c>
      <c r="B900" s="48">
        <v>869199</v>
      </c>
    </row>
    <row r="901" spans="1:2">
      <c r="A901">
        <v>900</v>
      </c>
      <c r="B901" s="48">
        <v>264815</v>
      </c>
    </row>
    <row r="902" spans="1:2">
      <c r="A902">
        <v>901</v>
      </c>
      <c r="B902" s="48">
        <v>271603</v>
      </c>
    </row>
    <row r="903" spans="1:2">
      <c r="A903">
        <v>902</v>
      </c>
      <c r="B903" s="48">
        <v>349646</v>
      </c>
    </row>
    <row r="904" spans="1:2">
      <c r="A904">
        <v>903</v>
      </c>
      <c r="B904" s="48">
        <v>614064</v>
      </c>
    </row>
    <row r="905" spans="1:2">
      <c r="A905">
        <v>904</v>
      </c>
      <c r="B905" s="48">
        <v>484151</v>
      </c>
    </row>
    <row r="906" spans="1:2">
      <c r="A906">
        <v>905</v>
      </c>
      <c r="B906" s="48">
        <v>522088</v>
      </c>
    </row>
    <row r="907" spans="1:2">
      <c r="A907">
        <v>906</v>
      </c>
      <c r="B907" s="48">
        <v>712897</v>
      </c>
    </row>
    <row r="908" spans="1:2">
      <c r="A908">
        <v>907</v>
      </c>
      <c r="B908" s="48">
        <v>197067</v>
      </c>
    </row>
    <row r="909" spans="1:2">
      <c r="A909">
        <v>908</v>
      </c>
      <c r="B909" s="48">
        <v>627067</v>
      </c>
    </row>
    <row r="910" spans="1:2">
      <c r="A910">
        <v>909</v>
      </c>
      <c r="B910" s="48">
        <v>136421</v>
      </c>
    </row>
    <row r="911" spans="1:2">
      <c r="A911">
        <v>910</v>
      </c>
      <c r="B911" s="48">
        <v>79458</v>
      </c>
    </row>
    <row r="912" spans="1:2">
      <c r="A912">
        <v>911</v>
      </c>
      <c r="B912" s="48">
        <v>923205</v>
      </c>
    </row>
    <row r="913" spans="1:2">
      <c r="A913">
        <v>912</v>
      </c>
      <c r="B913" s="48">
        <v>46623</v>
      </c>
    </row>
    <row r="914" spans="1:2">
      <c r="A914">
        <v>913</v>
      </c>
      <c r="B914" s="48">
        <v>949238</v>
      </c>
    </row>
    <row r="915" spans="1:2">
      <c r="A915">
        <v>914</v>
      </c>
      <c r="B915" s="48">
        <v>98896</v>
      </c>
    </row>
    <row r="916" spans="1:2">
      <c r="A916">
        <v>915</v>
      </c>
      <c r="B916" s="48">
        <v>139343</v>
      </c>
    </row>
    <row r="917" spans="1:2">
      <c r="A917">
        <v>916</v>
      </c>
      <c r="B917" s="48">
        <v>875322</v>
      </c>
    </row>
    <row r="918" spans="1:2">
      <c r="A918">
        <v>917</v>
      </c>
      <c r="B918" s="48">
        <v>889178</v>
      </c>
    </row>
    <row r="919" spans="1:2">
      <c r="A919">
        <v>918</v>
      </c>
      <c r="B919" s="48">
        <v>768718</v>
      </c>
    </row>
    <row r="920" spans="1:2">
      <c r="A920">
        <v>919</v>
      </c>
      <c r="B920" s="48">
        <v>926102</v>
      </c>
    </row>
    <row r="921" spans="1:2">
      <c r="A921">
        <v>920</v>
      </c>
      <c r="B921" s="48">
        <v>250252</v>
      </c>
    </row>
    <row r="922" spans="1:2">
      <c r="A922">
        <v>921</v>
      </c>
      <c r="B922" s="48">
        <v>159504</v>
      </c>
    </row>
    <row r="923" spans="1:2">
      <c r="A923">
        <v>922</v>
      </c>
      <c r="B923" s="48">
        <v>371360</v>
      </c>
    </row>
    <row r="924" spans="1:2">
      <c r="A924">
        <v>923</v>
      </c>
      <c r="B924" s="48">
        <v>664710</v>
      </c>
    </row>
    <row r="925" spans="1:2">
      <c r="A925">
        <v>924</v>
      </c>
      <c r="B925" s="48">
        <v>505524</v>
      </c>
    </row>
    <row r="926" spans="1:2">
      <c r="A926">
        <v>925</v>
      </c>
      <c r="B926" s="48">
        <v>4672</v>
      </c>
    </row>
    <row r="927" spans="1:2">
      <c r="A927">
        <v>926</v>
      </c>
      <c r="B927" s="48">
        <v>718979</v>
      </c>
    </row>
    <row r="928" spans="1:2">
      <c r="A928">
        <v>927</v>
      </c>
      <c r="B928" s="48">
        <v>222455</v>
      </c>
    </row>
    <row r="929" spans="1:2">
      <c r="A929">
        <v>928</v>
      </c>
      <c r="B929" s="48">
        <v>253448</v>
      </c>
    </row>
    <row r="930" spans="1:2">
      <c r="A930">
        <v>929</v>
      </c>
      <c r="B930" s="48">
        <v>134079</v>
      </c>
    </row>
    <row r="931" spans="1:2">
      <c r="A931">
        <v>930</v>
      </c>
      <c r="B931" s="48">
        <v>631123</v>
      </c>
    </row>
    <row r="932" spans="1:2">
      <c r="A932">
        <v>931</v>
      </c>
      <c r="B932" s="48">
        <v>141627</v>
      </c>
    </row>
    <row r="933" spans="1:2">
      <c r="A933">
        <v>932</v>
      </c>
      <c r="B933" s="48">
        <v>775512</v>
      </c>
    </row>
    <row r="934" spans="1:2">
      <c r="A934">
        <v>933</v>
      </c>
      <c r="B934" s="48">
        <v>835369</v>
      </c>
    </row>
    <row r="935" spans="1:2">
      <c r="A935">
        <v>934</v>
      </c>
      <c r="B935" s="48">
        <v>900172</v>
      </c>
    </row>
    <row r="936" spans="1:2">
      <c r="A936">
        <v>935</v>
      </c>
      <c r="B936" s="48">
        <v>341074</v>
      </c>
    </row>
    <row r="937" spans="1:2">
      <c r="A937">
        <v>936</v>
      </c>
      <c r="B937" s="48">
        <v>799625</v>
      </c>
    </row>
    <row r="938" spans="1:2">
      <c r="A938">
        <v>937</v>
      </c>
      <c r="B938" s="48">
        <v>919620</v>
      </c>
    </row>
    <row r="939" spans="1:2">
      <c r="A939">
        <v>938</v>
      </c>
      <c r="B939" s="48">
        <v>571361</v>
      </c>
    </row>
    <row r="940" spans="1:2">
      <c r="A940">
        <v>939</v>
      </c>
      <c r="B940" s="48">
        <v>173947</v>
      </c>
    </row>
    <row r="941" spans="1:2">
      <c r="A941">
        <v>940</v>
      </c>
      <c r="B941" s="48">
        <v>930399</v>
      </c>
    </row>
    <row r="942" spans="1:2">
      <c r="A942">
        <v>941</v>
      </c>
      <c r="B942" s="48">
        <v>382619</v>
      </c>
    </row>
    <row r="943" spans="1:2">
      <c r="A943">
        <v>942</v>
      </c>
      <c r="B943" s="48">
        <v>430881</v>
      </c>
    </row>
    <row r="944" spans="1:2">
      <c r="A944">
        <v>943</v>
      </c>
      <c r="B944" s="48">
        <v>670556</v>
      </c>
    </row>
    <row r="945" spans="1:2">
      <c r="A945">
        <v>944</v>
      </c>
      <c r="B945" s="48">
        <v>453041</v>
      </c>
    </row>
    <row r="946" spans="1:2">
      <c r="A946">
        <v>945</v>
      </c>
      <c r="B946" s="48">
        <v>784526</v>
      </c>
    </row>
    <row r="947" spans="1:2">
      <c r="A947">
        <v>946</v>
      </c>
      <c r="B947" s="48">
        <v>296690</v>
      </c>
    </row>
    <row r="948" spans="1:2">
      <c r="A948">
        <v>947</v>
      </c>
      <c r="B948" s="48">
        <v>86853</v>
      </c>
    </row>
    <row r="949" spans="1:2">
      <c r="A949">
        <v>948</v>
      </c>
      <c r="B949" s="48">
        <v>100959</v>
      </c>
    </row>
    <row r="950" spans="1:2">
      <c r="A950">
        <v>949</v>
      </c>
      <c r="B950" s="48">
        <v>764705</v>
      </c>
    </row>
    <row r="951" spans="1:2">
      <c r="A951">
        <v>950</v>
      </c>
      <c r="B951" s="48">
        <v>290681</v>
      </c>
    </row>
    <row r="952" spans="1:2">
      <c r="A952">
        <v>951</v>
      </c>
      <c r="B952" s="48">
        <v>847471</v>
      </c>
    </row>
    <row r="953" spans="1:2">
      <c r="A953">
        <v>952</v>
      </c>
      <c r="B953" s="48">
        <v>633918</v>
      </c>
    </row>
    <row r="954" spans="1:2">
      <c r="A954">
        <v>953</v>
      </c>
      <c r="B954" s="48">
        <v>834385</v>
      </c>
    </row>
    <row r="955" spans="1:2">
      <c r="A955">
        <v>954</v>
      </c>
      <c r="B955" s="48">
        <v>541025</v>
      </c>
    </row>
    <row r="956" spans="1:2">
      <c r="A956">
        <v>955</v>
      </c>
      <c r="B956" s="48">
        <v>858002</v>
      </c>
    </row>
    <row r="957" spans="1:2">
      <c r="A957">
        <v>956</v>
      </c>
      <c r="B957" s="48">
        <v>369979</v>
      </c>
    </row>
    <row r="958" spans="1:2">
      <c r="A958">
        <v>957</v>
      </c>
      <c r="B958" s="48">
        <v>604474</v>
      </c>
    </row>
    <row r="959" spans="1:2">
      <c r="A959">
        <v>958</v>
      </c>
      <c r="B959" s="48">
        <v>221764</v>
      </c>
    </row>
    <row r="960" spans="1:2">
      <c r="A960">
        <v>959</v>
      </c>
      <c r="B960" s="48">
        <v>838538</v>
      </c>
    </row>
    <row r="961" spans="1:2">
      <c r="A961">
        <v>960</v>
      </c>
      <c r="B961" s="48">
        <v>336114</v>
      </c>
    </row>
    <row r="962" spans="1:2">
      <c r="A962">
        <v>961</v>
      </c>
      <c r="B962" s="48">
        <v>236269</v>
      </c>
    </row>
    <row r="963" spans="1:2">
      <c r="A963">
        <v>962</v>
      </c>
      <c r="B963" s="48">
        <v>693626</v>
      </c>
    </row>
    <row r="964" spans="1:2">
      <c r="A964">
        <v>963</v>
      </c>
      <c r="B964" s="48">
        <v>992428</v>
      </c>
    </row>
    <row r="965" spans="1:2">
      <c r="A965">
        <v>964</v>
      </c>
      <c r="B965" s="48">
        <v>639100</v>
      </c>
    </row>
    <row r="966" spans="1:2">
      <c r="A966">
        <v>965</v>
      </c>
      <c r="B966" s="48">
        <v>974240</v>
      </c>
    </row>
    <row r="967" spans="1:2">
      <c r="A967">
        <v>966</v>
      </c>
      <c r="B967" s="48">
        <v>311871</v>
      </c>
    </row>
    <row r="968" spans="1:2">
      <c r="A968">
        <v>967</v>
      </c>
      <c r="B968" s="48">
        <v>415369</v>
      </c>
    </row>
    <row r="969" spans="1:2">
      <c r="A969">
        <v>968</v>
      </c>
      <c r="B969" s="48">
        <v>471479</v>
      </c>
    </row>
    <row r="970" spans="1:2">
      <c r="A970">
        <v>969</v>
      </c>
      <c r="B970" s="48">
        <v>50609</v>
      </c>
    </row>
    <row r="971" spans="1:2">
      <c r="A971">
        <v>970</v>
      </c>
      <c r="B971" s="48">
        <v>453513</v>
      </c>
    </row>
    <row r="972" spans="1:2">
      <c r="A972">
        <v>971</v>
      </c>
      <c r="B972" s="48">
        <v>298700</v>
      </c>
    </row>
    <row r="973" spans="1:2">
      <c r="A973">
        <v>972</v>
      </c>
      <c r="B973" s="48">
        <v>367707</v>
      </c>
    </row>
    <row r="974" spans="1:2">
      <c r="A974">
        <v>973</v>
      </c>
      <c r="B974" s="48">
        <v>540800</v>
      </c>
    </row>
    <row r="975" spans="1:2">
      <c r="A975">
        <v>974</v>
      </c>
      <c r="B975" s="48">
        <v>626024</v>
      </c>
    </row>
    <row r="976" spans="1:2">
      <c r="A976">
        <v>975</v>
      </c>
      <c r="B976" s="48">
        <v>268924</v>
      </c>
    </row>
    <row r="977" spans="1:2">
      <c r="A977">
        <v>976</v>
      </c>
      <c r="B977" s="48">
        <v>85540</v>
      </c>
    </row>
    <row r="978" spans="1:2">
      <c r="A978">
        <v>977</v>
      </c>
      <c r="B978" s="48">
        <v>6893</v>
      </c>
    </row>
    <row r="979" spans="1:2">
      <c r="A979">
        <v>978</v>
      </c>
      <c r="B979" s="48">
        <v>195631</v>
      </c>
    </row>
    <row r="980" spans="1:2">
      <c r="A980">
        <v>979</v>
      </c>
      <c r="B980" s="48">
        <v>546387</v>
      </c>
    </row>
    <row r="981" spans="1:2">
      <c r="A981">
        <v>980</v>
      </c>
      <c r="B981" s="48">
        <v>266686</v>
      </c>
    </row>
    <row r="982" spans="1:2">
      <c r="A982">
        <v>981</v>
      </c>
      <c r="B982" s="48">
        <v>838573</v>
      </c>
    </row>
    <row r="983" spans="1:2">
      <c r="A983">
        <v>982</v>
      </c>
      <c r="B983" s="48">
        <v>269032</v>
      </c>
    </row>
    <row r="984" spans="1:2">
      <c r="A984">
        <v>983</v>
      </c>
      <c r="B984" s="48">
        <v>288644</v>
      </c>
    </row>
    <row r="985" spans="1:2">
      <c r="A985">
        <v>984</v>
      </c>
      <c r="B985" s="48">
        <v>139085</v>
      </c>
    </row>
    <row r="986" spans="1:2">
      <c r="A986">
        <v>985</v>
      </c>
      <c r="B986" s="48">
        <v>451653</v>
      </c>
    </row>
    <row r="987" spans="1:2">
      <c r="A987">
        <v>986</v>
      </c>
      <c r="B987" s="48">
        <v>138626</v>
      </c>
    </row>
    <row r="988" spans="1:2">
      <c r="A988">
        <v>987</v>
      </c>
      <c r="B988" s="48">
        <v>511741</v>
      </c>
    </row>
    <row r="989" spans="1:2">
      <c r="A989">
        <v>988</v>
      </c>
      <c r="B989" s="48">
        <v>927167</v>
      </c>
    </row>
    <row r="990" spans="1:2">
      <c r="A990">
        <v>989</v>
      </c>
      <c r="B990" s="48">
        <v>839349</v>
      </c>
    </row>
    <row r="991" spans="1:2">
      <c r="A991">
        <v>990</v>
      </c>
      <c r="B991" s="48">
        <v>881741</v>
      </c>
    </row>
    <row r="992" spans="1:2">
      <c r="A992">
        <v>991</v>
      </c>
      <c r="B992" s="48">
        <v>682633</v>
      </c>
    </row>
    <row r="993" spans="1:2">
      <c r="A993">
        <v>992</v>
      </c>
      <c r="B993" s="48">
        <v>515134</v>
      </c>
    </row>
    <row r="994" spans="1:2">
      <c r="A994">
        <v>993</v>
      </c>
      <c r="B994" s="48">
        <v>614331</v>
      </c>
    </row>
    <row r="995" spans="1:2">
      <c r="A995">
        <v>994</v>
      </c>
      <c r="B995" s="48">
        <v>311878</v>
      </c>
    </row>
    <row r="996" spans="1:2">
      <c r="A996">
        <v>995</v>
      </c>
      <c r="B996" s="48">
        <v>962338</v>
      </c>
    </row>
    <row r="997" spans="1:2">
      <c r="A997">
        <v>996</v>
      </c>
      <c r="B997" s="48">
        <v>110745</v>
      </c>
    </row>
    <row r="998" spans="1:2">
      <c r="A998">
        <v>997</v>
      </c>
      <c r="B998" s="48">
        <v>188823</v>
      </c>
    </row>
    <row r="999" spans="1:2">
      <c r="A999">
        <v>998</v>
      </c>
      <c r="B999" s="48">
        <v>882125</v>
      </c>
    </row>
    <row r="1000" spans="1:2">
      <c r="A1000">
        <v>999</v>
      </c>
      <c r="B1000" s="48">
        <v>7532</v>
      </c>
    </row>
    <row r="1001" spans="1:2">
      <c r="A1001">
        <v>1000</v>
      </c>
      <c r="B1001" s="48">
        <v>818317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0DD21-17CF-4659-9FB6-897375D45019}">
  <dimension ref="A1:B1001"/>
  <sheetViews>
    <sheetView workbookViewId="0">
      <selection activeCell="B1" sqref="B1"/>
    </sheetView>
  </sheetViews>
  <sheetFormatPr defaultRowHeight="14.4"/>
  <sheetData>
    <row r="1" spans="1:2">
      <c r="A1" t="s">
        <v>655</v>
      </c>
      <c r="B1" s="1" t="s">
        <v>700</v>
      </c>
    </row>
    <row r="2" spans="1:2">
      <c r="A2">
        <v>1</v>
      </c>
      <c r="B2">
        <v>341</v>
      </c>
    </row>
    <row r="3" spans="1:2">
      <c r="A3">
        <v>2</v>
      </c>
      <c r="B3">
        <v>274</v>
      </c>
    </row>
    <row r="4" spans="1:2">
      <c r="A4">
        <v>3</v>
      </c>
      <c r="B4">
        <v>641</v>
      </c>
    </row>
    <row r="5" spans="1:2">
      <c r="A5">
        <v>4</v>
      </c>
      <c r="B5">
        <v>644</v>
      </c>
    </row>
    <row r="6" spans="1:2">
      <c r="A6">
        <v>5</v>
      </c>
      <c r="B6">
        <v>956</v>
      </c>
    </row>
    <row r="7" spans="1:2">
      <c r="A7">
        <v>6</v>
      </c>
      <c r="B7">
        <v>702</v>
      </c>
    </row>
    <row r="8" spans="1:2">
      <c r="A8">
        <v>7</v>
      </c>
      <c r="B8">
        <v>493</v>
      </c>
    </row>
    <row r="9" spans="1:2">
      <c r="A9">
        <v>8</v>
      </c>
      <c r="B9">
        <v>101</v>
      </c>
    </row>
    <row r="10" spans="1:2">
      <c r="A10">
        <v>9</v>
      </c>
      <c r="B10">
        <v>717</v>
      </c>
    </row>
    <row r="11" spans="1:2">
      <c r="A11">
        <v>10</v>
      </c>
      <c r="B11">
        <v>621</v>
      </c>
    </row>
    <row r="12" spans="1:2">
      <c r="A12">
        <v>11</v>
      </c>
      <c r="B12">
        <v>674</v>
      </c>
    </row>
    <row r="13" spans="1:2">
      <c r="A13">
        <v>12</v>
      </c>
      <c r="B13">
        <v>744</v>
      </c>
    </row>
    <row r="14" spans="1:2">
      <c r="A14">
        <v>13</v>
      </c>
      <c r="B14">
        <v>137</v>
      </c>
    </row>
    <row r="15" spans="1:2">
      <c r="A15">
        <v>14</v>
      </c>
      <c r="B15">
        <v>211</v>
      </c>
    </row>
    <row r="16" spans="1:2">
      <c r="A16">
        <v>15</v>
      </c>
      <c r="B16">
        <v>938</v>
      </c>
    </row>
    <row r="17" spans="1:2">
      <c r="A17">
        <v>16</v>
      </c>
      <c r="B17">
        <v>89</v>
      </c>
    </row>
    <row r="18" spans="1:2">
      <c r="A18">
        <v>17</v>
      </c>
      <c r="B18">
        <v>822</v>
      </c>
    </row>
    <row r="19" spans="1:2">
      <c r="A19">
        <v>18</v>
      </c>
      <c r="B19">
        <v>92</v>
      </c>
    </row>
    <row r="20" spans="1:2">
      <c r="A20">
        <v>19</v>
      </c>
      <c r="B20">
        <v>843</v>
      </c>
    </row>
    <row r="21" spans="1:2">
      <c r="A21">
        <v>20</v>
      </c>
      <c r="B21">
        <v>986</v>
      </c>
    </row>
    <row r="22" spans="1:2">
      <c r="A22">
        <v>21</v>
      </c>
      <c r="B22">
        <v>683</v>
      </c>
    </row>
    <row r="23" spans="1:2">
      <c r="A23">
        <v>22</v>
      </c>
      <c r="B23">
        <v>195</v>
      </c>
    </row>
    <row r="24" spans="1:2">
      <c r="A24">
        <v>23</v>
      </c>
      <c r="B24">
        <v>447</v>
      </c>
    </row>
    <row r="25" spans="1:2">
      <c r="A25">
        <v>24</v>
      </c>
      <c r="B25">
        <v>132</v>
      </c>
    </row>
    <row r="26" spans="1:2">
      <c r="A26">
        <v>25</v>
      </c>
      <c r="B26">
        <v>245</v>
      </c>
    </row>
    <row r="27" spans="1:2">
      <c r="A27">
        <v>26</v>
      </c>
      <c r="B27">
        <v>540</v>
      </c>
    </row>
    <row r="28" spans="1:2">
      <c r="A28">
        <v>27</v>
      </c>
      <c r="B28">
        <v>148</v>
      </c>
    </row>
    <row r="29" spans="1:2">
      <c r="A29">
        <v>28</v>
      </c>
      <c r="B29">
        <v>330</v>
      </c>
    </row>
    <row r="30" spans="1:2">
      <c r="A30">
        <v>29</v>
      </c>
      <c r="B30">
        <v>377</v>
      </c>
    </row>
    <row r="31" spans="1:2">
      <c r="A31">
        <v>30</v>
      </c>
      <c r="B31">
        <v>549</v>
      </c>
    </row>
    <row r="32" spans="1:2">
      <c r="A32">
        <v>31</v>
      </c>
      <c r="B32">
        <v>688</v>
      </c>
    </row>
    <row r="33" spans="1:2">
      <c r="A33">
        <v>32</v>
      </c>
      <c r="B33">
        <v>234</v>
      </c>
    </row>
    <row r="34" spans="1:2">
      <c r="A34">
        <v>33</v>
      </c>
      <c r="B34">
        <v>617</v>
      </c>
    </row>
    <row r="35" spans="1:2">
      <c r="A35">
        <v>34</v>
      </c>
      <c r="B35">
        <v>239</v>
      </c>
    </row>
    <row r="36" spans="1:2">
      <c r="A36">
        <v>35</v>
      </c>
      <c r="B36">
        <v>144</v>
      </c>
    </row>
    <row r="37" spans="1:2">
      <c r="A37">
        <v>36</v>
      </c>
      <c r="B37">
        <v>224</v>
      </c>
    </row>
    <row r="38" spans="1:2">
      <c r="A38">
        <v>37</v>
      </c>
      <c r="B38">
        <v>58</v>
      </c>
    </row>
    <row r="39" spans="1:2">
      <c r="A39">
        <v>38</v>
      </c>
      <c r="B39">
        <v>310</v>
      </c>
    </row>
    <row r="40" spans="1:2">
      <c r="A40">
        <v>39</v>
      </c>
      <c r="B40">
        <v>243</v>
      </c>
    </row>
    <row r="41" spans="1:2">
      <c r="A41">
        <v>40</v>
      </c>
      <c r="B41">
        <v>666</v>
      </c>
    </row>
    <row r="42" spans="1:2">
      <c r="A42">
        <v>41</v>
      </c>
      <c r="B42">
        <v>602</v>
      </c>
    </row>
    <row r="43" spans="1:2">
      <c r="A43">
        <v>42</v>
      </c>
      <c r="B43">
        <v>85</v>
      </c>
    </row>
    <row r="44" spans="1:2">
      <c r="A44">
        <v>43</v>
      </c>
      <c r="B44">
        <v>173</v>
      </c>
    </row>
    <row r="45" spans="1:2">
      <c r="A45">
        <v>44</v>
      </c>
      <c r="B45">
        <v>755</v>
      </c>
    </row>
    <row r="46" spans="1:2">
      <c r="A46">
        <v>45</v>
      </c>
      <c r="B46">
        <v>442</v>
      </c>
    </row>
    <row r="47" spans="1:2">
      <c r="A47">
        <v>46</v>
      </c>
      <c r="B47">
        <v>855</v>
      </c>
    </row>
    <row r="48" spans="1:2">
      <c r="A48">
        <v>47</v>
      </c>
      <c r="B48">
        <v>364</v>
      </c>
    </row>
    <row r="49" spans="1:2">
      <c r="A49">
        <v>48</v>
      </c>
      <c r="B49">
        <v>681</v>
      </c>
    </row>
    <row r="50" spans="1:2">
      <c r="A50">
        <v>49</v>
      </c>
      <c r="B50">
        <v>102</v>
      </c>
    </row>
    <row r="51" spans="1:2">
      <c r="A51">
        <v>50</v>
      </c>
      <c r="B51">
        <v>836</v>
      </c>
    </row>
    <row r="52" spans="1:2">
      <c r="A52">
        <v>51</v>
      </c>
      <c r="B52">
        <v>211</v>
      </c>
    </row>
    <row r="53" spans="1:2">
      <c r="A53">
        <v>52</v>
      </c>
      <c r="B53">
        <v>983</v>
      </c>
    </row>
    <row r="54" spans="1:2">
      <c r="A54">
        <v>53</v>
      </c>
      <c r="B54">
        <v>446</v>
      </c>
    </row>
    <row r="55" spans="1:2">
      <c r="A55">
        <v>54</v>
      </c>
      <c r="B55">
        <v>526</v>
      </c>
    </row>
    <row r="56" spans="1:2">
      <c r="A56">
        <v>55</v>
      </c>
      <c r="B56">
        <v>784</v>
      </c>
    </row>
    <row r="57" spans="1:2">
      <c r="A57">
        <v>56</v>
      </c>
      <c r="B57">
        <v>566</v>
      </c>
    </row>
    <row r="58" spans="1:2">
      <c r="A58">
        <v>57</v>
      </c>
      <c r="B58">
        <v>752</v>
      </c>
    </row>
    <row r="59" spans="1:2">
      <c r="A59">
        <v>58</v>
      </c>
      <c r="B59">
        <v>485</v>
      </c>
    </row>
    <row r="60" spans="1:2">
      <c r="A60">
        <v>59</v>
      </c>
      <c r="B60">
        <v>230</v>
      </c>
    </row>
    <row r="61" spans="1:2">
      <c r="A61">
        <v>60</v>
      </c>
      <c r="B61">
        <v>350</v>
      </c>
    </row>
    <row r="62" spans="1:2">
      <c r="A62">
        <v>61</v>
      </c>
      <c r="B62">
        <v>913</v>
      </c>
    </row>
    <row r="63" spans="1:2">
      <c r="A63">
        <v>62</v>
      </c>
      <c r="B63">
        <v>570</v>
      </c>
    </row>
    <row r="64" spans="1:2">
      <c r="A64">
        <v>63</v>
      </c>
      <c r="B64">
        <v>805</v>
      </c>
    </row>
    <row r="65" spans="1:2">
      <c r="A65">
        <v>64</v>
      </c>
      <c r="B65">
        <v>133</v>
      </c>
    </row>
    <row r="66" spans="1:2">
      <c r="A66">
        <v>65</v>
      </c>
      <c r="B66">
        <v>749</v>
      </c>
    </row>
    <row r="67" spans="1:2">
      <c r="A67">
        <v>66</v>
      </c>
      <c r="B67">
        <v>151</v>
      </c>
    </row>
    <row r="68" spans="1:2">
      <c r="A68">
        <v>67</v>
      </c>
      <c r="B68">
        <v>463</v>
      </c>
    </row>
    <row r="69" spans="1:2">
      <c r="A69">
        <v>68</v>
      </c>
      <c r="B69">
        <v>597</v>
      </c>
    </row>
    <row r="70" spans="1:2">
      <c r="A70">
        <v>69</v>
      </c>
      <c r="B70">
        <v>679</v>
      </c>
    </row>
    <row r="71" spans="1:2">
      <c r="A71">
        <v>70</v>
      </c>
      <c r="B71">
        <v>34</v>
      </c>
    </row>
    <row r="72" spans="1:2">
      <c r="A72">
        <v>71</v>
      </c>
      <c r="B72">
        <v>650</v>
      </c>
    </row>
    <row r="73" spans="1:2">
      <c r="A73">
        <v>72</v>
      </c>
      <c r="B73">
        <v>838</v>
      </c>
    </row>
    <row r="74" spans="1:2">
      <c r="A74">
        <v>73</v>
      </c>
      <c r="B74">
        <v>522</v>
      </c>
    </row>
    <row r="75" spans="1:2">
      <c r="A75">
        <v>74</v>
      </c>
      <c r="B75">
        <v>580</v>
      </c>
    </row>
    <row r="76" spans="1:2">
      <c r="A76">
        <v>75</v>
      </c>
      <c r="B76">
        <v>144</v>
      </c>
    </row>
    <row r="77" spans="1:2">
      <c r="A77">
        <v>76</v>
      </c>
      <c r="B77">
        <v>667</v>
      </c>
    </row>
    <row r="78" spans="1:2">
      <c r="A78">
        <v>77</v>
      </c>
      <c r="B78">
        <v>49</v>
      </c>
    </row>
    <row r="79" spans="1:2">
      <c r="A79">
        <v>78</v>
      </c>
      <c r="B79">
        <v>525</v>
      </c>
    </row>
    <row r="80" spans="1:2">
      <c r="A80">
        <v>79</v>
      </c>
      <c r="B80">
        <v>636</v>
      </c>
    </row>
    <row r="81" spans="1:2">
      <c r="A81">
        <v>80</v>
      </c>
      <c r="B81">
        <v>551</v>
      </c>
    </row>
    <row r="82" spans="1:2">
      <c r="A82">
        <v>81</v>
      </c>
      <c r="B82">
        <v>217</v>
      </c>
    </row>
    <row r="83" spans="1:2">
      <c r="A83">
        <v>82</v>
      </c>
      <c r="B83">
        <v>791</v>
      </c>
    </row>
    <row r="84" spans="1:2">
      <c r="A84">
        <v>83</v>
      </c>
      <c r="B84">
        <v>324</v>
      </c>
    </row>
    <row r="85" spans="1:2">
      <c r="A85">
        <v>84</v>
      </c>
      <c r="B85">
        <v>226</v>
      </c>
    </row>
    <row r="86" spans="1:2">
      <c r="A86">
        <v>85</v>
      </c>
      <c r="B86">
        <v>705</v>
      </c>
    </row>
    <row r="87" spans="1:2">
      <c r="A87">
        <v>86</v>
      </c>
      <c r="B87">
        <v>720</v>
      </c>
    </row>
    <row r="88" spans="1:2">
      <c r="A88">
        <v>87</v>
      </c>
      <c r="B88">
        <v>81</v>
      </c>
    </row>
    <row r="89" spans="1:2">
      <c r="A89">
        <v>88</v>
      </c>
      <c r="B89">
        <v>190</v>
      </c>
    </row>
    <row r="90" spans="1:2">
      <c r="A90">
        <v>89</v>
      </c>
      <c r="B90">
        <v>419</v>
      </c>
    </row>
    <row r="91" spans="1:2">
      <c r="A91">
        <v>90</v>
      </c>
      <c r="B91">
        <v>382</v>
      </c>
    </row>
    <row r="92" spans="1:2">
      <c r="A92">
        <v>91</v>
      </c>
      <c r="B92">
        <v>369</v>
      </c>
    </row>
    <row r="93" spans="1:2">
      <c r="A93">
        <v>92</v>
      </c>
      <c r="B93">
        <v>809</v>
      </c>
    </row>
    <row r="94" spans="1:2">
      <c r="A94">
        <v>93</v>
      </c>
      <c r="B94">
        <v>577</v>
      </c>
    </row>
    <row r="95" spans="1:2">
      <c r="A95">
        <v>94</v>
      </c>
      <c r="B95">
        <v>67</v>
      </c>
    </row>
    <row r="96" spans="1:2">
      <c r="A96">
        <v>95</v>
      </c>
      <c r="B96">
        <v>326</v>
      </c>
    </row>
    <row r="97" spans="1:2">
      <c r="A97">
        <v>96</v>
      </c>
      <c r="B97">
        <v>101</v>
      </c>
    </row>
    <row r="98" spans="1:2">
      <c r="A98">
        <v>97</v>
      </c>
      <c r="B98">
        <v>850</v>
      </c>
    </row>
    <row r="99" spans="1:2">
      <c r="A99">
        <v>98</v>
      </c>
      <c r="B99">
        <v>223</v>
      </c>
    </row>
    <row r="100" spans="1:2">
      <c r="A100">
        <v>99</v>
      </c>
      <c r="B100">
        <v>967</v>
      </c>
    </row>
    <row r="101" spans="1:2">
      <c r="A101">
        <v>100</v>
      </c>
      <c r="B101">
        <v>978</v>
      </c>
    </row>
    <row r="102" spans="1:2">
      <c r="A102">
        <v>101</v>
      </c>
      <c r="B102">
        <v>646</v>
      </c>
    </row>
    <row r="103" spans="1:2">
      <c r="A103">
        <v>102</v>
      </c>
      <c r="B103">
        <v>694</v>
      </c>
    </row>
    <row r="104" spans="1:2">
      <c r="A104">
        <v>103</v>
      </c>
      <c r="B104">
        <v>513</v>
      </c>
    </row>
    <row r="105" spans="1:2">
      <c r="A105">
        <v>104</v>
      </c>
      <c r="B105">
        <v>995</v>
      </c>
    </row>
    <row r="106" spans="1:2">
      <c r="A106">
        <v>105</v>
      </c>
      <c r="B106">
        <v>277</v>
      </c>
    </row>
    <row r="107" spans="1:2">
      <c r="A107">
        <v>106</v>
      </c>
      <c r="B107">
        <v>131</v>
      </c>
    </row>
    <row r="108" spans="1:2">
      <c r="A108">
        <v>107</v>
      </c>
      <c r="B108">
        <v>614</v>
      </c>
    </row>
    <row r="109" spans="1:2">
      <c r="A109">
        <v>108</v>
      </c>
      <c r="B109">
        <v>769</v>
      </c>
    </row>
    <row r="110" spans="1:2">
      <c r="A110">
        <v>109</v>
      </c>
      <c r="B110">
        <v>426</v>
      </c>
    </row>
    <row r="111" spans="1:2">
      <c r="A111">
        <v>110</v>
      </c>
      <c r="B111">
        <v>90</v>
      </c>
    </row>
    <row r="112" spans="1:2">
      <c r="A112">
        <v>111</v>
      </c>
      <c r="B112">
        <v>408</v>
      </c>
    </row>
    <row r="113" spans="1:2">
      <c r="A113">
        <v>112</v>
      </c>
      <c r="B113">
        <v>346</v>
      </c>
    </row>
    <row r="114" spans="1:2">
      <c r="A114">
        <v>113</v>
      </c>
      <c r="B114">
        <v>628</v>
      </c>
    </row>
    <row r="115" spans="1:2">
      <c r="A115">
        <v>114</v>
      </c>
      <c r="B115">
        <v>458</v>
      </c>
    </row>
    <row r="116" spans="1:2">
      <c r="A116">
        <v>115</v>
      </c>
      <c r="B116">
        <v>433</v>
      </c>
    </row>
    <row r="117" spans="1:2">
      <c r="A117">
        <v>116</v>
      </c>
      <c r="B117">
        <v>25</v>
      </c>
    </row>
    <row r="118" spans="1:2">
      <c r="A118">
        <v>117</v>
      </c>
      <c r="B118">
        <v>983</v>
      </c>
    </row>
    <row r="119" spans="1:2">
      <c r="A119">
        <v>118</v>
      </c>
      <c r="B119">
        <v>690</v>
      </c>
    </row>
    <row r="120" spans="1:2">
      <c r="A120">
        <v>119</v>
      </c>
      <c r="B120">
        <v>425</v>
      </c>
    </row>
    <row r="121" spans="1:2">
      <c r="A121">
        <v>120</v>
      </c>
      <c r="B121">
        <v>750</v>
      </c>
    </row>
    <row r="122" spans="1:2">
      <c r="A122">
        <v>121</v>
      </c>
      <c r="B122">
        <v>458</v>
      </c>
    </row>
    <row r="123" spans="1:2">
      <c r="A123">
        <v>122</v>
      </c>
      <c r="B123">
        <v>298</v>
      </c>
    </row>
    <row r="124" spans="1:2">
      <c r="A124">
        <v>123</v>
      </c>
      <c r="B124">
        <v>322</v>
      </c>
    </row>
    <row r="125" spans="1:2">
      <c r="A125">
        <v>124</v>
      </c>
      <c r="B125">
        <v>52</v>
      </c>
    </row>
    <row r="126" spans="1:2">
      <c r="A126">
        <v>125</v>
      </c>
      <c r="B126">
        <v>842</v>
      </c>
    </row>
    <row r="127" spans="1:2">
      <c r="A127">
        <v>126</v>
      </c>
      <c r="B127">
        <v>313</v>
      </c>
    </row>
    <row r="128" spans="1:2">
      <c r="A128">
        <v>127</v>
      </c>
      <c r="B128">
        <v>807</v>
      </c>
    </row>
    <row r="129" spans="1:2">
      <c r="A129">
        <v>128</v>
      </c>
      <c r="B129">
        <v>24</v>
      </c>
    </row>
    <row r="130" spans="1:2">
      <c r="A130">
        <v>129</v>
      </c>
      <c r="B130">
        <v>137</v>
      </c>
    </row>
    <row r="131" spans="1:2">
      <c r="A131">
        <v>130</v>
      </c>
      <c r="B131">
        <v>681</v>
      </c>
    </row>
    <row r="132" spans="1:2">
      <c r="A132">
        <v>131</v>
      </c>
      <c r="B132">
        <v>348</v>
      </c>
    </row>
    <row r="133" spans="1:2">
      <c r="A133">
        <v>132</v>
      </c>
      <c r="B133">
        <v>515</v>
      </c>
    </row>
    <row r="134" spans="1:2">
      <c r="A134">
        <v>133</v>
      </c>
      <c r="B134">
        <v>154</v>
      </c>
    </row>
    <row r="135" spans="1:2">
      <c r="A135">
        <v>134</v>
      </c>
      <c r="B135">
        <v>75</v>
      </c>
    </row>
    <row r="136" spans="1:2">
      <c r="A136">
        <v>135</v>
      </c>
      <c r="B136">
        <v>406</v>
      </c>
    </row>
    <row r="137" spans="1:2">
      <c r="A137">
        <v>136</v>
      </c>
      <c r="B137">
        <v>361</v>
      </c>
    </row>
    <row r="138" spans="1:2">
      <c r="A138">
        <v>137</v>
      </c>
      <c r="B138">
        <v>558</v>
      </c>
    </row>
    <row r="139" spans="1:2">
      <c r="A139">
        <v>138</v>
      </c>
      <c r="B139">
        <v>444</v>
      </c>
    </row>
    <row r="140" spans="1:2">
      <c r="A140">
        <v>139</v>
      </c>
      <c r="B140">
        <v>905</v>
      </c>
    </row>
    <row r="141" spans="1:2">
      <c r="A141">
        <v>140</v>
      </c>
      <c r="B141">
        <v>422</v>
      </c>
    </row>
    <row r="142" spans="1:2">
      <c r="A142">
        <v>141</v>
      </c>
      <c r="B142">
        <v>224</v>
      </c>
    </row>
    <row r="143" spans="1:2">
      <c r="A143">
        <v>142</v>
      </c>
      <c r="B143">
        <v>441</v>
      </c>
    </row>
    <row r="144" spans="1:2">
      <c r="A144">
        <v>143</v>
      </c>
      <c r="B144">
        <v>814</v>
      </c>
    </row>
    <row r="145" spans="1:2">
      <c r="A145">
        <v>144</v>
      </c>
      <c r="B145">
        <v>760</v>
      </c>
    </row>
    <row r="146" spans="1:2">
      <c r="A146">
        <v>145</v>
      </c>
      <c r="B146">
        <v>301</v>
      </c>
    </row>
    <row r="147" spans="1:2">
      <c r="A147">
        <v>146</v>
      </c>
      <c r="B147">
        <v>12</v>
      </c>
    </row>
    <row r="148" spans="1:2">
      <c r="A148">
        <v>147</v>
      </c>
      <c r="B148">
        <v>557</v>
      </c>
    </row>
    <row r="149" spans="1:2">
      <c r="A149">
        <v>148</v>
      </c>
      <c r="B149">
        <v>963</v>
      </c>
    </row>
    <row r="150" spans="1:2">
      <c r="A150">
        <v>149</v>
      </c>
      <c r="B150">
        <v>143</v>
      </c>
    </row>
    <row r="151" spans="1:2">
      <c r="A151">
        <v>150</v>
      </c>
      <c r="B151">
        <v>181</v>
      </c>
    </row>
    <row r="152" spans="1:2">
      <c r="A152">
        <v>151</v>
      </c>
      <c r="B152">
        <v>745</v>
      </c>
    </row>
    <row r="153" spans="1:2">
      <c r="A153">
        <v>152</v>
      </c>
      <c r="B153">
        <v>598</v>
      </c>
    </row>
    <row r="154" spans="1:2">
      <c r="A154">
        <v>153</v>
      </c>
      <c r="B154">
        <v>820</v>
      </c>
    </row>
    <row r="155" spans="1:2">
      <c r="A155">
        <v>154</v>
      </c>
      <c r="B155">
        <v>594</v>
      </c>
    </row>
    <row r="156" spans="1:2">
      <c r="A156">
        <v>155</v>
      </c>
      <c r="B156">
        <v>107</v>
      </c>
    </row>
    <row r="157" spans="1:2">
      <c r="A157">
        <v>156</v>
      </c>
      <c r="B157">
        <v>197</v>
      </c>
    </row>
    <row r="158" spans="1:2">
      <c r="A158">
        <v>157</v>
      </c>
      <c r="B158">
        <v>864</v>
      </c>
    </row>
    <row r="159" spans="1:2">
      <c r="A159">
        <v>158</v>
      </c>
      <c r="B159">
        <v>399</v>
      </c>
    </row>
    <row r="160" spans="1:2">
      <c r="A160">
        <v>159</v>
      </c>
      <c r="B160">
        <v>651</v>
      </c>
    </row>
    <row r="161" spans="1:2">
      <c r="A161">
        <v>160</v>
      </c>
      <c r="B161">
        <v>755</v>
      </c>
    </row>
    <row r="162" spans="1:2">
      <c r="A162">
        <v>161</v>
      </c>
      <c r="B162">
        <v>494</v>
      </c>
    </row>
    <row r="163" spans="1:2">
      <c r="A163">
        <v>162</v>
      </c>
      <c r="B163">
        <v>77</v>
      </c>
    </row>
    <row r="164" spans="1:2">
      <c r="A164">
        <v>163</v>
      </c>
      <c r="B164">
        <v>844</v>
      </c>
    </row>
    <row r="165" spans="1:2">
      <c r="A165">
        <v>164</v>
      </c>
      <c r="B165">
        <v>617</v>
      </c>
    </row>
    <row r="166" spans="1:2">
      <c r="A166">
        <v>165</v>
      </c>
      <c r="B166">
        <v>142</v>
      </c>
    </row>
    <row r="167" spans="1:2">
      <c r="A167">
        <v>166</v>
      </c>
      <c r="B167">
        <v>347</v>
      </c>
    </row>
    <row r="168" spans="1:2">
      <c r="A168">
        <v>167</v>
      </c>
      <c r="B168">
        <v>829</v>
      </c>
    </row>
    <row r="169" spans="1:2">
      <c r="A169">
        <v>168</v>
      </c>
      <c r="B169">
        <v>964</v>
      </c>
    </row>
    <row r="170" spans="1:2">
      <c r="A170">
        <v>169</v>
      </c>
      <c r="B170">
        <v>531</v>
      </c>
    </row>
    <row r="171" spans="1:2">
      <c r="A171">
        <v>170</v>
      </c>
      <c r="B171">
        <v>637</v>
      </c>
    </row>
    <row r="172" spans="1:2">
      <c r="A172">
        <v>171</v>
      </c>
      <c r="B172">
        <v>648</v>
      </c>
    </row>
    <row r="173" spans="1:2">
      <c r="A173">
        <v>172</v>
      </c>
      <c r="B173">
        <v>303</v>
      </c>
    </row>
    <row r="174" spans="1:2">
      <c r="A174">
        <v>173</v>
      </c>
      <c r="B174">
        <v>293</v>
      </c>
    </row>
    <row r="175" spans="1:2">
      <c r="A175">
        <v>174</v>
      </c>
      <c r="B175">
        <v>956</v>
      </c>
    </row>
    <row r="176" spans="1:2">
      <c r="A176">
        <v>175</v>
      </c>
      <c r="B176">
        <v>625</v>
      </c>
    </row>
    <row r="177" spans="1:2">
      <c r="A177">
        <v>176</v>
      </c>
      <c r="B177">
        <v>34</v>
      </c>
    </row>
    <row r="178" spans="1:2">
      <c r="A178">
        <v>177</v>
      </c>
      <c r="B178">
        <v>222</v>
      </c>
    </row>
    <row r="179" spans="1:2">
      <c r="A179">
        <v>178</v>
      </c>
      <c r="B179">
        <v>732</v>
      </c>
    </row>
    <row r="180" spans="1:2">
      <c r="A180">
        <v>179</v>
      </c>
      <c r="B180">
        <v>764</v>
      </c>
    </row>
    <row r="181" spans="1:2">
      <c r="A181">
        <v>180</v>
      </c>
      <c r="B181">
        <v>621</v>
      </c>
    </row>
    <row r="182" spans="1:2">
      <c r="A182">
        <v>181</v>
      </c>
      <c r="B182">
        <v>75</v>
      </c>
    </row>
    <row r="183" spans="1:2">
      <c r="A183">
        <v>182</v>
      </c>
      <c r="B183">
        <v>705</v>
      </c>
    </row>
    <row r="184" spans="1:2">
      <c r="A184">
        <v>183</v>
      </c>
      <c r="B184">
        <v>421</v>
      </c>
    </row>
    <row r="185" spans="1:2">
      <c r="A185">
        <v>184</v>
      </c>
      <c r="B185">
        <v>157</v>
      </c>
    </row>
    <row r="186" spans="1:2">
      <c r="A186">
        <v>185</v>
      </c>
      <c r="B186">
        <v>295</v>
      </c>
    </row>
    <row r="187" spans="1:2">
      <c r="A187">
        <v>186</v>
      </c>
      <c r="B187">
        <v>830</v>
      </c>
    </row>
    <row r="188" spans="1:2">
      <c r="A188">
        <v>187</v>
      </c>
      <c r="B188">
        <v>540</v>
      </c>
    </row>
    <row r="189" spans="1:2">
      <c r="A189">
        <v>188</v>
      </c>
      <c r="B189">
        <v>869</v>
      </c>
    </row>
    <row r="190" spans="1:2">
      <c r="A190">
        <v>189</v>
      </c>
      <c r="B190">
        <v>981</v>
      </c>
    </row>
    <row r="191" spans="1:2">
      <c r="A191">
        <v>190</v>
      </c>
      <c r="B191">
        <v>74</v>
      </c>
    </row>
    <row r="192" spans="1:2">
      <c r="A192">
        <v>191</v>
      </c>
      <c r="B192">
        <v>681</v>
      </c>
    </row>
    <row r="193" spans="1:2">
      <c r="A193">
        <v>192</v>
      </c>
      <c r="B193">
        <v>90</v>
      </c>
    </row>
    <row r="194" spans="1:2">
      <c r="A194">
        <v>193</v>
      </c>
      <c r="B194">
        <v>770</v>
      </c>
    </row>
    <row r="195" spans="1:2">
      <c r="A195">
        <v>194</v>
      </c>
      <c r="B195">
        <v>252</v>
      </c>
    </row>
    <row r="196" spans="1:2">
      <c r="A196">
        <v>195</v>
      </c>
      <c r="B196">
        <v>300</v>
      </c>
    </row>
    <row r="197" spans="1:2">
      <c r="A197">
        <v>196</v>
      </c>
      <c r="B197">
        <v>557</v>
      </c>
    </row>
    <row r="198" spans="1:2">
      <c r="A198">
        <v>197</v>
      </c>
      <c r="B198">
        <v>954</v>
      </c>
    </row>
    <row r="199" spans="1:2">
      <c r="A199">
        <v>198</v>
      </c>
      <c r="B199">
        <v>91</v>
      </c>
    </row>
    <row r="200" spans="1:2">
      <c r="A200">
        <v>199</v>
      </c>
      <c r="B200">
        <v>485</v>
      </c>
    </row>
    <row r="201" spans="1:2">
      <c r="A201">
        <v>200</v>
      </c>
      <c r="B201">
        <v>945</v>
      </c>
    </row>
    <row r="202" spans="1:2">
      <c r="A202">
        <v>201</v>
      </c>
      <c r="B202">
        <v>728</v>
      </c>
    </row>
    <row r="203" spans="1:2">
      <c r="A203">
        <v>202</v>
      </c>
      <c r="B203">
        <v>124</v>
      </c>
    </row>
    <row r="204" spans="1:2">
      <c r="A204">
        <v>203</v>
      </c>
      <c r="B204">
        <v>74</v>
      </c>
    </row>
    <row r="205" spans="1:2">
      <c r="A205">
        <v>204</v>
      </c>
      <c r="B205">
        <v>171</v>
      </c>
    </row>
    <row r="206" spans="1:2">
      <c r="A206">
        <v>205</v>
      </c>
      <c r="B206">
        <v>422</v>
      </c>
    </row>
    <row r="207" spans="1:2">
      <c r="A207">
        <v>206</v>
      </c>
      <c r="B207">
        <v>423</v>
      </c>
    </row>
    <row r="208" spans="1:2">
      <c r="A208">
        <v>207</v>
      </c>
      <c r="B208">
        <v>445</v>
      </c>
    </row>
    <row r="209" spans="1:2">
      <c r="A209">
        <v>208</v>
      </c>
      <c r="B209">
        <v>205</v>
      </c>
    </row>
    <row r="210" spans="1:2">
      <c r="A210">
        <v>209</v>
      </c>
      <c r="B210">
        <v>967</v>
      </c>
    </row>
    <row r="211" spans="1:2">
      <c r="A211">
        <v>210</v>
      </c>
      <c r="B211">
        <v>337</v>
      </c>
    </row>
    <row r="212" spans="1:2">
      <c r="A212">
        <v>211</v>
      </c>
      <c r="B212">
        <v>481</v>
      </c>
    </row>
    <row r="213" spans="1:2">
      <c r="A213">
        <v>212</v>
      </c>
      <c r="B213">
        <v>71</v>
      </c>
    </row>
    <row r="214" spans="1:2">
      <c r="A214">
        <v>213</v>
      </c>
      <c r="B214">
        <v>672</v>
      </c>
    </row>
    <row r="215" spans="1:2">
      <c r="A215">
        <v>214</v>
      </c>
      <c r="B215">
        <v>741</v>
      </c>
    </row>
    <row r="216" spans="1:2">
      <c r="A216">
        <v>215</v>
      </c>
      <c r="B216">
        <v>569</v>
      </c>
    </row>
    <row r="217" spans="1:2">
      <c r="A217">
        <v>216</v>
      </c>
      <c r="B217">
        <v>681</v>
      </c>
    </row>
    <row r="218" spans="1:2">
      <c r="A218">
        <v>217</v>
      </c>
      <c r="B218">
        <v>567</v>
      </c>
    </row>
    <row r="219" spans="1:2">
      <c r="A219">
        <v>218</v>
      </c>
      <c r="B219">
        <v>921</v>
      </c>
    </row>
    <row r="220" spans="1:2">
      <c r="A220">
        <v>219</v>
      </c>
      <c r="B220">
        <v>43</v>
      </c>
    </row>
    <row r="221" spans="1:2">
      <c r="A221">
        <v>220</v>
      </c>
      <c r="B221">
        <v>611</v>
      </c>
    </row>
    <row r="222" spans="1:2">
      <c r="A222">
        <v>221</v>
      </c>
      <c r="B222">
        <v>658</v>
      </c>
    </row>
    <row r="223" spans="1:2">
      <c r="A223">
        <v>222</v>
      </c>
      <c r="B223">
        <v>114</v>
      </c>
    </row>
    <row r="224" spans="1:2">
      <c r="A224">
        <v>223</v>
      </c>
      <c r="B224">
        <v>879</v>
      </c>
    </row>
    <row r="225" spans="1:2">
      <c r="A225">
        <v>224</v>
      </c>
      <c r="B225">
        <v>797</v>
      </c>
    </row>
    <row r="226" spans="1:2">
      <c r="A226">
        <v>225</v>
      </c>
      <c r="B226">
        <v>525</v>
      </c>
    </row>
    <row r="227" spans="1:2">
      <c r="A227">
        <v>226</v>
      </c>
      <c r="B227">
        <v>941</v>
      </c>
    </row>
    <row r="228" spans="1:2">
      <c r="A228">
        <v>227</v>
      </c>
      <c r="B228">
        <v>623</v>
      </c>
    </row>
    <row r="229" spans="1:2">
      <c r="A229">
        <v>228</v>
      </c>
      <c r="B229">
        <v>464</v>
      </c>
    </row>
    <row r="230" spans="1:2">
      <c r="A230">
        <v>229</v>
      </c>
      <c r="B230">
        <v>813</v>
      </c>
    </row>
    <row r="231" spans="1:2">
      <c r="A231">
        <v>230</v>
      </c>
      <c r="B231">
        <v>999</v>
      </c>
    </row>
    <row r="232" spans="1:2">
      <c r="A232">
        <v>231</v>
      </c>
      <c r="B232">
        <v>414</v>
      </c>
    </row>
    <row r="233" spans="1:2">
      <c r="A233">
        <v>232</v>
      </c>
      <c r="B233">
        <v>73</v>
      </c>
    </row>
    <row r="234" spans="1:2">
      <c r="A234">
        <v>233</v>
      </c>
      <c r="B234">
        <v>181</v>
      </c>
    </row>
    <row r="235" spans="1:2">
      <c r="A235">
        <v>234</v>
      </c>
      <c r="B235">
        <v>332</v>
      </c>
    </row>
    <row r="236" spans="1:2">
      <c r="A236">
        <v>235</v>
      </c>
      <c r="B236">
        <v>361</v>
      </c>
    </row>
    <row r="237" spans="1:2">
      <c r="A237">
        <v>236</v>
      </c>
      <c r="B237">
        <v>636</v>
      </c>
    </row>
    <row r="238" spans="1:2">
      <c r="A238">
        <v>237</v>
      </c>
      <c r="B238">
        <v>537</v>
      </c>
    </row>
    <row r="239" spans="1:2">
      <c r="A239">
        <v>238</v>
      </c>
      <c r="B239">
        <v>788</v>
      </c>
    </row>
    <row r="240" spans="1:2">
      <c r="A240">
        <v>239</v>
      </c>
      <c r="B240">
        <v>804</v>
      </c>
    </row>
    <row r="241" spans="1:2">
      <c r="A241">
        <v>240</v>
      </c>
      <c r="B241">
        <v>108</v>
      </c>
    </row>
    <row r="242" spans="1:2">
      <c r="A242">
        <v>241</v>
      </c>
      <c r="B242">
        <v>539</v>
      </c>
    </row>
    <row r="243" spans="1:2">
      <c r="A243">
        <v>242</v>
      </c>
      <c r="B243">
        <v>799</v>
      </c>
    </row>
    <row r="244" spans="1:2">
      <c r="A244">
        <v>243</v>
      </c>
      <c r="B244">
        <v>168</v>
      </c>
    </row>
    <row r="245" spans="1:2">
      <c r="A245">
        <v>244</v>
      </c>
      <c r="B245">
        <v>857</v>
      </c>
    </row>
    <row r="246" spans="1:2">
      <c r="A246">
        <v>245</v>
      </c>
      <c r="B246">
        <v>564</v>
      </c>
    </row>
    <row r="247" spans="1:2">
      <c r="A247">
        <v>246</v>
      </c>
      <c r="B247">
        <v>499</v>
      </c>
    </row>
    <row r="248" spans="1:2">
      <c r="A248">
        <v>247</v>
      </c>
      <c r="B248">
        <v>119</v>
      </c>
    </row>
    <row r="249" spans="1:2">
      <c r="A249">
        <v>248</v>
      </c>
      <c r="B249">
        <v>505</v>
      </c>
    </row>
    <row r="250" spans="1:2">
      <c r="A250">
        <v>249</v>
      </c>
      <c r="B250">
        <v>391</v>
      </c>
    </row>
    <row r="251" spans="1:2">
      <c r="A251">
        <v>250</v>
      </c>
      <c r="B251">
        <v>825</v>
      </c>
    </row>
    <row r="252" spans="1:2">
      <c r="A252">
        <v>251</v>
      </c>
      <c r="B252">
        <v>567</v>
      </c>
    </row>
    <row r="253" spans="1:2">
      <c r="A253">
        <v>252</v>
      </c>
      <c r="B253">
        <v>650</v>
      </c>
    </row>
    <row r="254" spans="1:2">
      <c r="A254">
        <v>253</v>
      </c>
      <c r="B254">
        <v>679</v>
      </c>
    </row>
    <row r="255" spans="1:2">
      <c r="A255">
        <v>254</v>
      </c>
      <c r="B255">
        <v>164</v>
      </c>
    </row>
    <row r="256" spans="1:2">
      <c r="A256">
        <v>255</v>
      </c>
      <c r="B256">
        <v>552</v>
      </c>
    </row>
    <row r="257" spans="1:2">
      <c r="A257">
        <v>256</v>
      </c>
      <c r="B257">
        <v>5</v>
      </c>
    </row>
    <row r="258" spans="1:2">
      <c r="A258">
        <v>257</v>
      </c>
      <c r="B258">
        <v>776</v>
      </c>
    </row>
    <row r="259" spans="1:2">
      <c r="A259">
        <v>258</v>
      </c>
      <c r="B259">
        <v>112</v>
      </c>
    </row>
    <row r="260" spans="1:2">
      <c r="A260">
        <v>259</v>
      </c>
      <c r="B260">
        <v>151</v>
      </c>
    </row>
    <row r="261" spans="1:2">
      <c r="A261">
        <v>260</v>
      </c>
      <c r="B261">
        <v>251</v>
      </c>
    </row>
    <row r="262" spans="1:2">
      <c r="A262">
        <v>261</v>
      </c>
      <c r="B262">
        <v>123</v>
      </c>
    </row>
    <row r="263" spans="1:2">
      <c r="A263">
        <v>262</v>
      </c>
      <c r="B263">
        <v>850</v>
      </c>
    </row>
    <row r="264" spans="1:2">
      <c r="A264">
        <v>263</v>
      </c>
      <c r="B264">
        <v>557</v>
      </c>
    </row>
    <row r="265" spans="1:2">
      <c r="A265">
        <v>264</v>
      </c>
      <c r="B265">
        <v>124</v>
      </c>
    </row>
    <row r="266" spans="1:2">
      <c r="A266">
        <v>265</v>
      </c>
      <c r="B266">
        <v>500</v>
      </c>
    </row>
    <row r="267" spans="1:2">
      <c r="A267">
        <v>266</v>
      </c>
      <c r="B267">
        <v>327</v>
      </c>
    </row>
    <row r="268" spans="1:2">
      <c r="A268">
        <v>267</v>
      </c>
      <c r="B268">
        <v>77</v>
      </c>
    </row>
    <row r="269" spans="1:2">
      <c r="A269">
        <v>268</v>
      </c>
      <c r="B269">
        <v>304</v>
      </c>
    </row>
    <row r="270" spans="1:2">
      <c r="A270">
        <v>269</v>
      </c>
      <c r="B270">
        <v>755</v>
      </c>
    </row>
    <row r="271" spans="1:2">
      <c r="A271">
        <v>270</v>
      </c>
      <c r="B271">
        <v>48</v>
      </c>
    </row>
    <row r="272" spans="1:2">
      <c r="A272">
        <v>271</v>
      </c>
      <c r="B272">
        <v>464</v>
      </c>
    </row>
    <row r="273" spans="1:2">
      <c r="A273">
        <v>272</v>
      </c>
      <c r="B273">
        <v>468</v>
      </c>
    </row>
    <row r="274" spans="1:2">
      <c r="A274">
        <v>273</v>
      </c>
      <c r="B274">
        <v>441</v>
      </c>
    </row>
    <row r="275" spans="1:2">
      <c r="A275">
        <v>274</v>
      </c>
      <c r="B275">
        <v>145</v>
      </c>
    </row>
    <row r="276" spans="1:2">
      <c r="A276">
        <v>275</v>
      </c>
      <c r="B276">
        <v>901</v>
      </c>
    </row>
    <row r="277" spans="1:2">
      <c r="A277">
        <v>276</v>
      </c>
      <c r="B277">
        <v>377</v>
      </c>
    </row>
    <row r="278" spans="1:2">
      <c r="A278">
        <v>277</v>
      </c>
      <c r="B278">
        <v>490</v>
      </c>
    </row>
    <row r="279" spans="1:2">
      <c r="A279">
        <v>278</v>
      </c>
      <c r="B279">
        <v>189</v>
      </c>
    </row>
    <row r="280" spans="1:2">
      <c r="A280">
        <v>279</v>
      </c>
      <c r="B280">
        <v>184</v>
      </c>
    </row>
    <row r="281" spans="1:2">
      <c r="A281">
        <v>280</v>
      </c>
      <c r="B281">
        <v>154</v>
      </c>
    </row>
    <row r="282" spans="1:2">
      <c r="A282">
        <v>281</v>
      </c>
      <c r="B282">
        <v>557</v>
      </c>
    </row>
    <row r="283" spans="1:2">
      <c r="A283">
        <v>282</v>
      </c>
      <c r="B283">
        <v>321</v>
      </c>
    </row>
    <row r="284" spans="1:2">
      <c r="A284">
        <v>283</v>
      </c>
      <c r="B284">
        <v>424</v>
      </c>
    </row>
    <row r="285" spans="1:2">
      <c r="A285">
        <v>284</v>
      </c>
      <c r="B285">
        <v>52</v>
      </c>
    </row>
    <row r="286" spans="1:2">
      <c r="A286">
        <v>285</v>
      </c>
      <c r="B286">
        <v>835</v>
      </c>
    </row>
    <row r="287" spans="1:2">
      <c r="A287">
        <v>286</v>
      </c>
      <c r="B287">
        <v>747</v>
      </c>
    </row>
    <row r="288" spans="1:2">
      <c r="A288">
        <v>287</v>
      </c>
      <c r="B288">
        <v>575</v>
      </c>
    </row>
    <row r="289" spans="1:2">
      <c r="A289">
        <v>288</v>
      </c>
      <c r="B289">
        <v>775</v>
      </c>
    </row>
    <row r="290" spans="1:2">
      <c r="A290">
        <v>289</v>
      </c>
      <c r="B290">
        <v>813</v>
      </c>
    </row>
    <row r="291" spans="1:2">
      <c r="A291">
        <v>290</v>
      </c>
      <c r="B291">
        <v>535</v>
      </c>
    </row>
    <row r="292" spans="1:2">
      <c r="A292">
        <v>291</v>
      </c>
      <c r="B292">
        <v>958</v>
      </c>
    </row>
    <row r="293" spans="1:2">
      <c r="A293">
        <v>292</v>
      </c>
      <c r="B293">
        <v>127</v>
      </c>
    </row>
    <row r="294" spans="1:2">
      <c r="A294">
        <v>293</v>
      </c>
      <c r="B294">
        <v>417</v>
      </c>
    </row>
    <row r="295" spans="1:2">
      <c r="A295">
        <v>294</v>
      </c>
      <c r="B295">
        <v>167</v>
      </c>
    </row>
    <row r="296" spans="1:2">
      <c r="A296">
        <v>295</v>
      </c>
      <c r="B296">
        <v>879</v>
      </c>
    </row>
    <row r="297" spans="1:2">
      <c r="A297">
        <v>296</v>
      </c>
      <c r="B297">
        <v>168</v>
      </c>
    </row>
    <row r="298" spans="1:2">
      <c r="A298">
        <v>297</v>
      </c>
      <c r="B298">
        <v>759</v>
      </c>
    </row>
    <row r="299" spans="1:2">
      <c r="A299">
        <v>298</v>
      </c>
      <c r="B299">
        <v>137</v>
      </c>
    </row>
    <row r="300" spans="1:2">
      <c r="A300">
        <v>299</v>
      </c>
      <c r="B300">
        <v>784</v>
      </c>
    </row>
    <row r="301" spans="1:2">
      <c r="A301">
        <v>300</v>
      </c>
      <c r="B301">
        <v>567</v>
      </c>
    </row>
    <row r="302" spans="1:2">
      <c r="A302">
        <v>301</v>
      </c>
      <c r="B302">
        <v>580</v>
      </c>
    </row>
    <row r="303" spans="1:2">
      <c r="A303">
        <v>302</v>
      </c>
      <c r="B303">
        <v>871</v>
      </c>
    </row>
    <row r="304" spans="1:2">
      <c r="A304">
        <v>303</v>
      </c>
      <c r="B304">
        <v>696</v>
      </c>
    </row>
    <row r="305" spans="1:2">
      <c r="A305">
        <v>304</v>
      </c>
      <c r="B305">
        <v>754</v>
      </c>
    </row>
    <row r="306" spans="1:2">
      <c r="A306">
        <v>305</v>
      </c>
      <c r="B306">
        <v>725</v>
      </c>
    </row>
    <row r="307" spans="1:2">
      <c r="A307">
        <v>306</v>
      </c>
      <c r="B307">
        <v>459</v>
      </c>
    </row>
    <row r="308" spans="1:2">
      <c r="A308">
        <v>307</v>
      </c>
      <c r="B308">
        <v>161</v>
      </c>
    </row>
    <row r="309" spans="1:2">
      <c r="A309">
        <v>308</v>
      </c>
      <c r="B309">
        <v>798</v>
      </c>
    </row>
    <row r="310" spans="1:2">
      <c r="A310">
        <v>309</v>
      </c>
      <c r="B310">
        <v>105</v>
      </c>
    </row>
    <row r="311" spans="1:2">
      <c r="A311">
        <v>310</v>
      </c>
      <c r="B311">
        <v>437</v>
      </c>
    </row>
    <row r="312" spans="1:2">
      <c r="A312">
        <v>311</v>
      </c>
      <c r="B312">
        <v>745</v>
      </c>
    </row>
    <row r="313" spans="1:2">
      <c r="A313">
        <v>312</v>
      </c>
      <c r="B313">
        <v>152</v>
      </c>
    </row>
    <row r="314" spans="1:2">
      <c r="A314">
        <v>313</v>
      </c>
      <c r="B314">
        <v>745</v>
      </c>
    </row>
    <row r="315" spans="1:2">
      <c r="A315">
        <v>314</v>
      </c>
      <c r="B315">
        <v>841</v>
      </c>
    </row>
    <row r="316" spans="1:2">
      <c r="A316">
        <v>315</v>
      </c>
      <c r="B316">
        <v>2</v>
      </c>
    </row>
    <row r="317" spans="1:2">
      <c r="A317">
        <v>316</v>
      </c>
      <c r="B317">
        <v>993</v>
      </c>
    </row>
    <row r="318" spans="1:2">
      <c r="A318">
        <v>317</v>
      </c>
      <c r="B318">
        <v>659</v>
      </c>
    </row>
    <row r="319" spans="1:2">
      <c r="A319">
        <v>318</v>
      </c>
      <c r="B319">
        <v>273</v>
      </c>
    </row>
    <row r="320" spans="1:2">
      <c r="A320">
        <v>319</v>
      </c>
      <c r="B320">
        <v>291</v>
      </c>
    </row>
    <row r="321" spans="1:2">
      <c r="A321">
        <v>320</v>
      </c>
      <c r="B321">
        <v>105</v>
      </c>
    </row>
    <row r="322" spans="1:2">
      <c r="A322">
        <v>321</v>
      </c>
      <c r="B322">
        <v>132</v>
      </c>
    </row>
    <row r="323" spans="1:2">
      <c r="A323">
        <v>322</v>
      </c>
      <c r="B323">
        <v>13</v>
      </c>
    </row>
    <row r="324" spans="1:2">
      <c r="A324">
        <v>323</v>
      </c>
      <c r="B324">
        <v>513</v>
      </c>
    </row>
    <row r="325" spans="1:2">
      <c r="A325">
        <v>324</v>
      </c>
      <c r="B325">
        <v>730</v>
      </c>
    </row>
    <row r="326" spans="1:2">
      <c r="A326">
        <v>325</v>
      </c>
      <c r="B326">
        <v>788</v>
      </c>
    </row>
    <row r="327" spans="1:2">
      <c r="A327">
        <v>326</v>
      </c>
      <c r="B327">
        <v>217</v>
      </c>
    </row>
    <row r="328" spans="1:2">
      <c r="A328">
        <v>327</v>
      </c>
      <c r="B328">
        <v>864</v>
      </c>
    </row>
    <row r="329" spans="1:2">
      <c r="A329">
        <v>328</v>
      </c>
      <c r="B329">
        <v>353</v>
      </c>
    </row>
    <row r="330" spans="1:2">
      <c r="A330">
        <v>329</v>
      </c>
      <c r="B330">
        <v>394</v>
      </c>
    </row>
    <row r="331" spans="1:2">
      <c r="A331">
        <v>330</v>
      </c>
      <c r="B331">
        <v>229</v>
      </c>
    </row>
    <row r="332" spans="1:2">
      <c r="A332">
        <v>331</v>
      </c>
      <c r="B332">
        <v>765</v>
      </c>
    </row>
    <row r="333" spans="1:2">
      <c r="A333">
        <v>332</v>
      </c>
      <c r="B333">
        <v>517</v>
      </c>
    </row>
    <row r="334" spans="1:2">
      <c r="A334">
        <v>333</v>
      </c>
      <c r="B334">
        <v>915</v>
      </c>
    </row>
    <row r="335" spans="1:2">
      <c r="A335">
        <v>334</v>
      </c>
      <c r="B335">
        <v>857</v>
      </c>
    </row>
    <row r="336" spans="1:2">
      <c r="A336">
        <v>335</v>
      </c>
      <c r="B336">
        <v>342</v>
      </c>
    </row>
    <row r="337" spans="1:2">
      <c r="A337">
        <v>336</v>
      </c>
      <c r="B337">
        <v>848</v>
      </c>
    </row>
    <row r="338" spans="1:2">
      <c r="A338">
        <v>337</v>
      </c>
      <c r="B338">
        <v>247</v>
      </c>
    </row>
    <row r="339" spans="1:2">
      <c r="A339">
        <v>338</v>
      </c>
      <c r="B339">
        <v>695</v>
      </c>
    </row>
    <row r="340" spans="1:2">
      <c r="A340">
        <v>339</v>
      </c>
      <c r="B340">
        <v>636</v>
      </c>
    </row>
    <row r="341" spans="1:2">
      <c r="A341">
        <v>340</v>
      </c>
      <c r="B341">
        <v>707</v>
      </c>
    </row>
    <row r="342" spans="1:2">
      <c r="A342">
        <v>341</v>
      </c>
      <c r="B342">
        <v>84</v>
      </c>
    </row>
    <row r="343" spans="1:2">
      <c r="A343">
        <v>342</v>
      </c>
      <c r="B343">
        <v>961</v>
      </c>
    </row>
    <row r="344" spans="1:2">
      <c r="A344">
        <v>343</v>
      </c>
      <c r="B344">
        <v>536</v>
      </c>
    </row>
    <row r="345" spans="1:2">
      <c r="A345">
        <v>344</v>
      </c>
      <c r="B345">
        <v>147</v>
      </c>
    </row>
    <row r="346" spans="1:2">
      <c r="A346">
        <v>345</v>
      </c>
      <c r="B346">
        <v>850</v>
      </c>
    </row>
    <row r="347" spans="1:2">
      <c r="A347">
        <v>346</v>
      </c>
      <c r="B347">
        <v>785</v>
      </c>
    </row>
    <row r="348" spans="1:2">
      <c r="A348">
        <v>347</v>
      </c>
      <c r="B348">
        <v>713</v>
      </c>
    </row>
    <row r="349" spans="1:2">
      <c r="A349">
        <v>348</v>
      </c>
      <c r="B349">
        <v>541</v>
      </c>
    </row>
    <row r="350" spans="1:2">
      <c r="A350">
        <v>349</v>
      </c>
      <c r="B350">
        <v>121</v>
      </c>
    </row>
    <row r="351" spans="1:2">
      <c r="A351">
        <v>350</v>
      </c>
      <c r="B351">
        <v>738</v>
      </c>
    </row>
    <row r="352" spans="1:2">
      <c r="A352">
        <v>351</v>
      </c>
      <c r="B352">
        <v>184</v>
      </c>
    </row>
    <row r="353" spans="1:2">
      <c r="A353">
        <v>352</v>
      </c>
      <c r="B353">
        <v>382</v>
      </c>
    </row>
    <row r="354" spans="1:2">
      <c r="A354">
        <v>353</v>
      </c>
      <c r="B354">
        <v>426</v>
      </c>
    </row>
    <row r="355" spans="1:2">
      <c r="A355">
        <v>354</v>
      </c>
      <c r="B355">
        <v>168</v>
      </c>
    </row>
    <row r="356" spans="1:2">
      <c r="A356">
        <v>355</v>
      </c>
      <c r="B356">
        <v>330</v>
      </c>
    </row>
    <row r="357" spans="1:2">
      <c r="A357">
        <v>356</v>
      </c>
      <c r="B357">
        <v>828</v>
      </c>
    </row>
    <row r="358" spans="1:2">
      <c r="A358">
        <v>357</v>
      </c>
      <c r="B358">
        <v>507</v>
      </c>
    </row>
    <row r="359" spans="1:2">
      <c r="A359">
        <v>358</v>
      </c>
      <c r="B359">
        <v>905</v>
      </c>
    </row>
    <row r="360" spans="1:2">
      <c r="A360">
        <v>359</v>
      </c>
      <c r="B360">
        <v>493</v>
      </c>
    </row>
    <row r="361" spans="1:2">
      <c r="A361">
        <v>360</v>
      </c>
      <c r="B361">
        <v>237</v>
      </c>
    </row>
    <row r="362" spans="1:2">
      <c r="A362">
        <v>361</v>
      </c>
      <c r="B362">
        <v>335</v>
      </c>
    </row>
    <row r="363" spans="1:2">
      <c r="A363">
        <v>362</v>
      </c>
      <c r="B363">
        <v>720</v>
      </c>
    </row>
    <row r="364" spans="1:2">
      <c r="A364">
        <v>363</v>
      </c>
      <c r="B364">
        <v>19</v>
      </c>
    </row>
    <row r="365" spans="1:2">
      <c r="A365">
        <v>364</v>
      </c>
      <c r="B365">
        <v>867</v>
      </c>
    </row>
    <row r="366" spans="1:2">
      <c r="A366">
        <v>365</v>
      </c>
      <c r="B366">
        <v>446</v>
      </c>
    </row>
    <row r="367" spans="1:2">
      <c r="A367">
        <v>366</v>
      </c>
      <c r="B367">
        <v>943</v>
      </c>
    </row>
    <row r="368" spans="1:2">
      <c r="A368">
        <v>367</v>
      </c>
      <c r="B368">
        <v>444</v>
      </c>
    </row>
    <row r="369" spans="1:2">
      <c r="A369">
        <v>368</v>
      </c>
      <c r="B369">
        <v>358</v>
      </c>
    </row>
    <row r="370" spans="1:2">
      <c r="A370">
        <v>369</v>
      </c>
      <c r="B370">
        <v>58</v>
      </c>
    </row>
    <row r="371" spans="1:2">
      <c r="A371">
        <v>370</v>
      </c>
      <c r="B371">
        <v>710</v>
      </c>
    </row>
    <row r="372" spans="1:2">
      <c r="A372">
        <v>371</v>
      </c>
      <c r="B372">
        <v>173</v>
      </c>
    </row>
    <row r="373" spans="1:2">
      <c r="A373">
        <v>372</v>
      </c>
      <c r="B373">
        <v>53</v>
      </c>
    </row>
    <row r="374" spans="1:2">
      <c r="A374">
        <v>373</v>
      </c>
      <c r="B374">
        <v>453</v>
      </c>
    </row>
    <row r="375" spans="1:2">
      <c r="A375">
        <v>374</v>
      </c>
      <c r="B375">
        <v>20</v>
      </c>
    </row>
    <row r="376" spans="1:2">
      <c r="A376">
        <v>375</v>
      </c>
      <c r="B376">
        <v>8</v>
      </c>
    </row>
    <row r="377" spans="1:2">
      <c r="A377">
        <v>376</v>
      </c>
      <c r="B377">
        <v>979</v>
      </c>
    </row>
    <row r="378" spans="1:2">
      <c r="A378">
        <v>377</v>
      </c>
      <c r="B378">
        <v>704</v>
      </c>
    </row>
    <row r="379" spans="1:2">
      <c r="A379">
        <v>378</v>
      </c>
      <c r="B379">
        <v>412</v>
      </c>
    </row>
    <row r="380" spans="1:2">
      <c r="A380">
        <v>379</v>
      </c>
      <c r="B380">
        <v>668</v>
      </c>
    </row>
    <row r="381" spans="1:2">
      <c r="A381">
        <v>380</v>
      </c>
      <c r="B381">
        <v>365</v>
      </c>
    </row>
    <row r="382" spans="1:2">
      <c r="A382">
        <v>381</v>
      </c>
      <c r="B382">
        <v>22</v>
      </c>
    </row>
    <row r="383" spans="1:2">
      <c r="A383">
        <v>382</v>
      </c>
      <c r="B383">
        <v>880</v>
      </c>
    </row>
    <row r="384" spans="1:2">
      <c r="A384">
        <v>383</v>
      </c>
      <c r="B384">
        <v>493</v>
      </c>
    </row>
    <row r="385" spans="1:2">
      <c r="A385">
        <v>384</v>
      </c>
      <c r="B385">
        <v>191</v>
      </c>
    </row>
    <row r="386" spans="1:2">
      <c r="A386">
        <v>385</v>
      </c>
      <c r="B386">
        <v>888</v>
      </c>
    </row>
    <row r="387" spans="1:2">
      <c r="A387">
        <v>386</v>
      </c>
      <c r="B387">
        <v>902</v>
      </c>
    </row>
    <row r="388" spans="1:2">
      <c r="A388">
        <v>387</v>
      </c>
      <c r="B388">
        <v>609</v>
      </c>
    </row>
    <row r="389" spans="1:2">
      <c r="A389">
        <v>388</v>
      </c>
      <c r="B389">
        <v>552</v>
      </c>
    </row>
    <row r="390" spans="1:2">
      <c r="A390">
        <v>389</v>
      </c>
      <c r="B390">
        <v>531</v>
      </c>
    </row>
    <row r="391" spans="1:2">
      <c r="A391">
        <v>390</v>
      </c>
      <c r="B391">
        <v>20</v>
      </c>
    </row>
    <row r="392" spans="1:2">
      <c r="A392">
        <v>391</v>
      </c>
      <c r="B392">
        <v>986</v>
      </c>
    </row>
    <row r="393" spans="1:2">
      <c r="A393">
        <v>392</v>
      </c>
      <c r="B393">
        <v>333</v>
      </c>
    </row>
    <row r="394" spans="1:2">
      <c r="A394">
        <v>393</v>
      </c>
      <c r="B394">
        <v>130</v>
      </c>
    </row>
    <row r="395" spans="1:2">
      <c r="A395">
        <v>394</v>
      </c>
      <c r="B395">
        <v>811</v>
      </c>
    </row>
    <row r="396" spans="1:2">
      <c r="A396">
        <v>395</v>
      </c>
      <c r="B396">
        <v>35</v>
      </c>
    </row>
    <row r="397" spans="1:2">
      <c r="A397">
        <v>396</v>
      </c>
      <c r="B397">
        <v>775</v>
      </c>
    </row>
    <row r="398" spans="1:2">
      <c r="A398">
        <v>397</v>
      </c>
      <c r="B398">
        <v>793</v>
      </c>
    </row>
    <row r="399" spans="1:2">
      <c r="A399">
        <v>398</v>
      </c>
      <c r="B399">
        <v>479</v>
      </c>
    </row>
    <row r="400" spans="1:2">
      <c r="A400">
        <v>399</v>
      </c>
      <c r="B400">
        <v>676</v>
      </c>
    </row>
    <row r="401" spans="1:2">
      <c r="A401">
        <v>400</v>
      </c>
      <c r="B401">
        <v>661</v>
      </c>
    </row>
    <row r="402" spans="1:2">
      <c r="A402">
        <v>401</v>
      </c>
      <c r="B402">
        <v>991</v>
      </c>
    </row>
    <row r="403" spans="1:2">
      <c r="A403">
        <v>402</v>
      </c>
      <c r="B403">
        <v>728</v>
      </c>
    </row>
    <row r="404" spans="1:2">
      <c r="A404">
        <v>403</v>
      </c>
      <c r="B404">
        <v>302</v>
      </c>
    </row>
    <row r="405" spans="1:2">
      <c r="A405">
        <v>404</v>
      </c>
      <c r="B405">
        <v>122</v>
      </c>
    </row>
    <row r="406" spans="1:2">
      <c r="A406">
        <v>405</v>
      </c>
      <c r="B406">
        <v>116</v>
      </c>
    </row>
    <row r="407" spans="1:2">
      <c r="A407">
        <v>406</v>
      </c>
      <c r="B407">
        <v>658</v>
      </c>
    </row>
    <row r="408" spans="1:2">
      <c r="A408">
        <v>407</v>
      </c>
      <c r="B408">
        <v>286</v>
      </c>
    </row>
    <row r="409" spans="1:2">
      <c r="A409">
        <v>408</v>
      </c>
      <c r="B409">
        <v>126</v>
      </c>
    </row>
    <row r="410" spans="1:2">
      <c r="A410">
        <v>409</v>
      </c>
      <c r="B410">
        <v>689</v>
      </c>
    </row>
    <row r="411" spans="1:2">
      <c r="A411">
        <v>410</v>
      </c>
      <c r="B411">
        <v>163</v>
      </c>
    </row>
    <row r="412" spans="1:2">
      <c r="A412">
        <v>411</v>
      </c>
      <c r="B412">
        <v>212</v>
      </c>
    </row>
    <row r="413" spans="1:2">
      <c r="A413">
        <v>412</v>
      </c>
      <c r="B413">
        <v>495</v>
      </c>
    </row>
    <row r="414" spans="1:2">
      <c r="A414">
        <v>413</v>
      </c>
      <c r="B414">
        <v>339</v>
      </c>
    </row>
    <row r="415" spans="1:2">
      <c r="A415">
        <v>414</v>
      </c>
      <c r="B415">
        <v>569</v>
      </c>
    </row>
    <row r="416" spans="1:2">
      <c r="A416">
        <v>415</v>
      </c>
      <c r="B416">
        <v>755</v>
      </c>
    </row>
    <row r="417" spans="1:2">
      <c r="A417">
        <v>416</v>
      </c>
      <c r="B417">
        <v>420</v>
      </c>
    </row>
    <row r="418" spans="1:2">
      <c r="A418">
        <v>417</v>
      </c>
      <c r="B418">
        <v>811</v>
      </c>
    </row>
    <row r="419" spans="1:2">
      <c r="A419">
        <v>418</v>
      </c>
      <c r="B419">
        <v>537</v>
      </c>
    </row>
    <row r="420" spans="1:2">
      <c r="A420">
        <v>419</v>
      </c>
      <c r="B420">
        <v>257</v>
      </c>
    </row>
    <row r="421" spans="1:2">
      <c r="A421">
        <v>420</v>
      </c>
      <c r="B421">
        <v>353</v>
      </c>
    </row>
    <row r="422" spans="1:2">
      <c r="A422">
        <v>421</v>
      </c>
      <c r="B422">
        <v>832</v>
      </c>
    </row>
    <row r="423" spans="1:2">
      <c r="A423">
        <v>422</v>
      </c>
      <c r="B423">
        <v>772</v>
      </c>
    </row>
    <row r="424" spans="1:2">
      <c r="A424">
        <v>423</v>
      </c>
      <c r="B424">
        <v>950</v>
      </c>
    </row>
    <row r="425" spans="1:2">
      <c r="A425">
        <v>424</v>
      </c>
      <c r="B425">
        <v>449</v>
      </c>
    </row>
    <row r="426" spans="1:2">
      <c r="A426">
        <v>425</v>
      </c>
      <c r="B426">
        <v>805</v>
      </c>
    </row>
    <row r="427" spans="1:2">
      <c r="A427">
        <v>426</v>
      </c>
      <c r="B427">
        <v>592</v>
      </c>
    </row>
    <row r="428" spans="1:2">
      <c r="A428">
        <v>427</v>
      </c>
      <c r="B428">
        <v>110</v>
      </c>
    </row>
    <row r="429" spans="1:2">
      <c r="A429">
        <v>428</v>
      </c>
      <c r="B429">
        <v>474</v>
      </c>
    </row>
    <row r="430" spans="1:2">
      <c r="A430">
        <v>429</v>
      </c>
      <c r="B430">
        <v>33</v>
      </c>
    </row>
    <row r="431" spans="1:2">
      <c r="A431">
        <v>430</v>
      </c>
      <c r="B431">
        <v>874</v>
      </c>
    </row>
    <row r="432" spans="1:2">
      <c r="A432">
        <v>431</v>
      </c>
      <c r="B432">
        <v>6</v>
      </c>
    </row>
    <row r="433" spans="1:2">
      <c r="A433">
        <v>432</v>
      </c>
      <c r="B433">
        <v>892</v>
      </c>
    </row>
    <row r="434" spans="1:2">
      <c r="A434">
        <v>433</v>
      </c>
      <c r="B434">
        <v>736</v>
      </c>
    </row>
    <row r="435" spans="1:2">
      <c r="A435">
        <v>434</v>
      </c>
      <c r="B435">
        <v>248</v>
      </c>
    </row>
    <row r="436" spans="1:2">
      <c r="A436">
        <v>435</v>
      </c>
      <c r="B436">
        <v>919</v>
      </c>
    </row>
    <row r="437" spans="1:2">
      <c r="A437">
        <v>436</v>
      </c>
      <c r="B437">
        <v>181</v>
      </c>
    </row>
    <row r="438" spans="1:2">
      <c r="A438">
        <v>437</v>
      </c>
      <c r="B438">
        <v>321</v>
      </c>
    </row>
    <row r="439" spans="1:2">
      <c r="A439">
        <v>438</v>
      </c>
      <c r="B439">
        <v>329</v>
      </c>
    </row>
    <row r="440" spans="1:2">
      <c r="A440">
        <v>439</v>
      </c>
      <c r="B440">
        <v>948</v>
      </c>
    </row>
    <row r="441" spans="1:2">
      <c r="A441">
        <v>440</v>
      </c>
      <c r="B441">
        <v>95</v>
      </c>
    </row>
    <row r="442" spans="1:2">
      <c r="A442">
        <v>441</v>
      </c>
      <c r="B442">
        <v>884</v>
      </c>
    </row>
    <row r="443" spans="1:2">
      <c r="A443">
        <v>442</v>
      </c>
      <c r="B443">
        <v>473</v>
      </c>
    </row>
    <row r="444" spans="1:2">
      <c r="A444">
        <v>443</v>
      </c>
      <c r="B444">
        <v>427</v>
      </c>
    </row>
    <row r="445" spans="1:2">
      <c r="A445">
        <v>444</v>
      </c>
      <c r="B445">
        <v>185</v>
      </c>
    </row>
    <row r="446" spans="1:2">
      <c r="A446">
        <v>445</v>
      </c>
      <c r="B446">
        <v>468</v>
      </c>
    </row>
    <row r="447" spans="1:2">
      <c r="A447">
        <v>446</v>
      </c>
      <c r="B447">
        <v>358</v>
      </c>
    </row>
    <row r="448" spans="1:2">
      <c r="A448">
        <v>447</v>
      </c>
      <c r="B448">
        <v>196</v>
      </c>
    </row>
    <row r="449" spans="1:2">
      <c r="A449">
        <v>448</v>
      </c>
      <c r="B449">
        <v>766</v>
      </c>
    </row>
    <row r="450" spans="1:2">
      <c r="A450">
        <v>449</v>
      </c>
      <c r="B450">
        <v>660</v>
      </c>
    </row>
    <row r="451" spans="1:2">
      <c r="A451">
        <v>450</v>
      </c>
      <c r="B451">
        <v>21</v>
      </c>
    </row>
    <row r="452" spans="1:2">
      <c r="A452">
        <v>451</v>
      </c>
      <c r="B452">
        <v>299</v>
      </c>
    </row>
    <row r="453" spans="1:2">
      <c r="A453">
        <v>452</v>
      </c>
      <c r="B453">
        <v>881</v>
      </c>
    </row>
    <row r="454" spans="1:2">
      <c r="A454">
        <v>453</v>
      </c>
      <c r="B454">
        <v>192</v>
      </c>
    </row>
    <row r="455" spans="1:2">
      <c r="A455">
        <v>454</v>
      </c>
      <c r="B455">
        <v>985</v>
      </c>
    </row>
    <row r="456" spans="1:2">
      <c r="A456">
        <v>455</v>
      </c>
      <c r="B456">
        <v>396</v>
      </c>
    </row>
    <row r="457" spans="1:2">
      <c r="A457">
        <v>456</v>
      </c>
      <c r="B457">
        <v>905</v>
      </c>
    </row>
    <row r="458" spans="1:2">
      <c r="A458">
        <v>457</v>
      </c>
      <c r="B458">
        <v>957</v>
      </c>
    </row>
    <row r="459" spans="1:2">
      <c r="A459">
        <v>458</v>
      </c>
      <c r="B459">
        <v>283</v>
      </c>
    </row>
    <row r="460" spans="1:2">
      <c r="A460">
        <v>459</v>
      </c>
      <c r="B460">
        <v>757</v>
      </c>
    </row>
    <row r="461" spans="1:2">
      <c r="A461">
        <v>460</v>
      </c>
      <c r="B461">
        <v>690</v>
      </c>
    </row>
    <row r="462" spans="1:2">
      <c r="A462">
        <v>461</v>
      </c>
      <c r="B462">
        <v>911</v>
      </c>
    </row>
    <row r="463" spans="1:2">
      <c r="A463">
        <v>462</v>
      </c>
      <c r="B463">
        <v>518</v>
      </c>
    </row>
    <row r="464" spans="1:2">
      <c r="A464">
        <v>463</v>
      </c>
      <c r="B464">
        <v>916</v>
      </c>
    </row>
    <row r="465" spans="1:2">
      <c r="A465">
        <v>464</v>
      </c>
      <c r="B465">
        <v>218</v>
      </c>
    </row>
    <row r="466" spans="1:2">
      <c r="A466">
        <v>465</v>
      </c>
      <c r="B466">
        <v>663</v>
      </c>
    </row>
    <row r="467" spans="1:2">
      <c r="A467">
        <v>466</v>
      </c>
      <c r="B467">
        <v>68</v>
      </c>
    </row>
    <row r="468" spans="1:2">
      <c r="A468">
        <v>467</v>
      </c>
      <c r="B468">
        <v>681</v>
      </c>
    </row>
    <row r="469" spans="1:2">
      <c r="A469">
        <v>468</v>
      </c>
      <c r="B469">
        <v>894</v>
      </c>
    </row>
    <row r="470" spans="1:2">
      <c r="A470">
        <v>469</v>
      </c>
      <c r="B470">
        <v>30</v>
      </c>
    </row>
    <row r="471" spans="1:2">
      <c r="A471">
        <v>470</v>
      </c>
      <c r="B471">
        <v>51</v>
      </c>
    </row>
    <row r="472" spans="1:2">
      <c r="A472">
        <v>471</v>
      </c>
      <c r="B472">
        <v>17</v>
      </c>
    </row>
    <row r="473" spans="1:2">
      <c r="A473">
        <v>472</v>
      </c>
      <c r="B473">
        <v>569</v>
      </c>
    </row>
    <row r="474" spans="1:2">
      <c r="A474">
        <v>473</v>
      </c>
      <c r="B474">
        <v>528</v>
      </c>
    </row>
    <row r="475" spans="1:2">
      <c r="A475">
        <v>474</v>
      </c>
      <c r="B475">
        <v>740</v>
      </c>
    </row>
    <row r="476" spans="1:2">
      <c r="A476">
        <v>475</v>
      </c>
      <c r="B476">
        <v>49</v>
      </c>
    </row>
    <row r="477" spans="1:2">
      <c r="A477">
        <v>476</v>
      </c>
      <c r="B477">
        <v>549</v>
      </c>
    </row>
    <row r="478" spans="1:2">
      <c r="A478">
        <v>477</v>
      </c>
      <c r="B478">
        <v>395</v>
      </c>
    </row>
    <row r="479" spans="1:2">
      <c r="A479">
        <v>478</v>
      </c>
      <c r="B479">
        <v>273</v>
      </c>
    </row>
    <row r="480" spans="1:2">
      <c r="A480">
        <v>479</v>
      </c>
      <c r="B480">
        <v>861</v>
      </c>
    </row>
    <row r="481" spans="1:2">
      <c r="A481">
        <v>480</v>
      </c>
      <c r="B481">
        <v>127</v>
      </c>
    </row>
    <row r="482" spans="1:2">
      <c r="A482">
        <v>481</v>
      </c>
      <c r="B482">
        <v>763</v>
      </c>
    </row>
    <row r="483" spans="1:2">
      <c r="A483">
        <v>482</v>
      </c>
      <c r="B483">
        <v>985</v>
      </c>
    </row>
    <row r="484" spans="1:2">
      <c r="A484">
        <v>483</v>
      </c>
      <c r="B484">
        <v>297</v>
      </c>
    </row>
    <row r="485" spans="1:2">
      <c r="A485">
        <v>484</v>
      </c>
      <c r="B485">
        <v>379</v>
      </c>
    </row>
    <row r="486" spans="1:2">
      <c r="A486">
        <v>485</v>
      </c>
      <c r="B486">
        <v>335</v>
      </c>
    </row>
    <row r="487" spans="1:2">
      <c r="A487">
        <v>486</v>
      </c>
      <c r="B487">
        <v>257</v>
      </c>
    </row>
    <row r="488" spans="1:2">
      <c r="A488">
        <v>487</v>
      </c>
      <c r="B488">
        <v>252</v>
      </c>
    </row>
    <row r="489" spans="1:2">
      <c r="A489">
        <v>488</v>
      </c>
      <c r="B489">
        <v>429</v>
      </c>
    </row>
    <row r="490" spans="1:2">
      <c r="A490">
        <v>489</v>
      </c>
      <c r="B490">
        <v>20</v>
      </c>
    </row>
    <row r="491" spans="1:2">
      <c r="A491">
        <v>490</v>
      </c>
      <c r="B491">
        <v>297</v>
      </c>
    </row>
    <row r="492" spans="1:2">
      <c r="A492">
        <v>491</v>
      </c>
      <c r="B492">
        <v>71</v>
      </c>
    </row>
    <row r="493" spans="1:2">
      <c r="A493">
        <v>492</v>
      </c>
      <c r="B493">
        <v>466</v>
      </c>
    </row>
    <row r="494" spans="1:2">
      <c r="A494">
        <v>493</v>
      </c>
      <c r="B494">
        <v>670</v>
      </c>
    </row>
    <row r="495" spans="1:2">
      <c r="A495">
        <v>494</v>
      </c>
      <c r="B495">
        <v>729</v>
      </c>
    </row>
    <row r="496" spans="1:2">
      <c r="A496">
        <v>495</v>
      </c>
      <c r="B496">
        <v>209</v>
      </c>
    </row>
    <row r="497" spans="1:2">
      <c r="A497">
        <v>496</v>
      </c>
      <c r="B497">
        <v>133</v>
      </c>
    </row>
    <row r="498" spans="1:2">
      <c r="A498">
        <v>497</v>
      </c>
      <c r="B498">
        <v>253</v>
      </c>
    </row>
    <row r="499" spans="1:2">
      <c r="A499">
        <v>498</v>
      </c>
      <c r="B499">
        <v>469</v>
      </c>
    </row>
    <row r="500" spans="1:2">
      <c r="A500">
        <v>499</v>
      </c>
      <c r="B500">
        <v>803</v>
      </c>
    </row>
    <row r="501" spans="1:2">
      <c r="A501">
        <v>500</v>
      </c>
      <c r="B501">
        <v>645</v>
      </c>
    </row>
    <row r="502" spans="1:2">
      <c r="A502">
        <v>501</v>
      </c>
      <c r="B502">
        <v>664</v>
      </c>
    </row>
    <row r="503" spans="1:2">
      <c r="A503">
        <v>502</v>
      </c>
      <c r="B503">
        <v>399</v>
      </c>
    </row>
    <row r="504" spans="1:2">
      <c r="A504">
        <v>503</v>
      </c>
      <c r="B504">
        <v>491</v>
      </c>
    </row>
    <row r="505" spans="1:2">
      <c r="A505">
        <v>504</v>
      </c>
      <c r="B505">
        <v>168</v>
      </c>
    </row>
    <row r="506" spans="1:2">
      <c r="A506">
        <v>505</v>
      </c>
      <c r="B506">
        <v>679</v>
      </c>
    </row>
    <row r="507" spans="1:2">
      <c r="A507">
        <v>506</v>
      </c>
      <c r="B507">
        <v>610</v>
      </c>
    </row>
    <row r="508" spans="1:2">
      <c r="A508">
        <v>507</v>
      </c>
      <c r="B508">
        <v>667</v>
      </c>
    </row>
    <row r="509" spans="1:2">
      <c r="A509">
        <v>508</v>
      </c>
      <c r="B509">
        <v>978</v>
      </c>
    </row>
    <row r="510" spans="1:2">
      <c r="A510">
        <v>509</v>
      </c>
      <c r="B510">
        <v>748</v>
      </c>
    </row>
    <row r="511" spans="1:2">
      <c r="A511">
        <v>510</v>
      </c>
      <c r="B511">
        <v>664</v>
      </c>
    </row>
    <row r="512" spans="1:2">
      <c r="A512">
        <v>511</v>
      </c>
      <c r="B512">
        <v>451</v>
      </c>
    </row>
    <row r="513" spans="1:2">
      <c r="A513">
        <v>512</v>
      </c>
      <c r="B513">
        <v>272</v>
      </c>
    </row>
    <row r="514" spans="1:2">
      <c r="A514">
        <v>513</v>
      </c>
      <c r="B514">
        <v>531</v>
      </c>
    </row>
    <row r="515" spans="1:2">
      <c r="A515">
        <v>514</v>
      </c>
      <c r="B515">
        <v>585</v>
      </c>
    </row>
    <row r="516" spans="1:2">
      <c r="A516">
        <v>515</v>
      </c>
      <c r="B516">
        <v>330</v>
      </c>
    </row>
    <row r="517" spans="1:2">
      <c r="A517">
        <v>516</v>
      </c>
      <c r="B517">
        <v>191</v>
      </c>
    </row>
    <row r="518" spans="1:2">
      <c r="A518">
        <v>517</v>
      </c>
      <c r="B518">
        <v>669</v>
      </c>
    </row>
    <row r="519" spans="1:2">
      <c r="A519">
        <v>518</v>
      </c>
      <c r="B519">
        <v>845</v>
      </c>
    </row>
    <row r="520" spans="1:2">
      <c r="A520">
        <v>519</v>
      </c>
      <c r="B520">
        <v>483</v>
      </c>
    </row>
    <row r="521" spans="1:2">
      <c r="A521">
        <v>520</v>
      </c>
      <c r="B521">
        <v>531</v>
      </c>
    </row>
    <row r="522" spans="1:2">
      <c r="A522">
        <v>521</v>
      </c>
      <c r="B522">
        <v>798</v>
      </c>
    </row>
    <row r="523" spans="1:2">
      <c r="A523">
        <v>522</v>
      </c>
      <c r="B523">
        <v>967</v>
      </c>
    </row>
    <row r="524" spans="1:2">
      <c r="A524">
        <v>523</v>
      </c>
      <c r="B524">
        <v>926</v>
      </c>
    </row>
    <row r="525" spans="1:2">
      <c r="A525">
        <v>524</v>
      </c>
      <c r="B525">
        <v>901</v>
      </c>
    </row>
    <row r="526" spans="1:2">
      <c r="A526">
        <v>525</v>
      </c>
      <c r="B526">
        <v>950</v>
      </c>
    </row>
    <row r="527" spans="1:2">
      <c r="A527">
        <v>526</v>
      </c>
      <c r="B527">
        <v>246</v>
      </c>
    </row>
    <row r="528" spans="1:2">
      <c r="A528">
        <v>527</v>
      </c>
      <c r="B528">
        <v>494</v>
      </c>
    </row>
    <row r="529" spans="1:2">
      <c r="A529">
        <v>528</v>
      </c>
      <c r="B529">
        <v>998</v>
      </c>
    </row>
    <row r="530" spans="1:2">
      <c r="A530">
        <v>529</v>
      </c>
      <c r="B530">
        <v>92</v>
      </c>
    </row>
    <row r="531" spans="1:2">
      <c r="A531">
        <v>530</v>
      </c>
      <c r="B531">
        <v>730</v>
      </c>
    </row>
    <row r="532" spans="1:2">
      <c r="A532">
        <v>531</v>
      </c>
      <c r="B532">
        <v>73</v>
      </c>
    </row>
    <row r="533" spans="1:2">
      <c r="A533">
        <v>532</v>
      </c>
      <c r="B533">
        <v>498</v>
      </c>
    </row>
    <row r="534" spans="1:2">
      <c r="A534">
        <v>533</v>
      </c>
      <c r="B534">
        <v>409</v>
      </c>
    </row>
    <row r="535" spans="1:2">
      <c r="A535">
        <v>534</v>
      </c>
      <c r="B535">
        <v>1</v>
      </c>
    </row>
    <row r="536" spans="1:2">
      <c r="A536">
        <v>535</v>
      </c>
      <c r="B536">
        <v>1000</v>
      </c>
    </row>
    <row r="537" spans="1:2">
      <c r="A537">
        <v>536</v>
      </c>
      <c r="B537">
        <v>538</v>
      </c>
    </row>
    <row r="538" spans="1:2">
      <c r="A538">
        <v>537</v>
      </c>
      <c r="B538">
        <v>302</v>
      </c>
    </row>
    <row r="539" spans="1:2">
      <c r="A539">
        <v>538</v>
      </c>
      <c r="B539">
        <v>825</v>
      </c>
    </row>
    <row r="540" spans="1:2">
      <c r="A540">
        <v>539</v>
      </c>
      <c r="B540">
        <v>863</v>
      </c>
    </row>
    <row r="541" spans="1:2">
      <c r="A541">
        <v>540</v>
      </c>
      <c r="B541">
        <v>169</v>
      </c>
    </row>
    <row r="542" spans="1:2">
      <c r="A542">
        <v>541</v>
      </c>
      <c r="B542">
        <v>441</v>
      </c>
    </row>
    <row r="543" spans="1:2">
      <c r="A543">
        <v>542</v>
      </c>
      <c r="B543">
        <v>759</v>
      </c>
    </row>
    <row r="544" spans="1:2">
      <c r="A544">
        <v>543</v>
      </c>
      <c r="B544">
        <v>439</v>
      </c>
    </row>
    <row r="545" spans="1:2">
      <c r="A545">
        <v>544</v>
      </c>
      <c r="B545">
        <v>819</v>
      </c>
    </row>
    <row r="546" spans="1:2">
      <c r="A546">
        <v>545</v>
      </c>
      <c r="B546">
        <v>475</v>
      </c>
    </row>
    <row r="547" spans="1:2">
      <c r="A547">
        <v>546</v>
      </c>
      <c r="B547">
        <v>987</v>
      </c>
    </row>
    <row r="548" spans="1:2">
      <c r="A548">
        <v>547</v>
      </c>
      <c r="B548">
        <v>110</v>
      </c>
    </row>
    <row r="549" spans="1:2">
      <c r="A549">
        <v>548</v>
      </c>
      <c r="B549">
        <v>926</v>
      </c>
    </row>
    <row r="550" spans="1:2">
      <c r="A550">
        <v>549</v>
      </c>
      <c r="B550">
        <v>289</v>
      </c>
    </row>
    <row r="551" spans="1:2">
      <c r="A551">
        <v>550</v>
      </c>
      <c r="B551">
        <v>104</v>
      </c>
    </row>
    <row r="552" spans="1:2">
      <c r="A552">
        <v>551</v>
      </c>
      <c r="B552">
        <v>206</v>
      </c>
    </row>
    <row r="553" spans="1:2">
      <c r="A553">
        <v>552</v>
      </c>
      <c r="B553">
        <v>584</v>
      </c>
    </row>
    <row r="554" spans="1:2">
      <c r="A554">
        <v>553</v>
      </c>
      <c r="B554">
        <v>306</v>
      </c>
    </row>
    <row r="555" spans="1:2">
      <c r="A555">
        <v>554</v>
      </c>
      <c r="B555">
        <v>195</v>
      </c>
    </row>
    <row r="556" spans="1:2">
      <c r="A556">
        <v>555</v>
      </c>
      <c r="B556">
        <v>497</v>
      </c>
    </row>
    <row r="557" spans="1:2">
      <c r="A557">
        <v>556</v>
      </c>
      <c r="B557">
        <v>620</v>
      </c>
    </row>
    <row r="558" spans="1:2">
      <c r="A558">
        <v>557</v>
      </c>
      <c r="B558">
        <v>4</v>
      </c>
    </row>
    <row r="559" spans="1:2">
      <c r="A559">
        <v>558</v>
      </c>
      <c r="B559">
        <v>335</v>
      </c>
    </row>
    <row r="560" spans="1:2">
      <c r="A560">
        <v>559</v>
      </c>
      <c r="B560">
        <v>896</v>
      </c>
    </row>
    <row r="561" spans="1:2">
      <c r="A561">
        <v>560</v>
      </c>
      <c r="B561">
        <v>158</v>
      </c>
    </row>
    <row r="562" spans="1:2">
      <c r="A562">
        <v>561</v>
      </c>
      <c r="B562">
        <v>819</v>
      </c>
    </row>
    <row r="563" spans="1:2">
      <c r="A563">
        <v>562</v>
      </c>
      <c r="B563">
        <v>813</v>
      </c>
    </row>
    <row r="564" spans="1:2">
      <c r="A564">
        <v>563</v>
      </c>
      <c r="B564">
        <v>838</v>
      </c>
    </row>
    <row r="565" spans="1:2">
      <c r="A565">
        <v>564</v>
      </c>
      <c r="B565">
        <v>774</v>
      </c>
    </row>
    <row r="566" spans="1:2">
      <c r="A566">
        <v>565</v>
      </c>
      <c r="B566">
        <v>817</v>
      </c>
    </row>
    <row r="567" spans="1:2">
      <c r="A567">
        <v>566</v>
      </c>
      <c r="B567">
        <v>873</v>
      </c>
    </row>
    <row r="568" spans="1:2">
      <c r="A568">
        <v>567</v>
      </c>
      <c r="B568">
        <v>278</v>
      </c>
    </row>
    <row r="569" spans="1:2">
      <c r="A569">
        <v>568</v>
      </c>
      <c r="B569">
        <v>53</v>
      </c>
    </row>
    <row r="570" spans="1:2">
      <c r="A570">
        <v>569</v>
      </c>
      <c r="B570">
        <v>60</v>
      </c>
    </row>
    <row r="571" spans="1:2">
      <c r="A571">
        <v>570</v>
      </c>
      <c r="B571">
        <v>472</v>
      </c>
    </row>
    <row r="572" spans="1:2">
      <c r="A572">
        <v>571</v>
      </c>
      <c r="B572">
        <v>871</v>
      </c>
    </row>
    <row r="573" spans="1:2">
      <c r="A573">
        <v>572</v>
      </c>
      <c r="B573">
        <v>795</v>
      </c>
    </row>
    <row r="574" spans="1:2">
      <c r="A574">
        <v>573</v>
      </c>
      <c r="B574">
        <v>307</v>
      </c>
    </row>
    <row r="575" spans="1:2">
      <c r="A575">
        <v>574</v>
      </c>
      <c r="B575">
        <v>303</v>
      </c>
    </row>
    <row r="576" spans="1:2">
      <c r="A576">
        <v>575</v>
      </c>
      <c r="B576">
        <v>619</v>
      </c>
    </row>
    <row r="577" spans="1:2">
      <c r="A577">
        <v>576</v>
      </c>
      <c r="B577">
        <v>569</v>
      </c>
    </row>
    <row r="578" spans="1:2">
      <c r="A578">
        <v>577</v>
      </c>
      <c r="B578">
        <v>459</v>
      </c>
    </row>
    <row r="579" spans="1:2">
      <c r="A579">
        <v>578</v>
      </c>
      <c r="B579">
        <v>725</v>
      </c>
    </row>
    <row r="580" spans="1:2">
      <c r="A580">
        <v>579</v>
      </c>
      <c r="B580">
        <v>260</v>
      </c>
    </row>
    <row r="581" spans="1:2">
      <c r="A581">
        <v>580</v>
      </c>
      <c r="B581">
        <v>604</v>
      </c>
    </row>
    <row r="582" spans="1:2">
      <c r="A582">
        <v>581</v>
      </c>
      <c r="B582">
        <v>834</v>
      </c>
    </row>
    <row r="583" spans="1:2">
      <c r="A583">
        <v>582</v>
      </c>
      <c r="B583">
        <v>786</v>
      </c>
    </row>
    <row r="584" spans="1:2">
      <c r="A584">
        <v>583</v>
      </c>
      <c r="B584">
        <v>654</v>
      </c>
    </row>
    <row r="585" spans="1:2">
      <c r="A585">
        <v>584</v>
      </c>
      <c r="B585">
        <v>905</v>
      </c>
    </row>
    <row r="586" spans="1:2">
      <c r="A586">
        <v>585</v>
      </c>
      <c r="B586">
        <v>409</v>
      </c>
    </row>
    <row r="587" spans="1:2">
      <c r="A587">
        <v>586</v>
      </c>
      <c r="B587">
        <v>41</v>
      </c>
    </row>
    <row r="588" spans="1:2">
      <c r="A588">
        <v>587</v>
      </c>
      <c r="B588">
        <v>66</v>
      </c>
    </row>
    <row r="589" spans="1:2">
      <c r="A589">
        <v>588</v>
      </c>
      <c r="B589">
        <v>578</v>
      </c>
    </row>
    <row r="590" spans="1:2">
      <c r="A590">
        <v>589</v>
      </c>
      <c r="B590">
        <v>943</v>
      </c>
    </row>
    <row r="591" spans="1:2">
      <c r="A591">
        <v>590</v>
      </c>
      <c r="B591">
        <v>816</v>
      </c>
    </row>
    <row r="592" spans="1:2">
      <c r="A592">
        <v>591</v>
      </c>
      <c r="B592">
        <v>482</v>
      </c>
    </row>
    <row r="593" spans="1:2">
      <c r="A593">
        <v>592</v>
      </c>
      <c r="B593">
        <v>652</v>
      </c>
    </row>
    <row r="594" spans="1:2">
      <c r="A594">
        <v>593</v>
      </c>
      <c r="B594">
        <v>12</v>
      </c>
    </row>
    <row r="595" spans="1:2">
      <c r="A595">
        <v>594</v>
      </c>
      <c r="B595">
        <v>793</v>
      </c>
    </row>
    <row r="596" spans="1:2">
      <c r="A596">
        <v>595</v>
      </c>
      <c r="B596">
        <v>788</v>
      </c>
    </row>
    <row r="597" spans="1:2">
      <c r="A597">
        <v>596</v>
      </c>
      <c r="B597">
        <v>959</v>
      </c>
    </row>
    <row r="598" spans="1:2">
      <c r="A598">
        <v>597</v>
      </c>
      <c r="B598">
        <v>542</v>
      </c>
    </row>
    <row r="599" spans="1:2">
      <c r="A599">
        <v>598</v>
      </c>
      <c r="B599">
        <v>451</v>
      </c>
    </row>
    <row r="600" spans="1:2">
      <c r="A600">
        <v>599</v>
      </c>
      <c r="B600">
        <v>488</v>
      </c>
    </row>
    <row r="601" spans="1:2">
      <c r="A601">
        <v>600</v>
      </c>
      <c r="B601">
        <v>241</v>
      </c>
    </row>
    <row r="602" spans="1:2">
      <c r="A602">
        <v>601</v>
      </c>
      <c r="B602">
        <v>199</v>
      </c>
    </row>
    <row r="603" spans="1:2">
      <c r="A603">
        <v>602</v>
      </c>
      <c r="B603">
        <v>222</v>
      </c>
    </row>
    <row r="604" spans="1:2">
      <c r="A604">
        <v>603</v>
      </c>
      <c r="B604">
        <v>280</v>
      </c>
    </row>
    <row r="605" spans="1:2">
      <c r="A605">
        <v>604</v>
      </c>
      <c r="B605">
        <v>859</v>
      </c>
    </row>
    <row r="606" spans="1:2">
      <c r="A606">
        <v>605</v>
      </c>
      <c r="B606">
        <v>11</v>
      </c>
    </row>
    <row r="607" spans="1:2">
      <c r="A607">
        <v>606</v>
      </c>
      <c r="B607">
        <v>475</v>
      </c>
    </row>
    <row r="608" spans="1:2">
      <c r="A608">
        <v>607</v>
      </c>
      <c r="B608">
        <v>592</v>
      </c>
    </row>
    <row r="609" spans="1:2">
      <c r="A609">
        <v>608</v>
      </c>
      <c r="B609">
        <v>517</v>
      </c>
    </row>
    <row r="610" spans="1:2">
      <c r="A610">
        <v>609</v>
      </c>
      <c r="B610">
        <v>765</v>
      </c>
    </row>
    <row r="611" spans="1:2">
      <c r="A611">
        <v>610</v>
      </c>
      <c r="B611">
        <v>414</v>
      </c>
    </row>
    <row r="612" spans="1:2">
      <c r="A612">
        <v>611</v>
      </c>
      <c r="B612">
        <v>108</v>
      </c>
    </row>
    <row r="613" spans="1:2">
      <c r="A613">
        <v>612</v>
      </c>
      <c r="B613">
        <v>813</v>
      </c>
    </row>
    <row r="614" spans="1:2">
      <c r="A614">
        <v>613</v>
      </c>
      <c r="B614">
        <v>590</v>
      </c>
    </row>
    <row r="615" spans="1:2">
      <c r="A615">
        <v>614</v>
      </c>
      <c r="B615">
        <v>295</v>
      </c>
    </row>
    <row r="616" spans="1:2">
      <c r="A616">
        <v>615</v>
      </c>
      <c r="B616">
        <v>121</v>
      </c>
    </row>
    <row r="617" spans="1:2">
      <c r="A617">
        <v>616</v>
      </c>
      <c r="B617">
        <v>281</v>
      </c>
    </row>
    <row r="618" spans="1:2">
      <c r="A618">
        <v>617</v>
      </c>
      <c r="B618">
        <v>415</v>
      </c>
    </row>
    <row r="619" spans="1:2">
      <c r="A619">
        <v>618</v>
      </c>
      <c r="B619">
        <v>26</v>
      </c>
    </row>
    <row r="620" spans="1:2">
      <c r="A620">
        <v>619</v>
      </c>
      <c r="B620">
        <v>51</v>
      </c>
    </row>
    <row r="621" spans="1:2">
      <c r="A621">
        <v>620</v>
      </c>
      <c r="B621">
        <v>489</v>
      </c>
    </row>
    <row r="622" spans="1:2">
      <c r="A622">
        <v>621</v>
      </c>
      <c r="B622">
        <v>843</v>
      </c>
    </row>
    <row r="623" spans="1:2">
      <c r="A623">
        <v>622</v>
      </c>
      <c r="B623">
        <v>100</v>
      </c>
    </row>
    <row r="624" spans="1:2">
      <c r="A624">
        <v>623</v>
      </c>
      <c r="B624">
        <v>940</v>
      </c>
    </row>
    <row r="625" spans="1:2">
      <c r="A625">
        <v>624</v>
      </c>
      <c r="B625">
        <v>46</v>
      </c>
    </row>
    <row r="626" spans="1:2">
      <c r="A626">
        <v>625</v>
      </c>
      <c r="B626">
        <v>680</v>
      </c>
    </row>
    <row r="627" spans="1:2">
      <c r="A627">
        <v>626</v>
      </c>
      <c r="B627">
        <v>782</v>
      </c>
    </row>
    <row r="628" spans="1:2">
      <c r="A628">
        <v>627</v>
      </c>
      <c r="B628">
        <v>64</v>
      </c>
    </row>
    <row r="629" spans="1:2">
      <c r="A629">
        <v>628</v>
      </c>
      <c r="B629">
        <v>114</v>
      </c>
    </row>
    <row r="630" spans="1:2">
      <c r="A630">
        <v>629</v>
      </c>
      <c r="B630">
        <v>761</v>
      </c>
    </row>
    <row r="631" spans="1:2">
      <c r="A631">
        <v>630</v>
      </c>
      <c r="B631">
        <v>660</v>
      </c>
    </row>
    <row r="632" spans="1:2">
      <c r="A632">
        <v>631</v>
      </c>
      <c r="B632">
        <v>236</v>
      </c>
    </row>
    <row r="633" spans="1:2">
      <c r="A633">
        <v>632</v>
      </c>
      <c r="B633">
        <v>899</v>
      </c>
    </row>
    <row r="634" spans="1:2">
      <c r="A634">
        <v>633</v>
      </c>
      <c r="B634">
        <v>950</v>
      </c>
    </row>
    <row r="635" spans="1:2">
      <c r="A635">
        <v>634</v>
      </c>
      <c r="B635">
        <v>33</v>
      </c>
    </row>
    <row r="636" spans="1:2">
      <c r="A636">
        <v>635</v>
      </c>
      <c r="B636">
        <v>63</v>
      </c>
    </row>
    <row r="637" spans="1:2">
      <c r="A637">
        <v>636</v>
      </c>
      <c r="B637">
        <v>600</v>
      </c>
    </row>
    <row r="638" spans="1:2">
      <c r="A638">
        <v>637</v>
      </c>
      <c r="B638">
        <v>944</v>
      </c>
    </row>
    <row r="639" spans="1:2">
      <c r="A639">
        <v>638</v>
      </c>
      <c r="B639">
        <v>863</v>
      </c>
    </row>
    <row r="640" spans="1:2">
      <c r="A640">
        <v>639</v>
      </c>
      <c r="B640">
        <v>205</v>
      </c>
    </row>
    <row r="641" spans="1:2">
      <c r="A641">
        <v>640</v>
      </c>
      <c r="B641">
        <v>228</v>
      </c>
    </row>
    <row r="642" spans="1:2">
      <c r="A642">
        <v>641</v>
      </c>
      <c r="B642">
        <v>667</v>
      </c>
    </row>
    <row r="643" spans="1:2">
      <c r="A643">
        <v>642</v>
      </c>
      <c r="B643">
        <v>591</v>
      </c>
    </row>
    <row r="644" spans="1:2">
      <c r="A644">
        <v>643</v>
      </c>
      <c r="B644">
        <v>373</v>
      </c>
    </row>
    <row r="645" spans="1:2">
      <c r="A645">
        <v>644</v>
      </c>
      <c r="B645">
        <v>963</v>
      </c>
    </row>
    <row r="646" spans="1:2">
      <c r="A646">
        <v>645</v>
      </c>
      <c r="B646">
        <v>354</v>
      </c>
    </row>
    <row r="647" spans="1:2">
      <c r="A647">
        <v>646</v>
      </c>
      <c r="B647">
        <v>291</v>
      </c>
    </row>
    <row r="648" spans="1:2">
      <c r="A648">
        <v>647</v>
      </c>
      <c r="B648">
        <v>523</v>
      </c>
    </row>
    <row r="649" spans="1:2">
      <c r="A649">
        <v>648</v>
      </c>
      <c r="B649">
        <v>451</v>
      </c>
    </row>
    <row r="650" spans="1:2">
      <c r="A650">
        <v>649</v>
      </c>
      <c r="B650">
        <v>202</v>
      </c>
    </row>
    <row r="651" spans="1:2">
      <c r="A651">
        <v>650</v>
      </c>
      <c r="B651">
        <v>343</v>
      </c>
    </row>
    <row r="652" spans="1:2">
      <c r="A652">
        <v>651</v>
      </c>
      <c r="B652">
        <v>339</v>
      </c>
    </row>
    <row r="653" spans="1:2">
      <c r="A653">
        <v>652</v>
      </c>
      <c r="B653">
        <v>481</v>
      </c>
    </row>
    <row r="654" spans="1:2">
      <c r="A654">
        <v>653</v>
      </c>
      <c r="B654">
        <v>546</v>
      </c>
    </row>
    <row r="655" spans="1:2">
      <c r="A655">
        <v>654</v>
      </c>
      <c r="B655">
        <v>715</v>
      </c>
    </row>
    <row r="656" spans="1:2">
      <c r="A656">
        <v>655</v>
      </c>
      <c r="B656">
        <v>706</v>
      </c>
    </row>
    <row r="657" spans="1:2">
      <c r="A657">
        <v>656</v>
      </c>
      <c r="B657">
        <v>36</v>
      </c>
    </row>
    <row r="658" spans="1:2">
      <c r="A658">
        <v>657</v>
      </c>
      <c r="B658">
        <v>430</v>
      </c>
    </row>
    <row r="659" spans="1:2">
      <c r="A659">
        <v>658</v>
      </c>
      <c r="B659">
        <v>416</v>
      </c>
    </row>
    <row r="660" spans="1:2">
      <c r="A660">
        <v>659</v>
      </c>
      <c r="B660">
        <v>607</v>
      </c>
    </row>
    <row r="661" spans="1:2">
      <c r="A661">
        <v>660</v>
      </c>
      <c r="B661">
        <v>928</v>
      </c>
    </row>
    <row r="662" spans="1:2">
      <c r="A662">
        <v>661</v>
      </c>
      <c r="B662">
        <v>29</v>
      </c>
    </row>
    <row r="663" spans="1:2">
      <c r="A663">
        <v>662</v>
      </c>
      <c r="B663">
        <v>909</v>
      </c>
    </row>
    <row r="664" spans="1:2">
      <c r="A664">
        <v>663</v>
      </c>
      <c r="B664">
        <v>112</v>
      </c>
    </row>
    <row r="665" spans="1:2">
      <c r="A665">
        <v>664</v>
      </c>
      <c r="B665">
        <v>759</v>
      </c>
    </row>
    <row r="666" spans="1:2">
      <c r="A666">
        <v>665</v>
      </c>
      <c r="B666">
        <v>928</v>
      </c>
    </row>
    <row r="667" spans="1:2">
      <c r="A667">
        <v>666</v>
      </c>
      <c r="B667">
        <v>227</v>
      </c>
    </row>
    <row r="668" spans="1:2">
      <c r="A668">
        <v>667</v>
      </c>
      <c r="B668">
        <v>282</v>
      </c>
    </row>
    <row r="669" spans="1:2">
      <c r="A669">
        <v>668</v>
      </c>
      <c r="B669">
        <v>847</v>
      </c>
    </row>
    <row r="670" spans="1:2">
      <c r="A670">
        <v>669</v>
      </c>
      <c r="B670">
        <v>542</v>
      </c>
    </row>
    <row r="671" spans="1:2">
      <c r="A671">
        <v>670</v>
      </c>
      <c r="B671">
        <v>543</v>
      </c>
    </row>
    <row r="672" spans="1:2">
      <c r="A672">
        <v>671</v>
      </c>
      <c r="B672">
        <v>986</v>
      </c>
    </row>
    <row r="673" spans="1:2">
      <c r="A673">
        <v>672</v>
      </c>
      <c r="B673">
        <v>671</v>
      </c>
    </row>
    <row r="674" spans="1:2">
      <c r="A674">
        <v>673</v>
      </c>
      <c r="B674">
        <v>307</v>
      </c>
    </row>
    <row r="675" spans="1:2">
      <c r="A675">
        <v>674</v>
      </c>
      <c r="B675">
        <v>855</v>
      </c>
    </row>
    <row r="676" spans="1:2">
      <c r="A676">
        <v>675</v>
      </c>
      <c r="B676">
        <v>962</v>
      </c>
    </row>
    <row r="677" spans="1:2">
      <c r="A677">
        <v>676</v>
      </c>
      <c r="B677">
        <v>256</v>
      </c>
    </row>
    <row r="678" spans="1:2">
      <c r="A678">
        <v>677</v>
      </c>
      <c r="B678">
        <v>259</v>
      </c>
    </row>
    <row r="679" spans="1:2">
      <c r="A679">
        <v>678</v>
      </c>
      <c r="B679">
        <v>814</v>
      </c>
    </row>
    <row r="680" spans="1:2">
      <c r="A680">
        <v>679</v>
      </c>
      <c r="B680">
        <v>87</v>
      </c>
    </row>
    <row r="681" spans="1:2">
      <c r="A681">
        <v>680</v>
      </c>
      <c r="B681">
        <v>275</v>
      </c>
    </row>
    <row r="682" spans="1:2">
      <c r="A682">
        <v>681</v>
      </c>
      <c r="B682">
        <v>862</v>
      </c>
    </row>
    <row r="683" spans="1:2">
      <c r="A683">
        <v>682</v>
      </c>
      <c r="B683">
        <v>568</v>
      </c>
    </row>
    <row r="684" spans="1:2">
      <c r="A684">
        <v>683</v>
      </c>
      <c r="B684">
        <v>569</v>
      </c>
    </row>
    <row r="685" spans="1:2">
      <c r="A685">
        <v>684</v>
      </c>
      <c r="B685">
        <v>644</v>
      </c>
    </row>
    <row r="686" spans="1:2">
      <c r="A686">
        <v>685</v>
      </c>
      <c r="B686">
        <v>260</v>
      </c>
    </row>
    <row r="687" spans="1:2">
      <c r="A687">
        <v>686</v>
      </c>
      <c r="B687">
        <v>137</v>
      </c>
    </row>
    <row r="688" spans="1:2">
      <c r="A688">
        <v>687</v>
      </c>
      <c r="B688">
        <v>96</v>
      </c>
    </row>
    <row r="689" spans="1:2">
      <c r="A689">
        <v>688</v>
      </c>
      <c r="B689">
        <v>610</v>
      </c>
    </row>
    <row r="690" spans="1:2">
      <c r="A690">
        <v>689</v>
      </c>
      <c r="B690">
        <v>491</v>
      </c>
    </row>
    <row r="691" spans="1:2">
      <c r="A691">
        <v>690</v>
      </c>
      <c r="B691">
        <v>615</v>
      </c>
    </row>
    <row r="692" spans="1:2">
      <c r="A692">
        <v>691</v>
      </c>
      <c r="B692">
        <v>192</v>
      </c>
    </row>
    <row r="693" spans="1:2">
      <c r="A693">
        <v>692</v>
      </c>
      <c r="B693">
        <v>774</v>
      </c>
    </row>
    <row r="694" spans="1:2">
      <c r="A694">
        <v>693</v>
      </c>
      <c r="B694">
        <v>240</v>
      </c>
    </row>
    <row r="695" spans="1:2">
      <c r="A695">
        <v>694</v>
      </c>
      <c r="B695">
        <v>91</v>
      </c>
    </row>
    <row r="696" spans="1:2">
      <c r="A696">
        <v>695</v>
      </c>
      <c r="B696">
        <v>761</v>
      </c>
    </row>
    <row r="697" spans="1:2">
      <c r="A697">
        <v>696</v>
      </c>
      <c r="B697">
        <v>950</v>
      </c>
    </row>
    <row r="698" spans="1:2">
      <c r="A698">
        <v>697</v>
      </c>
      <c r="B698">
        <v>631</v>
      </c>
    </row>
    <row r="699" spans="1:2">
      <c r="A699">
        <v>698</v>
      </c>
      <c r="B699">
        <v>65</v>
      </c>
    </row>
    <row r="700" spans="1:2">
      <c r="A700">
        <v>699</v>
      </c>
      <c r="B700">
        <v>801</v>
      </c>
    </row>
    <row r="701" spans="1:2">
      <c r="A701">
        <v>700</v>
      </c>
      <c r="B701">
        <v>573</v>
      </c>
    </row>
    <row r="702" spans="1:2">
      <c r="A702">
        <v>701</v>
      </c>
      <c r="B702">
        <v>3</v>
      </c>
    </row>
    <row r="703" spans="1:2">
      <c r="A703">
        <v>702</v>
      </c>
      <c r="B703">
        <v>679</v>
      </c>
    </row>
    <row r="704" spans="1:2">
      <c r="A704">
        <v>703</v>
      </c>
      <c r="B704">
        <v>103</v>
      </c>
    </row>
    <row r="705" spans="1:2">
      <c r="A705">
        <v>704</v>
      </c>
      <c r="B705">
        <v>731</v>
      </c>
    </row>
    <row r="706" spans="1:2">
      <c r="A706">
        <v>705</v>
      </c>
      <c r="B706">
        <v>945</v>
      </c>
    </row>
    <row r="707" spans="1:2">
      <c r="A707">
        <v>706</v>
      </c>
      <c r="B707">
        <v>159</v>
      </c>
    </row>
    <row r="708" spans="1:2">
      <c r="A708">
        <v>707</v>
      </c>
      <c r="B708">
        <v>232</v>
      </c>
    </row>
    <row r="709" spans="1:2">
      <c r="A709">
        <v>708</v>
      </c>
      <c r="B709">
        <v>446</v>
      </c>
    </row>
    <row r="710" spans="1:2">
      <c r="A710">
        <v>709</v>
      </c>
      <c r="B710">
        <v>15</v>
      </c>
    </row>
    <row r="711" spans="1:2">
      <c r="A711">
        <v>710</v>
      </c>
      <c r="B711">
        <v>176</v>
      </c>
    </row>
    <row r="712" spans="1:2">
      <c r="A712">
        <v>711</v>
      </c>
      <c r="B712">
        <v>361</v>
      </c>
    </row>
    <row r="713" spans="1:2">
      <c r="A713">
        <v>712</v>
      </c>
      <c r="B713">
        <v>460</v>
      </c>
    </row>
    <row r="714" spans="1:2">
      <c r="A714">
        <v>713</v>
      </c>
      <c r="B714">
        <v>519</v>
      </c>
    </row>
    <row r="715" spans="1:2">
      <c r="A715">
        <v>714</v>
      </c>
      <c r="B715">
        <v>121</v>
      </c>
    </row>
    <row r="716" spans="1:2">
      <c r="A716">
        <v>715</v>
      </c>
      <c r="B716">
        <v>450</v>
      </c>
    </row>
    <row r="717" spans="1:2">
      <c r="A717">
        <v>716</v>
      </c>
      <c r="B717">
        <v>152</v>
      </c>
    </row>
    <row r="718" spans="1:2">
      <c r="A718">
        <v>717</v>
      </c>
      <c r="B718">
        <v>190</v>
      </c>
    </row>
    <row r="719" spans="1:2">
      <c r="A719">
        <v>718</v>
      </c>
      <c r="B719">
        <v>163</v>
      </c>
    </row>
    <row r="720" spans="1:2">
      <c r="A720">
        <v>719</v>
      </c>
      <c r="B720">
        <v>731</v>
      </c>
    </row>
    <row r="721" spans="1:2">
      <c r="A721">
        <v>720</v>
      </c>
      <c r="B721">
        <v>738</v>
      </c>
    </row>
    <row r="722" spans="1:2">
      <c r="A722">
        <v>721</v>
      </c>
      <c r="B722">
        <v>236</v>
      </c>
    </row>
    <row r="723" spans="1:2">
      <c r="A723">
        <v>722</v>
      </c>
      <c r="B723">
        <v>466</v>
      </c>
    </row>
    <row r="724" spans="1:2">
      <c r="A724">
        <v>723</v>
      </c>
      <c r="B724">
        <v>564</v>
      </c>
    </row>
    <row r="725" spans="1:2">
      <c r="A725">
        <v>724</v>
      </c>
      <c r="B725">
        <v>332</v>
      </c>
    </row>
    <row r="726" spans="1:2">
      <c r="A726">
        <v>725</v>
      </c>
      <c r="B726">
        <v>10</v>
      </c>
    </row>
    <row r="727" spans="1:2">
      <c r="A727">
        <v>726</v>
      </c>
      <c r="B727">
        <v>767</v>
      </c>
    </row>
    <row r="728" spans="1:2">
      <c r="A728">
        <v>727</v>
      </c>
      <c r="B728">
        <v>58</v>
      </c>
    </row>
    <row r="729" spans="1:2">
      <c r="A729">
        <v>728</v>
      </c>
      <c r="B729">
        <v>300</v>
      </c>
    </row>
    <row r="730" spans="1:2">
      <c r="A730">
        <v>729</v>
      </c>
      <c r="B730">
        <v>471</v>
      </c>
    </row>
    <row r="731" spans="1:2">
      <c r="A731">
        <v>730</v>
      </c>
      <c r="B731">
        <v>580</v>
      </c>
    </row>
    <row r="732" spans="1:2">
      <c r="A732">
        <v>731</v>
      </c>
      <c r="B732">
        <v>298</v>
      </c>
    </row>
    <row r="733" spans="1:2">
      <c r="A733">
        <v>732</v>
      </c>
      <c r="B733">
        <v>752</v>
      </c>
    </row>
    <row r="734" spans="1:2">
      <c r="A734">
        <v>733</v>
      </c>
      <c r="B734">
        <v>299</v>
      </c>
    </row>
    <row r="735" spans="1:2">
      <c r="A735">
        <v>734</v>
      </c>
      <c r="B735">
        <v>259</v>
      </c>
    </row>
    <row r="736" spans="1:2">
      <c r="A736">
        <v>735</v>
      </c>
      <c r="B736">
        <v>178</v>
      </c>
    </row>
    <row r="737" spans="1:2">
      <c r="A737">
        <v>736</v>
      </c>
      <c r="B737">
        <v>547</v>
      </c>
    </row>
    <row r="738" spans="1:2">
      <c r="A738">
        <v>737</v>
      </c>
      <c r="B738">
        <v>522</v>
      </c>
    </row>
    <row r="739" spans="1:2">
      <c r="A739">
        <v>738</v>
      </c>
      <c r="B739">
        <v>375</v>
      </c>
    </row>
    <row r="740" spans="1:2">
      <c r="A740">
        <v>739</v>
      </c>
      <c r="B740">
        <v>10</v>
      </c>
    </row>
    <row r="741" spans="1:2">
      <c r="A741">
        <v>740</v>
      </c>
      <c r="B741">
        <v>355</v>
      </c>
    </row>
    <row r="742" spans="1:2">
      <c r="A742">
        <v>741</v>
      </c>
      <c r="B742">
        <v>514</v>
      </c>
    </row>
    <row r="743" spans="1:2">
      <c r="A743">
        <v>742</v>
      </c>
      <c r="B743">
        <v>335</v>
      </c>
    </row>
    <row r="744" spans="1:2">
      <c r="A744">
        <v>743</v>
      </c>
      <c r="B744">
        <v>481</v>
      </c>
    </row>
    <row r="745" spans="1:2">
      <c r="A745">
        <v>744</v>
      </c>
      <c r="B745">
        <v>614</v>
      </c>
    </row>
    <row r="746" spans="1:2">
      <c r="A746">
        <v>745</v>
      </c>
      <c r="B746">
        <v>322</v>
      </c>
    </row>
    <row r="747" spans="1:2">
      <c r="A747">
        <v>746</v>
      </c>
      <c r="B747">
        <v>862</v>
      </c>
    </row>
    <row r="748" spans="1:2">
      <c r="A748">
        <v>747</v>
      </c>
      <c r="B748">
        <v>444</v>
      </c>
    </row>
    <row r="749" spans="1:2">
      <c r="A749">
        <v>748</v>
      </c>
      <c r="B749">
        <v>691</v>
      </c>
    </row>
    <row r="750" spans="1:2">
      <c r="A750">
        <v>749</v>
      </c>
      <c r="B750">
        <v>787</v>
      </c>
    </row>
    <row r="751" spans="1:2">
      <c r="A751">
        <v>750</v>
      </c>
      <c r="B751">
        <v>5</v>
      </c>
    </row>
    <row r="752" spans="1:2">
      <c r="A752">
        <v>751</v>
      </c>
      <c r="B752">
        <v>497</v>
      </c>
    </row>
    <row r="753" spans="1:2">
      <c r="A753">
        <v>752</v>
      </c>
      <c r="B753">
        <v>604</v>
      </c>
    </row>
    <row r="754" spans="1:2">
      <c r="A754">
        <v>753</v>
      </c>
      <c r="B754">
        <v>884</v>
      </c>
    </row>
    <row r="755" spans="1:2">
      <c r="A755">
        <v>754</v>
      </c>
      <c r="B755">
        <v>802</v>
      </c>
    </row>
    <row r="756" spans="1:2">
      <c r="A756">
        <v>755</v>
      </c>
      <c r="B756">
        <v>686</v>
      </c>
    </row>
    <row r="757" spans="1:2">
      <c r="A757">
        <v>756</v>
      </c>
      <c r="B757">
        <v>741</v>
      </c>
    </row>
    <row r="758" spans="1:2">
      <c r="A758">
        <v>757</v>
      </c>
      <c r="B758">
        <v>526</v>
      </c>
    </row>
    <row r="759" spans="1:2">
      <c r="A759">
        <v>758</v>
      </c>
      <c r="B759">
        <v>662</v>
      </c>
    </row>
    <row r="760" spans="1:2">
      <c r="A760">
        <v>759</v>
      </c>
      <c r="B760">
        <v>709</v>
      </c>
    </row>
    <row r="761" spans="1:2">
      <c r="A761">
        <v>760</v>
      </c>
      <c r="B761">
        <v>375</v>
      </c>
    </row>
    <row r="762" spans="1:2">
      <c r="A762">
        <v>761</v>
      </c>
      <c r="B762">
        <v>274</v>
      </c>
    </row>
    <row r="763" spans="1:2">
      <c r="A763">
        <v>762</v>
      </c>
      <c r="B763">
        <v>731</v>
      </c>
    </row>
    <row r="764" spans="1:2">
      <c r="A764">
        <v>763</v>
      </c>
      <c r="B764">
        <v>376</v>
      </c>
    </row>
    <row r="765" spans="1:2">
      <c r="A765">
        <v>764</v>
      </c>
      <c r="B765">
        <v>772</v>
      </c>
    </row>
    <row r="766" spans="1:2">
      <c r="A766">
        <v>765</v>
      </c>
      <c r="B766">
        <v>553</v>
      </c>
    </row>
    <row r="767" spans="1:2">
      <c r="A767">
        <v>766</v>
      </c>
      <c r="B767">
        <v>948</v>
      </c>
    </row>
    <row r="768" spans="1:2">
      <c r="A768">
        <v>767</v>
      </c>
      <c r="B768">
        <v>144</v>
      </c>
    </row>
    <row r="769" spans="1:2">
      <c r="A769">
        <v>768</v>
      </c>
      <c r="B769">
        <v>494</v>
      </c>
    </row>
    <row r="770" spans="1:2">
      <c r="A770">
        <v>769</v>
      </c>
      <c r="B770">
        <v>323</v>
      </c>
    </row>
    <row r="771" spans="1:2">
      <c r="A771">
        <v>770</v>
      </c>
      <c r="B771">
        <v>741</v>
      </c>
    </row>
    <row r="772" spans="1:2">
      <c r="A772">
        <v>771</v>
      </c>
      <c r="B772">
        <v>406</v>
      </c>
    </row>
    <row r="773" spans="1:2">
      <c r="A773">
        <v>772</v>
      </c>
      <c r="B773">
        <v>611</v>
      </c>
    </row>
    <row r="774" spans="1:2">
      <c r="A774">
        <v>773</v>
      </c>
      <c r="B774">
        <v>343</v>
      </c>
    </row>
    <row r="775" spans="1:2">
      <c r="A775">
        <v>774</v>
      </c>
      <c r="B775">
        <v>451</v>
      </c>
    </row>
    <row r="776" spans="1:2">
      <c r="A776">
        <v>775</v>
      </c>
      <c r="B776">
        <v>431</v>
      </c>
    </row>
    <row r="777" spans="1:2">
      <c r="A777">
        <v>776</v>
      </c>
      <c r="B777">
        <v>260</v>
      </c>
    </row>
    <row r="778" spans="1:2">
      <c r="A778">
        <v>777</v>
      </c>
      <c r="B778">
        <v>853</v>
      </c>
    </row>
    <row r="779" spans="1:2">
      <c r="A779">
        <v>778</v>
      </c>
      <c r="B779">
        <v>11</v>
      </c>
    </row>
    <row r="780" spans="1:2">
      <c r="A780">
        <v>779</v>
      </c>
      <c r="B780">
        <v>918</v>
      </c>
    </row>
    <row r="781" spans="1:2">
      <c r="A781">
        <v>780</v>
      </c>
      <c r="B781">
        <v>542</v>
      </c>
    </row>
    <row r="782" spans="1:2">
      <c r="A782">
        <v>781</v>
      </c>
      <c r="B782">
        <v>11</v>
      </c>
    </row>
    <row r="783" spans="1:2">
      <c r="A783">
        <v>782</v>
      </c>
      <c r="B783">
        <v>487</v>
      </c>
    </row>
    <row r="784" spans="1:2">
      <c r="A784">
        <v>783</v>
      </c>
      <c r="B784">
        <v>972</v>
      </c>
    </row>
    <row r="785" spans="1:2">
      <c r="A785">
        <v>784</v>
      </c>
      <c r="B785">
        <v>796</v>
      </c>
    </row>
    <row r="786" spans="1:2">
      <c r="A786">
        <v>785</v>
      </c>
      <c r="B786">
        <v>125</v>
      </c>
    </row>
    <row r="787" spans="1:2">
      <c r="A787">
        <v>786</v>
      </c>
      <c r="B787">
        <v>727</v>
      </c>
    </row>
    <row r="788" spans="1:2">
      <c r="A788">
        <v>787</v>
      </c>
      <c r="B788">
        <v>515</v>
      </c>
    </row>
    <row r="789" spans="1:2">
      <c r="A789">
        <v>788</v>
      </c>
      <c r="B789">
        <v>518</v>
      </c>
    </row>
    <row r="790" spans="1:2">
      <c r="A790">
        <v>789</v>
      </c>
      <c r="B790">
        <v>860</v>
      </c>
    </row>
    <row r="791" spans="1:2">
      <c r="A791">
        <v>790</v>
      </c>
      <c r="B791">
        <v>942</v>
      </c>
    </row>
    <row r="792" spans="1:2">
      <c r="A792">
        <v>791</v>
      </c>
      <c r="B792">
        <v>658</v>
      </c>
    </row>
    <row r="793" spans="1:2">
      <c r="A793">
        <v>792</v>
      </c>
      <c r="B793">
        <v>248</v>
      </c>
    </row>
    <row r="794" spans="1:2">
      <c r="A794">
        <v>793</v>
      </c>
      <c r="B794">
        <v>609</v>
      </c>
    </row>
    <row r="795" spans="1:2">
      <c r="A795">
        <v>794</v>
      </c>
      <c r="B795">
        <v>317</v>
      </c>
    </row>
    <row r="796" spans="1:2">
      <c r="A796">
        <v>795</v>
      </c>
      <c r="B796">
        <v>77</v>
      </c>
    </row>
    <row r="797" spans="1:2">
      <c r="A797">
        <v>796</v>
      </c>
      <c r="B797">
        <v>914</v>
      </c>
    </row>
    <row r="798" spans="1:2">
      <c r="A798">
        <v>797</v>
      </c>
      <c r="B798">
        <v>159</v>
      </c>
    </row>
    <row r="799" spans="1:2">
      <c r="A799">
        <v>798</v>
      </c>
      <c r="B799">
        <v>473</v>
      </c>
    </row>
    <row r="800" spans="1:2">
      <c r="A800">
        <v>799</v>
      </c>
      <c r="B800">
        <v>739</v>
      </c>
    </row>
    <row r="801" spans="1:2">
      <c r="A801">
        <v>800</v>
      </c>
      <c r="B801">
        <v>150</v>
      </c>
    </row>
    <row r="802" spans="1:2">
      <c r="A802">
        <v>801</v>
      </c>
      <c r="B802">
        <v>973</v>
      </c>
    </row>
    <row r="803" spans="1:2">
      <c r="A803">
        <v>802</v>
      </c>
      <c r="B803">
        <v>756</v>
      </c>
    </row>
    <row r="804" spans="1:2">
      <c r="A804">
        <v>803</v>
      </c>
      <c r="B804">
        <v>649</v>
      </c>
    </row>
    <row r="805" spans="1:2">
      <c r="A805">
        <v>804</v>
      </c>
      <c r="B805">
        <v>400</v>
      </c>
    </row>
    <row r="806" spans="1:2">
      <c r="A806">
        <v>805</v>
      </c>
      <c r="B806">
        <v>524</v>
      </c>
    </row>
    <row r="807" spans="1:2">
      <c r="A807">
        <v>806</v>
      </c>
      <c r="B807">
        <v>762</v>
      </c>
    </row>
    <row r="808" spans="1:2">
      <c r="A808">
        <v>807</v>
      </c>
      <c r="B808">
        <v>698</v>
      </c>
    </row>
    <row r="809" spans="1:2">
      <c r="A809">
        <v>808</v>
      </c>
      <c r="B809">
        <v>617</v>
      </c>
    </row>
    <row r="810" spans="1:2">
      <c r="A810">
        <v>809</v>
      </c>
      <c r="B810">
        <v>854</v>
      </c>
    </row>
    <row r="811" spans="1:2">
      <c r="A811">
        <v>810</v>
      </c>
      <c r="B811">
        <v>23</v>
      </c>
    </row>
    <row r="812" spans="1:2">
      <c r="A812">
        <v>811</v>
      </c>
      <c r="B812">
        <v>170</v>
      </c>
    </row>
    <row r="813" spans="1:2">
      <c r="A813">
        <v>812</v>
      </c>
      <c r="B813">
        <v>997</v>
      </c>
    </row>
    <row r="814" spans="1:2">
      <c r="A814">
        <v>813</v>
      </c>
      <c r="B814">
        <v>923</v>
      </c>
    </row>
    <row r="815" spans="1:2">
      <c r="A815">
        <v>814</v>
      </c>
      <c r="B815">
        <v>940</v>
      </c>
    </row>
    <row r="816" spans="1:2">
      <c r="A816">
        <v>815</v>
      </c>
      <c r="B816">
        <v>636</v>
      </c>
    </row>
    <row r="817" spans="1:2">
      <c r="A817">
        <v>816</v>
      </c>
      <c r="B817">
        <v>547</v>
      </c>
    </row>
    <row r="818" spans="1:2">
      <c r="A818">
        <v>817</v>
      </c>
      <c r="B818">
        <v>988</v>
      </c>
    </row>
    <row r="819" spans="1:2">
      <c r="A819">
        <v>818</v>
      </c>
      <c r="B819">
        <v>535</v>
      </c>
    </row>
    <row r="820" spans="1:2">
      <c r="A820">
        <v>819</v>
      </c>
      <c r="B820">
        <v>142</v>
      </c>
    </row>
    <row r="821" spans="1:2">
      <c r="A821">
        <v>820</v>
      </c>
      <c r="B821">
        <v>718</v>
      </c>
    </row>
    <row r="822" spans="1:2">
      <c r="A822">
        <v>821</v>
      </c>
      <c r="B822">
        <v>674</v>
      </c>
    </row>
    <row r="823" spans="1:2">
      <c r="A823">
        <v>822</v>
      </c>
      <c r="B823">
        <v>349</v>
      </c>
    </row>
    <row r="824" spans="1:2">
      <c r="A824">
        <v>823</v>
      </c>
      <c r="B824">
        <v>525</v>
      </c>
    </row>
    <row r="825" spans="1:2">
      <c r="A825">
        <v>824</v>
      </c>
      <c r="B825">
        <v>949</v>
      </c>
    </row>
    <row r="826" spans="1:2">
      <c r="A826">
        <v>825</v>
      </c>
      <c r="B826">
        <v>689</v>
      </c>
    </row>
    <row r="827" spans="1:2">
      <c r="A827">
        <v>826</v>
      </c>
      <c r="B827">
        <v>141</v>
      </c>
    </row>
    <row r="828" spans="1:2">
      <c r="A828">
        <v>827</v>
      </c>
      <c r="B828">
        <v>979</v>
      </c>
    </row>
    <row r="829" spans="1:2">
      <c r="A829">
        <v>828</v>
      </c>
      <c r="B829">
        <v>399</v>
      </c>
    </row>
    <row r="830" spans="1:2">
      <c r="A830">
        <v>829</v>
      </c>
      <c r="B830">
        <v>326</v>
      </c>
    </row>
    <row r="831" spans="1:2">
      <c r="A831">
        <v>830</v>
      </c>
      <c r="B831">
        <v>160</v>
      </c>
    </row>
    <row r="832" spans="1:2">
      <c r="A832">
        <v>831</v>
      </c>
      <c r="B832">
        <v>121</v>
      </c>
    </row>
    <row r="833" spans="1:2">
      <c r="A833">
        <v>832</v>
      </c>
      <c r="B833">
        <v>420</v>
      </c>
    </row>
    <row r="834" spans="1:2">
      <c r="A834">
        <v>833</v>
      </c>
      <c r="B834">
        <v>987</v>
      </c>
    </row>
    <row r="835" spans="1:2">
      <c r="A835">
        <v>834</v>
      </c>
      <c r="B835">
        <v>594</v>
      </c>
    </row>
    <row r="836" spans="1:2">
      <c r="A836">
        <v>835</v>
      </c>
      <c r="B836">
        <v>461</v>
      </c>
    </row>
    <row r="837" spans="1:2">
      <c r="A837">
        <v>836</v>
      </c>
      <c r="B837">
        <v>177</v>
      </c>
    </row>
    <row r="838" spans="1:2">
      <c r="A838">
        <v>837</v>
      </c>
      <c r="B838">
        <v>12</v>
      </c>
    </row>
    <row r="839" spans="1:2">
      <c r="A839">
        <v>838</v>
      </c>
      <c r="B839">
        <v>117</v>
      </c>
    </row>
    <row r="840" spans="1:2">
      <c r="A840">
        <v>839</v>
      </c>
      <c r="B840">
        <v>302</v>
      </c>
    </row>
    <row r="841" spans="1:2">
      <c r="A841">
        <v>840</v>
      </c>
      <c r="B841">
        <v>635</v>
      </c>
    </row>
    <row r="842" spans="1:2">
      <c r="A842">
        <v>841</v>
      </c>
      <c r="B842">
        <v>441</v>
      </c>
    </row>
    <row r="843" spans="1:2">
      <c r="A843">
        <v>842</v>
      </c>
      <c r="B843">
        <v>497</v>
      </c>
    </row>
    <row r="844" spans="1:2">
      <c r="A844">
        <v>843</v>
      </c>
      <c r="B844">
        <v>29</v>
      </c>
    </row>
    <row r="845" spans="1:2">
      <c r="A845">
        <v>844</v>
      </c>
      <c r="B845">
        <v>92</v>
      </c>
    </row>
    <row r="846" spans="1:2">
      <c r="A846">
        <v>845</v>
      </c>
      <c r="B846">
        <v>446</v>
      </c>
    </row>
    <row r="847" spans="1:2">
      <c r="A847">
        <v>846</v>
      </c>
      <c r="B847">
        <v>565</v>
      </c>
    </row>
    <row r="848" spans="1:2">
      <c r="A848">
        <v>847</v>
      </c>
      <c r="B848">
        <v>703</v>
      </c>
    </row>
    <row r="849" spans="1:2">
      <c r="A849">
        <v>848</v>
      </c>
      <c r="B849">
        <v>979</v>
      </c>
    </row>
    <row r="850" spans="1:2">
      <c r="A850">
        <v>849</v>
      </c>
      <c r="B850">
        <v>260</v>
      </c>
    </row>
    <row r="851" spans="1:2">
      <c r="A851">
        <v>850</v>
      </c>
      <c r="B851">
        <v>184</v>
      </c>
    </row>
    <row r="852" spans="1:2">
      <c r="A852">
        <v>851</v>
      </c>
      <c r="B852">
        <v>189</v>
      </c>
    </row>
    <row r="853" spans="1:2">
      <c r="A853">
        <v>852</v>
      </c>
      <c r="B853">
        <v>109</v>
      </c>
    </row>
    <row r="854" spans="1:2">
      <c r="A854">
        <v>853</v>
      </c>
      <c r="B854">
        <v>818</v>
      </c>
    </row>
    <row r="855" spans="1:2">
      <c r="A855">
        <v>854</v>
      </c>
      <c r="B855">
        <v>290</v>
      </c>
    </row>
    <row r="856" spans="1:2">
      <c r="A856">
        <v>855</v>
      </c>
      <c r="B856">
        <v>413</v>
      </c>
    </row>
    <row r="857" spans="1:2">
      <c r="A857">
        <v>856</v>
      </c>
      <c r="B857">
        <v>623</v>
      </c>
    </row>
    <row r="858" spans="1:2">
      <c r="A858">
        <v>857</v>
      </c>
      <c r="B858">
        <v>541</v>
      </c>
    </row>
    <row r="859" spans="1:2">
      <c r="A859">
        <v>858</v>
      </c>
      <c r="B859">
        <v>87</v>
      </c>
    </row>
    <row r="860" spans="1:2">
      <c r="A860">
        <v>859</v>
      </c>
      <c r="B860">
        <v>814</v>
      </c>
    </row>
    <row r="861" spans="1:2">
      <c r="A861">
        <v>860</v>
      </c>
      <c r="B861">
        <v>352</v>
      </c>
    </row>
    <row r="862" spans="1:2">
      <c r="A862">
        <v>861</v>
      </c>
      <c r="B862">
        <v>281</v>
      </c>
    </row>
    <row r="863" spans="1:2">
      <c r="A863">
        <v>862</v>
      </c>
      <c r="B863">
        <v>821</v>
      </c>
    </row>
    <row r="864" spans="1:2">
      <c r="A864">
        <v>863</v>
      </c>
      <c r="B864">
        <v>832</v>
      </c>
    </row>
    <row r="865" spans="1:2">
      <c r="A865">
        <v>864</v>
      </c>
      <c r="B865">
        <v>341</v>
      </c>
    </row>
    <row r="866" spans="1:2">
      <c r="A866">
        <v>865</v>
      </c>
      <c r="B866">
        <v>572</v>
      </c>
    </row>
    <row r="867" spans="1:2">
      <c r="A867">
        <v>866</v>
      </c>
      <c r="B867">
        <v>235</v>
      </c>
    </row>
    <row r="868" spans="1:2">
      <c r="A868">
        <v>867</v>
      </c>
      <c r="B868">
        <v>779</v>
      </c>
    </row>
    <row r="869" spans="1:2">
      <c r="A869">
        <v>868</v>
      </c>
      <c r="B869">
        <v>862</v>
      </c>
    </row>
    <row r="870" spans="1:2">
      <c r="A870">
        <v>869</v>
      </c>
      <c r="B870">
        <v>442</v>
      </c>
    </row>
    <row r="871" spans="1:2">
      <c r="A871">
        <v>870</v>
      </c>
      <c r="B871">
        <v>123</v>
      </c>
    </row>
    <row r="872" spans="1:2">
      <c r="A872">
        <v>871</v>
      </c>
      <c r="B872">
        <v>898</v>
      </c>
    </row>
    <row r="873" spans="1:2">
      <c r="A873">
        <v>872</v>
      </c>
      <c r="B873">
        <v>28</v>
      </c>
    </row>
    <row r="874" spans="1:2">
      <c r="A874">
        <v>873</v>
      </c>
      <c r="B874">
        <v>486</v>
      </c>
    </row>
    <row r="875" spans="1:2">
      <c r="A875">
        <v>874</v>
      </c>
      <c r="B875">
        <v>130</v>
      </c>
    </row>
    <row r="876" spans="1:2">
      <c r="A876">
        <v>875</v>
      </c>
      <c r="B876">
        <v>63</v>
      </c>
    </row>
    <row r="877" spans="1:2">
      <c r="A877">
        <v>876</v>
      </c>
      <c r="B877">
        <v>385</v>
      </c>
    </row>
    <row r="878" spans="1:2">
      <c r="A878">
        <v>877</v>
      </c>
      <c r="B878">
        <v>10</v>
      </c>
    </row>
    <row r="879" spans="1:2">
      <c r="A879">
        <v>878</v>
      </c>
      <c r="B879">
        <v>257</v>
      </c>
    </row>
    <row r="880" spans="1:2">
      <c r="A880">
        <v>879</v>
      </c>
      <c r="B880">
        <v>186</v>
      </c>
    </row>
    <row r="881" spans="1:2">
      <c r="A881">
        <v>880</v>
      </c>
      <c r="B881">
        <v>642</v>
      </c>
    </row>
    <row r="882" spans="1:2">
      <c r="A882">
        <v>881</v>
      </c>
      <c r="B882">
        <v>946</v>
      </c>
    </row>
    <row r="883" spans="1:2">
      <c r="A883">
        <v>882</v>
      </c>
      <c r="B883">
        <v>545</v>
      </c>
    </row>
    <row r="884" spans="1:2">
      <c r="A884">
        <v>883</v>
      </c>
      <c r="B884">
        <v>765</v>
      </c>
    </row>
    <row r="885" spans="1:2">
      <c r="A885">
        <v>884</v>
      </c>
      <c r="B885">
        <v>317</v>
      </c>
    </row>
    <row r="886" spans="1:2">
      <c r="A886">
        <v>885</v>
      </c>
      <c r="B886">
        <v>7</v>
      </c>
    </row>
    <row r="887" spans="1:2">
      <c r="A887">
        <v>886</v>
      </c>
      <c r="B887">
        <v>229</v>
      </c>
    </row>
    <row r="888" spans="1:2">
      <c r="A888">
        <v>887</v>
      </c>
      <c r="B888">
        <v>384</v>
      </c>
    </row>
    <row r="889" spans="1:2">
      <c r="A889">
        <v>888</v>
      </c>
      <c r="B889">
        <v>59</v>
      </c>
    </row>
    <row r="890" spans="1:2">
      <c r="A890">
        <v>889</v>
      </c>
      <c r="B890">
        <v>677</v>
      </c>
    </row>
    <row r="891" spans="1:2">
      <c r="A891">
        <v>890</v>
      </c>
      <c r="B891">
        <v>614</v>
      </c>
    </row>
    <row r="892" spans="1:2">
      <c r="A892">
        <v>891</v>
      </c>
      <c r="B892">
        <v>733</v>
      </c>
    </row>
    <row r="893" spans="1:2">
      <c r="A893">
        <v>892</v>
      </c>
      <c r="B893">
        <v>642</v>
      </c>
    </row>
    <row r="894" spans="1:2">
      <c r="A894">
        <v>893</v>
      </c>
      <c r="B894">
        <v>118</v>
      </c>
    </row>
    <row r="895" spans="1:2">
      <c r="A895">
        <v>894</v>
      </c>
      <c r="B895">
        <v>992</v>
      </c>
    </row>
    <row r="896" spans="1:2">
      <c r="A896">
        <v>895</v>
      </c>
      <c r="B896">
        <v>886</v>
      </c>
    </row>
    <row r="897" spans="1:2">
      <c r="A897">
        <v>896</v>
      </c>
      <c r="B897">
        <v>879</v>
      </c>
    </row>
    <row r="898" spans="1:2">
      <c r="A898">
        <v>897</v>
      </c>
      <c r="B898">
        <v>120</v>
      </c>
    </row>
    <row r="899" spans="1:2">
      <c r="A899">
        <v>898</v>
      </c>
      <c r="B899">
        <v>124</v>
      </c>
    </row>
    <row r="900" spans="1:2">
      <c r="A900">
        <v>899</v>
      </c>
      <c r="B900">
        <v>455</v>
      </c>
    </row>
    <row r="901" spans="1:2">
      <c r="A901">
        <v>900</v>
      </c>
      <c r="B901">
        <v>175</v>
      </c>
    </row>
    <row r="902" spans="1:2">
      <c r="A902">
        <v>901</v>
      </c>
      <c r="B902">
        <v>584</v>
      </c>
    </row>
    <row r="903" spans="1:2">
      <c r="A903">
        <v>902</v>
      </c>
      <c r="B903">
        <v>554</v>
      </c>
    </row>
    <row r="904" spans="1:2">
      <c r="A904">
        <v>903</v>
      </c>
      <c r="B904">
        <v>458</v>
      </c>
    </row>
    <row r="905" spans="1:2">
      <c r="A905">
        <v>904</v>
      </c>
      <c r="B905">
        <v>800</v>
      </c>
    </row>
    <row r="906" spans="1:2">
      <c r="A906">
        <v>905</v>
      </c>
      <c r="B906">
        <v>411</v>
      </c>
    </row>
    <row r="907" spans="1:2">
      <c r="A907">
        <v>906</v>
      </c>
      <c r="B907">
        <v>675</v>
      </c>
    </row>
    <row r="908" spans="1:2">
      <c r="A908">
        <v>907</v>
      </c>
      <c r="B908">
        <v>599</v>
      </c>
    </row>
    <row r="909" spans="1:2">
      <c r="A909">
        <v>908</v>
      </c>
      <c r="B909">
        <v>875</v>
      </c>
    </row>
    <row r="910" spans="1:2">
      <c r="A910">
        <v>909</v>
      </c>
      <c r="B910">
        <v>872</v>
      </c>
    </row>
    <row r="911" spans="1:2">
      <c r="A911">
        <v>910</v>
      </c>
      <c r="B911">
        <v>478</v>
      </c>
    </row>
    <row r="912" spans="1:2">
      <c r="A912">
        <v>911</v>
      </c>
      <c r="B912">
        <v>662</v>
      </c>
    </row>
    <row r="913" spans="1:2">
      <c r="A913">
        <v>912</v>
      </c>
      <c r="B913">
        <v>896</v>
      </c>
    </row>
    <row r="914" spans="1:2">
      <c r="A914">
        <v>913</v>
      </c>
      <c r="B914">
        <v>222</v>
      </c>
    </row>
    <row r="915" spans="1:2">
      <c r="A915">
        <v>914</v>
      </c>
      <c r="B915">
        <v>693</v>
      </c>
    </row>
    <row r="916" spans="1:2">
      <c r="A916">
        <v>915</v>
      </c>
      <c r="B916">
        <v>859</v>
      </c>
    </row>
    <row r="917" spans="1:2">
      <c r="A917">
        <v>916</v>
      </c>
      <c r="B917">
        <v>197</v>
      </c>
    </row>
    <row r="918" spans="1:2">
      <c r="A918">
        <v>917</v>
      </c>
      <c r="B918">
        <v>3</v>
      </c>
    </row>
    <row r="919" spans="1:2">
      <c r="A919">
        <v>918</v>
      </c>
      <c r="B919">
        <v>291</v>
      </c>
    </row>
    <row r="920" spans="1:2">
      <c r="A920">
        <v>919</v>
      </c>
      <c r="B920">
        <v>163</v>
      </c>
    </row>
    <row r="921" spans="1:2">
      <c r="A921">
        <v>920</v>
      </c>
      <c r="B921">
        <v>569</v>
      </c>
    </row>
    <row r="922" spans="1:2">
      <c r="A922">
        <v>921</v>
      </c>
      <c r="B922">
        <v>935</v>
      </c>
    </row>
    <row r="923" spans="1:2">
      <c r="A923">
        <v>922</v>
      </c>
      <c r="B923">
        <v>437</v>
      </c>
    </row>
    <row r="924" spans="1:2">
      <c r="A924">
        <v>923</v>
      </c>
      <c r="B924">
        <v>729</v>
      </c>
    </row>
    <row r="925" spans="1:2">
      <c r="A925">
        <v>924</v>
      </c>
      <c r="B925">
        <v>23</v>
      </c>
    </row>
    <row r="926" spans="1:2">
      <c r="A926">
        <v>925</v>
      </c>
      <c r="B926">
        <v>906</v>
      </c>
    </row>
    <row r="927" spans="1:2">
      <c r="A927">
        <v>926</v>
      </c>
      <c r="B927">
        <v>759</v>
      </c>
    </row>
    <row r="928" spans="1:2">
      <c r="A928">
        <v>927</v>
      </c>
      <c r="B928">
        <v>635</v>
      </c>
    </row>
    <row r="929" spans="1:2">
      <c r="A929">
        <v>928</v>
      </c>
      <c r="B929">
        <v>821</v>
      </c>
    </row>
    <row r="930" spans="1:2">
      <c r="A930">
        <v>929</v>
      </c>
      <c r="B930">
        <v>684</v>
      </c>
    </row>
    <row r="931" spans="1:2">
      <c r="A931">
        <v>930</v>
      </c>
      <c r="B931">
        <v>429</v>
      </c>
    </row>
    <row r="932" spans="1:2">
      <c r="A932">
        <v>931</v>
      </c>
      <c r="B932">
        <v>426</v>
      </c>
    </row>
    <row r="933" spans="1:2">
      <c r="A933">
        <v>932</v>
      </c>
      <c r="B933">
        <v>772</v>
      </c>
    </row>
    <row r="934" spans="1:2">
      <c r="A934">
        <v>933</v>
      </c>
      <c r="B934">
        <v>663</v>
      </c>
    </row>
    <row r="935" spans="1:2">
      <c r="A935">
        <v>934</v>
      </c>
      <c r="B935">
        <v>784</v>
      </c>
    </row>
    <row r="936" spans="1:2">
      <c r="A936">
        <v>935</v>
      </c>
      <c r="B936">
        <v>999</v>
      </c>
    </row>
    <row r="937" spans="1:2">
      <c r="A937">
        <v>936</v>
      </c>
      <c r="B937">
        <v>639</v>
      </c>
    </row>
    <row r="938" spans="1:2">
      <c r="A938">
        <v>937</v>
      </c>
      <c r="B938">
        <v>200</v>
      </c>
    </row>
    <row r="939" spans="1:2">
      <c r="A939">
        <v>938</v>
      </c>
      <c r="B939">
        <v>390</v>
      </c>
    </row>
    <row r="940" spans="1:2">
      <c r="A940">
        <v>939</v>
      </c>
      <c r="B940">
        <v>651</v>
      </c>
    </row>
    <row r="941" spans="1:2">
      <c r="A941">
        <v>940</v>
      </c>
      <c r="B941">
        <v>44</v>
      </c>
    </row>
    <row r="942" spans="1:2">
      <c r="A942">
        <v>941</v>
      </c>
      <c r="B942">
        <v>105</v>
      </c>
    </row>
    <row r="943" spans="1:2">
      <c r="A943">
        <v>942</v>
      </c>
      <c r="B943">
        <v>90</v>
      </c>
    </row>
    <row r="944" spans="1:2">
      <c r="A944">
        <v>943</v>
      </c>
      <c r="B944">
        <v>899</v>
      </c>
    </row>
    <row r="945" spans="1:2">
      <c r="A945">
        <v>944</v>
      </c>
      <c r="B945">
        <v>227</v>
      </c>
    </row>
    <row r="946" spans="1:2">
      <c r="A946">
        <v>945</v>
      </c>
      <c r="B946">
        <v>561</v>
      </c>
    </row>
    <row r="947" spans="1:2">
      <c r="A947">
        <v>946</v>
      </c>
      <c r="B947">
        <v>752</v>
      </c>
    </row>
    <row r="948" spans="1:2">
      <c r="A948">
        <v>947</v>
      </c>
      <c r="B948">
        <v>342</v>
      </c>
    </row>
    <row r="949" spans="1:2">
      <c r="A949">
        <v>948</v>
      </c>
      <c r="B949">
        <v>107</v>
      </c>
    </row>
    <row r="950" spans="1:2">
      <c r="A950">
        <v>949</v>
      </c>
      <c r="B950">
        <v>549</v>
      </c>
    </row>
    <row r="951" spans="1:2">
      <c r="A951">
        <v>950</v>
      </c>
      <c r="B951">
        <v>598</v>
      </c>
    </row>
    <row r="952" spans="1:2">
      <c r="A952">
        <v>951</v>
      </c>
      <c r="B952">
        <v>782</v>
      </c>
    </row>
    <row r="953" spans="1:2">
      <c r="A953">
        <v>952</v>
      </c>
      <c r="B953">
        <v>239</v>
      </c>
    </row>
    <row r="954" spans="1:2">
      <c r="A954">
        <v>953</v>
      </c>
      <c r="B954">
        <v>186</v>
      </c>
    </row>
    <row r="955" spans="1:2">
      <c r="A955">
        <v>954</v>
      </c>
      <c r="B955">
        <v>439</v>
      </c>
    </row>
    <row r="956" spans="1:2">
      <c r="A956">
        <v>955</v>
      </c>
      <c r="B956">
        <v>788</v>
      </c>
    </row>
    <row r="957" spans="1:2">
      <c r="A957">
        <v>956</v>
      </c>
      <c r="B957">
        <v>386</v>
      </c>
    </row>
    <row r="958" spans="1:2">
      <c r="A958">
        <v>957</v>
      </c>
      <c r="B958">
        <v>611</v>
      </c>
    </row>
    <row r="959" spans="1:2">
      <c r="A959">
        <v>958</v>
      </c>
      <c r="B959">
        <v>900</v>
      </c>
    </row>
    <row r="960" spans="1:2">
      <c r="A960">
        <v>959</v>
      </c>
      <c r="B960">
        <v>226</v>
      </c>
    </row>
    <row r="961" spans="1:2">
      <c r="A961">
        <v>960</v>
      </c>
      <c r="B961">
        <v>152</v>
      </c>
    </row>
    <row r="962" spans="1:2">
      <c r="A962">
        <v>961</v>
      </c>
      <c r="B962">
        <v>967</v>
      </c>
    </row>
    <row r="963" spans="1:2">
      <c r="A963">
        <v>962</v>
      </c>
      <c r="B963">
        <v>299</v>
      </c>
    </row>
    <row r="964" spans="1:2">
      <c r="A964">
        <v>963</v>
      </c>
      <c r="B964">
        <v>297</v>
      </c>
    </row>
    <row r="965" spans="1:2">
      <c r="A965">
        <v>964</v>
      </c>
      <c r="B965">
        <v>723</v>
      </c>
    </row>
    <row r="966" spans="1:2">
      <c r="A966">
        <v>965</v>
      </c>
      <c r="B966">
        <v>810</v>
      </c>
    </row>
    <row r="967" spans="1:2">
      <c r="A967">
        <v>966</v>
      </c>
      <c r="B967">
        <v>855</v>
      </c>
    </row>
    <row r="968" spans="1:2">
      <c r="A968">
        <v>967</v>
      </c>
      <c r="B968">
        <v>869</v>
      </c>
    </row>
    <row r="969" spans="1:2">
      <c r="A969">
        <v>968</v>
      </c>
      <c r="B969">
        <v>656</v>
      </c>
    </row>
    <row r="970" spans="1:2">
      <c r="A970">
        <v>969</v>
      </c>
      <c r="B970">
        <v>389</v>
      </c>
    </row>
    <row r="971" spans="1:2">
      <c r="A971">
        <v>970</v>
      </c>
      <c r="B971">
        <v>78</v>
      </c>
    </row>
    <row r="972" spans="1:2">
      <c r="A972">
        <v>971</v>
      </c>
      <c r="B972">
        <v>296</v>
      </c>
    </row>
    <row r="973" spans="1:2">
      <c r="A973">
        <v>972</v>
      </c>
      <c r="B973">
        <v>749</v>
      </c>
    </row>
    <row r="974" spans="1:2">
      <c r="A974">
        <v>973</v>
      </c>
      <c r="B974">
        <v>970</v>
      </c>
    </row>
    <row r="975" spans="1:2">
      <c r="A975">
        <v>974</v>
      </c>
      <c r="B975">
        <v>862</v>
      </c>
    </row>
    <row r="976" spans="1:2">
      <c r="A976">
        <v>975</v>
      </c>
      <c r="B976">
        <v>706</v>
      </c>
    </row>
    <row r="977" spans="1:2">
      <c r="A977">
        <v>976</v>
      </c>
      <c r="B977">
        <v>866</v>
      </c>
    </row>
    <row r="978" spans="1:2">
      <c r="A978">
        <v>977</v>
      </c>
      <c r="B978">
        <v>62</v>
      </c>
    </row>
    <row r="979" spans="1:2">
      <c r="A979">
        <v>978</v>
      </c>
      <c r="B979">
        <v>756</v>
      </c>
    </row>
    <row r="980" spans="1:2">
      <c r="A980">
        <v>979</v>
      </c>
      <c r="B980">
        <v>523</v>
      </c>
    </row>
    <row r="981" spans="1:2">
      <c r="A981">
        <v>980</v>
      </c>
      <c r="B981">
        <v>327</v>
      </c>
    </row>
    <row r="982" spans="1:2">
      <c r="A982">
        <v>981</v>
      </c>
      <c r="B982">
        <v>242</v>
      </c>
    </row>
    <row r="983" spans="1:2">
      <c r="A983">
        <v>982</v>
      </c>
      <c r="B983">
        <v>981</v>
      </c>
    </row>
    <row r="984" spans="1:2">
      <c r="A984">
        <v>983</v>
      </c>
      <c r="B984">
        <v>780</v>
      </c>
    </row>
    <row r="985" spans="1:2">
      <c r="A985">
        <v>984</v>
      </c>
      <c r="B985">
        <v>13</v>
      </c>
    </row>
    <row r="986" spans="1:2">
      <c r="A986">
        <v>985</v>
      </c>
      <c r="B986">
        <v>638</v>
      </c>
    </row>
    <row r="987" spans="1:2">
      <c r="A987">
        <v>986</v>
      </c>
      <c r="B987">
        <v>176</v>
      </c>
    </row>
    <row r="988" spans="1:2">
      <c r="A988">
        <v>987</v>
      </c>
      <c r="B988">
        <v>577</v>
      </c>
    </row>
    <row r="989" spans="1:2">
      <c r="A989">
        <v>988</v>
      </c>
      <c r="B989">
        <v>740</v>
      </c>
    </row>
    <row r="990" spans="1:2">
      <c r="A990">
        <v>989</v>
      </c>
      <c r="B990">
        <v>579</v>
      </c>
    </row>
    <row r="991" spans="1:2">
      <c r="A991">
        <v>990</v>
      </c>
      <c r="B991">
        <v>730</v>
      </c>
    </row>
    <row r="992" spans="1:2">
      <c r="A992">
        <v>991</v>
      </c>
      <c r="B992">
        <v>614</v>
      </c>
    </row>
    <row r="993" spans="1:2">
      <c r="A993">
        <v>992</v>
      </c>
      <c r="B993">
        <v>667</v>
      </c>
    </row>
    <row r="994" spans="1:2">
      <c r="A994">
        <v>993</v>
      </c>
      <c r="B994">
        <v>619</v>
      </c>
    </row>
    <row r="995" spans="1:2">
      <c r="A995">
        <v>994</v>
      </c>
      <c r="B995">
        <v>312</v>
      </c>
    </row>
    <row r="996" spans="1:2">
      <c r="A996">
        <v>995</v>
      </c>
      <c r="B996">
        <v>662</v>
      </c>
    </row>
    <row r="997" spans="1:2">
      <c r="A997">
        <v>996</v>
      </c>
      <c r="B997">
        <v>495</v>
      </c>
    </row>
    <row r="998" spans="1:2">
      <c r="A998">
        <v>997</v>
      </c>
      <c r="B998">
        <v>422</v>
      </c>
    </row>
    <row r="999" spans="1:2">
      <c r="A999">
        <v>998</v>
      </c>
      <c r="B999">
        <v>223</v>
      </c>
    </row>
    <row r="1000" spans="1:2">
      <c r="A1000">
        <v>999</v>
      </c>
      <c r="B1000">
        <v>813</v>
      </c>
    </row>
    <row r="1001" spans="1:2">
      <c r="A1001">
        <v>1000</v>
      </c>
      <c r="B1001">
        <v>310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01"/>
  <sheetViews>
    <sheetView workbookViewId="0">
      <selection activeCell="A24" sqref="A24"/>
    </sheetView>
  </sheetViews>
  <sheetFormatPr defaultRowHeight="14.4"/>
  <cols>
    <col min="3" max="3" width="10.88671875" bestFit="1" customWidth="1"/>
    <col min="4" max="4" width="16.6640625" bestFit="1" customWidth="1"/>
  </cols>
  <sheetData>
    <row r="1" spans="1:6">
      <c r="A1" s="53" t="s">
        <v>270</v>
      </c>
      <c r="B1" s="53" t="s">
        <v>271</v>
      </c>
      <c r="C1" s="54" t="s">
        <v>702</v>
      </c>
      <c r="D1" s="54" t="s">
        <v>701</v>
      </c>
      <c r="E1" s="54" t="s">
        <v>66</v>
      </c>
      <c r="F1" s="54" t="s">
        <v>67</v>
      </c>
    </row>
    <row r="2" spans="1:6">
      <c r="A2" s="55">
        <v>1</v>
      </c>
      <c r="B2" s="56" t="s">
        <v>728</v>
      </c>
      <c r="C2" s="56">
        <v>369787795</v>
      </c>
      <c r="D2" s="56">
        <v>13126527</v>
      </c>
      <c r="E2" s="57">
        <f>C2/1000000</f>
        <v>369.78779500000002</v>
      </c>
      <c r="F2" s="57">
        <f>D2/1000000</f>
        <v>13.126526999999999</v>
      </c>
    </row>
    <row r="3" spans="1:6">
      <c r="A3" s="55">
        <v>2</v>
      </c>
      <c r="B3" s="56" t="s">
        <v>729</v>
      </c>
      <c r="C3" s="56">
        <v>281275000</v>
      </c>
      <c r="D3" s="56">
        <v>14158000</v>
      </c>
      <c r="E3" s="57">
        <f t="shared" ref="E3:F66" si="0">C3/1000000</f>
        <v>281.27499999999998</v>
      </c>
      <c r="F3" s="57">
        <f t="shared" si="0"/>
        <v>14.157999999999999</v>
      </c>
    </row>
    <row r="4" spans="1:6">
      <c r="A4" s="55">
        <v>3</v>
      </c>
      <c r="B4" s="56" t="s">
        <v>730</v>
      </c>
      <c r="C4" s="56">
        <v>250974000</v>
      </c>
      <c r="D4" s="56">
        <v>31034000</v>
      </c>
      <c r="E4" s="57">
        <f t="shared" si="0"/>
        <v>250.97399999999999</v>
      </c>
      <c r="F4" s="57">
        <f t="shared" si="0"/>
        <v>31.033999999999999</v>
      </c>
    </row>
    <row r="5" spans="1:6">
      <c r="A5" s="55">
        <v>4</v>
      </c>
      <c r="B5" s="56" t="s">
        <v>731</v>
      </c>
      <c r="C5" s="56">
        <v>229600000</v>
      </c>
      <c r="D5" s="56">
        <v>2700000</v>
      </c>
      <c r="E5" s="57">
        <f t="shared" si="0"/>
        <v>229.6</v>
      </c>
      <c r="F5" s="57">
        <f t="shared" si="0"/>
        <v>2.7</v>
      </c>
    </row>
    <row r="6" spans="1:6">
      <c r="A6" s="55">
        <v>5</v>
      </c>
      <c r="B6" s="56" t="s">
        <v>732</v>
      </c>
      <c r="C6" s="56">
        <v>210239639</v>
      </c>
      <c r="D6" s="56">
        <v>491744</v>
      </c>
      <c r="E6" s="57">
        <f t="shared" si="0"/>
        <v>210.23963900000001</v>
      </c>
      <c r="F6" s="57">
        <f t="shared" si="0"/>
        <v>0.49174400000000001</v>
      </c>
    </row>
    <row r="7" spans="1:6">
      <c r="A7" s="55">
        <v>6</v>
      </c>
      <c r="B7" s="56" t="s">
        <v>733</v>
      </c>
      <c r="C7" s="56">
        <v>208074501</v>
      </c>
      <c r="D7" s="56">
        <v>5717469</v>
      </c>
      <c r="E7" s="57">
        <f t="shared" si="0"/>
        <v>208.074501</v>
      </c>
      <c r="F7" s="57">
        <f t="shared" si="0"/>
        <v>5.7174690000000004</v>
      </c>
    </row>
    <row r="8" spans="1:6">
      <c r="A8" s="55">
        <v>7</v>
      </c>
      <c r="B8" s="56" t="s">
        <v>734</v>
      </c>
      <c r="C8" s="55">
        <v>195872797</v>
      </c>
      <c r="D8" s="55"/>
      <c r="E8" s="57">
        <f t="shared" si="0"/>
        <v>195.87279699999999</v>
      </c>
      <c r="F8" s="57"/>
    </row>
    <row r="9" spans="1:6">
      <c r="A9" s="55">
        <v>8</v>
      </c>
      <c r="B9" s="56" t="s">
        <v>735</v>
      </c>
      <c r="C9" s="56">
        <v>158000000</v>
      </c>
      <c r="D9" s="56"/>
      <c r="E9" s="57">
        <f t="shared" si="0"/>
        <v>158</v>
      </c>
      <c r="F9" s="57"/>
    </row>
    <row r="10" spans="1:6">
      <c r="A10" s="55">
        <v>9</v>
      </c>
      <c r="B10" s="56" t="s">
        <v>736</v>
      </c>
      <c r="C10" s="55">
        <v>150267756</v>
      </c>
      <c r="D10" s="55">
        <v>10194810</v>
      </c>
      <c r="E10" s="57">
        <f t="shared" si="0"/>
        <v>150.26775599999999</v>
      </c>
      <c r="F10" s="57">
        <f t="shared" si="0"/>
        <v>10.19481</v>
      </c>
    </row>
    <row r="11" spans="1:6">
      <c r="A11" s="55">
        <v>10</v>
      </c>
      <c r="B11" s="56" t="s">
        <v>737</v>
      </c>
      <c r="C11" s="55">
        <v>123498109.38000001</v>
      </c>
      <c r="D11" s="55">
        <v>1982053</v>
      </c>
      <c r="E11" s="57">
        <f t="shared" si="0"/>
        <v>123.49810938000002</v>
      </c>
      <c r="F11" s="57">
        <f t="shared" si="0"/>
        <v>1.9820530000000001</v>
      </c>
    </row>
    <row r="12" spans="1:6">
      <c r="A12" s="55">
        <v>11</v>
      </c>
      <c r="B12" s="56" t="s">
        <v>738</v>
      </c>
      <c r="C12" s="55">
        <v>123324752.00000001</v>
      </c>
      <c r="D12" s="55">
        <v>2434436</v>
      </c>
      <c r="E12" s="57">
        <f t="shared" si="0"/>
        <v>123.32475200000002</v>
      </c>
      <c r="F12" s="57">
        <f t="shared" si="0"/>
        <v>2.4344359999999998</v>
      </c>
    </row>
    <row r="13" spans="1:6">
      <c r="A13" s="55">
        <v>12</v>
      </c>
      <c r="B13" s="56" t="s">
        <v>739</v>
      </c>
      <c r="C13" s="56">
        <v>115100534.71360001</v>
      </c>
      <c r="D13" s="56">
        <v>15766761</v>
      </c>
      <c r="E13" s="57">
        <f t="shared" si="0"/>
        <v>115.10053471360001</v>
      </c>
      <c r="F13" s="57">
        <f t="shared" si="0"/>
        <v>15.766761000000001</v>
      </c>
    </row>
    <row r="14" spans="1:6">
      <c r="A14" s="55">
        <v>13</v>
      </c>
      <c r="B14" s="56" t="s">
        <v>740</v>
      </c>
      <c r="C14" s="56">
        <v>110631500.59999999</v>
      </c>
      <c r="D14" s="56">
        <v>6522032.0999999996</v>
      </c>
      <c r="E14" s="57">
        <f t="shared" si="0"/>
        <v>110.6315006</v>
      </c>
      <c r="F14" s="57">
        <f t="shared" si="0"/>
        <v>6.5220320999999997</v>
      </c>
    </row>
    <row r="15" spans="1:6">
      <c r="A15" s="55">
        <v>14</v>
      </c>
      <c r="B15" s="56" t="s">
        <v>741</v>
      </c>
      <c r="C15" s="55">
        <v>110111800</v>
      </c>
      <c r="D15" s="55">
        <v>-13940842</v>
      </c>
      <c r="E15" s="57">
        <f t="shared" si="0"/>
        <v>110.1118</v>
      </c>
      <c r="F15" s="57">
        <f t="shared" si="0"/>
        <v>-13.940842</v>
      </c>
    </row>
    <row r="16" spans="1:6">
      <c r="A16" s="55">
        <v>15</v>
      </c>
      <c r="B16" s="56" t="s">
        <v>742</v>
      </c>
      <c r="C16" s="56">
        <v>94464197</v>
      </c>
      <c r="D16" s="56">
        <v>1058102</v>
      </c>
      <c r="E16" s="57">
        <f t="shared" si="0"/>
        <v>94.464196999999999</v>
      </c>
      <c r="F16" s="57">
        <f t="shared" si="0"/>
        <v>1.0581020000000001</v>
      </c>
    </row>
    <row r="17" spans="1:6">
      <c r="A17" s="55">
        <v>16</v>
      </c>
      <c r="B17" s="56" t="s">
        <v>743</v>
      </c>
      <c r="C17" s="56">
        <v>80679900</v>
      </c>
      <c r="D17" s="58"/>
      <c r="E17" s="57">
        <f t="shared" si="0"/>
        <v>80.679900000000004</v>
      </c>
      <c r="F17" s="57"/>
    </row>
    <row r="18" spans="1:6">
      <c r="A18" s="55">
        <v>17</v>
      </c>
      <c r="B18" s="56" t="s">
        <v>744</v>
      </c>
      <c r="C18" s="55">
        <v>59336404.840000011</v>
      </c>
      <c r="D18" s="55">
        <v>3767532.4800000177</v>
      </c>
      <c r="E18" s="57">
        <f t="shared" si="0"/>
        <v>59.336404840000014</v>
      </c>
      <c r="F18" s="57">
        <f t="shared" si="0"/>
        <v>3.7675324800000176</v>
      </c>
    </row>
    <row r="19" spans="1:6">
      <c r="A19" s="55">
        <v>18</v>
      </c>
      <c r="B19" s="56" t="s">
        <v>745</v>
      </c>
      <c r="C19" s="56">
        <v>54500000</v>
      </c>
      <c r="D19" s="56">
        <v>2316650</v>
      </c>
      <c r="E19" s="57">
        <f t="shared" si="0"/>
        <v>54.5</v>
      </c>
      <c r="F19" s="57">
        <f t="shared" si="0"/>
        <v>2.3166500000000001</v>
      </c>
    </row>
    <row r="20" spans="1:6">
      <c r="A20" s="55">
        <v>19</v>
      </c>
      <c r="B20" s="56" t="s">
        <v>746</v>
      </c>
      <c r="C20" s="56">
        <v>49000000</v>
      </c>
      <c r="D20" s="56"/>
      <c r="E20" s="57">
        <f t="shared" si="0"/>
        <v>49</v>
      </c>
      <c r="F20" s="57"/>
    </row>
    <row r="21" spans="1:6">
      <c r="A21" s="55">
        <v>20</v>
      </c>
      <c r="B21" s="56" t="s">
        <v>747</v>
      </c>
      <c r="C21" s="56">
        <v>46209166</v>
      </c>
      <c r="D21" s="56">
        <v>777172</v>
      </c>
      <c r="E21" s="57">
        <f t="shared" si="0"/>
        <v>46.209166000000003</v>
      </c>
      <c r="F21" s="57">
        <f t="shared" si="0"/>
        <v>0.77717199999999997</v>
      </c>
    </row>
    <row r="22" spans="1:6">
      <c r="A22" s="55">
        <v>21</v>
      </c>
      <c r="B22" s="56" t="s">
        <v>748</v>
      </c>
      <c r="C22" s="55">
        <v>45294432</v>
      </c>
      <c r="D22" s="55">
        <v>177766</v>
      </c>
      <c r="E22" s="57">
        <f t="shared" si="0"/>
        <v>45.294432</v>
      </c>
      <c r="F22" s="57">
        <f t="shared" si="0"/>
        <v>0.17776600000000001</v>
      </c>
    </row>
    <row r="23" spans="1:6">
      <c r="A23" s="55">
        <v>22</v>
      </c>
      <c r="B23" s="56" t="s">
        <v>749</v>
      </c>
      <c r="C23" s="55">
        <v>43682661</v>
      </c>
      <c r="D23" s="55">
        <v>3501145</v>
      </c>
      <c r="E23" s="57">
        <f t="shared" si="0"/>
        <v>43.682661000000003</v>
      </c>
      <c r="F23" s="57">
        <f t="shared" si="0"/>
        <v>3.5011450000000002</v>
      </c>
    </row>
    <row r="24" spans="1:6">
      <c r="A24" s="55">
        <v>23</v>
      </c>
      <c r="B24" s="56" t="s">
        <v>750</v>
      </c>
      <c r="C24" s="55">
        <v>42474998</v>
      </c>
      <c r="D24" s="55">
        <v>326231</v>
      </c>
      <c r="E24" s="57">
        <f t="shared" si="0"/>
        <v>42.474997999999999</v>
      </c>
      <c r="F24" s="57">
        <f t="shared" si="0"/>
        <v>0.32623099999999999</v>
      </c>
    </row>
    <row r="25" spans="1:6">
      <c r="A25" s="55">
        <v>24</v>
      </c>
      <c r="B25" s="56" t="s">
        <v>751</v>
      </c>
      <c r="C25" s="56">
        <v>42094000</v>
      </c>
      <c r="D25" s="56">
        <v>236056</v>
      </c>
      <c r="E25" s="57">
        <f t="shared" si="0"/>
        <v>42.094000000000001</v>
      </c>
      <c r="F25" s="57">
        <f t="shared" si="0"/>
        <v>0.23605599999999999</v>
      </c>
    </row>
    <row r="26" spans="1:6">
      <c r="A26" s="55">
        <v>25</v>
      </c>
      <c r="B26" s="56" t="s">
        <v>752</v>
      </c>
      <c r="C26" s="56">
        <v>31200000</v>
      </c>
      <c r="D26" s="56">
        <v>1990000</v>
      </c>
      <c r="E26" s="57">
        <f t="shared" si="0"/>
        <v>31.2</v>
      </c>
      <c r="F26" s="57">
        <f t="shared" si="0"/>
        <v>1.99</v>
      </c>
    </row>
    <row r="27" spans="1:6">
      <c r="A27" s="55">
        <v>26</v>
      </c>
      <c r="B27" s="56" t="s">
        <v>753</v>
      </c>
      <c r="C27" s="55">
        <v>30252781</v>
      </c>
      <c r="D27" s="55">
        <v>399213</v>
      </c>
      <c r="E27" s="57">
        <f t="shared" si="0"/>
        <v>30.252780999999999</v>
      </c>
      <c r="F27" s="57">
        <f t="shared" si="0"/>
        <v>0.39921299999999998</v>
      </c>
    </row>
    <row r="28" spans="1:6">
      <c r="A28" s="55">
        <v>27</v>
      </c>
      <c r="B28" s="56" t="s">
        <v>754</v>
      </c>
      <c r="C28" s="56">
        <v>29573248</v>
      </c>
      <c r="D28" s="56">
        <v>-1134198</v>
      </c>
      <c r="E28" s="57">
        <f t="shared" si="0"/>
        <v>29.573248</v>
      </c>
      <c r="F28" s="57">
        <f t="shared" si="0"/>
        <v>-1.134198</v>
      </c>
    </row>
    <row r="29" spans="1:6">
      <c r="A29" s="55">
        <v>28</v>
      </c>
      <c r="B29" s="56" t="s">
        <v>755</v>
      </c>
      <c r="C29" s="55">
        <v>29571000</v>
      </c>
      <c r="D29" s="55">
        <v>187954</v>
      </c>
      <c r="E29" s="57">
        <f t="shared" si="0"/>
        <v>29.571000000000002</v>
      </c>
      <c r="F29" s="57">
        <f t="shared" si="0"/>
        <v>0.18795400000000001</v>
      </c>
    </row>
    <row r="30" spans="1:6">
      <c r="A30" s="55">
        <v>29</v>
      </c>
      <c r="B30" s="56" t="s">
        <v>756</v>
      </c>
      <c r="C30" s="56">
        <v>28830061</v>
      </c>
      <c r="D30" s="56">
        <v>819488</v>
      </c>
      <c r="E30" s="57">
        <f t="shared" si="0"/>
        <v>28.830061000000001</v>
      </c>
      <c r="F30" s="57">
        <f t="shared" si="0"/>
        <v>0.81948799999999999</v>
      </c>
    </row>
    <row r="31" spans="1:6">
      <c r="A31" s="55">
        <v>30</v>
      </c>
      <c r="B31" s="56" t="s">
        <v>757</v>
      </c>
      <c r="C31" s="55">
        <v>28412012.739999998</v>
      </c>
      <c r="D31" s="55">
        <v>5668.94</v>
      </c>
      <c r="E31" s="57">
        <f t="shared" si="0"/>
        <v>28.412012739999998</v>
      </c>
      <c r="F31" s="57">
        <f t="shared" si="0"/>
        <v>5.6689399999999999E-3</v>
      </c>
    </row>
    <row r="32" spans="1:6">
      <c r="A32" s="55">
        <v>31</v>
      </c>
      <c r="B32" s="56" t="s">
        <v>787</v>
      </c>
      <c r="C32" s="56">
        <v>25005936.050000001</v>
      </c>
      <c r="D32" s="56">
        <v>63216.54</v>
      </c>
      <c r="E32" s="57">
        <f t="shared" si="0"/>
        <v>25.005936049999999</v>
      </c>
      <c r="F32" s="57">
        <f t="shared" si="0"/>
        <v>6.3216540000000002E-2</v>
      </c>
    </row>
    <row r="33" spans="1:6">
      <c r="A33" s="55">
        <v>32</v>
      </c>
      <c r="B33" s="56" t="s">
        <v>788</v>
      </c>
      <c r="C33" s="56">
        <v>24524234</v>
      </c>
      <c r="D33" s="56"/>
      <c r="E33" s="57">
        <f t="shared" si="0"/>
        <v>24.524234</v>
      </c>
      <c r="F33" s="57"/>
    </row>
    <row r="34" spans="1:6">
      <c r="A34" s="55">
        <v>33</v>
      </c>
      <c r="B34" s="56" t="s">
        <v>789</v>
      </c>
      <c r="C34" s="56">
        <v>24469670</v>
      </c>
      <c r="D34" s="56">
        <v>126702</v>
      </c>
      <c r="E34" s="57">
        <f t="shared" si="0"/>
        <v>24.469670000000001</v>
      </c>
      <c r="F34" s="57">
        <f t="shared" si="0"/>
        <v>0.12670200000000001</v>
      </c>
    </row>
    <row r="35" spans="1:6">
      <c r="A35" s="55">
        <v>34</v>
      </c>
      <c r="B35" s="56" t="s">
        <v>790</v>
      </c>
      <c r="C35" s="56">
        <v>21523000</v>
      </c>
      <c r="D35" s="56"/>
      <c r="E35" s="57">
        <f t="shared" si="0"/>
        <v>21.523</v>
      </c>
      <c r="F35" s="57"/>
    </row>
    <row r="36" spans="1:6">
      <c r="A36" s="55">
        <v>35</v>
      </c>
      <c r="B36" s="56" t="s">
        <v>791</v>
      </c>
      <c r="C36" s="55">
        <v>20639901.150000002</v>
      </c>
      <c r="D36" s="55">
        <v>282629.38</v>
      </c>
      <c r="E36" s="57">
        <f t="shared" si="0"/>
        <v>20.639901150000004</v>
      </c>
      <c r="F36" s="57">
        <f t="shared" si="0"/>
        <v>0.28262937999999999</v>
      </c>
    </row>
    <row r="37" spans="1:6">
      <c r="A37" s="55">
        <v>36</v>
      </c>
      <c r="B37" s="56" t="s">
        <v>792</v>
      </c>
      <c r="C37" s="56">
        <v>20638360.350000001</v>
      </c>
      <c r="D37" s="56">
        <v>618444.09</v>
      </c>
      <c r="E37" s="57">
        <f t="shared" si="0"/>
        <v>20.638360350000003</v>
      </c>
      <c r="F37" s="57">
        <f t="shared" si="0"/>
        <v>0.61844409</v>
      </c>
    </row>
    <row r="38" spans="1:6">
      <c r="A38" s="55">
        <v>37</v>
      </c>
      <c r="B38" s="56" t="s">
        <v>793</v>
      </c>
      <c r="C38" s="56">
        <v>19840303</v>
      </c>
      <c r="D38" s="56">
        <v>177162.92</v>
      </c>
      <c r="E38" s="57">
        <f t="shared" si="0"/>
        <v>19.840302999999999</v>
      </c>
      <c r="F38" s="57">
        <f t="shared" si="0"/>
        <v>0.17716292</v>
      </c>
    </row>
    <row r="39" spans="1:6">
      <c r="A39" s="55">
        <v>38</v>
      </c>
      <c r="B39" s="56" t="s">
        <v>794</v>
      </c>
      <c r="C39" s="56">
        <v>19618356</v>
      </c>
      <c r="D39" s="56">
        <v>117541</v>
      </c>
      <c r="E39" s="57">
        <f t="shared" si="0"/>
        <v>19.618355999999999</v>
      </c>
      <c r="F39" s="57">
        <f t="shared" si="0"/>
        <v>0.11754100000000001</v>
      </c>
    </row>
    <row r="40" spans="1:6">
      <c r="A40" s="55">
        <v>39</v>
      </c>
      <c r="B40" s="56" t="s">
        <v>795</v>
      </c>
      <c r="C40" s="55">
        <v>18600000</v>
      </c>
      <c r="D40" s="55">
        <v>68000</v>
      </c>
      <c r="E40" s="57">
        <f t="shared" si="0"/>
        <v>18.600000000000001</v>
      </c>
      <c r="F40" s="57">
        <f t="shared" si="0"/>
        <v>6.8000000000000005E-2</v>
      </c>
    </row>
    <row r="41" spans="1:6">
      <c r="A41" s="55">
        <v>40</v>
      </c>
      <c r="B41" s="56" t="s">
        <v>796</v>
      </c>
      <c r="C41" s="55">
        <v>17956683.140000001</v>
      </c>
      <c r="D41" s="55">
        <v>736226.83</v>
      </c>
      <c r="E41" s="57">
        <f t="shared" si="0"/>
        <v>17.956683139999999</v>
      </c>
      <c r="F41" s="57">
        <f t="shared" si="0"/>
        <v>0.73622683</v>
      </c>
    </row>
    <row r="42" spans="1:6">
      <c r="A42" s="55">
        <v>41</v>
      </c>
      <c r="B42" s="56" t="s">
        <v>797</v>
      </c>
      <c r="C42" s="55">
        <v>17680514.82</v>
      </c>
      <c r="D42" s="55">
        <v>235601.62</v>
      </c>
      <c r="E42" s="57">
        <f t="shared" si="0"/>
        <v>17.680514819999999</v>
      </c>
      <c r="F42" s="57">
        <f t="shared" si="0"/>
        <v>0.23560161999999998</v>
      </c>
    </row>
    <row r="43" spans="1:6">
      <c r="A43" s="55">
        <v>42</v>
      </c>
      <c r="B43" s="56" t="s">
        <v>798</v>
      </c>
      <c r="C43" s="55">
        <v>17224522</v>
      </c>
      <c r="D43" s="55">
        <v>-555643.97</v>
      </c>
      <c r="E43" s="57">
        <f t="shared" si="0"/>
        <v>17.224522</v>
      </c>
      <c r="F43" s="57">
        <f t="shared" si="0"/>
        <v>-0.55564396999999999</v>
      </c>
    </row>
    <row r="44" spans="1:6">
      <c r="A44" s="55">
        <v>43</v>
      </c>
      <c r="B44" s="56" t="s">
        <v>799</v>
      </c>
      <c r="C44" s="56">
        <v>16259543</v>
      </c>
      <c r="D44" s="56">
        <v>452749</v>
      </c>
      <c r="E44" s="57">
        <f t="shared" si="0"/>
        <v>16.259543000000001</v>
      </c>
      <c r="F44" s="57">
        <f t="shared" si="0"/>
        <v>0.45274900000000001</v>
      </c>
    </row>
    <row r="45" spans="1:6">
      <c r="A45" s="55">
        <v>44</v>
      </c>
      <c r="B45" s="56" t="s">
        <v>800</v>
      </c>
      <c r="C45" s="56">
        <v>16000000</v>
      </c>
      <c r="D45" s="56"/>
      <c r="E45" s="57">
        <f t="shared" si="0"/>
        <v>16</v>
      </c>
      <c r="F45" s="57"/>
    </row>
    <row r="46" spans="1:6">
      <c r="A46" s="55">
        <v>45</v>
      </c>
      <c r="B46" s="56" t="s">
        <v>801</v>
      </c>
      <c r="C46" s="56">
        <v>15822522</v>
      </c>
      <c r="D46" s="56">
        <v>218910</v>
      </c>
      <c r="E46" s="57">
        <f t="shared" si="0"/>
        <v>15.822521999999999</v>
      </c>
      <c r="F46" s="57">
        <f t="shared" si="0"/>
        <v>0.21890999999999999</v>
      </c>
    </row>
    <row r="47" spans="1:6">
      <c r="A47" s="55">
        <v>46</v>
      </c>
      <c r="B47" s="56" t="s">
        <v>802</v>
      </c>
      <c r="C47" s="55">
        <v>15650000</v>
      </c>
      <c r="D47" s="55"/>
      <c r="E47" s="57">
        <f t="shared" si="0"/>
        <v>15.65</v>
      </c>
      <c r="F47" s="57"/>
    </row>
    <row r="48" spans="1:6">
      <c r="A48" s="55">
        <v>47</v>
      </c>
      <c r="B48" s="56" t="s">
        <v>803</v>
      </c>
      <c r="C48" s="55">
        <v>15272588.93</v>
      </c>
      <c r="D48" s="55">
        <v>898668.14</v>
      </c>
      <c r="E48" s="57">
        <f t="shared" si="0"/>
        <v>15.27258893</v>
      </c>
      <c r="F48" s="57">
        <f t="shared" si="0"/>
        <v>0.89866814000000006</v>
      </c>
    </row>
    <row r="49" spans="1:6">
      <c r="A49" s="55">
        <v>48</v>
      </c>
      <c r="B49" s="56" t="s">
        <v>804</v>
      </c>
      <c r="C49" s="56">
        <v>13974202.230638271</v>
      </c>
      <c r="D49" s="56">
        <v>910967.27</v>
      </c>
      <c r="E49" s="57">
        <f t="shared" si="0"/>
        <v>13.974202230638271</v>
      </c>
      <c r="F49" s="57">
        <f t="shared" si="0"/>
        <v>0.91096727</v>
      </c>
    </row>
    <row r="50" spans="1:6">
      <c r="A50" s="55">
        <v>49</v>
      </c>
      <c r="B50" s="56" t="s">
        <v>805</v>
      </c>
      <c r="C50" s="55">
        <v>13938084.199999999</v>
      </c>
      <c r="D50" s="55">
        <v>-482671.76999999961</v>
      </c>
      <c r="E50" s="57">
        <f t="shared" si="0"/>
        <v>13.938084199999999</v>
      </c>
      <c r="F50" s="57">
        <f t="shared" si="0"/>
        <v>-0.48267176999999961</v>
      </c>
    </row>
    <row r="51" spans="1:6">
      <c r="A51" s="55">
        <v>50</v>
      </c>
      <c r="B51" s="56" t="s">
        <v>806</v>
      </c>
      <c r="C51" s="55">
        <v>13642004.109999998</v>
      </c>
      <c r="D51" s="55">
        <v>575874.79</v>
      </c>
      <c r="E51" s="57">
        <f t="shared" si="0"/>
        <v>13.642004109999997</v>
      </c>
      <c r="F51" s="57">
        <f t="shared" si="0"/>
        <v>0.57587479000000008</v>
      </c>
    </row>
    <row r="52" spans="1:6">
      <c r="A52" s="55">
        <v>51</v>
      </c>
      <c r="B52" s="56" t="s">
        <v>807</v>
      </c>
      <c r="C52" s="56">
        <v>13286382</v>
      </c>
      <c r="D52" s="56"/>
      <c r="E52" s="57">
        <f t="shared" si="0"/>
        <v>13.286382</v>
      </c>
      <c r="F52" s="57"/>
    </row>
    <row r="53" spans="1:6">
      <c r="A53" s="55">
        <v>52</v>
      </c>
      <c r="B53" s="56" t="s">
        <v>808</v>
      </c>
      <c r="C53" s="55">
        <v>13000000</v>
      </c>
      <c r="D53" s="55"/>
      <c r="E53" s="57">
        <f t="shared" si="0"/>
        <v>13</v>
      </c>
      <c r="F53" s="57"/>
    </row>
    <row r="54" spans="1:6">
      <c r="A54" s="55">
        <v>53</v>
      </c>
      <c r="B54" s="56" t="s">
        <v>809</v>
      </c>
      <c r="C54" s="56">
        <v>12800000</v>
      </c>
      <c r="D54" s="56"/>
      <c r="E54" s="57">
        <f t="shared" si="0"/>
        <v>12.8</v>
      </c>
      <c r="F54" s="57"/>
    </row>
    <row r="55" spans="1:6">
      <c r="A55" s="55">
        <v>54</v>
      </c>
      <c r="B55" s="56" t="s">
        <v>810</v>
      </c>
      <c r="C55" s="56">
        <v>12468304.720000001</v>
      </c>
      <c r="D55" s="56">
        <v>911441.77</v>
      </c>
      <c r="E55" s="57">
        <f t="shared" si="0"/>
        <v>12.468304720000001</v>
      </c>
      <c r="F55" s="57">
        <f t="shared" si="0"/>
        <v>0.91144177000000004</v>
      </c>
    </row>
    <row r="56" spans="1:6">
      <c r="A56" s="55">
        <v>55</v>
      </c>
      <c r="B56" s="56" t="s">
        <v>811</v>
      </c>
      <c r="C56" s="56">
        <v>11869713</v>
      </c>
      <c r="D56" s="56"/>
      <c r="E56" s="57">
        <f t="shared" si="0"/>
        <v>11.869713000000001</v>
      </c>
      <c r="F56" s="57"/>
    </row>
    <row r="57" spans="1:6">
      <c r="A57" s="55">
        <v>56</v>
      </c>
      <c r="B57" s="56" t="s">
        <v>812</v>
      </c>
      <c r="C57" s="55">
        <v>11547852</v>
      </c>
      <c r="D57" s="55">
        <v>40911</v>
      </c>
      <c r="E57" s="57">
        <f t="shared" si="0"/>
        <v>11.547852000000001</v>
      </c>
      <c r="F57" s="57">
        <f t="shared" si="0"/>
        <v>4.0911000000000003E-2</v>
      </c>
    </row>
    <row r="58" spans="1:6">
      <c r="A58" s="55">
        <v>57</v>
      </c>
      <c r="B58" s="56" t="s">
        <v>813</v>
      </c>
      <c r="C58" s="55">
        <v>11007359</v>
      </c>
      <c r="D58" s="55">
        <v>1221330.43</v>
      </c>
      <c r="E58" s="57">
        <f t="shared" si="0"/>
        <v>11.007358999999999</v>
      </c>
      <c r="F58" s="57">
        <f t="shared" si="0"/>
        <v>1.2213304299999999</v>
      </c>
    </row>
    <row r="59" spans="1:6">
      <c r="A59" s="55">
        <v>58</v>
      </c>
      <c r="B59" s="56" t="s">
        <v>814</v>
      </c>
      <c r="C59" s="55">
        <v>10905651</v>
      </c>
      <c r="D59" s="55">
        <v>258307</v>
      </c>
      <c r="E59" s="57">
        <f t="shared" si="0"/>
        <v>10.905651000000001</v>
      </c>
      <c r="F59" s="57">
        <f t="shared" si="0"/>
        <v>0.25830700000000001</v>
      </c>
    </row>
    <row r="60" spans="1:6">
      <c r="A60" s="55">
        <v>59</v>
      </c>
      <c r="B60" s="56" t="s">
        <v>815</v>
      </c>
      <c r="C60" s="56">
        <v>10852476</v>
      </c>
      <c r="D60" s="56">
        <v>442428</v>
      </c>
      <c r="E60" s="57">
        <f t="shared" si="0"/>
        <v>10.852475999999999</v>
      </c>
      <c r="F60" s="57">
        <f t="shared" si="0"/>
        <v>0.44242799999999999</v>
      </c>
    </row>
    <row r="61" spans="1:6">
      <c r="A61" s="55">
        <v>60</v>
      </c>
      <c r="B61" s="56" t="s">
        <v>816</v>
      </c>
      <c r="C61" s="56">
        <v>10727066</v>
      </c>
      <c r="D61" s="56">
        <v>632324</v>
      </c>
      <c r="E61" s="57">
        <f t="shared" si="0"/>
        <v>10.727066000000001</v>
      </c>
      <c r="F61" s="57">
        <f t="shared" si="0"/>
        <v>0.632324</v>
      </c>
    </row>
    <row r="62" spans="1:6">
      <c r="A62" s="55">
        <v>61</v>
      </c>
      <c r="B62" s="56" t="s">
        <v>817</v>
      </c>
      <c r="C62" s="55">
        <v>10671265.07</v>
      </c>
      <c r="D62" s="55">
        <v>1196133</v>
      </c>
      <c r="E62" s="57">
        <f t="shared" si="0"/>
        <v>10.67126507</v>
      </c>
      <c r="F62" s="57">
        <f t="shared" si="0"/>
        <v>1.1961329999999999</v>
      </c>
    </row>
    <row r="63" spans="1:6">
      <c r="A63" s="55">
        <v>62</v>
      </c>
      <c r="B63" s="56" t="s">
        <v>818</v>
      </c>
      <c r="C63" s="56">
        <v>10500000</v>
      </c>
      <c r="D63" s="56"/>
      <c r="E63" s="57">
        <f t="shared" si="0"/>
        <v>10.5</v>
      </c>
      <c r="F63" s="57"/>
    </row>
    <row r="64" spans="1:6">
      <c r="A64" s="55">
        <v>63</v>
      </c>
      <c r="B64" s="56" t="s">
        <v>819</v>
      </c>
      <c r="C64" s="55">
        <v>10071448.030000001</v>
      </c>
      <c r="D64" s="55">
        <v>261426</v>
      </c>
      <c r="E64" s="57">
        <f t="shared" si="0"/>
        <v>10.071448030000001</v>
      </c>
      <c r="F64" s="57">
        <f t="shared" si="0"/>
        <v>0.26142599999999999</v>
      </c>
    </row>
    <row r="65" spans="1:6">
      <c r="A65" s="55">
        <v>64</v>
      </c>
      <c r="B65" s="56" t="s">
        <v>820</v>
      </c>
      <c r="C65" s="55">
        <v>9905332.8000000007</v>
      </c>
      <c r="D65" s="55">
        <v>1286740.050000001</v>
      </c>
      <c r="E65" s="57">
        <f t="shared" si="0"/>
        <v>9.9053328</v>
      </c>
      <c r="F65" s="57">
        <f t="shared" si="0"/>
        <v>1.286740050000001</v>
      </c>
    </row>
    <row r="66" spans="1:6">
      <c r="A66" s="55">
        <v>65</v>
      </c>
      <c r="B66" s="56" t="s">
        <v>821</v>
      </c>
      <c r="C66" s="56">
        <v>9727874.1400000006</v>
      </c>
      <c r="D66" s="56">
        <v>868183.85</v>
      </c>
      <c r="E66" s="57">
        <f t="shared" si="0"/>
        <v>9.7278741400000008</v>
      </c>
      <c r="F66" s="57">
        <f t="shared" si="0"/>
        <v>0.86818384999999998</v>
      </c>
    </row>
    <row r="67" spans="1:6">
      <c r="A67" s="55">
        <v>66</v>
      </c>
      <c r="B67" s="56" t="s">
        <v>822</v>
      </c>
      <c r="C67" s="56">
        <v>9674716.0600000005</v>
      </c>
      <c r="D67" s="56">
        <v>45000</v>
      </c>
      <c r="E67" s="57">
        <f t="shared" ref="E67:F130" si="1">C67/1000000</f>
        <v>9.6747160599999997</v>
      </c>
      <c r="F67" s="57">
        <f t="shared" si="1"/>
        <v>4.4999999999999998E-2</v>
      </c>
    </row>
    <row r="68" spans="1:6">
      <c r="A68" s="55">
        <v>67</v>
      </c>
      <c r="B68" s="56" t="s">
        <v>823</v>
      </c>
      <c r="C68" s="55">
        <v>9500000</v>
      </c>
      <c r="D68" s="55"/>
      <c r="E68" s="57">
        <f t="shared" si="1"/>
        <v>9.5</v>
      </c>
      <c r="F68" s="57"/>
    </row>
    <row r="69" spans="1:6">
      <c r="A69" s="55">
        <v>68</v>
      </c>
      <c r="B69" s="56" t="s">
        <v>824</v>
      </c>
      <c r="C69" s="55">
        <v>9340770</v>
      </c>
      <c r="D69" s="55">
        <v>2138570</v>
      </c>
      <c r="E69" s="57">
        <f t="shared" si="1"/>
        <v>9.3407699999999991</v>
      </c>
      <c r="F69" s="57">
        <f t="shared" si="1"/>
        <v>2.1385700000000001</v>
      </c>
    </row>
    <row r="70" spans="1:6">
      <c r="A70" s="55">
        <v>69</v>
      </c>
      <c r="B70" s="56" t="s">
        <v>825</v>
      </c>
      <c r="C70" s="55">
        <v>9208270.7822999991</v>
      </c>
      <c r="D70" s="55"/>
      <c r="E70" s="57">
        <f t="shared" si="1"/>
        <v>9.2082707822999996</v>
      </c>
      <c r="F70" s="57"/>
    </row>
    <row r="71" spans="1:6">
      <c r="A71" s="55">
        <v>70</v>
      </c>
      <c r="B71" s="56" t="s">
        <v>826</v>
      </c>
      <c r="C71" s="55">
        <v>9075000</v>
      </c>
      <c r="D71" s="55"/>
      <c r="E71" s="57">
        <f t="shared" si="1"/>
        <v>9.0749999999999993</v>
      </c>
      <c r="F71" s="57"/>
    </row>
    <row r="72" spans="1:6">
      <c r="A72" s="55">
        <v>71</v>
      </c>
      <c r="B72" s="56" t="s">
        <v>827</v>
      </c>
      <c r="C72" s="55">
        <v>9056202</v>
      </c>
      <c r="D72" s="55"/>
      <c r="E72" s="57">
        <f t="shared" si="1"/>
        <v>9.0562020000000008</v>
      </c>
      <c r="F72" s="57"/>
    </row>
    <row r="73" spans="1:6">
      <c r="A73" s="55">
        <v>72</v>
      </c>
      <c r="B73" s="56" t="s">
        <v>828</v>
      </c>
      <c r="C73" s="56">
        <v>9045137</v>
      </c>
      <c r="D73" s="56"/>
      <c r="E73" s="57">
        <f t="shared" si="1"/>
        <v>9.0451370000000004</v>
      </c>
      <c r="F73" s="57"/>
    </row>
    <row r="74" spans="1:6">
      <c r="A74" s="55">
        <v>73</v>
      </c>
      <c r="B74" s="56" t="s">
        <v>829</v>
      </c>
      <c r="C74" s="56">
        <v>8947047</v>
      </c>
      <c r="D74" s="56"/>
      <c r="E74" s="57">
        <f t="shared" si="1"/>
        <v>8.9470469999999995</v>
      </c>
      <c r="F74" s="57"/>
    </row>
    <row r="75" spans="1:6">
      <c r="A75" s="55">
        <v>74</v>
      </c>
      <c r="B75" s="56" t="s">
        <v>830</v>
      </c>
      <c r="C75" s="56">
        <v>8695557</v>
      </c>
      <c r="D75" s="56">
        <v>374341</v>
      </c>
      <c r="E75" s="57">
        <f t="shared" si="1"/>
        <v>8.6955570000000009</v>
      </c>
      <c r="F75" s="57">
        <f t="shared" si="1"/>
        <v>0.37434099999999998</v>
      </c>
    </row>
    <row r="76" spans="1:6">
      <c r="A76" s="55">
        <v>75</v>
      </c>
      <c r="B76" s="56" t="s">
        <v>831</v>
      </c>
      <c r="C76" s="55">
        <v>8395703</v>
      </c>
      <c r="D76" s="55">
        <v>1282693</v>
      </c>
      <c r="E76" s="57">
        <f t="shared" si="1"/>
        <v>8.3957029999999992</v>
      </c>
      <c r="F76" s="57">
        <f t="shared" si="1"/>
        <v>1.2826930000000001</v>
      </c>
    </row>
    <row r="77" spans="1:6">
      <c r="A77" s="55">
        <v>76</v>
      </c>
      <c r="B77" s="56" t="s">
        <v>832</v>
      </c>
      <c r="C77" s="55">
        <v>8171535</v>
      </c>
      <c r="D77" s="55">
        <v>44706</v>
      </c>
      <c r="E77" s="57">
        <f t="shared" si="1"/>
        <v>8.1715350000000004</v>
      </c>
      <c r="F77" s="57">
        <f t="shared" si="1"/>
        <v>4.4706000000000003E-2</v>
      </c>
    </row>
    <row r="78" spans="1:6">
      <c r="A78" s="55">
        <v>77</v>
      </c>
      <c r="B78" s="56" t="s">
        <v>833</v>
      </c>
      <c r="C78" s="56">
        <v>7447890.040000001</v>
      </c>
      <c r="D78" s="56">
        <v>324302.62</v>
      </c>
      <c r="E78" s="57">
        <f t="shared" si="1"/>
        <v>7.4478900400000008</v>
      </c>
      <c r="F78" s="57">
        <f t="shared" si="1"/>
        <v>0.32430261999999999</v>
      </c>
    </row>
    <row r="79" spans="1:6">
      <c r="A79" s="55">
        <v>78</v>
      </c>
      <c r="B79" s="56" t="s">
        <v>834</v>
      </c>
      <c r="C79" s="55">
        <v>7358018.5199999996</v>
      </c>
      <c r="D79" s="55">
        <v>51827.51</v>
      </c>
      <c r="E79" s="57">
        <f t="shared" si="1"/>
        <v>7.3580185199999999</v>
      </c>
      <c r="F79" s="57">
        <f t="shared" si="1"/>
        <v>5.182751E-2</v>
      </c>
    </row>
    <row r="80" spans="1:6">
      <c r="A80" s="55">
        <v>79</v>
      </c>
      <c r="B80" s="56" t="s">
        <v>835</v>
      </c>
      <c r="C80" s="55">
        <v>7316509.9699999997</v>
      </c>
      <c r="D80" s="55">
        <v>91796.27</v>
      </c>
      <c r="E80" s="57">
        <f t="shared" si="1"/>
        <v>7.3165099699999994</v>
      </c>
      <c r="F80" s="57">
        <f t="shared" si="1"/>
        <v>9.1796269999999999E-2</v>
      </c>
    </row>
    <row r="81" spans="1:6">
      <c r="A81" s="55">
        <v>80</v>
      </c>
      <c r="B81" s="56" t="s">
        <v>836</v>
      </c>
      <c r="C81" s="56">
        <v>7200000</v>
      </c>
      <c r="D81" s="56">
        <v>60000</v>
      </c>
      <c r="E81" s="57">
        <f t="shared" si="1"/>
        <v>7.2</v>
      </c>
      <c r="F81" s="57">
        <f t="shared" si="1"/>
        <v>0.06</v>
      </c>
    </row>
    <row r="82" spans="1:6">
      <c r="A82" s="55">
        <v>81</v>
      </c>
      <c r="B82" s="56" t="s">
        <v>837</v>
      </c>
      <c r="C82" s="56">
        <v>7144694.9100000001</v>
      </c>
      <c r="D82" s="56">
        <v>102811.31</v>
      </c>
      <c r="E82" s="57">
        <f t="shared" si="1"/>
        <v>7.1446949100000001</v>
      </c>
      <c r="F82" s="57">
        <f t="shared" si="1"/>
        <v>0.10281131</v>
      </c>
    </row>
    <row r="83" spans="1:6">
      <c r="A83" s="55">
        <v>82</v>
      </c>
      <c r="B83" s="56" t="s">
        <v>838</v>
      </c>
      <c r="C83" s="55">
        <v>6955296.7999999998</v>
      </c>
      <c r="D83" s="55">
        <v>170865.84</v>
      </c>
      <c r="E83" s="57">
        <f t="shared" si="1"/>
        <v>6.9552968000000002</v>
      </c>
      <c r="F83" s="57">
        <f t="shared" si="1"/>
        <v>0.17086583999999999</v>
      </c>
    </row>
    <row r="84" spans="1:6">
      <c r="A84" s="55">
        <v>83</v>
      </c>
      <c r="B84" s="56" t="s">
        <v>839</v>
      </c>
      <c r="C84" s="56">
        <v>6878148.7400000002</v>
      </c>
      <c r="D84" s="56">
        <v>651070.04</v>
      </c>
      <c r="E84" s="57">
        <f t="shared" si="1"/>
        <v>6.8781487400000003</v>
      </c>
      <c r="F84" s="57">
        <f t="shared" si="1"/>
        <v>0.65107004000000002</v>
      </c>
    </row>
    <row r="85" spans="1:6">
      <c r="A85" s="55">
        <v>84</v>
      </c>
      <c r="B85" s="56" t="s">
        <v>840</v>
      </c>
      <c r="C85" s="56">
        <v>6664562</v>
      </c>
      <c r="D85" s="56">
        <v>76216</v>
      </c>
      <c r="E85" s="57">
        <f t="shared" si="1"/>
        <v>6.6645620000000001</v>
      </c>
      <c r="F85" s="57">
        <f t="shared" si="1"/>
        <v>7.6216000000000006E-2</v>
      </c>
    </row>
    <row r="86" spans="1:6">
      <c r="A86" s="55">
        <v>85</v>
      </c>
      <c r="B86" s="56" t="s">
        <v>841</v>
      </c>
      <c r="C86" s="55">
        <v>6342840.1399999997</v>
      </c>
      <c r="D86" s="55">
        <v>91308.71</v>
      </c>
      <c r="E86" s="57">
        <f t="shared" si="1"/>
        <v>6.3428401399999998</v>
      </c>
      <c r="F86" s="57">
        <f t="shared" si="1"/>
        <v>9.1308710000000001E-2</v>
      </c>
    </row>
    <row r="87" spans="1:6">
      <c r="A87" s="55">
        <v>86</v>
      </c>
      <c r="B87" s="56" t="s">
        <v>842</v>
      </c>
      <c r="C87" s="55">
        <v>6120000</v>
      </c>
      <c r="D87" s="55">
        <v>273162.99</v>
      </c>
      <c r="E87" s="57">
        <f t="shared" si="1"/>
        <v>6.12</v>
      </c>
      <c r="F87" s="57">
        <f t="shared" si="1"/>
        <v>0.27316298999999999</v>
      </c>
    </row>
    <row r="88" spans="1:6">
      <c r="A88" s="55">
        <v>87</v>
      </c>
      <c r="B88" s="56" t="s">
        <v>843</v>
      </c>
      <c r="C88" s="55">
        <v>6000000</v>
      </c>
      <c r="D88" s="55"/>
      <c r="E88" s="57">
        <f t="shared" si="1"/>
        <v>6</v>
      </c>
      <c r="F88" s="57"/>
    </row>
    <row r="89" spans="1:6">
      <c r="A89" s="55">
        <v>88</v>
      </c>
      <c r="B89" s="56" t="s">
        <v>844</v>
      </c>
      <c r="C89" s="55">
        <v>5990407</v>
      </c>
      <c r="D89" s="55">
        <v>229784</v>
      </c>
      <c r="E89" s="57">
        <f t="shared" si="1"/>
        <v>5.9904070000000003</v>
      </c>
      <c r="F89" s="57">
        <f t="shared" si="1"/>
        <v>0.22978399999999999</v>
      </c>
    </row>
    <row r="90" spans="1:6">
      <c r="A90" s="55">
        <v>89</v>
      </c>
      <c r="B90" s="56" t="s">
        <v>845</v>
      </c>
      <c r="C90" s="55">
        <v>5732921.3700000001</v>
      </c>
      <c r="D90" s="55">
        <v>1352121.6</v>
      </c>
      <c r="E90" s="57">
        <f t="shared" si="1"/>
        <v>5.7329213699999997</v>
      </c>
      <c r="F90" s="57">
        <f t="shared" si="1"/>
        <v>1.3521216</v>
      </c>
    </row>
    <row r="91" spans="1:6">
      <c r="A91" s="55">
        <v>90</v>
      </c>
      <c r="B91" s="56" t="s">
        <v>846</v>
      </c>
      <c r="C91" s="56">
        <v>5651259.9699999997</v>
      </c>
      <c r="D91" s="56"/>
      <c r="E91" s="57">
        <f t="shared" si="1"/>
        <v>5.6512599699999999</v>
      </c>
      <c r="F91" s="57"/>
    </row>
    <row r="92" spans="1:6">
      <c r="A92" s="55">
        <v>91</v>
      </c>
      <c r="B92" s="56" t="s">
        <v>847</v>
      </c>
      <c r="C92" s="56">
        <v>5578653</v>
      </c>
      <c r="D92" s="56">
        <v>114020.07</v>
      </c>
      <c r="E92" s="57">
        <f t="shared" si="1"/>
        <v>5.5786530000000001</v>
      </c>
      <c r="F92" s="57">
        <f t="shared" si="1"/>
        <v>0.11402007</v>
      </c>
    </row>
    <row r="93" spans="1:6">
      <c r="A93" s="55">
        <v>92</v>
      </c>
      <c r="B93" s="56" t="s">
        <v>848</v>
      </c>
      <c r="C93" s="55">
        <v>5513956.6599999992</v>
      </c>
      <c r="D93" s="55">
        <v>18097.26999999936</v>
      </c>
      <c r="E93" s="57">
        <f t="shared" si="1"/>
        <v>5.513956659999999</v>
      </c>
      <c r="F93" s="57">
        <f t="shared" si="1"/>
        <v>1.809726999999936E-2</v>
      </c>
    </row>
    <row r="94" spans="1:6">
      <c r="A94" s="55">
        <v>93</v>
      </c>
      <c r="B94" s="56" t="s">
        <v>849</v>
      </c>
      <c r="C94" s="56">
        <v>5505624.2800000003</v>
      </c>
      <c r="D94" s="56">
        <v>64748.67</v>
      </c>
      <c r="E94" s="57">
        <f t="shared" si="1"/>
        <v>5.5056242800000001</v>
      </c>
      <c r="F94" s="57">
        <f t="shared" si="1"/>
        <v>6.4748669999999994E-2</v>
      </c>
    </row>
    <row r="95" spans="1:6">
      <c r="A95" s="55">
        <v>94</v>
      </c>
      <c r="B95" s="56" t="s">
        <v>850</v>
      </c>
      <c r="C95" s="56">
        <v>5466443.96</v>
      </c>
      <c r="D95" s="56">
        <v>903870.66000000061</v>
      </c>
      <c r="E95" s="57">
        <f t="shared" si="1"/>
        <v>5.4664439600000003</v>
      </c>
      <c r="F95" s="57">
        <f t="shared" si="1"/>
        <v>0.9038706600000006</v>
      </c>
    </row>
    <row r="96" spans="1:6">
      <c r="A96" s="55">
        <v>95</v>
      </c>
      <c r="B96" s="56" t="s">
        <v>851</v>
      </c>
      <c r="C96" s="56">
        <v>5421777.1400000006</v>
      </c>
      <c r="D96" s="56">
        <v>61620.32</v>
      </c>
      <c r="E96" s="57">
        <f t="shared" si="1"/>
        <v>5.4217771400000005</v>
      </c>
      <c r="F96" s="57">
        <f t="shared" si="1"/>
        <v>6.1620319999999999E-2</v>
      </c>
    </row>
    <row r="97" spans="1:6">
      <c r="A97" s="55">
        <v>96</v>
      </c>
      <c r="B97" s="56" t="s">
        <v>852</v>
      </c>
      <c r="C97" s="56">
        <v>5355131</v>
      </c>
      <c r="D97" s="56">
        <v>-478589</v>
      </c>
      <c r="E97" s="57">
        <f t="shared" si="1"/>
        <v>5.3551310000000001</v>
      </c>
      <c r="F97" s="57">
        <f t="shared" si="1"/>
        <v>-0.47858899999999999</v>
      </c>
    </row>
    <row r="98" spans="1:6">
      <c r="A98" s="55">
        <v>97</v>
      </c>
      <c r="B98" s="56" t="s">
        <v>853</v>
      </c>
      <c r="C98" s="56">
        <v>5232216</v>
      </c>
      <c r="D98" s="56">
        <v>-22960</v>
      </c>
      <c r="E98" s="57">
        <f t="shared" si="1"/>
        <v>5.2322160000000002</v>
      </c>
      <c r="F98" s="57">
        <f t="shared" si="1"/>
        <v>-2.2960000000000001E-2</v>
      </c>
    </row>
    <row r="99" spans="1:6">
      <c r="A99" s="55">
        <v>98</v>
      </c>
      <c r="B99" s="56" t="s">
        <v>854</v>
      </c>
      <c r="C99" s="56">
        <v>5031267</v>
      </c>
      <c r="D99" s="56">
        <v>9337</v>
      </c>
      <c r="E99" s="57">
        <f t="shared" si="1"/>
        <v>5.0312669999999997</v>
      </c>
      <c r="F99" s="57">
        <f t="shared" si="1"/>
        <v>9.3369999999999998E-3</v>
      </c>
    </row>
    <row r="100" spans="1:6">
      <c r="A100" s="55">
        <v>99</v>
      </c>
      <c r="B100" s="56" t="s">
        <v>855</v>
      </c>
      <c r="C100" s="56">
        <v>4953000</v>
      </c>
      <c r="D100" s="56">
        <v>92911</v>
      </c>
      <c r="E100" s="57">
        <f t="shared" si="1"/>
        <v>4.9530000000000003</v>
      </c>
      <c r="F100" s="57">
        <f t="shared" si="1"/>
        <v>9.2910999999999994E-2</v>
      </c>
    </row>
    <row r="101" spans="1:6">
      <c r="A101" s="55">
        <v>100</v>
      </c>
      <c r="B101" s="56" t="s">
        <v>856</v>
      </c>
      <c r="C101" s="55">
        <v>4900000</v>
      </c>
      <c r="D101" s="55">
        <v>240000</v>
      </c>
      <c r="E101" s="57">
        <f t="shared" si="1"/>
        <v>4.9000000000000004</v>
      </c>
      <c r="F101" s="57">
        <f t="shared" si="1"/>
        <v>0.24</v>
      </c>
    </row>
    <row r="102" spans="1:6">
      <c r="A102" s="55">
        <v>101</v>
      </c>
      <c r="B102" s="56" t="s">
        <v>857</v>
      </c>
      <c r="C102" s="56">
        <v>4867427</v>
      </c>
      <c r="D102" s="56"/>
      <c r="E102" s="57">
        <f t="shared" si="1"/>
        <v>4.8674270000000002</v>
      </c>
      <c r="F102" s="57"/>
    </row>
    <row r="103" spans="1:6">
      <c r="A103" s="55">
        <v>102</v>
      </c>
      <c r="B103" s="56" t="s">
        <v>858</v>
      </c>
      <c r="C103" s="55">
        <v>4698023.9000000004</v>
      </c>
      <c r="D103" s="55">
        <v>443508.27</v>
      </c>
      <c r="E103" s="57">
        <f t="shared" si="1"/>
        <v>4.6980239000000008</v>
      </c>
      <c r="F103" s="57">
        <f t="shared" si="1"/>
        <v>0.44350827000000004</v>
      </c>
    </row>
    <row r="104" spans="1:6">
      <c r="A104" s="55">
        <v>103</v>
      </c>
      <c r="B104" s="56" t="s">
        <v>859</v>
      </c>
      <c r="C104" s="56">
        <v>4518564.47</v>
      </c>
      <c r="D104" s="56">
        <v>1067617.0499999998</v>
      </c>
      <c r="E104" s="57">
        <f t="shared" si="1"/>
        <v>4.5185644699999994</v>
      </c>
      <c r="F104" s="57">
        <f t="shared" si="1"/>
        <v>1.0676170499999997</v>
      </c>
    </row>
    <row r="105" spans="1:6">
      <c r="A105" s="55">
        <v>104</v>
      </c>
      <c r="B105" s="56" t="s">
        <v>860</v>
      </c>
      <c r="C105" s="55">
        <v>4466003</v>
      </c>
      <c r="D105" s="55">
        <v>18417</v>
      </c>
      <c r="E105" s="57">
        <f t="shared" si="1"/>
        <v>4.4660029999999997</v>
      </c>
      <c r="F105" s="57">
        <f t="shared" si="1"/>
        <v>1.8416999999999999E-2</v>
      </c>
    </row>
    <row r="106" spans="1:6">
      <c r="A106" s="55">
        <v>105</v>
      </c>
      <c r="B106" s="56" t="s">
        <v>861</v>
      </c>
      <c r="C106" s="56">
        <v>4448658.87</v>
      </c>
      <c r="D106" s="56">
        <v>-772515.91</v>
      </c>
      <c r="E106" s="57">
        <f t="shared" si="1"/>
        <v>4.44865887</v>
      </c>
      <c r="F106" s="57">
        <f t="shared" si="1"/>
        <v>-0.77251591000000008</v>
      </c>
    </row>
    <row r="107" spans="1:6">
      <c r="A107" s="55">
        <v>106</v>
      </c>
      <c r="B107" s="56" t="s">
        <v>862</v>
      </c>
      <c r="C107" s="55">
        <v>4377000</v>
      </c>
      <c r="D107" s="55">
        <v>31606.18</v>
      </c>
      <c r="E107" s="57">
        <f t="shared" si="1"/>
        <v>4.3769999999999998</v>
      </c>
      <c r="F107" s="57">
        <f t="shared" si="1"/>
        <v>3.1606179999999998E-2</v>
      </c>
    </row>
    <row r="108" spans="1:6">
      <c r="A108" s="55">
        <v>107</v>
      </c>
      <c r="B108" s="56" t="s">
        <v>863</v>
      </c>
      <c r="C108" s="55">
        <v>4290000</v>
      </c>
      <c r="D108" s="55"/>
      <c r="E108" s="57">
        <f t="shared" si="1"/>
        <v>4.29</v>
      </c>
      <c r="F108" s="57"/>
    </row>
    <row r="109" spans="1:6">
      <c r="A109" s="55">
        <v>108</v>
      </c>
      <c r="B109" s="56" t="s">
        <v>864</v>
      </c>
      <c r="C109" s="56">
        <v>4153990.46</v>
      </c>
      <c r="D109" s="56">
        <v>458204.5</v>
      </c>
      <c r="E109" s="57">
        <f t="shared" si="1"/>
        <v>4.1539904600000002</v>
      </c>
      <c r="F109" s="57">
        <f t="shared" si="1"/>
        <v>0.45820450000000001</v>
      </c>
    </row>
    <row r="110" spans="1:6">
      <c r="A110" s="55">
        <v>109</v>
      </c>
      <c r="B110" s="56" t="s">
        <v>865</v>
      </c>
      <c r="C110" s="55">
        <v>4083709</v>
      </c>
      <c r="D110" s="55"/>
      <c r="E110" s="57">
        <f t="shared" si="1"/>
        <v>4.0837089999999998</v>
      </c>
      <c r="F110" s="57"/>
    </row>
    <row r="111" spans="1:6">
      <c r="A111" s="55">
        <v>110</v>
      </c>
      <c r="B111" s="56" t="s">
        <v>866</v>
      </c>
      <c r="C111" s="55">
        <v>4075790</v>
      </c>
      <c r="D111" s="55"/>
      <c r="E111" s="57">
        <f t="shared" si="1"/>
        <v>4.0757899999999996</v>
      </c>
      <c r="F111" s="57"/>
    </row>
    <row r="112" spans="1:6">
      <c r="A112" s="55">
        <v>111</v>
      </c>
      <c r="B112" s="56" t="s">
        <v>867</v>
      </c>
      <c r="C112" s="56">
        <v>4010037</v>
      </c>
      <c r="D112" s="56">
        <v>617244</v>
      </c>
      <c r="E112" s="57">
        <f t="shared" si="1"/>
        <v>4.0100369999999996</v>
      </c>
      <c r="F112" s="57">
        <f t="shared" si="1"/>
        <v>0.61724400000000001</v>
      </c>
    </row>
    <row r="113" spans="1:6">
      <c r="A113" s="55">
        <v>112</v>
      </c>
      <c r="B113" s="56" t="s">
        <v>868</v>
      </c>
      <c r="C113" s="55">
        <v>4007176</v>
      </c>
      <c r="D113" s="55">
        <v>43171.15</v>
      </c>
      <c r="E113" s="57">
        <f t="shared" si="1"/>
        <v>4.0071760000000003</v>
      </c>
      <c r="F113" s="57">
        <f t="shared" si="1"/>
        <v>4.3171149999999998E-2</v>
      </c>
    </row>
    <row r="114" spans="1:6">
      <c r="A114" s="55">
        <v>113</v>
      </c>
      <c r="B114" s="56" t="s">
        <v>869</v>
      </c>
      <c r="C114" s="55">
        <v>3892777</v>
      </c>
      <c r="D114" s="55"/>
      <c r="E114" s="57">
        <f t="shared" si="1"/>
        <v>3.8927770000000002</v>
      </c>
      <c r="F114" s="57"/>
    </row>
    <row r="115" spans="1:6">
      <c r="A115" s="55">
        <v>114</v>
      </c>
      <c r="B115" s="56" t="s">
        <v>870</v>
      </c>
      <c r="C115" s="55">
        <v>3884038</v>
      </c>
      <c r="D115" s="55"/>
      <c r="E115" s="57">
        <f t="shared" si="1"/>
        <v>3.8840379999999999</v>
      </c>
      <c r="F115" s="57"/>
    </row>
    <row r="116" spans="1:6">
      <c r="A116" s="55">
        <v>115</v>
      </c>
      <c r="B116" s="56" t="s">
        <v>871</v>
      </c>
      <c r="C116" s="55">
        <v>3879240</v>
      </c>
      <c r="D116" s="55"/>
      <c r="E116" s="57">
        <f t="shared" si="1"/>
        <v>3.8792399999999998</v>
      </c>
      <c r="F116" s="57"/>
    </row>
    <row r="117" spans="1:6">
      <c r="A117" s="55">
        <v>116</v>
      </c>
      <c r="B117" s="56" t="s">
        <v>872</v>
      </c>
      <c r="C117" s="56">
        <v>3860000</v>
      </c>
      <c r="D117" s="56">
        <v>258000</v>
      </c>
      <c r="E117" s="57">
        <f t="shared" si="1"/>
        <v>3.86</v>
      </c>
      <c r="F117" s="57">
        <f t="shared" si="1"/>
        <v>0.25800000000000001</v>
      </c>
    </row>
    <row r="118" spans="1:6">
      <c r="A118" s="55">
        <v>117</v>
      </c>
      <c r="B118" s="56" t="s">
        <v>873</v>
      </c>
      <c r="C118" s="56">
        <v>3787160.7699999996</v>
      </c>
      <c r="D118" s="56">
        <v>-105481.09</v>
      </c>
      <c r="E118" s="57">
        <f t="shared" si="1"/>
        <v>3.7871607699999994</v>
      </c>
      <c r="F118" s="57">
        <f t="shared" si="1"/>
        <v>-0.10548109</v>
      </c>
    </row>
    <row r="119" spans="1:6">
      <c r="A119" s="55">
        <v>118</v>
      </c>
      <c r="B119" s="56" t="s">
        <v>874</v>
      </c>
      <c r="C119" s="56">
        <v>3677094.09</v>
      </c>
      <c r="D119" s="56">
        <v>109983.66</v>
      </c>
      <c r="E119" s="57">
        <f t="shared" si="1"/>
        <v>3.6770940899999998</v>
      </c>
      <c r="F119" s="57">
        <f t="shared" si="1"/>
        <v>0.10998366</v>
      </c>
    </row>
    <row r="120" spans="1:6">
      <c r="A120" s="55">
        <v>119</v>
      </c>
      <c r="B120" s="56" t="s">
        <v>875</v>
      </c>
      <c r="C120" s="55">
        <v>3642791.87</v>
      </c>
      <c r="D120" s="55">
        <v>145308.81</v>
      </c>
      <c r="E120" s="57">
        <f t="shared" si="1"/>
        <v>3.6427918699999999</v>
      </c>
      <c r="F120" s="57">
        <f t="shared" si="1"/>
        <v>0.14530881000000001</v>
      </c>
    </row>
    <row r="121" spans="1:6">
      <c r="A121" s="55">
        <v>120</v>
      </c>
      <c r="B121" s="56" t="s">
        <v>876</v>
      </c>
      <c r="C121" s="56">
        <v>3505882.27</v>
      </c>
      <c r="D121" s="56">
        <v>251108.16</v>
      </c>
      <c r="E121" s="57">
        <f t="shared" si="1"/>
        <v>3.5058822699999999</v>
      </c>
      <c r="F121" s="57">
        <f t="shared" si="1"/>
        <v>0.25110816000000002</v>
      </c>
    </row>
    <row r="122" spans="1:6">
      <c r="A122" s="55">
        <v>121</v>
      </c>
      <c r="B122" s="56" t="s">
        <v>877</v>
      </c>
      <c r="C122" s="56">
        <v>3411261</v>
      </c>
      <c r="D122" s="56">
        <v>3457</v>
      </c>
      <c r="E122" s="57">
        <f t="shared" si="1"/>
        <v>3.4112610000000001</v>
      </c>
      <c r="F122" s="57">
        <f t="shared" si="1"/>
        <v>3.457E-3</v>
      </c>
    </row>
    <row r="123" spans="1:6">
      <c r="A123" s="55">
        <v>122</v>
      </c>
      <c r="B123" s="56" t="s">
        <v>878</v>
      </c>
      <c r="C123" s="56">
        <v>3292332.7</v>
      </c>
      <c r="D123" s="56">
        <v>53906.2</v>
      </c>
      <c r="E123" s="57">
        <f t="shared" si="1"/>
        <v>3.2923327000000002</v>
      </c>
      <c r="F123" s="57">
        <f t="shared" si="1"/>
        <v>5.3906199999999994E-2</v>
      </c>
    </row>
    <row r="124" spans="1:6">
      <c r="A124" s="55">
        <v>123</v>
      </c>
      <c r="B124" s="56" t="s">
        <v>879</v>
      </c>
      <c r="C124" s="55">
        <v>3272354.22</v>
      </c>
      <c r="D124" s="55">
        <v>5565.6</v>
      </c>
      <c r="E124" s="57">
        <f t="shared" si="1"/>
        <v>3.2723542200000004</v>
      </c>
      <c r="F124" s="57">
        <f t="shared" si="1"/>
        <v>5.5656000000000004E-3</v>
      </c>
    </row>
    <row r="125" spans="1:6">
      <c r="A125" s="55">
        <v>124</v>
      </c>
      <c r="B125" s="56" t="s">
        <v>880</v>
      </c>
      <c r="C125" s="56">
        <v>3253640</v>
      </c>
      <c r="D125" s="56"/>
      <c r="E125" s="57">
        <f t="shared" si="1"/>
        <v>3.2536399999999999</v>
      </c>
      <c r="F125" s="57"/>
    </row>
    <row r="126" spans="1:6">
      <c r="A126" s="55">
        <v>125</v>
      </c>
      <c r="B126" s="56" t="s">
        <v>881</v>
      </c>
      <c r="C126" s="56">
        <v>3215722</v>
      </c>
      <c r="D126" s="56"/>
      <c r="E126" s="57">
        <f t="shared" si="1"/>
        <v>3.215722</v>
      </c>
      <c r="F126" s="57"/>
    </row>
    <row r="127" spans="1:6">
      <c r="A127" s="55">
        <v>126</v>
      </c>
      <c r="B127" s="56" t="s">
        <v>882</v>
      </c>
      <c r="C127" s="55">
        <v>3160912.7199999997</v>
      </c>
      <c r="D127" s="55">
        <v>41604.68</v>
      </c>
      <c r="E127" s="57">
        <f t="shared" si="1"/>
        <v>3.1609127199999998</v>
      </c>
      <c r="F127" s="57">
        <f t="shared" si="1"/>
        <v>4.1604679999999998E-2</v>
      </c>
    </row>
    <row r="128" spans="1:6">
      <c r="A128" s="55">
        <v>127</v>
      </c>
      <c r="B128" s="56" t="s">
        <v>883</v>
      </c>
      <c r="C128" s="55">
        <v>3148327.92</v>
      </c>
      <c r="D128" s="55">
        <v>18621.73</v>
      </c>
      <c r="E128" s="57">
        <f t="shared" si="1"/>
        <v>3.1483279199999998</v>
      </c>
      <c r="F128" s="57">
        <f t="shared" si="1"/>
        <v>1.862173E-2</v>
      </c>
    </row>
    <row r="129" spans="1:6">
      <c r="A129" s="55">
        <v>128</v>
      </c>
      <c r="B129" s="56" t="s">
        <v>884</v>
      </c>
      <c r="C129" s="55">
        <v>3140267.4699999997</v>
      </c>
      <c r="D129" s="55">
        <v>80839.839999999997</v>
      </c>
      <c r="E129" s="57">
        <f t="shared" si="1"/>
        <v>3.1402674699999999</v>
      </c>
      <c r="F129" s="57">
        <f t="shared" si="1"/>
        <v>8.0839839999999996E-2</v>
      </c>
    </row>
    <row r="130" spans="1:6">
      <c r="A130" s="55">
        <v>129</v>
      </c>
      <c r="B130" s="56" t="s">
        <v>885</v>
      </c>
      <c r="C130" s="55">
        <v>3124661</v>
      </c>
      <c r="D130" s="55">
        <v>335823</v>
      </c>
      <c r="E130" s="57">
        <f t="shared" si="1"/>
        <v>3.1246610000000001</v>
      </c>
      <c r="F130" s="57">
        <f t="shared" si="1"/>
        <v>0.33582299999999998</v>
      </c>
    </row>
    <row r="131" spans="1:6">
      <c r="A131" s="55">
        <v>130</v>
      </c>
      <c r="B131" s="56" t="s">
        <v>886</v>
      </c>
      <c r="C131" s="56">
        <v>3114166.9699999997</v>
      </c>
      <c r="D131" s="56">
        <v>62640.71</v>
      </c>
      <c r="E131" s="57">
        <f t="shared" ref="E131:F194" si="2">C131/1000000</f>
        <v>3.1141669699999999</v>
      </c>
      <c r="F131" s="57">
        <f t="shared" si="2"/>
        <v>6.2640710000000002E-2</v>
      </c>
    </row>
    <row r="132" spans="1:6">
      <c r="A132" s="55">
        <v>131</v>
      </c>
      <c r="B132" s="56" t="s">
        <v>887</v>
      </c>
      <c r="C132" s="55">
        <v>3051830.5</v>
      </c>
      <c r="D132" s="55">
        <v>61739.14</v>
      </c>
      <c r="E132" s="57">
        <f t="shared" si="2"/>
        <v>3.0518304999999999</v>
      </c>
      <c r="F132" s="57">
        <f t="shared" si="2"/>
        <v>6.1739139999999998E-2</v>
      </c>
    </row>
    <row r="133" spans="1:6">
      <c r="A133" s="55">
        <v>132</v>
      </c>
      <c r="B133" s="56" t="s">
        <v>888</v>
      </c>
      <c r="C133" s="56">
        <v>3002552.3199999998</v>
      </c>
      <c r="D133" s="56">
        <v>38067.56</v>
      </c>
      <c r="E133" s="57">
        <f t="shared" si="2"/>
        <v>3.0025523199999999</v>
      </c>
      <c r="F133" s="57">
        <f t="shared" si="2"/>
        <v>3.806756E-2</v>
      </c>
    </row>
    <row r="134" spans="1:6">
      <c r="A134" s="55">
        <v>133</v>
      </c>
      <c r="B134" s="56" t="s">
        <v>889</v>
      </c>
      <c r="C134" s="55">
        <v>3000000</v>
      </c>
      <c r="D134" s="55"/>
      <c r="E134" s="57">
        <f t="shared" si="2"/>
        <v>3</v>
      </c>
      <c r="F134" s="57"/>
    </row>
    <row r="135" spans="1:6">
      <c r="A135" s="55">
        <v>134</v>
      </c>
      <c r="B135" s="56" t="s">
        <v>890</v>
      </c>
      <c r="C135" s="55">
        <v>2950000</v>
      </c>
      <c r="D135" s="55"/>
      <c r="E135" s="57">
        <f t="shared" si="2"/>
        <v>2.95</v>
      </c>
      <c r="F135" s="57"/>
    </row>
    <row r="136" spans="1:6">
      <c r="A136" s="55">
        <v>135</v>
      </c>
      <c r="B136" s="56" t="s">
        <v>891</v>
      </c>
      <c r="C136" s="55">
        <v>2907377</v>
      </c>
      <c r="D136" s="55"/>
      <c r="E136" s="57">
        <f t="shared" si="2"/>
        <v>2.9073769999999999</v>
      </c>
      <c r="F136" s="57"/>
    </row>
    <row r="137" spans="1:6">
      <c r="A137" s="55">
        <v>136</v>
      </c>
      <c r="B137" s="56" t="s">
        <v>892</v>
      </c>
      <c r="C137" s="56">
        <v>2772255.86</v>
      </c>
      <c r="D137" s="56">
        <v>-5525282.2199999997</v>
      </c>
      <c r="E137" s="57">
        <f t="shared" si="2"/>
        <v>2.77225586</v>
      </c>
      <c r="F137" s="57">
        <f t="shared" si="2"/>
        <v>-5.5252822199999994</v>
      </c>
    </row>
    <row r="138" spans="1:6">
      <c r="A138" s="55">
        <v>137</v>
      </c>
      <c r="B138" s="56" t="s">
        <v>893</v>
      </c>
      <c r="C138" s="55">
        <v>2756815</v>
      </c>
      <c r="D138" s="55">
        <v>66528</v>
      </c>
      <c r="E138" s="57">
        <f t="shared" si="2"/>
        <v>2.756815</v>
      </c>
      <c r="F138" s="57">
        <f t="shared" si="2"/>
        <v>6.6528000000000004E-2</v>
      </c>
    </row>
    <row r="139" spans="1:6">
      <c r="A139" s="55">
        <v>138</v>
      </c>
      <c r="B139" s="56" t="s">
        <v>894</v>
      </c>
      <c r="C139" s="55">
        <v>2742367</v>
      </c>
      <c r="D139" s="55"/>
      <c r="E139" s="57">
        <f t="shared" si="2"/>
        <v>2.7423670000000002</v>
      </c>
      <c r="F139" s="57"/>
    </row>
    <row r="140" spans="1:6">
      <c r="A140" s="55">
        <v>139</v>
      </c>
      <c r="B140" s="56" t="s">
        <v>895</v>
      </c>
      <c r="C140" s="56">
        <v>2663185.38</v>
      </c>
      <c r="D140" s="56">
        <v>231813.19</v>
      </c>
      <c r="E140" s="57">
        <f t="shared" si="2"/>
        <v>2.6631853799999998</v>
      </c>
      <c r="F140" s="57">
        <f t="shared" si="2"/>
        <v>0.23181319</v>
      </c>
    </row>
    <row r="141" spans="1:6">
      <c r="A141" s="55">
        <v>140</v>
      </c>
      <c r="B141" s="56" t="s">
        <v>896</v>
      </c>
      <c r="C141" s="56">
        <v>2645526.14</v>
      </c>
      <c r="D141" s="56">
        <v>11093.26</v>
      </c>
      <c r="E141" s="57">
        <f t="shared" si="2"/>
        <v>2.6455261400000003</v>
      </c>
      <c r="F141" s="57">
        <f t="shared" si="2"/>
        <v>1.1093260000000001E-2</v>
      </c>
    </row>
    <row r="142" spans="1:6">
      <c r="A142" s="55">
        <v>141</v>
      </c>
      <c r="B142" s="56" t="s">
        <v>897</v>
      </c>
      <c r="C142" s="56">
        <v>2554711</v>
      </c>
      <c r="D142" s="56">
        <v>108766</v>
      </c>
      <c r="E142" s="57">
        <f t="shared" si="2"/>
        <v>2.5547110000000002</v>
      </c>
      <c r="F142" s="57">
        <f t="shared" si="2"/>
        <v>0.108766</v>
      </c>
    </row>
    <row r="143" spans="1:6">
      <c r="A143" s="55">
        <v>142</v>
      </c>
      <c r="B143" s="56" t="s">
        <v>898</v>
      </c>
      <c r="C143" s="55">
        <v>2537461.81</v>
      </c>
      <c r="D143" s="55">
        <v>86463.23</v>
      </c>
      <c r="E143" s="57">
        <f t="shared" si="2"/>
        <v>2.5374618099999999</v>
      </c>
      <c r="F143" s="57">
        <f t="shared" si="2"/>
        <v>8.6463230000000002E-2</v>
      </c>
    </row>
    <row r="144" spans="1:6">
      <c r="A144" s="55">
        <v>143</v>
      </c>
      <c r="B144" s="56" t="s">
        <v>899</v>
      </c>
      <c r="C144" s="56">
        <v>2493925.08</v>
      </c>
      <c r="D144" s="56"/>
      <c r="E144" s="57">
        <f t="shared" si="2"/>
        <v>2.4939250799999999</v>
      </c>
      <c r="F144" s="57"/>
    </row>
    <row r="145" spans="1:6">
      <c r="A145" s="55">
        <v>144</v>
      </c>
      <c r="B145" s="56" t="s">
        <v>900</v>
      </c>
      <c r="C145" s="55">
        <v>2434855.2400000002</v>
      </c>
      <c r="D145" s="55">
        <v>36654.67</v>
      </c>
      <c r="E145" s="57">
        <f t="shared" si="2"/>
        <v>2.4348552400000001</v>
      </c>
      <c r="F145" s="57">
        <f t="shared" si="2"/>
        <v>3.665467E-2</v>
      </c>
    </row>
    <row r="146" spans="1:6">
      <c r="A146" s="55">
        <v>145</v>
      </c>
      <c r="B146" s="56" t="s">
        <v>901</v>
      </c>
      <c r="C146" s="56">
        <v>2384948.5499999998</v>
      </c>
      <c r="D146" s="56">
        <v>49278.84</v>
      </c>
      <c r="E146" s="57">
        <f t="shared" si="2"/>
        <v>2.3849485499999998</v>
      </c>
      <c r="F146" s="57">
        <f t="shared" si="2"/>
        <v>4.9278839999999997E-2</v>
      </c>
    </row>
    <row r="147" spans="1:6">
      <c r="A147" s="55">
        <v>146</v>
      </c>
      <c r="B147" s="56" t="s">
        <v>902</v>
      </c>
      <c r="C147" s="55">
        <v>2306112.89</v>
      </c>
      <c r="D147" s="55">
        <v>4287.93</v>
      </c>
      <c r="E147" s="57">
        <f t="shared" si="2"/>
        <v>2.3061128900000001</v>
      </c>
      <c r="F147" s="57">
        <f t="shared" si="2"/>
        <v>4.2879300000000006E-3</v>
      </c>
    </row>
    <row r="148" spans="1:6">
      <c r="A148" s="55">
        <v>147</v>
      </c>
      <c r="B148" s="56" t="s">
        <v>903</v>
      </c>
      <c r="C148" s="55">
        <v>2281571</v>
      </c>
      <c r="D148" s="55">
        <v>15633</v>
      </c>
      <c r="E148" s="57">
        <f t="shared" si="2"/>
        <v>2.281571</v>
      </c>
      <c r="F148" s="57">
        <f t="shared" si="2"/>
        <v>1.5633000000000001E-2</v>
      </c>
    </row>
    <row r="149" spans="1:6">
      <c r="A149" s="55">
        <v>148</v>
      </c>
      <c r="B149" s="56" t="s">
        <v>904</v>
      </c>
      <c r="C149" s="55">
        <v>2270000</v>
      </c>
      <c r="D149" s="55"/>
      <c r="E149" s="57">
        <f t="shared" si="2"/>
        <v>2.27</v>
      </c>
      <c r="F149" s="57"/>
    </row>
    <row r="150" spans="1:6">
      <c r="A150" s="55">
        <v>149</v>
      </c>
      <c r="B150" s="56" t="s">
        <v>905</v>
      </c>
      <c r="C150" s="55">
        <v>2245817.9300000002</v>
      </c>
      <c r="D150" s="55">
        <v>119122.62</v>
      </c>
      <c r="E150" s="57">
        <f t="shared" si="2"/>
        <v>2.2458179300000003</v>
      </c>
      <c r="F150" s="57">
        <f t="shared" si="2"/>
        <v>0.11912262</v>
      </c>
    </row>
    <row r="151" spans="1:6">
      <c r="A151" s="55">
        <v>150</v>
      </c>
      <c r="B151" s="56" t="s">
        <v>906</v>
      </c>
      <c r="C151" s="56">
        <v>2240852</v>
      </c>
      <c r="D151" s="56">
        <v>100241.48</v>
      </c>
      <c r="E151" s="57">
        <f t="shared" si="2"/>
        <v>2.2408519999999998</v>
      </c>
      <c r="F151" s="57">
        <f t="shared" si="2"/>
        <v>0.10024147999999999</v>
      </c>
    </row>
    <row r="152" spans="1:6">
      <c r="A152" s="55">
        <v>151</v>
      </c>
      <c r="B152" s="56" t="s">
        <v>907</v>
      </c>
      <c r="C152" s="55">
        <v>2203182.1</v>
      </c>
      <c r="D152" s="55">
        <v>70126.600000000006</v>
      </c>
      <c r="E152" s="57">
        <f t="shared" si="2"/>
        <v>2.2031821000000003</v>
      </c>
      <c r="F152" s="57">
        <f t="shared" si="2"/>
        <v>7.0126600000000011E-2</v>
      </c>
    </row>
    <row r="153" spans="1:6">
      <c r="A153" s="55">
        <v>152</v>
      </c>
      <c r="B153" s="56" t="s">
        <v>908</v>
      </c>
      <c r="C153" s="55">
        <v>2166000</v>
      </c>
      <c r="D153" s="55"/>
      <c r="E153" s="57">
        <f t="shared" si="2"/>
        <v>2.1659999999999999</v>
      </c>
      <c r="F153" s="57"/>
    </row>
    <row r="154" spans="1:6">
      <c r="A154" s="55">
        <v>153</v>
      </c>
      <c r="B154" s="56" t="s">
        <v>909</v>
      </c>
      <c r="C154" s="55">
        <v>2153220.5099999998</v>
      </c>
      <c r="D154" s="55">
        <v>103794.69</v>
      </c>
      <c r="E154" s="57">
        <f t="shared" si="2"/>
        <v>2.1532205099999997</v>
      </c>
      <c r="F154" s="57">
        <f t="shared" si="2"/>
        <v>0.10379469000000001</v>
      </c>
    </row>
    <row r="155" spans="1:6">
      <c r="A155" s="55">
        <v>154</v>
      </c>
      <c r="B155" s="56" t="s">
        <v>910</v>
      </c>
      <c r="C155" s="56">
        <v>2144740</v>
      </c>
      <c r="D155" s="56">
        <v>22220</v>
      </c>
      <c r="E155" s="57">
        <f t="shared" si="2"/>
        <v>2.1447400000000001</v>
      </c>
      <c r="F155" s="57">
        <f t="shared" si="2"/>
        <v>2.222E-2</v>
      </c>
    </row>
    <row r="156" spans="1:6">
      <c r="A156" s="55">
        <v>155</v>
      </c>
      <c r="B156" s="56" t="s">
        <v>911</v>
      </c>
      <c r="C156" s="55">
        <v>2134927.6</v>
      </c>
      <c r="D156" s="55">
        <v>97838.1</v>
      </c>
      <c r="E156" s="57">
        <f t="shared" si="2"/>
        <v>2.1349276000000001</v>
      </c>
      <c r="F156" s="57">
        <f t="shared" si="2"/>
        <v>9.7838100000000011E-2</v>
      </c>
    </row>
    <row r="157" spans="1:6">
      <c r="A157" s="55">
        <v>156</v>
      </c>
      <c r="B157" s="56" t="s">
        <v>912</v>
      </c>
      <c r="C157" s="55">
        <v>2100978.9500000002</v>
      </c>
      <c r="D157" s="55">
        <v>15746.75</v>
      </c>
      <c r="E157" s="57">
        <f t="shared" si="2"/>
        <v>2.10097895</v>
      </c>
      <c r="F157" s="57">
        <f t="shared" si="2"/>
        <v>1.574675E-2</v>
      </c>
    </row>
    <row r="158" spans="1:6">
      <c r="A158" s="55">
        <v>157</v>
      </c>
      <c r="B158" s="56" t="s">
        <v>913</v>
      </c>
      <c r="C158" s="56">
        <v>2085000</v>
      </c>
      <c r="D158" s="56">
        <v>359000</v>
      </c>
      <c r="E158" s="57">
        <f t="shared" si="2"/>
        <v>2.085</v>
      </c>
      <c r="F158" s="57">
        <f t="shared" si="2"/>
        <v>0.35899999999999999</v>
      </c>
    </row>
    <row r="159" spans="1:6">
      <c r="A159" s="55">
        <v>158</v>
      </c>
      <c r="B159" s="56" t="s">
        <v>914</v>
      </c>
      <c r="C159" s="56">
        <v>2000000</v>
      </c>
      <c r="D159" s="56"/>
      <c r="E159" s="57">
        <f t="shared" si="2"/>
        <v>2</v>
      </c>
      <c r="F159" s="57"/>
    </row>
    <row r="160" spans="1:6">
      <c r="A160" s="55">
        <v>159</v>
      </c>
      <c r="B160" s="56" t="s">
        <v>915</v>
      </c>
      <c r="C160" s="56">
        <v>1991875</v>
      </c>
      <c r="D160" s="56">
        <v>187057</v>
      </c>
      <c r="E160" s="57">
        <f t="shared" si="2"/>
        <v>1.9918750000000001</v>
      </c>
      <c r="F160" s="57">
        <f t="shared" si="2"/>
        <v>0.187057</v>
      </c>
    </row>
    <row r="161" spans="1:6">
      <c r="A161" s="55">
        <v>160</v>
      </c>
      <c r="B161" s="56" t="s">
        <v>916</v>
      </c>
      <c r="C161" s="55">
        <v>1920454.93</v>
      </c>
      <c r="D161" s="55">
        <v>17625.14</v>
      </c>
      <c r="E161" s="57">
        <f t="shared" si="2"/>
        <v>1.92045493</v>
      </c>
      <c r="F161" s="57">
        <f t="shared" si="2"/>
        <v>1.7625140000000001E-2</v>
      </c>
    </row>
    <row r="162" spans="1:6">
      <c r="A162" s="55">
        <v>161</v>
      </c>
      <c r="B162" s="56" t="s">
        <v>917</v>
      </c>
      <c r="C162" s="56">
        <v>1910090.91</v>
      </c>
      <c r="D162" s="56">
        <v>75334.73</v>
      </c>
      <c r="E162" s="57">
        <f t="shared" si="2"/>
        <v>1.9100909099999999</v>
      </c>
      <c r="F162" s="57">
        <f t="shared" si="2"/>
        <v>7.5334730000000003E-2</v>
      </c>
    </row>
    <row r="163" spans="1:6">
      <c r="A163" s="55">
        <v>162</v>
      </c>
      <c r="B163" s="56" t="s">
        <v>918</v>
      </c>
      <c r="C163" s="56">
        <v>1900000</v>
      </c>
      <c r="D163" s="56"/>
      <c r="E163" s="57">
        <f t="shared" si="2"/>
        <v>1.9</v>
      </c>
      <c r="F163" s="57"/>
    </row>
    <row r="164" spans="1:6">
      <c r="A164" s="55">
        <v>163</v>
      </c>
      <c r="B164" s="56" t="s">
        <v>919</v>
      </c>
      <c r="C164" s="56">
        <v>1900000</v>
      </c>
      <c r="D164" s="56"/>
      <c r="E164" s="57">
        <f t="shared" si="2"/>
        <v>1.9</v>
      </c>
      <c r="F164" s="57"/>
    </row>
    <row r="165" spans="1:6">
      <c r="A165" s="55">
        <v>164</v>
      </c>
      <c r="B165" s="56" t="s">
        <v>920</v>
      </c>
      <c r="C165" s="56">
        <v>1887326.27</v>
      </c>
      <c r="D165" s="56">
        <v>46365.22</v>
      </c>
      <c r="E165" s="57">
        <f t="shared" si="2"/>
        <v>1.88732627</v>
      </c>
      <c r="F165" s="57">
        <f t="shared" si="2"/>
        <v>4.6365219999999999E-2</v>
      </c>
    </row>
    <row r="166" spans="1:6">
      <c r="A166" s="55">
        <v>165</v>
      </c>
      <c r="B166" s="56" t="s">
        <v>921</v>
      </c>
      <c r="C166" s="55">
        <v>1849412.3</v>
      </c>
      <c r="D166" s="55">
        <v>183450.55</v>
      </c>
      <c r="E166" s="57">
        <f t="shared" si="2"/>
        <v>1.8494123</v>
      </c>
      <c r="F166" s="57">
        <f t="shared" si="2"/>
        <v>0.18345054999999999</v>
      </c>
    </row>
    <row r="167" spans="1:6">
      <c r="A167" s="55">
        <v>166</v>
      </c>
      <c r="B167" s="56" t="s">
        <v>922</v>
      </c>
      <c r="C167" s="55">
        <v>1826523.52</v>
      </c>
      <c r="D167" s="55">
        <v>70733.77</v>
      </c>
      <c r="E167" s="57">
        <f t="shared" si="2"/>
        <v>1.8265235200000001</v>
      </c>
      <c r="F167" s="57">
        <f t="shared" si="2"/>
        <v>7.0733770000000001E-2</v>
      </c>
    </row>
    <row r="168" spans="1:6">
      <c r="A168" s="55">
        <v>167</v>
      </c>
      <c r="B168" s="56" t="s">
        <v>923</v>
      </c>
      <c r="C168" s="55">
        <v>1815244.89</v>
      </c>
      <c r="D168" s="55">
        <v>51356.88</v>
      </c>
      <c r="E168" s="57">
        <f t="shared" si="2"/>
        <v>1.81524489</v>
      </c>
      <c r="F168" s="57">
        <f t="shared" si="2"/>
        <v>5.1356880000000001E-2</v>
      </c>
    </row>
    <row r="169" spans="1:6">
      <c r="A169" s="55">
        <v>168</v>
      </c>
      <c r="B169" s="56" t="s">
        <v>924</v>
      </c>
      <c r="C169" s="55">
        <v>1812240.8599999999</v>
      </c>
      <c r="D169" s="55">
        <v>614773.02</v>
      </c>
      <c r="E169" s="57">
        <f t="shared" si="2"/>
        <v>1.81224086</v>
      </c>
      <c r="F169" s="57">
        <f t="shared" si="2"/>
        <v>0.61477302</v>
      </c>
    </row>
    <row r="170" spans="1:6">
      <c r="A170" s="55">
        <v>169</v>
      </c>
      <c r="B170" s="56" t="s">
        <v>925</v>
      </c>
      <c r="C170" s="56">
        <v>1808952.31</v>
      </c>
      <c r="D170" s="56">
        <v>49166.47</v>
      </c>
      <c r="E170" s="57">
        <f t="shared" si="2"/>
        <v>1.80895231</v>
      </c>
      <c r="F170" s="57">
        <f t="shared" si="2"/>
        <v>4.9166470000000004E-2</v>
      </c>
    </row>
    <row r="171" spans="1:6">
      <c r="A171" s="55">
        <v>170</v>
      </c>
      <c r="B171" s="56" t="s">
        <v>926</v>
      </c>
      <c r="C171" s="55">
        <v>1737052.37</v>
      </c>
      <c r="D171" s="55">
        <v>26376.43</v>
      </c>
      <c r="E171" s="57">
        <f t="shared" si="2"/>
        <v>1.73705237</v>
      </c>
      <c r="F171" s="57">
        <f t="shared" si="2"/>
        <v>2.6376429999999999E-2</v>
      </c>
    </row>
    <row r="172" spans="1:6">
      <c r="A172" s="55">
        <v>171</v>
      </c>
      <c r="B172" s="56" t="s">
        <v>927</v>
      </c>
      <c r="C172" s="55">
        <v>1694636.15</v>
      </c>
      <c r="D172" s="55">
        <v>8628.0400000000009</v>
      </c>
      <c r="E172" s="57">
        <f t="shared" si="2"/>
        <v>1.69463615</v>
      </c>
      <c r="F172" s="57">
        <f t="shared" si="2"/>
        <v>8.62804E-3</v>
      </c>
    </row>
    <row r="173" spans="1:6">
      <c r="A173" s="55">
        <v>172</v>
      </c>
      <c r="B173" s="56" t="s">
        <v>928</v>
      </c>
      <c r="C173" s="56">
        <v>1680888.5</v>
      </c>
      <c r="D173" s="56">
        <v>97663</v>
      </c>
      <c r="E173" s="57">
        <f t="shared" si="2"/>
        <v>1.6808885</v>
      </c>
      <c r="F173" s="57">
        <f t="shared" si="2"/>
        <v>9.7663E-2</v>
      </c>
    </row>
    <row r="174" spans="1:6">
      <c r="A174" s="55">
        <v>173</v>
      </c>
      <c r="B174" s="56" t="s">
        <v>929</v>
      </c>
      <c r="C174" s="56">
        <v>1673070.82</v>
      </c>
      <c r="D174" s="56">
        <v>-317692.79999999999</v>
      </c>
      <c r="E174" s="57">
        <f t="shared" si="2"/>
        <v>1.67307082</v>
      </c>
      <c r="F174" s="57">
        <f t="shared" si="2"/>
        <v>-0.3176928</v>
      </c>
    </row>
    <row r="175" spans="1:6">
      <c r="A175" s="55">
        <v>174</v>
      </c>
      <c r="B175" s="56" t="s">
        <v>930</v>
      </c>
      <c r="C175" s="55">
        <v>1664119</v>
      </c>
      <c r="D175" s="55">
        <v>-92984</v>
      </c>
      <c r="E175" s="57">
        <f t="shared" si="2"/>
        <v>1.6641189999999999</v>
      </c>
      <c r="F175" s="57">
        <f t="shared" si="2"/>
        <v>-9.2983999999999997E-2</v>
      </c>
    </row>
    <row r="176" spans="1:6">
      <c r="A176" s="55">
        <v>175</v>
      </c>
      <c r="B176" s="56" t="s">
        <v>931</v>
      </c>
      <c r="C176" s="56">
        <v>1648457.98</v>
      </c>
      <c r="D176" s="56">
        <v>37157.06</v>
      </c>
      <c r="E176" s="57">
        <f t="shared" si="2"/>
        <v>1.6484579799999999</v>
      </c>
      <c r="F176" s="57">
        <f t="shared" si="2"/>
        <v>3.7157059999999999E-2</v>
      </c>
    </row>
    <row r="177" spans="1:6">
      <c r="A177" s="55">
        <v>176</v>
      </c>
      <c r="B177" s="56" t="s">
        <v>932</v>
      </c>
      <c r="C177" s="55">
        <v>1639072.17</v>
      </c>
      <c r="D177" s="55">
        <v>57012</v>
      </c>
      <c r="E177" s="57">
        <f t="shared" si="2"/>
        <v>1.6390721699999999</v>
      </c>
      <c r="F177" s="57">
        <f t="shared" si="2"/>
        <v>5.7012E-2</v>
      </c>
    </row>
    <row r="178" spans="1:6">
      <c r="A178" s="55">
        <v>177</v>
      </c>
      <c r="B178" s="56" t="s">
        <v>933</v>
      </c>
      <c r="C178" s="56">
        <v>1531361.73</v>
      </c>
      <c r="D178" s="56">
        <v>40029.879999999997</v>
      </c>
      <c r="E178" s="57">
        <f t="shared" si="2"/>
        <v>1.53136173</v>
      </c>
      <c r="F178" s="57">
        <f t="shared" si="2"/>
        <v>4.0029879999999997E-2</v>
      </c>
    </row>
    <row r="179" spans="1:6">
      <c r="A179" s="55">
        <v>178</v>
      </c>
      <c r="B179" s="56" t="s">
        <v>934</v>
      </c>
      <c r="C179" s="55">
        <v>1517770.4</v>
      </c>
      <c r="D179" s="55">
        <v>4627.76</v>
      </c>
      <c r="E179" s="57">
        <f t="shared" si="2"/>
        <v>1.5177703999999999</v>
      </c>
      <c r="F179" s="57">
        <f t="shared" si="2"/>
        <v>4.6277599999999999E-3</v>
      </c>
    </row>
    <row r="180" spans="1:6">
      <c r="A180" s="55">
        <v>179</v>
      </c>
      <c r="B180" s="56" t="s">
        <v>935</v>
      </c>
      <c r="C180" s="56">
        <v>1501039</v>
      </c>
      <c r="D180" s="56"/>
      <c r="E180" s="57">
        <f t="shared" si="2"/>
        <v>1.501039</v>
      </c>
      <c r="F180" s="57"/>
    </row>
    <row r="181" spans="1:6">
      <c r="A181" s="55">
        <v>180</v>
      </c>
      <c r="B181" s="56" t="s">
        <v>936</v>
      </c>
      <c r="C181" s="56">
        <v>1500000</v>
      </c>
      <c r="D181" s="56"/>
      <c r="E181" s="57">
        <f t="shared" si="2"/>
        <v>1.5</v>
      </c>
      <c r="F181" s="57"/>
    </row>
    <row r="182" spans="1:6">
      <c r="A182" s="55">
        <v>181</v>
      </c>
      <c r="B182" s="56" t="s">
        <v>937</v>
      </c>
      <c r="C182" s="56">
        <v>1491497</v>
      </c>
      <c r="D182" s="56">
        <v>51739</v>
      </c>
      <c r="E182" s="57">
        <f t="shared" si="2"/>
        <v>1.4914970000000001</v>
      </c>
      <c r="F182" s="57">
        <f t="shared" si="2"/>
        <v>5.1739E-2</v>
      </c>
    </row>
    <row r="183" spans="1:6">
      <c r="A183" s="55">
        <v>182</v>
      </c>
      <c r="B183" s="56" t="s">
        <v>938</v>
      </c>
      <c r="C183" s="56">
        <v>1489242.45</v>
      </c>
      <c r="D183" s="56"/>
      <c r="E183" s="57">
        <f t="shared" si="2"/>
        <v>1.4892424499999999</v>
      </c>
      <c r="F183" s="57"/>
    </row>
    <row r="184" spans="1:6">
      <c r="A184" s="55">
        <v>183</v>
      </c>
      <c r="B184" s="56" t="s">
        <v>939</v>
      </c>
      <c r="C184" s="55">
        <v>1474515</v>
      </c>
      <c r="D184" s="55">
        <v>67893.66</v>
      </c>
      <c r="E184" s="57">
        <f t="shared" si="2"/>
        <v>1.474515</v>
      </c>
      <c r="F184" s="57">
        <f t="shared" si="2"/>
        <v>6.7893660000000008E-2</v>
      </c>
    </row>
    <row r="185" spans="1:6">
      <c r="A185" s="55">
        <v>184</v>
      </c>
      <c r="B185" s="56" t="s">
        <v>940</v>
      </c>
      <c r="C185" s="56">
        <v>1466619.58</v>
      </c>
      <c r="D185" s="56">
        <v>218965.6</v>
      </c>
      <c r="E185" s="57">
        <f t="shared" si="2"/>
        <v>1.4666195800000001</v>
      </c>
      <c r="F185" s="57">
        <f t="shared" si="2"/>
        <v>0.21896560000000001</v>
      </c>
    </row>
    <row r="186" spans="1:6">
      <c r="A186" s="55">
        <v>185</v>
      </c>
      <c r="B186" s="56" t="s">
        <v>941</v>
      </c>
      <c r="C186" s="55">
        <v>1455032.64</v>
      </c>
      <c r="D186" s="55">
        <v>573.01</v>
      </c>
      <c r="E186" s="57">
        <f t="shared" si="2"/>
        <v>1.45503264</v>
      </c>
      <c r="F186" s="57">
        <f t="shared" si="2"/>
        <v>5.7300999999999999E-4</v>
      </c>
    </row>
    <row r="187" spans="1:6">
      <c r="A187" s="55">
        <v>186</v>
      </c>
      <c r="B187" s="56" t="s">
        <v>942</v>
      </c>
      <c r="C187" s="55">
        <v>1450000</v>
      </c>
      <c r="D187" s="55"/>
      <c r="E187" s="57">
        <f t="shared" si="2"/>
        <v>1.45</v>
      </c>
      <c r="F187" s="57"/>
    </row>
    <row r="188" spans="1:6">
      <c r="A188" s="55">
        <v>187</v>
      </c>
      <c r="B188" s="56" t="s">
        <v>943</v>
      </c>
      <c r="C188" s="56">
        <v>1424002</v>
      </c>
      <c r="D188" s="56">
        <v>3802</v>
      </c>
      <c r="E188" s="57">
        <f t="shared" si="2"/>
        <v>1.424002</v>
      </c>
      <c r="F188" s="57">
        <f t="shared" si="2"/>
        <v>3.8019999999999998E-3</v>
      </c>
    </row>
    <row r="189" spans="1:6">
      <c r="A189" s="55">
        <v>188</v>
      </c>
      <c r="B189" s="56" t="s">
        <v>944</v>
      </c>
      <c r="C189" s="55">
        <v>1402045.02</v>
      </c>
      <c r="D189" s="55">
        <v>314094.08000000002</v>
      </c>
      <c r="E189" s="57">
        <f t="shared" si="2"/>
        <v>1.4020450200000001</v>
      </c>
      <c r="F189" s="57">
        <f t="shared" si="2"/>
        <v>0.31409408</v>
      </c>
    </row>
    <row r="190" spans="1:6">
      <c r="A190" s="55">
        <v>189</v>
      </c>
      <c r="B190" s="56" t="s">
        <v>945</v>
      </c>
      <c r="C190" s="56">
        <v>1394121.35</v>
      </c>
      <c r="D190" s="58">
        <v>143899.89000000001</v>
      </c>
      <c r="E190" s="57">
        <f t="shared" si="2"/>
        <v>1.39412135</v>
      </c>
      <c r="F190" s="57">
        <f t="shared" si="2"/>
        <v>0.14389989</v>
      </c>
    </row>
    <row r="191" spans="1:6">
      <c r="A191" s="55">
        <v>190</v>
      </c>
      <c r="B191" s="56" t="s">
        <v>946</v>
      </c>
      <c r="C191" s="55">
        <v>1368677.88</v>
      </c>
      <c r="D191" s="55">
        <v>67686.86</v>
      </c>
      <c r="E191" s="57">
        <f t="shared" si="2"/>
        <v>1.3686778799999999</v>
      </c>
      <c r="F191" s="57">
        <f t="shared" si="2"/>
        <v>6.7686860000000001E-2</v>
      </c>
    </row>
    <row r="192" spans="1:6">
      <c r="A192" s="55">
        <v>191</v>
      </c>
      <c r="B192" s="56" t="s">
        <v>947</v>
      </c>
      <c r="C192" s="55">
        <v>1350848.92</v>
      </c>
      <c r="D192" s="55">
        <v>27019.100000000002</v>
      </c>
      <c r="E192" s="57">
        <f t="shared" si="2"/>
        <v>1.35084892</v>
      </c>
      <c r="F192" s="57">
        <f t="shared" si="2"/>
        <v>2.7019100000000001E-2</v>
      </c>
    </row>
    <row r="193" spans="1:6">
      <c r="A193" s="55">
        <v>192</v>
      </c>
      <c r="B193" s="56" t="s">
        <v>948</v>
      </c>
      <c r="C193" s="55">
        <v>1350000</v>
      </c>
      <c r="D193" s="55"/>
      <c r="E193" s="57">
        <f t="shared" si="2"/>
        <v>1.35</v>
      </c>
      <c r="F193" s="57"/>
    </row>
    <row r="194" spans="1:6">
      <c r="A194" s="55">
        <v>193</v>
      </c>
      <c r="B194" s="56" t="s">
        <v>949</v>
      </c>
      <c r="C194" s="56">
        <v>1319233.79</v>
      </c>
      <c r="D194" s="56">
        <v>436.05</v>
      </c>
      <c r="E194" s="57">
        <f t="shared" si="2"/>
        <v>1.31923379</v>
      </c>
      <c r="F194" s="59">
        <f t="shared" si="2"/>
        <v>4.3605E-4</v>
      </c>
    </row>
    <row r="195" spans="1:6">
      <c r="A195" s="55">
        <v>194</v>
      </c>
      <c r="B195" s="56" t="s">
        <v>950</v>
      </c>
      <c r="C195" s="56">
        <v>1291937</v>
      </c>
      <c r="D195" s="56">
        <v>-310373</v>
      </c>
      <c r="E195" s="57">
        <f t="shared" ref="E195:F201" si="3">C195/1000000</f>
        <v>1.2919369999999999</v>
      </c>
      <c r="F195" s="57">
        <f t="shared" si="3"/>
        <v>-0.31037300000000001</v>
      </c>
    </row>
    <row r="196" spans="1:6">
      <c r="A196" s="55">
        <v>195</v>
      </c>
      <c r="B196" s="56" t="s">
        <v>951</v>
      </c>
      <c r="C196" s="56">
        <v>1285756.04</v>
      </c>
      <c r="D196" s="56">
        <v>67429.789999999994</v>
      </c>
      <c r="E196" s="57">
        <f t="shared" si="3"/>
        <v>1.2857560400000001</v>
      </c>
      <c r="F196" s="57">
        <f t="shared" si="3"/>
        <v>6.7429789999999989E-2</v>
      </c>
    </row>
    <row r="197" spans="1:6">
      <c r="A197" s="55">
        <v>196</v>
      </c>
      <c r="B197" s="56" t="s">
        <v>952</v>
      </c>
      <c r="C197" s="55">
        <v>1254645.3599999999</v>
      </c>
      <c r="D197" s="55"/>
      <c r="E197" s="57">
        <f t="shared" si="3"/>
        <v>1.2546453599999998</v>
      </c>
      <c r="F197" s="57"/>
    </row>
    <row r="198" spans="1:6">
      <c r="A198" s="55">
        <v>197</v>
      </c>
      <c r="B198" s="56" t="s">
        <v>953</v>
      </c>
      <c r="C198" s="56">
        <v>1250000</v>
      </c>
      <c r="D198" s="56">
        <v>71593.429999999993</v>
      </c>
      <c r="E198" s="57">
        <f t="shared" si="3"/>
        <v>1.25</v>
      </c>
      <c r="F198" s="57">
        <f t="shared" si="3"/>
        <v>7.159343E-2</v>
      </c>
    </row>
    <row r="199" spans="1:6">
      <c r="A199" s="55">
        <v>198</v>
      </c>
      <c r="B199" s="56" t="s">
        <v>954</v>
      </c>
      <c r="C199" s="55">
        <v>1234605.57</v>
      </c>
      <c r="D199" s="55">
        <v>152247.07999999999</v>
      </c>
      <c r="E199" s="57">
        <f t="shared" si="3"/>
        <v>1.23460557</v>
      </c>
      <c r="F199" s="57">
        <f t="shared" si="3"/>
        <v>0.15224707999999998</v>
      </c>
    </row>
    <row r="200" spans="1:6">
      <c r="A200" s="55">
        <v>199</v>
      </c>
      <c r="B200" s="56" t="s">
        <v>955</v>
      </c>
      <c r="C200" s="55">
        <v>1201188</v>
      </c>
      <c r="D200" s="55">
        <v>88381</v>
      </c>
      <c r="E200" s="57">
        <f t="shared" si="3"/>
        <v>1.2011879999999999</v>
      </c>
      <c r="F200" s="57">
        <f t="shared" si="3"/>
        <v>8.8381000000000001E-2</v>
      </c>
    </row>
    <row r="201" spans="1:6">
      <c r="A201" s="55">
        <v>200</v>
      </c>
      <c r="B201" s="56" t="s">
        <v>956</v>
      </c>
      <c r="C201" s="55">
        <v>1200000</v>
      </c>
      <c r="D201" s="55"/>
      <c r="E201" s="57">
        <f t="shared" si="3"/>
        <v>1.2</v>
      </c>
      <c r="F201" s="57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410B3-4047-489A-8F82-A0E21EEB02CB}">
  <dimension ref="A1:B31"/>
  <sheetViews>
    <sheetView workbookViewId="0"/>
  </sheetViews>
  <sheetFormatPr defaultRowHeight="14.4"/>
  <sheetData>
    <row r="1" spans="1:2">
      <c r="A1" t="s">
        <v>765</v>
      </c>
      <c r="B1" t="s">
        <v>255</v>
      </c>
    </row>
    <row r="2" spans="1:2">
      <c r="A2">
        <v>1</v>
      </c>
      <c r="B2">
        <v>228</v>
      </c>
    </row>
    <row r="3" spans="1:2">
      <c r="A3">
        <v>2</v>
      </c>
      <c r="B3">
        <v>217</v>
      </c>
    </row>
    <row r="4" spans="1:2">
      <c r="A4">
        <v>3</v>
      </c>
      <c r="B4">
        <v>882</v>
      </c>
    </row>
    <row r="5" spans="1:2">
      <c r="A5">
        <v>4</v>
      </c>
      <c r="B5">
        <v>981</v>
      </c>
    </row>
    <row r="6" spans="1:2">
      <c r="A6">
        <v>5</v>
      </c>
      <c r="B6">
        <v>345</v>
      </c>
    </row>
    <row r="7" spans="1:2">
      <c r="A7">
        <v>6</v>
      </c>
      <c r="B7">
        <v>682</v>
      </c>
    </row>
    <row r="8" spans="1:2">
      <c r="A8">
        <v>7</v>
      </c>
      <c r="B8">
        <v>957</v>
      </c>
    </row>
    <row r="9" spans="1:2">
      <c r="A9">
        <v>8</v>
      </c>
      <c r="B9">
        <v>548</v>
      </c>
    </row>
    <row r="10" spans="1:2">
      <c r="A10">
        <v>9</v>
      </c>
      <c r="B10">
        <v>486</v>
      </c>
    </row>
    <row r="11" spans="1:2">
      <c r="A11">
        <v>10</v>
      </c>
      <c r="B11">
        <v>39</v>
      </c>
    </row>
    <row r="12" spans="1:2">
      <c r="A12">
        <v>11</v>
      </c>
      <c r="B12">
        <v>309</v>
      </c>
    </row>
    <row r="13" spans="1:2">
      <c r="A13">
        <v>12</v>
      </c>
      <c r="B13">
        <v>690</v>
      </c>
    </row>
    <row r="14" spans="1:2">
      <c r="A14">
        <v>13</v>
      </c>
      <c r="B14">
        <v>538</v>
      </c>
    </row>
    <row r="15" spans="1:2">
      <c r="A15">
        <v>14</v>
      </c>
      <c r="B15">
        <v>135</v>
      </c>
    </row>
    <row r="16" spans="1:2">
      <c r="A16">
        <v>15</v>
      </c>
      <c r="B16">
        <v>940</v>
      </c>
    </row>
    <row r="17" spans="1:2">
      <c r="A17">
        <v>16</v>
      </c>
      <c r="B17">
        <v>988</v>
      </c>
    </row>
    <row r="18" spans="1:2">
      <c r="A18">
        <v>17</v>
      </c>
      <c r="B18">
        <v>897</v>
      </c>
    </row>
    <row r="19" spans="1:2">
      <c r="A19">
        <v>18</v>
      </c>
      <c r="B19">
        <v>462</v>
      </c>
    </row>
    <row r="20" spans="1:2">
      <c r="A20">
        <v>19</v>
      </c>
      <c r="B20">
        <v>744</v>
      </c>
    </row>
    <row r="21" spans="1:2">
      <c r="A21">
        <v>20</v>
      </c>
      <c r="B21">
        <v>894</v>
      </c>
    </row>
    <row r="22" spans="1:2">
      <c r="A22">
        <v>21</v>
      </c>
      <c r="B22">
        <v>613</v>
      </c>
    </row>
    <row r="23" spans="1:2">
      <c r="A23">
        <v>22</v>
      </c>
      <c r="B23">
        <v>264</v>
      </c>
    </row>
    <row r="24" spans="1:2">
      <c r="A24">
        <v>23</v>
      </c>
      <c r="B24">
        <v>707</v>
      </c>
    </row>
    <row r="25" spans="1:2">
      <c r="A25">
        <v>24</v>
      </c>
      <c r="B25">
        <v>102</v>
      </c>
    </row>
    <row r="26" spans="1:2">
      <c r="A26">
        <v>25</v>
      </c>
      <c r="B26">
        <v>479</v>
      </c>
    </row>
    <row r="27" spans="1:2">
      <c r="A27">
        <v>26</v>
      </c>
      <c r="B27">
        <v>263</v>
      </c>
    </row>
    <row r="28" spans="1:2">
      <c r="A28">
        <v>27</v>
      </c>
      <c r="B28">
        <v>582</v>
      </c>
    </row>
    <row r="29" spans="1:2">
      <c r="A29">
        <v>28</v>
      </c>
      <c r="B29">
        <v>155</v>
      </c>
    </row>
    <row r="30" spans="1:2">
      <c r="A30">
        <v>29</v>
      </c>
      <c r="B30">
        <v>756</v>
      </c>
    </row>
    <row r="31" spans="1:2">
      <c r="A31">
        <v>30</v>
      </c>
      <c r="B31">
        <v>162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D28B2-E428-49E8-96F8-A5340AF662CB}">
  <dimension ref="A1:I21"/>
  <sheetViews>
    <sheetView workbookViewId="0">
      <selection activeCell="H21" sqref="H21"/>
    </sheetView>
  </sheetViews>
  <sheetFormatPr defaultRowHeight="14.4"/>
  <cols>
    <col min="1" max="1" width="42.109375" bestFit="1" customWidth="1"/>
    <col min="2" max="2" width="9.33203125" bestFit="1" customWidth="1"/>
    <col min="7" max="7" width="62.109375" bestFit="1" customWidth="1"/>
  </cols>
  <sheetData>
    <row r="1" spans="1:9">
      <c r="A1" s="39"/>
      <c r="B1" s="39"/>
      <c r="C1" s="39"/>
      <c r="D1" s="39"/>
      <c r="E1" s="39"/>
      <c r="F1" s="39"/>
      <c r="G1" s="39"/>
    </row>
    <row r="2" spans="1:9" ht="17.399999999999999">
      <c r="A2" s="111" t="s">
        <v>272</v>
      </c>
      <c r="B2" s="39"/>
      <c r="C2" s="39"/>
      <c r="D2" s="39"/>
      <c r="E2" s="39"/>
      <c r="F2" s="39"/>
      <c r="G2" s="112" t="s">
        <v>786</v>
      </c>
    </row>
    <row r="3" spans="1:9" ht="17.399999999999999">
      <c r="A3" s="106"/>
      <c r="B3" s="39"/>
      <c r="C3" s="39"/>
      <c r="D3" s="39"/>
      <c r="E3" s="39"/>
      <c r="F3" s="39"/>
      <c r="G3" s="39"/>
    </row>
    <row r="4" spans="1:9" ht="17.399999999999999">
      <c r="A4" s="106" t="s">
        <v>273</v>
      </c>
      <c r="B4" s="109">
        <v>0.95</v>
      </c>
      <c r="C4" s="39"/>
      <c r="D4" s="39"/>
      <c r="E4" s="39"/>
      <c r="F4" s="39"/>
      <c r="G4" s="112" t="s">
        <v>785</v>
      </c>
      <c r="H4">
        <v>1000</v>
      </c>
    </row>
    <row r="5" spans="1:9" ht="17.399999999999999">
      <c r="A5" s="106" t="s">
        <v>274</v>
      </c>
      <c r="B5" s="114">
        <v>3.0989699999999998E-2</v>
      </c>
      <c r="C5" s="39"/>
      <c r="D5" s="39"/>
      <c r="E5" s="39"/>
      <c r="F5" s="39"/>
      <c r="G5" s="113" t="s">
        <v>784</v>
      </c>
    </row>
    <row r="6" spans="1:9" ht="17.399999999999999">
      <c r="A6" s="106" t="s">
        <v>275</v>
      </c>
      <c r="B6" s="108">
        <f>NORMSINV(B4+(1-B4)/2)</f>
        <v>1.9599639845400536</v>
      </c>
      <c r="C6" s="39"/>
      <c r="D6" s="39"/>
      <c r="E6" s="39"/>
      <c r="F6" s="39"/>
      <c r="G6" s="112" t="s">
        <v>783</v>
      </c>
      <c r="H6">
        <v>100</v>
      </c>
    </row>
    <row r="7" spans="1:9" ht="17.399999999999999">
      <c r="A7" s="106" t="s">
        <v>277</v>
      </c>
      <c r="B7" s="107">
        <f>ROUND(((B6^2)*0.25)/(B5^2),0)</f>
        <v>1000</v>
      </c>
      <c r="C7" s="39"/>
      <c r="D7" s="39"/>
      <c r="E7" s="39"/>
      <c r="F7" s="39"/>
      <c r="G7" s="112" t="s">
        <v>782</v>
      </c>
      <c r="H7">
        <f>H6/H4</f>
        <v>0.1</v>
      </c>
      <c r="I7" t="s">
        <v>781</v>
      </c>
    </row>
    <row r="8" spans="1:9" ht="17.399999999999999">
      <c r="A8" s="106"/>
      <c r="B8" s="39"/>
      <c r="C8" s="39"/>
      <c r="D8" s="39"/>
      <c r="E8" s="39"/>
      <c r="F8" s="39"/>
      <c r="G8" s="112" t="s">
        <v>780</v>
      </c>
      <c r="I8" t="s">
        <v>779</v>
      </c>
    </row>
    <row r="9" spans="1:9" ht="17.399999999999999">
      <c r="A9" s="106"/>
      <c r="B9" s="39"/>
      <c r="C9" s="39"/>
      <c r="D9" s="39"/>
      <c r="E9" s="39"/>
      <c r="F9" s="39"/>
      <c r="G9" s="112" t="s">
        <v>778</v>
      </c>
      <c r="H9">
        <f>SQRT(H7*(1-H7)/H4)</f>
        <v>9.4868329805051377E-3</v>
      </c>
    </row>
    <row r="10" spans="1:9" ht="17.399999999999999">
      <c r="A10" s="111" t="s">
        <v>279</v>
      </c>
      <c r="B10" s="39"/>
      <c r="C10" s="39"/>
      <c r="D10" s="39"/>
      <c r="E10" s="39"/>
      <c r="F10" s="39"/>
      <c r="G10" s="39" t="s">
        <v>777</v>
      </c>
      <c r="H10">
        <f>H7-B6*H9</f>
        <v>8.1406149030863156E-2</v>
      </c>
      <c r="I10" t="s">
        <v>776</v>
      </c>
    </row>
    <row r="11" spans="1:9" ht="17.399999999999999">
      <c r="A11" s="106"/>
      <c r="B11" s="39"/>
      <c r="C11" s="39"/>
      <c r="D11" s="39"/>
      <c r="E11" s="39"/>
      <c r="F11" s="39"/>
      <c r="G11" s="39" t="s">
        <v>775</v>
      </c>
      <c r="H11">
        <f>H7+B6*H9</f>
        <v>0.11859385096913685</v>
      </c>
    </row>
    <row r="12" spans="1:9" ht="17.399999999999999">
      <c r="A12" s="106" t="s">
        <v>280</v>
      </c>
      <c r="B12" s="110"/>
      <c r="C12" s="39"/>
      <c r="D12" s="39"/>
      <c r="E12" s="39"/>
      <c r="F12" s="39"/>
      <c r="G12" s="39"/>
    </row>
    <row r="13" spans="1:9" ht="17.399999999999999">
      <c r="A13" s="106" t="s">
        <v>273</v>
      </c>
      <c r="B13" s="109">
        <v>0.95</v>
      </c>
      <c r="C13" s="39"/>
      <c r="D13" s="39"/>
      <c r="E13" s="39"/>
      <c r="F13" s="39"/>
      <c r="G13" s="39" t="s">
        <v>774</v>
      </c>
      <c r="H13">
        <v>4000</v>
      </c>
    </row>
    <row r="14" spans="1:9" ht="17.399999999999999">
      <c r="A14" s="106" t="s">
        <v>281</v>
      </c>
      <c r="B14" s="109">
        <v>0.04</v>
      </c>
      <c r="C14" s="39"/>
      <c r="D14" s="39"/>
      <c r="E14" s="39"/>
      <c r="F14" s="39"/>
      <c r="G14" s="39" t="s">
        <v>773</v>
      </c>
      <c r="H14">
        <f>H10</f>
        <v>8.1406149030863156E-2</v>
      </c>
    </row>
    <row r="15" spans="1:9" ht="17.399999999999999">
      <c r="A15" s="106" t="s">
        <v>275</v>
      </c>
      <c r="B15" s="108">
        <f>NORMSINV(B13+(1-B13)/2)</f>
        <v>1.9599639845400536</v>
      </c>
      <c r="C15" s="39"/>
      <c r="D15" s="39"/>
      <c r="E15" s="39"/>
      <c r="F15" s="39"/>
      <c r="G15" s="39" t="s">
        <v>768</v>
      </c>
      <c r="H15">
        <f>20%*H13*H14</f>
        <v>65.12491922469053</v>
      </c>
    </row>
    <row r="16" spans="1:9" ht="17.399999999999999">
      <c r="A16" s="106" t="s">
        <v>277</v>
      </c>
      <c r="B16" s="107" t="e">
        <f>ROUND(0.25/(((B14^2)/(B15^2))+(0.25/B12)),0)</f>
        <v>#DIV/0!</v>
      </c>
      <c r="C16" s="39"/>
      <c r="D16" s="39"/>
      <c r="E16" s="39"/>
      <c r="F16" s="39"/>
      <c r="G16" s="39" t="s">
        <v>767</v>
      </c>
      <c r="H16">
        <v>240</v>
      </c>
    </row>
    <row r="17" spans="1:8" ht="17.399999999999999">
      <c r="A17" s="106"/>
      <c r="B17" s="39"/>
      <c r="C17" s="39"/>
      <c r="D17" s="39"/>
      <c r="E17" s="39"/>
      <c r="F17" s="39"/>
      <c r="G17" s="39" t="s">
        <v>766</v>
      </c>
      <c r="H17" s="105">
        <f>H16/H15</f>
        <v>3.685225300195226</v>
      </c>
    </row>
    <row r="18" spans="1:8" ht="17.399999999999999">
      <c r="A18" s="106"/>
      <c r="B18" s="39" t="s">
        <v>772</v>
      </c>
      <c r="C18" s="39">
        <v>0.5</v>
      </c>
      <c r="D18" s="39" t="s">
        <v>771</v>
      </c>
      <c r="E18" s="39">
        <f>C18*C19</f>
        <v>0.25</v>
      </c>
      <c r="F18" s="39"/>
      <c r="G18" s="39" t="s">
        <v>770</v>
      </c>
      <c r="H18">
        <f>H11</f>
        <v>0.11859385096913685</v>
      </c>
    </row>
    <row r="19" spans="1:8" ht="17.399999999999999">
      <c r="A19" s="106"/>
      <c r="B19" s="39" t="s">
        <v>769</v>
      </c>
      <c r="C19" s="39">
        <f>1-C18</f>
        <v>0.5</v>
      </c>
      <c r="D19" s="39"/>
      <c r="E19" s="39"/>
      <c r="F19" s="39"/>
      <c r="G19" s="39" t="s">
        <v>768</v>
      </c>
      <c r="H19">
        <f>20%*H18*H13</f>
        <v>94.875080775309485</v>
      </c>
    </row>
    <row r="20" spans="1:8" ht="17.399999999999999">
      <c r="A20" s="106"/>
      <c r="B20" s="39"/>
      <c r="C20" s="39"/>
      <c r="D20" s="39"/>
      <c r="E20" s="39"/>
      <c r="F20" s="39"/>
      <c r="G20" s="39" t="s">
        <v>767</v>
      </c>
      <c r="H20">
        <v>240</v>
      </c>
    </row>
    <row r="21" spans="1:8">
      <c r="A21" s="39"/>
      <c r="B21" s="39"/>
      <c r="C21" s="39"/>
      <c r="D21" s="39"/>
      <c r="E21" s="39"/>
      <c r="F21" s="39"/>
      <c r="G21" s="39" t="s">
        <v>766</v>
      </c>
      <c r="H21" s="105">
        <f>H20/H19</f>
        <v>2.529642115071149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501"/>
  <sheetViews>
    <sheetView workbookViewId="0"/>
  </sheetViews>
  <sheetFormatPr defaultRowHeight="14.4"/>
  <cols>
    <col min="1" max="1" width="42.109375" bestFit="1" customWidth="1"/>
    <col min="10" max="10" width="28" bestFit="1" customWidth="1"/>
  </cols>
  <sheetData>
    <row r="1" spans="1:11">
      <c r="G1" t="s">
        <v>282</v>
      </c>
      <c r="H1" t="s">
        <v>283</v>
      </c>
    </row>
    <row r="2" spans="1:11" ht="17.399999999999999">
      <c r="A2" s="60" t="s">
        <v>272</v>
      </c>
      <c r="G2">
        <v>163</v>
      </c>
      <c r="H2">
        <v>136</v>
      </c>
      <c r="J2" t="s">
        <v>284</v>
      </c>
      <c r="K2">
        <v>7</v>
      </c>
    </row>
    <row r="3" spans="1:11" ht="17.399999999999999">
      <c r="A3" s="61"/>
      <c r="G3">
        <v>147</v>
      </c>
      <c r="H3">
        <v>171</v>
      </c>
      <c r="J3" t="s">
        <v>285</v>
      </c>
      <c r="K3">
        <f>VAR(H2:H31)</f>
        <v>1117.4126436781612</v>
      </c>
    </row>
    <row r="4" spans="1:11" ht="17.399999999999999">
      <c r="A4" s="61" t="s">
        <v>273</v>
      </c>
      <c r="B4" s="62">
        <v>0.95</v>
      </c>
      <c r="G4">
        <v>164</v>
      </c>
      <c r="H4">
        <v>196</v>
      </c>
      <c r="J4" t="s">
        <v>286</v>
      </c>
      <c r="K4">
        <f>_xlfn.NORM.S.INV(0.975)</f>
        <v>1.9599639845400536</v>
      </c>
    </row>
    <row r="5" spans="1:11" ht="17.399999999999999">
      <c r="A5" s="61" t="s">
        <v>274</v>
      </c>
      <c r="B5" s="66">
        <v>7</v>
      </c>
      <c r="G5">
        <v>107</v>
      </c>
      <c r="H5">
        <v>110</v>
      </c>
      <c r="J5" t="s">
        <v>280</v>
      </c>
      <c r="K5">
        <v>1500</v>
      </c>
    </row>
    <row r="6" spans="1:11" ht="17.399999999999999">
      <c r="A6" s="61" t="s">
        <v>275</v>
      </c>
      <c r="B6" s="63">
        <f>NORMSINV(B4+(1-B4)/2)</f>
        <v>1.9599639845400536</v>
      </c>
      <c r="D6" t="s">
        <v>276</v>
      </c>
      <c r="G6">
        <v>100</v>
      </c>
      <c r="H6">
        <v>183</v>
      </c>
      <c r="J6" t="s">
        <v>277</v>
      </c>
      <c r="K6">
        <f>K3/((K2^2/K4^2)+(K3/K5))</f>
        <v>82.768164371858944</v>
      </c>
    </row>
    <row r="7" spans="1:11" ht="17.399999999999999">
      <c r="A7" s="61" t="s">
        <v>287</v>
      </c>
      <c r="B7" s="63">
        <f>VAR(H2:H31)</f>
        <v>1117.4126436781612</v>
      </c>
      <c r="D7" t="s">
        <v>278</v>
      </c>
      <c r="G7">
        <v>158</v>
      </c>
      <c r="H7">
        <v>133</v>
      </c>
    </row>
    <row r="8" spans="1:11" ht="17.399999999999999">
      <c r="A8" s="61" t="s">
        <v>277</v>
      </c>
      <c r="B8" s="64">
        <f>ROUNDUP(B6^2*B7/B5^2,0)</f>
        <v>88</v>
      </c>
      <c r="G8">
        <v>118</v>
      </c>
      <c r="H8">
        <v>200</v>
      </c>
    </row>
    <row r="9" spans="1:11" ht="17.399999999999999">
      <c r="A9" s="61"/>
      <c r="G9">
        <v>154</v>
      </c>
      <c r="H9">
        <v>162</v>
      </c>
    </row>
    <row r="10" spans="1:11" ht="17.399999999999999">
      <c r="A10" s="61"/>
      <c r="G10">
        <v>128</v>
      </c>
      <c r="H10">
        <v>131</v>
      </c>
    </row>
    <row r="11" spans="1:11" ht="17.399999999999999">
      <c r="A11" s="60" t="s">
        <v>279</v>
      </c>
      <c r="G11">
        <v>133</v>
      </c>
      <c r="H11">
        <v>155</v>
      </c>
    </row>
    <row r="12" spans="1:11" ht="17.399999999999999">
      <c r="A12" s="61"/>
      <c r="G12">
        <v>175</v>
      </c>
      <c r="H12">
        <v>107</v>
      </c>
    </row>
    <row r="13" spans="1:11" ht="17.399999999999999">
      <c r="A13" s="61" t="s">
        <v>280</v>
      </c>
      <c r="B13" s="65">
        <v>1500</v>
      </c>
      <c r="G13">
        <v>138</v>
      </c>
      <c r="H13">
        <v>107</v>
      </c>
    </row>
    <row r="14" spans="1:11" ht="17.399999999999999">
      <c r="A14" s="61" t="s">
        <v>273</v>
      </c>
      <c r="B14" s="62">
        <v>0.95</v>
      </c>
      <c r="G14">
        <v>106</v>
      </c>
      <c r="H14">
        <v>172</v>
      </c>
    </row>
    <row r="15" spans="1:11" ht="17.399999999999999">
      <c r="A15" s="61" t="s">
        <v>281</v>
      </c>
      <c r="B15" s="66">
        <v>7</v>
      </c>
      <c r="G15">
        <v>181</v>
      </c>
      <c r="H15">
        <v>168</v>
      </c>
    </row>
    <row r="16" spans="1:11" ht="17.399999999999999">
      <c r="A16" s="61" t="s">
        <v>275</v>
      </c>
      <c r="B16" s="63">
        <f>NORMSINV(B14+(1-B14)/2)</f>
        <v>1.9599639845400536</v>
      </c>
      <c r="G16">
        <v>147</v>
      </c>
      <c r="H16">
        <v>130</v>
      </c>
    </row>
    <row r="17" spans="1:8" ht="17.399999999999999">
      <c r="A17" s="61" t="s">
        <v>287</v>
      </c>
      <c r="B17" s="63">
        <f>VAR(H2:H49)</f>
        <v>1117.4126436781612</v>
      </c>
      <c r="G17">
        <v>138</v>
      </c>
      <c r="H17">
        <v>194</v>
      </c>
    </row>
    <row r="18" spans="1:8" ht="17.399999999999999">
      <c r="A18" s="61" t="s">
        <v>277</v>
      </c>
      <c r="B18" s="64">
        <f>ROUNDUP(B17/((B15^2/B16^2)+(B17/B13)),0)</f>
        <v>83</v>
      </c>
      <c r="G18">
        <v>116</v>
      </c>
      <c r="H18">
        <v>171</v>
      </c>
    </row>
    <row r="19" spans="1:8">
      <c r="G19">
        <v>114</v>
      </c>
      <c r="H19">
        <v>188</v>
      </c>
    </row>
    <row r="20" spans="1:8">
      <c r="G20">
        <v>184</v>
      </c>
      <c r="H20">
        <v>194</v>
      </c>
    </row>
    <row r="21" spans="1:8">
      <c r="G21">
        <v>100</v>
      </c>
      <c r="H21">
        <v>100</v>
      </c>
    </row>
    <row r="22" spans="1:8">
      <c r="G22">
        <v>195</v>
      </c>
      <c r="H22">
        <v>113</v>
      </c>
    </row>
    <row r="23" spans="1:8">
      <c r="G23">
        <v>143</v>
      </c>
      <c r="H23">
        <v>197</v>
      </c>
    </row>
    <row r="24" spans="1:8">
      <c r="G24">
        <v>191</v>
      </c>
      <c r="H24">
        <v>173</v>
      </c>
    </row>
    <row r="25" spans="1:8">
      <c r="G25">
        <v>104</v>
      </c>
      <c r="H25">
        <v>111</v>
      </c>
    </row>
    <row r="26" spans="1:8">
      <c r="G26">
        <v>182</v>
      </c>
      <c r="H26">
        <v>141</v>
      </c>
    </row>
    <row r="27" spans="1:8">
      <c r="G27">
        <v>106</v>
      </c>
      <c r="H27">
        <v>138</v>
      </c>
    </row>
    <row r="28" spans="1:8">
      <c r="G28">
        <v>198</v>
      </c>
      <c r="H28">
        <v>101</v>
      </c>
    </row>
    <row r="29" spans="1:8">
      <c r="G29">
        <v>121</v>
      </c>
      <c r="H29">
        <v>145</v>
      </c>
    </row>
    <row r="30" spans="1:8">
      <c r="G30">
        <v>182</v>
      </c>
      <c r="H30">
        <v>153</v>
      </c>
    </row>
    <row r="31" spans="1:8">
      <c r="G31">
        <v>119</v>
      </c>
      <c r="H31">
        <v>199</v>
      </c>
    </row>
    <row r="32" spans="1:8">
      <c r="G32">
        <v>194</v>
      </c>
    </row>
    <row r="33" spans="7:7">
      <c r="G33">
        <v>194</v>
      </c>
    </row>
    <row r="34" spans="7:7">
      <c r="G34">
        <v>171</v>
      </c>
    </row>
    <row r="35" spans="7:7">
      <c r="G35">
        <v>173</v>
      </c>
    </row>
    <row r="36" spans="7:7">
      <c r="G36">
        <v>197</v>
      </c>
    </row>
    <row r="37" spans="7:7">
      <c r="G37">
        <v>173</v>
      </c>
    </row>
    <row r="38" spans="7:7">
      <c r="G38">
        <v>105</v>
      </c>
    </row>
    <row r="39" spans="7:7">
      <c r="G39">
        <v>145</v>
      </c>
    </row>
    <row r="40" spans="7:7">
      <c r="G40">
        <v>158</v>
      </c>
    </row>
    <row r="41" spans="7:7">
      <c r="G41">
        <v>166</v>
      </c>
    </row>
    <row r="42" spans="7:7">
      <c r="G42">
        <v>122</v>
      </c>
    </row>
    <row r="43" spans="7:7">
      <c r="G43">
        <v>199</v>
      </c>
    </row>
    <row r="44" spans="7:7">
      <c r="G44">
        <v>154</v>
      </c>
    </row>
    <row r="45" spans="7:7">
      <c r="G45">
        <v>150</v>
      </c>
    </row>
    <row r="46" spans="7:7">
      <c r="G46">
        <v>103</v>
      </c>
    </row>
    <row r="47" spans="7:7">
      <c r="G47">
        <v>134</v>
      </c>
    </row>
    <row r="48" spans="7:7">
      <c r="G48">
        <v>111</v>
      </c>
    </row>
    <row r="49" spans="7:7">
      <c r="G49">
        <v>139</v>
      </c>
    </row>
    <row r="50" spans="7:7">
      <c r="G50">
        <v>148</v>
      </c>
    </row>
    <row r="51" spans="7:7">
      <c r="G51">
        <v>147</v>
      </c>
    </row>
    <row r="52" spans="7:7">
      <c r="G52">
        <v>125</v>
      </c>
    </row>
    <row r="53" spans="7:7">
      <c r="G53">
        <v>128</v>
      </c>
    </row>
    <row r="54" spans="7:7">
      <c r="G54">
        <v>176</v>
      </c>
    </row>
    <row r="55" spans="7:7">
      <c r="G55">
        <v>182</v>
      </c>
    </row>
    <row r="56" spans="7:7">
      <c r="G56">
        <v>183</v>
      </c>
    </row>
    <row r="57" spans="7:7">
      <c r="G57">
        <v>180</v>
      </c>
    </row>
    <row r="58" spans="7:7">
      <c r="G58">
        <v>137</v>
      </c>
    </row>
    <row r="59" spans="7:7">
      <c r="G59">
        <v>195</v>
      </c>
    </row>
    <row r="60" spans="7:7">
      <c r="G60">
        <v>190</v>
      </c>
    </row>
    <row r="61" spans="7:7">
      <c r="G61">
        <v>115</v>
      </c>
    </row>
    <row r="62" spans="7:7">
      <c r="G62">
        <v>133</v>
      </c>
    </row>
    <row r="63" spans="7:7">
      <c r="G63">
        <v>195</v>
      </c>
    </row>
    <row r="64" spans="7:7">
      <c r="G64">
        <v>186</v>
      </c>
    </row>
    <row r="65" spans="7:7">
      <c r="G65">
        <v>172</v>
      </c>
    </row>
    <row r="66" spans="7:7">
      <c r="G66">
        <v>129</v>
      </c>
    </row>
    <row r="67" spans="7:7">
      <c r="G67">
        <v>105</v>
      </c>
    </row>
    <row r="68" spans="7:7">
      <c r="G68">
        <v>143</v>
      </c>
    </row>
    <row r="69" spans="7:7">
      <c r="G69">
        <v>115</v>
      </c>
    </row>
    <row r="70" spans="7:7">
      <c r="G70">
        <v>100</v>
      </c>
    </row>
    <row r="71" spans="7:7">
      <c r="G71">
        <v>142</v>
      </c>
    </row>
    <row r="72" spans="7:7">
      <c r="G72">
        <v>134</v>
      </c>
    </row>
    <row r="73" spans="7:7">
      <c r="G73">
        <v>141</v>
      </c>
    </row>
    <row r="74" spans="7:7">
      <c r="G74">
        <v>118</v>
      </c>
    </row>
    <row r="75" spans="7:7">
      <c r="G75">
        <v>179</v>
      </c>
    </row>
    <row r="76" spans="7:7">
      <c r="G76">
        <v>134</v>
      </c>
    </row>
    <row r="77" spans="7:7">
      <c r="G77">
        <v>191</v>
      </c>
    </row>
    <row r="78" spans="7:7">
      <c r="G78">
        <v>160</v>
      </c>
    </row>
    <row r="79" spans="7:7">
      <c r="G79">
        <v>127</v>
      </c>
    </row>
    <row r="80" spans="7:7">
      <c r="G80">
        <v>189</v>
      </c>
    </row>
    <row r="81" spans="7:7">
      <c r="G81">
        <v>187</v>
      </c>
    </row>
    <row r="82" spans="7:7">
      <c r="G82">
        <v>194</v>
      </c>
    </row>
    <row r="83" spans="7:7">
      <c r="G83">
        <v>160</v>
      </c>
    </row>
    <row r="84" spans="7:7">
      <c r="G84">
        <v>162</v>
      </c>
    </row>
    <row r="85" spans="7:7">
      <c r="G85">
        <v>151</v>
      </c>
    </row>
    <row r="86" spans="7:7">
      <c r="G86">
        <v>194</v>
      </c>
    </row>
    <row r="87" spans="7:7">
      <c r="G87">
        <v>122</v>
      </c>
    </row>
    <row r="88" spans="7:7">
      <c r="G88">
        <v>101</v>
      </c>
    </row>
    <row r="89" spans="7:7">
      <c r="G89">
        <v>112</v>
      </c>
    </row>
    <row r="90" spans="7:7">
      <c r="G90">
        <v>170</v>
      </c>
    </row>
    <row r="91" spans="7:7">
      <c r="G91">
        <v>112</v>
      </c>
    </row>
    <row r="92" spans="7:7">
      <c r="G92">
        <v>135</v>
      </c>
    </row>
    <row r="93" spans="7:7">
      <c r="G93">
        <v>176</v>
      </c>
    </row>
    <row r="94" spans="7:7">
      <c r="G94">
        <v>189</v>
      </c>
    </row>
    <row r="95" spans="7:7">
      <c r="G95">
        <v>189</v>
      </c>
    </row>
    <row r="96" spans="7:7">
      <c r="G96">
        <v>172</v>
      </c>
    </row>
    <row r="97" spans="7:7">
      <c r="G97">
        <v>172</v>
      </c>
    </row>
    <row r="98" spans="7:7">
      <c r="G98">
        <v>107</v>
      </c>
    </row>
    <row r="99" spans="7:7">
      <c r="G99">
        <v>191</v>
      </c>
    </row>
    <row r="100" spans="7:7">
      <c r="G100">
        <v>109</v>
      </c>
    </row>
    <row r="101" spans="7:7">
      <c r="G101">
        <v>131</v>
      </c>
    </row>
    <row r="102" spans="7:7">
      <c r="G102">
        <v>100</v>
      </c>
    </row>
    <row r="103" spans="7:7">
      <c r="G103">
        <v>174</v>
      </c>
    </row>
    <row r="104" spans="7:7">
      <c r="G104">
        <v>193</v>
      </c>
    </row>
    <row r="105" spans="7:7">
      <c r="G105">
        <v>122</v>
      </c>
    </row>
    <row r="106" spans="7:7">
      <c r="G106">
        <v>109</v>
      </c>
    </row>
    <row r="107" spans="7:7">
      <c r="G107">
        <v>120</v>
      </c>
    </row>
    <row r="108" spans="7:7">
      <c r="G108">
        <v>151</v>
      </c>
    </row>
    <row r="109" spans="7:7">
      <c r="G109">
        <v>176</v>
      </c>
    </row>
    <row r="110" spans="7:7">
      <c r="G110">
        <v>161</v>
      </c>
    </row>
    <row r="111" spans="7:7">
      <c r="G111">
        <v>193</v>
      </c>
    </row>
    <row r="112" spans="7:7">
      <c r="G112">
        <v>115</v>
      </c>
    </row>
    <row r="113" spans="7:7">
      <c r="G113">
        <v>182</v>
      </c>
    </row>
    <row r="114" spans="7:7">
      <c r="G114">
        <v>182</v>
      </c>
    </row>
    <row r="115" spans="7:7">
      <c r="G115">
        <v>104</v>
      </c>
    </row>
    <row r="116" spans="7:7">
      <c r="G116">
        <v>102</v>
      </c>
    </row>
    <row r="117" spans="7:7">
      <c r="G117">
        <v>150</v>
      </c>
    </row>
    <row r="118" spans="7:7">
      <c r="G118">
        <v>177</v>
      </c>
    </row>
    <row r="119" spans="7:7">
      <c r="G119">
        <v>144</v>
      </c>
    </row>
    <row r="120" spans="7:7">
      <c r="G120">
        <v>164</v>
      </c>
    </row>
    <row r="121" spans="7:7">
      <c r="G121">
        <v>181</v>
      </c>
    </row>
    <row r="122" spans="7:7">
      <c r="G122">
        <v>180</v>
      </c>
    </row>
    <row r="123" spans="7:7">
      <c r="G123">
        <v>189</v>
      </c>
    </row>
    <row r="124" spans="7:7">
      <c r="G124">
        <v>170</v>
      </c>
    </row>
    <row r="125" spans="7:7">
      <c r="G125">
        <v>142</v>
      </c>
    </row>
    <row r="126" spans="7:7">
      <c r="G126">
        <v>170</v>
      </c>
    </row>
    <row r="127" spans="7:7">
      <c r="G127">
        <v>199</v>
      </c>
    </row>
    <row r="128" spans="7:7">
      <c r="G128">
        <v>114</v>
      </c>
    </row>
    <row r="129" spans="7:7">
      <c r="G129">
        <v>112</v>
      </c>
    </row>
    <row r="130" spans="7:7">
      <c r="G130">
        <v>103</v>
      </c>
    </row>
    <row r="131" spans="7:7">
      <c r="G131">
        <v>175</v>
      </c>
    </row>
    <row r="132" spans="7:7">
      <c r="G132">
        <v>186</v>
      </c>
    </row>
    <row r="133" spans="7:7">
      <c r="G133">
        <v>154</v>
      </c>
    </row>
    <row r="134" spans="7:7">
      <c r="G134">
        <v>154</v>
      </c>
    </row>
    <row r="135" spans="7:7">
      <c r="G135">
        <v>185</v>
      </c>
    </row>
    <row r="136" spans="7:7">
      <c r="G136">
        <v>128</v>
      </c>
    </row>
    <row r="137" spans="7:7">
      <c r="G137">
        <v>114</v>
      </c>
    </row>
    <row r="138" spans="7:7">
      <c r="G138">
        <v>120</v>
      </c>
    </row>
    <row r="139" spans="7:7">
      <c r="G139">
        <v>164</v>
      </c>
    </row>
    <row r="140" spans="7:7">
      <c r="G140">
        <v>105</v>
      </c>
    </row>
    <row r="141" spans="7:7">
      <c r="G141">
        <v>196</v>
      </c>
    </row>
    <row r="142" spans="7:7">
      <c r="G142">
        <v>152</v>
      </c>
    </row>
    <row r="143" spans="7:7">
      <c r="G143">
        <v>163</v>
      </c>
    </row>
    <row r="144" spans="7:7">
      <c r="G144">
        <v>143</v>
      </c>
    </row>
    <row r="145" spans="7:7">
      <c r="G145">
        <v>144</v>
      </c>
    </row>
    <row r="146" spans="7:7">
      <c r="G146">
        <v>154</v>
      </c>
    </row>
    <row r="147" spans="7:7">
      <c r="G147">
        <v>142</v>
      </c>
    </row>
    <row r="148" spans="7:7">
      <c r="G148">
        <v>141</v>
      </c>
    </row>
    <row r="149" spans="7:7">
      <c r="G149">
        <v>200</v>
      </c>
    </row>
    <row r="150" spans="7:7">
      <c r="G150">
        <v>143</v>
      </c>
    </row>
    <row r="151" spans="7:7">
      <c r="G151">
        <v>130</v>
      </c>
    </row>
    <row r="152" spans="7:7">
      <c r="G152">
        <v>141</v>
      </c>
    </row>
    <row r="153" spans="7:7">
      <c r="G153">
        <v>149</v>
      </c>
    </row>
    <row r="154" spans="7:7">
      <c r="G154">
        <v>108</v>
      </c>
    </row>
    <row r="155" spans="7:7">
      <c r="G155">
        <v>162</v>
      </c>
    </row>
    <row r="156" spans="7:7">
      <c r="G156">
        <v>142</v>
      </c>
    </row>
    <row r="157" spans="7:7">
      <c r="G157">
        <v>199</v>
      </c>
    </row>
    <row r="158" spans="7:7">
      <c r="G158">
        <v>118</v>
      </c>
    </row>
    <row r="159" spans="7:7">
      <c r="G159">
        <v>150</v>
      </c>
    </row>
    <row r="160" spans="7:7">
      <c r="G160">
        <v>101</v>
      </c>
    </row>
    <row r="161" spans="7:7">
      <c r="G161">
        <v>189</v>
      </c>
    </row>
    <row r="162" spans="7:7">
      <c r="G162">
        <v>120</v>
      </c>
    </row>
    <row r="163" spans="7:7">
      <c r="G163">
        <v>140</v>
      </c>
    </row>
    <row r="164" spans="7:7">
      <c r="G164">
        <v>112</v>
      </c>
    </row>
    <row r="165" spans="7:7">
      <c r="G165">
        <v>136</v>
      </c>
    </row>
    <row r="166" spans="7:7">
      <c r="G166">
        <v>135</v>
      </c>
    </row>
    <row r="167" spans="7:7">
      <c r="G167">
        <v>144</v>
      </c>
    </row>
    <row r="168" spans="7:7">
      <c r="G168">
        <v>142</v>
      </c>
    </row>
    <row r="169" spans="7:7">
      <c r="G169">
        <v>199</v>
      </c>
    </row>
    <row r="170" spans="7:7">
      <c r="G170">
        <v>139</v>
      </c>
    </row>
    <row r="171" spans="7:7">
      <c r="G171">
        <v>172</v>
      </c>
    </row>
    <row r="172" spans="7:7">
      <c r="G172">
        <v>116</v>
      </c>
    </row>
    <row r="173" spans="7:7">
      <c r="G173">
        <v>109</v>
      </c>
    </row>
    <row r="174" spans="7:7">
      <c r="G174">
        <v>111</v>
      </c>
    </row>
    <row r="175" spans="7:7">
      <c r="G175">
        <v>125</v>
      </c>
    </row>
    <row r="176" spans="7:7">
      <c r="G176">
        <v>113</v>
      </c>
    </row>
    <row r="177" spans="7:7">
      <c r="G177">
        <v>138</v>
      </c>
    </row>
    <row r="178" spans="7:7">
      <c r="G178">
        <v>170</v>
      </c>
    </row>
    <row r="179" spans="7:7">
      <c r="G179">
        <v>159</v>
      </c>
    </row>
    <row r="180" spans="7:7">
      <c r="G180">
        <v>170</v>
      </c>
    </row>
    <row r="181" spans="7:7">
      <c r="G181">
        <v>134</v>
      </c>
    </row>
    <row r="182" spans="7:7">
      <c r="G182">
        <v>123</v>
      </c>
    </row>
    <row r="183" spans="7:7">
      <c r="G183">
        <v>171</v>
      </c>
    </row>
    <row r="184" spans="7:7">
      <c r="G184">
        <v>188</v>
      </c>
    </row>
    <row r="185" spans="7:7">
      <c r="G185">
        <v>177</v>
      </c>
    </row>
    <row r="186" spans="7:7">
      <c r="G186">
        <v>105</v>
      </c>
    </row>
    <row r="187" spans="7:7">
      <c r="G187">
        <v>149</v>
      </c>
    </row>
    <row r="188" spans="7:7">
      <c r="G188">
        <v>166</v>
      </c>
    </row>
    <row r="189" spans="7:7">
      <c r="G189">
        <v>175</v>
      </c>
    </row>
    <row r="190" spans="7:7">
      <c r="G190">
        <v>150</v>
      </c>
    </row>
    <row r="191" spans="7:7">
      <c r="G191">
        <v>141</v>
      </c>
    </row>
    <row r="192" spans="7:7">
      <c r="G192">
        <v>126</v>
      </c>
    </row>
    <row r="193" spans="7:7">
      <c r="G193">
        <v>159</v>
      </c>
    </row>
    <row r="194" spans="7:7">
      <c r="G194">
        <v>148</v>
      </c>
    </row>
    <row r="195" spans="7:7">
      <c r="G195">
        <v>124</v>
      </c>
    </row>
    <row r="196" spans="7:7">
      <c r="G196">
        <v>103</v>
      </c>
    </row>
    <row r="197" spans="7:7">
      <c r="G197">
        <v>156</v>
      </c>
    </row>
    <row r="198" spans="7:7">
      <c r="G198">
        <v>184</v>
      </c>
    </row>
    <row r="199" spans="7:7">
      <c r="G199">
        <v>112</v>
      </c>
    </row>
    <row r="200" spans="7:7">
      <c r="G200">
        <v>150</v>
      </c>
    </row>
    <row r="201" spans="7:7">
      <c r="G201">
        <v>136</v>
      </c>
    </row>
    <row r="202" spans="7:7">
      <c r="G202">
        <v>154</v>
      </c>
    </row>
    <row r="203" spans="7:7">
      <c r="G203">
        <v>142</v>
      </c>
    </row>
    <row r="204" spans="7:7">
      <c r="G204">
        <v>123</v>
      </c>
    </row>
    <row r="205" spans="7:7">
      <c r="G205">
        <v>102</v>
      </c>
    </row>
    <row r="206" spans="7:7">
      <c r="G206">
        <v>180</v>
      </c>
    </row>
    <row r="207" spans="7:7">
      <c r="G207">
        <v>191</v>
      </c>
    </row>
    <row r="208" spans="7:7">
      <c r="G208">
        <v>113</v>
      </c>
    </row>
    <row r="209" spans="7:7">
      <c r="G209">
        <v>150</v>
      </c>
    </row>
    <row r="210" spans="7:7">
      <c r="G210">
        <v>158</v>
      </c>
    </row>
    <row r="211" spans="7:7">
      <c r="G211">
        <v>191</v>
      </c>
    </row>
    <row r="212" spans="7:7">
      <c r="G212">
        <v>108</v>
      </c>
    </row>
    <row r="213" spans="7:7">
      <c r="G213">
        <v>134</v>
      </c>
    </row>
    <row r="214" spans="7:7">
      <c r="G214">
        <v>140</v>
      </c>
    </row>
    <row r="215" spans="7:7">
      <c r="G215">
        <v>190</v>
      </c>
    </row>
    <row r="216" spans="7:7">
      <c r="G216">
        <v>173</v>
      </c>
    </row>
    <row r="217" spans="7:7">
      <c r="G217">
        <v>107</v>
      </c>
    </row>
    <row r="218" spans="7:7">
      <c r="G218">
        <v>141</v>
      </c>
    </row>
    <row r="219" spans="7:7">
      <c r="G219">
        <v>151</v>
      </c>
    </row>
    <row r="220" spans="7:7">
      <c r="G220">
        <v>157</v>
      </c>
    </row>
    <row r="221" spans="7:7">
      <c r="G221">
        <v>107</v>
      </c>
    </row>
    <row r="222" spans="7:7">
      <c r="G222">
        <v>109</v>
      </c>
    </row>
    <row r="223" spans="7:7">
      <c r="G223">
        <v>131</v>
      </c>
    </row>
    <row r="224" spans="7:7">
      <c r="G224">
        <v>110</v>
      </c>
    </row>
    <row r="225" spans="7:7">
      <c r="G225">
        <v>194</v>
      </c>
    </row>
    <row r="226" spans="7:7">
      <c r="G226">
        <v>106</v>
      </c>
    </row>
    <row r="227" spans="7:7">
      <c r="G227">
        <v>189</v>
      </c>
    </row>
    <row r="228" spans="7:7">
      <c r="G228">
        <v>133</v>
      </c>
    </row>
    <row r="229" spans="7:7">
      <c r="G229">
        <v>133</v>
      </c>
    </row>
    <row r="230" spans="7:7">
      <c r="G230">
        <v>128</v>
      </c>
    </row>
    <row r="231" spans="7:7">
      <c r="G231">
        <v>138</v>
      </c>
    </row>
    <row r="232" spans="7:7">
      <c r="G232">
        <v>162</v>
      </c>
    </row>
    <row r="233" spans="7:7">
      <c r="G233">
        <v>179</v>
      </c>
    </row>
    <row r="234" spans="7:7">
      <c r="G234">
        <v>180</v>
      </c>
    </row>
    <row r="235" spans="7:7">
      <c r="G235">
        <v>108</v>
      </c>
    </row>
    <row r="236" spans="7:7">
      <c r="G236">
        <v>117</v>
      </c>
    </row>
    <row r="237" spans="7:7">
      <c r="G237">
        <v>155</v>
      </c>
    </row>
    <row r="238" spans="7:7">
      <c r="G238">
        <v>140</v>
      </c>
    </row>
    <row r="239" spans="7:7">
      <c r="G239">
        <v>184</v>
      </c>
    </row>
    <row r="240" spans="7:7">
      <c r="G240">
        <v>185</v>
      </c>
    </row>
    <row r="241" spans="7:7">
      <c r="G241">
        <v>147</v>
      </c>
    </row>
    <row r="242" spans="7:7">
      <c r="G242">
        <v>156</v>
      </c>
    </row>
    <row r="243" spans="7:7">
      <c r="G243">
        <v>106</v>
      </c>
    </row>
    <row r="244" spans="7:7">
      <c r="G244">
        <v>186</v>
      </c>
    </row>
    <row r="245" spans="7:7">
      <c r="G245">
        <v>191</v>
      </c>
    </row>
    <row r="246" spans="7:7">
      <c r="G246">
        <v>194</v>
      </c>
    </row>
    <row r="247" spans="7:7">
      <c r="G247">
        <v>127</v>
      </c>
    </row>
    <row r="248" spans="7:7">
      <c r="G248">
        <v>163</v>
      </c>
    </row>
    <row r="249" spans="7:7">
      <c r="G249">
        <v>181</v>
      </c>
    </row>
    <row r="250" spans="7:7">
      <c r="G250">
        <v>189</v>
      </c>
    </row>
    <row r="251" spans="7:7">
      <c r="G251">
        <v>121</v>
      </c>
    </row>
    <row r="252" spans="7:7">
      <c r="G252">
        <v>145</v>
      </c>
    </row>
    <row r="253" spans="7:7">
      <c r="G253">
        <v>127</v>
      </c>
    </row>
    <row r="254" spans="7:7">
      <c r="G254">
        <v>113</v>
      </c>
    </row>
    <row r="255" spans="7:7">
      <c r="G255">
        <v>107</v>
      </c>
    </row>
    <row r="256" spans="7:7">
      <c r="G256">
        <v>121</v>
      </c>
    </row>
    <row r="257" spans="7:7">
      <c r="G257">
        <v>160</v>
      </c>
    </row>
    <row r="258" spans="7:7">
      <c r="G258">
        <v>199</v>
      </c>
    </row>
    <row r="259" spans="7:7">
      <c r="G259">
        <v>166</v>
      </c>
    </row>
    <row r="260" spans="7:7">
      <c r="G260">
        <v>108</v>
      </c>
    </row>
    <row r="261" spans="7:7">
      <c r="G261">
        <v>100</v>
      </c>
    </row>
    <row r="262" spans="7:7">
      <c r="G262">
        <v>178</v>
      </c>
    </row>
    <row r="263" spans="7:7">
      <c r="G263">
        <v>133</v>
      </c>
    </row>
    <row r="264" spans="7:7">
      <c r="G264">
        <v>190</v>
      </c>
    </row>
    <row r="265" spans="7:7">
      <c r="G265">
        <v>130</v>
      </c>
    </row>
    <row r="266" spans="7:7">
      <c r="G266">
        <v>195</v>
      </c>
    </row>
    <row r="267" spans="7:7">
      <c r="G267">
        <v>106</v>
      </c>
    </row>
    <row r="268" spans="7:7">
      <c r="G268">
        <v>131</v>
      </c>
    </row>
    <row r="269" spans="7:7">
      <c r="G269">
        <v>102</v>
      </c>
    </row>
    <row r="270" spans="7:7">
      <c r="G270">
        <v>157</v>
      </c>
    </row>
    <row r="271" spans="7:7">
      <c r="G271">
        <v>182</v>
      </c>
    </row>
    <row r="272" spans="7:7">
      <c r="G272">
        <v>193</v>
      </c>
    </row>
    <row r="273" spans="7:7">
      <c r="G273">
        <v>120</v>
      </c>
    </row>
    <row r="274" spans="7:7">
      <c r="G274">
        <v>128</v>
      </c>
    </row>
    <row r="275" spans="7:7">
      <c r="G275">
        <v>182</v>
      </c>
    </row>
    <row r="276" spans="7:7">
      <c r="G276">
        <v>192</v>
      </c>
    </row>
    <row r="277" spans="7:7">
      <c r="G277">
        <v>175</v>
      </c>
    </row>
    <row r="278" spans="7:7">
      <c r="G278">
        <v>102</v>
      </c>
    </row>
    <row r="279" spans="7:7">
      <c r="G279">
        <v>133</v>
      </c>
    </row>
    <row r="280" spans="7:7">
      <c r="G280">
        <v>140</v>
      </c>
    </row>
    <row r="281" spans="7:7">
      <c r="G281">
        <v>125</v>
      </c>
    </row>
    <row r="282" spans="7:7">
      <c r="G282">
        <v>191</v>
      </c>
    </row>
    <row r="283" spans="7:7">
      <c r="G283">
        <v>126</v>
      </c>
    </row>
    <row r="284" spans="7:7">
      <c r="G284">
        <v>195</v>
      </c>
    </row>
    <row r="285" spans="7:7">
      <c r="G285">
        <v>124</v>
      </c>
    </row>
    <row r="286" spans="7:7">
      <c r="G286">
        <v>111</v>
      </c>
    </row>
    <row r="287" spans="7:7">
      <c r="G287">
        <v>128</v>
      </c>
    </row>
    <row r="288" spans="7:7">
      <c r="G288">
        <v>105</v>
      </c>
    </row>
    <row r="289" spans="7:7">
      <c r="G289">
        <v>189</v>
      </c>
    </row>
    <row r="290" spans="7:7">
      <c r="G290">
        <v>189</v>
      </c>
    </row>
    <row r="291" spans="7:7">
      <c r="G291">
        <v>145</v>
      </c>
    </row>
    <row r="292" spans="7:7">
      <c r="G292">
        <v>126</v>
      </c>
    </row>
    <row r="293" spans="7:7">
      <c r="G293">
        <v>157</v>
      </c>
    </row>
    <row r="294" spans="7:7">
      <c r="G294">
        <v>147</v>
      </c>
    </row>
    <row r="295" spans="7:7">
      <c r="G295">
        <v>200</v>
      </c>
    </row>
    <row r="296" spans="7:7">
      <c r="G296">
        <v>122</v>
      </c>
    </row>
    <row r="297" spans="7:7">
      <c r="G297">
        <v>130</v>
      </c>
    </row>
    <row r="298" spans="7:7">
      <c r="G298">
        <v>193</v>
      </c>
    </row>
    <row r="299" spans="7:7">
      <c r="G299">
        <v>175</v>
      </c>
    </row>
    <row r="300" spans="7:7">
      <c r="G300">
        <v>113</v>
      </c>
    </row>
    <row r="301" spans="7:7">
      <c r="G301">
        <v>160</v>
      </c>
    </row>
    <row r="302" spans="7:7">
      <c r="G302">
        <v>105</v>
      </c>
    </row>
    <row r="303" spans="7:7">
      <c r="G303">
        <v>114</v>
      </c>
    </row>
    <row r="304" spans="7:7">
      <c r="G304">
        <v>194</v>
      </c>
    </row>
    <row r="305" spans="7:7">
      <c r="G305">
        <v>152</v>
      </c>
    </row>
    <row r="306" spans="7:7">
      <c r="G306">
        <v>170</v>
      </c>
    </row>
    <row r="307" spans="7:7">
      <c r="G307">
        <v>152</v>
      </c>
    </row>
    <row r="308" spans="7:7">
      <c r="G308">
        <v>125</v>
      </c>
    </row>
    <row r="309" spans="7:7">
      <c r="G309">
        <v>165</v>
      </c>
    </row>
    <row r="310" spans="7:7">
      <c r="G310">
        <v>195</v>
      </c>
    </row>
    <row r="311" spans="7:7">
      <c r="G311">
        <v>138</v>
      </c>
    </row>
    <row r="312" spans="7:7">
      <c r="G312">
        <v>156</v>
      </c>
    </row>
    <row r="313" spans="7:7">
      <c r="G313">
        <v>193</v>
      </c>
    </row>
    <row r="314" spans="7:7">
      <c r="G314">
        <v>147</v>
      </c>
    </row>
    <row r="315" spans="7:7">
      <c r="G315">
        <v>179</v>
      </c>
    </row>
    <row r="316" spans="7:7">
      <c r="G316">
        <v>105</v>
      </c>
    </row>
    <row r="317" spans="7:7">
      <c r="G317">
        <v>184</v>
      </c>
    </row>
    <row r="318" spans="7:7">
      <c r="G318">
        <v>168</v>
      </c>
    </row>
    <row r="319" spans="7:7">
      <c r="G319">
        <v>114</v>
      </c>
    </row>
    <row r="320" spans="7:7">
      <c r="G320">
        <v>128</v>
      </c>
    </row>
    <row r="321" spans="7:7">
      <c r="G321">
        <v>119</v>
      </c>
    </row>
    <row r="322" spans="7:7">
      <c r="G322">
        <v>139</v>
      </c>
    </row>
    <row r="323" spans="7:7">
      <c r="G323">
        <v>101</v>
      </c>
    </row>
    <row r="324" spans="7:7">
      <c r="G324">
        <v>193</v>
      </c>
    </row>
    <row r="325" spans="7:7">
      <c r="G325">
        <v>120</v>
      </c>
    </row>
    <row r="326" spans="7:7">
      <c r="G326">
        <v>172</v>
      </c>
    </row>
    <row r="327" spans="7:7">
      <c r="G327">
        <v>145</v>
      </c>
    </row>
    <row r="328" spans="7:7">
      <c r="G328">
        <v>196</v>
      </c>
    </row>
    <row r="329" spans="7:7">
      <c r="G329">
        <v>189</v>
      </c>
    </row>
    <row r="330" spans="7:7">
      <c r="G330">
        <v>107</v>
      </c>
    </row>
    <row r="331" spans="7:7">
      <c r="G331">
        <v>154</v>
      </c>
    </row>
    <row r="332" spans="7:7">
      <c r="G332">
        <v>181</v>
      </c>
    </row>
    <row r="333" spans="7:7">
      <c r="G333">
        <v>117</v>
      </c>
    </row>
    <row r="334" spans="7:7">
      <c r="G334">
        <v>106</v>
      </c>
    </row>
    <row r="335" spans="7:7">
      <c r="G335">
        <v>157</v>
      </c>
    </row>
    <row r="336" spans="7:7">
      <c r="G336">
        <v>135</v>
      </c>
    </row>
    <row r="337" spans="7:7">
      <c r="G337">
        <v>174</v>
      </c>
    </row>
    <row r="338" spans="7:7">
      <c r="G338">
        <v>172</v>
      </c>
    </row>
    <row r="339" spans="7:7">
      <c r="G339">
        <v>193</v>
      </c>
    </row>
    <row r="340" spans="7:7">
      <c r="G340">
        <v>170</v>
      </c>
    </row>
    <row r="341" spans="7:7">
      <c r="G341">
        <v>161</v>
      </c>
    </row>
    <row r="342" spans="7:7">
      <c r="G342">
        <v>191</v>
      </c>
    </row>
    <row r="343" spans="7:7">
      <c r="G343">
        <v>136</v>
      </c>
    </row>
    <row r="344" spans="7:7">
      <c r="G344">
        <v>107</v>
      </c>
    </row>
    <row r="345" spans="7:7">
      <c r="G345">
        <v>107</v>
      </c>
    </row>
    <row r="346" spans="7:7">
      <c r="G346">
        <v>113</v>
      </c>
    </row>
    <row r="347" spans="7:7">
      <c r="G347">
        <v>128</v>
      </c>
    </row>
    <row r="348" spans="7:7">
      <c r="G348">
        <v>191</v>
      </c>
    </row>
    <row r="349" spans="7:7">
      <c r="G349">
        <v>136</v>
      </c>
    </row>
    <row r="350" spans="7:7">
      <c r="G350">
        <v>111</v>
      </c>
    </row>
    <row r="351" spans="7:7">
      <c r="G351">
        <v>169</v>
      </c>
    </row>
    <row r="352" spans="7:7">
      <c r="G352">
        <v>158</v>
      </c>
    </row>
    <row r="353" spans="7:7">
      <c r="G353">
        <v>100</v>
      </c>
    </row>
    <row r="354" spans="7:7">
      <c r="G354">
        <v>153</v>
      </c>
    </row>
    <row r="355" spans="7:7">
      <c r="G355">
        <v>149</v>
      </c>
    </row>
    <row r="356" spans="7:7">
      <c r="G356">
        <v>166</v>
      </c>
    </row>
    <row r="357" spans="7:7">
      <c r="G357">
        <v>130</v>
      </c>
    </row>
    <row r="358" spans="7:7">
      <c r="G358">
        <v>194</v>
      </c>
    </row>
    <row r="359" spans="7:7">
      <c r="G359">
        <v>101</v>
      </c>
    </row>
    <row r="360" spans="7:7">
      <c r="G360">
        <v>137</v>
      </c>
    </row>
    <row r="361" spans="7:7">
      <c r="G361">
        <v>188</v>
      </c>
    </row>
    <row r="362" spans="7:7">
      <c r="G362">
        <v>190</v>
      </c>
    </row>
    <row r="363" spans="7:7">
      <c r="G363">
        <v>101</v>
      </c>
    </row>
    <row r="364" spans="7:7">
      <c r="G364">
        <v>138</v>
      </c>
    </row>
    <row r="365" spans="7:7">
      <c r="G365">
        <v>100</v>
      </c>
    </row>
    <row r="366" spans="7:7">
      <c r="G366">
        <v>155</v>
      </c>
    </row>
    <row r="367" spans="7:7">
      <c r="G367">
        <v>117</v>
      </c>
    </row>
    <row r="368" spans="7:7">
      <c r="G368">
        <v>110</v>
      </c>
    </row>
    <row r="369" spans="7:7">
      <c r="G369">
        <v>194</v>
      </c>
    </row>
    <row r="370" spans="7:7">
      <c r="G370">
        <v>165</v>
      </c>
    </row>
    <row r="371" spans="7:7">
      <c r="G371">
        <v>125</v>
      </c>
    </row>
    <row r="372" spans="7:7">
      <c r="G372">
        <v>197</v>
      </c>
    </row>
    <row r="373" spans="7:7">
      <c r="G373">
        <v>103</v>
      </c>
    </row>
    <row r="374" spans="7:7">
      <c r="G374">
        <v>186</v>
      </c>
    </row>
    <row r="375" spans="7:7">
      <c r="G375">
        <v>121</v>
      </c>
    </row>
    <row r="376" spans="7:7">
      <c r="G376">
        <v>120</v>
      </c>
    </row>
    <row r="377" spans="7:7">
      <c r="G377">
        <v>107</v>
      </c>
    </row>
    <row r="378" spans="7:7">
      <c r="G378">
        <v>113</v>
      </c>
    </row>
    <row r="379" spans="7:7">
      <c r="G379">
        <v>140</v>
      </c>
    </row>
    <row r="380" spans="7:7">
      <c r="G380">
        <v>195</v>
      </c>
    </row>
    <row r="381" spans="7:7">
      <c r="G381">
        <v>148</v>
      </c>
    </row>
    <row r="382" spans="7:7">
      <c r="G382">
        <v>180</v>
      </c>
    </row>
    <row r="383" spans="7:7">
      <c r="G383">
        <v>174</v>
      </c>
    </row>
    <row r="384" spans="7:7">
      <c r="G384">
        <v>140</v>
      </c>
    </row>
    <row r="385" spans="7:7">
      <c r="G385">
        <v>191</v>
      </c>
    </row>
    <row r="386" spans="7:7">
      <c r="G386">
        <v>111</v>
      </c>
    </row>
    <row r="387" spans="7:7">
      <c r="G387">
        <v>102</v>
      </c>
    </row>
    <row r="388" spans="7:7">
      <c r="G388">
        <v>135</v>
      </c>
    </row>
    <row r="389" spans="7:7">
      <c r="G389">
        <v>135</v>
      </c>
    </row>
    <row r="390" spans="7:7">
      <c r="G390">
        <v>200</v>
      </c>
    </row>
    <row r="391" spans="7:7">
      <c r="G391">
        <v>113</v>
      </c>
    </row>
    <row r="392" spans="7:7">
      <c r="G392">
        <v>190</v>
      </c>
    </row>
    <row r="393" spans="7:7">
      <c r="G393">
        <v>180</v>
      </c>
    </row>
    <row r="394" spans="7:7">
      <c r="G394">
        <v>151</v>
      </c>
    </row>
    <row r="395" spans="7:7">
      <c r="G395">
        <v>153</v>
      </c>
    </row>
    <row r="396" spans="7:7">
      <c r="G396">
        <v>109</v>
      </c>
    </row>
    <row r="397" spans="7:7">
      <c r="G397">
        <v>142</v>
      </c>
    </row>
    <row r="398" spans="7:7">
      <c r="G398">
        <v>175</v>
      </c>
    </row>
    <row r="399" spans="7:7">
      <c r="G399">
        <v>112</v>
      </c>
    </row>
    <row r="400" spans="7:7">
      <c r="G400">
        <v>126</v>
      </c>
    </row>
    <row r="401" spans="7:7">
      <c r="G401">
        <v>122</v>
      </c>
    </row>
    <row r="402" spans="7:7">
      <c r="G402">
        <v>179</v>
      </c>
    </row>
    <row r="403" spans="7:7">
      <c r="G403">
        <v>148</v>
      </c>
    </row>
    <row r="404" spans="7:7">
      <c r="G404">
        <v>116</v>
      </c>
    </row>
    <row r="405" spans="7:7">
      <c r="G405">
        <v>191</v>
      </c>
    </row>
    <row r="406" spans="7:7">
      <c r="G406">
        <v>200</v>
      </c>
    </row>
    <row r="407" spans="7:7">
      <c r="G407">
        <v>112</v>
      </c>
    </row>
    <row r="408" spans="7:7">
      <c r="G408">
        <v>113</v>
      </c>
    </row>
    <row r="409" spans="7:7">
      <c r="G409">
        <v>107</v>
      </c>
    </row>
    <row r="410" spans="7:7">
      <c r="G410">
        <v>138</v>
      </c>
    </row>
    <row r="411" spans="7:7">
      <c r="G411">
        <v>192</v>
      </c>
    </row>
    <row r="412" spans="7:7">
      <c r="G412">
        <v>142</v>
      </c>
    </row>
    <row r="413" spans="7:7">
      <c r="G413">
        <v>154</v>
      </c>
    </row>
    <row r="414" spans="7:7">
      <c r="G414">
        <v>100</v>
      </c>
    </row>
    <row r="415" spans="7:7">
      <c r="G415">
        <v>156</v>
      </c>
    </row>
    <row r="416" spans="7:7">
      <c r="G416">
        <v>168</v>
      </c>
    </row>
    <row r="417" spans="7:7">
      <c r="G417">
        <v>108</v>
      </c>
    </row>
    <row r="418" spans="7:7">
      <c r="G418">
        <v>154</v>
      </c>
    </row>
    <row r="419" spans="7:7">
      <c r="G419">
        <v>118</v>
      </c>
    </row>
    <row r="420" spans="7:7">
      <c r="G420">
        <v>107</v>
      </c>
    </row>
    <row r="421" spans="7:7">
      <c r="G421">
        <v>147</v>
      </c>
    </row>
    <row r="422" spans="7:7">
      <c r="G422">
        <v>177</v>
      </c>
    </row>
    <row r="423" spans="7:7">
      <c r="G423">
        <v>160</v>
      </c>
    </row>
    <row r="424" spans="7:7">
      <c r="G424">
        <v>113</v>
      </c>
    </row>
    <row r="425" spans="7:7">
      <c r="G425">
        <v>190</v>
      </c>
    </row>
    <row r="426" spans="7:7">
      <c r="G426">
        <v>106</v>
      </c>
    </row>
    <row r="427" spans="7:7">
      <c r="G427">
        <v>157</v>
      </c>
    </row>
    <row r="428" spans="7:7">
      <c r="G428">
        <v>142</v>
      </c>
    </row>
    <row r="429" spans="7:7">
      <c r="G429">
        <v>173</v>
      </c>
    </row>
    <row r="430" spans="7:7">
      <c r="G430">
        <v>193</v>
      </c>
    </row>
    <row r="431" spans="7:7">
      <c r="G431">
        <v>130</v>
      </c>
    </row>
    <row r="432" spans="7:7">
      <c r="G432">
        <v>160</v>
      </c>
    </row>
    <row r="433" spans="7:7">
      <c r="G433">
        <v>164</v>
      </c>
    </row>
    <row r="434" spans="7:7">
      <c r="G434">
        <v>149</v>
      </c>
    </row>
    <row r="435" spans="7:7">
      <c r="G435">
        <v>157</v>
      </c>
    </row>
    <row r="436" spans="7:7">
      <c r="G436">
        <v>169</v>
      </c>
    </row>
    <row r="437" spans="7:7">
      <c r="G437">
        <v>124</v>
      </c>
    </row>
    <row r="438" spans="7:7">
      <c r="G438">
        <v>110</v>
      </c>
    </row>
    <row r="439" spans="7:7">
      <c r="G439">
        <v>200</v>
      </c>
    </row>
    <row r="440" spans="7:7">
      <c r="G440">
        <v>126</v>
      </c>
    </row>
    <row r="441" spans="7:7">
      <c r="G441">
        <v>143</v>
      </c>
    </row>
    <row r="442" spans="7:7">
      <c r="G442">
        <v>133</v>
      </c>
    </row>
    <row r="443" spans="7:7">
      <c r="G443">
        <v>189</v>
      </c>
    </row>
    <row r="444" spans="7:7">
      <c r="G444">
        <v>145</v>
      </c>
    </row>
    <row r="445" spans="7:7">
      <c r="G445">
        <v>174</v>
      </c>
    </row>
    <row r="446" spans="7:7">
      <c r="G446">
        <v>188</v>
      </c>
    </row>
    <row r="447" spans="7:7">
      <c r="G447">
        <v>195</v>
      </c>
    </row>
    <row r="448" spans="7:7">
      <c r="G448">
        <v>191</v>
      </c>
    </row>
    <row r="449" spans="7:7">
      <c r="G449">
        <v>180</v>
      </c>
    </row>
    <row r="450" spans="7:7">
      <c r="G450">
        <v>150</v>
      </c>
    </row>
    <row r="451" spans="7:7">
      <c r="G451">
        <v>135</v>
      </c>
    </row>
    <row r="452" spans="7:7">
      <c r="G452">
        <v>151</v>
      </c>
    </row>
    <row r="453" spans="7:7">
      <c r="G453">
        <v>193</v>
      </c>
    </row>
    <row r="454" spans="7:7">
      <c r="G454">
        <v>133</v>
      </c>
    </row>
    <row r="455" spans="7:7">
      <c r="G455">
        <v>134</v>
      </c>
    </row>
    <row r="456" spans="7:7">
      <c r="G456">
        <v>167</v>
      </c>
    </row>
    <row r="457" spans="7:7">
      <c r="G457">
        <v>158</v>
      </c>
    </row>
    <row r="458" spans="7:7">
      <c r="G458">
        <v>194</v>
      </c>
    </row>
    <row r="459" spans="7:7">
      <c r="G459">
        <v>103</v>
      </c>
    </row>
    <row r="460" spans="7:7">
      <c r="G460">
        <v>200</v>
      </c>
    </row>
    <row r="461" spans="7:7">
      <c r="G461">
        <v>181</v>
      </c>
    </row>
    <row r="462" spans="7:7">
      <c r="G462">
        <v>135</v>
      </c>
    </row>
    <row r="463" spans="7:7">
      <c r="G463">
        <v>182</v>
      </c>
    </row>
    <row r="464" spans="7:7">
      <c r="G464">
        <v>194</v>
      </c>
    </row>
    <row r="465" spans="7:7">
      <c r="G465">
        <v>196</v>
      </c>
    </row>
    <row r="466" spans="7:7">
      <c r="G466">
        <v>188</v>
      </c>
    </row>
    <row r="467" spans="7:7">
      <c r="G467">
        <v>119</v>
      </c>
    </row>
    <row r="468" spans="7:7">
      <c r="G468">
        <v>165</v>
      </c>
    </row>
    <row r="469" spans="7:7">
      <c r="G469">
        <v>189</v>
      </c>
    </row>
    <row r="470" spans="7:7">
      <c r="G470">
        <v>175</v>
      </c>
    </row>
    <row r="471" spans="7:7">
      <c r="G471">
        <v>111</v>
      </c>
    </row>
    <row r="472" spans="7:7">
      <c r="G472">
        <v>199</v>
      </c>
    </row>
    <row r="473" spans="7:7">
      <c r="G473">
        <v>101</v>
      </c>
    </row>
    <row r="474" spans="7:7">
      <c r="G474">
        <v>142</v>
      </c>
    </row>
    <row r="475" spans="7:7">
      <c r="G475">
        <v>125</v>
      </c>
    </row>
    <row r="476" spans="7:7">
      <c r="G476">
        <v>120</v>
      </c>
    </row>
    <row r="477" spans="7:7">
      <c r="G477">
        <v>158</v>
      </c>
    </row>
    <row r="478" spans="7:7">
      <c r="G478">
        <v>139</v>
      </c>
    </row>
    <row r="479" spans="7:7">
      <c r="G479">
        <v>194</v>
      </c>
    </row>
    <row r="480" spans="7:7">
      <c r="G480">
        <v>137</v>
      </c>
    </row>
    <row r="481" spans="7:7">
      <c r="G481">
        <v>112</v>
      </c>
    </row>
    <row r="482" spans="7:7">
      <c r="G482">
        <v>150</v>
      </c>
    </row>
    <row r="483" spans="7:7">
      <c r="G483">
        <v>148</v>
      </c>
    </row>
    <row r="484" spans="7:7">
      <c r="G484">
        <v>150</v>
      </c>
    </row>
    <row r="485" spans="7:7">
      <c r="G485">
        <v>160</v>
      </c>
    </row>
    <row r="486" spans="7:7">
      <c r="G486">
        <v>116</v>
      </c>
    </row>
    <row r="487" spans="7:7">
      <c r="G487">
        <v>172</v>
      </c>
    </row>
    <row r="488" spans="7:7">
      <c r="G488">
        <v>163</v>
      </c>
    </row>
    <row r="489" spans="7:7">
      <c r="G489">
        <v>116</v>
      </c>
    </row>
    <row r="490" spans="7:7">
      <c r="G490">
        <v>186</v>
      </c>
    </row>
    <row r="491" spans="7:7">
      <c r="G491">
        <v>151</v>
      </c>
    </row>
    <row r="492" spans="7:7">
      <c r="G492">
        <v>163</v>
      </c>
    </row>
    <row r="493" spans="7:7">
      <c r="G493">
        <v>155</v>
      </c>
    </row>
    <row r="494" spans="7:7">
      <c r="G494">
        <v>188</v>
      </c>
    </row>
    <row r="495" spans="7:7">
      <c r="G495">
        <v>196</v>
      </c>
    </row>
    <row r="496" spans="7:7">
      <c r="G496">
        <v>147</v>
      </c>
    </row>
    <row r="497" spans="7:7">
      <c r="G497">
        <v>127</v>
      </c>
    </row>
    <row r="498" spans="7:7">
      <c r="G498">
        <v>156</v>
      </c>
    </row>
    <row r="499" spans="7:7">
      <c r="G499">
        <v>155</v>
      </c>
    </row>
    <row r="500" spans="7:7">
      <c r="G500">
        <v>116</v>
      </c>
    </row>
    <row r="501" spans="7:7">
      <c r="G501">
        <v>163</v>
      </c>
    </row>
    <row r="502" spans="7:7">
      <c r="G502">
        <v>104</v>
      </c>
    </row>
    <row r="503" spans="7:7">
      <c r="G503">
        <v>187</v>
      </c>
    </row>
    <row r="504" spans="7:7">
      <c r="G504">
        <v>146</v>
      </c>
    </row>
    <row r="505" spans="7:7">
      <c r="G505">
        <v>110</v>
      </c>
    </row>
    <row r="506" spans="7:7">
      <c r="G506">
        <v>139</v>
      </c>
    </row>
    <row r="507" spans="7:7">
      <c r="G507">
        <v>128</v>
      </c>
    </row>
    <row r="508" spans="7:7">
      <c r="G508">
        <v>108</v>
      </c>
    </row>
    <row r="509" spans="7:7">
      <c r="G509">
        <v>132</v>
      </c>
    </row>
    <row r="510" spans="7:7">
      <c r="G510">
        <v>124</v>
      </c>
    </row>
    <row r="511" spans="7:7">
      <c r="G511">
        <v>131</v>
      </c>
    </row>
    <row r="512" spans="7:7">
      <c r="G512">
        <v>103</v>
      </c>
    </row>
    <row r="513" spans="7:7">
      <c r="G513">
        <v>133</v>
      </c>
    </row>
    <row r="514" spans="7:7">
      <c r="G514">
        <v>194</v>
      </c>
    </row>
    <row r="515" spans="7:7">
      <c r="G515">
        <v>152</v>
      </c>
    </row>
    <row r="516" spans="7:7">
      <c r="G516">
        <v>137</v>
      </c>
    </row>
    <row r="517" spans="7:7">
      <c r="G517">
        <v>181</v>
      </c>
    </row>
    <row r="518" spans="7:7">
      <c r="G518">
        <v>184</v>
      </c>
    </row>
    <row r="519" spans="7:7">
      <c r="G519">
        <v>141</v>
      </c>
    </row>
    <row r="520" spans="7:7">
      <c r="G520">
        <v>113</v>
      </c>
    </row>
    <row r="521" spans="7:7">
      <c r="G521">
        <v>179</v>
      </c>
    </row>
    <row r="522" spans="7:7">
      <c r="G522">
        <v>179</v>
      </c>
    </row>
    <row r="523" spans="7:7">
      <c r="G523">
        <v>124</v>
      </c>
    </row>
    <row r="524" spans="7:7">
      <c r="G524">
        <v>137</v>
      </c>
    </row>
    <row r="525" spans="7:7">
      <c r="G525">
        <v>142</v>
      </c>
    </row>
    <row r="526" spans="7:7">
      <c r="G526">
        <v>194</v>
      </c>
    </row>
    <row r="527" spans="7:7">
      <c r="G527">
        <v>177</v>
      </c>
    </row>
    <row r="528" spans="7:7">
      <c r="G528">
        <v>131</v>
      </c>
    </row>
    <row r="529" spans="7:7">
      <c r="G529">
        <v>101</v>
      </c>
    </row>
    <row r="530" spans="7:7">
      <c r="G530">
        <v>168</v>
      </c>
    </row>
    <row r="531" spans="7:7">
      <c r="G531">
        <v>164</v>
      </c>
    </row>
    <row r="532" spans="7:7">
      <c r="G532">
        <v>118</v>
      </c>
    </row>
    <row r="533" spans="7:7">
      <c r="G533">
        <v>147</v>
      </c>
    </row>
    <row r="534" spans="7:7">
      <c r="G534">
        <v>121</v>
      </c>
    </row>
    <row r="535" spans="7:7">
      <c r="G535">
        <v>104</v>
      </c>
    </row>
    <row r="536" spans="7:7">
      <c r="G536">
        <v>130</v>
      </c>
    </row>
    <row r="537" spans="7:7">
      <c r="G537">
        <v>149</v>
      </c>
    </row>
    <row r="538" spans="7:7">
      <c r="G538">
        <v>103</v>
      </c>
    </row>
    <row r="539" spans="7:7">
      <c r="G539">
        <v>106</v>
      </c>
    </row>
    <row r="540" spans="7:7">
      <c r="G540">
        <v>121</v>
      </c>
    </row>
    <row r="541" spans="7:7">
      <c r="G541">
        <v>145</v>
      </c>
    </row>
    <row r="542" spans="7:7">
      <c r="G542">
        <v>119</v>
      </c>
    </row>
    <row r="543" spans="7:7">
      <c r="G543">
        <v>110</v>
      </c>
    </row>
    <row r="544" spans="7:7">
      <c r="G544">
        <v>190</v>
      </c>
    </row>
    <row r="545" spans="7:7">
      <c r="G545">
        <v>187</v>
      </c>
    </row>
    <row r="546" spans="7:7">
      <c r="G546">
        <v>168</v>
      </c>
    </row>
    <row r="547" spans="7:7">
      <c r="G547">
        <v>200</v>
      </c>
    </row>
    <row r="548" spans="7:7">
      <c r="G548">
        <v>101</v>
      </c>
    </row>
    <row r="549" spans="7:7">
      <c r="G549">
        <v>127</v>
      </c>
    </row>
    <row r="550" spans="7:7">
      <c r="G550">
        <v>115</v>
      </c>
    </row>
    <row r="551" spans="7:7">
      <c r="G551">
        <v>153</v>
      </c>
    </row>
    <row r="552" spans="7:7">
      <c r="G552">
        <v>116</v>
      </c>
    </row>
    <row r="553" spans="7:7">
      <c r="G553">
        <v>161</v>
      </c>
    </row>
    <row r="554" spans="7:7">
      <c r="G554">
        <v>169</v>
      </c>
    </row>
    <row r="555" spans="7:7">
      <c r="G555">
        <v>131</v>
      </c>
    </row>
    <row r="556" spans="7:7">
      <c r="G556">
        <v>173</v>
      </c>
    </row>
    <row r="557" spans="7:7">
      <c r="G557">
        <v>100</v>
      </c>
    </row>
    <row r="558" spans="7:7">
      <c r="G558">
        <v>104</v>
      </c>
    </row>
    <row r="559" spans="7:7">
      <c r="G559">
        <v>119</v>
      </c>
    </row>
    <row r="560" spans="7:7">
      <c r="G560">
        <v>115</v>
      </c>
    </row>
    <row r="561" spans="7:7">
      <c r="G561">
        <v>172</v>
      </c>
    </row>
    <row r="562" spans="7:7">
      <c r="G562">
        <v>159</v>
      </c>
    </row>
    <row r="563" spans="7:7">
      <c r="G563">
        <v>199</v>
      </c>
    </row>
    <row r="564" spans="7:7">
      <c r="G564">
        <v>132</v>
      </c>
    </row>
    <row r="565" spans="7:7">
      <c r="G565">
        <v>116</v>
      </c>
    </row>
    <row r="566" spans="7:7">
      <c r="G566">
        <v>124</v>
      </c>
    </row>
    <row r="567" spans="7:7">
      <c r="G567">
        <v>136</v>
      </c>
    </row>
    <row r="568" spans="7:7">
      <c r="G568">
        <v>183</v>
      </c>
    </row>
    <row r="569" spans="7:7">
      <c r="G569">
        <v>128</v>
      </c>
    </row>
    <row r="570" spans="7:7">
      <c r="G570">
        <v>120</v>
      </c>
    </row>
    <row r="571" spans="7:7">
      <c r="G571">
        <v>119</v>
      </c>
    </row>
    <row r="572" spans="7:7">
      <c r="G572">
        <v>101</v>
      </c>
    </row>
    <row r="573" spans="7:7">
      <c r="G573">
        <v>135</v>
      </c>
    </row>
    <row r="574" spans="7:7">
      <c r="G574">
        <v>196</v>
      </c>
    </row>
    <row r="575" spans="7:7">
      <c r="G575">
        <v>112</v>
      </c>
    </row>
    <row r="576" spans="7:7">
      <c r="G576">
        <v>100</v>
      </c>
    </row>
    <row r="577" spans="7:7">
      <c r="G577">
        <v>112</v>
      </c>
    </row>
    <row r="578" spans="7:7">
      <c r="G578">
        <v>179</v>
      </c>
    </row>
    <row r="579" spans="7:7">
      <c r="G579">
        <v>162</v>
      </c>
    </row>
    <row r="580" spans="7:7">
      <c r="G580">
        <v>102</v>
      </c>
    </row>
    <row r="581" spans="7:7">
      <c r="G581">
        <v>171</v>
      </c>
    </row>
    <row r="582" spans="7:7">
      <c r="G582">
        <v>182</v>
      </c>
    </row>
    <row r="583" spans="7:7">
      <c r="G583">
        <v>189</v>
      </c>
    </row>
    <row r="584" spans="7:7">
      <c r="G584">
        <v>198</v>
      </c>
    </row>
    <row r="585" spans="7:7">
      <c r="G585">
        <v>179</v>
      </c>
    </row>
    <row r="586" spans="7:7">
      <c r="G586">
        <v>154</v>
      </c>
    </row>
    <row r="587" spans="7:7">
      <c r="G587">
        <v>105</v>
      </c>
    </row>
    <row r="588" spans="7:7">
      <c r="G588">
        <v>164</v>
      </c>
    </row>
    <row r="589" spans="7:7">
      <c r="G589">
        <v>178</v>
      </c>
    </row>
    <row r="590" spans="7:7">
      <c r="G590">
        <v>100</v>
      </c>
    </row>
    <row r="591" spans="7:7">
      <c r="G591">
        <v>174</v>
      </c>
    </row>
    <row r="592" spans="7:7">
      <c r="G592">
        <v>157</v>
      </c>
    </row>
    <row r="593" spans="7:7">
      <c r="G593">
        <v>186</v>
      </c>
    </row>
    <row r="594" spans="7:7">
      <c r="G594">
        <v>192</v>
      </c>
    </row>
    <row r="595" spans="7:7">
      <c r="G595">
        <v>102</v>
      </c>
    </row>
    <row r="596" spans="7:7">
      <c r="G596">
        <v>179</v>
      </c>
    </row>
    <row r="597" spans="7:7">
      <c r="G597">
        <v>175</v>
      </c>
    </row>
    <row r="598" spans="7:7">
      <c r="G598">
        <v>184</v>
      </c>
    </row>
    <row r="599" spans="7:7">
      <c r="G599">
        <v>106</v>
      </c>
    </row>
    <row r="600" spans="7:7">
      <c r="G600">
        <v>147</v>
      </c>
    </row>
    <row r="601" spans="7:7">
      <c r="G601">
        <v>184</v>
      </c>
    </row>
    <row r="602" spans="7:7">
      <c r="G602">
        <v>182</v>
      </c>
    </row>
    <row r="603" spans="7:7">
      <c r="G603">
        <v>149</v>
      </c>
    </row>
    <row r="604" spans="7:7">
      <c r="G604">
        <v>143</v>
      </c>
    </row>
    <row r="605" spans="7:7">
      <c r="G605">
        <v>192</v>
      </c>
    </row>
    <row r="606" spans="7:7">
      <c r="G606">
        <v>169</v>
      </c>
    </row>
    <row r="607" spans="7:7">
      <c r="G607">
        <v>200</v>
      </c>
    </row>
    <row r="608" spans="7:7">
      <c r="G608">
        <v>107</v>
      </c>
    </row>
    <row r="609" spans="7:7">
      <c r="G609">
        <v>171</v>
      </c>
    </row>
    <row r="610" spans="7:7">
      <c r="G610">
        <v>172</v>
      </c>
    </row>
    <row r="611" spans="7:7">
      <c r="G611">
        <v>145</v>
      </c>
    </row>
    <row r="612" spans="7:7">
      <c r="G612">
        <v>102</v>
      </c>
    </row>
    <row r="613" spans="7:7">
      <c r="G613">
        <v>185</v>
      </c>
    </row>
    <row r="614" spans="7:7">
      <c r="G614">
        <v>103</v>
      </c>
    </row>
    <row r="615" spans="7:7">
      <c r="G615">
        <v>128</v>
      </c>
    </row>
    <row r="616" spans="7:7">
      <c r="G616">
        <v>194</v>
      </c>
    </row>
    <row r="617" spans="7:7">
      <c r="G617">
        <v>130</v>
      </c>
    </row>
    <row r="618" spans="7:7">
      <c r="G618">
        <v>113</v>
      </c>
    </row>
    <row r="619" spans="7:7">
      <c r="G619">
        <v>156</v>
      </c>
    </row>
    <row r="620" spans="7:7">
      <c r="G620">
        <v>119</v>
      </c>
    </row>
    <row r="621" spans="7:7">
      <c r="G621">
        <v>128</v>
      </c>
    </row>
    <row r="622" spans="7:7">
      <c r="G622">
        <v>164</v>
      </c>
    </row>
    <row r="623" spans="7:7">
      <c r="G623">
        <v>121</v>
      </c>
    </row>
    <row r="624" spans="7:7">
      <c r="G624">
        <v>163</v>
      </c>
    </row>
    <row r="625" spans="7:7">
      <c r="G625">
        <v>183</v>
      </c>
    </row>
    <row r="626" spans="7:7">
      <c r="G626">
        <v>199</v>
      </c>
    </row>
    <row r="627" spans="7:7">
      <c r="G627">
        <v>170</v>
      </c>
    </row>
    <row r="628" spans="7:7">
      <c r="G628">
        <v>191</v>
      </c>
    </row>
    <row r="629" spans="7:7">
      <c r="G629">
        <v>196</v>
      </c>
    </row>
    <row r="630" spans="7:7">
      <c r="G630">
        <v>101</v>
      </c>
    </row>
    <row r="631" spans="7:7">
      <c r="G631">
        <v>198</v>
      </c>
    </row>
    <row r="632" spans="7:7">
      <c r="G632">
        <v>111</v>
      </c>
    </row>
    <row r="633" spans="7:7">
      <c r="G633">
        <v>195</v>
      </c>
    </row>
    <row r="634" spans="7:7">
      <c r="G634">
        <v>167</v>
      </c>
    </row>
    <row r="635" spans="7:7">
      <c r="G635">
        <v>129</v>
      </c>
    </row>
    <row r="636" spans="7:7">
      <c r="G636">
        <v>192</v>
      </c>
    </row>
    <row r="637" spans="7:7">
      <c r="G637">
        <v>131</v>
      </c>
    </row>
    <row r="638" spans="7:7">
      <c r="G638">
        <v>128</v>
      </c>
    </row>
    <row r="639" spans="7:7">
      <c r="G639">
        <v>149</v>
      </c>
    </row>
    <row r="640" spans="7:7">
      <c r="G640">
        <v>125</v>
      </c>
    </row>
    <row r="641" spans="7:7">
      <c r="G641">
        <v>176</v>
      </c>
    </row>
    <row r="642" spans="7:7">
      <c r="G642">
        <v>180</v>
      </c>
    </row>
    <row r="643" spans="7:7">
      <c r="G643">
        <v>111</v>
      </c>
    </row>
    <row r="644" spans="7:7">
      <c r="G644">
        <v>165</v>
      </c>
    </row>
    <row r="645" spans="7:7">
      <c r="G645">
        <v>174</v>
      </c>
    </row>
    <row r="646" spans="7:7">
      <c r="G646">
        <v>125</v>
      </c>
    </row>
    <row r="647" spans="7:7">
      <c r="G647">
        <v>141</v>
      </c>
    </row>
    <row r="648" spans="7:7">
      <c r="G648">
        <v>129</v>
      </c>
    </row>
    <row r="649" spans="7:7">
      <c r="G649">
        <v>179</v>
      </c>
    </row>
    <row r="650" spans="7:7">
      <c r="G650">
        <v>189</v>
      </c>
    </row>
    <row r="651" spans="7:7">
      <c r="G651">
        <v>102</v>
      </c>
    </row>
    <row r="652" spans="7:7">
      <c r="G652">
        <v>103</v>
      </c>
    </row>
    <row r="653" spans="7:7">
      <c r="G653">
        <v>189</v>
      </c>
    </row>
    <row r="654" spans="7:7">
      <c r="G654">
        <v>187</v>
      </c>
    </row>
    <row r="655" spans="7:7">
      <c r="G655">
        <v>168</v>
      </c>
    </row>
    <row r="656" spans="7:7">
      <c r="G656">
        <v>166</v>
      </c>
    </row>
    <row r="657" spans="7:7">
      <c r="G657">
        <v>155</v>
      </c>
    </row>
    <row r="658" spans="7:7">
      <c r="G658">
        <v>115</v>
      </c>
    </row>
    <row r="659" spans="7:7">
      <c r="G659">
        <v>121</v>
      </c>
    </row>
    <row r="660" spans="7:7">
      <c r="G660">
        <v>112</v>
      </c>
    </row>
    <row r="661" spans="7:7">
      <c r="G661">
        <v>146</v>
      </c>
    </row>
    <row r="662" spans="7:7">
      <c r="G662">
        <v>199</v>
      </c>
    </row>
    <row r="663" spans="7:7">
      <c r="G663">
        <v>143</v>
      </c>
    </row>
    <row r="664" spans="7:7">
      <c r="G664">
        <v>185</v>
      </c>
    </row>
    <row r="665" spans="7:7">
      <c r="G665">
        <v>181</v>
      </c>
    </row>
    <row r="666" spans="7:7">
      <c r="G666">
        <v>166</v>
      </c>
    </row>
    <row r="667" spans="7:7">
      <c r="G667">
        <v>160</v>
      </c>
    </row>
    <row r="668" spans="7:7">
      <c r="G668">
        <v>150</v>
      </c>
    </row>
    <row r="669" spans="7:7">
      <c r="G669">
        <v>111</v>
      </c>
    </row>
    <row r="670" spans="7:7">
      <c r="G670">
        <v>102</v>
      </c>
    </row>
    <row r="671" spans="7:7">
      <c r="G671">
        <v>186</v>
      </c>
    </row>
    <row r="672" spans="7:7">
      <c r="G672">
        <v>161</v>
      </c>
    </row>
    <row r="673" spans="7:7">
      <c r="G673">
        <v>185</v>
      </c>
    </row>
    <row r="674" spans="7:7">
      <c r="G674">
        <v>161</v>
      </c>
    </row>
    <row r="675" spans="7:7">
      <c r="G675">
        <v>144</v>
      </c>
    </row>
    <row r="676" spans="7:7">
      <c r="G676">
        <v>154</v>
      </c>
    </row>
    <row r="677" spans="7:7">
      <c r="G677">
        <v>142</v>
      </c>
    </row>
    <row r="678" spans="7:7">
      <c r="G678">
        <v>137</v>
      </c>
    </row>
    <row r="679" spans="7:7">
      <c r="G679">
        <v>134</v>
      </c>
    </row>
    <row r="680" spans="7:7">
      <c r="G680">
        <v>117</v>
      </c>
    </row>
    <row r="681" spans="7:7">
      <c r="G681">
        <v>150</v>
      </c>
    </row>
    <row r="682" spans="7:7">
      <c r="G682">
        <v>180</v>
      </c>
    </row>
    <row r="683" spans="7:7">
      <c r="G683">
        <v>142</v>
      </c>
    </row>
    <row r="684" spans="7:7">
      <c r="G684">
        <v>102</v>
      </c>
    </row>
    <row r="685" spans="7:7">
      <c r="G685">
        <v>116</v>
      </c>
    </row>
    <row r="686" spans="7:7">
      <c r="G686">
        <v>135</v>
      </c>
    </row>
    <row r="687" spans="7:7">
      <c r="G687">
        <v>134</v>
      </c>
    </row>
    <row r="688" spans="7:7">
      <c r="G688">
        <v>128</v>
      </c>
    </row>
    <row r="689" spans="7:7">
      <c r="G689">
        <v>120</v>
      </c>
    </row>
    <row r="690" spans="7:7">
      <c r="G690">
        <v>115</v>
      </c>
    </row>
    <row r="691" spans="7:7">
      <c r="G691">
        <v>120</v>
      </c>
    </row>
    <row r="692" spans="7:7">
      <c r="G692">
        <v>187</v>
      </c>
    </row>
    <row r="693" spans="7:7">
      <c r="G693">
        <v>124</v>
      </c>
    </row>
    <row r="694" spans="7:7">
      <c r="G694">
        <v>105</v>
      </c>
    </row>
    <row r="695" spans="7:7">
      <c r="G695">
        <v>200</v>
      </c>
    </row>
    <row r="696" spans="7:7">
      <c r="G696">
        <v>164</v>
      </c>
    </row>
    <row r="697" spans="7:7">
      <c r="G697">
        <v>104</v>
      </c>
    </row>
    <row r="698" spans="7:7">
      <c r="G698">
        <v>174</v>
      </c>
    </row>
    <row r="699" spans="7:7">
      <c r="G699">
        <v>160</v>
      </c>
    </row>
    <row r="700" spans="7:7">
      <c r="G700">
        <v>106</v>
      </c>
    </row>
    <row r="701" spans="7:7">
      <c r="G701">
        <v>199</v>
      </c>
    </row>
    <row r="702" spans="7:7">
      <c r="G702">
        <v>101</v>
      </c>
    </row>
    <row r="703" spans="7:7">
      <c r="G703">
        <v>142</v>
      </c>
    </row>
    <row r="704" spans="7:7">
      <c r="G704">
        <v>143</v>
      </c>
    </row>
    <row r="705" spans="7:7">
      <c r="G705">
        <v>171</v>
      </c>
    </row>
    <row r="706" spans="7:7">
      <c r="G706">
        <v>123</v>
      </c>
    </row>
    <row r="707" spans="7:7">
      <c r="G707">
        <v>116</v>
      </c>
    </row>
    <row r="708" spans="7:7">
      <c r="G708">
        <v>132</v>
      </c>
    </row>
    <row r="709" spans="7:7">
      <c r="G709">
        <v>108</v>
      </c>
    </row>
    <row r="710" spans="7:7">
      <c r="G710">
        <v>110</v>
      </c>
    </row>
    <row r="711" spans="7:7">
      <c r="G711">
        <v>167</v>
      </c>
    </row>
    <row r="712" spans="7:7">
      <c r="G712">
        <v>121</v>
      </c>
    </row>
    <row r="713" spans="7:7">
      <c r="G713">
        <v>105</v>
      </c>
    </row>
    <row r="714" spans="7:7">
      <c r="G714">
        <v>104</v>
      </c>
    </row>
    <row r="715" spans="7:7">
      <c r="G715">
        <v>137</v>
      </c>
    </row>
    <row r="716" spans="7:7">
      <c r="G716">
        <v>150</v>
      </c>
    </row>
    <row r="717" spans="7:7">
      <c r="G717">
        <v>184</v>
      </c>
    </row>
    <row r="718" spans="7:7">
      <c r="G718">
        <v>169</v>
      </c>
    </row>
    <row r="719" spans="7:7">
      <c r="G719">
        <v>160</v>
      </c>
    </row>
    <row r="720" spans="7:7">
      <c r="G720">
        <v>196</v>
      </c>
    </row>
    <row r="721" spans="7:7">
      <c r="G721">
        <v>132</v>
      </c>
    </row>
    <row r="722" spans="7:7">
      <c r="G722">
        <v>160</v>
      </c>
    </row>
    <row r="723" spans="7:7">
      <c r="G723">
        <v>141</v>
      </c>
    </row>
    <row r="724" spans="7:7">
      <c r="G724">
        <v>145</v>
      </c>
    </row>
    <row r="725" spans="7:7">
      <c r="G725">
        <v>200</v>
      </c>
    </row>
    <row r="726" spans="7:7">
      <c r="G726">
        <v>149</v>
      </c>
    </row>
    <row r="727" spans="7:7">
      <c r="G727">
        <v>166</v>
      </c>
    </row>
    <row r="728" spans="7:7">
      <c r="G728">
        <v>177</v>
      </c>
    </row>
    <row r="729" spans="7:7">
      <c r="G729">
        <v>152</v>
      </c>
    </row>
    <row r="730" spans="7:7">
      <c r="G730">
        <v>173</v>
      </c>
    </row>
    <row r="731" spans="7:7">
      <c r="G731">
        <v>189</v>
      </c>
    </row>
    <row r="732" spans="7:7">
      <c r="G732">
        <v>175</v>
      </c>
    </row>
    <row r="733" spans="7:7">
      <c r="G733">
        <v>119</v>
      </c>
    </row>
    <row r="734" spans="7:7">
      <c r="G734">
        <v>120</v>
      </c>
    </row>
    <row r="735" spans="7:7">
      <c r="G735">
        <v>199</v>
      </c>
    </row>
    <row r="736" spans="7:7">
      <c r="G736">
        <v>174</v>
      </c>
    </row>
    <row r="737" spans="7:7">
      <c r="G737">
        <v>190</v>
      </c>
    </row>
    <row r="738" spans="7:7">
      <c r="G738">
        <v>173</v>
      </c>
    </row>
    <row r="739" spans="7:7">
      <c r="G739">
        <v>183</v>
      </c>
    </row>
    <row r="740" spans="7:7">
      <c r="G740">
        <v>133</v>
      </c>
    </row>
    <row r="741" spans="7:7">
      <c r="G741">
        <v>145</v>
      </c>
    </row>
    <row r="742" spans="7:7">
      <c r="G742">
        <v>169</v>
      </c>
    </row>
    <row r="743" spans="7:7">
      <c r="G743">
        <v>196</v>
      </c>
    </row>
    <row r="744" spans="7:7">
      <c r="G744">
        <v>196</v>
      </c>
    </row>
    <row r="745" spans="7:7">
      <c r="G745">
        <v>185</v>
      </c>
    </row>
    <row r="746" spans="7:7">
      <c r="G746">
        <v>183</v>
      </c>
    </row>
    <row r="747" spans="7:7">
      <c r="G747">
        <v>111</v>
      </c>
    </row>
    <row r="748" spans="7:7">
      <c r="G748">
        <v>129</v>
      </c>
    </row>
    <row r="749" spans="7:7">
      <c r="G749">
        <v>139</v>
      </c>
    </row>
    <row r="750" spans="7:7">
      <c r="G750">
        <v>111</v>
      </c>
    </row>
    <row r="751" spans="7:7">
      <c r="G751">
        <v>144</v>
      </c>
    </row>
    <row r="752" spans="7:7">
      <c r="G752">
        <v>198</v>
      </c>
    </row>
    <row r="753" spans="7:7">
      <c r="G753">
        <v>111</v>
      </c>
    </row>
    <row r="754" spans="7:7">
      <c r="G754">
        <v>122</v>
      </c>
    </row>
    <row r="755" spans="7:7">
      <c r="G755">
        <v>155</v>
      </c>
    </row>
    <row r="756" spans="7:7">
      <c r="G756">
        <v>140</v>
      </c>
    </row>
    <row r="757" spans="7:7">
      <c r="G757">
        <v>187</v>
      </c>
    </row>
    <row r="758" spans="7:7">
      <c r="G758">
        <v>112</v>
      </c>
    </row>
    <row r="759" spans="7:7">
      <c r="G759">
        <v>141</v>
      </c>
    </row>
    <row r="760" spans="7:7">
      <c r="G760">
        <v>100</v>
      </c>
    </row>
    <row r="761" spans="7:7">
      <c r="G761">
        <v>115</v>
      </c>
    </row>
    <row r="762" spans="7:7">
      <c r="G762">
        <v>138</v>
      </c>
    </row>
    <row r="763" spans="7:7">
      <c r="G763">
        <v>138</v>
      </c>
    </row>
    <row r="764" spans="7:7">
      <c r="G764">
        <v>196</v>
      </c>
    </row>
    <row r="765" spans="7:7">
      <c r="G765">
        <v>168</v>
      </c>
    </row>
    <row r="766" spans="7:7">
      <c r="G766">
        <v>116</v>
      </c>
    </row>
    <row r="767" spans="7:7">
      <c r="G767">
        <v>200</v>
      </c>
    </row>
    <row r="768" spans="7:7">
      <c r="G768">
        <v>122</v>
      </c>
    </row>
    <row r="769" spans="7:7">
      <c r="G769">
        <v>134</v>
      </c>
    </row>
    <row r="770" spans="7:7">
      <c r="G770">
        <v>145</v>
      </c>
    </row>
    <row r="771" spans="7:7">
      <c r="G771">
        <v>160</v>
      </c>
    </row>
    <row r="772" spans="7:7">
      <c r="G772">
        <v>135</v>
      </c>
    </row>
    <row r="773" spans="7:7">
      <c r="G773">
        <v>171</v>
      </c>
    </row>
    <row r="774" spans="7:7">
      <c r="G774">
        <v>172</v>
      </c>
    </row>
    <row r="775" spans="7:7">
      <c r="G775">
        <v>112</v>
      </c>
    </row>
    <row r="776" spans="7:7">
      <c r="G776">
        <v>165</v>
      </c>
    </row>
    <row r="777" spans="7:7">
      <c r="G777">
        <v>144</v>
      </c>
    </row>
    <row r="778" spans="7:7">
      <c r="G778">
        <v>129</v>
      </c>
    </row>
    <row r="779" spans="7:7">
      <c r="G779">
        <v>146</v>
      </c>
    </row>
    <row r="780" spans="7:7">
      <c r="G780">
        <v>178</v>
      </c>
    </row>
    <row r="781" spans="7:7">
      <c r="G781">
        <v>194</v>
      </c>
    </row>
    <row r="782" spans="7:7">
      <c r="G782">
        <v>170</v>
      </c>
    </row>
    <row r="783" spans="7:7">
      <c r="G783">
        <v>118</v>
      </c>
    </row>
    <row r="784" spans="7:7">
      <c r="G784">
        <v>107</v>
      </c>
    </row>
    <row r="785" spans="7:7">
      <c r="G785">
        <v>120</v>
      </c>
    </row>
    <row r="786" spans="7:7">
      <c r="G786">
        <v>131</v>
      </c>
    </row>
    <row r="787" spans="7:7">
      <c r="G787">
        <v>176</v>
      </c>
    </row>
    <row r="788" spans="7:7">
      <c r="G788">
        <v>170</v>
      </c>
    </row>
    <row r="789" spans="7:7">
      <c r="G789">
        <v>113</v>
      </c>
    </row>
    <row r="790" spans="7:7">
      <c r="G790">
        <v>196</v>
      </c>
    </row>
    <row r="791" spans="7:7">
      <c r="G791">
        <v>199</v>
      </c>
    </row>
    <row r="792" spans="7:7">
      <c r="G792">
        <v>117</v>
      </c>
    </row>
    <row r="793" spans="7:7">
      <c r="G793">
        <v>107</v>
      </c>
    </row>
    <row r="794" spans="7:7">
      <c r="G794">
        <v>124</v>
      </c>
    </row>
    <row r="795" spans="7:7">
      <c r="G795">
        <v>189</v>
      </c>
    </row>
    <row r="796" spans="7:7">
      <c r="G796">
        <v>128</v>
      </c>
    </row>
    <row r="797" spans="7:7">
      <c r="G797">
        <v>150</v>
      </c>
    </row>
    <row r="798" spans="7:7">
      <c r="G798">
        <v>193</v>
      </c>
    </row>
    <row r="799" spans="7:7">
      <c r="G799">
        <v>192</v>
      </c>
    </row>
    <row r="800" spans="7:7">
      <c r="G800">
        <v>123</v>
      </c>
    </row>
    <row r="801" spans="7:7">
      <c r="G801">
        <v>147</v>
      </c>
    </row>
    <row r="802" spans="7:7">
      <c r="G802">
        <v>163</v>
      </c>
    </row>
    <row r="803" spans="7:7">
      <c r="G803">
        <v>126</v>
      </c>
    </row>
    <row r="804" spans="7:7">
      <c r="G804">
        <v>188</v>
      </c>
    </row>
    <row r="805" spans="7:7">
      <c r="G805">
        <v>192</v>
      </c>
    </row>
    <row r="806" spans="7:7">
      <c r="G806">
        <v>199</v>
      </c>
    </row>
    <row r="807" spans="7:7">
      <c r="G807">
        <v>106</v>
      </c>
    </row>
    <row r="808" spans="7:7">
      <c r="G808">
        <v>129</v>
      </c>
    </row>
    <row r="809" spans="7:7">
      <c r="G809">
        <v>154</v>
      </c>
    </row>
    <row r="810" spans="7:7">
      <c r="G810">
        <v>135</v>
      </c>
    </row>
    <row r="811" spans="7:7">
      <c r="G811">
        <v>124</v>
      </c>
    </row>
    <row r="812" spans="7:7">
      <c r="G812">
        <v>124</v>
      </c>
    </row>
    <row r="813" spans="7:7">
      <c r="G813">
        <v>148</v>
      </c>
    </row>
    <row r="814" spans="7:7">
      <c r="G814">
        <v>116</v>
      </c>
    </row>
    <row r="815" spans="7:7">
      <c r="G815">
        <v>104</v>
      </c>
    </row>
    <row r="816" spans="7:7">
      <c r="G816">
        <v>144</v>
      </c>
    </row>
    <row r="817" spans="7:7">
      <c r="G817">
        <v>186</v>
      </c>
    </row>
    <row r="818" spans="7:7">
      <c r="G818">
        <v>106</v>
      </c>
    </row>
    <row r="819" spans="7:7">
      <c r="G819">
        <v>124</v>
      </c>
    </row>
    <row r="820" spans="7:7">
      <c r="G820">
        <v>120</v>
      </c>
    </row>
    <row r="821" spans="7:7">
      <c r="G821">
        <v>195</v>
      </c>
    </row>
    <row r="822" spans="7:7">
      <c r="G822">
        <v>162</v>
      </c>
    </row>
    <row r="823" spans="7:7">
      <c r="G823">
        <v>195</v>
      </c>
    </row>
    <row r="824" spans="7:7">
      <c r="G824">
        <v>105</v>
      </c>
    </row>
    <row r="825" spans="7:7">
      <c r="G825">
        <v>191</v>
      </c>
    </row>
    <row r="826" spans="7:7">
      <c r="G826">
        <v>181</v>
      </c>
    </row>
    <row r="827" spans="7:7">
      <c r="G827">
        <v>141</v>
      </c>
    </row>
    <row r="828" spans="7:7">
      <c r="G828">
        <v>126</v>
      </c>
    </row>
    <row r="829" spans="7:7">
      <c r="G829">
        <v>124</v>
      </c>
    </row>
    <row r="830" spans="7:7">
      <c r="G830">
        <v>145</v>
      </c>
    </row>
    <row r="831" spans="7:7">
      <c r="G831">
        <v>173</v>
      </c>
    </row>
    <row r="832" spans="7:7">
      <c r="G832">
        <v>139</v>
      </c>
    </row>
    <row r="833" spans="7:7">
      <c r="G833">
        <v>118</v>
      </c>
    </row>
    <row r="834" spans="7:7">
      <c r="G834">
        <v>170</v>
      </c>
    </row>
    <row r="835" spans="7:7">
      <c r="G835">
        <v>139</v>
      </c>
    </row>
    <row r="836" spans="7:7">
      <c r="G836">
        <v>138</v>
      </c>
    </row>
    <row r="837" spans="7:7">
      <c r="G837">
        <v>148</v>
      </c>
    </row>
    <row r="838" spans="7:7">
      <c r="G838">
        <v>173</v>
      </c>
    </row>
    <row r="839" spans="7:7">
      <c r="G839">
        <v>114</v>
      </c>
    </row>
    <row r="840" spans="7:7">
      <c r="G840">
        <v>186</v>
      </c>
    </row>
    <row r="841" spans="7:7">
      <c r="G841">
        <v>170</v>
      </c>
    </row>
    <row r="842" spans="7:7">
      <c r="G842">
        <v>186</v>
      </c>
    </row>
    <row r="843" spans="7:7">
      <c r="G843">
        <v>183</v>
      </c>
    </row>
    <row r="844" spans="7:7">
      <c r="G844">
        <v>110</v>
      </c>
    </row>
    <row r="845" spans="7:7">
      <c r="G845">
        <v>179</v>
      </c>
    </row>
    <row r="846" spans="7:7">
      <c r="G846">
        <v>127</v>
      </c>
    </row>
    <row r="847" spans="7:7">
      <c r="G847">
        <v>119</v>
      </c>
    </row>
    <row r="848" spans="7:7">
      <c r="G848">
        <v>189</v>
      </c>
    </row>
    <row r="849" spans="7:7">
      <c r="G849">
        <v>119</v>
      </c>
    </row>
    <row r="850" spans="7:7">
      <c r="G850">
        <v>131</v>
      </c>
    </row>
    <row r="851" spans="7:7">
      <c r="G851">
        <v>109</v>
      </c>
    </row>
    <row r="852" spans="7:7">
      <c r="G852">
        <v>188</v>
      </c>
    </row>
    <row r="853" spans="7:7">
      <c r="G853">
        <v>145</v>
      </c>
    </row>
    <row r="854" spans="7:7">
      <c r="G854">
        <v>101</v>
      </c>
    </row>
    <row r="855" spans="7:7">
      <c r="G855">
        <v>153</v>
      </c>
    </row>
    <row r="856" spans="7:7">
      <c r="G856">
        <v>185</v>
      </c>
    </row>
    <row r="857" spans="7:7">
      <c r="G857">
        <v>153</v>
      </c>
    </row>
    <row r="858" spans="7:7">
      <c r="G858">
        <v>152</v>
      </c>
    </row>
    <row r="859" spans="7:7">
      <c r="G859">
        <v>132</v>
      </c>
    </row>
    <row r="860" spans="7:7">
      <c r="G860">
        <v>154</v>
      </c>
    </row>
    <row r="861" spans="7:7">
      <c r="G861">
        <v>147</v>
      </c>
    </row>
    <row r="862" spans="7:7">
      <c r="G862">
        <v>100</v>
      </c>
    </row>
    <row r="863" spans="7:7">
      <c r="G863">
        <v>180</v>
      </c>
    </row>
    <row r="864" spans="7:7">
      <c r="G864">
        <v>186</v>
      </c>
    </row>
    <row r="865" spans="7:7">
      <c r="G865">
        <v>183</v>
      </c>
    </row>
    <row r="866" spans="7:7">
      <c r="G866">
        <v>165</v>
      </c>
    </row>
    <row r="867" spans="7:7">
      <c r="G867">
        <v>163</v>
      </c>
    </row>
    <row r="868" spans="7:7">
      <c r="G868">
        <v>149</v>
      </c>
    </row>
    <row r="869" spans="7:7">
      <c r="G869">
        <v>122</v>
      </c>
    </row>
    <row r="870" spans="7:7">
      <c r="G870">
        <v>103</v>
      </c>
    </row>
    <row r="871" spans="7:7">
      <c r="G871">
        <v>168</v>
      </c>
    </row>
    <row r="872" spans="7:7">
      <c r="G872">
        <v>123</v>
      </c>
    </row>
    <row r="873" spans="7:7">
      <c r="G873">
        <v>136</v>
      </c>
    </row>
    <row r="874" spans="7:7">
      <c r="G874">
        <v>169</v>
      </c>
    </row>
    <row r="875" spans="7:7">
      <c r="G875">
        <v>133</v>
      </c>
    </row>
    <row r="876" spans="7:7">
      <c r="G876">
        <v>122</v>
      </c>
    </row>
    <row r="877" spans="7:7">
      <c r="G877">
        <v>129</v>
      </c>
    </row>
    <row r="878" spans="7:7">
      <c r="G878">
        <v>128</v>
      </c>
    </row>
    <row r="879" spans="7:7">
      <c r="G879">
        <v>152</v>
      </c>
    </row>
    <row r="880" spans="7:7">
      <c r="G880">
        <v>102</v>
      </c>
    </row>
    <row r="881" spans="7:7">
      <c r="G881">
        <v>134</v>
      </c>
    </row>
    <row r="882" spans="7:7">
      <c r="G882">
        <v>142</v>
      </c>
    </row>
    <row r="883" spans="7:7">
      <c r="G883">
        <v>179</v>
      </c>
    </row>
    <row r="884" spans="7:7">
      <c r="G884">
        <v>170</v>
      </c>
    </row>
    <row r="885" spans="7:7">
      <c r="G885">
        <v>105</v>
      </c>
    </row>
    <row r="886" spans="7:7">
      <c r="G886">
        <v>168</v>
      </c>
    </row>
    <row r="887" spans="7:7">
      <c r="G887">
        <v>141</v>
      </c>
    </row>
    <row r="888" spans="7:7">
      <c r="G888">
        <v>104</v>
      </c>
    </row>
    <row r="889" spans="7:7">
      <c r="G889">
        <v>139</v>
      </c>
    </row>
    <row r="890" spans="7:7">
      <c r="G890">
        <v>128</v>
      </c>
    </row>
    <row r="891" spans="7:7">
      <c r="G891">
        <v>144</v>
      </c>
    </row>
    <row r="892" spans="7:7">
      <c r="G892">
        <v>115</v>
      </c>
    </row>
    <row r="893" spans="7:7">
      <c r="G893">
        <v>158</v>
      </c>
    </row>
    <row r="894" spans="7:7">
      <c r="G894">
        <v>174</v>
      </c>
    </row>
    <row r="895" spans="7:7">
      <c r="G895">
        <v>125</v>
      </c>
    </row>
    <row r="896" spans="7:7">
      <c r="G896">
        <v>156</v>
      </c>
    </row>
    <row r="897" spans="7:7">
      <c r="G897">
        <v>141</v>
      </c>
    </row>
    <row r="898" spans="7:7">
      <c r="G898">
        <v>138</v>
      </c>
    </row>
    <row r="899" spans="7:7">
      <c r="G899">
        <v>174</v>
      </c>
    </row>
    <row r="900" spans="7:7">
      <c r="G900">
        <v>182</v>
      </c>
    </row>
    <row r="901" spans="7:7">
      <c r="G901">
        <v>112</v>
      </c>
    </row>
    <row r="902" spans="7:7">
      <c r="G902">
        <v>144</v>
      </c>
    </row>
    <row r="903" spans="7:7">
      <c r="G903">
        <v>106</v>
      </c>
    </row>
    <row r="904" spans="7:7">
      <c r="G904">
        <v>134</v>
      </c>
    </row>
    <row r="905" spans="7:7">
      <c r="G905">
        <v>158</v>
      </c>
    </row>
    <row r="906" spans="7:7">
      <c r="G906">
        <v>179</v>
      </c>
    </row>
    <row r="907" spans="7:7">
      <c r="G907">
        <v>163</v>
      </c>
    </row>
    <row r="908" spans="7:7">
      <c r="G908">
        <v>119</v>
      </c>
    </row>
    <row r="909" spans="7:7">
      <c r="G909">
        <v>184</v>
      </c>
    </row>
    <row r="910" spans="7:7">
      <c r="G910">
        <v>175</v>
      </c>
    </row>
    <row r="911" spans="7:7">
      <c r="G911">
        <v>101</v>
      </c>
    </row>
    <row r="912" spans="7:7">
      <c r="G912">
        <v>103</v>
      </c>
    </row>
    <row r="913" spans="7:7">
      <c r="G913">
        <v>133</v>
      </c>
    </row>
    <row r="914" spans="7:7">
      <c r="G914">
        <v>134</v>
      </c>
    </row>
    <row r="915" spans="7:7">
      <c r="G915">
        <v>108</v>
      </c>
    </row>
    <row r="916" spans="7:7">
      <c r="G916">
        <v>102</v>
      </c>
    </row>
    <row r="917" spans="7:7">
      <c r="G917">
        <v>174</v>
      </c>
    </row>
    <row r="918" spans="7:7">
      <c r="G918">
        <v>127</v>
      </c>
    </row>
    <row r="919" spans="7:7">
      <c r="G919">
        <v>125</v>
      </c>
    </row>
    <row r="920" spans="7:7">
      <c r="G920">
        <v>121</v>
      </c>
    </row>
    <row r="921" spans="7:7">
      <c r="G921">
        <v>145</v>
      </c>
    </row>
    <row r="922" spans="7:7">
      <c r="G922">
        <v>194</v>
      </c>
    </row>
    <row r="923" spans="7:7">
      <c r="G923">
        <v>163</v>
      </c>
    </row>
    <row r="924" spans="7:7">
      <c r="G924">
        <v>153</v>
      </c>
    </row>
    <row r="925" spans="7:7">
      <c r="G925">
        <v>120</v>
      </c>
    </row>
    <row r="926" spans="7:7">
      <c r="G926">
        <v>171</v>
      </c>
    </row>
    <row r="927" spans="7:7">
      <c r="G927">
        <v>186</v>
      </c>
    </row>
    <row r="928" spans="7:7">
      <c r="G928">
        <v>130</v>
      </c>
    </row>
    <row r="929" spans="7:7">
      <c r="G929">
        <v>158</v>
      </c>
    </row>
    <row r="930" spans="7:7">
      <c r="G930">
        <v>141</v>
      </c>
    </row>
    <row r="931" spans="7:7">
      <c r="G931">
        <v>151</v>
      </c>
    </row>
    <row r="932" spans="7:7">
      <c r="G932">
        <v>149</v>
      </c>
    </row>
    <row r="933" spans="7:7">
      <c r="G933">
        <v>109</v>
      </c>
    </row>
    <row r="934" spans="7:7">
      <c r="G934">
        <v>148</v>
      </c>
    </row>
    <row r="935" spans="7:7">
      <c r="G935">
        <v>118</v>
      </c>
    </row>
    <row r="936" spans="7:7">
      <c r="G936">
        <v>120</v>
      </c>
    </row>
    <row r="937" spans="7:7">
      <c r="G937">
        <v>197</v>
      </c>
    </row>
    <row r="938" spans="7:7">
      <c r="G938">
        <v>151</v>
      </c>
    </row>
    <row r="939" spans="7:7">
      <c r="G939">
        <v>172</v>
      </c>
    </row>
    <row r="940" spans="7:7">
      <c r="G940">
        <v>171</v>
      </c>
    </row>
    <row r="941" spans="7:7">
      <c r="G941">
        <v>192</v>
      </c>
    </row>
    <row r="942" spans="7:7">
      <c r="G942">
        <v>190</v>
      </c>
    </row>
    <row r="943" spans="7:7">
      <c r="G943">
        <v>138</v>
      </c>
    </row>
    <row r="944" spans="7:7">
      <c r="G944">
        <v>121</v>
      </c>
    </row>
    <row r="945" spans="7:7">
      <c r="G945">
        <v>181</v>
      </c>
    </row>
    <row r="946" spans="7:7">
      <c r="G946">
        <v>134</v>
      </c>
    </row>
    <row r="947" spans="7:7">
      <c r="G947">
        <v>129</v>
      </c>
    </row>
    <row r="948" spans="7:7">
      <c r="G948">
        <v>151</v>
      </c>
    </row>
    <row r="949" spans="7:7">
      <c r="G949">
        <v>136</v>
      </c>
    </row>
    <row r="950" spans="7:7">
      <c r="G950">
        <v>134</v>
      </c>
    </row>
    <row r="951" spans="7:7">
      <c r="G951">
        <v>102</v>
      </c>
    </row>
    <row r="952" spans="7:7">
      <c r="G952">
        <v>106</v>
      </c>
    </row>
    <row r="953" spans="7:7">
      <c r="G953">
        <v>112</v>
      </c>
    </row>
    <row r="954" spans="7:7">
      <c r="G954">
        <v>153</v>
      </c>
    </row>
    <row r="955" spans="7:7">
      <c r="G955">
        <v>110</v>
      </c>
    </row>
    <row r="956" spans="7:7">
      <c r="G956">
        <v>107</v>
      </c>
    </row>
    <row r="957" spans="7:7">
      <c r="G957">
        <v>176</v>
      </c>
    </row>
    <row r="958" spans="7:7">
      <c r="G958">
        <v>171</v>
      </c>
    </row>
    <row r="959" spans="7:7">
      <c r="G959">
        <v>120</v>
      </c>
    </row>
    <row r="960" spans="7:7">
      <c r="G960">
        <v>183</v>
      </c>
    </row>
    <row r="961" spans="7:7">
      <c r="G961">
        <v>108</v>
      </c>
    </row>
    <row r="962" spans="7:7">
      <c r="G962">
        <v>195</v>
      </c>
    </row>
    <row r="963" spans="7:7">
      <c r="G963">
        <v>184</v>
      </c>
    </row>
    <row r="964" spans="7:7">
      <c r="G964">
        <v>158</v>
      </c>
    </row>
    <row r="965" spans="7:7">
      <c r="G965">
        <v>163</v>
      </c>
    </row>
    <row r="966" spans="7:7">
      <c r="G966">
        <v>150</v>
      </c>
    </row>
    <row r="967" spans="7:7">
      <c r="G967">
        <v>147</v>
      </c>
    </row>
    <row r="968" spans="7:7">
      <c r="G968">
        <v>149</v>
      </c>
    </row>
    <row r="969" spans="7:7">
      <c r="G969">
        <v>124</v>
      </c>
    </row>
    <row r="970" spans="7:7">
      <c r="G970">
        <v>107</v>
      </c>
    </row>
    <row r="971" spans="7:7">
      <c r="G971">
        <v>166</v>
      </c>
    </row>
    <row r="972" spans="7:7">
      <c r="G972">
        <v>158</v>
      </c>
    </row>
    <row r="973" spans="7:7">
      <c r="G973">
        <v>166</v>
      </c>
    </row>
    <row r="974" spans="7:7">
      <c r="G974">
        <v>169</v>
      </c>
    </row>
    <row r="975" spans="7:7">
      <c r="G975">
        <v>176</v>
      </c>
    </row>
    <row r="976" spans="7:7">
      <c r="G976">
        <v>167</v>
      </c>
    </row>
    <row r="977" spans="7:7">
      <c r="G977">
        <v>160</v>
      </c>
    </row>
    <row r="978" spans="7:7">
      <c r="G978">
        <v>162</v>
      </c>
    </row>
    <row r="979" spans="7:7">
      <c r="G979">
        <v>153</v>
      </c>
    </row>
    <row r="980" spans="7:7">
      <c r="G980">
        <v>117</v>
      </c>
    </row>
    <row r="981" spans="7:7">
      <c r="G981">
        <v>171</v>
      </c>
    </row>
    <row r="982" spans="7:7">
      <c r="G982">
        <v>125</v>
      </c>
    </row>
    <row r="983" spans="7:7">
      <c r="G983">
        <v>197</v>
      </c>
    </row>
    <row r="984" spans="7:7">
      <c r="G984">
        <v>167</v>
      </c>
    </row>
    <row r="985" spans="7:7">
      <c r="G985">
        <v>153</v>
      </c>
    </row>
    <row r="986" spans="7:7">
      <c r="G986">
        <v>115</v>
      </c>
    </row>
    <row r="987" spans="7:7">
      <c r="G987">
        <v>139</v>
      </c>
    </row>
    <row r="988" spans="7:7">
      <c r="G988">
        <v>137</v>
      </c>
    </row>
    <row r="989" spans="7:7">
      <c r="G989">
        <v>125</v>
      </c>
    </row>
    <row r="990" spans="7:7">
      <c r="G990">
        <v>155</v>
      </c>
    </row>
    <row r="991" spans="7:7">
      <c r="G991">
        <v>133</v>
      </c>
    </row>
    <row r="992" spans="7:7">
      <c r="G992">
        <v>133</v>
      </c>
    </row>
    <row r="993" spans="7:7">
      <c r="G993">
        <v>168</v>
      </c>
    </row>
    <row r="994" spans="7:7">
      <c r="G994">
        <v>178</v>
      </c>
    </row>
    <row r="995" spans="7:7">
      <c r="G995">
        <v>180</v>
      </c>
    </row>
    <row r="996" spans="7:7">
      <c r="G996">
        <v>106</v>
      </c>
    </row>
    <row r="997" spans="7:7">
      <c r="G997">
        <v>121</v>
      </c>
    </row>
    <row r="998" spans="7:7">
      <c r="G998">
        <v>185</v>
      </c>
    </row>
    <row r="999" spans="7:7">
      <c r="G999">
        <v>102</v>
      </c>
    </row>
    <row r="1000" spans="7:7">
      <c r="G1000">
        <v>108</v>
      </c>
    </row>
    <row r="1001" spans="7:7">
      <c r="G1001">
        <v>154</v>
      </c>
    </row>
    <row r="1002" spans="7:7">
      <c r="G1002">
        <v>175</v>
      </c>
    </row>
    <row r="1003" spans="7:7">
      <c r="G1003">
        <v>148</v>
      </c>
    </row>
    <row r="1004" spans="7:7">
      <c r="G1004">
        <v>130</v>
      </c>
    </row>
    <row r="1005" spans="7:7">
      <c r="G1005">
        <v>172</v>
      </c>
    </row>
    <row r="1006" spans="7:7">
      <c r="G1006">
        <v>196</v>
      </c>
    </row>
    <row r="1007" spans="7:7">
      <c r="G1007">
        <v>165</v>
      </c>
    </row>
    <row r="1008" spans="7:7">
      <c r="G1008">
        <v>196</v>
      </c>
    </row>
    <row r="1009" spans="7:7">
      <c r="G1009">
        <v>153</v>
      </c>
    </row>
    <row r="1010" spans="7:7">
      <c r="G1010">
        <v>112</v>
      </c>
    </row>
    <row r="1011" spans="7:7">
      <c r="G1011">
        <v>197</v>
      </c>
    </row>
    <row r="1012" spans="7:7">
      <c r="G1012">
        <v>143</v>
      </c>
    </row>
    <row r="1013" spans="7:7">
      <c r="G1013">
        <v>129</v>
      </c>
    </row>
    <row r="1014" spans="7:7">
      <c r="G1014">
        <v>194</v>
      </c>
    </row>
    <row r="1015" spans="7:7">
      <c r="G1015">
        <v>103</v>
      </c>
    </row>
    <row r="1016" spans="7:7">
      <c r="G1016">
        <v>182</v>
      </c>
    </row>
    <row r="1017" spans="7:7">
      <c r="G1017">
        <v>148</v>
      </c>
    </row>
    <row r="1018" spans="7:7">
      <c r="G1018">
        <v>181</v>
      </c>
    </row>
    <row r="1019" spans="7:7">
      <c r="G1019">
        <v>136</v>
      </c>
    </row>
    <row r="1020" spans="7:7">
      <c r="G1020">
        <v>176</v>
      </c>
    </row>
    <row r="1021" spans="7:7">
      <c r="G1021">
        <v>100</v>
      </c>
    </row>
    <row r="1022" spans="7:7">
      <c r="G1022">
        <v>166</v>
      </c>
    </row>
    <row r="1023" spans="7:7">
      <c r="G1023">
        <v>158</v>
      </c>
    </row>
    <row r="1024" spans="7:7">
      <c r="G1024">
        <v>194</v>
      </c>
    </row>
    <row r="1025" spans="7:7">
      <c r="G1025">
        <v>112</v>
      </c>
    </row>
    <row r="1026" spans="7:7">
      <c r="G1026">
        <v>107</v>
      </c>
    </row>
    <row r="1027" spans="7:7">
      <c r="G1027">
        <v>127</v>
      </c>
    </row>
    <row r="1028" spans="7:7">
      <c r="G1028">
        <v>143</v>
      </c>
    </row>
    <row r="1029" spans="7:7">
      <c r="G1029">
        <v>168</v>
      </c>
    </row>
    <row r="1030" spans="7:7">
      <c r="G1030">
        <v>109</v>
      </c>
    </row>
    <row r="1031" spans="7:7">
      <c r="G1031">
        <v>156</v>
      </c>
    </row>
    <row r="1032" spans="7:7">
      <c r="G1032">
        <v>141</v>
      </c>
    </row>
    <row r="1033" spans="7:7">
      <c r="G1033">
        <v>121</v>
      </c>
    </row>
    <row r="1034" spans="7:7">
      <c r="G1034">
        <v>135</v>
      </c>
    </row>
    <row r="1035" spans="7:7">
      <c r="G1035">
        <v>148</v>
      </c>
    </row>
    <row r="1036" spans="7:7">
      <c r="G1036">
        <v>151</v>
      </c>
    </row>
    <row r="1037" spans="7:7">
      <c r="G1037">
        <v>189</v>
      </c>
    </row>
    <row r="1038" spans="7:7">
      <c r="G1038">
        <v>189</v>
      </c>
    </row>
    <row r="1039" spans="7:7">
      <c r="G1039">
        <v>147</v>
      </c>
    </row>
    <row r="1040" spans="7:7">
      <c r="G1040">
        <v>162</v>
      </c>
    </row>
    <row r="1041" spans="7:7">
      <c r="G1041">
        <v>166</v>
      </c>
    </row>
    <row r="1042" spans="7:7">
      <c r="G1042">
        <v>187</v>
      </c>
    </row>
    <row r="1043" spans="7:7">
      <c r="G1043">
        <v>118</v>
      </c>
    </row>
    <row r="1044" spans="7:7">
      <c r="G1044">
        <v>184</v>
      </c>
    </row>
    <row r="1045" spans="7:7">
      <c r="G1045">
        <v>111</v>
      </c>
    </row>
    <row r="1046" spans="7:7">
      <c r="G1046">
        <v>122</v>
      </c>
    </row>
    <row r="1047" spans="7:7">
      <c r="G1047">
        <v>168</v>
      </c>
    </row>
    <row r="1048" spans="7:7">
      <c r="G1048">
        <v>114</v>
      </c>
    </row>
    <row r="1049" spans="7:7">
      <c r="G1049">
        <v>100</v>
      </c>
    </row>
    <row r="1050" spans="7:7">
      <c r="G1050">
        <v>183</v>
      </c>
    </row>
    <row r="1051" spans="7:7">
      <c r="G1051">
        <v>180</v>
      </c>
    </row>
    <row r="1052" spans="7:7">
      <c r="G1052">
        <v>183</v>
      </c>
    </row>
    <row r="1053" spans="7:7">
      <c r="G1053">
        <v>184</v>
      </c>
    </row>
    <row r="1054" spans="7:7">
      <c r="G1054">
        <v>159</v>
      </c>
    </row>
    <row r="1055" spans="7:7">
      <c r="G1055">
        <v>117</v>
      </c>
    </row>
    <row r="1056" spans="7:7">
      <c r="G1056">
        <v>100</v>
      </c>
    </row>
    <row r="1057" spans="7:7">
      <c r="G1057">
        <v>110</v>
      </c>
    </row>
    <row r="1058" spans="7:7">
      <c r="G1058">
        <v>143</v>
      </c>
    </row>
    <row r="1059" spans="7:7">
      <c r="G1059">
        <v>148</v>
      </c>
    </row>
    <row r="1060" spans="7:7">
      <c r="G1060">
        <v>116</v>
      </c>
    </row>
    <row r="1061" spans="7:7">
      <c r="G1061">
        <v>193</v>
      </c>
    </row>
    <row r="1062" spans="7:7">
      <c r="G1062">
        <v>126</v>
      </c>
    </row>
    <row r="1063" spans="7:7">
      <c r="G1063">
        <v>143</v>
      </c>
    </row>
    <row r="1064" spans="7:7">
      <c r="G1064">
        <v>118</v>
      </c>
    </row>
    <row r="1065" spans="7:7">
      <c r="G1065">
        <v>113</v>
      </c>
    </row>
    <row r="1066" spans="7:7">
      <c r="G1066">
        <v>190</v>
      </c>
    </row>
    <row r="1067" spans="7:7">
      <c r="G1067">
        <v>156</v>
      </c>
    </row>
    <row r="1068" spans="7:7">
      <c r="G1068">
        <v>191</v>
      </c>
    </row>
    <row r="1069" spans="7:7">
      <c r="G1069">
        <v>151</v>
      </c>
    </row>
    <row r="1070" spans="7:7">
      <c r="G1070">
        <v>115</v>
      </c>
    </row>
    <row r="1071" spans="7:7">
      <c r="G1071">
        <v>161</v>
      </c>
    </row>
    <row r="1072" spans="7:7">
      <c r="G1072">
        <v>183</v>
      </c>
    </row>
    <row r="1073" spans="7:7">
      <c r="G1073">
        <v>148</v>
      </c>
    </row>
    <row r="1074" spans="7:7">
      <c r="G1074">
        <v>126</v>
      </c>
    </row>
    <row r="1075" spans="7:7">
      <c r="G1075">
        <v>132</v>
      </c>
    </row>
    <row r="1076" spans="7:7">
      <c r="G1076">
        <v>140</v>
      </c>
    </row>
    <row r="1077" spans="7:7">
      <c r="G1077">
        <v>176</v>
      </c>
    </row>
    <row r="1078" spans="7:7">
      <c r="G1078">
        <v>199</v>
      </c>
    </row>
    <row r="1079" spans="7:7">
      <c r="G1079">
        <v>131</v>
      </c>
    </row>
    <row r="1080" spans="7:7">
      <c r="G1080">
        <v>165</v>
      </c>
    </row>
    <row r="1081" spans="7:7">
      <c r="G1081">
        <v>168</v>
      </c>
    </row>
    <row r="1082" spans="7:7">
      <c r="G1082">
        <v>152</v>
      </c>
    </row>
    <row r="1083" spans="7:7">
      <c r="G1083">
        <v>172</v>
      </c>
    </row>
    <row r="1084" spans="7:7">
      <c r="G1084">
        <v>192</v>
      </c>
    </row>
    <row r="1085" spans="7:7">
      <c r="G1085">
        <v>127</v>
      </c>
    </row>
    <row r="1086" spans="7:7">
      <c r="G1086">
        <v>162</v>
      </c>
    </row>
    <row r="1087" spans="7:7">
      <c r="G1087">
        <v>106</v>
      </c>
    </row>
    <row r="1088" spans="7:7">
      <c r="G1088">
        <v>136</v>
      </c>
    </row>
    <row r="1089" spans="7:7">
      <c r="G1089">
        <v>147</v>
      </c>
    </row>
    <row r="1090" spans="7:7">
      <c r="G1090">
        <v>162</v>
      </c>
    </row>
    <row r="1091" spans="7:7">
      <c r="G1091">
        <v>127</v>
      </c>
    </row>
    <row r="1092" spans="7:7">
      <c r="G1092">
        <v>104</v>
      </c>
    </row>
    <row r="1093" spans="7:7">
      <c r="G1093">
        <v>184</v>
      </c>
    </row>
    <row r="1094" spans="7:7">
      <c r="G1094">
        <v>162</v>
      </c>
    </row>
    <row r="1095" spans="7:7">
      <c r="G1095">
        <v>134</v>
      </c>
    </row>
    <row r="1096" spans="7:7">
      <c r="G1096">
        <v>170</v>
      </c>
    </row>
    <row r="1097" spans="7:7">
      <c r="G1097">
        <v>166</v>
      </c>
    </row>
    <row r="1098" spans="7:7">
      <c r="G1098">
        <v>138</v>
      </c>
    </row>
    <row r="1099" spans="7:7">
      <c r="G1099">
        <v>103</v>
      </c>
    </row>
    <row r="1100" spans="7:7">
      <c r="G1100">
        <v>152</v>
      </c>
    </row>
    <row r="1101" spans="7:7">
      <c r="G1101">
        <v>123</v>
      </c>
    </row>
    <row r="1102" spans="7:7">
      <c r="G1102">
        <v>132</v>
      </c>
    </row>
    <row r="1103" spans="7:7">
      <c r="G1103">
        <v>174</v>
      </c>
    </row>
    <row r="1104" spans="7:7">
      <c r="G1104">
        <v>174</v>
      </c>
    </row>
    <row r="1105" spans="7:7">
      <c r="G1105">
        <v>105</v>
      </c>
    </row>
    <row r="1106" spans="7:7">
      <c r="G1106">
        <v>171</v>
      </c>
    </row>
    <row r="1107" spans="7:7">
      <c r="G1107">
        <v>105</v>
      </c>
    </row>
    <row r="1108" spans="7:7">
      <c r="G1108">
        <v>160</v>
      </c>
    </row>
    <row r="1109" spans="7:7">
      <c r="G1109">
        <v>138</v>
      </c>
    </row>
    <row r="1110" spans="7:7">
      <c r="G1110">
        <v>144</v>
      </c>
    </row>
    <row r="1111" spans="7:7">
      <c r="G1111">
        <v>149</v>
      </c>
    </row>
    <row r="1112" spans="7:7">
      <c r="G1112">
        <v>168</v>
      </c>
    </row>
    <row r="1113" spans="7:7">
      <c r="G1113">
        <v>192</v>
      </c>
    </row>
    <row r="1114" spans="7:7">
      <c r="G1114">
        <v>136</v>
      </c>
    </row>
    <row r="1115" spans="7:7">
      <c r="G1115">
        <v>133</v>
      </c>
    </row>
    <row r="1116" spans="7:7">
      <c r="G1116">
        <v>161</v>
      </c>
    </row>
    <row r="1117" spans="7:7">
      <c r="G1117">
        <v>144</v>
      </c>
    </row>
    <row r="1118" spans="7:7">
      <c r="G1118">
        <v>157</v>
      </c>
    </row>
    <row r="1119" spans="7:7">
      <c r="G1119">
        <v>107</v>
      </c>
    </row>
    <row r="1120" spans="7:7">
      <c r="G1120">
        <v>129</v>
      </c>
    </row>
    <row r="1121" spans="7:7">
      <c r="G1121">
        <v>159</v>
      </c>
    </row>
    <row r="1122" spans="7:7">
      <c r="G1122">
        <v>171</v>
      </c>
    </row>
    <row r="1123" spans="7:7">
      <c r="G1123">
        <v>140</v>
      </c>
    </row>
    <row r="1124" spans="7:7">
      <c r="G1124">
        <v>106</v>
      </c>
    </row>
    <row r="1125" spans="7:7">
      <c r="G1125">
        <v>164</v>
      </c>
    </row>
    <row r="1126" spans="7:7">
      <c r="G1126">
        <v>145</v>
      </c>
    </row>
    <row r="1127" spans="7:7">
      <c r="G1127">
        <v>119</v>
      </c>
    </row>
    <row r="1128" spans="7:7">
      <c r="G1128">
        <v>193</v>
      </c>
    </row>
    <row r="1129" spans="7:7">
      <c r="G1129">
        <v>191</v>
      </c>
    </row>
    <row r="1130" spans="7:7">
      <c r="G1130">
        <v>188</v>
      </c>
    </row>
    <row r="1131" spans="7:7">
      <c r="G1131">
        <v>104</v>
      </c>
    </row>
    <row r="1132" spans="7:7">
      <c r="G1132">
        <v>144</v>
      </c>
    </row>
    <row r="1133" spans="7:7">
      <c r="G1133">
        <v>189</v>
      </c>
    </row>
    <row r="1134" spans="7:7">
      <c r="G1134">
        <v>180</v>
      </c>
    </row>
    <row r="1135" spans="7:7">
      <c r="G1135">
        <v>113</v>
      </c>
    </row>
    <row r="1136" spans="7:7">
      <c r="G1136">
        <v>105</v>
      </c>
    </row>
    <row r="1137" spans="7:7">
      <c r="G1137">
        <v>192</v>
      </c>
    </row>
    <row r="1138" spans="7:7">
      <c r="G1138">
        <v>151</v>
      </c>
    </row>
    <row r="1139" spans="7:7">
      <c r="G1139">
        <v>175</v>
      </c>
    </row>
    <row r="1140" spans="7:7">
      <c r="G1140">
        <v>162</v>
      </c>
    </row>
    <row r="1141" spans="7:7">
      <c r="G1141">
        <v>128</v>
      </c>
    </row>
    <row r="1142" spans="7:7">
      <c r="G1142">
        <v>194</v>
      </c>
    </row>
    <row r="1143" spans="7:7">
      <c r="G1143">
        <v>173</v>
      </c>
    </row>
    <row r="1144" spans="7:7">
      <c r="G1144">
        <v>176</v>
      </c>
    </row>
    <row r="1145" spans="7:7">
      <c r="G1145">
        <v>167</v>
      </c>
    </row>
    <row r="1146" spans="7:7">
      <c r="G1146">
        <v>168</v>
      </c>
    </row>
    <row r="1147" spans="7:7">
      <c r="G1147">
        <v>195</v>
      </c>
    </row>
    <row r="1148" spans="7:7">
      <c r="G1148">
        <v>181</v>
      </c>
    </row>
    <row r="1149" spans="7:7">
      <c r="G1149">
        <v>153</v>
      </c>
    </row>
    <row r="1150" spans="7:7">
      <c r="G1150">
        <v>187</v>
      </c>
    </row>
    <row r="1151" spans="7:7">
      <c r="G1151">
        <v>128</v>
      </c>
    </row>
    <row r="1152" spans="7:7">
      <c r="G1152">
        <v>121</v>
      </c>
    </row>
    <row r="1153" spans="7:7">
      <c r="G1153">
        <v>189</v>
      </c>
    </row>
    <row r="1154" spans="7:7">
      <c r="G1154">
        <v>166</v>
      </c>
    </row>
    <row r="1155" spans="7:7">
      <c r="G1155">
        <v>191</v>
      </c>
    </row>
    <row r="1156" spans="7:7">
      <c r="G1156">
        <v>109</v>
      </c>
    </row>
    <row r="1157" spans="7:7">
      <c r="G1157">
        <v>199</v>
      </c>
    </row>
    <row r="1158" spans="7:7">
      <c r="G1158">
        <v>123</v>
      </c>
    </row>
    <row r="1159" spans="7:7">
      <c r="G1159">
        <v>159</v>
      </c>
    </row>
    <row r="1160" spans="7:7">
      <c r="G1160">
        <v>149</v>
      </c>
    </row>
    <row r="1161" spans="7:7">
      <c r="G1161">
        <v>113</v>
      </c>
    </row>
    <row r="1162" spans="7:7">
      <c r="G1162">
        <v>119</v>
      </c>
    </row>
    <row r="1163" spans="7:7">
      <c r="G1163">
        <v>194</v>
      </c>
    </row>
    <row r="1164" spans="7:7">
      <c r="G1164">
        <v>162</v>
      </c>
    </row>
    <row r="1165" spans="7:7">
      <c r="G1165">
        <v>187</v>
      </c>
    </row>
    <row r="1166" spans="7:7">
      <c r="G1166">
        <v>167</v>
      </c>
    </row>
    <row r="1167" spans="7:7">
      <c r="G1167">
        <v>119</v>
      </c>
    </row>
    <row r="1168" spans="7:7">
      <c r="G1168">
        <v>159</v>
      </c>
    </row>
    <row r="1169" spans="7:7">
      <c r="G1169">
        <v>177</v>
      </c>
    </row>
    <row r="1170" spans="7:7">
      <c r="G1170">
        <v>129</v>
      </c>
    </row>
    <row r="1171" spans="7:7">
      <c r="G1171">
        <v>194</v>
      </c>
    </row>
    <row r="1172" spans="7:7">
      <c r="G1172">
        <v>145</v>
      </c>
    </row>
    <row r="1173" spans="7:7">
      <c r="G1173">
        <v>180</v>
      </c>
    </row>
    <row r="1174" spans="7:7">
      <c r="G1174">
        <v>124</v>
      </c>
    </row>
    <row r="1175" spans="7:7">
      <c r="G1175">
        <v>181</v>
      </c>
    </row>
    <row r="1176" spans="7:7">
      <c r="G1176">
        <v>186</v>
      </c>
    </row>
    <row r="1177" spans="7:7">
      <c r="G1177">
        <v>143</v>
      </c>
    </row>
    <row r="1178" spans="7:7">
      <c r="G1178">
        <v>110</v>
      </c>
    </row>
    <row r="1179" spans="7:7">
      <c r="G1179">
        <v>172</v>
      </c>
    </row>
    <row r="1180" spans="7:7">
      <c r="G1180">
        <v>180</v>
      </c>
    </row>
    <row r="1181" spans="7:7">
      <c r="G1181">
        <v>174</v>
      </c>
    </row>
    <row r="1182" spans="7:7">
      <c r="G1182">
        <v>125</v>
      </c>
    </row>
    <row r="1183" spans="7:7">
      <c r="G1183">
        <v>132</v>
      </c>
    </row>
    <row r="1184" spans="7:7">
      <c r="G1184">
        <v>137</v>
      </c>
    </row>
    <row r="1185" spans="7:7">
      <c r="G1185">
        <v>140</v>
      </c>
    </row>
    <row r="1186" spans="7:7">
      <c r="G1186">
        <v>125</v>
      </c>
    </row>
    <row r="1187" spans="7:7">
      <c r="G1187">
        <v>180</v>
      </c>
    </row>
    <row r="1188" spans="7:7">
      <c r="G1188">
        <v>198</v>
      </c>
    </row>
    <row r="1189" spans="7:7">
      <c r="G1189">
        <v>111</v>
      </c>
    </row>
    <row r="1190" spans="7:7">
      <c r="G1190">
        <v>148</v>
      </c>
    </row>
    <row r="1191" spans="7:7">
      <c r="G1191">
        <v>105</v>
      </c>
    </row>
    <row r="1192" spans="7:7">
      <c r="G1192">
        <v>199</v>
      </c>
    </row>
    <row r="1193" spans="7:7">
      <c r="G1193">
        <v>189</v>
      </c>
    </row>
    <row r="1194" spans="7:7">
      <c r="G1194">
        <v>192</v>
      </c>
    </row>
    <row r="1195" spans="7:7">
      <c r="G1195">
        <v>166</v>
      </c>
    </row>
    <row r="1196" spans="7:7">
      <c r="G1196">
        <v>150</v>
      </c>
    </row>
    <row r="1197" spans="7:7">
      <c r="G1197">
        <v>172</v>
      </c>
    </row>
    <row r="1198" spans="7:7">
      <c r="G1198">
        <v>150</v>
      </c>
    </row>
    <row r="1199" spans="7:7">
      <c r="G1199">
        <v>125</v>
      </c>
    </row>
    <row r="1200" spans="7:7">
      <c r="G1200">
        <v>141</v>
      </c>
    </row>
    <row r="1201" spans="7:7">
      <c r="G1201">
        <v>108</v>
      </c>
    </row>
    <row r="1202" spans="7:7">
      <c r="G1202">
        <v>100</v>
      </c>
    </row>
    <row r="1203" spans="7:7">
      <c r="G1203">
        <v>176</v>
      </c>
    </row>
    <row r="1204" spans="7:7">
      <c r="G1204">
        <v>191</v>
      </c>
    </row>
    <row r="1205" spans="7:7">
      <c r="G1205">
        <v>164</v>
      </c>
    </row>
    <row r="1206" spans="7:7">
      <c r="G1206">
        <v>116</v>
      </c>
    </row>
    <row r="1207" spans="7:7">
      <c r="G1207">
        <v>177</v>
      </c>
    </row>
    <row r="1208" spans="7:7">
      <c r="G1208">
        <v>130</v>
      </c>
    </row>
    <row r="1209" spans="7:7">
      <c r="G1209">
        <v>109</v>
      </c>
    </row>
    <row r="1210" spans="7:7">
      <c r="G1210">
        <v>147</v>
      </c>
    </row>
    <row r="1211" spans="7:7">
      <c r="G1211">
        <v>185</v>
      </c>
    </row>
    <row r="1212" spans="7:7">
      <c r="G1212">
        <v>197</v>
      </c>
    </row>
    <row r="1213" spans="7:7">
      <c r="G1213">
        <v>123</v>
      </c>
    </row>
    <row r="1214" spans="7:7">
      <c r="G1214">
        <v>152</v>
      </c>
    </row>
    <row r="1215" spans="7:7">
      <c r="G1215">
        <v>167</v>
      </c>
    </row>
    <row r="1216" spans="7:7">
      <c r="G1216">
        <v>151</v>
      </c>
    </row>
    <row r="1217" spans="7:7">
      <c r="G1217">
        <v>161</v>
      </c>
    </row>
    <row r="1218" spans="7:7">
      <c r="G1218">
        <v>190</v>
      </c>
    </row>
    <row r="1219" spans="7:7">
      <c r="G1219">
        <v>127</v>
      </c>
    </row>
    <row r="1220" spans="7:7">
      <c r="G1220">
        <v>110</v>
      </c>
    </row>
    <row r="1221" spans="7:7">
      <c r="G1221">
        <v>186</v>
      </c>
    </row>
    <row r="1222" spans="7:7">
      <c r="G1222">
        <v>153</v>
      </c>
    </row>
    <row r="1223" spans="7:7">
      <c r="G1223">
        <v>126</v>
      </c>
    </row>
    <row r="1224" spans="7:7">
      <c r="G1224">
        <v>181</v>
      </c>
    </row>
    <row r="1225" spans="7:7">
      <c r="G1225">
        <v>164</v>
      </c>
    </row>
    <row r="1226" spans="7:7">
      <c r="G1226">
        <v>134</v>
      </c>
    </row>
    <row r="1227" spans="7:7">
      <c r="G1227">
        <v>171</v>
      </c>
    </row>
    <row r="1228" spans="7:7">
      <c r="G1228">
        <v>172</v>
      </c>
    </row>
    <row r="1229" spans="7:7">
      <c r="G1229">
        <v>116</v>
      </c>
    </row>
    <row r="1230" spans="7:7">
      <c r="G1230">
        <v>121</v>
      </c>
    </row>
    <row r="1231" spans="7:7">
      <c r="G1231">
        <v>198</v>
      </c>
    </row>
    <row r="1232" spans="7:7">
      <c r="G1232">
        <v>166</v>
      </c>
    </row>
    <row r="1233" spans="7:7">
      <c r="G1233">
        <v>131</v>
      </c>
    </row>
    <row r="1234" spans="7:7">
      <c r="G1234">
        <v>152</v>
      </c>
    </row>
    <row r="1235" spans="7:7">
      <c r="G1235">
        <v>138</v>
      </c>
    </row>
    <row r="1236" spans="7:7">
      <c r="G1236">
        <v>124</v>
      </c>
    </row>
    <row r="1237" spans="7:7">
      <c r="G1237">
        <v>180</v>
      </c>
    </row>
    <row r="1238" spans="7:7">
      <c r="G1238">
        <v>132</v>
      </c>
    </row>
    <row r="1239" spans="7:7">
      <c r="G1239">
        <v>197</v>
      </c>
    </row>
    <row r="1240" spans="7:7">
      <c r="G1240">
        <v>131</v>
      </c>
    </row>
    <row r="1241" spans="7:7">
      <c r="G1241">
        <v>141</v>
      </c>
    </row>
    <row r="1242" spans="7:7">
      <c r="G1242">
        <v>137</v>
      </c>
    </row>
    <row r="1243" spans="7:7">
      <c r="G1243">
        <v>166</v>
      </c>
    </row>
    <row r="1244" spans="7:7">
      <c r="G1244">
        <v>117</v>
      </c>
    </row>
    <row r="1245" spans="7:7">
      <c r="G1245">
        <v>182</v>
      </c>
    </row>
    <row r="1246" spans="7:7">
      <c r="G1246">
        <v>182</v>
      </c>
    </row>
    <row r="1247" spans="7:7">
      <c r="G1247">
        <v>172</v>
      </c>
    </row>
    <row r="1248" spans="7:7">
      <c r="G1248">
        <v>117</v>
      </c>
    </row>
    <row r="1249" spans="7:7">
      <c r="G1249">
        <v>130</v>
      </c>
    </row>
    <row r="1250" spans="7:7">
      <c r="G1250">
        <v>160</v>
      </c>
    </row>
    <row r="1251" spans="7:7">
      <c r="G1251">
        <v>182</v>
      </c>
    </row>
    <row r="1252" spans="7:7">
      <c r="G1252">
        <v>124</v>
      </c>
    </row>
    <row r="1253" spans="7:7">
      <c r="G1253">
        <v>165</v>
      </c>
    </row>
    <row r="1254" spans="7:7">
      <c r="G1254">
        <v>156</v>
      </c>
    </row>
    <row r="1255" spans="7:7">
      <c r="G1255">
        <v>141</v>
      </c>
    </row>
    <row r="1256" spans="7:7">
      <c r="G1256">
        <v>133</v>
      </c>
    </row>
    <row r="1257" spans="7:7">
      <c r="G1257">
        <v>178</v>
      </c>
    </row>
    <row r="1258" spans="7:7">
      <c r="G1258">
        <v>198</v>
      </c>
    </row>
    <row r="1259" spans="7:7">
      <c r="G1259">
        <v>160</v>
      </c>
    </row>
    <row r="1260" spans="7:7">
      <c r="G1260">
        <v>159</v>
      </c>
    </row>
    <row r="1261" spans="7:7">
      <c r="G1261">
        <v>130</v>
      </c>
    </row>
    <row r="1262" spans="7:7">
      <c r="G1262">
        <v>112</v>
      </c>
    </row>
    <row r="1263" spans="7:7">
      <c r="G1263">
        <v>200</v>
      </c>
    </row>
    <row r="1264" spans="7:7">
      <c r="G1264">
        <v>160</v>
      </c>
    </row>
    <row r="1265" spans="7:7">
      <c r="G1265">
        <v>130</v>
      </c>
    </row>
    <row r="1266" spans="7:7">
      <c r="G1266">
        <v>113</v>
      </c>
    </row>
    <row r="1267" spans="7:7">
      <c r="G1267">
        <v>103</v>
      </c>
    </row>
    <row r="1268" spans="7:7">
      <c r="G1268">
        <v>146</v>
      </c>
    </row>
    <row r="1269" spans="7:7">
      <c r="G1269">
        <v>113</v>
      </c>
    </row>
    <row r="1270" spans="7:7">
      <c r="G1270">
        <v>152</v>
      </c>
    </row>
    <row r="1271" spans="7:7">
      <c r="G1271">
        <v>130</v>
      </c>
    </row>
    <row r="1272" spans="7:7">
      <c r="G1272">
        <v>131</v>
      </c>
    </row>
    <row r="1273" spans="7:7">
      <c r="G1273">
        <v>102</v>
      </c>
    </row>
    <row r="1274" spans="7:7">
      <c r="G1274">
        <v>145</v>
      </c>
    </row>
    <row r="1275" spans="7:7">
      <c r="G1275">
        <v>103</v>
      </c>
    </row>
    <row r="1276" spans="7:7">
      <c r="G1276">
        <v>102</v>
      </c>
    </row>
    <row r="1277" spans="7:7">
      <c r="G1277">
        <v>103</v>
      </c>
    </row>
    <row r="1278" spans="7:7">
      <c r="G1278">
        <v>116</v>
      </c>
    </row>
    <row r="1279" spans="7:7">
      <c r="G1279">
        <v>168</v>
      </c>
    </row>
    <row r="1280" spans="7:7">
      <c r="G1280">
        <v>126</v>
      </c>
    </row>
    <row r="1281" spans="7:7">
      <c r="G1281">
        <v>197</v>
      </c>
    </row>
    <row r="1282" spans="7:7">
      <c r="G1282">
        <v>147</v>
      </c>
    </row>
    <row r="1283" spans="7:7">
      <c r="G1283">
        <v>176</v>
      </c>
    </row>
    <row r="1284" spans="7:7">
      <c r="G1284">
        <v>180</v>
      </c>
    </row>
    <row r="1285" spans="7:7">
      <c r="G1285">
        <v>190</v>
      </c>
    </row>
    <row r="1286" spans="7:7">
      <c r="G1286">
        <v>135</v>
      </c>
    </row>
    <row r="1287" spans="7:7">
      <c r="G1287">
        <v>158</v>
      </c>
    </row>
    <row r="1288" spans="7:7">
      <c r="G1288">
        <v>111</v>
      </c>
    </row>
    <row r="1289" spans="7:7">
      <c r="G1289">
        <v>130</v>
      </c>
    </row>
    <row r="1290" spans="7:7">
      <c r="G1290">
        <v>198</v>
      </c>
    </row>
    <row r="1291" spans="7:7">
      <c r="G1291">
        <v>116</v>
      </c>
    </row>
    <row r="1292" spans="7:7">
      <c r="G1292">
        <v>137</v>
      </c>
    </row>
    <row r="1293" spans="7:7">
      <c r="G1293">
        <v>189</v>
      </c>
    </row>
    <row r="1294" spans="7:7">
      <c r="G1294">
        <v>111</v>
      </c>
    </row>
    <row r="1295" spans="7:7">
      <c r="G1295">
        <v>194</v>
      </c>
    </row>
    <row r="1296" spans="7:7">
      <c r="G1296">
        <v>192</v>
      </c>
    </row>
    <row r="1297" spans="7:7">
      <c r="G1297">
        <v>114</v>
      </c>
    </row>
    <row r="1298" spans="7:7">
      <c r="G1298">
        <v>181</v>
      </c>
    </row>
    <row r="1299" spans="7:7">
      <c r="G1299">
        <v>170</v>
      </c>
    </row>
    <row r="1300" spans="7:7">
      <c r="G1300">
        <v>188</v>
      </c>
    </row>
    <row r="1301" spans="7:7">
      <c r="G1301">
        <v>168</v>
      </c>
    </row>
    <row r="1302" spans="7:7">
      <c r="G1302">
        <v>162</v>
      </c>
    </row>
    <row r="1303" spans="7:7">
      <c r="G1303">
        <v>115</v>
      </c>
    </row>
    <row r="1304" spans="7:7">
      <c r="G1304">
        <v>108</v>
      </c>
    </row>
    <row r="1305" spans="7:7">
      <c r="G1305">
        <v>122</v>
      </c>
    </row>
    <row r="1306" spans="7:7">
      <c r="G1306">
        <v>120</v>
      </c>
    </row>
    <row r="1307" spans="7:7">
      <c r="G1307">
        <v>154</v>
      </c>
    </row>
    <row r="1308" spans="7:7">
      <c r="G1308">
        <v>182</v>
      </c>
    </row>
    <row r="1309" spans="7:7">
      <c r="G1309">
        <v>162</v>
      </c>
    </row>
    <row r="1310" spans="7:7">
      <c r="G1310">
        <v>138</v>
      </c>
    </row>
    <row r="1311" spans="7:7">
      <c r="G1311">
        <v>132</v>
      </c>
    </row>
    <row r="1312" spans="7:7">
      <c r="G1312">
        <v>166</v>
      </c>
    </row>
    <row r="1313" spans="7:7">
      <c r="G1313">
        <v>171</v>
      </c>
    </row>
    <row r="1314" spans="7:7">
      <c r="G1314">
        <v>115</v>
      </c>
    </row>
    <row r="1315" spans="7:7">
      <c r="G1315">
        <v>102</v>
      </c>
    </row>
    <row r="1316" spans="7:7">
      <c r="G1316">
        <v>148</v>
      </c>
    </row>
    <row r="1317" spans="7:7">
      <c r="G1317">
        <v>171</v>
      </c>
    </row>
    <row r="1318" spans="7:7">
      <c r="G1318">
        <v>134</v>
      </c>
    </row>
    <row r="1319" spans="7:7">
      <c r="G1319">
        <v>148</v>
      </c>
    </row>
    <row r="1320" spans="7:7">
      <c r="G1320">
        <v>112</v>
      </c>
    </row>
    <row r="1321" spans="7:7">
      <c r="G1321">
        <v>161</v>
      </c>
    </row>
    <row r="1322" spans="7:7">
      <c r="G1322">
        <v>172</v>
      </c>
    </row>
    <row r="1323" spans="7:7">
      <c r="G1323">
        <v>106</v>
      </c>
    </row>
    <row r="1324" spans="7:7">
      <c r="G1324">
        <v>110</v>
      </c>
    </row>
    <row r="1325" spans="7:7">
      <c r="G1325">
        <v>199</v>
      </c>
    </row>
    <row r="1326" spans="7:7">
      <c r="G1326">
        <v>172</v>
      </c>
    </row>
    <row r="1327" spans="7:7">
      <c r="G1327">
        <v>156</v>
      </c>
    </row>
    <row r="1328" spans="7:7">
      <c r="G1328">
        <v>146</v>
      </c>
    </row>
    <row r="1329" spans="7:7">
      <c r="G1329">
        <v>122</v>
      </c>
    </row>
    <row r="1330" spans="7:7">
      <c r="G1330">
        <v>129</v>
      </c>
    </row>
    <row r="1331" spans="7:7">
      <c r="G1331">
        <v>177</v>
      </c>
    </row>
    <row r="1332" spans="7:7">
      <c r="G1332">
        <v>178</v>
      </c>
    </row>
    <row r="1333" spans="7:7">
      <c r="G1333">
        <v>114</v>
      </c>
    </row>
    <row r="1334" spans="7:7">
      <c r="G1334">
        <v>193</v>
      </c>
    </row>
    <row r="1335" spans="7:7">
      <c r="G1335">
        <v>192</v>
      </c>
    </row>
    <row r="1336" spans="7:7">
      <c r="G1336">
        <v>175</v>
      </c>
    </row>
    <row r="1337" spans="7:7">
      <c r="G1337">
        <v>153</v>
      </c>
    </row>
    <row r="1338" spans="7:7">
      <c r="G1338">
        <v>111</v>
      </c>
    </row>
    <row r="1339" spans="7:7">
      <c r="G1339">
        <v>164</v>
      </c>
    </row>
    <row r="1340" spans="7:7">
      <c r="G1340">
        <v>100</v>
      </c>
    </row>
    <row r="1341" spans="7:7">
      <c r="G1341">
        <v>178</v>
      </c>
    </row>
    <row r="1342" spans="7:7">
      <c r="G1342">
        <v>151</v>
      </c>
    </row>
    <row r="1343" spans="7:7">
      <c r="G1343">
        <v>190</v>
      </c>
    </row>
    <row r="1344" spans="7:7">
      <c r="G1344">
        <v>114</v>
      </c>
    </row>
    <row r="1345" spans="7:7">
      <c r="G1345">
        <v>169</v>
      </c>
    </row>
    <row r="1346" spans="7:7">
      <c r="G1346">
        <v>139</v>
      </c>
    </row>
    <row r="1347" spans="7:7">
      <c r="G1347">
        <v>126</v>
      </c>
    </row>
    <row r="1348" spans="7:7">
      <c r="G1348">
        <v>122</v>
      </c>
    </row>
    <row r="1349" spans="7:7">
      <c r="G1349">
        <v>191</v>
      </c>
    </row>
    <row r="1350" spans="7:7">
      <c r="G1350">
        <v>141</v>
      </c>
    </row>
    <row r="1351" spans="7:7">
      <c r="G1351">
        <v>153</v>
      </c>
    </row>
    <row r="1352" spans="7:7">
      <c r="G1352">
        <v>153</v>
      </c>
    </row>
    <row r="1353" spans="7:7">
      <c r="G1353">
        <v>148</v>
      </c>
    </row>
    <row r="1354" spans="7:7">
      <c r="G1354">
        <v>142</v>
      </c>
    </row>
    <row r="1355" spans="7:7">
      <c r="G1355">
        <v>122</v>
      </c>
    </row>
    <row r="1356" spans="7:7">
      <c r="G1356">
        <v>115</v>
      </c>
    </row>
    <row r="1357" spans="7:7">
      <c r="G1357">
        <v>197</v>
      </c>
    </row>
    <row r="1358" spans="7:7">
      <c r="G1358">
        <v>127</v>
      </c>
    </row>
    <row r="1359" spans="7:7">
      <c r="G1359">
        <v>107</v>
      </c>
    </row>
    <row r="1360" spans="7:7">
      <c r="G1360">
        <v>183</v>
      </c>
    </row>
    <row r="1361" spans="7:7">
      <c r="G1361">
        <v>194</v>
      </c>
    </row>
    <row r="1362" spans="7:7">
      <c r="G1362">
        <v>126</v>
      </c>
    </row>
    <row r="1363" spans="7:7">
      <c r="G1363">
        <v>109</v>
      </c>
    </row>
    <row r="1364" spans="7:7">
      <c r="G1364">
        <v>174</v>
      </c>
    </row>
    <row r="1365" spans="7:7">
      <c r="G1365">
        <v>103</v>
      </c>
    </row>
    <row r="1366" spans="7:7">
      <c r="G1366">
        <v>163</v>
      </c>
    </row>
    <row r="1367" spans="7:7">
      <c r="G1367">
        <v>191</v>
      </c>
    </row>
    <row r="1368" spans="7:7">
      <c r="G1368">
        <v>167</v>
      </c>
    </row>
    <row r="1369" spans="7:7">
      <c r="G1369">
        <v>112</v>
      </c>
    </row>
    <row r="1370" spans="7:7">
      <c r="G1370">
        <v>100</v>
      </c>
    </row>
    <row r="1371" spans="7:7">
      <c r="G1371">
        <v>100</v>
      </c>
    </row>
    <row r="1372" spans="7:7">
      <c r="G1372">
        <v>106</v>
      </c>
    </row>
    <row r="1373" spans="7:7">
      <c r="G1373">
        <v>156</v>
      </c>
    </row>
    <row r="1374" spans="7:7">
      <c r="G1374">
        <v>172</v>
      </c>
    </row>
    <row r="1375" spans="7:7">
      <c r="G1375">
        <v>192</v>
      </c>
    </row>
    <row r="1376" spans="7:7">
      <c r="G1376">
        <v>119</v>
      </c>
    </row>
    <row r="1377" spans="7:7">
      <c r="G1377">
        <v>188</v>
      </c>
    </row>
    <row r="1378" spans="7:7">
      <c r="G1378">
        <v>192</v>
      </c>
    </row>
    <row r="1379" spans="7:7">
      <c r="G1379">
        <v>175</v>
      </c>
    </row>
    <row r="1380" spans="7:7">
      <c r="G1380">
        <v>110</v>
      </c>
    </row>
    <row r="1381" spans="7:7">
      <c r="G1381">
        <v>104</v>
      </c>
    </row>
    <row r="1382" spans="7:7">
      <c r="G1382">
        <v>140</v>
      </c>
    </row>
    <row r="1383" spans="7:7">
      <c r="G1383">
        <v>120</v>
      </c>
    </row>
    <row r="1384" spans="7:7">
      <c r="G1384">
        <v>183</v>
      </c>
    </row>
    <row r="1385" spans="7:7">
      <c r="G1385">
        <v>121</v>
      </c>
    </row>
    <row r="1386" spans="7:7">
      <c r="G1386">
        <v>122</v>
      </c>
    </row>
    <row r="1387" spans="7:7">
      <c r="G1387">
        <v>130</v>
      </c>
    </row>
    <row r="1388" spans="7:7">
      <c r="G1388">
        <v>188</v>
      </c>
    </row>
    <row r="1389" spans="7:7">
      <c r="G1389">
        <v>193</v>
      </c>
    </row>
    <row r="1390" spans="7:7">
      <c r="G1390">
        <v>198</v>
      </c>
    </row>
    <row r="1391" spans="7:7">
      <c r="G1391">
        <v>165</v>
      </c>
    </row>
    <row r="1392" spans="7:7">
      <c r="G1392">
        <v>115</v>
      </c>
    </row>
    <row r="1393" spans="7:7">
      <c r="G1393">
        <v>197</v>
      </c>
    </row>
    <row r="1394" spans="7:7">
      <c r="G1394">
        <v>193</v>
      </c>
    </row>
    <row r="1395" spans="7:7">
      <c r="G1395">
        <v>158</v>
      </c>
    </row>
    <row r="1396" spans="7:7">
      <c r="G1396">
        <v>126</v>
      </c>
    </row>
    <row r="1397" spans="7:7">
      <c r="G1397">
        <v>155</v>
      </c>
    </row>
    <row r="1398" spans="7:7">
      <c r="G1398">
        <v>131</v>
      </c>
    </row>
    <row r="1399" spans="7:7">
      <c r="G1399">
        <v>192</v>
      </c>
    </row>
    <row r="1400" spans="7:7">
      <c r="G1400">
        <v>124</v>
      </c>
    </row>
    <row r="1401" spans="7:7">
      <c r="G1401">
        <v>164</v>
      </c>
    </row>
    <row r="1402" spans="7:7">
      <c r="G1402">
        <v>200</v>
      </c>
    </row>
    <row r="1403" spans="7:7">
      <c r="G1403">
        <v>162</v>
      </c>
    </row>
    <row r="1404" spans="7:7">
      <c r="G1404">
        <v>141</v>
      </c>
    </row>
    <row r="1405" spans="7:7">
      <c r="G1405">
        <v>140</v>
      </c>
    </row>
    <row r="1406" spans="7:7">
      <c r="G1406">
        <v>147</v>
      </c>
    </row>
    <row r="1407" spans="7:7">
      <c r="G1407">
        <v>147</v>
      </c>
    </row>
    <row r="1408" spans="7:7">
      <c r="G1408">
        <v>104</v>
      </c>
    </row>
    <row r="1409" spans="7:7">
      <c r="G1409">
        <v>104</v>
      </c>
    </row>
    <row r="1410" spans="7:7">
      <c r="G1410">
        <v>159</v>
      </c>
    </row>
    <row r="1411" spans="7:7">
      <c r="G1411">
        <v>122</v>
      </c>
    </row>
    <row r="1412" spans="7:7">
      <c r="G1412">
        <v>107</v>
      </c>
    </row>
    <row r="1413" spans="7:7">
      <c r="G1413">
        <v>118</v>
      </c>
    </row>
    <row r="1414" spans="7:7">
      <c r="G1414">
        <v>145</v>
      </c>
    </row>
    <row r="1415" spans="7:7">
      <c r="G1415">
        <v>170</v>
      </c>
    </row>
    <row r="1416" spans="7:7">
      <c r="G1416">
        <v>120</v>
      </c>
    </row>
    <row r="1417" spans="7:7">
      <c r="G1417">
        <v>112</v>
      </c>
    </row>
    <row r="1418" spans="7:7">
      <c r="G1418">
        <v>193</v>
      </c>
    </row>
    <row r="1419" spans="7:7">
      <c r="G1419">
        <v>120</v>
      </c>
    </row>
    <row r="1420" spans="7:7">
      <c r="G1420">
        <v>111</v>
      </c>
    </row>
    <row r="1421" spans="7:7">
      <c r="G1421">
        <v>171</v>
      </c>
    </row>
    <row r="1422" spans="7:7">
      <c r="G1422">
        <v>185</v>
      </c>
    </row>
    <row r="1423" spans="7:7">
      <c r="G1423">
        <v>170</v>
      </c>
    </row>
    <row r="1424" spans="7:7">
      <c r="G1424">
        <v>138</v>
      </c>
    </row>
    <row r="1425" spans="7:7">
      <c r="G1425">
        <v>192</v>
      </c>
    </row>
    <row r="1426" spans="7:7">
      <c r="G1426">
        <v>104</v>
      </c>
    </row>
    <row r="1427" spans="7:7">
      <c r="G1427">
        <v>194</v>
      </c>
    </row>
    <row r="1428" spans="7:7">
      <c r="G1428">
        <v>110</v>
      </c>
    </row>
    <row r="1429" spans="7:7">
      <c r="G1429">
        <v>170</v>
      </c>
    </row>
    <row r="1430" spans="7:7">
      <c r="G1430">
        <v>185</v>
      </c>
    </row>
    <row r="1431" spans="7:7">
      <c r="G1431">
        <v>160</v>
      </c>
    </row>
    <row r="1432" spans="7:7">
      <c r="G1432">
        <v>117</v>
      </c>
    </row>
    <row r="1433" spans="7:7">
      <c r="G1433">
        <v>125</v>
      </c>
    </row>
    <row r="1434" spans="7:7">
      <c r="G1434">
        <v>160</v>
      </c>
    </row>
    <row r="1435" spans="7:7">
      <c r="G1435">
        <v>146</v>
      </c>
    </row>
    <row r="1436" spans="7:7">
      <c r="G1436">
        <v>123</v>
      </c>
    </row>
    <row r="1437" spans="7:7">
      <c r="G1437">
        <v>168</v>
      </c>
    </row>
    <row r="1438" spans="7:7">
      <c r="G1438">
        <v>162</v>
      </c>
    </row>
    <row r="1439" spans="7:7">
      <c r="G1439">
        <v>142</v>
      </c>
    </row>
    <row r="1440" spans="7:7">
      <c r="G1440">
        <v>130</v>
      </c>
    </row>
    <row r="1441" spans="7:7">
      <c r="G1441">
        <v>142</v>
      </c>
    </row>
    <row r="1442" spans="7:7">
      <c r="G1442">
        <v>126</v>
      </c>
    </row>
    <row r="1443" spans="7:7">
      <c r="G1443">
        <v>136</v>
      </c>
    </row>
    <row r="1444" spans="7:7">
      <c r="G1444">
        <v>134</v>
      </c>
    </row>
    <row r="1445" spans="7:7">
      <c r="G1445">
        <v>187</v>
      </c>
    </row>
    <row r="1446" spans="7:7">
      <c r="G1446">
        <v>122</v>
      </c>
    </row>
    <row r="1447" spans="7:7">
      <c r="G1447">
        <v>104</v>
      </c>
    </row>
    <row r="1448" spans="7:7">
      <c r="G1448">
        <v>183</v>
      </c>
    </row>
    <row r="1449" spans="7:7">
      <c r="G1449">
        <v>114</v>
      </c>
    </row>
    <row r="1450" spans="7:7">
      <c r="G1450">
        <v>188</v>
      </c>
    </row>
    <row r="1451" spans="7:7">
      <c r="G1451">
        <v>122</v>
      </c>
    </row>
    <row r="1452" spans="7:7">
      <c r="G1452">
        <v>198</v>
      </c>
    </row>
    <row r="1453" spans="7:7">
      <c r="G1453">
        <v>108</v>
      </c>
    </row>
    <row r="1454" spans="7:7">
      <c r="G1454">
        <v>157</v>
      </c>
    </row>
    <row r="1455" spans="7:7">
      <c r="G1455">
        <v>122</v>
      </c>
    </row>
    <row r="1456" spans="7:7">
      <c r="G1456">
        <v>116</v>
      </c>
    </row>
    <row r="1457" spans="7:7">
      <c r="G1457">
        <v>198</v>
      </c>
    </row>
    <row r="1458" spans="7:7">
      <c r="G1458">
        <v>200</v>
      </c>
    </row>
    <row r="1459" spans="7:7">
      <c r="G1459">
        <v>185</v>
      </c>
    </row>
    <row r="1460" spans="7:7">
      <c r="G1460">
        <v>125</v>
      </c>
    </row>
    <row r="1461" spans="7:7">
      <c r="G1461">
        <v>148</v>
      </c>
    </row>
    <row r="1462" spans="7:7">
      <c r="G1462">
        <v>180</v>
      </c>
    </row>
    <row r="1463" spans="7:7">
      <c r="G1463">
        <v>170</v>
      </c>
    </row>
    <row r="1464" spans="7:7">
      <c r="G1464">
        <v>141</v>
      </c>
    </row>
    <row r="1465" spans="7:7">
      <c r="G1465">
        <v>137</v>
      </c>
    </row>
    <row r="1466" spans="7:7">
      <c r="G1466">
        <v>173</v>
      </c>
    </row>
    <row r="1467" spans="7:7">
      <c r="G1467">
        <v>197</v>
      </c>
    </row>
    <row r="1468" spans="7:7">
      <c r="G1468">
        <v>144</v>
      </c>
    </row>
    <row r="1469" spans="7:7">
      <c r="G1469">
        <v>159</v>
      </c>
    </row>
    <row r="1470" spans="7:7">
      <c r="G1470">
        <v>150</v>
      </c>
    </row>
    <row r="1471" spans="7:7">
      <c r="G1471">
        <v>109</v>
      </c>
    </row>
    <row r="1472" spans="7:7">
      <c r="G1472">
        <v>173</v>
      </c>
    </row>
    <row r="1473" spans="7:7">
      <c r="G1473">
        <v>135</v>
      </c>
    </row>
    <row r="1474" spans="7:7">
      <c r="G1474">
        <v>104</v>
      </c>
    </row>
    <row r="1475" spans="7:7">
      <c r="G1475">
        <v>187</v>
      </c>
    </row>
    <row r="1476" spans="7:7">
      <c r="G1476">
        <v>190</v>
      </c>
    </row>
    <row r="1477" spans="7:7">
      <c r="G1477">
        <v>130</v>
      </c>
    </row>
    <row r="1478" spans="7:7">
      <c r="G1478">
        <v>102</v>
      </c>
    </row>
    <row r="1479" spans="7:7">
      <c r="G1479">
        <v>200</v>
      </c>
    </row>
    <row r="1480" spans="7:7">
      <c r="G1480">
        <v>113</v>
      </c>
    </row>
    <row r="1481" spans="7:7">
      <c r="G1481">
        <v>158</v>
      </c>
    </row>
    <row r="1482" spans="7:7">
      <c r="G1482">
        <v>185</v>
      </c>
    </row>
    <row r="1483" spans="7:7">
      <c r="G1483">
        <v>126</v>
      </c>
    </row>
    <row r="1484" spans="7:7">
      <c r="G1484">
        <v>178</v>
      </c>
    </row>
    <row r="1485" spans="7:7">
      <c r="G1485">
        <v>193</v>
      </c>
    </row>
    <row r="1486" spans="7:7">
      <c r="G1486">
        <v>134</v>
      </c>
    </row>
    <row r="1487" spans="7:7">
      <c r="G1487">
        <v>106</v>
      </c>
    </row>
    <row r="1488" spans="7:7">
      <c r="G1488">
        <v>198</v>
      </c>
    </row>
    <row r="1489" spans="7:7">
      <c r="G1489">
        <v>159</v>
      </c>
    </row>
    <row r="1490" spans="7:7">
      <c r="G1490">
        <v>181</v>
      </c>
    </row>
    <row r="1491" spans="7:7">
      <c r="G1491">
        <v>152</v>
      </c>
    </row>
    <row r="1492" spans="7:7">
      <c r="G1492">
        <v>133</v>
      </c>
    </row>
    <row r="1493" spans="7:7">
      <c r="G1493">
        <v>130</v>
      </c>
    </row>
    <row r="1494" spans="7:7">
      <c r="G1494">
        <v>177</v>
      </c>
    </row>
    <row r="1495" spans="7:7">
      <c r="G1495">
        <v>183</v>
      </c>
    </row>
    <row r="1496" spans="7:7">
      <c r="G1496">
        <v>105</v>
      </c>
    </row>
    <row r="1497" spans="7:7">
      <c r="G1497">
        <v>120</v>
      </c>
    </row>
    <row r="1498" spans="7:7">
      <c r="G1498">
        <v>116</v>
      </c>
    </row>
    <row r="1499" spans="7:7">
      <c r="G1499">
        <v>120</v>
      </c>
    </row>
    <row r="1500" spans="7:7">
      <c r="G1500">
        <v>101</v>
      </c>
    </row>
    <row r="1501" spans="7:7">
      <c r="G1501">
        <v>155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52"/>
  <sheetViews>
    <sheetView workbookViewId="0">
      <selection activeCell="C5" sqref="C5"/>
    </sheetView>
  </sheetViews>
  <sheetFormatPr defaultRowHeight="14.4"/>
  <sheetData>
    <row r="1" spans="1:6">
      <c r="A1" t="s">
        <v>288</v>
      </c>
    </row>
    <row r="2" spans="1:6">
      <c r="B2" s="131" t="s">
        <v>289</v>
      </c>
      <c r="C2" s="131"/>
      <c r="D2" s="131"/>
      <c r="E2" s="131"/>
      <c r="F2" s="131"/>
    </row>
    <row r="3" spans="1:6" ht="15" thickBot="1">
      <c r="A3" s="67" t="s">
        <v>232</v>
      </c>
      <c r="B3" s="68">
        <v>0.01</v>
      </c>
      <c r="C3" s="68">
        <v>0.05</v>
      </c>
      <c r="D3" s="68">
        <v>0.1</v>
      </c>
      <c r="E3" s="68">
        <v>0.15</v>
      </c>
      <c r="F3" s="68">
        <v>0.2</v>
      </c>
    </row>
    <row r="4" spans="1:6">
      <c r="A4">
        <v>4</v>
      </c>
      <c r="B4">
        <v>0.41289999999999999</v>
      </c>
      <c r="C4">
        <v>0.37540000000000001</v>
      </c>
      <c r="D4">
        <v>0.34560000000000002</v>
      </c>
      <c r="E4">
        <v>0.3216</v>
      </c>
      <c r="F4">
        <v>0.30270000000000002</v>
      </c>
    </row>
    <row r="5" spans="1:6">
      <c r="A5">
        <v>5</v>
      </c>
      <c r="B5">
        <v>0.39589999999999997</v>
      </c>
      <c r="C5">
        <v>0.3427</v>
      </c>
      <c r="D5">
        <v>0.31879999999999997</v>
      </c>
      <c r="E5">
        <v>0.30270000000000002</v>
      </c>
      <c r="F5">
        <v>0.2893</v>
      </c>
    </row>
    <row r="6" spans="1:6">
      <c r="A6">
        <v>6</v>
      </c>
      <c r="B6">
        <v>0.37280000000000002</v>
      </c>
      <c r="C6">
        <v>0.32450000000000001</v>
      </c>
      <c r="D6">
        <v>0.29820000000000002</v>
      </c>
      <c r="E6">
        <v>0.28160000000000002</v>
      </c>
      <c r="F6">
        <v>0.26939999999999997</v>
      </c>
    </row>
    <row r="7" spans="1:6">
      <c r="A7">
        <v>7</v>
      </c>
      <c r="B7">
        <v>0.35039999999999999</v>
      </c>
      <c r="C7">
        <v>0.30409999999999998</v>
      </c>
      <c r="D7">
        <v>0.2802</v>
      </c>
      <c r="E7">
        <v>0.2641</v>
      </c>
      <c r="F7">
        <v>0.25209999999999999</v>
      </c>
    </row>
    <row r="8" spans="1:6">
      <c r="A8">
        <v>8</v>
      </c>
      <c r="B8">
        <v>0.33310000000000001</v>
      </c>
      <c r="C8">
        <v>0.28749999999999998</v>
      </c>
      <c r="D8">
        <v>0.26490000000000002</v>
      </c>
      <c r="E8">
        <v>0.25019999999999998</v>
      </c>
      <c r="F8">
        <v>0.2387</v>
      </c>
    </row>
    <row r="9" spans="1:6">
      <c r="A9">
        <v>9</v>
      </c>
      <c r="B9">
        <v>0.31619999999999998</v>
      </c>
      <c r="C9">
        <v>0.27439999999999998</v>
      </c>
      <c r="D9">
        <v>0.25219999999999998</v>
      </c>
      <c r="E9">
        <v>0.2382</v>
      </c>
      <c r="F9">
        <v>0.2273</v>
      </c>
    </row>
    <row r="10" spans="1:6">
      <c r="A10">
        <v>10</v>
      </c>
      <c r="B10">
        <v>0.30370000000000003</v>
      </c>
      <c r="C10">
        <v>0.2616</v>
      </c>
      <c r="D10">
        <v>0.24099999999999999</v>
      </c>
      <c r="E10">
        <v>0.2273</v>
      </c>
      <c r="F10">
        <v>0.21709999999999999</v>
      </c>
    </row>
    <row r="11" spans="1:6">
      <c r="A11">
        <v>11</v>
      </c>
      <c r="B11">
        <v>0.29049999999999998</v>
      </c>
      <c r="C11">
        <v>0.25059999999999999</v>
      </c>
      <c r="D11">
        <v>0.2306</v>
      </c>
      <c r="E11">
        <v>0.21790000000000001</v>
      </c>
      <c r="F11">
        <v>0.20799999999999999</v>
      </c>
    </row>
    <row r="12" spans="1:6">
      <c r="A12">
        <v>12</v>
      </c>
      <c r="B12">
        <v>0.28120000000000001</v>
      </c>
      <c r="C12">
        <v>0.24260000000000001</v>
      </c>
      <c r="D12">
        <v>0.2228</v>
      </c>
      <c r="E12">
        <v>0.21010000000000001</v>
      </c>
      <c r="F12">
        <v>0.20039999999999999</v>
      </c>
    </row>
    <row r="13" spans="1:6">
      <c r="A13">
        <v>13</v>
      </c>
      <c r="B13">
        <v>0.27139999999999997</v>
      </c>
      <c r="C13">
        <v>0.23369999999999999</v>
      </c>
      <c r="D13">
        <v>0.2147</v>
      </c>
      <c r="E13">
        <v>0.20250000000000001</v>
      </c>
      <c r="F13">
        <v>0.19320000000000001</v>
      </c>
    </row>
    <row r="14" spans="1:6">
      <c r="A14">
        <v>14</v>
      </c>
      <c r="B14">
        <v>0.26269999999999999</v>
      </c>
      <c r="C14">
        <v>0.22570000000000001</v>
      </c>
      <c r="D14">
        <v>0.2077</v>
      </c>
      <c r="E14">
        <v>0.19589999999999999</v>
      </c>
      <c r="F14">
        <v>0.18690000000000001</v>
      </c>
    </row>
    <row r="15" spans="1:6">
      <c r="A15">
        <v>15</v>
      </c>
      <c r="B15">
        <v>0.2545</v>
      </c>
      <c r="C15">
        <v>0.21959999999999999</v>
      </c>
      <c r="D15">
        <v>0.2016</v>
      </c>
      <c r="E15">
        <v>0.18990000000000001</v>
      </c>
      <c r="F15">
        <v>0.18110000000000001</v>
      </c>
    </row>
    <row r="16" spans="1:6">
      <c r="A16">
        <v>16</v>
      </c>
      <c r="B16">
        <v>0.2477</v>
      </c>
      <c r="C16">
        <v>0.21279999999999999</v>
      </c>
      <c r="D16">
        <v>0.1956</v>
      </c>
      <c r="E16">
        <v>0.18429999999999999</v>
      </c>
      <c r="F16">
        <v>0.17580000000000001</v>
      </c>
    </row>
    <row r="17" spans="1:6">
      <c r="A17">
        <v>17</v>
      </c>
      <c r="B17">
        <v>0.24079999999999999</v>
      </c>
      <c r="C17">
        <v>0.20710000000000001</v>
      </c>
      <c r="D17">
        <v>0.19020000000000001</v>
      </c>
      <c r="E17">
        <v>0.1794</v>
      </c>
      <c r="F17">
        <v>0.1711</v>
      </c>
    </row>
    <row r="18" spans="1:6">
      <c r="A18">
        <v>18</v>
      </c>
      <c r="B18">
        <v>0.23449999999999999</v>
      </c>
      <c r="C18">
        <v>0.20180000000000001</v>
      </c>
      <c r="D18">
        <v>0.1852</v>
      </c>
      <c r="E18">
        <v>0.17469999999999999</v>
      </c>
      <c r="F18">
        <v>0.1666</v>
      </c>
    </row>
    <row r="19" spans="1:6">
      <c r="A19">
        <v>19</v>
      </c>
      <c r="B19">
        <v>0.22850000000000001</v>
      </c>
      <c r="C19">
        <v>0.19650000000000001</v>
      </c>
      <c r="D19">
        <v>0.18029999999999999</v>
      </c>
      <c r="E19">
        <v>0.17</v>
      </c>
      <c r="F19">
        <v>0.16239999999999999</v>
      </c>
    </row>
    <row r="20" spans="1:6">
      <c r="A20">
        <v>20</v>
      </c>
      <c r="B20">
        <v>0.22259999999999999</v>
      </c>
      <c r="C20">
        <v>0.192</v>
      </c>
      <c r="D20">
        <v>0.1764</v>
      </c>
      <c r="E20">
        <v>0.1666</v>
      </c>
      <c r="F20">
        <v>0.15890000000000001</v>
      </c>
    </row>
    <row r="21" spans="1:6">
      <c r="A21">
        <v>21</v>
      </c>
      <c r="B21">
        <v>0.219</v>
      </c>
      <c r="C21">
        <v>0.18809999999999999</v>
      </c>
      <c r="D21">
        <v>0.1726</v>
      </c>
      <c r="E21">
        <v>0.16289999999999999</v>
      </c>
      <c r="F21">
        <v>0.15529999999999999</v>
      </c>
    </row>
    <row r="22" spans="1:6">
      <c r="A22">
        <v>22</v>
      </c>
      <c r="B22">
        <v>0.21410000000000001</v>
      </c>
      <c r="C22">
        <v>0.184</v>
      </c>
      <c r="D22">
        <v>0.16900000000000001</v>
      </c>
      <c r="E22">
        <v>0.15920000000000001</v>
      </c>
      <c r="F22">
        <v>0.1517</v>
      </c>
    </row>
    <row r="23" spans="1:6">
      <c r="A23">
        <v>23</v>
      </c>
      <c r="B23">
        <v>0.20899999999999999</v>
      </c>
      <c r="C23">
        <v>0.17979999999999999</v>
      </c>
      <c r="D23">
        <v>0.16500000000000001</v>
      </c>
      <c r="E23">
        <v>0.1555</v>
      </c>
      <c r="F23">
        <v>0.1484</v>
      </c>
    </row>
    <row r="24" spans="1:6">
      <c r="A24">
        <v>24</v>
      </c>
      <c r="B24">
        <v>0.20530000000000001</v>
      </c>
      <c r="C24">
        <v>0.17660000000000001</v>
      </c>
      <c r="D24">
        <v>0.16189999999999999</v>
      </c>
      <c r="E24">
        <v>0.1527</v>
      </c>
      <c r="F24">
        <v>0.14580000000000001</v>
      </c>
    </row>
    <row r="25" spans="1:6">
      <c r="A25">
        <v>25</v>
      </c>
      <c r="B25">
        <v>0.20100000000000001</v>
      </c>
      <c r="C25">
        <v>0.1726</v>
      </c>
      <c r="D25">
        <v>0.15890000000000001</v>
      </c>
      <c r="E25">
        <v>0.14979999999999999</v>
      </c>
      <c r="F25">
        <v>0.1429</v>
      </c>
    </row>
    <row r="26" spans="1:6">
      <c r="A26">
        <v>26</v>
      </c>
      <c r="B26">
        <v>0.19850000000000001</v>
      </c>
      <c r="C26">
        <v>0.1699</v>
      </c>
      <c r="D26">
        <v>0.15620000000000001</v>
      </c>
      <c r="E26">
        <v>0.1472</v>
      </c>
      <c r="F26">
        <v>0.1406</v>
      </c>
    </row>
    <row r="27" spans="1:6">
      <c r="A27">
        <v>27</v>
      </c>
      <c r="B27">
        <v>0.19409999999999999</v>
      </c>
      <c r="C27">
        <v>0.16650000000000001</v>
      </c>
      <c r="D27">
        <v>0.15329999999999999</v>
      </c>
      <c r="E27">
        <v>0.14480000000000001</v>
      </c>
      <c r="F27">
        <v>0.1381</v>
      </c>
    </row>
    <row r="28" spans="1:6">
      <c r="A28">
        <v>28</v>
      </c>
      <c r="B28">
        <v>0.19109999999999999</v>
      </c>
      <c r="C28">
        <v>0.1641</v>
      </c>
      <c r="D28">
        <v>0.15090000000000001</v>
      </c>
      <c r="E28">
        <v>0.14230000000000001</v>
      </c>
      <c r="F28">
        <v>0.1358</v>
      </c>
    </row>
    <row r="29" spans="1:6">
      <c r="A29">
        <v>29</v>
      </c>
      <c r="B29">
        <v>0.18859999999999999</v>
      </c>
      <c r="C29">
        <v>0.16139999999999999</v>
      </c>
      <c r="D29">
        <v>0.14829999999999999</v>
      </c>
      <c r="E29">
        <v>0.13980000000000001</v>
      </c>
      <c r="F29">
        <v>0.13339999999999999</v>
      </c>
    </row>
    <row r="30" spans="1:6">
      <c r="A30">
        <v>30</v>
      </c>
      <c r="B30">
        <v>0.18479999999999999</v>
      </c>
      <c r="C30">
        <v>0.159</v>
      </c>
      <c r="D30">
        <v>0.14599999999999999</v>
      </c>
      <c r="E30">
        <v>0.13780000000000001</v>
      </c>
      <c r="F30">
        <v>0.13150000000000001</v>
      </c>
    </row>
    <row r="31" spans="1:6">
      <c r="A31">
        <v>31</v>
      </c>
      <c r="B31">
        <v>0.182</v>
      </c>
      <c r="C31">
        <v>0.15590000000000001</v>
      </c>
      <c r="D31">
        <v>0.14319999999999999</v>
      </c>
      <c r="E31">
        <v>0.1353</v>
      </c>
      <c r="F31">
        <v>0.12909999999999999</v>
      </c>
    </row>
    <row r="32" spans="1:6">
      <c r="A32">
        <v>32</v>
      </c>
      <c r="B32">
        <v>0.17979999999999999</v>
      </c>
      <c r="C32">
        <v>0.1542</v>
      </c>
      <c r="D32">
        <v>0.14149999999999999</v>
      </c>
      <c r="E32">
        <v>0.1336</v>
      </c>
      <c r="F32">
        <v>0.12740000000000001</v>
      </c>
    </row>
    <row r="33" spans="1:6">
      <c r="A33">
        <v>33</v>
      </c>
      <c r="B33">
        <v>0.17699999999999999</v>
      </c>
      <c r="C33">
        <v>0.15179999999999999</v>
      </c>
      <c r="D33">
        <v>0.13919999999999999</v>
      </c>
      <c r="E33">
        <v>0.13139999999999999</v>
      </c>
      <c r="F33">
        <v>0.12540000000000001</v>
      </c>
    </row>
    <row r="34" spans="1:6">
      <c r="A34">
        <v>34</v>
      </c>
      <c r="B34">
        <v>0.17469999999999999</v>
      </c>
      <c r="C34">
        <v>0.1497</v>
      </c>
      <c r="D34">
        <v>0.13730000000000001</v>
      </c>
      <c r="E34">
        <v>0.1295</v>
      </c>
      <c r="F34">
        <v>0.1236</v>
      </c>
    </row>
    <row r="35" spans="1:6">
      <c r="A35">
        <v>35</v>
      </c>
      <c r="B35">
        <v>0.17199999999999999</v>
      </c>
      <c r="C35">
        <v>0.14779999999999999</v>
      </c>
      <c r="D35">
        <v>0.1356</v>
      </c>
      <c r="E35">
        <v>0.1278</v>
      </c>
      <c r="F35">
        <v>0.122</v>
      </c>
    </row>
    <row r="36" spans="1:6">
      <c r="A36">
        <v>36</v>
      </c>
      <c r="B36">
        <v>0.16950000000000001</v>
      </c>
      <c r="C36">
        <v>0.1454</v>
      </c>
      <c r="D36">
        <v>0.1336</v>
      </c>
      <c r="E36">
        <v>0.126</v>
      </c>
      <c r="F36">
        <v>0.1203</v>
      </c>
    </row>
    <row r="37" spans="1:6">
      <c r="A37">
        <v>37</v>
      </c>
      <c r="B37">
        <v>0.16769999999999999</v>
      </c>
      <c r="C37">
        <v>0.14360000000000001</v>
      </c>
      <c r="D37">
        <v>0.13200000000000001</v>
      </c>
      <c r="E37">
        <v>0.1245</v>
      </c>
      <c r="F37">
        <v>0.1188</v>
      </c>
    </row>
    <row r="38" spans="1:6">
      <c r="A38">
        <v>38</v>
      </c>
      <c r="B38">
        <v>0.1653</v>
      </c>
      <c r="C38">
        <v>0.1421</v>
      </c>
      <c r="D38">
        <v>0.1303</v>
      </c>
      <c r="E38">
        <v>0.123</v>
      </c>
      <c r="F38">
        <v>0.1174</v>
      </c>
    </row>
    <row r="39" spans="1:6">
      <c r="A39">
        <v>39</v>
      </c>
      <c r="B39">
        <v>0.16339999999999999</v>
      </c>
      <c r="C39">
        <v>0.14019999999999999</v>
      </c>
      <c r="D39">
        <v>0.1288</v>
      </c>
      <c r="E39">
        <v>0.12139999999999999</v>
      </c>
      <c r="F39">
        <v>0.1159</v>
      </c>
    </row>
    <row r="40" spans="1:6">
      <c r="A40">
        <v>40</v>
      </c>
      <c r="B40">
        <v>0.16159999999999999</v>
      </c>
      <c r="C40">
        <v>0.1386</v>
      </c>
      <c r="D40">
        <v>0.1275</v>
      </c>
      <c r="E40">
        <v>0.12039999999999999</v>
      </c>
      <c r="F40">
        <v>0.1147</v>
      </c>
    </row>
    <row r="41" spans="1:6">
      <c r="A41">
        <v>41</v>
      </c>
      <c r="B41">
        <v>0.15989999999999999</v>
      </c>
      <c r="C41">
        <v>0.13730000000000001</v>
      </c>
      <c r="D41">
        <v>0.1258</v>
      </c>
      <c r="E41">
        <v>0.1186</v>
      </c>
      <c r="F41">
        <v>0.11310000000000001</v>
      </c>
    </row>
    <row r="42" spans="1:6">
      <c r="A42">
        <v>42</v>
      </c>
      <c r="B42">
        <v>0.1573</v>
      </c>
      <c r="C42">
        <v>0.1353</v>
      </c>
      <c r="D42">
        <v>0.1244</v>
      </c>
      <c r="E42">
        <v>0.1172</v>
      </c>
      <c r="F42">
        <v>0.1119</v>
      </c>
    </row>
    <row r="43" spans="1:6">
      <c r="A43">
        <v>43</v>
      </c>
      <c r="B43">
        <v>0.15559999999999999</v>
      </c>
      <c r="C43">
        <v>0.13389999999999999</v>
      </c>
      <c r="D43">
        <v>0.12280000000000001</v>
      </c>
      <c r="E43">
        <v>0.1159</v>
      </c>
      <c r="F43">
        <v>0.1106</v>
      </c>
    </row>
    <row r="44" spans="1:6">
      <c r="A44">
        <v>44</v>
      </c>
      <c r="B44">
        <v>0.1542</v>
      </c>
      <c r="C44">
        <v>0.13220000000000001</v>
      </c>
      <c r="D44">
        <v>0.1216</v>
      </c>
      <c r="E44">
        <v>0.1148</v>
      </c>
      <c r="F44">
        <v>0.1095</v>
      </c>
    </row>
    <row r="45" spans="1:6">
      <c r="A45">
        <v>45</v>
      </c>
      <c r="B45">
        <v>0.1525</v>
      </c>
      <c r="C45">
        <v>0.13089999999999999</v>
      </c>
      <c r="D45">
        <v>0.12039999999999999</v>
      </c>
      <c r="E45">
        <v>0.1134</v>
      </c>
      <c r="F45">
        <v>0.10829999999999999</v>
      </c>
    </row>
    <row r="46" spans="1:6">
      <c r="A46">
        <v>46</v>
      </c>
      <c r="B46">
        <v>0.1512</v>
      </c>
      <c r="C46">
        <v>0.1293</v>
      </c>
      <c r="D46">
        <v>0.11890000000000001</v>
      </c>
      <c r="E46">
        <v>0.1123</v>
      </c>
      <c r="F46">
        <v>0.1071</v>
      </c>
    </row>
    <row r="47" spans="1:6">
      <c r="A47">
        <v>47</v>
      </c>
      <c r="B47">
        <v>0.14990000000000001</v>
      </c>
      <c r="C47">
        <v>0.12820000000000001</v>
      </c>
      <c r="D47">
        <v>0.11799999999999999</v>
      </c>
      <c r="E47">
        <v>0.1113</v>
      </c>
      <c r="F47">
        <v>0.1062</v>
      </c>
    </row>
    <row r="48" spans="1:6">
      <c r="A48">
        <v>48</v>
      </c>
      <c r="B48">
        <v>0.14760000000000001</v>
      </c>
      <c r="C48">
        <v>0.12690000000000001</v>
      </c>
      <c r="D48">
        <v>0.11650000000000001</v>
      </c>
      <c r="E48">
        <v>0.10979999999999999</v>
      </c>
      <c r="F48">
        <v>0.1047</v>
      </c>
    </row>
    <row r="49" spans="1:6">
      <c r="A49">
        <v>49</v>
      </c>
      <c r="B49">
        <v>0.14630000000000001</v>
      </c>
      <c r="C49">
        <v>0.12559999999999999</v>
      </c>
      <c r="D49">
        <v>0.1153</v>
      </c>
      <c r="E49">
        <v>0.1089</v>
      </c>
      <c r="F49">
        <v>0.104</v>
      </c>
    </row>
    <row r="50" spans="1:6">
      <c r="A50">
        <v>50</v>
      </c>
      <c r="B50">
        <v>0.1457</v>
      </c>
      <c r="C50">
        <v>0.1246</v>
      </c>
      <c r="D50">
        <v>0.1142</v>
      </c>
      <c r="E50">
        <v>0.1079</v>
      </c>
      <c r="F50">
        <v>0.10299999999999999</v>
      </c>
    </row>
    <row r="51" spans="1:6">
      <c r="A51" s="28" t="s">
        <v>290</v>
      </c>
      <c r="B51">
        <f>1.035/((0.83+$B$52)/SQRT($B$52)-0.1)</f>
        <v>4.5959284977830368E-2</v>
      </c>
      <c r="C51">
        <f>0.895/((0.83+$B$52)/SQRT($B$52)-0.1)</f>
        <v>3.9742570101602107E-2</v>
      </c>
      <c r="D51">
        <f>0.819/((0.83+$B$52)/SQRT($B$52)-0.1)</f>
        <v>3.6367782025935332E-2</v>
      </c>
      <c r="E51">
        <f>0.775/((0.83+$B$52)/SQRT($B$52)-0.1)</f>
        <v>3.4413957350549314E-2</v>
      </c>
      <c r="F51">
        <f>0.741/((0.83+$B$52)/SQRT($B$52)-0.1)</f>
        <v>3.2904183737751017E-2</v>
      </c>
    </row>
    <row r="52" spans="1:6">
      <c r="A52" t="s">
        <v>232</v>
      </c>
      <c r="B52" s="69">
        <v>510</v>
      </c>
    </row>
  </sheetData>
  <mergeCells count="1">
    <mergeCell ref="B2:F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124"/>
  <sheetViews>
    <sheetView workbookViewId="0">
      <selection activeCell="J30" sqref="J30"/>
    </sheetView>
  </sheetViews>
  <sheetFormatPr defaultRowHeight="14.4"/>
  <cols>
    <col min="2" max="2" width="10.5546875" bestFit="1" customWidth="1"/>
    <col min="3" max="3" width="12.5546875" bestFit="1" customWidth="1"/>
    <col min="4" max="4" width="11.5546875" bestFit="1" customWidth="1"/>
    <col min="6" max="6" width="10.44140625" bestFit="1" customWidth="1"/>
    <col min="7" max="7" width="12.44140625" bestFit="1" customWidth="1"/>
    <col min="8" max="8" width="11.44140625" bestFit="1" customWidth="1"/>
    <col min="9" max="9" width="7.33203125" bestFit="1" customWidth="1"/>
    <col min="10" max="10" width="10.44140625" bestFit="1" customWidth="1"/>
    <col min="11" max="11" width="12.44140625" bestFit="1" customWidth="1"/>
    <col min="12" max="12" width="11.44140625" bestFit="1" customWidth="1"/>
  </cols>
  <sheetData>
    <row r="1" spans="1:12" ht="15" thickBot="1">
      <c r="A1" s="70" t="s">
        <v>291</v>
      </c>
      <c r="B1" s="71" t="s">
        <v>292</v>
      </c>
      <c r="C1" s="71" t="s">
        <v>293</v>
      </c>
      <c r="D1" s="72" t="s">
        <v>294</v>
      </c>
      <c r="E1" s="70" t="s">
        <v>291</v>
      </c>
      <c r="F1" s="71" t="s">
        <v>295</v>
      </c>
      <c r="G1" s="71" t="s">
        <v>296</v>
      </c>
      <c r="H1" s="72" t="s">
        <v>297</v>
      </c>
      <c r="I1" s="70" t="s">
        <v>291</v>
      </c>
      <c r="J1" s="71" t="s">
        <v>298</v>
      </c>
      <c r="K1" s="71" t="s">
        <v>299</v>
      </c>
      <c r="L1" s="72" t="s">
        <v>300</v>
      </c>
    </row>
    <row r="2" spans="1:12">
      <c r="A2" s="73" t="s">
        <v>301</v>
      </c>
      <c r="B2" s="74">
        <v>0.98424999999999996</v>
      </c>
      <c r="C2" s="75">
        <v>1.2</v>
      </c>
      <c r="D2" s="76">
        <v>1.27275</v>
      </c>
      <c r="E2" s="73" t="s">
        <v>302</v>
      </c>
      <c r="F2" s="77">
        <v>0.49840000000000001</v>
      </c>
      <c r="G2" s="77">
        <v>0.71930000000000005</v>
      </c>
      <c r="H2" s="78">
        <v>1.0253000000000001</v>
      </c>
      <c r="I2" s="79" t="s">
        <v>303</v>
      </c>
      <c r="J2" s="77">
        <v>0.85692499999999994</v>
      </c>
      <c r="K2" s="77">
        <v>0.45205000000000001</v>
      </c>
      <c r="L2" s="78">
        <v>1.2063999999999999</v>
      </c>
    </row>
    <row r="3" spans="1:12">
      <c r="A3" s="73" t="s">
        <v>304</v>
      </c>
      <c r="B3" s="80">
        <v>1.6022500000000002</v>
      </c>
      <c r="C3" s="77">
        <v>1.0731999999999999</v>
      </c>
      <c r="D3" s="78">
        <v>1.50115</v>
      </c>
      <c r="E3" s="73" t="s">
        <v>305</v>
      </c>
      <c r="F3" s="77">
        <v>1.2304999999999999</v>
      </c>
      <c r="G3" s="77">
        <v>1.2</v>
      </c>
      <c r="H3" s="78">
        <v>1.04545</v>
      </c>
      <c r="I3" s="79" t="s">
        <v>306</v>
      </c>
      <c r="J3" s="77">
        <v>1.2055400000000001</v>
      </c>
      <c r="K3" s="77">
        <v>1.4787600000000001</v>
      </c>
      <c r="L3" s="78">
        <v>0.67123999999999995</v>
      </c>
    </row>
    <row r="4" spans="1:12">
      <c r="A4" s="73" t="s">
        <v>307</v>
      </c>
      <c r="B4" s="80">
        <v>1.1012500000000001</v>
      </c>
      <c r="C4" s="77">
        <v>1.1368</v>
      </c>
      <c r="D4" s="78">
        <v>1.1234</v>
      </c>
      <c r="E4" s="73" t="s">
        <v>308</v>
      </c>
      <c r="F4" s="77">
        <v>1.04145</v>
      </c>
      <c r="G4" s="77">
        <v>1.0202</v>
      </c>
      <c r="H4" s="78">
        <v>1.1367</v>
      </c>
      <c r="I4" s="79" t="s">
        <v>309</v>
      </c>
      <c r="J4" s="77">
        <v>0.95941999999999994</v>
      </c>
      <c r="K4" s="77">
        <v>0.90336000000000005</v>
      </c>
      <c r="L4" s="78">
        <v>0.57926</v>
      </c>
    </row>
    <row r="5" spans="1:12">
      <c r="A5" s="73" t="s">
        <v>310</v>
      </c>
      <c r="B5" s="80">
        <v>0.81540000000000001</v>
      </c>
      <c r="C5" s="77">
        <v>1.2632000000000001</v>
      </c>
      <c r="D5" s="78">
        <v>1.1266499999999999</v>
      </c>
      <c r="E5" s="73" t="s">
        <v>311</v>
      </c>
      <c r="F5" s="77">
        <v>0.89754999999999996</v>
      </c>
      <c r="G5" s="77">
        <v>1.0359</v>
      </c>
      <c r="H5" s="78">
        <v>0.79684999999999995</v>
      </c>
      <c r="I5" s="79" t="s">
        <v>312</v>
      </c>
      <c r="J5" s="77">
        <v>0.80302999999999991</v>
      </c>
      <c r="K5" s="77">
        <v>1.0122</v>
      </c>
      <c r="L5" s="78">
        <v>1.0112999999999999</v>
      </c>
    </row>
    <row r="6" spans="1:12">
      <c r="A6" s="73" t="s">
        <v>313</v>
      </c>
      <c r="B6" s="80">
        <v>1.0832999999999999</v>
      </c>
      <c r="C6" s="77">
        <v>1.3263</v>
      </c>
      <c r="D6" s="78">
        <v>1.2791999999999999</v>
      </c>
      <c r="E6" s="73" t="s">
        <v>314</v>
      </c>
      <c r="F6" s="77">
        <v>0.73250000000000004</v>
      </c>
      <c r="G6" s="77">
        <v>0.91820000000000002</v>
      </c>
      <c r="H6" s="78">
        <v>1.04295</v>
      </c>
      <c r="I6" s="79" t="s">
        <v>315</v>
      </c>
      <c r="J6" s="77">
        <v>1.04243</v>
      </c>
      <c r="K6" s="77">
        <v>1.2035800000000001</v>
      </c>
      <c r="L6" s="78">
        <v>0.85818000000000005</v>
      </c>
    </row>
    <row r="7" spans="1:12">
      <c r="A7" s="73" t="s">
        <v>316</v>
      </c>
      <c r="B7" s="80">
        <v>1.08745</v>
      </c>
      <c r="C7" s="77">
        <v>1.0737000000000001</v>
      </c>
      <c r="D7" s="78">
        <v>1.3409</v>
      </c>
      <c r="E7" s="73" t="s">
        <v>317</v>
      </c>
      <c r="F7" s="77">
        <v>0.91139999999999999</v>
      </c>
      <c r="G7" s="77">
        <v>2</v>
      </c>
      <c r="H7" s="78">
        <v>1.1634</v>
      </c>
      <c r="I7" s="79" t="s">
        <v>318</v>
      </c>
      <c r="J7" s="77">
        <v>0.94714999999999994</v>
      </c>
      <c r="K7" s="77">
        <v>0.92837999999999998</v>
      </c>
      <c r="L7" s="78">
        <v>0.76754000000000011</v>
      </c>
    </row>
    <row r="8" spans="1:12">
      <c r="A8" s="73" t="s">
        <v>319</v>
      </c>
      <c r="B8" s="80">
        <v>1.4275</v>
      </c>
      <c r="C8" s="77">
        <v>1.2608999999999999</v>
      </c>
      <c r="D8" s="78">
        <v>2</v>
      </c>
      <c r="E8" s="73" t="s">
        <v>320</v>
      </c>
      <c r="F8" s="77">
        <v>1.2574000000000001</v>
      </c>
      <c r="G8" s="77">
        <v>1.7423</v>
      </c>
      <c r="H8" s="78">
        <v>0.40160000000000001</v>
      </c>
      <c r="I8" s="79" t="s">
        <v>321</v>
      </c>
      <c r="J8" s="77">
        <v>0.9565300000000001</v>
      </c>
      <c r="K8" s="77">
        <v>0.68794</v>
      </c>
      <c r="L8" s="78">
        <v>1.2399900000000001</v>
      </c>
    </row>
    <row r="9" spans="1:12">
      <c r="A9" s="73" t="s">
        <v>322</v>
      </c>
      <c r="B9" s="80">
        <v>0.79590000000000005</v>
      </c>
      <c r="C9" s="77">
        <v>1.1626000000000001</v>
      </c>
      <c r="D9" s="78">
        <v>0.55679999999999996</v>
      </c>
      <c r="E9" s="73" t="s">
        <v>323</v>
      </c>
      <c r="F9" s="77">
        <v>1.4176500000000001</v>
      </c>
      <c r="G9" s="77">
        <v>1.0526</v>
      </c>
      <c r="H9" s="78">
        <v>1.0136000000000001</v>
      </c>
      <c r="I9" s="79" t="s">
        <v>324</v>
      </c>
      <c r="J9" s="77">
        <v>0.50534999999999997</v>
      </c>
      <c r="K9" s="77">
        <v>0.88929999999999998</v>
      </c>
      <c r="L9" s="78">
        <v>0.74032500000000001</v>
      </c>
    </row>
    <row r="10" spans="1:12">
      <c r="A10" s="73" t="s">
        <v>325</v>
      </c>
      <c r="B10" s="80">
        <v>1.1764000000000001</v>
      </c>
      <c r="C10" s="77">
        <v>1.8781000000000001</v>
      </c>
      <c r="D10" s="78">
        <v>1.6139999999999999</v>
      </c>
      <c r="E10" s="73" t="s">
        <v>326</v>
      </c>
      <c r="F10" s="77">
        <v>0.40460000000000002</v>
      </c>
      <c r="G10" s="77">
        <v>1.5707</v>
      </c>
      <c r="H10" s="78">
        <v>1.1149</v>
      </c>
      <c r="I10" s="79" t="s">
        <v>327</v>
      </c>
      <c r="J10" s="77">
        <v>0.84055999999999997</v>
      </c>
      <c r="K10" s="77">
        <v>1.0548599999999999</v>
      </c>
      <c r="L10" s="78">
        <v>1.07653</v>
      </c>
    </row>
    <row r="11" spans="1:12">
      <c r="A11" s="73" t="s">
        <v>328</v>
      </c>
      <c r="B11" s="80">
        <v>1.2722500000000001</v>
      </c>
      <c r="C11" s="77">
        <v>0.98370000000000002</v>
      </c>
      <c r="D11" s="78">
        <v>1.6564000000000001</v>
      </c>
      <c r="E11" s="73" t="s">
        <v>329</v>
      </c>
      <c r="F11" s="77">
        <v>1.2673000000000001</v>
      </c>
      <c r="G11" s="77">
        <v>0.76559999999999995</v>
      </c>
      <c r="H11" s="78">
        <v>1.0165</v>
      </c>
      <c r="I11" s="79" t="s">
        <v>330</v>
      </c>
      <c r="J11" s="77">
        <v>0.61143999999999998</v>
      </c>
      <c r="K11" s="77">
        <v>0.14666000000000001</v>
      </c>
      <c r="L11" s="78">
        <v>0.51488999999999996</v>
      </c>
    </row>
    <row r="12" spans="1:12">
      <c r="A12" s="73" t="s">
        <v>331</v>
      </c>
      <c r="B12" s="80">
        <v>1.1577500000000001</v>
      </c>
      <c r="C12" s="77">
        <v>1.0731999999999999</v>
      </c>
      <c r="D12" s="78">
        <v>0.51290000000000002</v>
      </c>
      <c r="E12" s="73" t="s">
        <v>332</v>
      </c>
      <c r="F12" s="77">
        <v>1.4626000000000001</v>
      </c>
      <c r="G12" s="77">
        <v>1.4135</v>
      </c>
      <c r="H12" s="78">
        <v>1.0443</v>
      </c>
      <c r="I12" s="79" t="s">
        <v>333</v>
      </c>
      <c r="J12" s="77">
        <v>1.2815099999999999</v>
      </c>
      <c r="K12" s="77">
        <v>1.2063200000000001</v>
      </c>
      <c r="L12" s="78">
        <v>0.85333999999999999</v>
      </c>
    </row>
    <row r="13" spans="1:12">
      <c r="A13" s="73" t="s">
        <v>334</v>
      </c>
      <c r="B13" s="80">
        <v>1.2456</v>
      </c>
      <c r="C13" s="77">
        <v>1.5203</v>
      </c>
      <c r="D13" s="78">
        <v>1.49705</v>
      </c>
      <c r="E13" s="73" t="s">
        <v>335</v>
      </c>
      <c r="F13" s="77">
        <v>0.53944999999999999</v>
      </c>
      <c r="G13" s="77">
        <v>1.4584999999999999</v>
      </c>
      <c r="H13" s="78">
        <v>0.92464999999999997</v>
      </c>
      <c r="I13" s="79" t="s">
        <v>336</v>
      </c>
      <c r="J13" s="77">
        <v>1.37527</v>
      </c>
      <c r="K13" s="77">
        <v>1.19268</v>
      </c>
      <c r="L13" s="78">
        <v>1.3533900000000001</v>
      </c>
    </row>
    <row r="14" spans="1:12">
      <c r="A14" s="73" t="s">
        <v>337</v>
      </c>
      <c r="B14" s="80">
        <v>0.90490000000000004</v>
      </c>
      <c r="C14" s="77">
        <v>0.89429999999999998</v>
      </c>
      <c r="D14" s="78">
        <v>1.0982500000000002</v>
      </c>
      <c r="E14" s="73" t="s">
        <v>338</v>
      </c>
      <c r="F14" s="77">
        <v>1.58995</v>
      </c>
      <c r="G14" s="77">
        <v>0.7681</v>
      </c>
      <c r="H14" s="78">
        <v>1.29515</v>
      </c>
      <c r="I14" s="79" t="s">
        <v>339</v>
      </c>
      <c r="J14" s="77">
        <v>1.35443</v>
      </c>
      <c r="K14" s="77">
        <v>1.2485200000000001</v>
      </c>
      <c r="L14" s="78">
        <v>1.0405</v>
      </c>
    </row>
    <row r="15" spans="1:12">
      <c r="A15" s="73" t="s">
        <v>340</v>
      </c>
      <c r="B15" s="80">
        <v>1.0007000000000001</v>
      </c>
      <c r="C15" s="77">
        <v>0.71540000000000004</v>
      </c>
      <c r="D15" s="78">
        <v>0.79264999999999997</v>
      </c>
      <c r="E15" s="73" t="s">
        <v>341</v>
      </c>
      <c r="F15" s="77">
        <v>1.4127000000000001</v>
      </c>
      <c r="G15" s="77">
        <v>1.4135</v>
      </c>
      <c r="H15" s="78">
        <v>1.0478499999999999</v>
      </c>
      <c r="I15" s="79" t="s">
        <v>342</v>
      </c>
      <c r="J15" s="77">
        <v>0.87420999999999993</v>
      </c>
      <c r="K15" s="77">
        <v>1.19242</v>
      </c>
      <c r="L15" s="78">
        <v>1.1880199999999999</v>
      </c>
    </row>
    <row r="16" spans="1:12">
      <c r="A16" s="73" t="s">
        <v>343</v>
      </c>
      <c r="B16" s="80">
        <v>0.41510000000000002</v>
      </c>
      <c r="C16" s="77">
        <v>1.5203</v>
      </c>
      <c r="D16" s="78">
        <v>1.69265</v>
      </c>
      <c r="E16" s="73" t="s">
        <v>344</v>
      </c>
      <c r="F16" s="77">
        <v>1.4822500000000001</v>
      </c>
      <c r="G16" s="77">
        <v>1.5098</v>
      </c>
      <c r="H16" s="78">
        <v>1.5013000000000001</v>
      </c>
      <c r="I16" s="79" t="s">
        <v>345</v>
      </c>
      <c r="J16" s="77">
        <v>1.0450599999999999</v>
      </c>
      <c r="K16" s="77">
        <v>1.05742</v>
      </c>
      <c r="L16" s="78">
        <v>0.84627000000000008</v>
      </c>
    </row>
    <row r="17" spans="1:12">
      <c r="A17" s="73" t="s">
        <v>346</v>
      </c>
      <c r="B17" s="80">
        <v>1.0687</v>
      </c>
      <c r="C17" s="77">
        <v>1.4412</v>
      </c>
      <c r="D17" s="78">
        <v>1.2986499999999999</v>
      </c>
      <c r="E17" s="73" t="s">
        <v>347</v>
      </c>
      <c r="F17" s="77">
        <v>0.67749999999999999</v>
      </c>
      <c r="G17" s="77">
        <v>1.0556000000000001</v>
      </c>
      <c r="H17" s="78">
        <v>1.05135</v>
      </c>
      <c r="I17" s="79" t="s">
        <v>348</v>
      </c>
      <c r="J17" s="77">
        <v>0.85221999999999998</v>
      </c>
      <c r="K17" s="77">
        <v>1.2039200000000001</v>
      </c>
      <c r="L17" s="78">
        <v>1.08684</v>
      </c>
    </row>
    <row r="18" spans="1:12">
      <c r="A18" s="73" t="s">
        <v>349</v>
      </c>
      <c r="B18" s="80">
        <v>1.4316</v>
      </c>
      <c r="C18" s="77">
        <v>1.2353000000000001</v>
      </c>
      <c r="D18" s="78">
        <v>1.2517499999999999</v>
      </c>
      <c r="E18" s="73" t="s">
        <v>350</v>
      </c>
      <c r="F18" s="77">
        <v>1.17235</v>
      </c>
      <c r="G18" s="77">
        <v>0.92610000000000003</v>
      </c>
      <c r="H18" s="78">
        <v>1.0366</v>
      </c>
      <c r="I18" s="79" t="s">
        <v>351</v>
      </c>
      <c r="J18" s="77">
        <v>0.99385999999999997</v>
      </c>
      <c r="K18" s="77">
        <v>1.1630799999999999</v>
      </c>
      <c r="L18" s="78">
        <v>1.1997899999999999</v>
      </c>
    </row>
    <row r="19" spans="1:12">
      <c r="A19" s="73" t="s">
        <v>352</v>
      </c>
      <c r="B19" s="80">
        <v>0.91755000000000009</v>
      </c>
      <c r="C19" s="77">
        <v>1.4412</v>
      </c>
      <c r="D19" s="78">
        <v>0.84430000000000005</v>
      </c>
      <c r="E19" s="73" t="s">
        <v>353</v>
      </c>
      <c r="F19" s="77">
        <v>1.2215499999999999</v>
      </c>
      <c r="G19" s="77">
        <v>1.0387999999999999</v>
      </c>
      <c r="H19" s="78">
        <v>0.51775000000000004</v>
      </c>
      <c r="I19" s="79" t="s">
        <v>354</v>
      </c>
      <c r="J19" s="77">
        <v>0.84445999999999999</v>
      </c>
      <c r="K19" s="77">
        <v>1.09178</v>
      </c>
      <c r="L19" s="78">
        <v>0.25086999999999998</v>
      </c>
    </row>
    <row r="20" spans="1:12">
      <c r="A20" s="73" t="s">
        <v>355</v>
      </c>
      <c r="B20" s="80">
        <v>1.2497</v>
      </c>
      <c r="C20" s="77">
        <v>0.96079999999999999</v>
      </c>
      <c r="D20" s="78">
        <v>1.1468500000000001</v>
      </c>
      <c r="E20" s="73" t="s">
        <v>356</v>
      </c>
      <c r="F20" s="77">
        <v>1.4914499999999999</v>
      </c>
      <c r="G20" s="77">
        <v>0.92230000000000001</v>
      </c>
      <c r="H20" s="78">
        <v>0.95250000000000001</v>
      </c>
      <c r="I20" s="79" t="s">
        <v>357</v>
      </c>
      <c r="J20" s="77">
        <v>0.65310999999999997</v>
      </c>
      <c r="K20" s="77">
        <v>1.0388999999999999</v>
      </c>
      <c r="L20" s="78">
        <v>1.0163599999999999</v>
      </c>
    </row>
    <row r="21" spans="1:12">
      <c r="A21" s="73" t="s">
        <v>358</v>
      </c>
      <c r="B21" s="80">
        <v>1.1527000000000001</v>
      </c>
      <c r="C21" s="77">
        <v>1.0880000000000001</v>
      </c>
      <c r="D21" s="78">
        <v>1.0734999999999999</v>
      </c>
      <c r="E21" s="73" t="s">
        <v>359</v>
      </c>
      <c r="F21" s="77">
        <v>0.56384999999999996</v>
      </c>
      <c r="G21" s="77">
        <v>0.93489999999999995</v>
      </c>
      <c r="H21" s="78">
        <v>0.58245000000000002</v>
      </c>
      <c r="I21" s="79" t="s">
        <v>360</v>
      </c>
      <c r="J21" s="77">
        <v>0.97162999999999999</v>
      </c>
      <c r="K21" s="77">
        <v>1.19916</v>
      </c>
      <c r="L21" s="78">
        <v>1.1257299999999999</v>
      </c>
    </row>
    <row r="22" spans="1:12">
      <c r="A22" s="73" t="s">
        <v>361</v>
      </c>
      <c r="B22" s="80">
        <v>0.64829999999999999</v>
      </c>
      <c r="C22" s="77">
        <v>0.90669999999999995</v>
      </c>
      <c r="D22" s="78">
        <v>1.0645499999999999</v>
      </c>
      <c r="E22" s="73" t="s">
        <v>362</v>
      </c>
      <c r="F22" s="77">
        <v>1.1167499999999999</v>
      </c>
      <c r="G22" s="77">
        <v>1.9424999999999999</v>
      </c>
      <c r="H22" s="78">
        <v>1.0338499999999999</v>
      </c>
      <c r="I22" s="79" t="s">
        <v>363</v>
      </c>
      <c r="J22" s="77">
        <v>0.99225000000000008</v>
      </c>
      <c r="K22" s="77">
        <v>1.1066199999999999</v>
      </c>
      <c r="L22" s="78">
        <v>1.2785099999999998</v>
      </c>
    </row>
    <row r="23" spans="1:12">
      <c r="A23" s="73" t="s">
        <v>364</v>
      </c>
      <c r="B23" s="80">
        <v>1.33135</v>
      </c>
      <c r="C23" s="77">
        <v>1.1787000000000001</v>
      </c>
      <c r="D23" s="78">
        <v>1.1658999999999999</v>
      </c>
      <c r="E23" s="73" t="s">
        <v>365</v>
      </c>
      <c r="F23" s="77">
        <v>1.0083</v>
      </c>
      <c r="G23" s="77">
        <v>0.93489999999999995</v>
      </c>
      <c r="H23" s="78">
        <v>1.1859999999999999</v>
      </c>
      <c r="I23" s="79" t="s">
        <v>366</v>
      </c>
      <c r="J23" s="77">
        <v>0.98948000000000003</v>
      </c>
      <c r="K23" s="77">
        <v>0.69584000000000001</v>
      </c>
      <c r="L23" s="78">
        <v>0.90429000000000004</v>
      </c>
    </row>
    <row r="24" spans="1:12">
      <c r="A24" s="73" t="s">
        <v>367</v>
      </c>
      <c r="B24" s="80">
        <v>0.87680000000000002</v>
      </c>
      <c r="C24" s="77">
        <v>1.6319999999999999</v>
      </c>
      <c r="D24" s="78">
        <v>1.4411</v>
      </c>
      <c r="E24" s="73" t="s">
        <v>368</v>
      </c>
      <c r="F24" s="77">
        <v>1.1131</v>
      </c>
      <c r="G24" s="77">
        <v>1.5381</v>
      </c>
      <c r="H24" s="78">
        <v>1.1087500000000001</v>
      </c>
      <c r="I24" s="79" t="s">
        <v>369</v>
      </c>
      <c r="J24" s="77">
        <v>0.96191999999999989</v>
      </c>
      <c r="K24" s="77">
        <v>0.91142000000000001</v>
      </c>
      <c r="L24" s="78">
        <v>0.78488000000000002</v>
      </c>
    </row>
    <row r="25" spans="1:12">
      <c r="A25" s="73" t="s">
        <v>370</v>
      </c>
      <c r="B25" s="80">
        <v>0.95229999999999992</v>
      </c>
      <c r="C25" s="77">
        <v>1.3298000000000001</v>
      </c>
      <c r="D25" s="78">
        <v>0.87439999999999996</v>
      </c>
      <c r="E25" s="73" t="s">
        <v>371</v>
      </c>
      <c r="F25" s="77">
        <v>0.92149999999999999</v>
      </c>
      <c r="G25" s="77">
        <v>1.3504</v>
      </c>
      <c r="H25" s="78">
        <v>0.6472</v>
      </c>
      <c r="I25" s="79" t="s">
        <v>372</v>
      </c>
      <c r="J25" s="77">
        <v>1.0475699999999999</v>
      </c>
      <c r="K25" s="77">
        <v>1.1184000000000001</v>
      </c>
      <c r="L25" s="78">
        <v>1.0254099999999999</v>
      </c>
    </row>
    <row r="26" spans="1:12">
      <c r="A26" s="73" t="s">
        <v>373</v>
      </c>
      <c r="B26" s="80">
        <v>0.78015000000000001</v>
      </c>
      <c r="C26" s="77">
        <v>1.1787000000000001</v>
      </c>
      <c r="D26" s="78">
        <v>1.8744000000000001</v>
      </c>
      <c r="E26" s="73" t="s">
        <v>374</v>
      </c>
      <c r="F26" s="77">
        <v>1.548</v>
      </c>
      <c r="G26" s="77">
        <v>1.8676999999999999</v>
      </c>
      <c r="H26" s="78">
        <v>1.42825</v>
      </c>
      <c r="I26" s="79" t="s">
        <v>375</v>
      </c>
      <c r="J26" s="77">
        <v>1.0507299999999999</v>
      </c>
      <c r="K26" s="77">
        <v>0.85116000000000003</v>
      </c>
      <c r="L26" s="78">
        <v>1.03345</v>
      </c>
    </row>
    <row r="27" spans="1:12">
      <c r="A27" s="73" t="s">
        <v>376</v>
      </c>
      <c r="B27" s="80">
        <v>1.6608499999999999</v>
      </c>
      <c r="C27" s="77">
        <v>1.6802999999999999</v>
      </c>
      <c r="D27" s="78">
        <v>1.4014500000000001</v>
      </c>
      <c r="E27" s="73" t="s">
        <v>377</v>
      </c>
      <c r="F27" s="77">
        <v>0.45105000000000001</v>
      </c>
      <c r="G27" s="77">
        <v>1.1634</v>
      </c>
      <c r="H27" s="78">
        <v>0.82840000000000003</v>
      </c>
      <c r="I27" s="79" t="s">
        <v>378</v>
      </c>
      <c r="J27" s="77">
        <v>1.2613699999999999</v>
      </c>
      <c r="K27" s="77">
        <v>1.29416</v>
      </c>
      <c r="L27" s="78">
        <v>1.4792000000000001</v>
      </c>
    </row>
    <row r="28" spans="1:12">
      <c r="A28" s="73" t="s">
        <v>379</v>
      </c>
      <c r="B28" s="80">
        <v>1.3101</v>
      </c>
      <c r="C28" s="77">
        <v>1.1361000000000001</v>
      </c>
      <c r="D28" s="78">
        <v>0.94105000000000005</v>
      </c>
      <c r="E28" s="73" t="s">
        <v>380</v>
      </c>
      <c r="F28" s="77">
        <v>1.3298999999999999</v>
      </c>
      <c r="G28" s="77">
        <v>1.5235000000000001</v>
      </c>
      <c r="H28" s="78">
        <v>1.1669</v>
      </c>
      <c r="I28" s="79" t="s">
        <v>381</v>
      </c>
      <c r="J28" s="77">
        <v>0.54405999999999999</v>
      </c>
      <c r="K28" s="77">
        <v>0.90654000000000001</v>
      </c>
      <c r="L28" s="78">
        <v>0.68339000000000005</v>
      </c>
    </row>
    <row r="29" spans="1:12">
      <c r="A29" s="73" t="s">
        <v>382</v>
      </c>
      <c r="B29" s="80">
        <v>1.7913000000000001</v>
      </c>
      <c r="C29" s="77">
        <v>2</v>
      </c>
      <c r="D29" s="78">
        <v>0.99924999999999997</v>
      </c>
      <c r="E29" s="73" t="s">
        <v>383</v>
      </c>
      <c r="F29" s="77">
        <v>0.79879999999999995</v>
      </c>
      <c r="G29" s="77">
        <v>1.2464999999999999</v>
      </c>
      <c r="H29" s="78">
        <v>1.5628500000000001</v>
      </c>
      <c r="I29" s="79" t="s">
        <v>384</v>
      </c>
      <c r="J29" s="77">
        <v>1.3653500000000001</v>
      </c>
      <c r="K29" s="77">
        <v>1.08918</v>
      </c>
      <c r="L29" s="78">
        <v>1.02983</v>
      </c>
    </row>
    <row r="30" spans="1:12">
      <c r="A30" s="73" t="s">
        <v>385</v>
      </c>
      <c r="B30" s="80">
        <v>1.5690500000000001</v>
      </c>
      <c r="C30" s="77">
        <v>2</v>
      </c>
      <c r="D30" s="78">
        <v>1.2112000000000001</v>
      </c>
      <c r="E30" s="73" t="s">
        <v>386</v>
      </c>
      <c r="F30" s="77">
        <v>1.0486</v>
      </c>
      <c r="G30" s="77">
        <v>1.0033000000000001</v>
      </c>
      <c r="H30" s="78">
        <v>0.79654999999999998</v>
      </c>
      <c r="I30" s="79" t="s">
        <v>387</v>
      </c>
      <c r="J30" s="77">
        <v>0.69493000000000005</v>
      </c>
      <c r="K30" s="77">
        <v>0.52134000000000003</v>
      </c>
      <c r="L30" s="78">
        <v>1.0180899999999999</v>
      </c>
    </row>
    <row r="31" spans="1:12">
      <c r="A31" s="73" t="s">
        <v>388</v>
      </c>
      <c r="B31" s="80">
        <v>1.29905</v>
      </c>
      <c r="C31" s="77">
        <v>1.2984</v>
      </c>
      <c r="D31" s="78">
        <v>1.11985</v>
      </c>
      <c r="E31" s="73" t="s">
        <v>389</v>
      </c>
      <c r="F31" s="77">
        <v>1.0095499999999999</v>
      </c>
      <c r="G31" s="77">
        <v>0.79430000000000001</v>
      </c>
      <c r="H31" s="78">
        <v>0.40755000000000002</v>
      </c>
      <c r="I31" s="79" t="s">
        <v>390</v>
      </c>
      <c r="J31" s="77">
        <v>1.1665999999999999</v>
      </c>
      <c r="K31" s="77">
        <v>1.14638</v>
      </c>
      <c r="L31" s="78">
        <v>0.51920000000000011</v>
      </c>
    </row>
    <row r="32" spans="1:12">
      <c r="A32" s="73" t="s">
        <v>391</v>
      </c>
      <c r="B32" s="80">
        <v>1.3532500000000001</v>
      </c>
      <c r="C32" s="77">
        <v>1.3795999999999999</v>
      </c>
      <c r="D32" s="78">
        <v>0.70950000000000002</v>
      </c>
      <c r="E32" s="73" t="s">
        <v>392</v>
      </c>
      <c r="F32" s="77">
        <v>0.54544999999999999</v>
      </c>
      <c r="G32" s="77">
        <v>0.75249999999999995</v>
      </c>
      <c r="H32" s="78">
        <v>0.48394999999999999</v>
      </c>
      <c r="I32" s="79" t="s">
        <v>393</v>
      </c>
      <c r="J32" s="77">
        <v>1.2336100000000001</v>
      </c>
      <c r="K32" s="77">
        <v>1.68272</v>
      </c>
      <c r="L32" s="78">
        <v>0.686025</v>
      </c>
    </row>
    <row r="33" spans="1:12">
      <c r="A33" s="73" t="s">
        <v>394</v>
      </c>
      <c r="B33" s="80">
        <v>0.50509999999999999</v>
      </c>
      <c r="C33" s="77">
        <v>1.5711999999999999</v>
      </c>
      <c r="D33" s="78">
        <v>0.58774999999999999</v>
      </c>
      <c r="E33" s="73" t="s">
        <v>395</v>
      </c>
      <c r="F33" s="77">
        <v>1.5361500000000001</v>
      </c>
      <c r="G33" s="77">
        <v>1.1957</v>
      </c>
      <c r="H33" s="78">
        <v>1.3606</v>
      </c>
      <c r="I33" s="79" t="s">
        <v>396</v>
      </c>
      <c r="J33" s="77">
        <v>1.1864300000000001</v>
      </c>
      <c r="K33" s="77">
        <v>1.1861200000000001</v>
      </c>
      <c r="L33" s="78">
        <v>0.54832000000000003</v>
      </c>
    </row>
    <row r="34" spans="1:12">
      <c r="A34" s="73" t="s">
        <v>397</v>
      </c>
      <c r="B34" s="80">
        <v>1.70295</v>
      </c>
      <c r="C34" s="77">
        <v>1.4058999999999999</v>
      </c>
      <c r="D34" s="78">
        <v>1.2136499999999999</v>
      </c>
      <c r="E34" s="73" t="s">
        <v>398</v>
      </c>
      <c r="F34" s="77">
        <v>1.7193499999999999</v>
      </c>
      <c r="G34" s="77">
        <v>2</v>
      </c>
      <c r="H34" s="78">
        <v>1.3265</v>
      </c>
      <c r="I34" s="79" t="s">
        <v>399</v>
      </c>
      <c r="J34" s="77">
        <v>1.10205</v>
      </c>
      <c r="K34" s="77">
        <v>0.36503999999999998</v>
      </c>
      <c r="L34" s="78">
        <v>1.2498499999999999</v>
      </c>
    </row>
    <row r="35" spans="1:12">
      <c r="A35" s="73" t="s">
        <v>400</v>
      </c>
      <c r="B35" s="80">
        <v>0.37885000000000002</v>
      </c>
      <c r="C35" s="77">
        <v>0.99239999999999995</v>
      </c>
      <c r="D35" s="78">
        <v>0.75</v>
      </c>
      <c r="E35" s="73" t="s">
        <v>401</v>
      </c>
      <c r="F35" s="77">
        <v>1.3742999999999999</v>
      </c>
      <c r="G35" s="77">
        <v>1.7854000000000001</v>
      </c>
      <c r="H35" s="78">
        <v>0.56015000000000004</v>
      </c>
      <c r="I35" s="79" t="s">
        <v>402</v>
      </c>
      <c r="J35" s="77">
        <v>0.89190999999999998</v>
      </c>
      <c r="K35" s="77">
        <v>0.85043999999999997</v>
      </c>
      <c r="L35" s="78">
        <v>0.71208000000000005</v>
      </c>
    </row>
    <row r="36" spans="1:12">
      <c r="A36" s="73" t="s">
        <v>403</v>
      </c>
      <c r="B36" s="80">
        <v>1.1031499999999999</v>
      </c>
      <c r="C36" s="77">
        <v>0.81699999999999995</v>
      </c>
      <c r="D36" s="78">
        <v>1.2086999999999999</v>
      </c>
      <c r="E36" s="73" t="s">
        <v>404</v>
      </c>
      <c r="F36" s="77">
        <v>0.62765000000000004</v>
      </c>
      <c r="G36" s="77">
        <v>1.0549999999999999</v>
      </c>
      <c r="H36" s="78">
        <v>1.3611</v>
      </c>
      <c r="I36" s="79" t="s">
        <v>405</v>
      </c>
      <c r="J36" s="77">
        <v>0.41838999999999998</v>
      </c>
      <c r="K36" s="77">
        <v>0.44602000000000003</v>
      </c>
      <c r="L36" s="78">
        <v>0.73204000000000002</v>
      </c>
    </row>
    <row r="37" spans="1:12">
      <c r="A37" s="73" t="s">
        <v>406</v>
      </c>
      <c r="B37" s="80">
        <v>0.90069999999999995</v>
      </c>
      <c r="C37" s="77">
        <v>1.6782999999999999</v>
      </c>
      <c r="D37" s="78">
        <v>0.89315</v>
      </c>
      <c r="E37" s="73" t="s">
        <v>407</v>
      </c>
      <c r="F37" s="77">
        <v>1.4313500000000001</v>
      </c>
      <c r="G37" s="77">
        <v>0.8115</v>
      </c>
      <c r="H37" s="78">
        <v>0.48544999999999999</v>
      </c>
      <c r="I37" s="79" t="s">
        <v>408</v>
      </c>
      <c r="J37" s="77">
        <v>0.96870999999999996</v>
      </c>
      <c r="K37" s="77">
        <v>1.07152</v>
      </c>
      <c r="L37" s="78">
        <v>0.52899000000000007</v>
      </c>
    </row>
    <row r="38" spans="1:12">
      <c r="A38" s="73" t="s">
        <v>409</v>
      </c>
      <c r="B38" s="80">
        <v>1.7077</v>
      </c>
      <c r="C38" s="77">
        <v>2</v>
      </c>
      <c r="D38" s="78">
        <v>0.4718</v>
      </c>
      <c r="E38" s="73" t="s">
        <v>410</v>
      </c>
      <c r="F38" s="77">
        <v>1.4175499999999999</v>
      </c>
      <c r="G38" s="77">
        <v>1.4618</v>
      </c>
      <c r="H38" s="78">
        <v>0.45405000000000001</v>
      </c>
      <c r="I38" s="79" t="s">
        <v>411</v>
      </c>
      <c r="J38" s="77">
        <v>1.21407</v>
      </c>
      <c r="K38" s="77">
        <v>1.07372</v>
      </c>
      <c r="L38" s="78">
        <v>0.68049999999999999</v>
      </c>
    </row>
    <row r="39" spans="1:12">
      <c r="A39" s="73" t="s">
        <v>412</v>
      </c>
      <c r="B39" s="80">
        <v>1.5565500000000001</v>
      </c>
      <c r="C39" s="77">
        <v>1.2113</v>
      </c>
      <c r="D39" s="78">
        <v>0.61124999999999996</v>
      </c>
      <c r="E39" s="73" t="s">
        <v>413</v>
      </c>
      <c r="F39" s="77">
        <v>2</v>
      </c>
      <c r="G39" s="77">
        <v>1.0949</v>
      </c>
      <c r="H39" s="78">
        <v>1.60585</v>
      </c>
      <c r="I39" s="79" t="s">
        <v>414</v>
      </c>
      <c r="J39" s="77">
        <v>1.1896599999999999</v>
      </c>
      <c r="K39" s="77">
        <v>1.4887600000000001</v>
      </c>
      <c r="L39" s="78">
        <v>1.2093700000000001</v>
      </c>
    </row>
    <row r="40" spans="1:12">
      <c r="A40" s="73" t="s">
        <v>415</v>
      </c>
      <c r="B40" s="80">
        <v>1.5609500000000001</v>
      </c>
      <c r="C40" s="77">
        <v>0.95899999999999996</v>
      </c>
      <c r="D40" s="78">
        <v>0.87935000000000008</v>
      </c>
      <c r="E40" s="73" t="s">
        <v>416</v>
      </c>
      <c r="F40" s="77">
        <v>1.2394000000000001</v>
      </c>
      <c r="G40" s="77">
        <v>0.80789999999999995</v>
      </c>
      <c r="H40" s="78">
        <v>0.55025000000000002</v>
      </c>
      <c r="I40" s="79" t="s">
        <v>417</v>
      </c>
      <c r="J40" s="77">
        <v>1.08091</v>
      </c>
      <c r="K40" s="77">
        <v>1.25146</v>
      </c>
      <c r="L40" s="78">
        <v>1.2146299999999999</v>
      </c>
    </row>
    <row r="41" spans="1:12">
      <c r="A41" s="73" t="s">
        <v>418</v>
      </c>
      <c r="B41" s="80">
        <v>1.2004999999999999</v>
      </c>
      <c r="C41" s="77">
        <v>1.0599000000000001</v>
      </c>
      <c r="D41" s="78">
        <v>0.4657</v>
      </c>
      <c r="E41" s="73" t="s">
        <v>419</v>
      </c>
      <c r="F41" s="77">
        <v>1.6013500000000001</v>
      </c>
      <c r="G41" s="77">
        <v>1.9678</v>
      </c>
      <c r="H41" s="78">
        <v>0.77300000000000002</v>
      </c>
      <c r="I41" s="79" t="s">
        <v>420</v>
      </c>
      <c r="J41" s="77">
        <v>1.131</v>
      </c>
      <c r="K41" s="77">
        <v>0.83487999999999996</v>
      </c>
      <c r="L41" s="78">
        <v>1.0441400000000001</v>
      </c>
    </row>
    <row r="42" spans="1:12">
      <c r="A42" s="73" t="s">
        <v>421</v>
      </c>
      <c r="B42" s="80">
        <v>1.0629499999999998</v>
      </c>
      <c r="C42" s="77">
        <v>0.85799999999999998</v>
      </c>
      <c r="D42" s="78">
        <v>1.3168000000000002</v>
      </c>
      <c r="E42" s="73" t="s">
        <v>422</v>
      </c>
      <c r="F42" s="77">
        <v>1.5444499999999999</v>
      </c>
      <c r="G42" s="77">
        <v>1.7054</v>
      </c>
      <c r="H42" s="78">
        <v>1.2086000000000001</v>
      </c>
      <c r="I42" s="79" t="s">
        <v>423</v>
      </c>
      <c r="J42" s="77">
        <v>1.2207300000000001</v>
      </c>
      <c r="K42" s="77">
        <v>1.4500200000000001</v>
      </c>
      <c r="L42" s="78">
        <v>1.03288</v>
      </c>
    </row>
    <row r="43" spans="1:12">
      <c r="A43" s="73" t="s">
        <v>424</v>
      </c>
      <c r="B43" s="80">
        <v>1.0871499999999998</v>
      </c>
      <c r="C43" s="77">
        <v>1.1104000000000001</v>
      </c>
      <c r="D43" s="78">
        <v>0.43745000000000001</v>
      </c>
      <c r="E43" s="73" t="s">
        <v>425</v>
      </c>
      <c r="F43" s="77">
        <v>1.6113</v>
      </c>
      <c r="G43" s="77">
        <v>1.2371000000000001</v>
      </c>
      <c r="H43" s="78">
        <v>1.3982999999999999</v>
      </c>
      <c r="I43" s="79" t="s">
        <v>426</v>
      </c>
      <c r="J43" s="77">
        <v>1.0285299999999999</v>
      </c>
      <c r="K43" s="77">
        <v>1.16944</v>
      </c>
      <c r="L43" s="78">
        <v>0.92654000000000003</v>
      </c>
    </row>
    <row r="44" spans="1:12">
      <c r="A44" s="73" t="s">
        <v>427</v>
      </c>
      <c r="B44" s="80">
        <v>0.96084999999999998</v>
      </c>
      <c r="C44" s="77">
        <v>1.0599000000000001</v>
      </c>
      <c r="D44" s="78">
        <v>0.81939999999999991</v>
      </c>
      <c r="E44" s="73" t="s">
        <v>428</v>
      </c>
      <c r="F44" s="77">
        <v>0.51270000000000004</v>
      </c>
      <c r="G44" s="77">
        <v>0.96779999999999999</v>
      </c>
      <c r="H44" s="78">
        <v>0.52105000000000001</v>
      </c>
      <c r="I44" s="79" t="s">
        <v>429</v>
      </c>
      <c r="J44" s="77">
        <v>1.3262100000000001</v>
      </c>
      <c r="K44" s="77">
        <v>0.85289999999999999</v>
      </c>
      <c r="L44" s="78">
        <v>0.40594000000000002</v>
      </c>
    </row>
    <row r="45" spans="1:12">
      <c r="A45" s="73" t="s">
        <v>430</v>
      </c>
      <c r="B45" s="80">
        <v>1.5141</v>
      </c>
      <c r="C45" s="77">
        <v>0.94630000000000003</v>
      </c>
      <c r="D45" s="78">
        <v>0.52105000000000001</v>
      </c>
      <c r="E45" s="73" t="s">
        <v>431</v>
      </c>
      <c r="F45" s="77">
        <v>1.0254000000000001</v>
      </c>
      <c r="G45" s="77">
        <v>1.1828000000000001</v>
      </c>
      <c r="H45" s="78">
        <v>0.59194999999999998</v>
      </c>
      <c r="I45" s="79" t="s">
        <v>432</v>
      </c>
      <c r="J45" s="77">
        <v>1.23295</v>
      </c>
      <c r="K45" s="77">
        <v>1.2071000000000001</v>
      </c>
      <c r="L45" s="78">
        <v>1.2128800000000002</v>
      </c>
    </row>
    <row r="46" spans="1:12">
      <c r="A46" s="73" t="s">
        <v>433</v>
      </c>
      <c r="B46" s="80">
        <v>1.23475</v>
      </c>
      <c r="C46" s="77">
        <v>0.86029999999999995</v>
      </c>
      <c r="D46" s="78">
        <v>1.0647500000000001</v>
      </c>
      <c r="E46" s="73" t="s">
        <v>434</v>
      </c>
      <c r="F46" s="77">
        <v>1.41015</v>
      </c>
      <c r="G46" s="77">
        <v>1.1828000000000001</v>
      </c>
      <c r="H46" s="78">
        <v>0.8105</v>
      </c>
      <c r="I46" s="79" t="s">
        <v>435</v>
      </c>
      <c r="J46" s="77">
        <v>0.96050999999999997</v>
      </c>
      <c r="K46" s="77">
        <v>1.2882800000000001</v>
      </c>
      <c r="L46" s="78">
        <v>1.27112</v>
      </c>
    </row>
    <row r="47" spans="1:12">
      <c r="A47" s="73" t="s">
        <v>436</v>
      </c>
      <c r="B47" s="80">
        <v>1.4237000000000002</v>
      </c>
      <c r="C47" s="77">
        <v>1.4103000000000001</v>
      </c>
      <c r="D47" s="78">
        <v>0.44169999999999998</v>
      </c>
      <c r="E47" s="73" t="s">
        <v>437</v>
      </c>
      <c r="F47" s="77">
        <v>0.56394999999999995</v>
      </c>
      <c r="G47" s="77">
        <v>0.75270000000000004</v>
      </c>
      <c r="H47" s="78">
        <v>0.99719999999999998</v>
      </c>
      <c r="I47" s="79" t="s">
        <v>438</v>
      </c>
      <c r="J47" s="77">
        <v>0.84996999999999989</v>
      </c>
      <c r="K47" s="77">
        <v>0.66830000000000001</v>
      </c>
      <c r="L47" s="78">
        <v>1.0985100000000001</v>
      </c>
    </row>
    <row r="48" spans="1:12">
      <c r="A48" s="73" t="s">
        <v>439</v>
      </c>
      <c r="B48" s="80">
        <v>1.0142</v>
      </c>
      <c r="C48" s="77">
        <v>0.82909999999999995</v>
      </c>
      <c r="D48" s="78">
        <v>1.25715</v>
      </c>
      <c r="E48" s="73" t="s">
        <v>440</v>
      </c>
      <c r="F48" s="77">
        <v>1.5782500000000002</v>
      </c>
      <c r="G48" s="77">
        <v>0.96779999999999999</v>
      </c>
      <c r="H48" s="78">
        <v>0.44400000000000001</v>
      </c>
      <c r="I48" s="79" t="s">
        <v>441</v>
      </c>
      <c r="J48" s="77">
        <v>1.57389</v>
      </c>
      <c r="K48" s="77">
        <v>1.18624</v>
      </c>
      <c r="L48" s="78">
        <v>1.62242</v>
      </c>
    </row>
    <row r="49" spans="1:12">
      <c r="A49" s="73" t="s">
        <v>442</v>
      </c>
      <c r="B49" s="80">
        <v>1.0730999999999999</v>
      </c>
      <c r="C49" s="77">
        <v>1.073</v>
      </c>
      <c r="D49" s="78">
        <v>1.05715</v>
      </c>
      <c r="E49" s="73" t="s">
        <v>443</v>
      </c>
      <c r="F49" s="77">
        <v>0.83784999999999998</v>
      </c>
      <c r="G49" s="77">
        <v>0.88060000000000005</v>
      </c>
      <c r="H49" s="78">
        <v>1.0092000000000001</v>
      </c>
      <c r="I49" s="79" t="s">
        <v>444</v>
      </c>
      <c r="J49" s="77">
        <v>1.05755</v>
      </c>
      <c r="K49" s="77">
        <v>1.13304</v>
      </c>
      <c r="L49" s="78">
        <v>1.2787600000000001</v>
      </c>
    </row>
    <row r="50" spans="1:12">
      <c r="A50" s="73" t="s">
        <v>445</v>
      </c>
      <c r="B50" s="80">
        <v>1.3340000000000001</v>
      </c>
      <c r="C50" s="77">
        <v>0.78039999999999998</v>
      </c>
      <c r="D50" s="78">
        <v>1.1000000000000001</v>
      </c>
      <c r="E50" s="73" t="s">
        <v>446</v>
      </c>
      <c r="F50" s="77">
        <v>0.94334999999999991</v>
      </c>
      <c r="G50" s="77">
        <v>1.1991000000000001</v>
      </c>
      <c r="H50" s="78">
        <v>0.62855000000000005</v>
      </c>
      <c r="I50" s="79" t="s">
        <v>447</v>
      </c>
      <c r="J50" s="77">
        <v>0.85257000000000005</v>
      </c>
      <c r="K50" s="77">
        <v>1.26878</v>
      </c>
      <c r="L50" s="78">
        <v>0.52244000000000002</v>
      </c>
    </row>
    <row r="51" spans="1:12">
      <c r="A51" s="73" t="s">
        <v>448</v>
      </c>
      <c r="B51" s="80">
        <v>1.32555</v>
      </c>
      <c r="C51" s="77">
        <v>0.98429999999999995</v>
      </c>
      <c r="D51" s="78">
        <v>1.08555</v>
      </c>
      <c r="E51" s="73" t="s">
        <v>449</v>
      </c>
      <c r="F51" s="77">
        <v>1.45055</v>
      </c>
      <c r="G51" s="77">
        <v>0.97409999999999997</v>
      </c>
      <c r="H51" s="78">
        <v>1.52105</v>
      </c>
      <c r="I51" s="79" t="s">
        <v>450</v>
      </c>
      <c r="J51" s="77">
        <v>0.99404999999999999</v>
      </c>
      <c r="K51" s="77">
        <v>0.80844000000000005</v>
      </c>
      <c r="L51" s="78">
        <v>1.01213</v>
      </c>
    </row>
    <row r="52" spans="1:12">
      <c r="A52" s="73" t="s">
        <v>451</v>
      </c>
      <c r="B52" s="80">
        <v>1.0679000000000001</v>
      </c>
      <c r="C52" s="77">
        <v>0.86250000000000004</v>
      </c>
      <c r="D52" s="78">
        <v>1.27885</v>
      </c>
      <c r="E52" s="73" t="s">
        <v>452</v>
      </c>
      <c r="F52" s="77">
        <v>1.62805</v>
      </c>
      <c r="G52" s="77">
        <v>1.3978999999999999</v>
      </c>
      <c r="H52" s="78">
        <v>1.3929</v>
      </c>
      <c r="I52" s="79" t="s">
        <v>453</v>
      </c>
      <c r="J52" s="77">
        <v>1.02688</v>
      </c>
      <c r="K52" s="77">
        <v>0.60229999999999995</v>
      </c>
      <c r="L52" s="78">
        <v>0.89476</v>
      </c>
    </row>
    <row r="53" spans="1:12">
      <c r="A53" s="73" t="s">
        <v>454</v>
      </c>
      <c r="B53" s="80">
        <v>1.6243000000000001</v>
      </c>
      <c r="C53" s="77">
        <v>0.90229999999999999</v>
      </c>
      <c r="D53" s="78">
        <v>1.2719499999999999</v>
      </c>
      <c r="E53" s="73" t="s">
        <v>455</v>
      </c>
      <c r="F53" s="77">
        <v>0.49890000000000001</v>
      </c>
      <c r="G53" s="77">
        <v>1.3978999999999999</v>
      </c>
      <c r="H53" s="78">
        <v>0.73995</v>
      </c>
      <c r="I53" s="79" t="s">
        <v>456</v>
      </c>
      <c r="J53" s="77">
        <v>1.24834</v>
      </c>
      <c r="K53" s="77">
        <v>1.43526</v>
      </c>
      <c r="L53" s="78">
        <v>1.4155199999999999</v>
      </c>
    </row>
    <row r="54" spans="1:12">
      <c r="A54" s="73" t="s">
        <v>457</v>
      </c>
      <c r="B54" s="80">
        <v>1.0095000000000001</v>
      </c>
      <c r="C54" s="77">
        <v>1.2030000000000001</v>
      </c>
      <c r="D54" s="78">
        <v>1.2721499999999999</v>
      </c>
      <c r="E54" s="73" t="s">
        <v>458</v>
      </c>
      <c r="F54" s="77">
        <v>1.5903499999999999</v>
      </c>
      <c r="G54" s="77">
        <v>1.1282000000000001</v>
      </c>
      <c r="H54" s="78">
        <v>0.61834999999999996</v>
      </c>
      <c r="I54" s="79" t="s">
        <v>459</v>
      </c>
      <c r="J54" s="77">
        <v>0.95813000000000004</v>
      </c>
      <c r="K54" s="77">
        <v>1.18648</v>
      </c>
      <c r="L54" s="78">
        <v>1.17814</v>
      </c>
    </row>
    <row r="55" spans="1:12">
      <c r="A55" s="73" t="s">
        <v>460</v>
      </c>
      <c r="B55" s="80">
        <v>1.4921500000000001</v>
      </c>
      <c r="C55" s="77">
        <v>0.97740000000000005</v>
      </c>
      <c r="D55" s="78">
        <v>1.1657999999999999</v>
      </c>
      <c r="E55" s="73" t="s">
        <v>461</v>
      </c>
      <c r="F55" s="77">
        <v>1.6493500000000001</v>
      </c>
      <c r="G55" s="77">
        <v>2</v>
      </c>
      <c r="H55" s="78">
        <v>1.34585</v>
      </c>
      <c r="I55" s="79" t="s">
        <v>462</v>
      </c>
      <c r="J55" s="77">
        <v>0.22797500000000001</v>
      </c>
      <c r="K55" s="77">
        <v>0.36364999999999997</v>
      </c>
      <c r="L55" s="78">
        <v>0.18302499999999999</v>
      </c>
    </row>
    <row r="56" spans="1:12">
      <c r="A56" s="73" t="s">
        <v>463</v>
      </c>
      <c r="B56" s="80">
        <v>1.35555</v>
      </c>
      <c r="C56" s="77">
        <v>1.2030000000000001</v>
      </c>
      <c r="D56" s="78">
        <v>1.3249</v>
      </c>
      <c r="E56" s="73" t="s">
        <v>464</v>
      </c>
      <c r="F56" s="77">
        <v>1.4824999999999999</v>
      </c>
      <c r="G56" s="77">
        <v>0.84619999999999995</v>
      </c>
      <c r="H56" s="78">
        <v>0.4173</v>
      </c>
      <c r="I56" s="79" t="s">
        <v>465</v>
      </c>
      <c r="J56" s="77">
        <v>1.27644</v>
      </c>
      <c r="K56" s="77">
        <v>1.1272800000000001</v>
      </c>
      <c r="L56" s="78">
        <v>0.89622999999999997</v>
      </c>
    </row>
    <row r="57" spans="1:12">
      <c r="A57" s="73" t="s">
        <v>466</v>
      </c>
      <c r="B57" s="80">
        <v>1.2174499999999999</v>
      </c>
      <c r="C57" s="77">
        <v>1.0526</v>
      </c>
      <c r="D57" s="78">
        <v>1.4833000000000001</v>
      </c>
      <c r="E57" s="73" t="s">
        <v>467</v>
      </c>
      <c r="F57" s="77">
        <v>0.85224999999999995</v>
      </c>
      <c r="G57" s="77">
        <v>0.98719999999999997</v>
      </c>
      <c r="H57" s="78">
        <v>2</v>
      </c>
      <c r="I57" s="79" t="s">
        <v>468</v>
      </c>
      <c r="J57" s="77">
        <v>1.2065600000000001</v>
      </c>
      <c r="K57" s="77">
        <v>1.22746</v>
      </c>
      <c r="L57" s="78">
        <v>1.0349599999999999</v>
      </c>
    </row>
    <row r="58" spans="1:12">
      <c r="A58" s="73" t="s">
        <v>469</v>
      </c>
      <c r="B58" s="80">
        <v>1.6040000000000001</v>
      </c>
      <c r="C58" s="77">
        <v>0.82709999999999995</v>
      </c>
      <c r="D58" s="78">
        <v>1.16655</v>
      </c>
      <c r="E58" s="73" t="s">
        <v>470</v>
      </c>
      <c r="F58" s="77">
        <v>1.42615</v>
      </c>
      <c r="G58" s="77">
        <v>2</v>
      </c>
      <c r="H58" s="78">
        <v>1.17475</v>
      </c>
      <c r="I58" s="79" t="s">
        <v>471</v>
      </c>
      <c r="J58" s="77">
        <v>1.2302200000000001</v>
      </c>
      <c r="K58" s="77">
        <v>1.32118</v>
      </c>
      <c r="L58" s="78">
        <v>1.2612399999999999</v>
      </c>
    </row>
    <row r="59" spans="1:12">
      <c r="A59" s="73" t="s">
        <v>472</v>
      </c>
      <c r="B59" s="80">
        <v>1.27105</v>
      </c>
      <c r="C59" s="77">
        <v>1.2030000000000001</v>
      </c>
      <c r="D59" s="78">
        <v>1.0596000000000001</v>
      </c>
      <c r="E59" s="73" t="s">
        <v>473</v>
      </c>
      <c r="F59" s="77">
        <v>0.9375</v>
      </c>
      <c r="G59" s="77">
        <v>1.4103000000000001</v>
      </c>
      <c r="H59" s="78">
        <v>0.34775</v>
      </c>
      <c r="I59" s="79" t="s">
        <v>474</v>
      </c>
      <c r="J59" s="77">
        <v>1.1001099999999999</v>
      </c>
      <c r="K59" s="77">
        <v>1.2605</v>
      </c>
      <c r="L59" s="78">
        <v>1.5135399999999999</v>
      </c>
    </row>
    <row r="60" spans="1:12">
      <c r="A60" s="73" t="s">
        <v>475</v>
      </c>
      <c r="B60" s="80">
        <v>1.0962000000000001</v>
      </c>
      <c r="C60" s="77">
        <v>1.1660999999999999</v>
      </c>
      <c r="D60" s="78">
        <v>0.54715000000000003</v>
      </c>
      <c r="E60" s="73" t="s">
        <v>476</v>
      </c>
      <c r="F60" s="77">
        <v>1.1822999999999999</v>
      </c>
      <c r="G60" s="77">
        <v>1.4835</v>
      </c>
      <c r="H60" s="78">
        <v>1.2264999999999999</v>
      </c>
      <c r="I60" s="79" t="s">
        <v>477</v>
      </c>
      <c r="J60" s="77">
        <v>0.8789499999999999</v>
      </c>
      <c r="K60" s="77">
        <v>0.78395999999999999</v>
      </c>
      <c r="L60" s="78">
        <v>0.89050000000000007</v>
      </c>
    </row>
    <row r="61" spans="1:12">
      <c r="A61" s="73" t="s">
        <v>478</v>
      </c>
      <c r="B61" s="80">
        <v>1.0347999999999999</v>
      </c>
      <c r="C61" s="77">
        <v>1.2576000000000001</v>
      </c>
      <c r="D61" s="78">
        <v>1.1507000000000001</v>
      </c>
      <c r="E61" s="73" t="s">
        <v>479</v>
      </c>
      <c r="F61" s="77">
        <v>0.83465</v>
      </c>
      <c r="G61" s="77">
        <v>0.92669999999999997</v>
      </c>
      <c r="H61" s="78">
        <v>1.0857000000000001</v>
      </c>
      <c r="I61" s="79" t="s">
        <v>480</v>
      </c>
      <c r="J61" s="77">
        <v>1.10934</v>
      </c>
      <c r="K61" s="77">
        <v>1.3066599999999999</v>
      </c>
      <c r="L61" s="78">
        <v>1.44598</v>
      </c>
    </row>
    <row r="62" spans="1:12">
      <c r="A62" s="73" t="s">
        <v>481</v>
      </c>
      <c r="B62" s="80">
        <v>0.93390000000000006</v>
      </c>
      <c r="C62" s="77">
        <v>1.1671</v>
      </c>
      <c r="D62" s="78">
        <v>1.21865</v>
      </c>
      <c r="E62" s="73" t="s">
        <v>482</v>
      </c>
      <c r="F62" s="77">
        <v>1.0119</v>
      </c>
      <c r="G62" s="77">
        <v>1.3655999999999999</v>
      </c>
      <c r="H62" s="78">
        <v>1.01905</v>
      </c>
      <c r="I62" s="79" t="s">
        <v>483</v>
      </c>
      <c r="J62" s="77">
        <v>1.0730299999999999</v>
      </c>
      <c r="K62" s="77">
        <v>1.0098800000000001</v>
      </c>
      <c r="L62" s="78">
        <v>0.94332000000000005</v>
      </c>
    </row>
    <row r="63" spans="1:12">
      <c r="A63" s="73" t="s">
        <v>484</v>
      </c>
      <c r="B63" s="80">
        <v>1.1382500000000002</v>
      </c>
      <c r="C63" s="77">
        <v>0.93369999999999997</v>
      </c>
      <c r="D63" s="78">
        <v>0.89529999999999998</v>
      </c>
      <c r="E63" s="73" t="s">
        <v>485</v>
      </c>
      <c r="F63" s="77">
        <v>0.42015000000000002</v>
      </c>
      <c r="G63" s="77">
        <v>1.0277000000000001</v>
      </c>
      <c r="H63" s="78">
        <v>0.43335000000000001</v>
      </c>
      <c r="I63" s="79" t="s">
        <v>486</v>
      </c>
      <c r="J63" s="77">
        <v>1.137535</v>
      </c>
      <c r="K63" s="77">
        <v>1.2505200000000001</v>
      </c>
      <c r="L63" s="78">
        <v>0.84321499999999994</v>
      </c>
    </row>
    <row r="64" spans="1:12">
      <c r="A64" s="73" t="s">
        <v>487</v>
      </c>
      <c r="B64" s="80">
        <v>0.87750000000000006</v>
      </c>
      <c r="C64" s="77">
        <v>1.0504</v>
      </c>
      <c r="D64" s="78">
        <v>1.0156499999999999</v>
      </c>
      <c r="E64" s="73" t="s">
        <v>488</v>
      </c>
      <c r="F64" s="77">
        <v>1.3827</v>
      </c>
      <c r="G64" s="77">
        <v>0.71430000000000005</v>
      </c>
      <c r="H64" s="78">
        <v>1.2944</v>
      </c>
      <c r="I64" s="79" t="s">
        <v>489</v>
      </c>
      <c r="J64" s="77">
        <v>1.2917099999999999</v>
      </c>
      <c r="K64" s="77">
        <v>1.3290200000000001</v>
      </c>
      <c r="L64" s="78">
        <v>1.4311</v>
      </c>
    </row>
    <row r="65" spans="1:12">
      <c r="A65" s="73" t="s">
        <v>490</v>
      </c>
      <c r="B65" s="80">
        <v>1.5911</v>
      </c>
      <c r="C65" s="77">
        <v>1.6782999999999999</v>
      </c>
      <c r="D65" s="78">
        <v>1.11805</v>
      </c>
      <c r="E65" s="73" t="s">
        <v>491</v>
      </c>
      <c r="F65" s="77">
        <v>1.6465000000000001</v>
      </c>
      <c r="G65" s="77">
        <v>0.70409999999999995</v>
      </c>
      <c r="H65" s="78">
        <v>0.54944999999999999</v>
      </c>
      <c r="I65" s="79" t="s">
        <v>492</v>
      </c>
      <c r="J65" s="77">
        <v>0.90276000000000001</v>
      </c>
      <c r="K65" s="77">
        <v>1.30376</v>
      </c>
      <c r="L65" s="78">
        <v>1.23478</v>
      </c>
    </row>
    <row r="66" spans="1:12">
      <c r="A66" s="73" t="s">
        <v>493</v>
      </c>
      <c r="B66" s="80">
        <v>1.8050000000000002</v>
      </c>
      <c r="C66" s="77">
        <v>1.9956</v>
      </c>
      <c r="D66" s="78">
        <v>1.6093500000000001</v>
      </c>
      <c r="E66" s="73" t="s">
        <v>494</v>
      </c>
      <c r="F66" s="77">
        <v>0.91034999999999999</v>
      </c>
      <c r="G66" s="77">
        <v>1.0599000000000001</v>
      </c>
      <c r="H66" s="78">
        <v>0.36445</v>
      </c>
      <c r="I66" s="79" t="s">
        <v>495</v>
      </c>
      <c r="J66" s="77">
        <v>1.41991</v>
      </c>
      <c r="K66" s="77">
        <v>0.86582000000000003</v>
      </c>
      <c r="L66" s="78">
        <v>0.78561000000000003</v>
      </c>
    </row>
    <row r="67" spans="1:12">
      <c r="A67" s="73" t="s">
        <v>496</v>
      </c>
      <c r="B67" s="80">
        <v>1</v>
      </c>
      <c r="C67" s="77">
        <v>0.77610000000000001</v>
      </c>
      <c r="D67" s="78">
        <v>1.6840999999999999</v>
      </c>
      <c r="E67" s="73" t="s">
        <v>497</v>
      </c>
      <c r="F67" s="77">
        <v>0.48585</v>
      </c>
      <c r="G67" s="77">
        <v>1.1706000000000001</v>
      </c>
      <c r="H67" s="78">
        <v>0.53695000000000004</v>
      </c>
      <c r="I67" s="79" t="s">
        <v>498</v>
      </c>
      <c r="J67" s="77">
        <v>1.3289</v>
      </c>
      <c r="K67" s="77">
        <v>1.43614</v>
      </c>
      <c r="L67" s="78">
        <v>1.26908</v>
      </c>
    </row>
    <row r="68" spans="1:12">
      <c r="A68" s="73" t="s">
        <v>499</v>
      </c>
      <c r="B68" s="80">
        <v>1.9559500000000001</v>
      </c>
      <c r="C68" s="77">
        <v>1.4904999999999999</v>
      </c>
      <c r="D68" s="78">
        <v>0.92305000000000004</v>
      </c>
      <c r="E68" s="73" t="s">
        <v>500</v>
      </c>
      <c r="F68" s="77">
        <v>0.96859999999999991</v>
      </c>
      <c r="G68" s="77">
        <v>0.96030000000000004</v>
      </c>
      <c r="H68" s="78">
        <v>0.88385000000000002</v>
      </c>
      <c r="I68" s="79" t="s">
        <v>501</v>
      </c>
      <c r="J68" s="77">
        <v>0.93810000000000004</v>
      </c>
      <c r="K68" s="77">
        <v>0.15556</v>
      </c>
      <c r="L68" s="78">
        <v>0.82340000000000002</v>
      </c>
    </row>
    <row r="69" spans="1:12">
      <c r="A69" s="73" t="s">
        <v>502</v>
      </c>
      <c r="B69" s="80">
        <v>1.4895</v>
      </c>
      <c r="C69" s="77">
        <v>1.1086</v>
      </c>
      <c r="D69" s="78">
        <v>1.1758500000000001</v>
      </c>
      <c r="E69" s="73" t="s">
        <v>503</v>
      </c>
      <c r="F69" s="77">
        <v>1.59585</v>
      </c>
      <c r="G69" s="77">
        <v>0.82310000000000005</v>
      </c>
      <c r="H69" s="78">
        <v>0.56820000000000004</v>
      </c>
      <c r="I69" s="79" t="s">
        <v>504</v>
      </c>
      <c r="J69" s="77">
        <v>1.1512799999999999</v>
      </c>
      <c r="K69" s="77">
        <v>1.1666399999999999</v>
      </c>
      <c r="L69" s="78">
        <v>1.0470600000000001</v>
      </c>
    </row>
    <row r="70" spans="1:12">
      <c r="A70" s="73" t="s">
        <v>505</v>
      </c>
      <c r="B70" s="80">
        <v>1.60375</v>
      </c>
      <c r="C70" s="77">
        <v>0.88690000000000002</v>
      </c>
      <c r="D70" s="78">
        <v>1.3054000000000001</v>
      </c>
      <c r="E70" s="73" t="s">
        <v>506</v>
      </c>
      <c r="F70" s="77">
        <v>1.5488500000000001</v>
      </c>
      <c r="G70" s="77">
        <v>1.5085999999999999</v>
      </c>
      <c r="H70" s="78">
        <v>0.3715</v>
      </c>
      <c r="I70" s="79" t="s">
        <v>507</v>
      </c>
      <c r="J70" s="77">
        <v>1.11947</v>
      </c>
      <c r="K70" s="77">
        <v>1.0838000000000001</v>
      </c>
      <c r="L70" s="78">
        <v>1.2054800000000001</v>
      </c>
    </row>
    <row r="71" spans="1:12">
      <c r="A71" s="73" t="s">
        <v>508</v>
      </c>
      <c r="B71" s="80">
        <v>1.14195</v>
      </c>
      <c r="C71" s="77">
        <v>1.2258</v>
      </c>
      <c r="D71" s="78">
        <v>1.8846499999999999</v>
      </c>
      <c r="E71" s="73" t="s">
        <v>509</v>
      </c>
      <c r="F71" s="77">
        <v>2</v>
      </c>
      <c r="G71" s="77">
        <v>1.6782999999999999</v>
      </c>
      <c r="H71" s="78">
        <v>0.9728</v>
      </c>
      <c r="I71" s="79" t="s">
        <v>510</v>
      </c>
      <c r="J71" s="77">
        <v>0.98860999999999999</v>
      </c>
      <c r="K71" s="77">
        <v>1.4718599999999999</v>
      </c>
      <c r="L71" s="78">
        <v>0.97204000000000002</v>
      </c>
    </row>
    <row r="72" spans="1:12">
      <c r="A72" s="73" t="s">
        <v>511</v>
      </c>
      <c r="B72" s="80">
        <v>0.46360000000000001</v>
      </c>
      <c r="C72" s="77">
        <v>2</v>
      </c>
      <c r="D72" s="78">
        <v>1.16205</v>
      </c>
      <c r="E72" s="73" t="s">
        <v>512</v>
      </c>
      <c r="F72" s="77">
        <v>1.5647</v>
      </c>
      <c r="G72" s="77">
        <v>0.85270000000000001</v>
      </c>
      <c r="H72" s="78">
        <v>0.72575000000000001</v>
      </c>
      <c r="I72" s="79" t="s">
        <v>513</v>
      </c>
      <c r="J72" s="77">
        <v>0.86794000000000004</v>
      </c>
      <c r="K72" s="77">
        <v>1.02728</v>
      </c>
      <c r="L72" s="78">
        <v>0.81598999999999999</v>
      </c>
    </row>
    <row r="73" spans="1:12">
      <c r="A73" s="73" t="s">
        <v>514</v>
      </c>
      <c r="B73" s="80">
        <v>1.3855999999999999</v>
      </c>
      <c r="C73" s="77">
        <v>0.83330000000000004</v>
      </c>
      <c r="D73" s="78">
        <v>1.23265</v>
      </c>
      <c r="E73" s="73" t="s">
        <v>515</v>
      </c>
      <c r="F73" s="77">
        <v>1.65405</v>
      </c>
      <c r="G73" s="77">
        <v>1.6259999999999999</v>
      </c>
      <c r="H73" s="78">
        <v>1.4801500000000001</v>
      </c>
      <c r="I73" s="79" t="s">
        <v>516</v>
      </c>
      <c r="J73" s="77">
        <v>1.3953</v>
      </c>
      <c r="K73" s="77">
        <v>1.22736</v>
      </c>
      <c r="L73" s="78">
        <v>0.79980999999999991</v>
      </c>
    </row>
    <row r="74" spans="1:12">
      <c r="A74" s="73" t="s">
        <v>517</v>
      </c>
      <c r="B74" s="80">
        <v>1.6935</v>
      </c>
      <c r="C74" s="77">
        <v>1.2222</v>
      </c>
      <c r="D74" s="78">
        <v>1.3966499999999999</v>
      </c>
      <c r="E74" s="73" t="s">
        <v>518</v>
      </c>
      <c r="F74" s="77">
        <v>1.38795</v>
      </c>
      <c r="G74" s="77">
        <v>1.1555</v>
      </c>
      <c r="H74" s="78">
        <v>1.2535000000000001</v>
      </c>
      <c r="I74" s="79" t="s">
        <v>519</v>
      </c>
      <c r="J74" s="77">
        <v>1.6489500000000001</v>
      </c>
      <c r="K74" s="77">
        <v>1.4148799999999999</v>
      </c>
      <c r="L74" s="78">
        <v>1.199525</v>
      </c>
    </row>
    <row r="75" spans="1:12">
      <c r="A75" s="73" t="s">
        <v>520</v>
      </c>
      <c r="B75" s="80">
        <v>1.49095</v>
      </c>
      <c r="C75" s="77">
        <v>1.5278</v>
      </c>
      <c r="D75" s="78">
        <v>0.81424999999999992</v>
      </c>
      <c r="E75" s="73" t="s">
        <v>521</v>
      </c>
      <c r="F75" s="77">
        <v>1.4639</v>
      </c>
      <c r="G75" s="77">
        <v>1.4904999999999999</v>
      </c>
      <c r="H75" s="78">
        <v>1.0275000000000001</v>
      </c>
      <c r="I75" s="79" t="s">
        <v>522</v>
      </c>
      <c r="J75" s="77">
        <v>1.1555</v>
      </c>
      <c r="K75" s="77">
        <v>1.3464400000000001</v>
      </c>
      <c r="L75" s="78">
        <v>1.4336800000000001</v>
      </c>
    </row>
    <row r="76" spans="1:12">
      <c r="A76" s="73" t="s">
        <v>523</v>
      </c>
      <c r="B76" s="80">
        <v>1.1899</v>
      </c>
      <c r="C76" s="77">
        <v>1.25</v>
      </c>
      <c r="D76" s="78">
        <v>0.94994999999999996</v>
      </c>
      <c r="E76" s="73" t="s">
        <v>524</v>
      </c>
      <c r="F76" s="77">
        <v>1.0669999999999999</v>
      </c>
      <c r="G76" s="77">
        <v>0.98060000000000003</v>
      </c>
      <c r="H76" s="78">
        <v>0.35539999999999999</v>
      </c>
      <c r="I76" s="79" t="s">
        <v>525</v>
      </c>
      <c r="J76" s="77">
        <v>1.3246099999999998</v>
      </c>
      <c r="K76" s="77">
        <v>0.24354000000000001</v>
      </c>
      <c r="L76" s="78">
        <v>1.33013</v>
      </c>
    </row>
    <row r="77" spans="1:12">
      <c r="A77" s="73" t="s">
        <v>526</v>
      </c>
      <c r="B77" s="80">
        <v>0.5645</v>
      </c>
      <c r="C77" s="77">
        <v>1</v>
      </c>
      <c r="D77" s="78">
        <v>1.00935</v>
      </c>
      <c r="E77" s="73" t="s">
        <v>527</v>
      </c>
      <c r="F77" s="77">
        <v>0.48499999999999999</v>
      </c>
      <c r="G77" s="77">
        <v>1.1032</v>
      </c>
      <c r="H77" s="78">
        <v>1.0558000000000001</v>
      </c>
      <c r="I77" s="79" t="s">
        <v>528</v>
      </c>
      <c r="J77" s="77">
        <v>1.0116800000000001</v>
      </c>
      <c r="K77" s="77">
        <v>1.0444</v>
      </c>
      <c r="L77" s="78">
        <v>0.76214000000000004</v>
      </c>
    </row>
    <row r="78" spans="1:12">
      <c r="A78" s="73" t="s">
        <v>529</v>
      </c>
      <c r="B78" s="80">
        <v>1.30585</v>
      </c>
      <c r="C78" s="77">
        <v>0.90969999999999995</v>
      </c>
      <c r="D78" s="78">
        <v>1.29765</v>
      </c>
      <c r="E78" s="73" t="s">
        <v>530</v>
      </c>
      <c r="F78" s="77">
        <v>0.38550000000000001</v>
      </c>
      <c r="G78" s="77">
        <v>1.2258</v>
      </c>
      <c r="H78" s="78">
        <v>1.8319999999999999</v>
      </c>
      <c r="I78" s="79" t="s">
        <v>531</v>
      </c>
      <c r="J78" s="77">
        <v>1.1160800000000002</v>
      </c>
      <c r="K78" s="77">
        <v>0.45806000000000002</v>
      </c>
      <c r="L78" s="78">
        <v>0.76368999999999998</v>
      </c>
    </row>
    <row r="79" spans="1:12">
      <c r="A79" s="73" t="s">
        <v>532</v>
      </c>
      <c r="B79" s="80">
        <v>1.1343000000000001</v>
      </c>
      <c r="C79" s="77">
        <v>0.99239999999999995</v>
      </c>
      <c r="D79" s="78">
        <v>1.4422000000000001</v>
      </c>
      <c r="E79" s="73" t="s">
        <v>533</v>
      </c>
      <c r="F79" s="77">
        <v>0.67705000000000004</v>
      </c>
      <c r="G79" s="77">
        <v>1.2258</v>
      </c>
      <c r="H79" s="78">
        <v>1.42255</v>
      </c>
      <c r="I79" s="79" t="s">
        <v>534</v>
      </c>
      <c r="J79" s="77">
        <v>0.87881999999999993</v>
      </c>
      <c r="K79" s="77">
        <v>1.0202199999999999</v>
      </c>
      <c r="L79" s="78">
        <v>0.83616999999999997</v>
      </c>
    </row>
    <row r="80" spans="1:12">
      <c r="A80" s="73" t="s">
        <v>535</v>
      </c>
      <c r="B80" s="80">
        <v>1.6349</v>
      </c>
      <c r="C80" s="77">
        <v>1.4885999999999999</v>
      </c>
      <c r="D80" s="78">
        <v>1.4638</v>
      </c>
      <c r="E80" s="73" t="s">
        <v>536</v>
      </c>
      <c r="F80" s="77">
        <v>1.2304499999999998</v>
      </c>
      <c r="G80" s="77">
        <v>1.4709000000000001</v>
      </c>
      <c r="H80" s="78">
        <v>0.37819999999999998</v>
      </c>
      <c r="I80" s="79" t="s">
        <v>537</v>
      </c>
      <c r="J80" s="77">
        <v>0.16016</v>
      </c>
      <c r="K80" s="77">
        <v>0.80147999999999997</v>
      </c>
      <c r="L80" s="78">
        <v>0.36477999999999999</v>
      </c>
    </row>
    <row r="81" spans="1:12">
      <c r="A81" s="73" t="s">
        <v>538</v>
      </c>
      <c r="B81" s="80">
        <v>1.2724</v>
      </c>
      <c r="C81" s="77">
        <v>1.2404999999999999</v>
      </c>
      <c r="D81" s="78">
        <v>1.0702</v>
      </c>
      <c r="E81" s="73" t="s">
        <v>539</v>
      </c>
      <c r="F81" s="77">
        <v>2</v>
      </c>
      <c r="G81" s="77">
        <v>1.4709000000000001</v>
      </c>
      <c r="H81" s="78">
        <v>1.16205</v>
      </c>
      <c r="I81" s="79" t="s">
        <v>540</v>
      </c>
      <c r="J81" s="77">
        <v>1.2793600000000001</v>
      </c>
      <c r="K81" s="77">
        <v>1.0881000000000001</v>
      </c>
      <c r="L81" s="78">
        <v>1.0977999999999999</v>
      </c>
    </row>
    <row r="82" spans="1:12">
      <c r="A82" s="73" t="s">
        <v>541</v>
      </c>
      <c r="B82" s="80">
        <v>1.5051000000000001</v>
      </c>
      <c r="C82" s="77">
        <v>1.2404999999999999</v>
      </c>
      <c r="D82" s="78">
        <v>0.54164999999999996</v>
      </c>
      <c r="E82" s="73" t="s">
        <v>542</v>
      </c>
      <c r="F82" s="77">
        <v>1.3250999999999999</v>
      </c>
      <c r="G82" s="77">
        <v>1.2689999999999999</v>
      </c>
      <c r="H82" s="78">
        <v>1.2907999999999999</v>
      </c>
      <c r="I82" s="79" t="s">
        <v>543</v>
      </c>
      <c r="J82" s="77">
        <v>0.70633000000000001</v>
      </c>
      <c r="K82" s="77">
        <v>0.67754000000000003</v>
      </c>
      <c r="L82" s="78">
        <v>1.1740599999999999</v>
      </c>
    </row>
    <row r="83" spans="1:12">
      <c r="A83" s="73" t="s">
        <v>544</v>
      </c>
      <c r="B83" s="80">
        <v>0.95860000000000001</v>
      </c>
      <c r="C83" s="77">
        <v>1.4885999999999999</v>
      </c>
      <c r="D83" s="78">
        <v>0.62970000000000004</v>
      </c>
      <c r="E83" s="73" t="s">
        <v>545</v>
      </c>
      <c r="F83" s="77">
        <v>1.1773499999999999</v>
      </c>
      <c r="G83" s="77">
        <v>1.5934999999999999</v>
      </c>
      <c r="H83" s="78">
        <v>0.52944999999999998</v>
      </c>
      <c r="I83" s="79" t="s">
        <v>546</v>
      </c>
      <c r="J83" s="77">
        <v>1.18</v>
      </c>
      <c r="K83" s="77">
        <v>1.3349200000000001</v>
      </c>
      <c r="L83" s="78">
        <v>0.87465999999999999</v>
      </c>
    </row>
    <row r="84" spans="1:12">
      <c r="A84" s="73" t="s">
        <v>547</v>
      </c>
      <c r="B84" s="80">
        <v>1.1414</v>
      </c>
      <c r="C84" s="77">
        <v>1.5711999999999999</v>
      </c>
      <c r="D84" s="78">
        <v>0.75285000000000002</v>
      </c>
      <c r="E84" s="73" t="s">
        <v>548</v>
      </c>
      <c r="F84" s="77">
        <v>0.44645000000000001</v>
      </c>
      <c r="G84" s="77">
        <v>0.85709999999999997</v>
      </c>
      <c r="H84" s="78">
        <v>1.5747500000000001</v>
      </c>
      <c r="I84" s="79" t="s">
        <v>549</v>
      </c>
      <c r="J84" s="77">
        <v>1.2727900000000001</v>
      </c>
      <c r="K84" s="77">
        <v>1.2237800000000001</v>
      </c>
      <c r="L84" s="78">
        <v>1.3043100000000001</v>
      </c>
    </row>
    <row r="85" spans="1:12">
      <c r="A85" s="73" t="s">
        <v>550</v>
      </c>
      <c r="B85" s="80">
        <v>0.58930000000000005</v>
      </c>
      <c r="C85" s="77">
        <v>1.0015000000000001</v>
      </c>
      <c r="D85" s="78">
        <v>0.76665000000000005</v>
      </c>
      <c r="E85" s="73" t="s">
        <v>551</v>
      </c>
      <c r="F85" s="77">
        <v>0.59799999999999998</v>
      </c>
      <c r="G85" s="77">
        <v>1.3968</v>
      </c>
      <c r="H85" s="78">
        <v>1.6050500000000001</v>
      </c>
      <c r="I85" s="79" t="s">
        <v>552</v>
      </c>
      <c r="J85" s="77">
        <v>0.67372999999999994</v>
      </c>
      <c r="K85" s="77">
        <v>1.12574</v>
      </c>
      <c r="L85" s="78">
        <v>0.91364999999999996</v>
      </c>
    </row>
    <row r="86" spans="1:12">
      <c r="A86" s="73" t="s">
        <v>553</v>
      </c>
      <c r="B86" s="80">
        <v>1.6959</v>
      </c>
      <c r="C86" s="77">
        <v>1.0562</v>
      </c>
      <c r="D86" s="78">
        <v>1.3080500000000002</v>
      </c>
      <c r="E86" s="73" t="s">
        <v>554</v>
      </c>
      <c r="F86" s="77">
        <v>0.86539999999999995</v>
      </c>
      <c r="G86" s="77">
        <v>0.77780000000000005</v>
      </c>
      <c r="H86" s="78">
        <v>0.58530000000000004</v>
      </c>
      <c r="I86" s="79" t="s">
        <v>555</v>
      </c>
      <c r="J86" s="77">
        <v>1.2937699999999999</v>
      </c>
      <c r="K86" s="77">
        <v>1.30718</v>
      </c>
      <c r="L86" s="78">
        <v>1.1493599999999999</v>
      </c>
    </row>
    <row r="87" spans="1:12">
      <c r="A87" s="73" t="s">
        <v>556</v>
      </c>
      <c r="B87" s="80">
        <v>1.3160499999999999</v>
      </c>
      <c r="C87" s="77">
        <v>1.2186999999999999</v>
      </c>
      <c r="D87" s="78">
        <v>1.2378</v>
      </c>
      <c r="E87" s="73" t="s">
        <v>557</v>
      </c>
      <c r="F87" s="77">
        <v>1.2272000000000001</v>
      </c>
      <c r="G87" s="77">
        <v>0.87009999999999998</v>
      </c>
      <c r="H87" s="78">
        <v>0.83315000000000006</v>
      </c>
      <c r="I87" s="79" t="s">
        <v>558</v>
      </c>
      <c r="J87" s="77">
        <v>0.91149999999999998</v>
      </c>
      <c r="K87" s="77">
        <v>1.0222</v>
      </c>
      <c r="L87" s="78">
        <v>0.83355000000000001</v>
      </c>
    </row>
    <row r="88" spans="1:12">
      <c r="A88" s="73" t="s">
        <v>559</v>
      </c>
      <c r="B88" s="80">
        <v>1.2194499999999999</v>
      </c>
      <c r="C88" s="77">
        <v>0.8125</v>
      </c>
      <c r="D88" s="78">
        <v>1.4071</v>
      </c>
      <c r="E88" s="73" t="s">
        <v>560</v>
      </c>
      <c r="F88" s="77">
        <v>1.0906</v>
      </c>
      <c r="G88" s="77">
        <v>0.78569999999999995</v>
      </c>
      <c r="H88" s="78">
        <v>0.37435000000000002</v>
      </c>
      <c r="I88" s="79" t="s">
        <v>561</v>
      </c>
      <c r="J88" s="77">
        <v>0.87048000000000003</v>
      </c>
      <c r="K88" s="77">
        <v>1.0184800000000001</v>
      </c>
      <c r="L88" s="78">
        <v>1.13961</v>
      </c>
    </row>
    <row r="89" spans="1:12">
      <c r="A89" s="73" t="s">
        <v>562</v>
      </c>
      <c r="B89" s="80">
        <v>1.5304500000000001</v>
      </c>
      <c r="C89" s="77">
        <v>0.97499999999999998</v>
      </c>
      <c r="D89" s="78">
        <v>0.81089999999999995</v>
      </c>
      <c r="E89" s="73" t="s">
        <v>563</v>
      </c>
      <c r="F89" s="77">
        <v>1.0441</v>
      </c>
      <c r="G89" s="77">
        <v>1.0256000000000001</v>
      </c>
      <c r="H89" s="78">
        <v>1.1905000000000001</v>
      </c>
      <c r="I89" s="79" t="s">
        <v>564</v>
      </c>
      <c r="J89" s="77">
        <v>1.20932</v>
      </c>
      <c r="K89" s="77">
        <v>1.2038</v>
      </c>
      <c r="L89" s="78">
        <v>1.1348799999999999</v>
      </c>
    </row>
    <row r="90" spans="1:12">
      <c r="A90" s="73" t="s">
        <v>565</v>
      </c>
      <c r="B90" s="80">
        <v>1.6352500000000001</v>
      </c>
      <c r="C90" s="77">
        <v>2</v>
      </c>
      <c r="D90" s="78">
        <v>1.8315999999999999</v>
      </c>
      <c r="E90" s="73" t="s">
        <v>566</v>
      </c>
      <c r="F90" s="77">
        <v>1.28515</v>
      </c>
      <c r="G90" s="77">
        <v>1.1048</v>
      </c>
      <c r="H90" s="78">
        <v>1.0428500000000001</v>
      </c>
      <c r="I90" s="79" t="s">
        <v>567</v>
      </c>
      <c r="J90" s="77">
        <v>1.3363499999999999</v>
      </c>
      <c r="K90" s="77">
        <v>1.3408199999999999</v>
      </c>
      <c r="L90" s="78">
        <v>1.2492000000000001</v>
      </c>
    </row>
    <row r="91" spans="1:12">
      <c r="A91" s="73" t="s">
        <v>568</v>
      </c>
      <c r="B91" s="80">
        <v>1.5015499999999999</v>
      </c>
      <c r="C91" s="77">
        <v>2</v>
      </c>
      <c r="D91" s="78">
        <v>1.4579</v>
      </c>
      <c r="E91" s="73" t="s">
        <v>569</v>
      </c>
      <c r="F91" s="77">
        <v>0.40075</v>
      </c>
      <c r="G91" s="77">
        <v>1.1795</v>
      </c>
      <c r="H91" s="78">
        <v>0.35254999999999997</v>
      </c>
      <c r="I91" s="79" t="s">
        <v>570</v>
      </c>
      <c r="J91" s="77">
        <v>1.2915999999999999</v>
      </c>
      <c r="K91" s="77">
        <v>1.15442</v>
      </c>
      <c r="L91" s="78">
        <v>1.17123</v>
      </c>
    </row>
    <row r="92" spans="1:12">
      <c r="A92" s="73" t="s">
        <v>571</v>
      </c>
      <c r="B92" s="80">
        <v>1.2277499999999999</v>
      </c>
      <c r="C92" s="77">
        <v>1.3812</v>
      </c>
      <c r="D92" s="78">
        <v>0.88</v>
      </c>
      <c r="E92" s="73" t="s">
        <v>572</v>
      </c>
      <c r="F92" s="77">
        <v>1.3873</v>
      </c>
      <c r="G92" s="77">
        <v>1.3846000000000001</v>
      </c>
      <c r="H92" s="78">
        <v>1.1678500000000001</v>
      </c>
      <c r="I92" s="79" t="s">
        <v>573</v>
      </c>
      <c r="J92" s="77">
        <v>1.26667</v>
      </c>
      <c r="K92" s="77">
        <v>1.46468</v>
      </c>
      <c r="L92" s="78">
        <v>1.0020099999999998</v>
      </c>
    </row>
    <row r="93" spans="1:12">
      <c r="A93" s="73" t="s">
        <v>574</v>
      </c>
      <c r="B93" s="80">
        <v>1.50535</v>
      </c>
      <c r="C93" s="77">
        <v>0.97499999999999998</v>
      </c>
      <c r="D93" s="78">
        <v>1.2544499999999998</v>
      </c>
      <c r="E93" s="73" t="s">
        <v>575</v>
      </c>
      <c r="F93" s="77">
        <v>1.248</v>
      </c>
      <c r="G93" s="77">
        <v>0.86329999999999996</v>
      </c>
      <c r="H93" s="78">
        <v>1.1046499999999999</v>
      </c>
      <c r="I93" s="79" t="s">
        <v>576</v>
      </c>
      <c r="J93" s="77">
        <v>1.0855000000000001</v>
      </c>
      <c r="K93" s="77">
        <v>1.07294</v>
      </c>
      <c r="L93" s="78">
        <v>0.96321000000000001</v>
      </c>
    </row>
    <row r="94" spans="1:12">
      <c r="A94" s="73" t="s">
        <v>577</v>
      </c>
      <c r="B94" s="80">
        <v>1.4730000000000001</v>
      </c>
      <c r="C94" s="77">
        <v>2</v>
      </c>
      <c r="D94" s="78">
        <v>1.2110000000000001</v>
      </c>
      <c r="E94" s="73" t="s">
        <v>578</v>
      </c>
      <c r="F94" s="77">
        <v>0.90300000000000002</v>
      </c>
      <c r="G94" s="77">
        <v>0.92090000000000005</v>
      </c>
      <c r="H94" s="78">
        <v>0.55000000000000004</v>
      </c>
      <c r="I94" s="79" t="s">
        <v>579</v>
      </c>
      <c r="J94" s="77">
        <v>0.57796999999999998</v>
      </c>
      <c r="K94" s="77">
        <v>0.94130000000000003</v>
      </c>
      <c r="L94" s="78">
        <v>1.2758099999999999</v>
      </c>
    </row>
    <row r="95" spans="1:12">
      <c r="A95" s="73" t="s">
        <v>580</v>
      </c>
      <c r="B95" s="80">
        <v>1.1819000000000002</v>
      </c>
      <c r="C95" s="77">
        <v>1.1783999999999999</v>
      </c>
      <c r="D95" s="78">
        <v>0.95165000000000011</v>
      </c>
      <c r="E95" s="73" t="s">
        <v>581</v>
      </c>
      <c r="F95" s="77">
        <v>0.70199999999999996</v>
      </c>
      <c r="G95" s="77">
        <v>0.92090000000000005</v>
      </c>
      <c r="H95" s="78">
        <v>1.1895500000000001</v>
      </c>
      <c r="I95" s="79" t="s">
        <v>582</v>
      </c>
      <c r="J95" s="77">
        <v>1.10365</v>
      </c>
      <c r="K95" s="77">
        <v>1.5186599999999999</v>
      </c>
      <c r="L95" s="78">
        <v>1.12001</v>
      </c>
    </row>
    <row r="96" spans="1:12">
      <c r="A96" s="73" t="s">
        <v>583</v>
      </c>
      <c r="B96" s="80">
        <v>0.90515000000000001</v>
      </c>
      <c r="C96" s="77">
        <v>1.4925999999999999</v>
      </c>
      <c r="D96" s="78">
        <v>0.41570000000000001</v>
      </c>
      <c r="E96" s="73" t="s">
        <v>584</v>
      </c>
      <c r="F96" s="77">
        <v>1.161</v>
      </c>
      <c r="G96" s="77">
        <v>1.036</v>
      </c>
      <c r="H96" s="78">
        <v>1.3157999999999999</v>
      </c>
      <c r="I96" s="79" t="s">
        <v>585</v>
      </c>
      <c r="J96" s="77">
        <v>0.95995999999999992</v>
      </c>
      <c r="K96" s="77">
        <v>1.21584</v>
      </c>
      <c r="L96" s="78">
        <v>0.89078999999999997</v>
      </c>
    </row>
    <row r="97" spans="1:12">
      <c r="A97" s="73" t="s">
        <v>586</v>
      </c>
      <c r="B97" s="80">
        <v>1.7451000000000001</v>
      </c>
      <c r="C97" s="77">
        <v>1.8069</v>
      </c>
      <c r="D97" s="78">
        <v>1.6353</v>
      </c>
      <c r="E97" s="73" t="s">
        <v>587</v>
      </c>
      <c r="F97" s="77">
        <v>1.2012</v>
      </c>
      <c r="G97" s="77">
        <v>1.8687</v>
      </c>
      <c r="H97" s="78">
        <v>1.1972499999999999</v>
      </c>
      <c r="I97" s="79" t="s">
        <v>588</v>
      </c>
      <c r="J97" s="77">
        <v>1.48308</v>
      </c>
      <c r="K97" s="77">
        <v>1.0876999999999999</v>
      </c>
      <c r="L97" s="78">
        <v>1.02603</v>
      </c>
    </row>
    <row r="98" spans="1:12">
      <c r="A98" s="73" t="s">
        <v>589</v>
      </c>
      <c r="B98" s="80">
        <v>1.6139000000000001</v>
      </c>
      <c r="C98" s="77">
        <v>2</v>
      </c>
      <c r="D98" s="78">
        <v>1.1811500000000001</v>
      </c>
      <c r="E98" s="73" t="s">
        <v>590</v>
      </c>
      <c r="F98" s="77">
        <v>1.032</v>
      </c>
      <c r="G98" s="77">
        <v>0.86329999999999996</v>
      </c>
      <c r="H98" s="78">
        <v>1.08365</v>
      </c>
      <c r="I98" s="79" t="s">
        <v>591</v>
      </c>
      <c r="J98" s="77">
        <v>0.17144000000000001</v>
      </c>
      <c r="K98" s="77">
        <v>1.21624</v>
      </c>
      <c r="L98" s="78">
        <v>0.87193000000000009</v>
      </c>
    </row>
    <row r="99" spans="1:12">
      <c r="A99" s="73" t="s">
        <v>592</v>
      </c>
      <c r="B99" s="80">
        <v>1.3024499999999999</v>
      </c>
      <c r="C99" s="77">
        <v>1.8069</v>
      </c>
      <c r="D99" s="78">
        <v>1.0858000000000001</v>
      </c>
      <c r="E99" s="73" t="s">
        <v>593</v>
      </c>
      <c r="F99" s="77">
        <v>1.44425</v>
      </c>
      <c r="G99" s="77">
        <v>0.97499999999999998</v>
      </c>
      <c r="H99" s="78">
        <v>1.1085500000000001</v>
      </c>
      <c r="I99" s="79" t="s">
        <v>594</v>
      </c>
      <c r="J99" s="77">
        <v>1.49766</v>
      </c>
      <c r="K99" s="77">
        <v>1.2285600000000001</v>
      </c>
      <c r="L99" s="78">
        <v>0.97877999999999998</v>
      </c>
    </row>
    <row r="100" spans="1:12">
      <c r="A100" s="73" t="s">
        <v>595</v>
      </c>
      <c r="B100" s="80">
        <v>1.14255</v>
      </c>
      <c r="C100" s="77">
        <v>1.6343000000000001</v>
      </c>
      <c r="D100" s="78">
        <v>1.66665</v>
      </c>
      <c r="E100" s="73" t="s">
        <v>596</v>
      </c>
      <c r="F100" s="77">
        <v>0.84749999999999992</v>
      </c>
      <c r="G100" s="77">
        <v>1.0934999999999999</v>
      </c>
      <c r="H100" s="78">
        <v>1.05155</v>
      </c>
      <c r="I100" s="79" t="s">
        <v>597</v>
      </c>
      <c r="J100" s="77">
        <v>0.59277999999999997</v>
      </c>
      <c r="K100" s="77">
        <v>1.2498</v>
      </c>
      <c r="L100" s="78">
        <v>1.22509</v>
      </c>
    </row>
    <row r="101" spans="1:12">
      <c r="A101" s="73" t="s">
        <v>598</v>
      </c>
      <c r="B101" s="80">
        <v>1.1173500000000001</v>
      </c>
      <c r="C101" s="77">
        <v>1.5889</v>
      </c>
      <c r="D101" s="78">
        <v>1.3846000000000001</v>
      </c>
      <c r="E101" s="73" t="s">
        <v>599</v>
      </c>
      <c r="F101" s="77">
        <v>1.8359999999999999</v>
      </c>
      <c r="G101" s="77">
        <v>1.5282</v>
      </c>
      <c r="H101" s="78">
        <v>1.9605000000000001</v>
      </c>
      <c r="I101" s="79"/>
    </row>
    <row r="102" spans="1:12">
      <c r="A102" s="73" t="s">
        <v>600</v>
      </c>
      <c r="B102" s="80">
        <v>1.0323500000000001</v>
      </c>
      <c r="C102" s="77">
        <v>0.86250000000000004</v>
      </c>
      <c r="D102" s="78">
        <v>1.2725499999999998</v>
      </c>
      <c r="E102" s="73" t="s">
        <v>601</v>
      </c>
      <c r="F102" s="77">
        <v>1.8513999999999999</v>
      </c>
      <c r="G102" s="77">
        <v>0.97499999999999998</v>
      </c>
      <c r="H102" s="78">
        <v>1.5954999999999999</v>
      </c>
      <c r="I102" s="79"/>
    </row>
    <row r="103" spans="1:12">
      <c r="A103" s="73" t="s">
        <v>602</v>
      </c>
      <c r="B103" s="80">
        <v>1.28165</v>
      </c>
      <c r="C103" s="77">
        <v>1.4317</v>
      </c>
      <c r="D103" s="78">
        <v>1.13635</v>
      </c>
      <c r="E103" s="73" t="s">
        <v>603</v>
      </c>
      <c r="F103" s="77">
        <v>1.3439000000000001</v>
      </c>
      <c r="G103" s="77">
        <v>1.3289</v>
      </c>
      <c r="H103" s="78">
        <v>1.11215</v>
      </c>
      <c r="I103" s="79"/>
    </row>
    <row r="104" spans="1:12">
      <c r="A104" s="73" t="s">
        <v>604</v>
      </c>
      <c r="B104" s="80">
        <v>2</v>
      </c>
      <c r="C104" s="77">
        <v>1.2885</v>
      </c>
      <c r="D104" s="78">
        <v>1</v>
      </c>
      <c r="E104" s="73" t="s">
        <v>605</v>
      </c>
      <c r="F104" s="77">
        <v>1.6231500000000001</v>
      </c>
      <c r="G104" s="77">
        <v>1.6899</v>
      </c>
      <c r="H104" s="78">
        <v>1.5493000000000001</v>
      </c>
      <c r="I104" s="79"/>
    </row>
    <row r="105" spans="1:12">
      <c r="A105" s="73" t="s">
        <v>606</v>
      </c>
      <c r="B105" s="80">
        <v>2</v>
      </c>
      <c r="C105" s="77">
        <v>1.1632</v>
      </c>
      <c r="D105" s="78">
        <v>0.85559999999999992</v>
      </c>
      <c r="E105" s="73" t="s">
        <v>607</v>
      </c>
      <c r="F105" s="77">
        <v>1.1484000000000001</v>
      </c>
      <c r="G105" s="77">
        <v>1.8069</v>
      </c>
      <c r="H105" s="78">
        <v>1.82995</v>
      </c>
      <c r="I105" s="79"/>
    </row>
    <row r="106" spans="1:12">
      <c r="A106" s="73" t="s">
        <v>608</v>
      </c>
      <c r="B106" s="80">
        <v>1.1412</v>
      </c>
      <c r="C106" s="77">
        <v>2</v>
      </c>
      <c r="D106" s="78">
        <v>1.3529499999999999</v>
      </c>
      <c r="E106" s="73" t="s">
        <v>609</v>
      </c>
      <c r="F106" s="77">
        <v>1.2269000000000001</v>
      </c>
      <c r="G106" s="77">
        <v>1.0213000000000001</v>
      </c>
      <c r="H106" s="78">
        <v>1.1333500000000001</v>
      </c>
    </row>
    <row r="107" spans="1:12">
      <c r="A107" s="73" t="s">
        <v>610</v>
      </c>
      <c r="B107" s="80">
        <v>1.3302499999999999</v>
      </c>
      <c r="C107" s="77">
        <v>1.3422000000000001</v>
      </c>
      <c r="D107" s="78">
        <v>1.5053000000000001</v>
      </c>
      <c r="E107" s="73" t="s">
        <v>611</v>
      </c>
      <c r="F107" s="77">
        <v>1.23105</v>
      </c>
      <c r="G107" s="77">
        <v>0.99870000000000003</v>
      </c>
      <c r="H107" s="78">
        <v>0.97225000000000006</v>
      </c>
    </row>
    <row r="108" spans="1:12">
      <c r="A108" s="73" t="s">
        <v>612</v>
      </c>
      <c r="B108" s="80">
        <v>1.9334</v>
      </c>
      <c r="C108" s="77">
        <v>2</v>
      </c>
      <c r="D108" s="78">
        <v>2</v>
      </c>
      <c r="E108" s="73" t="s">
        <v>613</v>
      </c>
      <c r="F108" s="77">
        <v>1.1358000000000001</v>
      </c>
      <c r="G108" s="77">
        <v>0.78320000000000001</v>
      </c>
      <c r="H108" s="78">
        <v>0.44240000000000002</v>
      </c>
    </row>
    <row r="109" spans="1:12">
      <c r="A109" s="73" t="s">
        <v>614</v>
      </c>
      <c r="B109" s="80">
        <v>1.0334000000000001</v>
      </c>
      <c r="C109" s="77">
        <v>1.3895</v>
      </c>
      <c r="D109" s="78">
        <v>1.40635</v>
      </c>
      <c r="E109" s="73" t="s">
        <v>615</v>
      </c>
      <c r="F109" s="77">
        <v>1.4454</v>
      </c>
      <c r="G109" s="77">
        <v>1.4658</v>
      </c>
      <c r="H109" s="78">
        <v>1.1954500000000001</v>
      </c>
    </row>
    <row r="110" spans="1:12">
      <c r="A110" s="73" t="s">
        <v>616</v>
      </c>
      <c r="B110" s="80">
        <v>1.4618</v>
      </c>
      <c r="C110" s="77">
        <v>1.7369000000000001</v>
      </c>
      <c r="D110" s="78">
        <v>1.4411</v>
      </c>
      <c r="E110" s="73" t="s">
        <v>617</v>
      </c>
      <c r="F110" s="77">
        <v>1.0679000000000001</v>
      </c>
      <c r="G110" s="77">
        <v>1.9067000000000001</v>
      </c>
      <c r="H110" s="78">
        <v>1.2092499999999999</v>
      </c>
    </row>
    <row r="111" spans="1:12">
      <c r="A111" s="73" t="s">
        <v>618</v>
      </c>
      <c r="B111" s="80">
        <v>1.4198</v>
      </c>
      <c r="C111" s="77">
        <v>1.0737000000000001</v>
      </c>
      <c r="D111" s="78">
        <v>1.45455</v>
      </c>
      <c r="E111" s="73" t="s">
        <v>619</v>
      </c>
      <c r="F111" s="77">
        <v>1.3806</v>
      </c>
      <c r="G111" s="77">
        <v>1.4317</v>
      </c>
      <c r="H111" s="78">
        <v>1.6394</v>
      </c>
    </row>
    <row r="112" spans="1:12">
      <c r="A112" s="73" t="s">
        <v>620</v>
      </c>
      <c r="B112" s="80">
        <v>0.61275000000000002</v>
      </c>
      <c r="C112" s="77">
        <v>0.74270000000000003</v>
      </c>
      <c r="D112" s="78">
        <v>1.5286999999999999</v>
      </c>
      <c r="E112" s="73" t="s">
        <v>621</v>
      </c>
      <c r="F112" s="77">
        <v>1.2219</v>
      </c>
      <c r="G112" s="77">
        <v>1.5748</v>
      </c>
      <c r="H112" s="78">
        <v>1.5101</v>
      </c>
    </row>
    <row r="113" spans="1:8">
      <c r="A113" s="73" t="s">
        <v>622</v>
      </c>
      <c r="B113" s="80">
        <v>1.52085</v>
      </c>
      <c r="C113" s="77">
        <v>2</v>
      </c>
      <c r="D113" s="78">
        <v>1.8066499999999999</v>
      </c>
      <c r="E113" s="73" t="s">
        <v>623</v>
      </c>
      <c r="F113" s="77">
        <v>1.4902</v>
      </c>
      <c r="G113" s="77">
        <v>2</v>
      </c>
      <c r="H113" s="78">
        <v>1.4522999999999999</v>
      </c>
    </row>
    <row r="114" spans="1:8">
      <c r="A114" s="73" t="s">
        <v>624</v>
      </c>
      <c r="B114" s="80">
        <v>0.5585</v>
      </c>
      <c r="C114" s="77">
        <v>1.5309999999999999</v>
      </c>
      <c r="D114" s="78">
        <v>1.2000999999999999</v>
      </c>
      <c r="E114" s="73" t="s">
        <v>625</v>
      </c>
      <c r="F114" s="77">
        <v>1.3698999999999999</v>
      </c>
      <c r="G114" s="77">
        <v>1.0185999999999999</v>
      </c>
      <c r="H114" s="78">
        <v>0.97140000000000004</v>
      </c>
    </row>
    <row r="115" spans="1:8">
      <c r="A115" s="73" t="s">
        <v>626</v>
      </c>
      <c r="B115" s="80">
        <v>1.6583999999999999</v>
      </c>
      <c r="C115" s="77">
        <v>2</v>
      </c>
      <c r="D115" s="78">
        <v>1.48055</v>
      </c>
      <c r="E115" s="73" t="s">
        <v>627</v>
      </c>
      <c r="F115" s="77">
        <v>1.35165</v>
      </c>
      <c r="G115" s="77">
        <v>0.9284</v>
      </c>
      <c r="H115" s="78">
        <v>1.7323</v>
      </c>
    </row>
    <row r="116" spans="1:8">
      <c r="A116" s="73" t="s">
        <v>628</v>
      </c>
      <c r="B116" s="80">
        <v>1.5643500000000001</v>
      </c>
      <c r="C116" s="77">
        <v>1.8011999999999999</v>
      </c>
      <c r="D116" s="78">
        <v>0.77154999999999996</v>
      </c>
      <c r="E116" s="73" t="s">
        <v>629</v>
      </c>
      <c r="F116" s="77">
        <v>0.61434999999999995</v>
      </c>
      <c r="G116" s="77">
        <v>0.99070000000000003</v>
      </c>
      <c r="H116" s="78">
        <v>0.63539999999999996</v>
      </c>
    </row>
    <row r="117" spans="1:8">
      <c r="A117" s="73" t="s">
        <v>630</v>
      </c>
      <c r="B117" s="80">
        <v>1.3054999999999999</v>
      </c>
      <c r="C117" s="77">
        <v>1.8260000000000001</v>
      </c>
      <c r="D117" s="78">
        <v>1.2161499999999998</v>
      </c>
      <c r="E117" s="73" t="s">
        <v>631</v>
      </c>
      <c r="F117" s="77">
        <v>0.45595000000000002</v>
      </c>
      <c r="G117" s="77">
        <v>0.72729999999999995</v>
      </c>
      <c r="H117" s="78">
        <v>0.36604999999999999</v>
      </c>
    </row>
    <row r="118" spans="1:8">
      <c r="A118" s="73" t="s">
        <v>632</v>
      </c>
      <c r="B118" s="80">
        <v>1.26115</v>
      </c>
      <c r="C118" s="77">
        <v>0.98960000000000004</v>
      </c>
      <c r="D118" s="78">
        <v>0.85244999999999993</v>
      </c>
      <c r="E118" s="73" t="s">
        <v>633</v>
      </c>
      <c r="F118" s="77">
        <v>1.3481999999999998</v>
      </c>
      <c r="G118" s="77">
        <v>0.81710000000000005</v>
      </c>
      <c r="H118" s="78">
        <v>1.66665</v>
      </c>
    </row>
    <row r="119" spans="1:8">
      <c r="A119" s="73" t="s">
        <v>634</v>
      </c>
      <c r="B119" s="80">
        <v>0.51154999999999995</v>
      </c>
      <c r="C119" s="77">
        <v>1.3542000000000001</v>
      </c>
      <c r="D119" s="78">
        <v>0.99314999999999998</v>
      </c>
      <c r="E119" s="73" t="s">
        <v>635</v>
      </c>
      <c r="F119" s="77">
        <v>1.1358999999999999</v>
      </c>
      <c r="G119" s="77">
        <v>1.6</v>
      </c>
      <c r="H119" s="78">
        <v>1.3058000000000001</v>
      </c>
    </row>
    <row r="120" spans="1:8">
      <c r="A120" s="73" t="s">
        <v>636</v>
      </c>
      <c r="B120" s="80">
        <v>1.3331</v>
      </c>
      <c r="C120" s="77">
        <v>1.25</v>
      </c>
      <c r="D120" s="78">
        <v>0.46784999999999999</v>
      </c>
      <c r="E120" s="73" t="s">
        <v>637</v>
      </c>
      <c r="F120" s="77">
        <v>0.92510000000000003</v>
      </c>
      <c r="G120" s="77">
        <v>1.5</v>
      </c>
      <c r="H120" s="78">
        <v>1.5926</v>
      </c>
    </row>
    <row r="121" spans="1:8">
      <c r="A121" s="73" t="s">
        <v>638</v>
      </c>
      <c r="B121" s="80">
        <v>1.0821000000000001</v>
      </c>
      <c r="C121" s="77">
        <v>1.1979</v>
      </c>
      <c r="D121" s="78">
        <v>0.9577</v>
      </c>
      <c r="E121" s="73"/>
    </row>
    <row r="122" spans="1:8">
      <c r="A122" s="73" t="s">
        <v>639</v>
      </c>
      <c r="B122" s="80">
        <v>1.0908</v>
      </c>
      <c r="C122" s="77">
        <v>1.0938000000000001</v>
      </c>
      <c r="D122" s="78">
        <v>1.0640000000000001</v>
      </c>
      <c r="E122" s="73"/>
    </row>
    <row r="123" spans="1:8">
      <c r="A123" s="73" t="s">
        <v>640</v>
      </c>
      <c r="B123" s="80">
        <v>1.2152499999999999</v>
      </c>
      <c r="C123" s="77">
        <v>1.1068</v>
      </c>
      <c r="D123" s="78">
        <v>1.1507999999999998</v>
      </c>
      <c r="E123" s="73"/>
    </row>
    <row r="124" spans="1:8">
      <c r="A124" s="73" t="s">
        <v>641</v>
      </c>
      <c r="B124" s="80">
        <v>1.4554499999999999</v>
      </c>
      <c r="C124" s="77">
        <v>1.3332999999999999</v>
      </c>
      <c r="D124" s="78">
        <v>2</v>
      </c>
      <c r="E124" s="7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30C79-2384-4761-9290-AB42C2770B5B}">
  <dimension ref="A1:B465"/>
  <sheetViews>
    <sheetView workbookViewId="0">
      <selection sqref="A1:B1048576"/>
    </sheetView>
  </sheetViews>
  <sheetFormatPr defaultRowHeight="14.4"/>
  <cols>
    <col min="2" max="2" width="11.5546875" bestFit="1" customWidth="1"/>
  </cols>
  <sheetData>
    <row r="1" spans="1:2">
      <c r="A1" t="s">
        <v>656</v>
      </c>
      <c r="B1" t="s">
        <v>657</v>
      </c>
    </row>
    <row r="2" spans="1:2">
      <c r="A2">
        <v>1</v>
      </c>
      <c r="B2">
        <v>0.98424999999999996</v>
      </c>
    </row>
    <row r="3" spans="1:2">
      <c r="A3">
        <v>1</v>
      </c>
      <c r="B3">
        <v>1.6022500000000002</v>
      </c>
    </row>
    <row r="4" spans="1:2">
      <c r="A4">
        <v>1</v>
      </c>
      <c r="B4">
        <v>1.1012500000000001</v>
      </c>
    </row>
    <row r="5" spans="1:2">
      <c r="A5">
        <v>1</v>
      </c>
      <c r="B5">
        <v>0.81540000000000001</v>
      </c>
    </row>
    <row r="6" spans="1:2">
      <c r="A6">
        <v>1</v>
      </c>
      <c r="B6">
        <v>1.0832999999999999</v>
      </c>
    </row>
    <row r="7" spans="1:2">
      <c r="A7">
        <v>1</v>
      </c>
      <c r="B7">
        <v>1.08745</v>
      </c>
    </row>
    <row r="8" spans="1:2">
      <c r="A8">
        <v>1</v>
      </c>
      <c r="B8">
        <v>1.4275</v>
      </c>
    </row>
    <row r="9" spans="1:2">
      <c r="A9">
        <v>1</v>
      </c>
      <c r="B9">
        <v>0.79590000000000005</v>
      </c>
    </row>
    <row r="10" spans="1:2">
      <c r="A10">
        <v>1</v>
      </c>
      <c r="B10">
        <v>1.1764000000000001</v>
      </c>
    </row>
    <row r="11" spans="1:2">
      <c r="A11">
        <v>1</v>
      </c>
      <c r="B11">
        <v>1.2722500000000001</v>
      </c>
    </row>
    <row r="12" spans="1:2">
      <c r="A12">
        <v>1</v>
      </c>
      <c r="B12">
        <v>1.1577500000000001</v>
      </c>
    </row>
    <row r="13" spans="1:2">
      <c r="A13">
        <v>1</v>
      </c>
      <c r="B13">
        <v>1.2456</v>
      </c>
    </row>
    <row r="14" spans="1:2">
      <c r="A14">
        <v>1</v>
      </c>
      <c r="B14">
        <v>0.90490000000000004</v>
      </c>
    </row>
    <row r="15" spans="1:2">
      <c r="A15">
        <v>1</v>
      </c>
      <c r="B15">
        <v>1.0007000000000001</v>
      </c>
    </row>
    <row r="16" spans="1:2">
      <c r="A16">
        <v>1</v>
      </c>
      <c r="B16">
        <v>0.41510000000000002</v>
      </c>
    </row>
    <row r="17" spans="1:2">
      <c r="A17">
        <v>1</v>
      </c>
      <c r="B17">
        <v>1.0687</v>
      </c>
    </row>
    <row r="18" spans="1:2">
      <c r="A18">
        <v>1</v>
      </c>
      <c r="B18">
        <v>1.4316</v>
      </c>
    </row>
    <row r="19" spans="1:2">
      <c r="A19">
        <v>1</v>
      </c>
      <c r="B19">
        <v>0.91755000000000009</v>
      </c>
    </row>
    <row r="20" spans="1:2">
      <c r="A20">
        <v>1</v>
      </c>
      <c r="B20">
        <v>1.2497</v>
      </c>
    </row>
    <row r="21" spans="1:2">
      <c r="A21">
        <v>1</v>
      </c>
      <c r="B21">
        <v>1.1527000000000001</v>
      </c>
    </row>
    <row r="22" spans="1:2">
      <c r="A22">
        <v>1</v>
      </c>
      <c r="B22">
        <v>0.64829999999999999</v>
      </c>
    </row>
    <row r="23" spans="1:2">
      <c r="A23">
        <v>1</v>
      </c>
      <c r="B23">
        <v>1.33135</v>
      </c>
    </row>
    <row r="24" spans="1:2">
      <c r="A24">
        <v>1</v>
      </c>
      <c r="B24">
        <v>0.87680000000000002</v>
      </c>
    </row>
    <row r="25" spans="1:2">
      <c r="A25">
        <v>1</v>
      </c>
      <c r="B25">
        <v>0.95229999999999992</v>
      </c>
    </row>
    <row r="26" spans="1:2">
      <c r="A26">
        <v>1</v>
      </c>
      <c r="B26">
        <v>0.78015000000000001</v>
      </c>
    </row>
    <row r="27" spans="1:2">
      <c r="A27">
        <v>1</v>
      </c>
      <c r="B27">
        <v>1.6608499999999999</v>
      </c>
    </row>
    <row r="28" spans="1:2">
      <c r="A28">
        <v>1</v>
      </c>
      <c r="B28">
        <v>1.3101</v>
      </c>
    </row>
    <row r="29" spans="1:2">
      <c r="A29">
        <v>1</v>
      </c>
      <c r="B29">
        <v>1.7913000000000001</v>
      </c>
    </row>
    <row r="30" spans="1:2">
      <c r="A30">
        <v>1</v>
      </c>
      <c r="B30">
        <v>1.5690500000000001</v>
      </c>
    </row>
    <row r="31" spans="1:2">
      <c r="A31">
        <v>1</v>
      </c>
      <c r="B31">
        <v>1.29905</v>
      </c>
    </row>
    <row r="32" spans="1:2">
      <c r="A32">
        <v>1</v>
      </c>
      <c r="B32">
        <v>1.3532500000000001</v>
      </c>
    </row>
    <row r="33" spans="1:2">
      <c r="A33">
        <v>1</v>
      </c>
      <c r="B33">
        <v>0.50509999999999999</v>
      </c>
    </row>
    <row r="34" spans="1:2">
      <c r="A34">
        <v>1</v>
      </c>
      <c r="B34">
        <v>1.70295</v>
      </c>
    </row>
    <row r="35" spans="1:2">
      <c r="A35">
        <v>1</v>
      </c>
      <c r="B35">
        <v>0.37885000000000002</v>
      </c>
    </row>
    <row r="36" spans="1:2">
      <c r="A36">
        <v>1</v>
      </c>
      <c r="B36">
        <v>1.1031499999999999</v>
      </c>
    </row>
    <row r="37" spans="1:2">
      <c r="A37">
        <v>1</v>
      </c>
      <c r="B37">
        <v>0.90069999999999995</v>
      </c>
    </row>
    <row r="38" spans="1:2">
      <c r="A38">
        <v>1</v>
      </c>
      <c r="B38">
        <v>1.7077</v>
      </c>
    </row>
    <row r="39" spans="1:2">
      <c r="A39">
        <v>1</v>
      </c>
      <c r="B39">
        <v>1.5565500000000001</v>
      </c>
    </row>
    <row r="40" spans="1:2">
      <c r="A40">
        <v>1</v>
      </c>
      <c r="B40">
        <v>1.5609500000000001</v>
      </c>
    </row>
    <row r="41" spans="1:2">
      <c r="A41">
        <v>1</v>
      </c>
      <c r="B41">
        <v>1.2004999999999999</v>
      </c>
    </row>
    <row r="42" spans="1:2">
      <c r="A42">
        <v>1</v>
      </c>
      <c r="B42">
        <v>1.0629499999999998</v>
      </c>
    </row>
    <row r="43" spans="1:2">
      <c r="A43">
        <v>1</v>
      </c>
      <c r="B43">
        <v>1.0871499999999998</v>
      </c>
    </row>
    <row r="44" spans="1:2">
      <c r="A44">
        <v>1</v>
      </c>
      <c r="B44">
        <v>0.96084999999999998</v>
      </c>
    </row>
    <row r="45" spans="1:2">
      <c r="A45">
        <v>1</v>
      </c>
      <c r="B45">
        <v>1.5141</v>
      </c>
    </row>
    <row r="46" spans="1:2">
      <c r="A46">
        <v>1</v>
      </c>
      <c r="B46">
        <v>1.23475</v>
      </c>
    </row>
    <row r="47" spans="1:2">
      <c r="A47">
        <v>1</v>
      </c>
      <c r="B47">
        <v>1.4237000000000002</v>
      </c>
    </row>
    <row r="48" spans="1:2">
      <c r="A48">
        <v>1</v>
      </c>
      <c r="B48">
        <v>1.0142</v>
      </c>
    </row>
    <row r="49" spans="1:2">
      <c r="A49">
        <v>1</v>
      </c>
      <c r="B49">
        <v>1.0730999999999999</v>
      </c>
    </row>
    <row r="50" spans="1:2">
      <c r="A50">
        <v>1</v>
      </c>
      <c r="B50">
        <v>1.3340000000000001</v>
      </c>
    </row>
    <row r="51" spans="1:2">
      <c r="A51">
        <v>1</v>
      </c>
      <c r="B51">
        <v>1.32555</v>
      </c>
    </row>
    <row r="52" spans="1:2">
      <c r="A52">
        <v>1</v>
      </c>
      <c r="B52">
        <v>1.0679000000000001</v>
      </c>
    </row>
    <row r="53" spans="1:2">
      <c r="A53">
        <v>1</v>
      </c>
      <c r="B53">
        <v>1.6243000000000001</v>
      </c>
    </row>
    <row r="54" spans="1:2">
      <c r="A54">
        <v>1</v>
      </c>
      <c r="B54">
        <v>1.0095000000000001</v>
      </c>
    </row>
    <row r="55" spans="1:2">
      <c r="A55">
        <v>1</v>
      </c>
      <c r="B55">
        <v>1.4921500000000001</v>
      </c>
    </row>
    <row r="56" spans="1:2">
      <c r="A56">
        <v>1</v>
      </c>
      <c r="B56">
        <v>1.35555</v>
      </c>
    </row>
    <row r="57" spans="1:2">
      <c r="A57">
        <v>1</v>
      </c>
      <c r="B57">
        <v>1.2174499999999999</v>
      </c>
    </row>
    <row r="58" spans="1:2">
      <c r="A58">
        <v>1</v>
      </c>
      <c r="B58">
        <v>1.6040000000000001</v>
      </c>
    </row>
    <row r="59" spans="1:2">
      <c r="A59">
        <v>1</v>
      </c>
      <c r="B59">
        <v>1.27105</v>
      </c>
    </row>
    <row r="60" spans="1:2">
      <c r="A60">
        <v>1</v>
      </c>
      <c r="B60">
        <v>1.0962000000000001</v>
      </c>
    </row>
    <row r="61" spans="1:2">
      <c r="A61">
        <v>1</v>
      </c>
      <c r="B61">
        <v>1.0347999999999999</v>
      </c>
    </row>
    <row r="62" spans="1:2">
      <c r="A62">
        <v>1</v>
      </c>
      <c r="B62">
        <v>0.93390000000000006</v>
      </c>
    </row>
    <row r="63" spans="1:2">
      <c r="A63">
        <v>1</v>
      </c>
      <c r="B63">
        <v>1.1382500000000002</v>
      </c>
    </row>
    <row r="64" spans="1:2">
      <c r="A64">
        <v>1</v>
      </c>
      <c r="B64">
        <v>0.87750000000000006</v>
      </c>
    </row>
    <row r="65" spans="1:2">
      <c r="A65">
        <v>1</v>
      </c>
      <c r="B65">
        <v>1.5911</v>
      </c>
    </row>
    <row r="66" spans="1:2">
      <c r="A66">
        <v>1</v>
      </c>
      <c r="B66">
        <v>1.8050000000000002</v>
      </c>
    </row>
    <row r="67" spans="1:2">
      <c r="A67">
        <v>1</v>
      </c>
      <c r="B67">
        <v>1</v>
      </c>
    </row>
    <row r="68" spans="1:2">
      <c r="A68">
        <v>1</v>
      </c>
      <c r="B68">
        <v>1.9559500000000001</v>
      </c>
    </row>
    <row r="69" spans="1:2">
      <c r="A69">
        <v>1</v>
      </c>
      <c r="B69">
        <v>1.4895</v>
      </c>
    </row>
    <row r="70" spans="1:2">
      <c r="A70">
        <v>1</v>
      </c>
      <c r="B70">
        <v>1.60375</v>
      </c>
    </row>
    <row r="71" spans="1:2">
      <c r="A71">
        <v>1</v>
      </c>
      <c r="B71">
        <v>1.14195</v>
      </c>
    </row>
    <row r="72" spans="1:2">
      <c r="A72">
        <v>1</v>
      </c>
      <c r="B72">
        <v>0.46360000000000001</v>
      </c>
    </row>
    <row r="73" spans="1:2">
      <c r="A73">
        <v>1</v>
      </c>
      <c r="B73">
        <v>1.3855999999999999</v>
      </c>
    </row>
    <row r="74" spans="1:2">
      <c r="A74">
        <v>1</v>
      </c>
      <c r="B74">
        <v>1.6935</v>
      </c>
    </row>
    <row r="75" spans="1:2">
      <c r="A75">
        <v>1</v>
      </c>
      <c r="B75">
        <v>1.49095</v>
      </c>
    </row>
    <row r="76" spans="1:2">
      <c r="A76">
        <v>1</v>
      </c>
      <c r="B76">
        <v>1.1899</v>
      </c>
    </row>
    <row r="77" spans="1:2">
      <c r="A77">
        <v>1</v>
      </c>
      <c r="B77">
        <v>0.5645</v>
      </c>
    </row>
    <row r="78" spans="1:2">
      <c r="A78">
        <v>1</v>
      </c>
      <c r="B78">
        <v>1.30585</v>
      </c>
    </row>
    <row r="79" spans="1:2">
      <c r="A79">
        <v>1</v>
      </c>
      <c r="B79">
        <v>1.1343000000000001</v>
      </c>
    </row>
    <row r="80" spans="1:2">
      <c r="A80">
        <v>1</v>
      </c>
      <c r="B80">
        <v>1.6349</v>
      </c>
    </row>
    <row r="81" spans="1:2">
      <c r="A81">
        <v>1</v>
      </c>
      <c r="B81">
        <v>1.2724</v>
      </c>
    </row>
    <row r="82" spans="1:2">
      <c r="A82">
        <v>1</v>
      </c>
      <c r="B82">
        <v>1.5051000000000001</v>
      </c>
    </row>
    <row r="83" spans="1:2">
      <c r="A83">
        <v>1</v>
      </c>
      <c r="B83">
        <v>0.95860000000000001</v>
      </c>
    </row>
    <row r="84" spans="1:2">
      <c r="A84">
        <v>1</v>
      </c>
      <c r="B84">
        <v>1.1414</v>
      </c>
    </row>
    <row r="85" spans="1:2">
      <c r="A85">
        <v>1</v>
      </c>
      <c r="B85">
        <v>0.58930000000000005</v>
      </c>
    </row>
    <row r="86" spans="1:2">
      <c r="A86">
        <v>1</v>
      </c>
      <c r="B86">
        <v>1.6959</v>
      </c>
    </row>
    <row r="87" spans="1:2">
      <c r="A87">
        <v>1</v>
      </c>
      <c r="B87">
        <v>1.3160499999999999</v>
      </c>
    </row>
    <row r="88" spans="1:2">
      <c r="A88">
        <v>1</v>
      </c>
      <c r="B88">
        <v>1.2194499999999999</v>
      </c>
    </row>
    <row r="89" spans="1:2">
      <c r="A89">
        <v>1</v>
      </c>
      <c r="B89">
        <v>1.5304500000000001</v>
      </c>
    </row>
    <row r="90" spans="1:2">
      <c r="A90">
        <v>1</v>
      </c>
      <c r="B90">
        <v>1.6352500000000001</v>
      </c>
    </row>
    <row r="91" spans="1:2">
      <c r="A91">
        <v>1</v>
      </c>
      <c r="B91">
        <v>1.5015499999999999</v>
      </c>
    </row>
    <row r="92" spans="1:2">
      <c r="A92">
        <v>1</v>
      </c>
      <c r="B92">
        <v>1.2277499999999999</v>
      </c>
    </row>
    <row r="93" spans="1:2">
      <c r="A93">
        <v>1</v>
      </c>
      <c r="B93">
        <v>1.50535</v>
      </c>
    </row>
    <row r="94" spans="1:2">
      <c r="A94">
        <v>1</v>
      </c>
      <c r="B94">
        <v>1.4730000000000001</v>
      </c>
    </row>
    <row r="95" spans="1:2">
      <c r="A95">
        <v>1</v>
      </c>
      <c r="B95">
        <v>1.1819000000000002</v>
      </c>
    </row>
    <row r="96" spans="1:2">
      <c r="A96">
        <v>1</v>
      </c>
      <c r="B96">
        <v>0.90515000000000001</v>
      </c>
    </row>
    <row r="97" spans="1:2">
      <c r="A97">
        <v>1</v>
      </c>
      <c r="B97">
        <v>1.7451000000000001</v>
      </c>
    </row>
    <row r="98" spans="1:2">
      <c r="A98">
        <v>1</v>
      </c>
      <c r="B98">
        <v>1.6139000000000001</v>
      </c>
    </row>
    <row r="99" spans="1:2">
      <c r="A99">
        <v>1</v>
      </c>
      <c r="B99">
        <v>1.3024499999999999</v>
      </c>
    </row>
    <row r="100" spans="1:2">
      <c r="A100">
        <v>1</v>
      </c>
      <c r="B100">
        <v>1.14255</v>
      </c>
    </row>
    <row r="101" spans="1:2">
      <c r="A101">
        <v>1</v>
      </c>
      <c r="B101">
        <v>1.1173500000000001</v>
      </c>
    </row>
    <row r="102" spans="1:2">
      <c r="A102">
        <v>1</v>
      </c>
      <c r="B102">
        <v>1.0323500000000001</v>
      </c>
    </row>
    <row r="103" spans="1:2">
      <c r="A103">
        <v>1</v>
      </c>
      <c r="B103">
        <v>1.28165</v>
      </c>
    </row>
    <row r="104" spans="1:2">
      <c r="A104">
        <v>1</v>
      </c>
      <c r="B104">
        <v>2</v>
      </c>
    </row>
    <row r="105" spans="1:2">
      <c r="A105">
        <v>1</v>
      </c>
      <c r="B105">
        <v>2</v>
      </c>
    </row>
    <row r="106" spans="1:2">
      <c r="A106">
        <v>1</v>
      </c>
      <c r="B106">
        <v>1.1412</v>
      </c>
    </row>
    <row r="107" spans="1:2">
      <c r="A107">
        <v>1</v>
      </c>
      <c r="B107">
        <v>1.3302499999999999</v>
      </c>
    </row>
    <row r="108" spans="1:2">
      <c r="A108">
        <v>1</v>
      </c>
      <c r="B108">
        <v>1.9334</v>
      </c>
    </row>
    <row r="109" spans="1:2">
      <c r="A109">
        <v>1</v>
      </c>
      <c r="B109">
        <v>1.0334000000000001</v>
      </c>
    </row>
    <row r="110" spans="1:2">
      <c r="A110">
        <v>1</v>
      </c>
      <c r="B110">
        <v>1.4618</v>
      </c>
    </row>
    <row r="111" spans="1:2">
      <c r="A111">
        <v>1</v>
      </c>
      <c r="B111">
        <v>1.4198</v>
      </c>
    </row>
    <row r="112" spans="1:2">
      <c r="A112">
        <v>1</v>
      </c>
      <c r="B112">
        <v>0.61275000000000002</v>
      </c>
    </row>
    <row r="113" spans="1:2">
      <c r="A113">
        <v>1</v>
      </c>
      <c r="B113">
        <v>1.52085</v>
      </c>
    </row>
    <row r="114" spans="1:2">
      <c r="A114">
        <v>1</v>
      </c>
      <c r="B114">
        <v>0.5585</v>
      </c>
    </row>
    <row r="115" spans="1:2">
      <c r="A115">
        <v>1</v>
      </c>
      <c r="B115">
        <v>1.6583999999999999</v>
      </c>
    </row>
    <row r="116" spans="1:2">
      <c r="A116">
        <v>1</v>
      </c>
      <c r="B116">
        <v>1.5643500000000001</v>
      </c>
    </row>
    <row r="117" spans="1:2">
      <c r="A117">
        <v>1</v>
      </c>
      <c r="B117">
        <v>1.3054999999999999</v>
      </c>
    </row>
    <row r="118" spans="1:2">
      <c r="A118">
        <v>1</v>
      </c>
      <c r="B118">
        <v>1.26115</v>
      </c>
    </row>
    <row r="119" spans="1:2">
      <c r="A119">
        <v>1</v>
      </c>
      <c r="B119">
        <v>0.51154999999999995</v>
      </c>
    </row>
    <row r="120" spans="1:2">
      <c r="A120">
        <v>1</v>
      </c>
      <c r="B120">
        <v>1.3331</v>
      </c>
    </row>
    <row r="121" spans="1:2">
      <c r="A121">
        <v>1</v>
      </c>
      <c r="B121">
        <v>1.0821000000000001</v>
      </c>
    </row>
    <row r="122" spans="1:2">
      <c r="A122">
        <v>1</v>
      </c>
      <c r="B122">
        <v>1.0908</v>
      </c>
    </row>
    <row r="123" spans="1:2">
      <c r="A123">
        <v>1</v>
      </c>
      <c r="B123">
        <v>1.2152499999999999</v>
      </c>
    </row>
    <row r="124" spans="1:2">
      <c r="A124">
        <v>1</v>
      </c>
      <c r="B124">
        <v>1.4554499999999999</v>
      </c>
    </row>
    <row r="125" spans="1:2">
      <c r="A125">
        <v>2</v>
      </c>
      <c r="B125">
        <v>1.27275</v>
      </c>
    </row>
    <row r="126" spans="1:2">
      <c r="A126">
        <v>2</v>
      </c>
      <c r="B126">
        <v>1.50115</v>
      </c>
    </row>
    <row r="127" spans="1:2">
      <c r="A127">
        <v>2</v>
      </c>
      <c r="B127">
        <v>1.1234</v>
      </c>
    </row>
    <row r="128" spans="1:2">
      <c r="A128">
        <v>2</v>
      </c>
      <c r="B128">
        <v>1.1266499999999999</v>
      </c>
    </row>
    <row r="129" spans="1:2">
      <c r="A129">
        <v>2</v>
      </c>
      <c r="B129">
        <v>1.2791999999999999</v>
      </c>
    </row>
    <row r="130" spans="1:2">
      <c r="A130">
        <v>2</v>
      </c>
      <c r="B130">
        <v>1.3409</v>
      </c>
    </row>
    <row r="131" spans="1:2">
      <c r="A131">
        <v>2</v>
      </c>
      <c r="B131">
        <v>2</v>
      </c>
    </row>
    <row r="132" spans="1:2">
      <c r="A132">
        <v>2</v>
      </c>
      <c r="B132">
        <v>0.55679999999999996</v>
      </c>
    </row>
    <row r="133" spans="1:2">
      <c r="A133">
        <v>2</v>
      </c>
      <c r="B133">
        <v>1.6139999999999999</v>
      </c>
    </row>
    <row r="134" spans="1:2">
      <c r="A134">
        <v>2</v>
      </c>
      <c r="B134">
        <v>1.6564000000000001</v>
      </c>
    </row>
    <row r="135" spans="1:2">
      <c r="A135">
        <v>2</v>
      </c>
      <c r="B135">
        <v>0.51290000000000002</v>
      </c>
    </row>
    <row r="136" spans="1:2">
      <c r="A136">
        <v>2</v>
      </c>
      <c r="B136">
        <v>1.49705</v>
      </c>
    </row>
    <row r="137" spans="1:2">
      <c r="A137">
        <v>2</v>
      </c>
      <c r="B137">
        <v>1.0982500000000002</v>
      </c>
    </row>
    <row r="138" spans="1:2">
      <c r="A138">
        <v>2</v>
      </c>
      <c r="B138">
        <v>0.79264999999999997</v>
      </c>
    </row>
    <row r="139" spans="1:2">
      <c r="A139">
        <v>2</v>
      </c>
      <c r="B139">
        <v>1.69265</v>
      </c>
    </row>
    <row r="140" spans="1:2">
      <c r="A140">
        <v>2</v>
      </c>
      <c r="B140">
        <v>1.2986499999999999</v>
      </c>
    </row>
    <row r="141" spans="1:2">
      <c r="A141">
        <v>2</v>
      </c>
      <c r="B141">
        <v>1.2517499999999999</v>
      </c>
    </row>
    <row r="142" spans="1:2">
      <c r="A142">
        <v>2</v>
      </c>
      <c r="B142">
        <v>0.84430000000000005</v>
      </c>
    </row>
    <row r="143" spans="1:2">
      <c r="A143">
        <v>2</v>
      </c>
      <c r="B143">
        <v>1.1468500000000001</v>
      </c>
    </row>
    <row r="144" spans="1:2">
      <c r="A144">
        <v>2</v>
      </c>
      <c r="B144">
        <v>1.0734999999999999</v>
      </c>
    </row>
    <row r="145" spans="1:2">
      <c r="A145">
        <v>2</v>
      </c>
      <c r="B145">
        <v>1.0645499999999999</v>
      </c>
    </row>
    <row r="146" spans="1:2">
      <c r="A146">
        <v>2</v>
      </c>
      <c r="B146">
        <v>1.1658999999999999</v>
      </c>
    </row>
    <row r="147" spans="1:2">
      <c r="A147">
        <v>2</v>
      </c>
      <c r="B147">
        <v>1.4411</v>
      </c>
    </row>
    <row r="148" spans="1:2">
      <c r="A148">
        <v>2</v>
      </c>
      <c r="B148">
        <v>0.87439999999999996</v>
      </c>
    </row>
    <row r="149" spans="1:2">
      <c r="A149">
        <v>2</v>
      </c>
      <c r="B149">
        <v>1.8744000000000001</v>
      </c>
    </row>
    <row r="150" spans="1:2">
      <c r="A150">
        <v>2</v>
      </c>
      <c r="B150">
        <v>1.4014500000000001</v>
      </c>
    </row>
    <row r="151" spans="1:2">
      <c r="A151">
        <v>2</v>
      </c>
      <c r="B151">
        <v>0.94105000000000005</v>
      </c>
    </row>
    <row r="152" spans="1:2">
      <c r="A152">
        <v>2</v>
      </c>
      <c r="B152">
        <v>0.99924999999999997</v>
      </c>
    </row>
    <row r="153" spans="1:2">
      <c r="A153">
        <v>2</v>
      </c>
      <c r="B153">
        <v>1.2112000000000001</v>
      </c>
    </row>
    <row r="154" spans="1:2">
      <c r="A154">
        <v>2</v>
      </c>
      <c r="B154">
        <v>1.11985</v>
      </c>
    </row>
    <row r="155" spans="1:2">
      <c r="A155">
        <v>2</v>
      </c>
      <c r="B155">
        <v>0.70950000000000002</v>
      </c>
    </row>
    <row r="156" spans="1:2">
      <c r="A156">
        <v>2</v>
      </c>
      <c r="B156">
        <v>0.58774999999999999</v>
      </c>
    </row>
    <row r="157" spans="1:2">
      <c r="A157">
        <v>2</v>
      </c>
      <c r="B157">
        <v>1.2136499999999999</v>
      </c>
    </row>
    <row r="158" spans="1:2">
      <c r="A158">
        <v>2</v>
      </c>
      <c r="B158">
        <v>0.75</v>
      </c>
    </row>
    <row r="159" spans="1:2">
      <c r="A159">
        <v>2</v>
      </c>
      <c r="B159">
        <v>1.2086999999999999</v>
      </c>
    </row>
    <row r="160" spans="1:2">
      <c r="A160">
        <v>2</v>
      </c>
      <c r="B160">
        <v>0.89315</v>
      </c>
    </row>
    <row r="161" spans="1:2">
      <c r="A161">
        <v>2</v>
      </c>
      <c r="B161">
        <v>0.4718</v>
      </c>
    </row>
    <row r="162" spans="1:2">
      <c r="A162">
        <v>2</v>
      </c>
      <c r="B162">
        <v>0.61124999999999996</v>
      </c>
    </row>
    <row r="163" spans="1:2">
      <c r="A163">
        <v>2</v>
      </c>
      <c r="B163">
        <v>0.87935000000000008</v>
      </c>
    </row>
    <row r="164" spans="1:2">
      <c r="A164">
        <v>2</v>
      </c>
      <c r="B164">
        <v>0.4657</v>
      </c>
    </row>
    <row r="165" spans="1:2">
      <c r="A165">
        <v>2</v>
      </c>
      <c r="B165">
        <v>1.3168000000000002</v>
      </c>
    </row>
    <row r="166" spans="1:2">
      <c r="A166">
        <v>2</v>
      </c>
      <c r="B166">
        <v>0.43745000000000001</v>
      </c>
    </row>
    <row r="167" spans="1:2">
      <c r="A167">
        <v>2</v>
      </c>
      <c r="B167">
        <v>0.81939999999999991</v>
      </c>
    </row>
    <row r="168" spans="1:2">
      <c r="A168">
        <v>2</v>
      </c>
      <c r="B168">
        <v>0.52105000000000001</v>
      </c>
    </row>
    <row r="169" spans="1:2">
      <c r="A169">
        <v>2</v>
      </c>
      <c r="B169">
        <v>1.0647500000000001</v>
      </c>
    </row>
    <row r="170" spans="1:2">
      <c r="A170">
        <v>2</v>
      </c>
      <c r="B170">
        <v>0.44169999999999998</v>
      </c>
    </row>
    <row r="171" spans="1:2">
      <c r="A171">
        <v>2</v>
      </c>
      <c r="B171">
        <v>1.25715</v>
      </c>
    </row>
    <row r="172" spans="1:2">
      <c r="A172">
        <v>2</v>
      </c>
      <c r="B172">
        <v>1.05715</v>
      </c>
    </row>
    <row r="173" spans="1:2">
      <c r="A173">
        <v>2</v>
      </c>
      <c r="B173">
        <v>1.1000000000000001</v>
      </c>
    </row>
    <row r="174" spans="1:2">
      <c r="A174">
        <v>2</v>
      </c>
      <c r="B174">
        <v>1.08555</v>
      </c>
    </row>
    <row r="175" spans="1:2">
      <c r="A175">
        <v>2</v>
      </c>
      <c r="B175">
        <v>1.27885</v>
      </c>
    </row>
    <row r="176" spans="1:2">
      <c r="A176">
        <v>2</v>
      </c>
      <c r="B176">
        <v>1.2719499999999999</v>
      </c>
    </row>
    <row r="177" spans="1:2">
      <c r="A177">
        <v>2</v>
      </c>
      <c r="B177">
        <v>1.2721499999999999</v>
      </c>
    </row>
    <row r="178" spans="1:2">
      <c r="A178">
        <v>2</v>
      </c>
      <c r="B178">
        <v>1.1657999999999999</v>
      </c>
    </row>
    <row r="179" spans="1:2">
      <c r="A179">
        <v>2</v>
      </c>
      <c r="B179">
        <v>1.3249</v>
      </c>
    </row>
    <row r="180" spans="1:2">
      <c r="A180">
        <v>2</v>
      </c>
      <c r="B180">
        <v>1.4833000000000001</v>
      </c>
    </row>
    <row r="181" spans="1:2">
      <c r="A181">
        <v>2</v>
      </c>
      <c r="B181">
        <v>1.16655</v>
      </c>
    </row>
    <row r="182" spans="1:2">
      <c r="A182">
        <v>2</v>
      </c>
      <c r="B182">
        <v>1.0596000000000001</v>
      </c>
    </row>
    <row r="183" spans="1:2">
      <c r="A183">
        <v>2</v>
      </c>
      <c r="B183">
        <v>0.54715000000000003</v>
      </c>
    </row>
    <row r="184" spans="1:2">
      <c r="A184">
        <v>2</v>
      </c>
      <c r="B184">
        <v>1.1507000000000001</v>
      </c>
    </row>
    <row r="185" spans="1:2">
      <c r="A185">
        <v>2</v>
      </c>
      <c r="B185">
        <v>1.21865</v>
      </c>
    </row>
    <row r="186" spans="1:2">
      <c r="A186">
        <v>2</v>
      </c>
      <c r="B186">
        <v>0.89529999999999998</v>
      </c>
    </row>
    <row r="187" spans="1:2">
      <c r="A187">
        <v>2</v>
      </c>
      <c r="B187">
        <v>1.0156499999999999</v>
      </c>
    </row>
    <row r="188" spans="1:2">
      <c r="A188">
        <v>2</v>
      </c>
      <c r="B188">
        <v>1.11805</v>
      </c>
    </row>
    <row r="189" spans="1:2">
      <c r="A189">
        <v>2</v>
      </c>
      <c r="B189">
        <v>1.6093500000000001</v>
      </c>
    </row>
    <row r="190" spans="1:2">
      <c r="A190">
        <v>2</v>
      </c>
      <c r="B190">
        <v>1.6840999999999999</v>
      </c>
    </row>
    <row r="191" spans="1:2">
      <c r="A191">
        <v>2</v>
      </c>
      <c r="B191">
        <v>0.92305000000000004</v>
      </c>
    </row>
    <row r="192" spans="1:2">
      <c r="A192">
        <v>2</v>
      </c>
      <c r="B192">
        <v>1.1758500000000001</v>
      </c>
    </row>
    <row r="193" spans="1:2">
      <c r="A193">
        <v>2</v>
      </c>
      <c r="B193">
        <v>1.3054000000000001</v>
      </c>
    </row>
    <row r="194" spans="1:2">
      <c r="A194">
        <v>2</v>
      </c>
      <c r="B194">
        <v>1.8846499999999999</v>
      </c>
    </row>
    <row r="195" spans="1:2">
      <c r="A195">
        <v>2</v>
      </c>
      <c r="B195">
        <v>1.16205</v>
      </c>
    </row>
    <row r="196" spans="1:2">
      <c r="A196">
        <v>2</v>
      </c>
      <c r="B196">
        <v>1.23265</v>
      </c>
    </row>
    <row r="197" spans="1:2">
      <c r="A197">
        <v>2</v>
      </c>
      <c r="B197">
        <v>1.3966499999999999</v>
      </c>
    </row>
    <row r="198" spans="1:2">
      <c r="A198">
        <v>2</v>
      </c>
      <c r="B198">
        <v>0.81424999999999992</v>
      </c>
    </row>
    <row r="199" spans="1:2">
      <c r="A199">
        <v>2</v>
      </c>
      <c r="B199">
        <v>0.94994999999999996</v>
      </c>
    </row>
    <row r="200" spans="1:2">
      <c r="A200">
        <v>2</v>
      </c>
      <c r="B200">
        <v>1.00935</v>
      </c>
    </row>
    <row r="201" spans="1:2">
      <c r="A201">
        <v>2</v>
      </c>
      <c r="B201">
        <v>1.29765</v>
      </c>
    </row>
    <row r="202" spans="1:2">
      <c r="A202">
        <v>2</v>
      </c>
      <c r="B202">
        <v>1.4422000000000001</v>
      </c>
    </row>
    <row r="203" spans="1:2">
      <c r="A203">
        <v>2</v>
      </c>
      <c r="B203">
        <v>1.4638</v>
      </c>
    </row>
    <row r="204" spans="1:2">
      <c r="A204">
        <v>2</v>
      </c>
      <c r="B204">
        <v>1.0702</v>
      </c>
    </row>
    <row r="205" spans="1:2">
      <c r="A205">
        <v>2</v>
      </c>
      <c r="B205">
        <v>0.54164999999999996</v>
      </c>
    </row>
    <row r="206" spans="1:2">
      <c r="A206">
        <v>2</v>
      </c>
      <c r="B206">
        <v>0.62970000000000004</v>
      </c>
    </row>
    <row r="207" spans="1:2">
      <c r="A207">
        <v>2</v>
      </c>
      <c r="B207">
        <v>0.75285000000000002</v>
      </c>
    </row>
    <row r="208" spans="1:2">
      <c r="A208">
        <v>2</v>
      </c>
      <c r="B208">
        <v>0.76665000000000005</v>
      </c>
    </row>
    <row r="209" spans="1:2">
      <c r="A209">
        <v>2</v>
      </c>
      <c r="B209">
        <v>1.3080500000000002</v>
      </c>
    </row>
    <row r="210" spans="1:2">
      <c r="A210">
        <v>2</v>
      </c>
      <c r="B210">
        <v>1.2378</v>
      </c>
    </row>
    <row r="211" spans="1:2">
      <c r="A211">
        <v>2</v>
      </c>
      <c r="B211">
        <v>1.4071</v>
      </c>
    </row>
    <row r="212" spans="1:2">
      <c r="A212">
        <v>2</v>
      </c>
      <c r="B212">
        <v>0.81089999999999995</v>
      </c>
    </row>
    <row r="213" spans="1:2">
      <c r="A213">
        <v>2</v>
      </c>
      <c r="B213">
        <v>1.8315999999999999</v>
      </c>
    </row>
    <row r="214" spans="1:2">
      <c r="A214">
        <v>2</v>
      </c>
      <c r="B214">
        <v>1.4579</v>
      </c>
    </row>
    <row r="215" spans="1:2">
      <c r="A215">
        <v>2</v>
      </c>
      <c r="B215">
        <v>0.88</v>
      </c>
    </row>
    <row r="216" spans="1:2">
      <c r="A216">
        <v>2</v>
      </c>
      <c r="B216">
        <v>1.2544499999999998</v>
      </c>
    </row>
    <row r="217" spans="1:2">
      <c r="A217">
        <v>2</v>
      </c>
      <c r="B217">
        <v>1.2110000000000001</v>
      </c>
    </row>
    <row r="218" spans="1:2">
      <c r="A218">
        <v>2</v>
      </c>
      <c r="B218">
        <v>0.95165000000000011</v>
      </c>
    </row>
    <row r="219" spans="1:2">
      <c r="A219">
        <v>2</v>
      </c>
      <c r="B219">
        <v>0.41570000000000001</v>
      </c>
    </row>
    <row r="220" spans="1:2">
      <c r="A220">
        <v>2</v>
      </c>
      <c r="B220">
        <v>1.6353</v>
      </c>
    </row>
    <row r="221" spans="1:2">
      <c r="A221">
        <v>2</v>
      </c>
      <c r="B221">
        <v>1.1811500000000001</v>
      </c>
    </row>
    <row r="222" spans="1:2">
      <c r="A222">
        <v>2</v>
      </c>
      <c r="B222">
        <v>1.0858000000000001</v>
      </c>
    </row>
    <row r="223" spans="1:2">
      <c r="A223">
        <v>2</v>
      </c>
      <c r="B223">
        <v>1.66665</v>
      </c>
    </row>
    <row r="224" spans="1:2">
      <c r="A224">
        <v>2</v>
      </c>
      <c r="B224">
        <v>1.3846000000000001</v>
      </c>
    </row>
    <row r="225" spans="1:2">
      <c r="A225">
        <v>2</v>
      </c>
      <c r="B225">
        <v>1.2725499999999998</v>
      </c>
    </row>
    <row r="226" spans="1:2">
      <c r="A226">
        <v>2</v>
      </c>
      <c r="B226">
        <v>1.13635</v>
      </c>
    </row>
    <row r="227" spans="1:2">
      <c r="A227">
        <v>2</v>
      </c>
      <c r="B227">
        <v>1</v>
      </c>
    </row>
    <row r="228" spans="1:2">
      <c r="A228">
        <v>2</v>
      </c>
      <c r="B228">
        <v>0.85559999999999992</v>
      </c>
    </row>
    <row r="229" spans="1:2">
      <c r="A229">
        <v>2</v>
      </c>
      <c r="B229">
        <v>1.3529499999999999</v>
      </c>
    </row>
    <row r="230" spans="1:2">
      <c r="A230">
        <v>2</v>
      </c>
      <c r="B230">
        <v>1.5053000000000001</v>
      </c>
    </row>
    <row r="231" spans="1:2">
      <c r="A231">
        <v>2</v>
      </c>
      <c r="B231">
        <v>2</v>
      </c>
    </row>
    <row r="232" spans="1:2">
      <c r="A232">
        <v>2</v>
      </c>
      <c r="B232">
        <v>1.40635</v>
      </c>
    </row>
    <row r="233" spans="1:2">
      <c r="A233">
        <v>2</v>
      </c>
      <c r="B233">
        <v>1.4411</v>
      </c>
    </row>
    <row r="234" spans="1:2">
      <c r="A234">
        <v>2</v>
      </c>
      <c r="B234">
        <v>1.45455</v>
      </c>
    </row>
    <row r="235" spans="1:2">
      <c r="A235">
        <v>2</v>
      </c>
      <c r="B235">
        <v>1.5286999999999999</v>
      </c>
    </row>
    <row r="236" spans="1:2">
      <c r="A236">
        <v>2</v>
      </c>
      <c r="B236">
        <v>1.8066499999999999</v>
      </c>
    </row>
    <row r="237" spans="1:2">
      <c r="A237">
        <v>2</v>
      </c>
      <c r="B237">
        <v>1.2000999999999999</v>
      </c>
    </row>
    <row r="238" spans="1:2">
      <c r="A238">
        <v>2</v>
      </c>
      <c r="B238">
        <v>1.48055</v>
      </c>
    </row>
    <row r="239" spans="1:2">
      <c r="A239">
        <v>2</v>
      </c>
      <c r="B239">
        <v>0.77154999999999996</v>
      </c>
    </row>
    <row r="240" spans="1:2">
      <c r="A240">
        <v>2</v>
      </c>
      <c r="B240">
        <v>1.2161499999999998</v>
      </c>
    </row>
    <row r="241" spans="1:2">
      <c r="A241">
        <v>2</v>
      </c>
      <c r="B241">
        <v>0.85244999999999993</v>
      </c>
    </row>
    <row r="242" spans="1:2">
      <c r="A242">
        <v>2</v>
      </c>
      <c r="B242">
        <v>0.99314999999999998</v>
      </c>
    </row>
    <row r="243" spans="1:2">
      <c r="A243">
        <v>2</v>
      </c>
      <c r="B243">
        <v>0.46784999999999999</v>
      </c>
    </row>
    <row r="244" spans="1:2">
      <c r="A244">
        <v>2</v>
      </c>
      <c r="B244">
        <v>0.9577</v>
      </c>
    </row>
    <row r="245" spans="1:2">
      <c r="A245">
        <v>2</v>
      </c>
      <c r="B245">
        <v>1.0640000000000001</v>
      </c>
    </row>
    <row r="246" spans="1:2">
      <c r="A246">
        <v>2</v>
      </c>
      <c r="B246">
        <v>1.1507999999999998</v>
      </c>
    </row>
    <row r="247" spans="1:2">
      <c r="A247">
        <v>2</v>
      </c>
      <c r="B247">
        <v>2</v>
      </c>
    </row>
    <row r="248" spans="1:2">
      <c r="A248">
        <v>3</v>
      </c>
      <c r="B248">
        <v>1.0253000000000001</v>
      </c>
    </row>
    <row r="249" spans="1:2">
      <c r="A249">
        <v>3</v>
      </c>
      <c r="B249">
        <v>1.04545</v>
      </c>
    </row>
    <row r="250" spans="1:2">
      <c r="A250">
        <v>3</v>
      </c>
      <c r="B250">
        <v>1.1367</v>
      </c>
    </row>
    <row r="251" spans="1:2">
      <c r="A251">
        <v>3</v>
      </c>
      <c r="B251">
        <v>0.79684999999999995</v>
      </c>
    </row>
    <row r="252" spans="1:2">
      <c r="A252">
        <v>3</v>
      </c>
      <c r="B252">
        <v>1.04295</v>
      </c>
    </row>
    <row r="253" spans="1:2">
      <c r="A253">
        <v>3</v>
      </c>
      <c r="B253">
        <v>1.1634</v>
      </c>
    </row>
    <row r="254" spans="1:2">
      <c r="A254">
        <v>3</v>
      </c>
      <c r="B254">
        <v>0.40160000000000001</v>
      </c>
    </row>
    <row r="255" spans="1:2">
      <c r="A255">
        <v>3</v>
      </c>
      <c r="B255">
        <v>1.0136000000000001</v>
      </c>
    </row>
    <row r="256" spans="1:2">
      <c r="A256">
        <v>3</v>
      </c>
      <c r="B256">
        <v>1.1149</v>
      </c>
    </row>
    <row r="257" spans="1:2">
      <c r="A257">
        <v>3</v>
      </c>
      <c r="B257">
        <v>1.0165</v>
      </c>
    </row>
    <row r="258" spans="1:2">
      <c r="A258">
        <v>3</v>
      </c>
      <c r="B258">
        <v>1.0443</v>
      </c>
    </row>
    <row r="259" spans="1:2">
      <c r="A259">
        <v>3</v>
      </c>
      <c r="B259">
        <v>0.92464999999999997</v>
      </c>
    </row>
    <row r="260" spans="1:2">
      <c r="A260">
        <v>3</v>
      </c>
      <c r="B260">
        <v>1.29515</v>
      </c>
    </row>
    <row r="261" spans="1:2">
      <c r="A261">
        <v>3</v>
      </c>
      <c r="B261">
        <v>1.0478499999999999</v>
      </c>
    </row>
    <row r="262" spans="1:2">
      <c r="A262">
        <v>3</v>
      </c>
      <c r="B262">
        <v>1.5013000000000001</v>
      </c>
    </row>
    <row r="263" spans="1:2">
      <c r="A263">
        <v>3</v>
      </c>
      <c r="B263">
        <v>1.05135</v>
      </c>
    </row>
    <row r="264" spans="1:2">
      <c r="A264">
        <v>3</v>
      </c>
      <c r="B264">
        <v>1.0366</v>
      </c>
    </row>
    <row r="265" spans="1:2">
      <c r="A265">
        <v>3</v>
      </c>
      <c r="B265">
        <v>0.51775000000000004</v>
      </c>
    </row>
    <row r="266" spans="1:2">
      <c r="A266">
        <v>3</v>
      </c>
      <c r="B266">
        <v>0.95250000000000001</v>
      </c>
    </row>
    <row r="267" spans="1:2">
      <c r="A267">
        <v>3</v>
      </c>
      <c r="B267">
        <v>0.58245000000000002</v>
      </c>
    </row>
    <row r="268" spans="1:2">
      <c r="A268">
        <v>3</v>
      </c>
      <c r="B268">
        <v>1.0338499999999999</v>
      </c>
    </row>
    <row r="269" spans="1:2">
      <c r="A269">
        <v>3</v>
      </c>
      <c r="B269">
        <v>1.1859999999999999</v>
      </c>
    </row>
    <row r="270" spans="1:2">
      <c r="A270">
        <v>3</v>
      </c>
      <c r="B270">
        <v>1.1087500000000001</v>
      </c>
    </row>
    <row r="271" spans="1:2">
      <c r="A271">
        <v>3</v>
      </c>
      <c r="B271">
        <v>0.6472</v>
      </c>
    </row>
    <row r="272" spans="1:2">
      <c r="A272">
        <v>3</v>
      </c>
      <c r="B272">
        <v>1.42825</v>
      </c>
    </row>
    <row r="273" spans="1:2">
      <c r="A273">
        <v>3</v>
      </c>
      <c r="B273">
        <v>0.82840000000000003</v>
      </c>
    </row>
    <row r="274" spans="1:2">
      <c r="A274">
        <v>3</v>
      </c>
      <c r="B274">
        <v>1.1669</v>
      </c>
    </row>
    <row r="275" spans="1:2">
      <c r="A275">
        <v>3</v>
      </c>
      <c r="B275">
        <v>1.5628500000000001</v>
      </c>
    </row>
    <row r="276" spans="1:2">
      <c r="A276">
        <v>3</v>
      </c>
      <c r="B276">
        <v>0.79654999999999998</v>
      </c>
    </row>
    <row r="277" spans="1:2">
      <c r="A277">
        <v>3</v>
      </c>
      <c r="B277">
        <v>0.40755000000000002</v>
      </c>
    </row>
    <row r="278" spans="1:2">
      <c r="A278">
        <v>3</v>
      </c>
      <c r="B278">
        <v>0.48394999999999999</v>
      </c>
    </row>
    <row r="279" spans="1:2">
      <c r="A279">
        <v>3</v>
      </c>
      <c r="B279">
        <v>1.3606</v>
      </c>
    </row>
    <row r="280" spans="1:2">
      <c r="A280">
        <v>3</v>
      </c>
      <c r="B280">
        <v>1.3265</v>
      </c>
    </row>
    <row r="281" spans="1:2">
      <c r="A281">
        <v>3</v>
      </c>
      <c r="B281">
        <v>0.56015000000000004</v>
      </c>
    </row>
    <row r="282" spans="1:2">
      <c r="A282">
        <v>3</v>
      </c>
      <c r="B282">
        <v>1.3611</v>
      </c>
    </row>
    <row r="283" spans="1:2">
      <c r="A283">
        <v>3</v>
      </c>
      <c r="B283">
        <v>0.48544999999999999</v>
      </c>
    </row>
    <row r="284" spans="1:2">
      <c r="A284">
        <v>3</v>
      </c>
      <c r="B284">
        <v>0.45405000000000001</v>
      </c>
    </row>
    <row r="285" spans="1:2">
      <c r="A285">
        <v>3</v>
      </c>
      <c r="B285">
        <v>1.60585</v>
      </c>
    </row>
    <row r="286" spans="1:2">
      <c r="A286">
        <v>3</v>
      </c>
      <c r="B286">
        <v>0.55025000000000002</v>
      </c>
    </row>
    <row r="287" spans="1:2">
      <c r="A287">
        <v>3</v>
      </c>
      <c r="B287">
        <v>0.77300000000000002</v>
      </c>
    </row>
    <row r="288" spans="1:2">
      <c r="A288">
        <v>3</v>
      </c>
      <c r="B288">
        <v>1.2086000000000001</v>
      </c>
    </row>
    <row r="289" spans="1:2">
      <c r="A289">
        <v>3</v>
      </c>
      <c r="B289">
        <v>1.3982999999999999</v>
      </c>
    </row>
    <row r="290" spans="1:2">
      <c r="A290">
        <v>3</v>
      </c>
      <c r="B290">
        <v>0.52105000000000001</v>
      </c>
    </row>
    <row r="291" spans="1:2">
      <c r="A291">
        <v>3</v>
      </c>
      <c r="B291">
        <v>0.59194999999999998</v>
      </c>
    </row>
    <row r="292" spans="1:2">
      <c r="A292">
        <v>3</v>
      </c>
      <c r="B292">
        <v>0.8105</v>
      </c>
    </row>
    <row r="293" spans="1:2">
      <c r="A293">
        <v>3</v>
      </c>
      <c r="B293">
        <v>0.99719999999999998</v>
      </c>
    </row>
    <row r="294" spans="1:2">
      <c r="A294">
        <v>3</v>
      </c>
      <c r="B294">
        <v>0.44400000000000001</v>
      </c>
    </row>
    <row r="295" spans="1:2">
      <c r="A295">
        <v>3</v>
      </c>
      <c r="B295">
        <v>1.0092000000000001</v>
      </c>
    </row>
    <row r="296" spans="1:2">
      <c r="A296">
        <v>3</v>
      </c>
      <c r="B296">
        <v>0.62855000000000005</v>
      </c>
    </row>
    <row r="297" spans="1:2">
      <c r="A297">
        <v>3</v>
      </c>
      <c r="B297">
        <v>1.52105</v>
      </c>
    </row>
    <row r="298" spans="1:2">
      <c r="A298">
        <v>3</v>
      </c>
      <c r="B298">
        <v>1.3929</v>
      </c>
    </row>
    <row r="299" spans="1:2">
      <c r="A299">
        <v>3</v>
      </c>
      <c r="B299">
        <v>0.73995</v>
      </c>
    </row>
    <row r="300" spans="1:2">
      <c r="A300">
        <v>3</v>
      </c>
      <c r="B300">
        <v>0.61834999999999996</v>
      </c>
    </row>
    <row r="301" spans="1:2">
      <c r="A301">
        <v>3</v>
      </c>
      <c r="B301">
        <v>1.34585</v>
      </c>
    </row>
    <row r="302" spans="1:2">
      <c r="A302">
        <v>3</v>
      </c>
      <c r="B302">
        <v>0.4173</v>
      </c>
    </row>
    <row r="303" spans="1:2">
      <c r="A303">
        <v>3</v>
      </c>
      <c r="B303">
        <v>2</v>
      </c>
    </row>
    <row r="304" spans="1:2">
      <c r="A304">
        <v>3</v>
      </c>
      <c r="B304">
        <v>1.17475</v>
      </c>
    </row>
    <row r="305" spans="1:2">
      <c r="A305">
        <v>3</v>
      </c>
      <c r="B305">
        <v>0.34775</v>
      </c>
    </row>
    <row r="306" spans="1:2">
      <c r="A306">
        <v>3</v>
      </c>
      <c r="B306">
        <v>1.2264999999999999</v>
      </c>
    </row>
    <row r="307" spans="1:2">
      <c r="A307">
        <v>3</v>
      </c>
      <c r="B307">
        <v>1.0857000000000001</v>
      </c>
    </row>
    <row r="308" spans="1:2">
      <c r="A308">
        <v>3</v>
      </c>
      <c r="B308">
        <v>1.01905</v>
      </c>
    </row>
    <row r="309" spans="1:2">
      <c r="A309">
        <v>3</v>
      </c>
      <c r="B309">
        <v>0.43335000000000001</v>
      </c>
    </row>
    <row r="310" spans="1:2">
      <c r="A310">
        <v>3</v>
      </c>
      <c r="B310">
        <v>1.2944</v>
      </c>
    </row>
    <row r="311" spans="1:2">
      <c r="A311">
        <v>3</v>
      </c>
      <c r="B311">
        <v>0.54944999999999999</v>
      </c>
    </row>
    <row r="312" spans="1:2">
      <c r="A312">
        <v>3</v>
      </c>
      <c r="B312">
        <v>0.36445</v>
      </c>
    </row>
    <row r="313" spans="1:2">
      <c r="A313">
        <v>3</v>
      </c>
      <c r="B313">
        <v>0.53695000000000004</v>
      </c>
    </row>
    <row r="314" spans="1:2">
      <c r="A314">
        <v>3</v>
      </c>
      <c r="B314">
        <v>0.88385000000000002</v>
      </c>
    </row>
    <row r="315" spans="1:2">
      <c r="A315">
        <v>3</v>
      </c>
      <c r="B315">
        <v>0.56820000000000004</v>
      </c>
    </row>
    <row r="316" spans="1:2">
      <c r="A316">
        <v>3</v>
      </c>
      <c r="B316">
        <v>0.3715</v>
      </c>
    </row>
    <row r="317" spans="1:2">
      <c r="A317">
        <v>3</v>
      </c>
      <c r="B317">
        <v>0.9728</v>
      </c>
    </row>
    <row r="318" spans="1:2">
      <c r="A318">
        <v>3</v>
      </c>
      <c r="B318">
        <v>0.72575000000000001</v>
      </c>
    </row>
    <row r="319" spans="1:2">
      <c r="A319">
        <v>3</v>
      </c>
      <c r="B319">
        <v>1.4801500000000001</v>
      </c>
    </row>
    <row r="320" spans="1:2">
      <c r="A320">
        <v>3</v>
      </c>
      <c r="B320">
        <v>1.2535000000000001</v>
      </c>
    </row>
    <row r="321" spans="1:2">
      <c r="A321">
        <v>3</v>
      </c>
      <c r="B321">
        <v>1.0275000000000001</v>
      </c>
    </row>
    <row r="322" spans="1:2">
      <c r="A322">
        <v>3</v>
      </c>
      <c r="B322">
        <v>0.35539999999999999</v>
      </c>
    </row>
    <row r="323" spans="1:2">
      <c r="A323">
        <v>3</v>
      </c>
      <c r="B323">
        <v>1.0558000000000001</v>
      </c>
    </row>
    <row r="324" spans="1:2">
      <c r="A324">
        <v>3</v>
      </c>
      <c r="B324">
        <v>1.8319999999999999</v>
      </c>
    </row>
    <row r="325" spans="1:2">
      <c r="A325">
        <v>3</v>
      </c>
      <c r="B325">
        <v>1.42255</v>
      </c>
    </row>
    <row r="326" spans="1:2">
      <c r="A326">
        <v>3</v>
      </c>
      <c r="B326">
        <v>0.37819999999999998</v>
      </c>
    </row>
    <row r="327" spans="1:2">
      <c r="A327">
        <v>3</v>
      </c>
      <c r="B327">
        <v>1.16205</v>
      </c>
    </row>
    <row r="328" spans="1:2">
      <c r="A328">
        <v>3</v>
      </c>
      <c r="B328">
        <v>1.2907999999999999</v>
      </c>
    </row>
    <row r="329" spans="1:2">
      <c r="A329">
        <v>3</v>
      </c>
      <c r="B329">
        <v>0.52944999999999998</v>
      </c>
    </row>
    <row r="330" spans="1:2">
      <c r="A330">
        <v>3</v>
      </c>
      <c r="B330">
        <v>1.5747500000000001</v>
      </c>
    </row>
    <row r="331" spans="1:2">
      <c r="A331">
        <v>3</v>
      </c>
      <c r="B331">
        <v>1.6050500000000001</v>
      </c>
    </row>
    <row r="332" spans="1:2">
      <c r="A332">
        <v>3</v>
      </c>
      <c r="B332">
        <v>0.58530000000000004</v>
      </c>
    </row>
    <row r="333" spans="1:2">
      <c r="A333">
        <v>3</v>
      </c>
      <c r="B333">
        <v>0.83315000000000006</v>
      </c>
    </row>
    <row r="334" spans="1:2">
      <c r="A334">
        <v>3</v>
      </c>
      <c r="B334">
        <v>0.37435000000000002</v>
      </c>
    </row>
    <row r="335" spans="1:2">
      <c r="A335">
        <v>3</v>
      </c>
      <c r="B335">
        <v>1.1905000000000001</v>
      </c>
    </row>
    <row r="336" spans="1:2">
      <c r="A336">
        <v>3</v>
      </c>
      <c r="B336">
        <v>1.0428500000000001</v>
      </c>
    </row>
    <row r="337" spans="1:2">
      <c r="A337">
        <v>3</v>
      </c>
      <c r="B337">
        <v>0.35254999999999997</v>
      </c>
    </row>
    <row r="338" spans="1:2">
      <c r="A338">
        <v>3</v>
      </c>
      <c r="B338">
        <v>1.1678500000000001</v>
      </c>
    </row>
    <row r="339" spans="1:2">
      <c r="A339">
        <v>3</v>
      </c>
      <c r="B339">
        <v>1.1046499999999999</v>
      </c>
    </row>
    <row r="340" spans="1:2">
      <c r="A340">
        <v>3</v>
      </c>
      <c r="B340">
        <v>0.55000000000000004</v>
      </c>
    </row>
    <row r="341" spans="1:2">
      <c r="A341">
        <v>3</v>
      </c>
      <c r="B341">
        <v>1.1895500000000001</v>
      </c>
    </row>
    <row r="342" spans="1:2">
      <c r="A342">
        <v>3</v>
      </c>
      <c r="B342">
        <v>1.3157999999999999</v>
      </c>
    </row>
    <row r="343" spans="1:2">
      <c r="A343">
        <v>3</v>
      </c>
      <c r="B343">
        <v>1.1972499999999999</v>
      </c>
    </row>
    <row r="344" spans="1:2">
      <c r="A344">
        <v>3</v>
      </c>
      <c r="B344">
        <v>1.08365</v>
      </c>
    </row>
    <row r="345" spans="1:2">
      <c r="A345">
        <v>3</v>
      </c>
      <c r="B345">
        <v>1.1085500000000001</v>
      </c>
    </row>
    <row r="346" spans="1:2">
      <c r="A346">
        <v>3</v>
      </c>
      <c r="B346">
        <v>1.05155</v>
      </c>
    </row>
    <row r="347" spans="1:2">
      <c r="A347">
        <v>3</v>
      </c>
      <c r="B347">
        <v>1.9605000000000001</v>
      </c>
    </row>
    <row r="348" spans="1:2">
      <c r="A348">
        <v>3</v>
      </c>
      <c r="B348">
        <v>1.5954999999999999</v>
      </c>
    </row>
    <row r="349" spans="1:2">
      <c r="A349">
        <v>3</v>
      </c>
      <c r="B349">
        <v>1.11215</v>
      </c>
    </row>
    <row r="350" spans="1:2">
      <c r="A350">
        <v>3</v>
      </c>
      <c r="B350">
        <v>1.5493000000000001</v>
      </c>
    </row>
    <row r="351" spans="1:2">
      <c r="A351">
        <v>3</v>
      </c>
      <c r="B351">
        <v>1.82995</v>
      </c>
    </row>
    <row r="352" spans="1:2">
      <c r="A352">
        <v>3</v>
      </c>
      <c r="B352">
        <v>1.1333500000000001</v>
      </c>
    </row>
    <row r="353" spans="1:2">
      <c r="A353">
        <v>3</v>
      </c>
      <c r="B353">
        <v>0.97225000000000006</v>
      </c>
    </row>
    <row r="354" spans="1:2">
      <c r="A354">
        <v>3</v>
      </c>
      <c r="B354">
        <v>0.44240000000000002</v>
      </c>
    </row>
    <row r="355" spans="1:2">
      <c r="A355">
        <v>3</v>
      </c>
      <c r="B355">
        <v>1.1954500000000001</v>
      </c>
    </row>
    <row r="356" spans="1:2">
      <c r="A356">
        <v>3</v>
      </c>
      <c r="B356">
        <v>1.2092499999999999</v>
      </c>
    </row>
    <row r="357" spans="1:2">
      <c r="A357">
        <v>3</v>
      </c>
      <c r="B357">
        <v>1.6394</v>
      </c>
    </row>
    <row r="358" spans="1:2">
      <c r="A358">
        <v>3</v>
      </c>
      <c r="B358">
        <v>1.5101</v>
      </c>
    </row>
    <row r="359" spans="1:2">
      <c r="A359">
        <v>3</v>
      </c>
      <c r="B359">
        <v>1.4522999999999999</v>
      </c>
    </row>
    <row r="360" spans="1:2">
      <c r="A360">
        <v>3</v>
      </c>
      <c r="B360">
        <v>0.97140000000000004</v>
      </c>
    </row>
    <row r="361" spans="1:2">
      <c r="A361">
        <v>3</v>
      </c>
      <c r="B361">
        <v>1.7323</v>
      </c>
    </row>
    <row r="362" spans="1:2">
      <c r="A362">
        <v>3</v>
      </c>
      <c r="B362">
        <v>0.63539999999999996</v>
      </c>
    </row>
    <row r="363" spans="1:2">
      <c r="A363">
        <v>3</v>
      </c>
      <c r="B363">
        <v>0.36604999999999999</v>
      </c>
    </row>
    <row r="364" spans="1:2">
      <c r="A364">
        <v>3</v>
      </c>
      <c r="B364">
        <v>1.66665</v>
      </c>
    </row>
    <row r="365" spans="1:2">
      <c r="A365">
        <v>3</v>
      </c>
      <c r="B365">
        <v>1.3058000000000001</v>
      </c>
    </row>
    <row r="366" spans="1:2">
      <c r="A366">
        <v>3</v>
      </c>
      <c r="B366">
        <v>1.5926</v>
      </c>
    </row>
    <row r="367" spans="1:2">
      <c r="A367">
        <v>4</v>
      </c>
      <c r="B367">
        <v>1.2063999999999999</v>
      </c>
    </row>
    <row r="368" spans="1:2">
      <c r="A368">
        <v>4</v>
      </c>
      <c r="B368">
        <v>0.67123999999999995</v>
      </c>
    </row>
    <row r="369" spans="1:2">
      <c r="A369">
        <v>4</v>
      </c>
      <c r="B369">
        <v>0.57926</v>
      </c>
    </row>
    <row r="370" spans="1:2">
      <c r="A370">
        <v>4</v>
      </c>
      <c r="B370">
        <v>1.0112999999999999</v>
      </c>
    </row>
    <row r="371" spans="1:2">
      <c r="A371">
        <v>4</v>
      </c>
      <c r="B371">
        <v>0.85818000000000005</v>
      </c>
    </row>
    <row r="372" spans="1:2">
      <c r="A372">
        <v>4</v>
      </c>
      <c r="B372">
        <v>0.76754000000000011</v>
      </c>
    </row>
    <row r="373" spans="1:2">
      <c r="A373">
        <v>4</v>
      </c>
      <c r="B373">
        <v>1.2399900000000001</v>
      </c>
    </row>
    <row r="374" spans="1:2">
      <c r="A374">
        <v>4</v>
      </c>
      <c r="B374">
        <v>0.74032500000000001</v>
      </c>
    </row>
    <row r="375" spans="1:2">
      <c r="A375">
        <v>4</v>
      </c>
      <c r="B375">
        <v>1.07653</v>
      </c>
    </row>
    <row r="376" spans="1:2">
      <c r="A376">
        <v>4</v>
      </c>
      <c r="B376">
        <v>0.51488999999999996</v>
      </c>
    </row>
    <row r="377" spans="1:2">
      <c r="A377">
        <v>4</v>
      </c>
      <c r="B377">
        <v>0.85333999999999999</v>
      </c>
    </row>
    <row r="378" spans="1:2">
      <c r="A378">
        <v>4</v>
      </c>
      <c r="B378">
        <v>1.3533900000000001</v>
      </c>
    </row>
    <row r="379" spans="1:2">
      <c r="A379">
        <v>4</v>
      </c>
      <c r="B379">
        <v>1.0405</v>
      </c>
    </row>
    <row r="380" spans="1:2">
      <c r="A380">
        <v>4</v>
      </c>
      <c r="B380">
        <v>1.1880199999999999</v>
      </c>
    </row>
    <row r="381" spans="1:2">
      <c r="A381">
        <v>4</v>
      </c>
      <c r="B381">
        <v>0.84627000000000008</v>
      </c>
    </row>
    <row r="382" spans="1:2">
      <c r="A382">
        <v>4</v>
      </c>
      <c r="B382">
        <v>1.08684</v>
      </c>
    </row>
    <row r="383" spans="1:2">
      <c r="A383">
        <v>4</v>
      </c>
      <c r="B383">
        <v>1.1997899999999999</v>
      </c>
    </row>
    <row r="384" spans="1:2">
      <c r="A384">
        <v>4</v>
      </c>
      <c r="B384">
        <v>0.25086999999999998</v>
      </c>
    </row>
    <row r="385" spans="1:2">
      <c r="A385">
        <v>4</v>
      </c>
      <c r="B385">
        <v>1.0163599999999999</v>
      </c>
    </row>
    <row r="386" spans="1:2">
      <c r="A386">
        <v>4</v>
      </c>
      <c r="B386">
        <v>1.1257299999999999</v>
      </c>
    </row>
    <row r="387" spans="1:2">
      <c r="A387">
        <v>4</v>
      </c>
      <c r="B387">
        <v>1.2785099999999998</v>
      </c>
    </row>
    <row r="388" spans="1:2">
      <c r="A388">
        <v>4</v>
      </c>
      <c r="B388">
        <v>0.90429000000000004</v>
      </c>
    </row>
    <row r="389" spans="1:2">
      <c r="A389">
        <v>4</v>
      </c>
      <c r="B389">
        <v>0.78488000000000002</v>
      </c>
    </row>
    <row r="390" spans="1:2">
      <c r="A390">
        <v>4</v>
      </c>
      <c r="B390">
        <v>1.0254099999999999</v>
      </c>
    </row>
    <row r="391" spans="1:2">
      <c r="A391">
        <v>4</v>
      </c>
      <c r="B391">
        <v>1.03345</v>
      </c>
    </row>
    <row r="392" spans="1:2">
      <c r="A392">
        <v>4</v>
      </c>
      <c r="B392">
        <v>1.4792000000000001</v>
      </c>
    </row>
    <row r="393" spans="1:2">
      <c r="A393">
        <v>4</v>
      </c>
      <c r="B393">
        <v>0.68339000000000005</v>
      </c>
    </row>
    <row r="394" spans="1:2">
      <c r="A394">
        <v>4</v>
      </c>
      <c r="B394">
        <v>1.02983</v>
      </c>
    </row>
    <row r="395" spans="1:2">
      <c r="A395">
        <v>4</v>
      </c>
      <c r="B395">
        <v>1.0180899999999999</v>
      </c>
    </row>
    <row r="396" spans="1:2">
      <c r="A396">
        <v>4</v>
      </c>
      <c r="B396">
        <v>0.51920000000000011</v>
      </c>
    </row>
    <row r="397" spans="1:2">
      <c r="A397">
        <v>4</v>
      </c>
      <c r="B397">
        <v>0.686025</v>
      </c>
    </row>
    <row r="398" spans="1:2">
      <c r="A398">
        <v>4</v>
      </c>
      <c r="B398">
        <v>0.54832000000000003</v>
      </c>
    </row>
    <row r="399" spans="1:2">
      <c r="A399">
        <v>4</v>
      </c>
      <c r="B399">
        <v>1.2498499999999999</v>
      </c>
    </row>
    <row r="400" spans="1:2">
      <c r="A400">
        <v>4</v>
      </c>
      <c r="B400">
        <v>0.71208000000000005</v>
      </c>
    </row>
    <row r="401" spans="1:2">
      <c r="A401">
        <v>4</v>
      </c>
      <c r="B401">
        <v>0.73204000000000002</v>
      </c>
    </row>
    <row r="402" spans="1:2">
      <c r="A402">
        <v>4</v>
      </c>
      <c r="B402">
        <v>0.52899000000000007</v>
      </c>
    </row>
    <row r="403" spans="1:2">
      <c r="A403">
        <v>4</v>
      </c>
      <c r="B403">
        <v>0.68049999999999999</v>
      </c>
    </row>
    <row r="404" spans="1:2">
      <c r="A404">
        <v>4</v>
      </c>
      <c r="B404">
        <v>1.2093700000000001</v>
      </c>
    </row>
    <row r="405" spans="1:2">
      <c r="A405">
        <v>4</v>
      </c>
      <c r="B405">
        <v>1.2146299999999999</v>
      </c>
    </row>
    <row r="406" spans="1:2">
      <c r="A406">
        <v>4</v>
      </c>
      <c r="B406">
        <v>1.0441400000000001</v>
      </c>
    </row>
    <row r="407" spans="1:2">
      <c r="A407">
        <v>4</v>
      </c>
      <c r="B407">
        <v>1.03288</v>
      </c>
    </row>
    <row r="408" spans="1:2">
      <c r="A408">
        <v>4</v>
      </c>
      <c r="B408">
        <v>0.92654000000000003</v>
      </c>
    </row>
    <row r="409" spans="1:2">
      <c r="A409">
        <v>4</v>
      </c>
      <c r="B409">
        <v>0.40594000000000002</v>
      </c>
    </row>
    <row r="410" spans="1:2">
      <c r="A410">
        <v>4</v>
      </c>
      <c r="B410">
        <v>1.2128800000000002</v>
      </c>
    </row>
    <row r="411" spans="1:2">
      <c r="A411">
        <v>4</v>
      </c>
      <c r="B411">
        <v>1.27112</v>
      </c>
    </row>
    <row r="412" spans="1:2">
      <c r="A412">
        <v>4</v>
      </c>
      <c r="B412">
        <v>1.0985100000000001</v>
      </c>
    </row>
    <row r="413" spans="1:2">
      <c r="A413">
        <v>4</v>
      </c>
      <c r="B413">
        <v>1.62242</v>
      </c>
    </row>
    <row r="414" spans="1:2">
      <c r="A414">
        <v>4</v>
      </c>
      <c r="B414">
        <v>1.2787600000000001</v>
      </c>
    </row>
    <row r="415" spans="1:2">
      <c r="A415">
        <v>4</v>
      </c>
      <c r="B415">
        <v>0.52244000000000002</v>
      </c>
    </row>
    <row r="416" spans="1:2">
      <c r="A416">
        <v>4</v>
      </c>
      <c r="B416">
        <v>1.01213</v>
      </c>
    </row>
    <row r="417" spans="1:2">
      <c r="A417">
        <v>4</v>
      </c>
      <c r="B417">
        <v>0.89476</v>
      </c>
    </row>
    <row r="418" spans="1:2">
      <c r="A418">
        <v>4</v>
      </c>
      <c r="B418">
        <v>1.4155199999999999</v>
      </c>
    </row>
    <row r="419" spans="1:2">
      <c r="A419">
        <v>4</v>
      </c>
      <c r="B419">
        <v>1.17814</v>
      </c>
    </row>
    <row r="420" spans="1:2">
      <c r="A420">
        <v>4</v>
      </c>
      <c r="B420">
        <v>0.18302499999999999</v>
      </c>
    </row>
    <row r="421" spans="1:2">
      <c r="A421">
        <v>4</v>
      </c>
      <c r="B421">
        <v>0.89622999999999997</v>
      </c>
    </row>
    <row r="422" spans="1:2">
      <c r="A422">
        <v>4</v>
      </c>
      <c r="B422">
        <v>1.0349599999999999</v>
      </c>
    </row>
    <row r="423" spans="1:2">
      <c r="A423">
        <v>4</v>
      </c>
      <c r="B423">
        <v>1.2612399999999999</v>
      </c>
    </row>
    <row r="424" spans="1:2">
      <c r="A424">
        <v>4</v>
      </c>
      <c r="B424">
        <v>1.5135399999999999</v>
      </c>
    </row>
    <row r="425" spans="1:2">
      <c r="A425">
        <v>4</v>
      </c>
      <c r="B425">
        <v>0.89050000000000007</v>
      </c>
    </row>
    <row r="426" spans="1:2">
      <c r="A426">
        <v>4</v>
      </c>
      <c r="B426">
        <v>1.44598</v>
      </c>
    </row>
    <row r="427" spans="1:2">
      <c r="A427">
        <v>4</v>
      </c>
      <c r="B427">
        <v>0.94332000000000005</v>
      </c>
    </row>
    <row r="428" spans="1:2">
      <c r="A428">
        <v>4</v>
      </c>
      <c r="B428">
        <v>0.84321499999999994</v>
      </c>
    </row>
    <row r="429" spans="1:2">
      <c r="A429">
        <v>4</v>
      </c>
      <c r="B429">
        <v>1.4311</v>
      </c>
    </row>
    <row r="430" spans="1:2">
      <c r="A430">
        <v>4</v>
      </c>
      <c r="B430">
        <v>1.23478</v>
      </c>
    </row>
    <row r="431" spans="1:2">
      <c r="A431">
        <v>4</v>
      </c>
      <c r="B431">
        <v>0.78561000000000003</v>
      </c>
    </row>
    <row r="432" spans="1:2">
      <c r="A432">
        <v>4</v>
      </c>
      <c r="B432">
        <v>1.26908</v>
      </c>
    </row>
    <row r="433" spans="1:2">
      <c r="A433">
        <v>4</v>
      </c>
      <c r="B433">
        <v>0.82340000000000002</v>
      </c>
    </row>
    <row r="434" spans="1:2">
      <c r="A434">
        <v>4</v>
      </c>
      <c r="B434">
        <v>1.0470600000000001</v>
      </c>
    </row>
    <row r="435" spans="1:2">
      <c r="A435">
        <v>4</v>
      </c>
      <c r="B435">
        <v>1.2054800000000001</v>
      </c>
    </row>
    <row r="436" spans="1:2">
      <c r="A436">
        <v>4</v>
      </c>
      <c r="B436">
        <v>0.97204000000000002</v>
      </c>
    </row>
    <row r="437" spans="1:2">
      <c r="A437">
        <v>4</v>
      </c>
      <c r="B437">
        <v>0.81598999999999999</v>
      </c>
    </row>
    <row r="438" spans="1:2">
      <c r="A438">
        <v>4</v>
      </c>
      <c r="B438">
        <v>0.79980999999999991</v>
      </c>
    </row>
    <row r="439" spans="1:2">
      <c r="A439">
        <v>4</v>
      </c>
      <c r="B439">
        <v>1.199525</v>
      </c>
    </row>
    <row r="440" spans="1:2">
      <c r="A440">
        <v>4</v>
      </c>
      <c r="B440">
        <v>1.4336800000000001</v>
      </c>
    </row>
    <row r="441" spans="1:2">
      <c r="A441">
        <v>4</v>
      </c>
      <c r="B441">
        <v>1.33013</v>
      </c>
    </row>
    <row r="442" spans="1:2">
      <c r="A442">
        <v>4</v>
      </c>
      <c r="B442">
        <v>0.76214000000000004</v>
      </c>
    </row>
    <row r="443" spans="1:2">
      <c r="A443">
        <v>4</v>
      </c>
      <c r="B443">
        <v>0.76368999999999998</v>
      </c>
    </row>
    <row r="444" spans="1:2">
      <c r="A444">
        <v>4</v>
      </c>
      <c r="B444">
        <v>0.83616999999999997</v>
      </c>
    </row>
    <row r="445" spans="1:2">
      <c r="A445">
        <v>4</v>
      </c>
      <c r="B445">
        <v>0.36477999999999999</v>
      </c>
    </row>
    <row r="446" spans="1:2">
      <c r="A446">
        <v>4</v>
      </c>
      <c r="B446">
        <v>1.0977999999999999</v>
      </c>
    </row>
    <row r="447" spans="1:2">
      <c r="A447">
        <v>4</v>
      </c>
      <c r="B447">
        <v>1.1740599999999999</v>
      </c>
    </row>
    <row r="448" spans="1:2">
      <c r="A448">
        <v>4</v>
      </c>
      <c r="B448">
        <v>0.87465999999999999</v>
      </c>
    </row>
    <row r="449" spans="1:2">
      <c r="A449">
        <v>4</v>
      </c>
      <c r="B449">
        <v>1.3043100000000001</v>
      </c>
    </row>
    <row r="450" spans="1:2">
      <c r="A450">
        <v>4</v>
      </c>
      <c r="B450">
        <v>0.91364999999999996</v>
      </c>
    </row>
    <row r="451" spans="1:2">
      <c r="A451">
        <v>4</v>
      </c>
      <c r="B451">
        <v>1.1493599999999999</v>
      </c>
    </row>
    <row r="452" spans="1:2">
      <c r="A452">
        <v>4</v>
      </c>
      <c r="B452">
        <v>0.83355000000000001</v>
      </c>
    </row>
    <row r="453" spans="1:2">
      <c r="A453">
        <v>4</v>
      </c>
      <c r="B453">
        <v>1.13961</v>
      </c>
    </row>
    <row r="454" spans="1:2">
      <c r="A454">
        <v>4</v>
      </c>
      <c r="B454">
        <v>1.1348799999999999</v>
      </c>
    </row>
    <row r="455" spans="1:2">
      <c r="A455">
        <v>4</v>
      </c>
      <c r="B455">
        <v>1.2492000000000001</v>
      </c>
    </row>
    <row r="456" spans="1:2">
      <c r="A456">
        <v>4</v>
      </c>
      <c r="B456">
        <v>1.17123</v>
      </c>
    </row>
    <row r="457" spans="1:2">
      <c r="A457">
        <v>4</v>
      </c>
      <c r="B457">
        <v>1.0020099999999998</v>
      </c>
    </row>
    <row r="458" spans="1:2">
      <c r="A458">
        <v>4</v>
      </c>
      <c r="B458">
        <v>0.96321000000000001</v>
      </c>
    </row>
    <row r="459" spans="1:2">
      <c r="A459">
        <v>4</v>
      </c>
      <c r="B459">
        <v>1.2758099999999999</v>
      </c>
    </row>
    <row r="460" spans="1:2">
      <c r="A460">
        <v>4</v>
      </c>
      <c r="B460">
        <v>1.12001</v>
      </c>
    </row>
    <row r="461" spans="1:2">
      <c r="A461">
        <v>4</v>
      </c>
      <c r="B461">
        <v>0.89078999999999997</v>
      </c>
    </row>
    <row r="462" spans="1:2">
      <c r="A462">
        <v>4</v>
      </c>
      <c r="B462">
        <v>1.02603</v>
      </c>
    </row>
    <row r="463" spans="1:2">
      <c r="A463">
        <v>4</v>
      </c>
      <c r="B463">
        <v>0.87193000000000009</v>
      </c>
    </row>
    <row r="464" spans="1:2">
      <c r="A464">
        <v>4</v>
      </c>
      <c r="B464">
        <v>0.97877999999999998</v>
      </c>
    </row>
    <row r="465" spans="1:2">
      <c r="A465">
        <v>4</v>
      </c>
      <c r="B465">
        <v>1.22509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513"/>
  <sheetViews>
    <sheetView topLeftCell="C1" workbookViewId="0">
      <selection activeCell="T18" sqref="T18:U18"/>
    </sheetView>
  </sheetViews>
  <sheetFormatPr defaultRowHeight="14.4"/>
  <cols>
    <col min="1" max="1" width="11.5546875" bestFit="1" customWidth="1"/>
    <col min="2" max="7" width="9.33203125" bestFit="1" customWidth="1"/>
    <col min="20" max="20" width="13.109375" bestFit="1" customWidth="1"/>
    <col min="21" max="21" width="12.21875" bestFit="1" customWidth="1"/>
    <col min="22" max="22" width="9.109375" bestFit="1" customWidth="1"/>
  </cols>
  <sheetData>
    <row r="1" spans="1:22">
      <c r="A1" s="10" t="s">
        <v>68</v>
      </c>
      <c r="B1" s="83" t="s">
        <v>758</v>
      </c>
      <c r="C1" s="83" t="s">
        <v>759</v>
      </c>
      <c r="D1" s="83" t="s">
        <v>760</v>
      </c>
      <c r="E1" s="6"/>
      <c r="F1" s="6"/>
      <c r="G1" s="6"/>
      <c r="S1" s="118"/>
      <c r="T1" s="125" t="s">
        <v>761</v>
      </c>
      <c r="U1" s="125" t="s">
        <v>762</v>
      </c>
      <c r="V1" s="125" t="s">
        <v>763</v>
      </c>
    </row>
    <row r="2" spans="1:22">
      <c r="A2" s="115">
        <v>1</v>
      </c>
      <c r="B2" s="86">
        <v>5259.68</v>
      </c>
      <c r="C2" s="85">
        <v>0.98</v>
      </c>
      <c r="D2" s="85">
        <v>2.6806399999999999</v>
      </c>
      <c r="E2" s="14" t="s">
        <v>761</v>
      </c>
      <c r="F2" s="14" t="s">
        <v>762</v>
      </c>
      <c r="G2" s="14" t="s">
        <v>763</v>
      </c>
      <c r="S2" s="32" t="s">
        <v>761</v>
      </c>
      <c r="T2" s="119">
        <f>VARP(psi20sonren2!$E$3:$E$512)</f>
        <v>0.58489252473663955</v>
      </c>
      <c r="U2" s="119"/>
      <c r="V2" s="119"/>
    </row>
    <row r="3" spans="1:22">
      <c r="A3" s="116">
        <v>2</v>
      </c>
      <c r="B3" s="86">
        <v>5243.07</v>
      </c>
      <c r="C3" s="85">
        <v>0.97699999999999998</v>
      </c>
      <c r="D3" s="85">
        <v>2.6863000000000001</v>
      </c>
      <c r="E3" s="13">
        <f t="shared" ref="E3:G18" si="0">ROUND(100*(LN(B3)-LN(B2)),3)</f>
        <v>-0.316</v>
      </c>
      <c r="F3" s="13">
        <f t="shared" si="0"/>
        <v>-0.307</v>
      </c>
      <c r="G3" s="13">
        <f t="shared" si="0"/>
        <v>0.21099999999999999</v>
      </c>
      <c r="S3" s="32" t="s">
        <v>762</v>
      </c>
      <c r="T3" s="119">
        <v>0.65538275166474458</v>
      </c>
      <c r="U3" s="119">
        <f>VARP(psi20sonren2!$F$3:$F$512)</f>
        <v>2.2724982123837001</v>
      </c>
      <c r="V3" s="119"/>
    </row>
    <row r="4" spans="1:22" ht="15" thickBot="1">
      <c r="A4" s="115">
        <v>3</v>
      </c>
      <c r="B4" s="86">
        <v>5186.1000000000004</v>
      </c>
      <c r="C4" s="85">
        <v>0.97</v>
      </c>
      <c r="D4" s="85">
        <v>2.6608399999999999</v>
      </c>
      <c r="E4" s="13">
        <f t="shared" si="0"/>
        <v>-1.093</v>
      </c>
      <c r="F4" s="13">
        <f t="shared" si="0"/>
        <v>-0.71899999999999997</v>
      </c>
      <c r="G4" s="13">
        <f t="shared" si="0"/>
        <v>-0.95199999999999996</v>
      </c>
      <c r="S4" s="32" t="s">
        <v>763</v>
      </c>
      <c r="T4" s="120">
        <v>0.25573280357554812</v>
      </c>
      <c r="U4" s="120">
        <v>0.2227253506343711</v>
      </c>
      <c r="V4" s="120">
        <f>VARP(psi20sonren2!$G$3:$G$512)</f>
        <v>0.67893650634371261</v>
      </c>
    </row>
    <row r="5" spans="1:22" ht="15" thickBot="1">
      <c r="A5" s="116">
        <v>4</v>
      </c>
      <c r="B5" s="86">
        <v>5166.7700000000004</v>
      </c>
      <c r="C5" s="85">
        <v>0.95499999999999996</v>
      </c>
      <c r="D5" s="85">
        <v>2.6353800000000001</v>
      </c>
      <c r="E5" s="13">
        <f t="shared" si="0"/>
        <v>-0.373</v>
      </c>
      <c r="F5" s="13">
        <f t="shared" si="0"/>
        <v>-1.5580000000000001</v>
      </c>
      <c r="G5" s="13">
        <f t="shared" si="0"/>
        <v>-0.96099999999999997</v>
      </c>
      <c r="S5" s="5"/>
      <c r="T5" s="6"/>
      <c r="U5" s="6"/>
      <c r="V5" s="6"/>
    </row>
    <row r="6" spans="1:22">
      <c r="A6" s="115">
        <v>5</v>
      </c>
      <c r="B6" s="86">
        <v>5191.24</v>
      </c>
      <c r="C6" s="85">
        <v>0.96299999999999997</v>
      </c>
      <c r="D6" s="85">
        <v>2.6438700000000002</v>
      </c>
      <c r="E6" s="13">
        <f t="shared" si="0"/>
        <v>0.47199999999999998</v>
      </c>
      <c r="F6" s="13">
        <f t="shared" si="0"/>
        <v>0.83399999999999996</v>
      </c>
      <c r="G6" s="13">
        <f t="shared" si="0"/>
        <v>0.32200000000000001</v>
      </c>
      <c r="S6" s="124"/>
      <c r="T6" s="125" t="s">
        <v>761</v>
      </c>
      <c r="U6" s="125" t="s">
        <v>762</v>
      </c>
      <c r="V6" s="125" t="s">
        <v>763</v>
      </c>
    </row>
    <row r="7" spans="1:22">
      <c r="A7" s="116">
        <v>6</v>
      </c>
      <c r="B7" s="86">
        <v>5173.09</v>
      </c>
      <c r="C7" s="85">
        <v>0.96</v>
      </c>
      <c r="D7" s="85">
        <v>2.6353800000000001</v>
      </c>
      <c r="E7" s="13">
        <f t="shared" si="0"/>
        <v>-0.35</v>
      </c>
      <c r="F7" s="13">
        <f t="shared" si="0"/>
        <v>-0.312</v>
      </c>
      <c r="G7" s="13">
        <f t="shared" si="0"/>
        <v>-0.32200000000000001</v>
      </c>
      <c r="S7" s="32" t="s">
        <v>761</v>
      </c>
      <c r="T7" s="119">
        <v>1</v>
      </c>
      <c r="U7" s="119"/>
      <c r="V7" s="119"/>
    </row>
    <row r="8" spans="1:22">
      <c r="A8" s="115">
        <v>7</v>
      </c>
      <c r="B8" s="86">
        <v>5196.28</v>
      </c>
      <c r="C8" s="85">
        <v>0.96299999999999997</v>
      </c>
      <c r="D8" s="85">
        <v>2.6400999999999999</v>
      </c>
      <c r="E8" s="13">
        <f t="shared" si="0"/>
        <v>0.44700000000000001</v>
      </c>
      <c r="F8" s="13">
        <f t="shared" si="0"/>
        <v>0.312</v>
      </c>
      <c r="G8" s="13">
        <f t="shared" si="0"/>
        <v>0.17899999999999999</v>
      </c>
      <c r="S8" s="32" t="s">
        <v>762</v>
      </c>
      <c r="T8" s="119">
        <v>0.56846691924099779</v>
      </c>
      <c r="U8" s="119">
        <v>1</v>
      </c>
      <c r="V8" s="119"/>
    </row>
    <row r="9" spans="1:22" ht="15" thickBot="1">
      <c r="A9" s="116">
        <v>8</v>
      </c>
      <c r="B9" s="86">
        <v>5165.92</v>
      </c>
      <c r="C9" s="85">
        <v>0.97</v>
      </c>
      <c r="D9" s="85">
        <v>2.6382099999999999</v>
      </c>
      <c r="E9" s="13">
        <f t="shared" si="0"/>
        <v>-0.58599999999999997</v>
      </c>
      <c r="F9" s="13">
        <f t="shared" si="0"/>
        <v>0.72399999999999998</v>
      </c>
      <c r="G9" s="13">
        <f t="shared" si="0"/>
        <v>-7.1999999999999995E-2</v>
      </c>
      <c r="S9" s="32" t="s">
        <v>763</v>
      </c>
      <c r="T9" s="120">
        <v>0.40582035246159365</v>
      </c>
      <c r="U9" s="120">
        <v>0.1793094983526437</v>
      </c>
      <c r="V9" s="120">
        <v>1</v>
      </c>
    </row>
    <row r="10" spans="1:22">
      <c r="A10" s="115">
        <v>9</v>
      </c>
      <c r="B10" s="86">
        <v>5129.53</v>
      </c>
      <c r="C10" s="85">
        <v>0.96199999999999997</v>
      </c>
      <c r="D10" s="85">
        <v>2.61747</v>
      </c>
      <c r="E10" s="13">
        <f t="shared" si="0"/>
        <v>-0.70699999999999996</v>
      </c>
      <c r="F10" s="13">
        <f t="shared" si="0"/>
        <v>-0.82799999999999996</v>
      </c>
      <c r="G10" s="13">
        <f t="shared" si="0"/>
        <v>-0.78900000000000003</v>
      </c>
      <c r="S10" s="5"/>
      <c r="T10" s="6"/>
      <c r="U10" s="6"/>
      <c r="V10" s="6"/>
    </row>
    <row r="11" spans="1:22">
      <c r="A11" s="116">
        <v>10</v>
      </c>
      <c r="B11" s="86">
        <v>5111.37</v>
      </c>
      <c r="C11" s="85">
        <v>0.94499999999999995</v>
      </c>
      <c r="D11" s="85">
        <v>2.59578</v>
      </c>
      <c r="E11" s="13">
        <f t="shared" si="0"/>
        <v>-0.35499999999999998</v>
      </c>
      <c r="F11" s="13">
        <f t="shared" si="0"/>
        <v>-1.7829999999999999</v>
      </c>
      <c r="G11" s="13">
        <f t="shared" si="0"/>
        <v>-0.83199999999999996</v>
      </c>
      <c r="S11" s="5" t="s">
        <v>652</v>
      </c>
      <c r="T11" s="6"/>
      <c r="U11" s="6"/>
      <c r="V11" s="6"/>
    </row>
    <row r="12" spans="1:22" ht="15" thickBot="1">
      <c r="A12" s="115">
        <v>11</v>
      </c>
      <c r="B12" s="86">
        <v>5111.96</v>
      </c>
      <c r="C12" s="85">
        <v>0.94</v>
      </c>
      <c r="D12" s="85">
        <v>2.5872899999999999</v>
      </c>
      <c r="E12" s="13">
        <f t="shared" si="0"/>
        <v>1.2E-2</v>
      </c>
      <c r="F12" s="13">
        <f t="shared" si="0"/>
        <v>-0.53100000000000003</v>
      </c>
      <c r="G12" s="13">
        <f t="shared" si="0"/>
        <v>-0.32800000000000001</v>
      </c>
      <c r="S12" s="5" t="s">
        <v>653</v>
      </c>
      <c r="T12" s="6"/>
      <c r="U12" s="6"/>
      <c r="V12" s="6"/>
    </row>
    <row r="13" spans="1:22">
      <c r="A13" s="116">
        <v>12</v>
      </c>
      <c r="B13" s="86">
        <v>5156.67</v>
      </c>
      <c r="C13" s="85">
        <v>0.94099999999999995</v>
      </c>
      <c r="D13" s="85">
        <v>2.6023800000000001</v>
      </c>
      <c r="E13" s="13">
        <f t="shared" si="0"/>
        <v>0.871</v>
      </c>
      <c r="F13" s="13">
        <f t="shared" si="0"/>
        <v>0.106</v>
      </c>
      <c r="G13" s="13">
        <f t="shared" si="0"/>
        <v>0.58199999999999996</v>
      </c>
      <c r="S13" s="124"/>
      <c r="T13" s="125" t="s">
        <v>761</v>
      </c>
      <c r="U13" s="125" t="s">
        <v>762</v>
      </c>
      <c r="V13" s="117"/>
    </row>
    <row r="14" spans="1:22">
      <c r="A14" s="115">
        <v>13</v>
      </c>
      <c r="B14" s="86">
        <v>5195.28</v>
      </c>
      <c r="C14" s="85">
        <v>0.95099999999999996</v>
      </c>
      <c r="D14" s="85">
        <v>2.6297199999999998</v>
      </c>
      <c r="E14" s="13">
        <f t="shared" si="0"/>
        <v>0.746</v>
      </c>
      <c r="F14" s="13">
        <f t="shared" si="0"/>
        <v>1.0569999999999999</v>
      </c>
      <c r="G14" s="13">
        <f t="shared" si="0"/>
        <v>1.0449999999999999</v>
      </c>
      <c r="S14" s="32" t="s">
        <v>761</v>
      </c>
      <c r="T14" s="119">
        <f>T8*SQRT(510-2)/SQRT(1-T8^2)</f>
        <v>15.573718645037387</v>
      </c>
      <c r="U14" s="119"/>
      <c r="V14" s="6"/>
    </row>
    <row r="15" spans="1:22" ht="15" thickBot="1">
      <c r="A15" s="116">
        <v>14</v>
      </c>
      <c r="B15" s="86">
        <v>5163.5</v>
      </c>
      <c r="C15" s="85">
        <v>0.94</v>
      </c>
      <c r="D15" s="85">
        <v>2.6089799999999999</v>
      </c>
      <c r="E15" s="13">
        <f t="shared" si="0"/>
        <v>-0.61399999999999999</v>
      </c>
      <c r="F15" s="13">
        <f t="shared" si="0"/>
        <v>-1.163</v>
      </c>
      <c r="G15" s="13">
        <f t="shared" si="0"/>
        <v>-0.79200000000000004</v>
      </c>
      <c r="S15" s="32" t="s">
        <v>762</v>
      </c>
      <c r="T15" s="120">
        <f>T9*SQRT(510-2)/SQRT(1-T9^2)</f>
        <v>10.007875194308063</v>
      </c>
      <c r="U15" s="120">
        <f>U9*SQRT(510-2)/SQRT(1-U9^2)</f>
        <v>4.1080105467981687</v>
      </c>
      <c r="V15" s="6"/>
    </row>
    <row r="16" spans="1:22">
      <c r="A16" s="115">
        <v>15</v>
      </c>
      <c r="B16" s="86">
        <v>5136</v>
      </c>
      <c r="C16" s="85">
        <v>0.93600000000000005</v>
      </c>
      <c r="D16" s="85">
        <v>2.6042700000000001</v>
      </c>
      <c r="E16" s="13">
        <f t="shared" si="0"/>
        <v>-0.53400000000000003</v>
      </c>
      <c r="F16" s="13">
        <f t="shared" si="0"/>
        <v>-0.42599999999999999</v>
      </c>
      <c r="G16" s="13">
        <f t="shared" si="0"/>
        <v>-0.18099999999999999</v>
      </c>
      <c r="S16" s="5"/>
      <c r="T16" s="6"/>
      <c r="U16" s="6"/>
      <c r="V16" s="6"/>
    </row>
    <row r="17" spans="1:22" ht="15" thickBot="1">
      <c r="A17" s="116">
        <v>16</v>
      </c>
      <c r="B17" s="86">
        <v>5129.71</v>
      </c>
      <c r="C17" s="85">
        <v>0.93700000000000006</v>
      </c>
      <c r="D17" s="85">
        <v>2.61558</v>
      </c>
      <c r="E17" s="13">
        <f t="shared" si="0"/>
        <v>-0.123</v>
      </c>
      <c r="F17" s="13">
        <f t="shared" si="0"/>
        <v>0.107</v>
      </c>
      <c r="G17" s="13">
        <f t="shared" si="0"/>
        <v>0.433</v>
      </c>
      <c r="S17" s="5" t="s">
        <v>230</v>
      </c>
      <c r="T17" s="6"/>
      <c r="U17" s="6"/>
      <c r="V17" s="6"/>
    </row>
    <row r="18" spans="1:22">
      <c r="A18" s="115">
        <v>17</v>
      </c>
      <c r="B18" s="86">
        <v>5074.49</v>
      </c>
      <c r="C18" s="85">
        <v>0.93799999999999994</v>
      </c>
      <c r="D18" s="85">
        <v>2.6004999999999998</v>
      </c>
      <c r="E18" s="13">
        <f t="shared" si="0"/>
        <v>-1.0820000000000001</v>
      </c>
      <c r="F18" s="13">
        <f t="shared" si="0"/>
        <v>0.107</v>
      </c>
      <c r="G18" s="13">
        <f t="shared" si="0"/>
        <v>-0.57799999999999996</v>
      </c>
      <c r="S18" s="124"/>
      <c r="T18" s="125" t="s">
        <v>761</v>
      </c>
      <c r="U18" s="125" t="s">
        <v>762</v>
      </c>
      <c r="V18" s="6"/>
    </row>
    <row r="19" spans="1:22">
      <c r="A19" s="116">
        <v>18</v>
      </c>
      <c r="B19" s="86">
        <v>5101.67</v>
      </c>
      <c r="C19" s="85">
        <v>0.93200000000000005</v>
      </c>
      <c r="D19" s="85">
        <v>2.60615</v>
      </c>
      <c r="E19" s="13">
        <f t="shared" ref="E19:G82" si="1">ROUND(100*(LN(B19)-LN(B18)),3)</f>
        <v>0.53400000000000003</v>
      </c>
      <c r="F19" s="13">
        <f t="shared" si="1"/>
        <v>-0.64200000000000002</v>
      </c>
      <c r="G19" s="13">
        <f t="shared" si="1"/>
        <v>0.217</v>
      </c>
      <c r="S19" s="32" t="s">
        <v>761</v>
      </c>
      <c r="T19" s="121">
        <f>2*(1-_xlfn.NORM.S.DIST(T14,1))</f>
        <v>0</v>
      </c>
      <c r="U19" s="121"/>
      <c r="V19" s="6"/>
    </row>
    <row r="20" spans="1:22" ht="15" thickBot="1">
      <c r="A20" s="115">
        <v>19</v>
      </c>
      <c r="B20" s="86">
        <v>5107.22</v>
      </c>
      <c r="C20" s="85">
        <v>0.94199999999999995</v>
      </c>
      <c r="D20" s="85">
        <v>2.6297199999999998</v>
      </c>
      <c r="E20" s="13">
        <f t="shared" si="1"/>
        <v>0.109</v>
      </c>
      <c r="F20" s="13">
        <f t="shared" si="1"/>
        <v>1.0669999999999999</v>
      </c>
      <c r="G20" s="13">
        <f t="shared" si="1"/>
        <v>0.9</v>
      </c>
      <c r="S20" s="32" t="s">
        <v>762</v>
      </c>
      <c r="T20" s="122">
        <f>2*(1-_xlfn.NORM.S.DIST(T15,1))</f>
        <v>0</v>
      </c>
      <c r="U20" s="123">
        <f>2*(1-_xlfn.NORM.S.DIST(U15,1))</f>
        <v>3.9908188439907732E-5</v>
      </c>
      <c r="V20" s="6"/>
    </row>
    <row r="21" spans="1:22">
      <c r="A21" s="116">
        <v>20</v>
      </c>
      <c r="B21" s="86">
        <v>5138.2700000000004</v>
      </c>
      <c r="C21" s="85">
        <v>0.95499999999999996</v>
      </c>
      <c r="D21" s="85">
        <v>2.6269</v>
      </c>
      <c r="E21" s="13">
        <f t="shared" si="1"/>
        <v>0.60599999999999998</v>
      </c>
      <c r="F21" s="13">
        <f t="shared" si="1"/>
        <v>1.371</v>
      </c>
      <c r="G21" s="13">
        <f t="shared" si="1"/>
        <v>-0.107</v>
      </c>
    </row>
    <row r="22" spans="1:22">
      <c r="A22" s="115">
        <v>21</v>
      </c>
      <c r="B22" s="86">
        <v>5168.88</v>
      </c>
      <c r="C22" s="85">
        <v>0.96</v>
      </c>
      <c r="D22" s="85">
        <v>2.6023800000000001</v>
      </c>
      <c r="E22" s="13">
        <f t="shared" si="1"/>
        <v>0.59399999999999997</v>
      </c>
      <c r="F22" s="13">
        <f t="shared" si="1"/>
        <v>0.52200000000000002</v>
      </c>
      <c r="G22" s="13">
        <f t="shared" si="1"/>
        <v>-0.93799999999999994</v>
      </c>
    </row>
    <row r="23" spans="1:22">
      <c r="A23" s="116">
        <v>22</v>
      </c>
      <c r="B23" s="86">
        <v>5201.51</v>
      </c>
      <c r="C23" s="85">
        <v>0.97599999999999998</v>
      </c>
      <c r="D23" s="85">
        <v>2.6108699999999998</v>
      </c>
      <c r="E23" s="13">
        <f t="shared" si="1"/>
        <v>0.629</v>
      </c>
      <c r="F23" s="13">
        <f t="shared" si="1"/>
        <v>1.653</v>
      </c>
      <c r="G23" s="13">
        <f t="shared" si="1"/>
        <v>0.32600000000000001</v>
      </c>
    </row>
    <row r="24" spans="1:22">
      <c r="A24" s="115">
        <v>23</v>
      </c>
      <c r="B24" s="86">
        <v>5201.88</v>
      </c>
      <c r="C24" s="85">
        <v>0.98</v>
      </c>
      <c r="D24" s="85">
        <v>2.6306699999999998</v>
      </c>
      <c r="E24" s="13">
        <f t="shared" si="1"/>
        <v>7.0000000000000001E-3</v>
      </c>
      <c r="F24" s="13">
        <f t="shared" si="1"/>
        <v>0.40899999999999997</v>
      </c>
      <c r="G24" s="13">
        <f t="shared" si="1"/>
        <v>0.75600000000000001</v>
      </c>
    </row>
    <row r="25" spans="1:22">
      <c r="A25" s="116">
        <v>24</v>
      </c>
      <c r="B25" s="86">
        <v>5283.14</v>
      </c>
      <c r="C25" s="85">
        <v>0.999</v>
      </c>
      <c r="D25" s="85">
        <v>2.6353800000000001</v>
      </c>
      <c r="E25" s="13">
        <f t="shared" si="1"/>
        <v>1.55</v>
      </c>
      <c r="F25" s="13">
        <f t="shared" si="1"/>
        <v>1.92</v>
      </c>
      <c r="G25" s="13">
        <f t="shared" si="1"/>
        <v>0.17899999999999999</v>
      </c>
    </row>
    <row r="26" spans="1:22">
      <c r="A26" s="115">
        <v>25</v>
      </c>
      <c r="B26" s="86">
        <v>5302.89</v>
      </c>
      <c r="C26" s="85">
        <v>1.0149999999999999</v>
      </c>
      <c r="D26" s="85">
        <v>2.6250100000000001</v>
      </c>
      <c r="E26" s="13">
        <f t="shared" si="1"/>
        <v>0.373</v>
      </c>
      <c r="F26" s="13">
        <f t="shared" si="1"/>
        <v>1.589</v>
      </c>
      <c r="G26" s="13">
        <f t="shared" si="1"/>
        <v>-0.39400000000000002</v>
      </c>
    </row>
    <row r="27" spans="1:22">
      <c r="A27" s="116">
        <v>26</v>
      </c>
      <c r="B27" s="86">
        <v>5296.17</v>
      </c>
      <c r="C27" s="85">
        <v>1.002</v>
      </c>
      <c r="D27" s="85">
        <v>2.6080399999999999</v>
      </c>
      <c r="E27" s="13">
        <f t="shared" si="1"/>
        <v>-0.127</v>
      </c>
      <c r="F27" s="13">
        <f t="shared" si="1"/>
        <v>-1.2889999999999999</v>
      </c>
      <c r="G27" s="13">
        <f t="shared" si="1"/>
        <v>-0.64900000000000002</v>
      </c>
    </row>
    <row r="28" spans="1:22">
      <c r="A28" s="115">
        <v>27</v>
      </c>
      <c r="B28" s="86">
        <v>5305.98</v>
      </c>
      <c r="C28" s="85">
        <v>0.997</v>
      </c>
      <c r="D28" s="85">
        <v>2.5910700000000002</v>
      </c>
      <c r="E28" s="13">
        <f t="shared" si="1"/>
        <v>0.185</v>
      </c>
      <c r="F28" s="13">
        <f t="shared" si="1"/>
        <v>-0.5</v>
      </c>
      <c r="G28" s="13">
        <f t="shared" si="1"/>
        <v>-0.65300000000000002</v>
      </c>
    </row>
    <row r="29" spans="1:22">
      <c r="A29" s="116">
        <v>28</v>
      </c>
      <c r="B29" s="86">
        <v>5310.06</v>
      </c>
      <c r="C29" s="85">
        <v>1</v>
      </c>
      <c r="D29" s="85">
        <v>2.58352</v>
      </c>
      <c r="E29" s="13">
        <f t="shared" si="1"/>
        <v>7.6999999999999999E-2</v>
      </c>
      <c r="F29" s="13">
        <f t="shared" si="1"/>
        <v>0.3</v>
      </c>
      <c r="G29" s="13">
        <f t="shared" si="1"/>
        <v>-0.29199999999999998</v>
      </c>
    </row>
    <row r="30" spans="1:22">
      <c r="A30" s="115">
        <v>29</v>
      </c>
      <c r="B30" s="86">
        <v>5313.09</v>
      </c>
      <c r="C30" s="85">
        <v>1</v>
      </c>
      <c r="D30" s="85">
        <v>2.5882399999999999</v>
      </c>
      <c r="E30" s="13">
        <f t="shared" si="1"/>
        <v>5.7000000000000002E-2</v>
      </c>
      <c r="F30" s="13">
        <f t="shared" si="1"/>
        <v>0</v>
      </c>
      <c r="G30" s="13">
        <f t="shared" si="1"/>
        <v>0.183</v>
      </c>
    </row>
    <row r="31" spans="1:22">
      <c r="A31" s="116">
        <v>30</v>
      </c>
      <c r="B31" s="86">
        <v>5316.69</v>
      </c>
      <c r="C31" s="85">
        <v>1.0009999999999999</v>
      </c>
      <c r="D31" s="85">
        <v>2.58352</v>
      </c>
      <c r="E31" s="13">
        <f t="shared" si="1"/>
        <v>6.8000000000000005E-2</v>
      </c>
      <c r="F31" s="13">
        <f t="shared" si="1"/>
        <v>0.1</v>
      </c>
      <c r="G31" s="13">
        <f t="shared" si="1"/>
        <v>-0.183</v>
      </c>
    </row>
    <row r="32" spans="1:22">
      <c r="A32" s="115">
        <v>31</v>
      </c>
      <c r="B32" s="86">
        <v>5333.61</v>
      </c>
      <c r="C32" s="85">
        <v>1</v>
      </c>
      <c r="D32" s="85">
        <v>2.58352</v>
      </c>
      <c r="E32" s="13">
        <f t="shared" si="1"/>
        <v>0.318</v>
      </c>
      <c r="F32" s="13">
        <f t="shared" si="1"/>
        <v>-0.1</v>
      </c>
      <c r="G32" s="13">
        <f t="shared" si="1"/>
        <v>0</v>
      </c>
    </row>
    <row r="33" spans="1:7">
      <c r="A33" s="116">
        <v>32</v>
      </c>
      <c r="B33" s="86">
        <v>5375.61</v>
      </c>
      <c r="C33" s="85">
        <v>1.006</v>
      </c>
      <c r="D33" s="85">
        <v>2.5825800000000001</v>
      </c>
      <c r="E33" s="13">
        <f t="shared" si="1"/>
        <v>0.78400000000000003</v>
      </c>
      <c r="F33" s="13">
        <f t="shared" si="1"/>
        <v>0.59799999999999998</v>
      </c>
      <c r="G33" s="13">
        <f t="shared" si="1"/>
        <v>-3.5999999999999997E-2</v>
      </c>
    </row>
    <row r="34" spans="1:7">
      <c r="A34" s="115">
        <v>33</v>
      </c>
      <c r="B34" s="86">
        <v>5409.58</v>
      </c>
      <c r="C34" s="85">
        <v>1.0209999999999999</v>
      </c>
      <c r="D34" s="85">
        <v>2.5967199999999999</v>
      </c>
      <c r="E34" s="13">
        <f t="shared" si="1"/>
        <v>0.63</v>
      </c>
      <c r="F34" s="13">
        <f t="shared" si="1"/>
        <v>1.48</v>
      </c>
      <c r="G34" s="13">
        <f t="shared" si="1"/>
        <v>0.54600000000000004</v>
      </c>
    </row>
    <row r="35" spans="1:7">
      <c r="A35" s="116">
        <v>34</v>
      </c>
      <c r="B35" s="86">
        <v>5399.04</v>
      </c>
      <c r="C35" s="85">
        <v>1.02</v>
      </c>
      <c r="D35" s="85">
        <v>2.58447</v>
      </c>
      <c r="E35" s="13">
        <f t="shared" si="1"/>
        <v>-0.19500000000000001</v>
      </c>
      <c r="F35" s="13">
        <f t="shared" si="1"/>
        <v>-9.8000000000000004E-2</v>
      </c>
      <c r="G35" s="13">
        <f t="shared" si="1"/>
        <v>-0.47299999999999998</v>
      </c>
    </row>
    <row r="36" spans="1:7">
      <c r="A36" s="115">
        <v>35</v>
      </c>
      <c r="B36" s="86">
        <v>5439.99</v>
      </c>
      <c r="C36" s="85">
        <v>1.04</v>
      </c>
      <c r="D36" s="85">
        <v>2.5816400000000002</v>
      </c>
      <c r="E36" s="13">
        <f t="shared" si="1"/>
        <v>0.75600000000000001</v>
      </c>
      <c r="F36" s="13">
        <f t="shared" si="1"/>
        <v>1.9419999999999999</v>
      </c>
      <c r="G36" s="13">
        <f t="shared" si="1"/>
        <v>-0.11</v>
      </c>
    </row>
    <row r="37" spans="1:7">
      <c r="A37" s="116">
        <v>36</v>
      </c>
      <c r="B37" s="86">
        <v>5385.92</v>
      </c>
      <c r="C37" s="85">
        <v>1.0249999999999999</v>
      </c>
      <c r="D37" s="85">
        <v>2.5712700000000002</v>
      </c>
      <c r="E37" s="13">
        <f t="shared" si="1"/>
        <v>-0.999</v>
      </c>
      <c r="F37" s="13">
        <f t="shared" si="1"/>
        <v>-1.4530000000000001</v>
      </c>
      <c r="G37" s="13">
        <f t="shared" si="1"/>
        <v>-0.40200000000000002</v>
      </c>
    </row>
    <row r="38" spans="1:7">
      <c r="A38" s="115">
        <v>37</v>
      </c>
      <c r="B38" s="86">
        <v>5427.77</v>
      </c>
      <c r="C38" s="85">
        <v>1.032</v>
      </c>
      <c r="D38" s="85">
        <v>2.57504</v>
      </c>
      <c r="E38" s="13">
        <f t="shared" si="1"/>
        <v>0.77400000000000002</v>
      </c>
      <c r="F38" s="13">
        <f t="shared" si="1"/>
        <v>0.68100000000000005</v>
      </c>
      <c r="G38" s="13">
        <f t="shared" si="1"/>
        <v>0.14699999999999999</v>
      </c>
    </row>
    <row r="39" spans="1:7">
      <c r="A39" s="116">
        <v>38</v>
      </c>
      <c r="B39" s="86">
        <v>5395.27</v>
      </c>
      <c r="C39" s="85">
        <v>1.0229999999999999</v>
      </c>
      <c r="D39" s="85">
        <v>2.5703200000000002</v>
      </c>
      <c r="E39" s="13">
        <f t="shared" si="1"/>
        <v>-0.60099999999999998</v>
      </c>
      <c r="F39" s="13">
        <f t="shared" si="1"/>
        <v>-0.876</v>
      </c>
      <c r="G39" s="13">
        <f t="shared" si="1"/>
        <v>-0.183</v>
      </c>
    </row>
    <row r="40" spans="1:7">
      <c r="A40" s="115">
        <v>39</v>
      </c>
      <c r="B40" s="86">
        <v>5411.5</v>
      </c>
      <c r="C40" s="85">
        <v>1.018</v>
      </c>
      <c r="D40" s="85">
        <v>2.5712700000000002</v>
      </c>
      <c r="E40" s="13">
        <f t="shared" si="1"/>
        <v>0.3</v>
      </c>
      <c r="F40" s="13">
        <f t="shared" si="1"/>
        <v>-0.49</v>
      </c>
      <c r="G40" s="13">
        <f t="shared" si="1"/>
        <v>3.6999999999999998E-2</v>
      </c>
    </row>
    <row r="41" spans="1:7">
      <c r="A41" s="116">
        <v>40</v>
      </c>
      <c r="B41" s="86">
        <v>5408.81</v>
      </c>
      <c r="C41" s="85">
        <v>1.026</v>
      </c>
      <c r="D41" s="85">
        <v>2.57504</v>
      </c>
      <c r="E41" s="13">
        <f t="shared" si="1"/>
        <v>-0.05</v>
      </c>
      <c r="F41" s="13">
        <f t="shared" si="1"/>
        <v>0.78300000000000003</v>
      </c>
      <c r="G41" s="13">
        <f t="shared" si="1"/>
        <v>0.14699999999999999</v>
      </c>
    </row>
    <row r="42" spans="1:7">
      <c r="A42" s="115">
        <v>41</v>
      </c>
      <c r="B42" s="86">
        <v>5439.32</v>
      </c>
      <c r="C42" s="85">
        <v>1.0249999999999999</v>
      </c>
      <c r="D42" s="85">
        <v>2.59389</v>
      </c>
      <c r="E42" s="13">
        <f t="shared" si="1"/>
        <v>0.56200000000000006</v>
      </c>
      <c r="F42" s="13">
        <f t="shared" si="1"/>
        <v>-9.8000000000000004E-2</v>
      </c>
      <c r="G42" s="13">
        <f t="shared" si="1"/>
        <v>0.72899999999999998</v>
      </c>
    </row>
    <row r="43" spans="1:7">
      <c r="A43" s="116">
        <v>42</v>
      </c>
      <c r="B43" s="86">
        <v>5457.15</v>
      </c>
      <c r="C43" s="85">
        <v>1.0309999999999999</v>
      </c>
      <c r="D43" s="85">
        <v>2.60521</v>
      </c>
      <c r="E43" s="13">
        <f t="shared" si="1"/>
        <v>0.32700000000000001</v>
      </c>
      <c r="F43" s="13">
        <f t="shared" si="1"/>
        <v>0.58399999999999996</v>
      </c>
      <c r="G43" s="13">
        <f t="shared" si="1"/>
        <v>0.435</v>
      </c>
    </row>
    <row r="44" spans="1:7">
      <c r="A44" s="115">
        <v>43</v>
      </c>
      <c r="B44" s="86">
        <v>5457.96</v>
      </c>
      <c r="C44" s="85">
        <v>1.0249999999999999</v>
      </c>
      <c r="D44" s="85">
        <v>2.59389</v>
      </c>
      <c r="E44" s="13">
        <f t="shared" si="1"/>
        <v>1.4999999999999999E-2</v>
      </c>
      <c r="F44" s="13">
        <f t="shared" si="1"/>
        <v>-0.58399999999999996</v>
      </c>
      <c r="G44" s="13">
        <f t="shared" si="1"/>
        <v>-0.435</v>
      </c>
    </row>
    <row r="45" spans="1:7">
      <c r="A45" s="116">
        <v>44</v>
      </c>
      <c r="B45" s="86">
        <v>5452.53</v>
      </c>
      <c r="C45" s="85">
        <v>1.02</v>
      </c>
      <c r="D45" s="85">
        <v>2.5269499999999998</v>
      </c>
      <c r="E45" s="13">
        <f t="shared" si="1"/>
        <v>-0.1</v>
      </c>
      <c r="F45" s="13">
        <f t="shared" si="1"/>
        <v>-0.48899999999999999</v>
      </c>
      <c r="G45" s="13">
        <f t="shared" si="1"/>
        <v>-2.6150000000000002</v>
      </c>
    </row>
    <row r="46" spans="1:7">
      <c r="A46" s="115">
        <v>45</v>
      </c>
      <c r="B46" s="86">
        <v>5450.85</v>
      </c>
      <c r="C46" s="85">
        <v>1.016</v>
      </c>
      <c r="D46" s="85">
        <v>2.4948899999999998</v>
      </c>
      <c r="E46" s="13">
        <f t="shared" si="1"/>
        <v>-3.1E-2</v>
      </c>
      <c r="F46" s="13">
        <f t="shared" si="1"/>
        <v>-0.39300000000000002</v>
      </c>
      <c r="G46" s="13">
        <f t="shared" si="1"/>
        <v>-1.2769999999999999</v>
      </c>
    </row>
    <row r="47" spans="1:7">
      <c r="A47" s="116">
        <v>46</v>
      </c>
      <c r="B47" s="86">
        <v>5461.19</v>
      </c>
      <c r="C47" s="85">
        <v>1.02</v>
      </c>
      <c r="D47" s="85">
        <v>2.52318</v>
      </c>
      <c r="E47" s="13">
        <f t="shared" si="1"/>
        <v>0.19</v>
      </c>
      <c r="F47" s="13">
        <f t="shared" si="1"/>
        <v>0.39300000000000002</v>
      </c>
      <c r="G47" s="13">
        <f t="shared" si="1"/>
        <v>1.1279999999999999</v>
      </c>
    </row>
    <row r="48" spans="1:7">
      <c r="A48" s="115">
        <v>47</v>
      </c>
      <c r="B48" s="86">
        <v>5460.35</v>
      </c>
      <c r="C48" s="85">
        <v>1.028</v>
      </c>
      <c r="D48" s="85">
        <v>2.5288400000000002</v>
      </c>
      <c r="E48" s="13">
        <f t="shared" si="1"/>
        <v>-1.4999999999999999E-2</v>
      </c>
      <c r="F48" s="13">
        <f t="shared" si="1"/>
        <v>0.78100000000000003</v>
      </c>
      <c r="G48" s="13">
        <f t="shared" si="1"/>
        <v>0.224</v>
      </c>
    </row>
    <row r="49" spans="1:7">
      <c r="A49" s="116">
        <v>48</v>
      </c>
      <c r="B49" s="86">
        <v>5451.91</v>
      </c>
      <c r="C49" s="85">
        <v>1.0329999999999999</v>
      </c>
      <c r="D49" s="85">
        <v>2.5175200000000002</v>
      </c>
      <c r="E49" s="13">
        <f t="shared" si="1"/>
        <v>-0.155</v>
      </c>
      <c r="F49" s="13">
        <f t="shared" si="1"/>
        <v>0.48499999999999999</v>
      </c>
      <c r="G49" s="13">
        <f t="shared" si="1"/>
        <v>-0.44900000000000001</v>
      </c>
    </row>
    <row r="50" spans="1:7">
      <c r="A50" s="115">
        <v>49</v>
      </c>
      <c r="B50" s="86">
        <v>5436.28</v>
      </c>
      <c r="C50" s="85">
        <v>1.0309999999999999</v>
      </c>
      <c r="D50" s="85">
        <v>2.5175200000000002</v>
      </c>
      <c r="E50" s="13">
        <f t="shared" si="1"/>
        <v>-0.28699999999999998</v>
      </c>
      <c r="F50" s="13">
        <f t="shared" si="1"/>
        <v>-0.19400000000000001</v>
      </c>
      <c r="G50" s="13">
        <f t="shared" si="1"/>
        <v>0</v>
      </c>
    </row>
    <row r="51" spans="1:7">
      <c r="A51" s="116">
        <v>50</v>
      </c>
      <c r="B51" s="86">
        <v>5414.31</v>
      </c>
      <c r="C51" s="85">
        <v>1.03</v>
      </c>
      <c r="D51" s="85">
        <v>2.5137499999999999</v>
      </c>
      <c r="E51" s="13">
        <f t="shared" si="1"/>
        <v>-0.40500000000000003</v>
      </c>
      <c r="F51" s="13">
        <f t="shared" si="1"/>
        <v>-9.7000000000000003E-2</v>
      </c>
      <c r="G51" s="13">
        <f t="shared" si="1"/>
        <v>-0.15</v>
      </c>
    </row>
    <row r="52" spans="1:7">
      <c r="A52" s="115">
        <v>51</v>
      </c>
      <c r="B52" s="86">
        <v>5368.7</v>
      </c>
      <c r="C52" s="85">
        <v>1.0129999999999999</v>
      </c>
      <c r="D52" s="85">
        <v>2.51281</v>
      </c>
      <c r="E52" s="13">
        <f t="shared" si="1"/>
        <v>-0.84599999999999997</v>
      </c>
      <c r="F52" s="13">
        <f t="shared" si="1"/>
        <v>-1.6639999999999999</v>
      </c>
      <c r="G52" s="13">
        <f t="shared" si="1"/>
        <v>-3.6999999999999998E-2</v>
      </c>
    </row>
    <row r="53" spans="1:7">
      <c r="A53" s="116">
        <v>52</v>
      </c>
      <c r="B53" s="86">
        <v>5402.15</v>
      </c>
      <c r="C53" s="85">
        <v>1.0249999999999999</v>
      </c>
      <c r="D53" s="85">
        <v>2.5410900000000001</v>
      </c>
      <c r="E53" s="13">
        <f t="shared" si="1"/>
        <v>0.621</v>
      </c>
      <c r="F53" s="13">
        <f t="shared" si="1"/>
        <v>1.1779999999999999</v>
      </c>
      <c r="G53" s="13">
        <f t="shared" si="1"/>
        <v>1.119</v>
      </c>
    </row>
    <row r="54" spans="1:7">
      <c r="A54" s="115">
        <v>53</v>
      </c>
      <c r="B54" s="86">
        <v>5408.46</v>
      </c>
      <c r="C54" s="85">
        <v>1.028</v>
      </c>
      <c r="D54" s="85">
        <v>2.5627800000000001</v>
      </c>
      <c r="E54" s="13">
        <f t="shared" si="1"/>
        <v>0.11700000000000001</v>
      </c>
      <c r="F54" s="13">
        <f t="shared" si="1"/>
        <v>0.29199999999999998</v>
      </c>
      <c r="G54" s="13">
        <f t="shared" si="1"/>
        <v>0.85</v>
      </c>
    </row>
    <row r="55" spans="1:7">
      <c r="A55" s="116">
        <v>54</v>
      </c>
      <c r="B55" s="86">
        <v>5446.51</v>
      </c>
      <c r="C55" s="85">
        <v>1.03</v>
      </c>
      <c r="D55" s="85">
        <v>2.5608900000000001</v>
      </c>
      <c r="E55" s="13">
        <f t="shared" si="1"/>
        <v>0.70099999999999996</v>
      </c>
      <c r="F55" s="13">
        <f t="shared" si="1"/>
        <v>0.19400000000000001</v>
      </c>
      <c r="G55" s="13">
        <f t="shared" si="1"/>
        <v>-7.3999999999999996E-2</v>
      </c>
    </row>
    <row r="56" spans="1:7">
      <c r="A56" s="115">
        <v>55</v>
      </c>
      <c r="B56" s="86">
        <v>5475.67</v>
      </c>
      <c r="C56" s="85">
        <v>1.028</v>
      </c>
      <c r="D56" s="85">
        <v>2.5712700000000002</v>
      </c>
      <c r="E56" s="13">
        <f t="shared" si="1"/>
        <v>0.53400000000000003</v>
      </c>
      <c r="F56" s="13">
        <f t="shared" si="1"/>
        <v>-0.19400000000000001</v>
      </c>
      <c r="G56" s="13">
        <f t="shared" si="1"/>
        <v>0.40500000000000003</v>
      </c>
    </row>
    <row r="57" spans="1:7">
      <c r="A57" s="116">
        <v>56</v>
      </c>
      <c r="B57" s="86">
        <v>5438.62</v>
      </c>
      <c r="C57" s="85">
        <v>1.032</v>
      </c>
      <c r="D57" s="85">
        <v>2.5759799999999999</v>
      </c>
      <c r="E57" s="13">
        <f t="shared" si="1"/>
        <v>-0.67900000000000005</v>
      </c>
      <c r="F57" s="13">
        <f t="shared" si="1"/>
        <v>0.38800000000000001</v>
      </c>
      <c r="G57" s="13">
        <f t="shared" si="1"/>
        <v>0.183</v>
      </c>
    </row>
    <row r="58" spans="1:7">
      <c r="A58" s="115">
        <v>57</v>
      </c>
      <c r="B58" s="86">
        <v>5446.82</v>
      </c>
      <c r="C58" s="85">
        <v>1.022</v>
      </c>
      <c r="D58" s="85">
        <v>2.5665499999999999</v>
      </c>
      <c r="E58" s="13">
        <f t="shared" si="1"/>
        <v>0.151</v>
      </c>
      <c r="F58" s="13">
        <f t="shared" si="1"/>
        <v>-0.97399999999999998</v>
      </c>
      <c r="G58" s="13">
        <f t="shared" si="1"/>
        <v>-0.36699999999999999</v>
      </c>
    </row>
    <row r="59" spans="1:7">
      <c r="A59" s="116">
        <v>58</v>
      </c>
      <c r="B59" s="86">
        <v>5368.64</v>
      </c>
      <c r="C59" s="85">
        <v>0.999</v>
      </c>
      <c r="D59" s="85">
        <v>2.5382600000000002</v>
      </c>
      <c r="E59" s="13">
        <f t="shared" si="1"/>
        <v>-1.446</v>
      </c>
      <c r="F59" s="13">
        <f t="shared" si="1"/>
        <v>-2.2759999999999998</v>
      </c>
      <c r="G59" s="13">
        <f t="shared" si="1"/>
        <v>-1.1080000000000001</v>
      </c>
    </row>
    <row r="60" spans="1:7">
      <c r="A60" s="115">
        <v>59</v>
      </c>
      <c r="B60" s="86">
        <v>5349.73</v>
      </c>
      <c r="C60" s="85">
        <v>0.98</v>
      </c>
      <c r="D60" s="85">
        <v>2.54298</v>
      </c>
      <c r="E60" s="13">
        <f t="shared" si="1"/>
        <v>-0.35299999999999998</v>
      </c>
      <c r="F60" s="13">
        <f t="shared" si="1"/>
        <v>-1.92</v>
      </c>
      <c r="G60" s="13">
        <f t="shared" si="1"/>
        <v>0.186</v>
      </c>
    </row>
    <row r="61" spans="1:7">
      <c r="A61" s="116">
        <v>60</v>
      </c>
      <c r="B61" s="86">
        <v>5351.24</v>
      </c>
      <c r="C61" s="85">
        <v>0.98799999999999999</v>
      </c>
      <c r="D61" s="85">
        <v>2.4996100000000001</v>
      </c>
      <c r="E61" s="13">
        <f t="shared" si="1"/>
        <v>2.8000000000000001E-2</v>
      </c>
      <c r="F61" s="13">
        <f t="shared" si="1"/>
        <v>0.81299999999999994</v>
      </c>
      <c r="G61" s="13">
        <f t="shared" si="1"/>
        <v>-1.72</v>
      </c>
    </row>
    <row r="62" spans="1:7">
      <c r="A62" s="115">
        <v>61</v>
      </c>
      <c r="B62" s="86">
        <v>5330</v>
      </c>
      <c r="C62" s="85">
        <v>1.006</v>
      </c>
      <c r="D62" s="85">
        <v>2.5203500000000001</v>
      </c>
      <c r="E62" s="13">
        <f t="shared" si="1"/>
        <v>-0.39800000000000002</v>
      </c>
      <c r="F62" s="13">
        <f t="shared" si="1"/>
        <v>1.8049999999999999</v>
      </c>
      <c r="G62" s="13">
        <f t="shared" si="1"/>
        <v>0.82599999999999996</v>
      </c>
    </row>
    <row r="63" spans="1:7">
      <c r="A63" s="116">
        <v>62</v>
      </c>
      <c r="B63" s="86">
        <v>5321.82</v>
      </c>
      <c r="C63" s="85">
        <v>1.0109999999999999</v>
      </c>
      <c r="D63" s="85">
        <v>2.51186</v>
      </c>
      <c r="E63" s="13">
        <f t="shared" si="1"/>
        <v>-0.154</v>
      </c>
      <c r="F63" s="13">
        <f t="shared" si="1"/>
        <v>0.496</v>
      </c>
      <c r="G63" s="13">
        <f t="shared" si="1"/>
        <v>-0.33700000000000002</v>
      </c>
    </row>
    <row r="64" spans="1:7">
      <c r="A64" s="115">
        <v>63</v>
      </c>
      <c r="B64" s="86">
        <v>5301.7</v>
      </c>
      <c r="C64" s="85">
        <v>0.99</v>
      </c>
      <c r="D64" s="85">
        <v>2.5080900000000002</v>
      </c>
      <c r="E64" s="13">
        <f t="shared" si="1"/>
        <v>-0.379</v>
      </c>
      <c r="F64" s="13">
        <f t="shared" si="1"/>
        <v>-2.0990000000000002</v>
      </c>
      <c r="G64" s="13">
        <f t="shared" si="1"/>
        <v>-0.15</v>
      </c>
    </row>
    <row r="65" spans="1:7">
      <c r="A65" s="116">
        <v>64</v>
      </c>
      <c r="B65" s="86">
        <v>5258.14</v>
      </c>
      <c r="C65" s="85">
        <v>0.97399999999999998</v>
      </c>
      <c r="D65" s="85">
        <v>2.4326599999999998</v>
      </c>
      <c r="E65" s="13">
        <f t="shared" si="1"/>
        <v>-0.82499999999999996</v>
      </c>
      <c r="F65" s="13">
        <f t="shared" si="1"/>
        <v>-1.629</v>
      </c>
      <c r="G65" s="13">
        <f t="shared" si="1"/>
        <v>-3.0539999999999998</v>
      </c>
    </row>
    <row r="66" spans="1:7">
      <c r="A66" s="115">
        <v>65</v>
      </c>
      <c r="B66" s="86">
        <v>5268.66</v>
      </c>
      <c r="C66" s="85">
        <v>0.97599999999999998</v>
      </c>
      <c r="D66" s="85">
        <v>2.44963</v>
      </c>
      <c r="E66" s="13">
        <f t="shared" si="1"/>
        <v>0.2</v>
      </c>
      <c r="F66" s="13">
        <f t="shared" si="1"/>
        <v>0.20499999999999999</v>
      </c>
      <c r="G66" s="13">
        <f t="shared" si="1"/>
        <v>0.69499999999999995</v>
      </c>
    </row>
    <row r="67" spans="1:7">
      <c r="A67" s="116">
        <v>66</v>
      </c>
      <c r="B67" s="86">
        <v>5260.18</v>
      </c>
      <c r="C67" s="85">
        <v>0.97499999999999998</v>
      </c>
      <c r="D67" s="85">
        <v>2.4628299999999999</v>
      </c>
      <c r="E67" s="13">
        <f t="shared" si="1"/>
        <v>-0.161</v>
      </c>
      <c r="F67" s="13">
        <f t="shared" si="1"/>
        <v>-0.10299999999999999</v>
      </c>
      <c r="G67" s="13">
        <f t="shared" si="1"/>
        <v>0.53700000000000003</v>
      </c>
    </row>
    <row r="68" spans="1:7">
      <c r="A68" s="115">
        <v>67</v>
      </c>
      <c r="B68" s="86">
        <v>5271.75</v>
      </c>
      <c r="C68" s="85">
        <v>0.98199999999999998</v>
      </c>
      <c r="D68" s="85">
        <v>2.4798</v>
      </c>
      <c r="E68" s="13">
        <f t="shared" si="1"/>
        <v>0.22</v>
      </c>
      <c r="F68" s="13">
        <f t="shared" si="1"/>
        <v>0.71499999999999997</v>
      </c>
      <c r="G68" s="13">
        <f t="shared" si="1"/>
        <v>0.68700000000000006</v>
      </c>
    </row>
    <row r="69" spans="1:7">
      <c r="A69" s="116">
        <v>68</v>
      </c>
      <c r="B69" s="86">
        <v>5258.75</v>
      </c>
      <c r="C69" s="85">
        <v>1.012</v>
      </c>
      <c r="D69" s="85">
        <v>2.46943</v>
      </c>
      <c r="E69" s="13">
        <f t="shared" si="1"/>
        <v>-0.247</v>
      </c>
      <c r="F69" s="13">
        <f t="shared" si="1"/>
        <v>3.0089999999999999</v>
      </c>
      <c r="G69" s="13">
        <f t="shared" si="1"/>
        <v>-0.41899999999999998</v>
      </c>
    </row>
    <row r="70" spans="1:7">
      <c r="A70" s="115">
        <v>69</v>
      </c>
      <c r="B70" s="86">
        <v>5280.34</v>
      </c>
      <c r="C70" s="85">
        <v>1.0209999999999999</v>
      </c>
      <c r="D70" s="85">
        <v>2.4731999999999998</v>
      </c>
      <c r="E70" s="13">
        <f t="shared" si="1"/>
        <v>0.41</v>
      </c>
      <c r="F70" s="13">
        <f t="shared" si="1"/>
        <v>0.88500000000000001</v>
      </c>
      <c r="G70" s="13">
        <f t="shared" si="1"/>
        <v>0.153</v>
      </c>
    </row>
    <row r="71" spans="1:7">
      <c r="A71" s="116">
        <v>70</v>
      </c>
      <c r="B71" s="86">
        <v>5291.59</v>
      </c>
      <c r="C71" s="85">
        <v>1.0209999999999999</v>
      </c>
      <c r="D71" s="85">
        <v>2.512</v>
      </c>
      <c r="E71" s="13">
        <f t="shared" si="1"/>
        <v>0.21299999999999999</v>
      </c>
      <c r="F71" s="13">
        <f t="shared" si="1"/>
        <v>0</v>
      </c>
      <c r="G71" s="13">
        <f t="shared" si="1"/>
        <v>1.5569999999999999</v>
      </c>
    </row>
    <row r="72" spans="1:7">
      <c r="A72" s="115">
        <v>71</v>
      </c>
      <c r="B72" s="86">
        <v>5305.06</v>
      </c>
      <c r="C72" s="85">
        <v>1.034</v>
      </c>
      <c r="D72" s="85">
        <v>2.5099999999999998</v>
      </c>
      <c r="E72" s="13">
        <f t="shared" si="1"/>
        <v>0.254</v>
      </c>
      <c r="F72" s="13">
        <f t="shared" si="1"/>
        <v>1.2649999999999999</v>
      </c>
      <c r="G72" s="13">
        <f t="shared" si="1"/>
        <v>-0.08</v>
      </c>
    </row>
    <row r="73" spans="1:7">
      <c r="A73" s="116">
        <v>72</v>
      </c>
      <c r="B73" s="86">
        <v>5309.76</v>
      </c>
      <c r="C73" s="85">
        <v>1.03</v>
      </c>
      <c r="D73" s="85">
        <v>2.4889999999999999</v>
      </c>
      <c r="E73" s="13">
        <f t="shared" si="1"/>
        <v>8.8999999999999996E-2</v>
      </c>
      <c r="F73" s="13">
        <f t="shared" si="1"/>
        <v>-0.38800000000000001</v>
      </c>
      <c r="G73" s="13">
        <f t="shared" si="1"/>
        <v>-0.84</v>
      </c>
    </row>
    <row r="74" spans="1:7">
      <c r="A74" s="115">
        <v>73</v>
      </c>
      <c r="B74" s="86">
        <v>5283.35</v>
      </c>
      <c r="C74" s="85">
        <v>1.0109999999999999</v>
      </c>
      <c r="D74" s="85">
        <v>2.4380000000000002</v>
      </c>
      <c r="E74" s="13">
        <f t="shared" si="1"/>
        <v>-0.499</v>
      </c>
      <c r="F74" s="13">
        <f t="shared" si="1"/>
        <v>-1.8620000000000001</v>
      </c>
      <c r="G74" s="13">
        <f t="shared" si="1"/>
        <v>-2.0699999999999998</v>
      </c>
    </row>
    <row r="75" spans="1:7">
      <c r="A75" s="116">
        <v>74</v>
      </c>
      <c r="B75" s="86">
        <v>5262.22</v>
      </c>
      <c r="C75" s="85">
        <v>1.0029999999999999</v>
      </c>
      <c r="D75" s="85">
        <v>2.39</v>
      </c>
      <c r="E75" s="13">
        <f t="shared" si="1"/>
        <v>-0.40100000000000002</v>
      </c>
      <c r="F75" s="13">
        <f t="shared" si="1"/>
        <v>-0.79400000000000004</v>
      </c>
      <c r="G75" s="13">
        <f t="shared" si="1"/>
        <v>-1.988</v>
      </c>
    </row>
    <row r="76" spans="1:7">
      <c r="A76" s="115">
        <v>75</v>
      </c>
      <c r="B76" s="86">
        <v>5276.95</v>
      </c>
      <c r="C76" s="85">
        <v>1.02</v>
      </c>
      <c r="D76" s="85">
        <v>2.419</v>
      </c>
      <c r="E76" s="13">
        <f t="shared" si="1"/>
        <v>0.28000000000000003</v>
      </c>
      <c r="F76" s="13">
        <f t="shared" si="1"/>
        <v>1.681</v>
      </c>
      <c r="G76" s="13">
        <f t="shared" si="1"/>
        <v>1.206</v>
      </c>
    </row>
    <row r="77" spans="1:7">
      <c r="A77" s="116">
        <v>76</v>
      </c>
      <c r="B77" s="86">
        <v>5351.77</v>
      </c>
      <c r="C77" s="85">
        <v>1.022</v>
      </c>
      <c r="D77" s="85">
        <v>2.4889999999999999</v>
      </c>
      <c r="E77" s="13">
        <f t="shared" si="1"/>
        <v>1.4079999999999999</v>
      </c>
      <c r="F77" s="13">
        <f t="shared" si="1"/>
        <v>0.19600000000000001</v>
      </c>
      <c r="G77" s="13">
        <f t="shared" si="1"/>
        <v>2.8530000000000002</v>
      </c>
    </row>
    <row r="78" spans="1:7">
      <c r="A78" s="115">
        <v>77</v>
      </c>
      <c r="B78" s="86">
        <v>5363.07</v>
      </c>
      <c r="C78" s="85">
        <v>1.0189999999999999</v>
      </c>
      <c r="D78" s="85">
        <v>2.4649999999999999</v>
      </c>
      <c r="E78" s="13">
        <f t="shared" si="1"/>
        <v>0.21099999999999999</v>
      </c>
      <c r="F78" s="13">
        <f t="shared" si="1"/>
        <v>-0.29399999999999998</v>
      </c>
      <c r="G78" s="13">
        <f t="shared" si="1"/>
        <v>-0.96899999999999997</v>
      </c>
    </row>
    <row r="79" spans="1:7">
      <c r="A79" s="116">
        <v>78</v>
      </c>
      <c r="B79" s="86">
        <v>5350.84</v>
      </c>
      <c r="C79" s="85">
        <v>1.024</v>
      </c>
      <c r="D79" s="85">
        <v>2.4900000000000002</v>
      </c>
      <c r="E79" s="13">
        <f t="shared" si="1"/>
        <v>-0.22800000000000001</v>
      </c>
      <c r="F79" s="13">
        <f t="shared" si="1"/>
        <v>0.48899999999999999</v>
      </c>
      <c r="G79" s="13">
        <f t="shared" si="1"/>
        <v>1.0089999999999999</v>
      </c>
    </row>
    <row r="80" spans="1:7">
      <c r="A80" s="115">
        <v>79</v>
      </c>
      <c r="B80" s="86">
        <v>5363.56</v>
      </c>
      <c r="C80" s="85">
        <v>1.0569999999999999</v>
      </c>
      <c r="D80" s="85">
        <v>2.5259999999999998</v>
      </c>
      <c r="E80" s="13">
        <f t="shared" si="1"/>
        <v>0.23699999999999999</v>
      </c>
      <c r="F80" s="13">
        <f t="shared" si="1"/>
        <v>3.1720000000000002</v>
      </c>
      <c r="G80" s="13">
        <f t="shared" si="1"/>
        <v>1.4350000000000001</v>
      </c>
    </row>
    <row r="81" spans="1:7">
      <c r="A81" s="116">
        <v>80</v>
      </c>
      <c r="B81" s="86">
        <v>5395.26</v>
      </c>
      <c r="C81" s="85">
        <v>1.0840000000000001</v>
      </c>
      <c r="D81" s="85">
        <v>2.528</v>
      </c>
      <c r="E81" s="13">
        <f t="shared" si="1"/>
        <v>0.58899999999999997</v>
      </c>
      <c r="F81" s="13">
        <f t="shared" si="1"/>
        <v>2.5219999999999998</v>
      </c>
      <c r="G81" s="13">
        <f t="shared" si="1"/>
        <v>7.9000000000000001E-2</v>
      </c>
    </row>
    <row r="82" spans="1:7">
      <c r="A82" s="115">
        <v>81</v>
      </c>
      <c r="B82" s="86">
        <v>5381</v>
      </c>
      <c r="C82" s="85">
        <v>1.083</v>
      </c>
      <c r="D82" s="85">
        <v>2.5070000000000001</v>
      </c>
      <c r="E82" s="13">
        <f t="shared" si="1"/>
        <v>-0.26500000000000001</v>
      </c>
      <c r="F82" s="13">
        <f t="shared" si="1"/>
        <v>-9.1999999999999998E-2</v>
      </c>
      <c r="G82" s="13">
        <f t="shared" si="1"/>
        <v>-0.83399999999999996</v>
      </c>
    </row>
    <row r="83" spans="1:7">
      <c r="A83" s="116">
        <v>82</v>
      </c>
      <c r="B83" s="86">
        <v>5391.67</v>
      </c>
      <c r="C83" s="85">
        <v>1.0900000000000001</v>
      </c>
      <c r="D83" s="85">
        <v>2.4990000000000001</v>
      </c>
      <c r="E83" s="13">
        <f t="shared" ref="E83:G146" si="2">ROUND(100*(LN(B83)-LN(B82)),3)</f>
        <v>0.19800000000000001</v>
      </c>
      <c r="F83" s="13">
        <f t="shared" si="2"/>
        <v>0.64400000000000002</v>
      </c>
      <c r="G83" s="13">
        <f t="shared" si="2"/>
        <v>-0.32</v>
      </c>
    </row>
    <row r="84" spans="1:7">
      <c r="A84" s="115">
        <v>83</v>
      </c>
      <c r="B84" s="86">
        <v>5360.26</v>
      </c>
      <c r="C84" s="85">
        <v>1.093</v>
      </c>
      <c r="D84" s="85">
        <v>2.4430000000000001</v>
      </c>
      <c r="E84" s="13">
        <f t="shared" si="2"/>
        <v>-0.58399999999999996</v>
      </c>
      <c r="F84" s="13">
        <f t="shared" si="2"/>
        <v>0.27500000000000002</v>
      </c>
      <c r="G84" s="13">
        <f t="shared" si="2"/>
        <v>-2.266</v>
      </c>
    </row>
    <row r="85" spans="1:7">
      <c r="A85" s="116">
        <v>84</v>
      </c>
      <c r="B85" s="86">
        <v>5363</v>
      </c>
      <c r="C85" s="85">
        <v>1.073</v>
      </c>
      <c r="D85" s="85">
        <v>2.4830000000000001</v>
      </c>
      <c r="E85" s="13">
        <f t="shared" si="2"/>
        <v>5.0999999999999997E-2</v>
      </c>
      <c r="F85" s="13">
        <f t="shared" si="2"/>
        <v>-1.847</v>
      </c>
      <c r="G85" s="13">
        <f t="shared" si="2"/>
        <v>1.6240000000000001</v>
      </c>
    </row>
    <row r="86" spans="1:7">
      <c r="A86" s="115">
        <v>85</v>
      </c>
      <c r="B86" s="86">
        <v>5398.02</v>
      </c>
      <c r="C86" s="85">
        <v>1.101</v>
      </c>
      <c r="D86" s="85">
        <v>2.4620000000000002</v>
      </c>
      <c r="E86" s="13">
        <f t="shared" si="2"/>
        <v>0.65100000000000002</v>
      </c>
      <c r="F86" s="13">
        <f t="shared" si="2"/>
        <v>2.5760000000000001</v>
      </c>
      <c r="G86" s="13">
        <f t="shared" si="2"/>
        <v>-0.84899999999999998</v>
      </c>
    </row>
    <row r="87" spans="1:7">
      <c r="A87" s="116">
        <v>86</v>
      </c>
      <c r="B87" s="86">
        <v>5383.69</v>
      </c>
      <c r="C87" s="85">
        <v>1.141</v>
      </c>
      <c r="D87" s="85">
        <v>2.4300000000000002</v>
      </c>
      <c r="E87" s="13">
        <f t="shared" si="2"/>
        <v>-0.26600000000000001</v>
      </c>
      <c r="F87" s="13">
        <f t="shared" si="2"/>
        <v>3.569</v>
      </c>
      <c r="G87" s="13">
        <f t="shared" si="2"/>
        <v>-1.3080000000000001</v>
      </c>
    </row>
    <row r="88" spans="1:7">
      <c r="A88" s="115">
        <v>87</v>
      </c>
      <c r="B88" s="86">
        <v>5356.12</v>
      </c>
      <c r="C88" s="85">
        <v>1.1259999999999999</v>
      </c>
      <c r="D88" s="85">
        <v>2.4049999999999998</v>
      </c>
      <c r="E88" s="13">
        <f t="shared" si="2"/>
        <v>-0.51300000000000001</v>
      </c>
      <c r="F88" s="13">
        <f t="shared" si="2"/>
        <v>-1.323</v>
      </c>
      <c r="G88" s="13">
        <f t="shared" si="2"/>
        <v>-1.034</v>
      </c>
    </row>
    <row r="89" spans="1:7">
      <c r="A89" s="116">
        <v>88</v>
      </c>
      <c r="B89" s="86">
        <v>5385.63</v>
      </c>
      <c r="C89" s="85">
        <v>1.163</v>
      </c>
      <c r="D89" s="85">
        <v>2.4220000000000002</v>
      </c>
      <c r="E89" s="13">
        <f t="shared" si="2"/>
        <v>0.54900000000000004</v>
      </c>
      <c r="F89" s="13">
        <f t="shared" si="2"/>
        <v>3.2330000000000001</v>
      </c>
      <c r="G89" s="13">
        <f t="shared" si="2"/>
        <v>0.70399999999999996</v>
      </c>
    </row>
    <row r="90" spans="1:7">
      <c r="A90" s="115">
        <v>89</v>
      </c>
      <c r="B90" s="86">
        <v>5428.89</v>
      </c>
      <c r="C90" s="85">
        <v>1.169</v>
      </c>
      <c r="D90" s="85">
        <v>2.4430000000000001</v>
      </c>
      <c r="E90" s="13">
        <f t="shared" si="2"/>
        <v>0.8</v>
      </c>
      <c r="F90" s="13">
        <f t="shared" si="2"/>
        <v>0.51500000000000001</v>
      </c>
      <c r="G90" s="13">
        <f t="shared" si="2"/>
        <v>0.86299999999999999</v>
      </c>
    </row>
    <row r="91" spans="1:7">
      <c r="A91" s="116">
        <v>90</v>
      </c>
      <c r="B91" s="86">
        <v>5431.01</v>
      </c>
      <c r="C91" s="85">
        <v>1.173</v>
      </c>
      <c r="D91" s="85">
        <v>2.4620000000000002</v>
      </c>
      <c r="E91" s="13">
        <f t="shared" si="2"/>
        <v>3.9E-2</v>
      </c>
      <c r="F91" s="13">
        <f t="shared" si="2"/>
        <v>0.34200000000000003</v>
      </c>
      <c r="G91" s="13">
        <f t="shared" si="2"/>
        <v>0.77500000000000002</v>
      </c>
    </row>
    <row r="92" spans="1:7">
      <c r="A92" s="115">
        <v>91</v>
      </c>
      <c r="B92" s="86">
        <v>5406.64</v>
      </c>
      <c r="C92" s="85">
        <v>1.1779999999999999</v>
      </c>
      <c r="D92" s="85">
        <v>2.4529999999999998</v>
      </c>
      <c r="E92" s="13">
        <f t="shared" si="2"/>
        <v>-0.45</v>
      </c>
      <c r="F92" s="13">
        <f t="shared" si="2"/>
        <v>0.42499999999999999</v>
      </c>
      <c r="G92" s="13">
        <f t="shared" si="2"/>
        <v>-0.36599999999999999</v>
      </c>
    </row>
    <row r="93" spans="1:7">
      <c r="A93" s="116">
        <v>92</v>
      </c>
      <c r="B93" s="86">
        <v>5396.53</v>
      </c>
      <c r="C93" s="85">
        <v>1.1639999999999999</v>
      </c>
      <c r="D93" s="85">
        <v>2.4510000000000001</v>
      </c>
      <c r="E93" s="13">
        <f t="shared" si="2"/>
        <v>-0.187</v>
      </c>
      <c r="F93" s="13">
        <f t="shared" si="2"/>
        <v>-1.196</v>
      </c>
      <c r="G93" s="13">
        <f t="shared" si="2"/>
        <v>-8.2000000000000003E-2</v>
      </c>
    </row>
    <row r="94" spans="1:7">
      <c r="A94" s="115">
        <v>93</v>
      </c>
      <c r="B94" s="86">
        <v>5383.33</v>
      </c>
      <c r="C94" s="85">
        <v>1.1379999999999999</v>
      </c>
      <c r="D94" s="85">
        <v>2.4489999999999998</v>
      </c>
      <c r="E94" s="13">
        <f t="shared" si="2"/>
        <v>-0.245</v>
      </c>
      <c r="F94" s="13">
        <f t="shared" si="2"/>
        <v>-2.2589999999999999</v>
      </c>
      <c r="G94" s="13">
        <f t="shared" si="2"/>
        <v>-8.2000000000000003E-2</v>
      </c>
    </row>
    <row r="95" spans="1:7">
      <c r="A95" s="116">
        <v>94</v>
      </c>
      <c r="B95" s="86">
        <v>5379.2</v>
      </c>
      <c r="C95" s="85">
        <v>1.139</v>
      </c>
      <c r="D95" s="85">
        <v>2.464</v>
      </c>
      <c r="E95" s="13">
        <f t="shared" si="2"/>
        <v>-7.6999999999999999E-2</v>
      </c>
      <c r="F95" s="13">
        <f t="shared" si="2"/>
        <v>8.7999999999999995E-2</v>
      </c>
      <c r="G95" s="13">
        <f t="shared" si="2"/>
        <v>0.61099999999999999</v>
      </c>
    </row>
    <row r="96" spans="1:7">
      <c r="A96" s="115">
        <v>95</v>
      </c>
      <c r="B96" s="86">
        <v>5368.83</v>
      </c>
      <c r="C96" s="85">
        <v>1.121</v>
      </c>
      <c r="D96" s="85">
        <v>2.4609999999999999</v>
      </c>
      <c r="E96" s="13">
        <f t="shared" si="2"/>
        <v>-0.193</v>
      </c>
      <c r="F96" s="13">
        <f t="shared" si="2"/>
        <v>-1.593</v>
      </c>
      <c r="G96" s="13">
        <f t="shared" si="2"/>
        <v>-0.122</v>
      </c>
    </row>
    <row r="97" spans="1:7">
      <c r="A97" s="116">
        <v>96</v>
      </c>
      <c r="B97" s="86">
        <v>5388.33</v>
      </c>
      <c r="C97" s="85">
        <v>1.1259999999999999</v>
      </c>
      <c r="D97" s="85">
        <v>2.4790000000000001</v>
      </c>
      <c r="E97" s="13">
        <f t="shared" si="2"/>
        <v>0.36299999999999999</v>
      </c>
      <c r="F97" s="13">
        <f t="shared" si="2"/>
        <v>0.44500000000000001</v>
      </c>
      <c r="G97" s="13">
        <f t="shared" si="2"/>
        <v>0.72899999999999998</v>
      </c>
    </row>
    <row r="98" spans="1:7">
      <c r="A98" s="115">
        <v>97</v>
      </c>
      <c r="B98" s="86">
        <v>5469.6</v>
      </c>
      <c r="C98" s="85">
        <v>1.1579999999999999</v>
      </c>
      <c r="D98" s="85">
        <v>2.468</v>
      </c>
      <c r="E98" s="13">
        <f t="shared" si="2"/>
        <v>1.4970000000000001</v>
      </c>
      <c r="F98" s="13">
        <f t="shared" si="2"/>
        <v>2.802</v>
      </c>
      <c r="G98" s="13">
        <f t="shared" si="2"/>
        <v>-0.44500000000000001</v>
      </c>
    </row>
    <row r="99" spans="1:7">
      <c r="A99" s="116">
        <v>98</v>
      </c>
      <c r="B99" s="86">
        <v>5537.97</v>
      </c>
      <c r="C99" s="85">
        <v>1.1759999999999999</v>
      </c>
      <c r="D99" s="85">
        <v>2.484</v>
      </c>
      <c r="E99" s="13">
        <f t="shared" si="2"/>
        <v>1.242</v>
      </c>
      <c r="F99" s="13">
        <f t="shared" si="2"/>
        <v>1.542</v>
      </c>
      <c r="G99" s="13">
        <f t="shared" si="2"/>
        <v>0.64600000000000002</v>
      </c>
    </row>
    <row r="100" spans="1:7">
      <c r="A100" s="115">
        <v>99</v>
      </c>
      <c r="B100" s="86">
        <v>5622.72</v>
      </c>
      <c r="C100" s="85">
        <v>1.19</v>
      </c>
      <c r="D100" s="85">
        <v>2.504</v>
      </c>
      <c r="E100" s="13">
        <f t="shared" si="2"/>
        <v>1.5189999999999999</v>
      </c>
      <c r="F100" s="13">
        <f t="shared" si="2"/>
        <v>1.1830000000000001</v>
      </c>
      <c r="G100" s="13">
        <f t="shared" si="2"/>
        <v>0.80200000000000005</v>
      </c>
    </row>
    <row r="101" spans="1:7">
      <c r="A101" s="116">
        <v>100</v>
      </c>
      <c r="B101" s="86">
        <v>5615.63</v>
      </c>
      <c r="C101" s="85">
        <v>1.19</v>
      </c>
      <c r="D101" s="85">
        <v>2.5219999999999998</v>
      </c>
      <c r="E101" s="13">
        <f t="shared" si="2"/>
        <v>-0.126</v>
      </c>
      <c r="F101" s="13">
        <f t="shared" si="2"/>
        <v>0</v>
      </c>
      <c r="G101" s="13">
        <f t="shared" si="2"/>
        <v>0.71599999999999997</v>
      </c>
    </row>
    <row r="102" spans="1:7">
      <c r="A102" s="115">
        <v>101</v>
      </c>
      <c r="B102" s="86">
        <v>5645.53</v>
      </c>
      <c r="C102" s="85">
        <v>1.1879999999999999</v>
      </c>
      <c r="D102" s="85">
        <v>2.528</v>
      </c>
      <c r="E102" s="13">
        <f t="shared" si="2"/>
        <v>0.53100000000000003</v>
      </c>
      <c r="F102" s="13">
        <f t="shared" si="2"/>
        <v>-0.16800000000000001</v>
      </c>
      <c r="G102" s="13">
        <f t="shared" si="2"/>
        <v>0.23799999999999999</v>
      </c>
    </row>
    <row r="103" spans="1:7">
      <c r="A103" s="116">
        <v>102</v>
      </c>
      <c r="B103" s="86">
        <v>5654.24</v>
      </c>
      <c r="C103" s="85">
        <v>1.1930000000000001</v>
      </c>
      <c r="D103" s="85">
        <v>2.536</v>
      </c>
      <c r="E103" s="13">
        <f t="shared" si="2"/>
        <v>0.154</v>
      </c>
      <c r="F103" s="13">
        <f t="shared" si="2"/>
        <v>0.42</v>
      </c>
      <c r="G103" s="13">
        <f t="shared" si="2"/>
        <v>0.316</v>
      </c>
    </row>
    <row r="104" spans="1:7">
      <c r="A104" s="115">
        <v>103</v>
      </c>
      <c r="B104" s="86">
        <v>5657.95</v>
      </c>
      <c r="C104" s="85">
        <v>1.1930000000000001</v>
      </c>
      <c r="D104" s="85">
        <v>2.5179999999999998</v>
      </c>
      <c r="E104" s="13">
        <f t="shared" si="2"/>
        <v>6.6000000000000003E-2</v>
      </c>
      <c r="F104" s="13">
        <f t="shared" si="2"/>
        <v>0</v>
      </c>
      <c r="G104" s="13">
        <f t="shared" si="2"/>
        <v>-0.71199999999999997</v>
      </c>
    </row>
    <row r="105" spans="1:7">
      <c r="A105" s="116">
        <v>104</v>
      </c>
      <c r="B105" s="86">
        <v>5644.26</v>
      </c>
      <c r="C105" s="85">
        <v>1.1830000000000001</v>
      </c>
      <c r="D105" s="85">
        <v>2.532</v>
      </c>
      <c r="E105" s="13">
        <f t="shared" si="2"/>
        <v>-0.24199999999999999</v>
      </c>
      <c r="F105" s="13">
        <f t="shared" si="2"/>
        <v>-0.84199999999999997</v>
      </c>
      <c r="G105" s="13">
        <f t="shared" si="2"/>
        <v>0.55400000000000005</v>
      </c>
    </row>
    <row r="106" spans="1:7">
      <c r="A106" s="115">
        <v>105</v>
      </c>
      <c r="B106" s="86">
        <v>5623.41</v>
      </c>
      <c r="C106" s="85">
        <v>1.2170000000000001</v>
      </c>
      <c r="D106" s="85">
        <v>2.5259999999999998</v>
      </c>
      <c r="E106" s="13">
        <f t="shared" si="2"/>
        <v>-0.37</v>
      </c>
      <c r="F106" s="13">
        <f t="shared" si="2"/>
        <v>2.8340000000000001</v>
      </c>
      <c r="G106" s="13">
        <f t="shared" si="2"/>
        <v>-0.23699999999999999</v>
      </c>
    </row>
    <row r="107" spans="1:7">
      <c r="A107" s="116">
        <v>106</v>
      </c>
      <c r="B107" s="86">
        <v>5620.95</v>
      </c>
      <c r="C107" s="85">
        <v>1.2010000000000001</v>
      </c>
      <c r="D107" s="85">
        <v>2.5379999999999998</v>
      </c>
      <c r="E107" s="13">
        <f t="shared" si="2"/>
        <v>-4.3999999999999997E-2</v>
      </c>
      <c r="F107" s="13">
        <f t="shared" si="2"/>
        <v>-1.323</v>
      </c>
      <c r="G107" s="13">
        <f t="shared" si="2"/>
        <v>0.47399999999999998</v>
      </c>
    </row>
    <row r="108" spans="1:7">
      <c r="A108" s="115">
        <v>107</v>
      </c>
      <c r="B108" s="86">
        <v>5613.58</v>
      </c>
      <c r="C108" s="85">
        <v>1.206</v>
      </c>
      <c r="D108" s="85">
        <v>2.5640000000000001</v>
      </c>
      <c r="E108" s="13">
        <f t="shared" si="2"/>
        <v>-0.13100000000000001</v>
      </c>
      <c r="F108" s="13">
        <f t="shared" si="2"/>
        <v>0.41499999999999998</v>
      </c>
      <c r="G108" s="13">
        <f t="shared" si="2"/>
        <v>1.0189999999999999</v>
      </c>
    </row>
    <row r="109" spans="1:7">
      <c r="A109" s="116">
        <v>108</v>
      </c>
      <c r="B109" s="86">
        <v>5618.69</v>
      </c>
      <c r="C109" s="85">
        <v>1.198</v>
      </c>
      <c r="D109" s="85">
        <v>2.5659999999999998</v>
      </c>
      <c r="E109" s="13">
        <f t="shared" si="2"/>
        <v>9.0999999999999998E-2</v>
      </c>
      <c r="F109" s="13">
        <f t="shared" si="2"/>
        <v>-0.66600000000000004</v>
      </c>
      <c r="G109" s="13">
        <f t="shared" si="2"/>
        <v>7.8E-2</v>
      </c>
    </row>
    <row r="110" spans="1:7">
      <c r="A110" s="115">
        <v>109</v>
      </c>
      <c r="B110" s="86">
        <v>5671.54</v>
      </c>
      <c r="C110" s="85">
        <v>1.21</v>
      </c>
      <c r="D110" s="85">
        <v>2.5619999999999998</v>
      </c>
      <c r="E110" s="13">
        <f t="shared" si="2"/>
        <v>0.93600000000000005</v>
      </c>
      <c r="F110" s="13">
        <f t="shared" si="2"/>
        <v>0.997</v>
      </c>
      <c r="G110" s="13">
        <f t="shared" si="2"/>
        <v>-0.156</v>
      </c>
    </row>
    <row r="111" spans="1:7">
      <c r="A111" s="116">
        <v>110</v>
      </c>
      <c r="B111" s="86">
        <v>5689.05</v>
      </c>
      <c r="C111" s="85">
        <v>1.2290000000000001</v>
      </c>
      <c r="D111" s="85">
        <v>2.56</v>
      </c>
      <c r="E111" s="13">
        <f t="shared" si="2"/>
        <v>0.308</v>
      </c>
      <c r="F111" s="13">
        <f t="shared" si="2"/>
        <v>1.5580000000000001</v>
      </c>
      <c r="G111" s="13">
        <f t="shared" si="2"/>
        <v>-7.8E-2</v>
      </c>
    </row>
    <row r="112" spans="1:7">
      <c r="A112" s="115">
        <v>111</v>
      </c>
      <c r="B112" s="86">
        <v>5744.83</v>
      </c>
      <c r="C112" s="85">
        <v>1.2230000000000001</v>
      </c>
      <c r="D112" s="85">
        <v>2.5619999999999998</v>
      </c>
      <c r="E112" s="13">
        <f t="shared" si="2"/>
        <v>0.97599999999999998</v>
      </c>
      <c r="F112" s="13">
        <f t="shared" si="2"/>
        <v>-0.48899999999999999</v>
      </c>
      <c r="G112" s="13">
        <f t="shared" si="2"/>
        <v>7.8E-2</v>
      </c>
    </row>
    <row r="113" spans="1:7">
      <c r="A113" s="116">
        <v>112</v>
      </c>
      <c r="B113" s="86">
        <v>5791.88</v>
      </c>
      <c r="C113" s="85">
        <v>1.2130000000000001</v>
      </c>
      <c r="D113" s="85">
        <v>2.5579999999999998</v>
      </c>
      <c r="E113" s="13">
        <f t="shared" si="2"/>
        <v>0.81599999999999995</v>
      </c>
      <c r="F113" s="13">
        <f t="shared" si="2"/>
        <v>-0.82099999999999995</v>
      </c>
      <c r="G113" s="13">
        <f t="shared" si="2"/>
        <v>-0.156</v>
      </c>
    </row>
    <row r="114" spans="1:7">
      <c r="A114" s="115">
        <v>113</v>
      </c>
      <c r="B114" s="86">
        <v>5752.26</v>
      </c>
      <c r="C114" s="85">
        <v>1.2270000000000001</v>
      </c>
      <c r="D114" s="85">
        <v>2.556</v>
      </c>
      <c r="E114" s="13">
        <f t="shared" si="2"/>
        <v>-0.68600000000000005</v>
      </c>
      <c r="F114" s="13">
        <f t="shared" si="2"/>
        <v>1.1479999999999999</v>
      </c>
      <c r="G114" s="13">
        <f t="shared" si="2"/>
        <v>-7.8E-2</v>
      </c>
    </row>
    <row r="115" spans="1:7">
      <c r="A115" s="116">
        <v>114</v>
      </c>
      <c r="B115" s="86">
        <v>5766.67</v>
      </c>
      <c r="C115" s="85">
        <v>1.2929999999999999</v>
      </c>
      <c r="D115" s="85">
        <v>2.5659999999999998</v>
      </c>
      <c r="E115" s="13">
        <f t="shared" si="2"/>
        <v>0.25</v>
      </c>
      <c r="F115" s="13">
        <f t="shared" si="2"/>
        <v>5.2389999999999999</v>
      </c>
      <c r="G115" s="13">
        <f t="shared" si="2"/>
        <v>0.39</v>
      </c>
    </row>
    <row r="116" spans="1:7">
      <c r="A116" s="115">
        <v>115</v>
      </c>
      <c r="B116" s="86">
        <v>5768.48</v>
      </c>
      <c r="C116" s="85">
        <v>1.2709999999999999</v>
      </c>
      <c r="D116" s="85">
        <v>2.5640000000000001</v>
      </c>
      <c r="E116" s="13">
        <f t="shared" si="2"/>
        <v>3.1E-2</v>
      </c>
      <c r="F116" s="13">
        <f t="shared" si="2"/>
        <v>-1.716</v>
      </c>
      <c r="G116" s="13">
        <f t="shared" si="2"/>
        <v>-7.8E-2</v>
      </c>
    </row>
    <row r="117" spans="1:7">
      <c r="A117" s="116">
        <v>116</v>
      </c>
      <c r="B117" s="86">
        <v>5730.22</v>
      </c>
      <c r="C117" s="85">
        <v>1.2749999999999999</v>
      </c>
      <c r="D117" s="85">
        <v>2.556</v>
      </c>
      <c r="E117" s="13">
        <f t="shared" si="2"/>
        <v>-0.66500000000000004</v>
      </c>
      <c r="F117" s="13">
        <f t="shared" si="2"/>
        <v>0.314</v>
      </c>
      <c r="G117" s="13">
        <f t="shared" si="2"/>
        <v>-0.313</v>
      </c>
    </row>
    <row r="118" spans="1:7">
      <c r="A118" s="115">
        <v>117</v>
      </c>
      <c r="B118" s="86">
        <v>5692.4</v>
      </c>
      <c r="C118" s="85">
        <v>1.2909999999999999</v>
      </c>
      <c r="D118" s="85">
        <v>2.5339999999999998</v>
      </c>
      <c r="E118" s="13">
        <f t="shared" si="2"/>
        <v>-0.66200000000000003</v>
      </c>
      <c r="F118" s="13">
        <f t="shared" si="2"/>
        <v>1.2470000000000001</v>
      </c>
      <c r="G118" s="13">
        <f t="shared" si="2"/>
        <v>-0.86399999999999999</v>
      </c>
    </row>
    <row r="119" spans="1:7">
      <c r="A119" s="116">
        <v>118</v>
      </c>
      <c r="B119" s="86">
        <v>5663.44</v>
      </c>
      <c r="C119" s="85">
        <v>1.2929999999999999</v>
      </c>
      <c r="D119" s="85">
        <v>2.5139999999999998</v>
      </c>
      <c r="E119" s="13">
        <f t="shared" si="2"/>
        <v>-0.51</v>
      </c>
      <c r="F119" s="13">
        <f t="shared" si="2"/>
        <v>0.155</v>
      </c>
      <c r="G119" s="13">
        <f t="shared" si="2"/>
        <v>-0.79200000000000004</v>
      </c>
    </row>
    <row r="120" spans="1:7">
      <c r="A120" s="115">
        <v>119</v>
      </c>
      <c r="B120" s="86">
        <v>5606.88</v>
      </c>
      <c r="C120" s="85">
        <v>1.2809999999999999</v>
      </c>
      <c r="D120" s="85">
        <v>2.508</v>
      </c>
      <c r="E120" s="13">
        <f t="shared" si="2"/>
        <v>-1.004</v>
      </c>
      <c r="F120" s="13">
        <f t="shared" si="2"/>
        <v>-0.93200000000000005</v>
      </c>
      <c r="G120" s="13">
        <f t="shared" si="2"/>
        <v>-0.23899999999999999</v>
      </c>
    </row>
    <row r="121" spans="1:7">
      <c r="A121" s="116">
        <v>120</v>
      </c>
      <c r="B121" s="86">
        <v>5516.87</v>
      </c>
      <c r="C121" s="85">
        <v>1.248</v>
      </c>
      <c r="D121" s="85">
        <v>2.4780000000000002</v>
      </c>
      <c r="E121" s="13">
        <f t="shared" si="2"/>
        <v>-1.6180000000000001</v>
      </c>
      <c r="F121" s="13">
        <f t="shared" si="2"/>
        <v>-2.61</v>
      </c>
      <c r="G121" s="13">
        <f t="shared" si="2"/>
        <v>-1.2030000000000001</v>
      </c>
    </row>
    <row r="122" spans="1:7">
      <c r="A122" s="115">
        <v>121</v>
      </c>
      <c r="B122" s="86">
        <v>5405.31</v>
      </c>
      <c r="C122" s="85">
        <v>1.224</v>
      </c>
      <c r="D122" s="85">
        <v>2.452</v>
      </c>
      <c r="E122" s="13">
        <f t="shared" si="2"/>
        <v>-2.0430000000000001</v>
      </c>
      <c r="F122" s="13">
        <f t="shared" si="2"/>
        <v>-1.9419999999999999</v>
      </c>
      <c r="G122" s="13">
        <f t="shared" si="2"/>
        <v>-1.0549999999999999</v>
      </c>
    </row>
    <row r="123" spans="1:7">
      <c r="A123" s="116">
        <v>122</v>
      </c>
      <c r="B123" s="86">
        <v>5326.25</v>
      </c>
      <c r="C123" s="85">
        <v>1.1879999999999999</v>
      </c>
      <c r="D123" s="85">
        <v>2.4159999999999999</v>
      </c>
      <c r="E123" s="13">
        <f t="shared" si="2"/>
        <v>-1.4730000000000001</v>
      </c>
      <c r="F123" s="13">
        <f t="shared" si="2"/>
        <v>-2.9849999999999999</v>
      </c>
      <c r="G123" s="13">
        <f t="shared" si="2"/>
        <v>-1.4790000000000001</v>
      </c>
    </row>
    <row r="124" spans="1:7">
      <c r="A124" s="115">
        <v>123</v>
      </c>
      <c r="B124" s="86">
        <v>5441.08</v>
      </c>
      <c r="C124" s="85">
        <v>1.2290000000000001</v>
      </c>
      <c r="D124" s="85">
        <v>2.448</v>
      </c>
      <c r="E124" s="13">
        <f t="shared" si="2"/>
        <v>2.133</v>
      </c>
      <c r="F124" s="13">
        <f t="shared" si="2"/>
        <v>3.3929999999999998</v>
      </c>
      <c r="G124" s="13">
        <f t="shared" si="2"/>
        <v>1.3160000000000001</v>
      </c>
    </row>
    <row r="125" spans="1:7">
      <c r="A125" s="116">
        <v>124</v>
      </c>
      <c r="B125" s="86">
        <v>5377.99</v>
      </c>
      <c r="C125" s="85">
        <v>1.2190000000000001</v>
      </c>
      <c r="D125" s="85">
        <v>2.4300000000000002</v>
      </c>
      <c r="E125" s="13">
        <f t="shared" si="2"/>
        <v>-1.1659999999999999</v>
      </c>
      <c r="F125" s="13">
        <f t="shared" si="2"/>
        <v>-0.81699999999999995</v>
      </c>
      <c r="G125" s="13">
        <f t="shared" si="2"/>
        <v>-0.73799999999999999</v>
      </c>
    </row>
    <row r="126" spans="1:7">
      <c r="A126" s="115">
        <v>125</v>
      </c>
      <c r="B126" s="86">
        <v>5294.9</v>
      </c>
      <c r="C126" s="85">
        <v>1.1870000000000001</v>
      </c>
      <c r="D126" s="85">
        <v>2.4279999999999999</v>
      </c>
      <c r="E126" s="13">
        <f t="shared" si="2"/>
        <v>-1.5569999999999999</v>
      </c>
      <c r="F126" s="13">
        <f t="shared" si="2"/>
        <v>-2.66</v>
      </c>
      <c r="G126" s="13">
        <f t="shared" si="2"/>
        <v>-8.2000000000000003E-2</v>
      </c>
    </row>
    <row r="127" spans="1:7">
      <c r="A127" s="116">
        <v>126</v>
      </c>
      <c r="B127" s="86">
        <v>5373.37</v>
      </c>
      <c r="C127" s="85">
        <v>1.206</v>
      </c>
      <c r="D127" s="85">
        <v>2.44</v>
      </c>
      <c r="E127" s="13">
        <f t="shared" si="2"/>
        <v>1.4710000000000001</v>
      </c>
      <c r="F127" s="13">
        <f t="shared" si="2"/>
        <v>1.5880000000000001</v>
      </c>
      <c r="G127" s="13">
        <f t="shared" si="2"/>
        <v>0.49299999999999999</v>
      </c>
    </row>
    <row r="128" spans="1:7">
      <c r="A128" s="115">
        <v>127</v>
      </c>
      <c r="B128" s="86">
        <v>5365.45</v>
      </c>
      <c r="C128" s="85">
        <v>1.2010000000000001</v>
      </c>
      <c r="D128" s="85">
        <v>2.444</v>
      </c>
      <c r="E128" s="13">
        <f t="shared" si="2"/>
        <v>-0.14799999999999999</v>
      </c>
      <c r="F128" s="13">
        <f t="shared" si="2"/>
        <v>-0.41499999999999998</v>
      </c>
      <c r="G128" s="13">
        <f t="shared" si="2"/>
        <v>0.16400000000000001</v>
      </c>
    </row>
    <row r="129" spans="1:7">
      <c r="A129" s="116">
        <v>128</v>
      </c>
      <c r="B129" s="86">
        <v>5420.61</v>
      </c>
      <c r="C129" s="85">
        <v>1.1890000000000001</v>
      </c>
      <c r="D129" s="85">
        <v>2.4740000000000002</v>
      </c>
      <c r="E129" s="13">
        <f t="shared" si="2"/>
        <v>1.0229999999999999</v>
      </c>
      <c r="F129" s="13">
        <f t="shared" si="2"/>
        <v>-1.004</v>
      </c>
      <c r="G129" s="13">
        <f t="shared" si="2"/>
        <v>1.22</v>
      </c>
    </row>
    <row r="130" spans="1:7">
      <c r="A130" s="115">
        <v>129</v>
      </c>
      <c r="B130" s="86">
        <v>5463.89</v>
      </c>
      <c r="C130" s="85">
        <v>1.216</v>
      </c>
      <c r="D130" s="85">
        <v>2.484</v>
      </c>
      <c r="E130" s="13">
        <f t="shared" si="2"/>
        <v>0.79500000000000004</v>
      </c>
      <c r="F130" s="13">
        <f t="shared" si="2"/>
        <v>2.2450000000000001</v>
      </c>
      <c r="G130" s="13">
        <f t="shared" si="2"/>
        <v>0.40300000000000002</v>
      </c>
    </row>
    <row r="131" spans="1:7">
      <c r="A131" s="116">
        <v>130</v>
      </c>
      <c r="B131" s="86">
        <v>5505.43</v>
      </c>
      <c r="C131" s="85">
        <v>1.234</v>
      </c>
      <c r="D131" s="85">
        <v>2.508</v>
      </c>
      <c r="E131" s="13">
        <f t="shared" si="2"/>
        <v>0.75700000000000001</v>
      </c>
      <c r="F131" s="13">
        <f t="shared" si="2"/>
        <v>1.4690000000000001</v>
      </c>
      <c r="G131" s="13">
        <f t="shared" si="2"/>
        <v>0.96199999999999997</v>
      </c>
    </row>
    <row r="132" spans="1:7">
      <c r="A132" s="115">
        <v>131</v>
      </c>
      <c r="B132" s="86">
        <v>5435.65</v>
      </c>
      <c r="C132" s="85">
        <v>1.2230000000000001</v>
      </c>
      <c r="D132" s="85">
        <v>2.496</v>
      </c>
      <c r="E132" s="13">
        <f t="shared" si="2"/>
        <v>-1.276</v>
      </c>
      <c r="F132" s="13">
        <f t="shared" si="2"/>
        <v>-0.89500000000000002</v>
      </c>
      <c r="G132" s="13">
        <f t="shared" si="2"/>
        <v>-0.48</v>
      </c>
    </row>
    <row r="133" spans="1:7">
      <c r="A133" s="116">
        <v>132</v>
      </c>
      <c r="B133" s="86">
        <v>5448.81</v>
      </c>
      <c r="C133" s="85">
        <v>1.2190000000000001</v>
      </c>
      <c r="D133" s="85">
        <v>2.464</v>
      </c>
      <c r="E133" s="13">
        <f t="shared" si="2"/>
        <v>0.24199999999999999</v>
      </c>
      <c r="F133" s="13">
        <f t="shared" si="2"/>
        <v>-0.32800000000000001</v>
      </c>
      <c r="G133" s="13">
        <f t="shared" si="2"/>
        <v>-1.29</v>
      </c>
    </row>
    <row r="134" spans="1:7">
      <c r="A134" s="115">
        <v>133</v>
      </c>
      <c r="B134" s="86">
        <v>5468.18</v>
      </c>
      <c r="C134" s="85">
        <v>1.2290000000000001</v>
      </c>
      <c r="D134" s="85">
        <v>2.4500000000000002</v>
      </c>
      <c r="E134" s="13">
        <f t="shared" si="2"/>
        <v>0.35499999999999998</v>
      </c>
      <c r="F134" s="13">
        <f t="shared" si="2"/>
        <v>0.81699999999999995</v>
      </c>
      <c r="G134" s="13">
        <f t="shared" si="2"/>
        <v>-0.56999999999999995</v>
      </c>
    </row>
    <row r="135" spans="1:7">
      <c r="A135" s="116">
        <v>134</v>
      </c>
      <c r="B135" s="86">
        <v>5450.52</v>
      </c>
      <c r="C135" s="85">
        <v>1.202</v>
      </c>
      <c r="D135" s="85">
        <v>2.4780000000000002</v>
      </c>
      <c r="E135" s="13">
        <f t="shared" si="2"/>
        <v>-0.32300000000000001</v>
      </c>
      <c r="F135" s="13">
        <f t="shared" si="2"/>
        <v>-2.2210000000000001</v>
      </c>
      <c r="G135" s="13">
        <f t="shared" si="2"/>
        <v>1.1359999999999999</v>
      </c>
    </row>
    <row r="136" spans="1:7">
      <c r="A136" s="115">
        <v>135</v>
      </c>
      <c r="B136" s="86">
        <v>5469.91</v>
      </c>
      <c r="C136" s="85">
        <v>1.214</v>
      </c>
      <c r="D136" s="85">
        <v>2.5099999999999998</v>
      </c>
      <c r="E136" s="13">
        <f t="shared" si="2"/>
        <v>0.35499999999999998</v>
      </c>
      <c r="F136" s="13">
        <f t="shared" si="2"/>
        <v>0.99299999999999999</v>
      </c>
      <c r="G136" s="13">
        <f t="shared" si="2"/>
        <v>1.2829999999999999</v>
      </c>
    </row>
    <row r="137" spans="1:7">
      <c r="A137" s="116">
        <v>136</v>
      </c>
      <c r="B137" s="86">
        <v>5476.74</v>
      </c>
      <c r="C137" s="85">
        <v>1.2110000000000001</v>
      </c>
      <c r="D137" s="85">
        <v>2.5219999999999998</v>
      </c>
      <c r="E137" s="13">
        <f t="shared" si="2"/>
        <v>0.125</v>
      </c>
      <c r="F137" s="13">
        <f t="shared" si="2"/>
        <v>-0.247</v>
      </c>
      <c r="G137" s="13">
        <f t="shared" si="2"/>
        <v>0.47699999999999998</v>
      </c>
    </row>
    <row r="138" spans="1:7">
      <c r="A138" s="115">
        <v>137</v>
      </c>
      <c r="B138" s="86">
        <v>5468.05</v>
      </c>
      <c r="C138" s="85">
        <v>1.1950000000000001</v>
      </c>
      <c r="D138" s="85">
        <v>2.504</v>
      </c>
      <c r="E138" s="13">
        <f t="shared" si="2"/>
        <v>-0.159</v>
      </c>
      <c r="F138" s="13">
        <f t="shared" si="2"/>
        <v>-1.33</v>
      </c>
      <c r="G138" s="13">
        <f t="shared" si="2"/>
        <v>-0.71599999999999997</v>
      </c>
    </row>
    <row r="139" spans="1:7">
      <c r="A139" s="116">
        <v>138</v>
      </c>
      <c r="B139" s="86">
        <v>5468.21</v>
      </c>
      <c r="C139" s="85">
        <v>1.204</v>
      </c>
      <c r="D139" s="85">
        <v>2.4740000000000002</v>
      </c>
      <c r="E139" s="13">
        <f t="shared" si="2"/>
        <v>3.0000000000000001E-3</v>
      </c>
      <c r="F139" s="13">
        <f t="shared" si="2"/>
        <v>0.75</v>
      </c>
      <c r="G139" s="13">
        <f t="shared" si="2"/>
        <v>-1.2050000000000001</v>
      </c>
    </row>
    <row r="140" spans="1:7">
      <c r="A140" s="115">
        <v>139</v>
      </c>
      <c r="B140" s="86">
        <v>5376.33</v>
      </c>
      <c r="C140" s="85">
        <v>1.1990000000000001</v>
      </c>
      <c r="D140" s="85">
        <v>2.4820000000000002</v>
      </c>
      <c r="E140" s="13">
        <f t="shared" si="2"/>
        <v>-1.6950000000000001</v>
      </c>
      <c r="F140" s="13">
        <f t="shared" si="2"/>
        <v>-0.41599999999999998</v>
      </c>
      <c r="G140" s="13">
        <f t="shared" si="2"/>
        <v>0.32300000000000001</v>
      </c>
    </row>
    <row r="141" spans="1:7">
      <c r="A141" s="116">
        <v>140</v>
      </c>
      <c r="B141" s="86">
        <v>5367.16</v>
      </c>
      <c r="C141" s="85">
        <v>1.141</v>
      </c>
      <c r="D141" s="85">
        <v>2.46</v>
      </c>
      <c r="E141" s="13">
        <f t="shared" si="2"/>
        <v>-0.17100000000000001</v>
      </c>
      <c r="F141" s="13">
        <f t="shared" si="2"/>
        <v>-4.9580000000000002</v>
      </c>
      <c r="G141" s="13">
        <f t="shared" si="2"/>
        <v>-0.89</v>
      </c>
    </row>
    <row r="142" spans="1:7">
      <c r="A142" s="115">
        <v>141</v>
      </c>
      <c r="B142" s="86">
        <v>5365.66</v>
      </c>
      <c r="C142" s="85">
        <v>1.1459999999999999</v>
      </c>
      <c r="D142" s="85">
        <v>2.4500000000000002</v>
      </c>
      <c r="E142" s="13">
        <f t="shared" si="2"/>
        <v>-2.8000000000000001E-2</v>
      </c>
      <c r="F142" s="13">
        <f t="shared" si="2"/>
        <v>0.437</v>
      </c>
      <c r="G142" s="13">
        <f t="shared" si="2"/>
        <v>-0.40699999999999997</v>
      </c>
    </row>
    <row r="143" spans="1:7">
      <c r="A143" s="116">
        <v>142</v>
      </c>
      <c r="B143" s="86">
        <v>5354.25</v>
      </c>
      <c r="C143" s="85">
        <v>1.1479999999999999</v>
      </c>
      <c r="D143" s="85">
        <v>2.46</v>
      </c>
      <c r="E143" s="13">
        <f t="shared" si="2"/>
        <v>-0.21299999999999999</v>
      </c>
      <c r="F143" s="13">
        <f t="shared" si="2"/>
        <v>0.17399999999999999</v>
      </c>
      <c r="G143" s="13">
        <f t="shared" si="2"/>
        <v>0.40699999999999997</v>
      </c>
    </row>
    <row r="144" spans="1:7">
      <c r="A144" s="115">
        <v>143</v>
      </c>
      <c r="B144" s="86">
        <v>5339.43</v>
      </c>
      <c r="C144" s="85">
        <v>1.1559999999999999</v>
      </c>
      <c r="D144" s="85">
        <v>2.468</v>
      </c>
      <c r="E144" s="13">
        <f t="shared" si="2"/>
        <v>-0.27700000000000002</v>
      </c>
      <c r="F144" s="13">
        <f t="shared" si="2"/>
        <v>0.69399999999999995</v>
      </c>
      <c r="G144" s="13">
        <f t="shared" si="2"/>
        <v>0.32500000000000001</v>
      </c>
    </row>
    <row r="145" spans="1:7">
      <c r="A145" s="116">
        <v>144</v>
      </c>
      <c r="B145" s="86">
        <v>5395.13</v>
      </c>
      <c r="C145" s="85">
        <v>1.1499999999999999</v>
      </c>
      <c r="D145" s="85">
        <v>2.4940000000000002</v>
      </c>
      <c r="E145" s="13">
        <f t="shared" si="2"/>
        <v>1.038</v>
      </c>
      <c r="F145" s="13">
        <f t="shared" si="2"/>
        <v>-0.52</v>
      </c>
      <c r="G145" s="13">
        <f t="shared" si="2"/>
        <v>1.048</v>
      </c>
    </row>
    <row r="146" spans="1:7">
      <c r="A146" s="115">
        <v>145</v>
      </c>
      <c r="B146" s="86">
        <v>5423.8</v>
      </c>
      <c r="C146" s="85">
        <v>1.1499999999999999</v>
      </c>
      <c r="D146" s="85">
        <v>2.5</v>
      </c>
      <c r="E146" s="13">
        <f t="shared" si="2"/>
        <v>0.53</v>
      </c>
      <c r="F146" s="13">
        <f t="shared" si="2"/>
        <v>0</v>
      </c>
      <c r="G146" s="13">
        <f t="shared" si="2"/>
        <v>0.24</v>
      </c>
    </row>
    <row r="147" spans="1:7">
      <c r="A147" s="116">
        <v>146</v>
      </c>
      <c r="B147" s="86">
        <v>5438.37</v>
      </c>
      <c r="C147" s="85">
        <v>1.1459999999999999</v>
      </c>
      <c r="D147" s="85">
        <v>2.4940000000000002</v>
      </c>
      <c r="E147" s="13">
        <f t="shared" ref="E147:G210" si="3">ROUND(100*(LN(B147)-LN(B146)),3)</f>
        <v>0.26800000000000002</v>
      </c>
      <c r="F147" s="13">
        <f t="shared" si="3"/>
        <v>-0.34799999999999998</v>
      </c>
      <c r="G147" s="13">
        <f t="shared" si="3"/>
        <v>-0.24</v>
      </c>
    </row>
    <row r="148" spans="1:7">
      <c r="A148" s="115">
        <v>147</v>
      </c>
      <c r="B148" s="86">
        <v>5425.62</v>
      </c>
      <c r="C148" s="85">
        <v>1.1319999999999999</v>
      </c>
      <c r="D148" s="85">
        <v>2.5</v>
      </c>
      <c r="E148" s="13">
        <f t="shared" si="3"/>
        <v>-0.23499999999999999</v>
      </c>
      <c r="F148" s="13">
        <f t="shared" si="3"/>
        <v>-1.2290000000000001</v>
      </c>
      <c r="G148" s="13">
        <f t="shared" si="3"/>
        <v>0.24</v>
      </c>
    </row>
    <row r="149" spans="1:7">
      <c r="A149" s="116">
        <v>148</v>
      </c>
      <c r="B149" s="86">
        <v>5420</v>
      </c>
      <c r="C149" s="85">
        <v>1.1240000000000001</v>
      </c>
      <c r="D149" s="85">
        <v>2.48</v>
      </c>
      <c r="E149" s="13">
        <f t="shared" si="3"/>
        <v>-0.104</v>
      </c>
      <c r="F149" s="13">
        <f t="shared" si="3"/>
        <v>-0.70899999999999996</v>
      </c>
      <c r="G149" s="13">
        <f t="shared" si="3"/>
        <v>-0.80300000000000005</v>
      </c>
    </row>
    <row r="150" spans="1:7">
      <c r="A150" s="115">
        <v>149</v>
      </c>
      <c r="B150" s="86">
        <v>5440.8</v>
      </c>
      <c r="C150" s="85">
        <v>1.1859999999999999</v>
      </c>
      <c r="D150" s="85">
        <v>2.476</v>
      </c>
      <c r="E150" s="13">
        <f t="shared" si="3"/>
        <v>0.38300000000000001</v>
      </c>
      <c r="F150" s="13">
        <f t="shared" si="3"/>
        <v>5.3689999999999998</v>
      </c>
      <c r="G150" s="13">
        <f t="shared" si="3"/>
        <v>-0.161</v>
      </c>
    </row>
    <row r="151" spans="1:7">
      <c r="A151" s="116">
        <v>150</v>
      </c>
      <c r="B151" s="86">
        <v>5435.94</v>
      </c>
      <c r="C151" s="85">
        <v>1.165</v>
      </c>
      <c r="D151" s="85">
        <v>2.528</v>
      </c>
      <c r="E151" s="13">
        <f t="shared" si="3"/>
        <v>-8.8999999999999996E-2</v>
      </c>
      <c r="F151" s="13">
        <f t="shared" si="3"/>
        <v>-1.7869999999999999</v>
      </c>
      <c r="G151" s="13">
        <f t="shared" si="3"/>
        <v>2.0779999999999998</v>
      </c>
    </row>
    <row r="152" spans="1:7">
      <c r="A152" s="115">
        <v>151</v>
      </c>
      <c r="B152" s="86">
        <v>5396.4</v>
      </c>
      <c r="C152" s="85">
        <v>1.165</v>
      </c>
      <c r="D152" s="85">
        <v>2.484</v>
      </c>
      <c r="E152" s="13">
        <f t="shared" si="3"/>
        <v>-0.73</v>
      </c>
      <c r="F152" s="13">
        <f t="shared" si="3"/>
        <v>0</v>
      </c>
      <c r="G152" s="13">
        <f t="shared" si="3"/>
        <v>-1.756</v>
      </c>
    </row>
    <row r="153" spans="1:7">
      <c r="A153" s="116">
        <v>152</v>
      </c>
      <c r="B153" s="86">
        <v>5421.36</v>
      </c>
      <c r="C153" s="85">
        <v>1.171</v>
      </c>
      <c r="D153" s="85">
        <v>2.48</v>
      </c>
      <c r="E153" s="13">
        <f t="shared" si="3"/>
        <v>0.46100000000000002</v>
      </c>
      <c r="F153" s="13">
        <f t="shared" si="3"/>
        <v>0.51400000000000001</v>
      </c>
      <c r="G153" s="13">
        <f t="shared" si="3"/>
        <v>-0.161</v>
      </c>
    </row>
    <row r="154" spans="1:7">
      <c r="A154" s="115">
        <v>153</v>
      </c>
      <c r="B154" s="86">
        <v>5429.97</v>
      </c>
      <c r="C154" s="85">
        <v>1.1679999999999999</v>
      </c>
      <c r="D154" s="85">
        <v>2.4740000000000002</v>
      </c>
      <c r="E154" s="13">
        <f t="shared" si="3"/>
        <v>0.159</v>
      </c>
      <c r="F154" s="13">
        <f t="shared" si="3"/>
        <v>-0.25700000000000001</v>
      </c>
      <c r="G154" s="13">
        <f t="shared" si="3"/>
        <v>-0.24199999999999999</v>
      </c>
    </row>
    <row r="155" spans="1:7">
      <c r="A155" s="116">
        <v>154</v>
      </c>
      <c r="B155" s="86">
        <v>5373.16</v>
      </c>
      <c r="C155" s="85">
        <v>1.1240000000000001</v>
      </c>
      <c r="D155" s="85">
        <v>2.4660000000000002</v>
      </c>
      <c r="E155" s="13">
        <f t="shared" si="3"/>
        <v>-1.052</v>
      </c>
      <c r="F155" s="13">
        <f t="shared" si="3"/>
        <v>-3.84</v>
      </c>
      <c r="G155" s="13">
        <f t="shared" si="3"/>
        <v>-0.32400000000000001</v>
      </c>
    </row>
    <row r="156" spans="1:7">
      <c r="A156" s="115">
        <v>155</v>
      </c>
      <c r="B156" s="86">
        <v>5342.53</v>
      </c>
      <c r="C156" s="85">
        <v>1.119</v>
      </c>
      <c r="D156" s="85">
        <v>2.452</v>
      </c>
      <c r="E156" s="13">
        <f t="shared" si="3"/>
        <v>-0.57199999999999995</v>
      </c>
      <c r="F156" s="13">
        <f t="shared" si="3"/>
        <v>-0.44600000000000001</v>
      </c>
      <c r="G156" s="13">
        <f t="shared" si="3"/>
        <v>-0.56899999999999995</v>
      </c>
    </row>
    <row r="157" spans="1:7">
      <c r="A157" s="116">
        <v>156</v>
      </c>
      <c r="B157" s="86">
        <v>5319.84</v>
      </c>
      <c r="C157" s="85">
        <v>1.113</v>
      </c>
      <c r="D157" s="85">
        <v>2.4500000000000002</v>
      </c>
      <c r="E157" s="13">
        <f t="shared" si="3"/>
        <v>-0.42599999999999999</v>
      </c>
      <c r="F157" s="13">
        <f t="shared" si="3"/>
        <v>-0.53800000000000003</v>
      </c>
      <c r="G157" s="13">
        <f t="shared" si="3"/>
        <v>-8.2000000000000003E-2</v>
      </c>
    </row>
    <row r="158" spans="1:7">
      <c r="A158" s="115">
        <v>157</v>
      </c>
      <c r="B158" s="86">
        <v>5375.28</v>
      </c>
      <c r="C158" s="85">
        <v>1.1160000000000001</v>
      </c>
      <c r="D158" s="85">
        <v>2.468</v>
      </c>
      <c r="E158" s="13">
        <f t="shared" si="3"/>
        <v>1.0369999999999999</v>
      </c>
      <c r="F158" s="13">
        <f t="shared" si="3"/>
        <v>0.26900000000000002</v>
      </c>
      <c r="G158" s="13">
        <f t="shared" si="3"/>
        <v>0.73199999999999998</v>
      </c>
    </row>
    <row r="159" spans="1:7">
      <c r="A159" s="116">
        <v>158</v>
      </c>
      <c r="B159" s="86">
        <v>5357.78</v>
      </c>
      <c r="C159" s="85">
        <v>1.091</v>
      </c>
      <c r="D159" s="85">
        <v>2.4980000000000002</v>
      </c>
      <c r="E159" s="13">
        <f t="shared" si="3"/>
        <v>-0.32600000000000001</v>
      </c>
      <c r="F159" s="13">
        <f t="shared" si="3"/>
        <v>-2.266</v>
      </c>
      <c r="G159" s="13">
        <f t="shared" si="3"/>
        <v>1.208</v>
      </c>
    </row>
    <row r="160" spans="1:7">
      <c r="A160" s="115">
        <v>159</v>
      </c>
      <c r="B160" s="86">
        <v>5405.57</v>
      </c>
      <c r="C160" s="85">
        <v>1.095</v>
      </c>
      <c r="D160" s="85">
        <v>2.508</v>
      </c>
      <c r="E160" s="13">
        <f t="shared" si="3"/>
        <v>0.88800000000000001</v>
      </c>
      <c r="F160" s="13">
        <f t="shared" si="3"/>
        <v>0.36599999999999999</v>
      </c>
      <c r="G160" s="13">
        <f t="shared" si="3"/>
        <v>0.4</v>
      </c>
    </row>
    <row r="161" spans="1:7">
      <c r="A161" s="116">
        <v>160</v>
      </c>
      <c r="B161" s="86">
        <v>5383.58</v>
      </c>
      <c r="C161" s="85">
        <v>1.097</v>
      </c>
      <c r="D161" s="85">
        <v>2.5259999999999998</v>
      </c>
      <c r="E161" s="13">
        <f t="shared" si="3"/>
        <v>-0.40799999999999997</v>
      </c>
      <c r="F161" s="13">
        <f t="shared" si="3"/>
        <v>0.182</v>
      </c>
      <c r="G161" s="13">
        <f t="shared" si="3"/>
        <v>0.71499999999999997</v>
      </c>
    </row>
    <row r="162" spans="1:7">
      <c r="A162" s="115">
        <v>161</v>
      </c>
      <c r="B162" s="86">
        <v>5373.22</v>
      </c>
      <c r="C162" s="85">
        <v>1.099</v>
      </c>
      <c r="D162" s="85">
        <v>2.5139999999999998</v>
      </c>
      <c r="E162" s="13">
        <f t="shared" si="3"/>
        <v>-0.193</v>
      </c>
      <c r="F162" s="13">
        <f t="shared" si="3"/>
        <v>0.182</v>
      </c>
      <c r="G162" s="13">
        <f t="shared" si="3"/>
        <v>-0.47599999999999998</v>
      </c>
    </row>
    <row r="163" spans="1:7">
      <c r="A163" s="116">
        <v>162</v>
      </c>
      <c r="B163" s="86">
        <v>5485.45</v>
      </c>
      <c r="C163" s="85">
        <v>1.1240000000000001</v>
      </c>
      <c r="D163" s="85">
        <v>2.5219999999999998</v>
      </c>
      <c r="E163" s="13">
        <f t="shared" si="3"/>
        <v>2.0670000000000002</v>
      </c>
      <c r="F163" s="13">
        <f t="shared" si="3"/>
        <v>2.2490000000000001</v>
      </c>
      <c r="G163" s="13">
        <f t="shared" si="3"/>
        <v>0.318</v>
      </c>
    </row>
    <row r="164" spans="1:7">
      <c r="A164" s="115">
        <v>163</v>
      </c>
      <c r="B164" s="86">
        <v>5417.06</v>
      </c>
      <c r="C164" s="85">
        <v>1.099</v>
      </c>
      <c r="D164" s="85">
        <v>2.536</v>
      </c>
      <c r="E164" s="13">
        <f t="shared" si="3"/>
        <v>-1.2549999999999999</v>
      </c>
      <c r="F164" s="13">
        <f t="shared" si="3"/>
        <v>-2.2490000000000001</v>
      </c>
      <c r="G164" s="13">
        <f t="shared" si="3"/>
        <v>0.55400000000000005</v>
      </c>
    </row>
    <row r="165" spans="1:7">
      <c r="A165" s="116">
        <v>164</v>
      </c>
      <c r="B165" s="86">
        <v>5448.99</v>
      </c>
      <c r="C165" s="85">
        <v>1.0980000000000001</v>
      </c>
      <c r="D165" s="85">
        <v>2.5459999999999998</v>
      </c>
      <c r="E165" s="13">
        <f t="shared" si="3"/>
        <v>0.58799999999999997</v>
      </c>
      <c r="F165" s="13">
        <f t="shared" si="3"/>
        <v>-9.0999999999999998E-2</v>
      </c>
      <c r="G165" s="13">
        <f t="shared" si="3"/>
        <v>0.39400000000000002</v>
      </c>
    </row>
    <row r="166" spans="1:7">
      <c r="A166" s="115">
        <v>165</v>
      </c>
      <c r="B166" s="86">
        <v>5475.84</v>
      </c>
      <c r="C166" s="85">
        <v>1.125</v>
      </c>
      <c r="D166" s="85">
        <v>2.556</v>
      </c>
      <c r="E166" s="13">
        <f t="shared" si="3"/>
        <v>0.49199999999999999</v>
      </c>
      <c r="F166" s="13">
        <f t="shared" si="3"/>
        <v>2.4289999999999998</v>
      </c>
      <c r="G166" s="13">
        <f t="shared" si="3"/>
        <v>0.39200000000000002</v>
      </c>
    </row>
    <row r="167" spans="1:7">
      <c r="A167" s="116">
        <v>166</v>
      </c>
      <c r="B167" s="86">
        <v>5465.71</v>
      </c>
      <c r="C167" s="85">
        <v>1.1100000000000001</v>
      </c>
      <c r="D167" s="85">
        <v>2.5499999999999998</v>
      </c>
      <c r="E167" s="13">
        <f t="shared" si="3"/>
        <v>-0.185</v>
      </c>
      <c r="F167" s="13">
        <f t="shared" si="3"/>
        <v>-1.3420000000000001</v>
      </c>
      <c r="G167" s="13">
        <f t="shared" si="3"/>
        <v>-0.23499999999999999</v>
      </c>
    </row>
    <row r="168" spans="1:7">
      <c r="A168" s="115">
        <v>167</v>
      </c>
      <c r="B168" s="86">
        <v>5487.54</v>
      </c>
      <c r="C168" s="85">
        <v>1.1040000000000001</v>
      </c>
      <c r="D168" s="85">
        <v>2.56</v>
      </c>
      <c r="E168" s="13">
        <f t="shared" si="3"/>
        <v>0.39900000000000002</v>
      </c>
      <c r="F168" s="13">
        <f t="shared" si="3"/>
        <v>-0.54200000000000004</v>
      </c>
      <c r="G168" s="13">
        <f t="shared" si="3"/>
        <v>0.39100000000000001</v>
      </c>
    </row>
    <row r="169" spans="1:7">
      <c r="A169" s="116">
        <v>168</v>
      </c>
      <c r="B169" s="86">
        <v>5477.58</v>
      </c>
      <c r="C169" s="85">
        <v>1.101</v>
      </c>
      <c r="D169" s="85">
        <v>2.552</v>
      </c>
      <c r="E169" s="13">
        <f t="shared" si="3"/>
        <v>-0.182</v>
      </c>
      <c r="F169" s="13">
        <f t="shared" si="3"/>
        <v>-0.27200000000000002</v>
      </c>
      <c r="G169" s="13">
        <f t="shared" si="3"/>
        <v>-0.313</v>
      </c>
    </row>
    <row r="170" spans="1:7">
      <c r="A170" s="115">
        <v>169</v>
      </c>
      <c r="B170" s="86">
        <v>5453.97</v>
      </c>
      <c r="C170" s="85">
        <v>1.095</v>
      </c>
      <c r="D170" s="85">
        <v>2.54</v>
      </c>
      <c r="E170" s="13">
        <f t="shared" si="3"/>
        <v>-0.432</v>
      </c>
      <c r="F170" s="13">
        <f t="shared" si="3"/>
        <v>-0.54600000000000004</v>
      </c>
      <c r="G170" s="13">
        <f t="shared" si="3"/>
        <v>-0.47099999999999997</v>
      </c>
    </row>
    <row r="171" spans="1:7">
      <c r="A171" s="116">
        <v>170</v>
      </c>
      <c r="B171" s="86">
        <v>5458.3</v>
      </c>
      <c r="C171" s="85">
        <v>1.1220000000000001</v>
      </c>
      <c r="D171" s="85">
        <v>2.5379999999999998</v>
      </c>
      <c r="E171" s="13">
        <f t="shared" si="3"/>
        <v>7.9000000000000001E-2</v>
      </c>
      <c r="F171" s="13">
        <f t="shared" si="3"/>
        <v>2.4359999999999999</v>
      </c>
      <c r="G171" s="13">
        <f t="shared" si="3"/>
        <v>-7.9000000000000001E-2</v>
      </c>
    </row>
    <row r="172" spans="1:7">
      <c r="A172" s="115">
        <v>171</v>
      </c>
      <c r="B172" s="86">
        <v>5500.8</v>
      </c>
      <c r="C172" s="85">
        <v>1.149</v>
      </c>
      <c r="D172" s="85">
        <v>2.5299999999999998</v>
      </c>
      <c r="E172" s="13">
        <f t="shared" si="3"/>
        <v>0.77600000000000002</v>
      </c>
      <c r="F172" s="13">
        <f t="shared" si="3"/>
        <v>2.3780000000000001</v>
      </c>
      <c r="G172" s="13">
        <f t="shared" si="3"/>
        <v>-0.316</v>
      </c>
    </row>
    <row r="173" spans="1:7">
      <c r="A173" s="116">
        <v>172</v>
      </c>
      <c r="B173" s="86">
        <v>5521.9</v>
      </c>
      <c r="C173" s="85">
        <v>1.145</v>
      </c>
      <c r="D173" s="85">
        <v>2.5539999999999998</v>
      </c>
      <c r="E173" s="13">
        <f t="shared" si="3"/>
        <v>0.38300000000000001</v>
      </c>
      <c r="F173" s="13">
        <f t="shared" si="3"/>
        <v>-0.34899999999999998</v>
      </c>
      <c r="G173" s="13">
        <f t="shared" si="3"/>
        <v>0.94399999999999995</v>
      </c>
    </row>
    <row r="174" spans="1:7">
      <c r="A174" s="115">
        <v>173</v>
      </c>
      <c r="B174" s="86">
        <v>5527.86</v>
      </c>
      <c r="C174" s="85">
        <v>1.1419999999999999</v>
      </c>
      <c r="D174" s="85">
        <v>2.5619999999999998</v>
      </c>
      <c r="E174" s="13">
        <f t="shared" si="3"/>
        <v>0.108</v>
      </c>
      <c r="F174" s="13">
        <f t="shared" si="3"/>
        <v>-0.26200000000000001</v>
      </c>
      <c r="G174" s="13">
        <f t="shared" si="3"/>
        <v>0.313</v>
      </c>
    </row>
    <row r="175" spans="1:7">
      <c r="A175" s="116">
        <v>174</v>
      </c>
      <c r="B175" s="86">
        <v>5544.44</v>
      </c>
      <c r="C175" s="85">
        <v>1.1479999999999999</v>
      </c>
      <c r="D175" s="85">
        <v>2.5640000000000001</v>
      </c>
      <c r="E175" s="13">
        <f t="shared" si="3"/>
        <v>0.29899999999999999</v>
      </c>
      <c r="F175" s="13">
        <f t="shared" si="3"/>
        <v>0.52400000000000002</v>
      </c>
      <c r="G175" s="13">
        <f t="shared" si="3"/>
        <v>7.8E-2</v>
      </c>
    </row>
    <row r="176" spans="1:7">
      <c r="A176" s="115">
        <v>175</v>
      </c>
      <c r="B176" s="86">
        <v>5585.28</v>
      </c>
      <c r="C176" s="85">
        <v>1.153</v>
      </c>
      <c r="D176" s="85">
        <v>2.59</v>
      </c>
      <c r="E176" s="13">
        <f t="shared" si="3"/>
        <v>0.73399999999999999</v>
      </c>
      <c r="F176" s="13">
        <f t="shared" si="3"/>
        <v>0.435</v>
      </c>
      <c r="G176" s="13">
        <f t="shared" si="3"/>
        <v>1.0089999999999999</v>
      </c>
    </row>
    <row r="177" spans="1:7">
      <c r="A177" s="116">
        <v>176</v>
      </c>
      <c r="B177" s="86">
        <v>5537.8</v>
      </c>
      <c r="C177" s="85">
        <v>1.1439999999999999</v>
      </c>
      <c r="D177" s="85">
        <v>2.5619999999999998</v>
      </c>
      <c r="E177" s="13">
        <f t="shared" si="3"/>
        <v>-0.85399999999999998</v>
      </c>
      <c r="F177" s="13">
        <f t="shared" si="3"/>
        <v>-0.78400000000000003</v>
      </c>
      <c r="G177" s="13">
        <f t="shared" si="3"/>
        <v>-1.087</v>
      </c>
    </row>
    <row r="178" spans="1:7">
      <c r="A178" s="115">
        <v>177</v>
      </c>
      <c r="B178" s="86">
        <v>5516.79</v>
      </c>
      <c r="C178" s="85">
        <v>1.127</v>
      </c>
      <c r="D178" s="85">
        <v>2.56</v>
      </c>
      <c r="E178" s="13">
        <f t="shared" si="3"/>
        <v>-0.38</v>
      </c>
      <c r="F178" s="13">
        <f t="shared" si="3"/>
        <v>-1.4970000000000001</v>
      </c>
      <c r="G178" s="13">
        <f t="shared" si="3"/>
        <v>-7.8E-2</v>
      </c>
    </row>
    <row r="179" spans="1:7">
      <c r="A179" s="116">
        <v>178</v>
      </c>
      <c r="B179" s="86">
        <v>5527.69</v>
      </c>
      <c r="C179" s="85">
        <v>1.1299999999999999</v>
      </c>
      <c r="D179" s="85">
        <v>2.58</v>
      </c>
      <c r="E179" s="13">
        <f t="shared" si="3"/>
        <v>0.19700000000000001</v>
      </c>
      <c r="F179" s="13">
        <f t="shared" si="3"/>
        <v>0.26600000000000001</v>
      </c>
      <c r="G179" s="13">
        <f t="shared" si="3"/>
        <v>0.77800000000000002</v>
      </c>
    </row>
    <row r="180" spans="1:7">
      <c r="A180" s="115">
        <v>179</v>
      </c>
      <c r="B180" s="86">
        <v>5512.29</v>
      </c>
      <c r="C180" s="85">
        <v>1.1279999999999999</v>
      </c>
      <c r="D180" s="85">
        <v>2.6120000000000001</v>
      </c>
      <c r="E180" s="13">
        <f t="shared" si="3"/>
        <v>-0.27900000000000003</v>
      </c>
      <c r="F180" s="13">
        <f t="shared" si="3"/>
        <v>-0.17699999999999999</v>
      </c>
      <c r="G180" s="13">
        <f t="shared" si="3"/>
        <v>1.2330000000000001</v>
      </c>
    </row>
    <row r="181" spans="1:7">
      <c r="A181" s="116">
        <v>180</v>
      </c>
      <c r="B181" s="86">
        <v>5498.05</v>
      </c>
      <c r="C181" s="85">
        <v>1.1180000000000001</v>
      </c>
      <c r="D181" s="85">
        <v>2.5939999999999999</v>
      </c>
      <c r="E181" s="13">
        <f t="shared" si="3"/>
        <v>-0.25900000000000001</v>
      </c>
      <c r="F181" s="13">
        <f t="shared" si="3"/>
        <v>-0.89</v>
      </c>
      <c r="G181" s="13">
        <f t="shared" si="3"/>
        <v>-0.69199999999999995</v>
      </c>
    </row>
    <row r="182" spans="1:7">
      <c r="A182" s="115">
        <v>181</v>
      </c>
      <c r="B182" s="86">
        <v>5486.78</v>
      </c>
      <c r="C182" s="85">
        <v>1.123</v>
      </c>
      <c r="D182" s="85">
        <v>2.5939999999999999</v>
      </c>
      <c r="E182" s="13">
        <f t="shared" si="3"/>
        <v>-0.20499999999999999</v>
      </c>
      <c r="F182" s="13">
        <f t="shared" si="3"/>
        <v>0.44600000000000001</v>
      </c>
      <c r="G182" s="13">
        <f t="shared" si="3"/>
        <v>0</v>
      </c>
    </row>
    <row r="183" spans="1:7">
      <c r="A183" s="116">
        <v>182</v>
      </c>
      <c r="B183" s="86">
        <v>5487.79</v>
      </c>
      <c r="C183" s="85">
        <v>1.1299999999999999</v>
      </c>
      <c r="D183" s="85">
        <v>2.5960000000000001</v>
      </c>
      <c r="E183" s="13">
        <f t="shared" si="3"/>
        <v>1.7999999999999999E-2</v>
      </c>
      <c r="F183" s="13">
        <f t="shared" si="3"/>
        <v>0.621</v>
      </c>
      <c r="G183" s="13">
        <f t="shared" si="3"/>
        <v>7.6999999999999999E-2</v>
      </c>
    </row>
    <row r="184" spans="1:7">
      <c r="A184" s="115">
        <v>183</v>
      </c>
      <c r="B184" s="86">
        <v>5527.76</v>
      </c>
      <c r="C184" s="85">
        <v>1.1419999999999999</v>
      </c>
      <c r="D184" s="85">
        <v>2.5979999999999999</v>
      </c>
      <c r="E184" s="13">
        <f t="shared" si="3"/>
        <v>0.72599999999999998</v>
      </c>
      <c r="F184" s="13">
        <f t="shared" si="3"/>
        <v>1.056</v>
      </c>
      <c r="G184" s="13">
        <f t="shared" si="3"/>
        <v>7.6999999999999999E-2</v>
      </c>
    </row>
    <row r="185" spans="1:7">
      <c r="A185" s="116">
        <v>184</v>
      </c>
      <c r="B185" s="86">
        <v>5539.56</v>
      </c>
      <c r="C185" s="85">
        <v>1.137</v>
      </c>
      <c r="D185" s="85">
        <v>2.59</v>
      </c>
      <c r="E185" s="13">
        <f t="shared" si="3"/>
        <v>0.21299999999999999</v>
      </c>
      <c r="F185" s="13">
        <f t="shared" si="3"/>
        <v>-0.439</v>
      </c>
      <c r="G185" s="13">
        <f t="shared" si="3"/>
        <v>-0.308</v>
      </c>
    </row>
    <row r="186" spans="1:7">
      <c r="A186" s="115">
        <v>185</v>
      </c>
      <c r="B186" s="86">
        <v>5550.39</v>
      </c>
      <c r="C186" s="85">
        <v>1.1439999999999999</v>
      </c>
      <c r="D186" s="85">
        <v>2.5720000000000001</v>
      </c>
      <c r="E186" s="13">
        <f t="shared" si="3"/>
        <v>0.19500000000000001</v>
      </c>
      <c r="F186" s="13">
        <f t="shared" si="3"/>
        <v>0.61399999999999999</v>
      </c>
      <c r="G186" s="13">
        <f t="shared" si="3"/>
        <v>-0.69699999999999995</v>
      </c>
    </row>
    <row r="187" spans="1:7">
      <c r="A187" s="116">
        <v>186</v>
      </c>
      <c r="B187" s="86">
        <v>5559.62</v>
      </c>
      <c r="C187" s="85">
        <v>1.1399999999999999</v>
      </c>
      <c r="D187" s="85">
        <v>2.57</v>
      </c>
      <c r="E187" s="13">
        <f t="shared" si="3"/>
        <v>0.16600000000000001</v>
      </c>
      <c r="F187" s="13">
        <f t="shared" si="3"/>
        <v>-0.35</v>
      </c>
      <c r="G187" s="13">
        <f t="shared" si="3"/>
        <v>-7.8E-2</v>
      </c>
    </row>
    <row r="188" spans="1:7">
      <c r="A188" s="115">
        <v>187</v>
      </c>
      <c r="B188" s="86">
        <v>5613.82</v>
      </c>
      <c r="C188" s="85">
        <v>1.143</v>
      </c>
      <c r="D188" s="85">
        <v>2.6019999999999999</v>
      </c>
      <c r="E188" s="13">
        <f t="shared" si="3"/>
        <v>0.97</v>
      </c>
      <c r="F188" s="13">
        <f t="shared" si="3"/>
        <v>0.26300000000000001</v>
      </c>
      <c r="G188" s="13">
        <f t="shared" si="3"/>
        <v>1.2370000000000001</v>
      </c>
    </row>
    <row r="189" spans="1:7">
      <c r="A189" s="116">
        <v>188</v>
      </c>
      <c r="B189" s="86">
        <v>5692.66</v>
      </c>
      <c r="C189" s="85">
        <v>1.133</v>
      </c>
      <c r="D189" s="85">
        <v>2.63</v>
      </c>
      <c r="E189" s="13">
        <f t="shared" si="3"/>
        <v>1.395</v>
      </c>
      <c r="F189" s="13">
        <f t="shared" si="3"/>
        <v>-0.879</v>
      </c>
      <c r="G189" s="13">
        <f t="shared" si="3"/>
        <v>1.07</v>
      </c>
    </row>
    <row r="190" spans="1:7">
      <c r="A190" s="115">
        <v>189</v>
      </c>
      <c r="B190" s="86">
        <v>5699.72</v>
      </c>
      <c r="C190" s="85">
        <v>1.125</v>
      </c>
      <c r="D190" s="85">
        <v>2.65</v>
      </c>
      <c r="E190" s="13">
        <f t="shared" si="3"/>
        <v>0.124</v>
      </c>
      <c r="F190" s="13">
        <f t="shared" si="3"/>
        <v>-0.70899999999999996</v>
      </c>
      <c r="G190" s="13">
        <f t="shared" si="3"/>
        <v>0.75800000000000001</v>
      </c>
    </row>
    <row r="191" spans="1:7">
      <c r="A191" s="116">
        <v>190</v>
      </c>
      <c r="B191" s="86">
        <v>5695.67</v>
      </c>
      <c r="C191" s="85">
        <v>1.1359999999999999</v>
      </c>
      <c r="D191" s="85">
        <v>2.6139999999999999</v>
      </c>
      <c r="E191" s="13">
        <f t="shared" si="3"/>
        <v>-7.0999999999999994E-2</v>
      </c>
      <c r="F191" s="13">
        <f t="shared" si="3"/>
        <v>0.97299999999999998</v>
      </c>
      <c r="G191" s="13">
        <f t="shared" si="3"/>
        <v>-1.3680000000000001</v>
      </c>
    </row>
    <row r="192" spans="1:7">
      <c r="A192" s="115">
        <v>191</v>
      </c>
      <c r="B192" s="86">
        <v>5753.69</v>
      </c>
      <c r="C192" s="85">
        <v>1.147</v>
      </c>
      <c r="D192" s="85">
        <v>2.62</v>
      </c>
      <c r="E192" s="13">
        <f t="shared" si="3"/>
        <v>1.014</v>
      </c>
      <c r="F192" s="13">
        <f t="shared" si="3"/>
        <v>0.96399999999999997</v>
      </c>
      <c r="G192" s="13">
        <f t="shared" si="3"/>
        <v>0.22900000000000001</v>
      </c>
    </row>
    <row r="193" spans="1:7">
      <c r="A193" s="116">
        <v>192</v>
      </c>
      <c r="B193" s="86">
        <v>5715.42</v>
      </c>
      <c r="C193" s="85">
        <v>1.1599999999999999</v>
      </c>
      <c r="D193" s="85">
        <v>2.6240000000000001</v>
      </c>
      <c r="E193" s="13">
        <f t="shared" si="3"/>
        <v>-0.66700000000000004</v>
      </c>
      <c r="F193" s="13">
        <f t="shared" si="3"/>
        <v>1.127</v>
      </c>
      <c r="G193" s="13">
        <f t="shared" si="3"/>
        <v>0.153</v>
      </c>
    </row>
    <row r="194" spans="1:7">
      <c r="A194" s="115">
        <v>193</v>
      </c>
      <c r="B194" s="86">
        <v>5749.83</v>
      </c>
      <c r="C194" s="85">
        <v>1.1439999999999999</v>
      </c>
      <c r="D194" s="85">
        <v>2.6139999999999999</v>
      </c>
      <c r="E194" s="13">
        <f t="shared" si="3"/>
        <v>0.6</v>
      </c>
      <c r="F194" s="13">
        <f t="shared" si="3"/>
        <v>-1.389</v>
      </c>
      <c r="G194" s="13">
        <f t="shared" si="3"/>
        <v>-0.38200000000000001</v>
      </c>
    </row>
    <row r="195" spans="1:7">
      <c r="A195" s="116">
        <v>194</v>
      </c>
      <c r="B195" s="86">
        <v>5787.44</v>
      </c>
      <c r="C195" s="85">
        <v>1.159</v>
      </c>
      <c r="D195" s="85">
        <v>2.6379999999999999</v>
      </c>
      <c r="E195" s="13">
        <f t="shared" si="3"/>
        <v>0.65200000000000002</v>
      </c>
      <c r="F195" s="13">
        <f t="shared" si="3"/>
        <v>1.3029999999999999</v>
      </c>
      <c r="G195" s="13">
        <f t="shared" si="3"/>
        <v>0.91400000000000003</v>
      </c>
    </row>
    <row r="196" spans="1:7">
      <c r="A196" s="115">
        <v>195</v>
      </c>
      <c r="B196" s="86">
        <v>5700.05</v>
      </c>
      <c r="C196" s="85">
        <v>1.1519999999999999</v>
      </c>
      <c r="D196" s="85">
        <v>2.4700000000000002</v>
      </c>
      <c r="E196" s="13">
        <f t="shared" si="3"/>
        <v>-1.522</v>
      </c>
      <c r="F196" s="13">
        <f t="shared" si="3"/>
        <v>-0.60599999999999998</v>
      </c>
      <c r="G196" s="13">
        <f t="shared" si="3"/>
        <v>-6.58</v>
      </c>
    </row>
    <row r="197" spans="1:7">
      <c r="A197" s="116">
        <v>196</v>
      </c>
      <c r="B197" s="86">
        <v>5662</v>
      </c>
      <c r="C197" s="85">
        <v>1.1399999999999999</v>
      </c>
      <c r="D197" s="85">
        <v>2.4500000000000002</v>
      </c>
      <c r="E197" s="13">
        <f t="shared" si="3"/>
        <v>-0.67</v>
      </c>
      <c r="F197" s="13">
        <f t="shared" si="3"/>
        <v>-1.0469999999999999</v>
      </c>
      <c r="G197" s="13">
        <f t="shared" si="3"/>
        <v>-0.81299999999999994</v>
      </c>
    </row>
    <row r="198" spans="1:7">
      <c r="A198" s="115">
        <v>197</v>
      </c>
      <c r="B198" s="86">
        <v>5610.46</v>
      </c>
      <c r="C198" s="85">
        <v>1.1120000000000001</v>
      </c>
      <c r="D198" s="85">
        <v>2.42</v>
      </c>
      <c r="E198" s="13">
        <f t="shared" si="3"/>
        <v>-0.91400000000000003</v>
      </c>
      <c r="F198" s="13">
        <f t="shared" si="3"/>
        <v>-2.4870000000000001</v>
      </c>
      <c r="G198" s="13">
        <f t="shared" si="3"/>
        <v>-1.232</v>
      </c>
    </row>
    <row r="199" spans="1:7">
      <c r="A199" s="116">
        <v>198</v>
      </c>
      <c r="B199" s="86">
        <v>5513.02</v>
      </c>
      <c r="C199" s="85">
        <v>1.0569999999999999</v>
      </c>
      <c r="D199" s="85">
        <v>2.4060000000000001</v>
      </c>
      <c r="E199" s="13">
        <f t="shared" si="3"/>
        <v>-1.752</v>
      </c>
      <c r="F199" s="13">
        <f t="shared" si="3"/>
        <v>-5.0730000000000004</v>
      </c>
      <c r="G199" s="13">
        <f t="shared" si="3"/>
        <v>-0.57999999999999996</v>
      </c>
    </row>
    <row r="200" spans="1:7">
      <c r="A200" s="115">
        <v>199</v>
      </c>
      <c r="B200" s="86">
        <v>5369.19</v>
      </c>
      <c r="C200" s="85">
        <v>1.038</v>
      </c>
      <c r="D200" s="85">
        <v>2.3260000000000001</v>
      </c>
      <c r="E200" s="13">
        <f t="shared" si="3"/>
        <v>-2.6440000000000001</v>
      </c>
      <c r="F200" s="13">
        <f t="shared" si="3"/>
        <v>-1.8140000000000001</v>
      </c>
      <c r="G200" s="13">
        <f t="shared" si="3"/>
        <v>-3.3820000000000001</v>
      </c>
    </row>
    <row r="201" spans="1:7">
      <c r="A201" s="116">
        <v>200</v>
      </c>
      <c r="B201" s="86">
        <v>5443.56</v>
      </c>
      <c r="C201" s="85">
        <v>1.0529999999999999</v>
      </c>
      <c r="D201" s="85">
        <v>2.3559999999999999</v>
      </c>
      <c r="E201" s="13">
        <f t="shared" si="3"/>
        <v>1.3759999999999999</v>
      </c>
      <c r="F201" s="13">
        <f t="shared" si="3"/>
        <v>1.4350000000000001</v>
      </c>
      <c r="G201" s="13">
        <f t="shared" si="3"/>
        <v>1.282</v>
      </c>
    </row>
    <row r="202" spans="1:7">
      <c r="A202" s="115">
        <v>201</v>
      </c>
      <c r="B202" s="86">
        <v>5468.67</v>
      </c>
      <c r="C202" s="85">
        <v>1.0569999999999999</v>
      </c>
      <c r="D202" s="85">
        <v>2.3780000000000001</v>
      </c>
      <c r="E202" s="13">
        <f t="shared" si="3"/>
        <v>0.46</v>
      </c>
      <c r="F202" s="13">
        <f t="shared" si="3"/>
        <v>0.379</v>
      </c>
      <c r="G202" s="13">
        <f t="shared" si="3"/>
        <v>0.92900000000000005</v>
      </c>
    </row>
    <row r="203" spans="1:7">
      <c r="A203" s="116">
        <v>202</v>
      </c>
      <c r="B203" s="86">
        <v>5517.49</v>
      </c>
      <c r="C203" s="85">
        <v>1.06</v>
      </c>
      <c r="D203" s="85">
        <v>2.3559999999999999</v>
      </c>
      <c r="E203" s="13">
        <f t="shared" si="3"/>
        <v>0.88900000000000001</v>
      </c>
      <c r="F203" s="13">
        <f t="shared" si="3"/>
        <v>0.28299999999999997</v>
      </c>
      <c r="G203" s="13">
        <f t="shared" si="3"/>
        <v>-0.92900000000000005</v>
      </c>
    </row>
    <row r="204" spans="1:7">
      <c r="A204" s="115">
        <v>203</v>
      </c>
      <c r="B204" s="86">
        <v>5584.2</v>
      </c>
      <c r="C204" s="85">
        <v>1.046</v>
      </c>
      <c r="D204" s="85">
        <v>2.37</v>
      </c>
      <c r="E204" s="13">
        <f t="shared" si="3"/>
        <v>1.202</v>
      </c>
      <c r="F204" s="13">
        <f t="shared" si="3"/>
        <v>-1.33</v>
      </c>
      <c r="G204" s="13">
        <f t="shared" si="3"/>
        <v>0.59199999999999997</v>
      </c>
    </row>
    <row r="205" spans="1:7">
      <c r="A205" s="116">
        <v>204</v>
      </c>
      <c r="B205" s="86">
        <v>5584.67</v>
      </c>
      <c r="C205" s="85">
        <v>1.0640000000000001</v>
      </c>
      <c r="D205" s="85">
        <v>2.37</v>
      </c>
      <c r="E205" s="13">
        <f t="shared" si="3"/>
        <v>8.0000000000000002E-3</v>
      </c>
      <c r="F205" s="13">
        <f t="shared" si="3"/>
        <v>1.706</v>
      </c>
      <c r="G205" s="13">
        <f t="shared" si="3"/>
        <v>0</v>
      </c>
    </row>
    <row r="206" spans="1:7">
      <c r="A206" s="115">
        <v>205</v>
      </c>
      <c r="B206" s="86">
        <v>5613.46</v>
      </c>
      <c r="C206" s="85">
        <v>1.103</v>
      </c>
      <c r="D206" s="85">
        <v>2.3559999999999999</v>
      </c>
      <c r="E206" s="13">
        <f t="shared" si="3"/>
        <v>0.51400000000000001</v>
      </c>
      <c r="F206" s="13">
        <f t="shared" si="3"/>
        <v>3.6</v>
      </c>
      <c r="G206" s="13">
        <f t="shared" si="3"/>
        <v>-0.59199999999999997</v>
      </c>
    </row>
    <row r="207" spans="1:7">
      <c r="A207" s="116">
        <v>206</v>
      </c>
      <c r="B207" s="86">
        <v>5624.61</v>
      </c>
      <c r="C207" s="85">
        <v>1.095</v>
      </c>
      <c r="D207" s="85">
        <v>2.3639999999999999</v>
      </c>
      <c r="E207" s="13">
        <f t="shared" si="3"/>
        <v>0.19800000000000001</v>
      </c>
      <c r="F207" s="13">
        <f t="shared" si="3"/>
        <v>-0.72799999999999998</v>
      </c>
      <c r="G207" s="13">
        <f t="shared" si="3"/>
        <v>0.33900000000000002</v>
      </c>
    </row>
    <row r="208" spans="1:7">
      <c r="A208" s="115">
        <v>207</v>
      </c>
      <c r="B208" s="86">
        <v>5615.38</v>
      </c>
      <c r="C208" s="85">
        <v>1.095</v>
      </c>
      <c r="D208" s="85">
        <v>2.3340000000000001</v>
      </c>
      <c r="E208" s="13">
        <f t="shared" si="3"/>
        <v>-0.16400000000000001</v>
      </c>
      <c r="F208" s="13">
        <f t="shared" si="3"/>
        <v>0</v>
      </c>
      <c r="G208" s="13">
        <f t="shared" si="3"/>
        <v>-1.2769999999999999</v>
      </c>
    </row>
    <row r="209" spans="1:7">
      <c r="A209" s="116">
        <v>208</v>
      </c>
      <c r="B209" s="86">
        <v>5644.59</v>
      </c>
      <c r="C209" s="85">
        <v>1.103</v>
      </c>
      <c r="D209" s="85">
        <v>2.3359999999999999</v>
      </c>
      <c r="E209" s="13">
        <f t="shared" si="3"/>
        <v>0.51900000000000002</v>
      </c>
      <c r="F209" s="13">
        <f t="shared" si="3"/>
        <v>0.72799999999999998</v>
      </c>
      <c r="G209" s="13">
        <f t="shared" si="3"/>
        <v>8.5999999999999993E-2</v>
      </c>
    </row>
    <row r="210" spans="1:7">
      <c r="A210" s="115">
        <v>209</v>
      </c>
      <c r="B210" s="86">
        <v>5662.93</v>
      </c>
      <c r="C210" s="85">
        <v>1.1200000000000001</v>
      </c>
      <c r="D210" s="85">
        <v>2.3420000000000001</v>
      </c>
      <c r="E210" s="13">
        <f t="shared" si="3"/>
        <v>0.32400000000000001</v>
      </c>
      <c r="F210" s="13">
        <f t="shared" si="3"/>
        <v>1.5289999999999999</v>
      </c>
      <c r="G210" s="13">
        <f t="shared" si="3"/>
        <v>0.25700000000000001</v>
      </c>
    </row>
    <row r="211" spans="1:7">
      <c r="A211" s="116">
        <v>210</v>
      </c>
      <c r="B211" s="86">
        <v>5683.46</v>
      </c>
      <c r="C211" s="85">
        <v>1.137</v>
      </c>
      <c r="D211" s="85">
        <v>2.3679999999999999</v>
      </c>
      <c r="E211" s="13">
        <f t="shared" ref="E211:G274" si="4">ROUND(100*(LN(B211)-LN(B210)),3)</f>
        <v>0.36199999999999999</v>
      </c>
      <c r="F211" s="13">
        <f t="shared" si="4"/>
        <v>1.506</v>
      </c>
      <c r="G211" s="13">
        <f t="shared" si="4"/>
        <v>1.1040000000000001</v>
      </c>
    </row>
    <row r="212" spans="1:7">
      <c r="A212" s="115">
        <v>211</v>
      </c>
      <c r="B212" s="86">
        <v>5677.81</v>
      </c>
      <c r="C212" s="85">
        <v>1.1240000000000001</v>
      </c>
      <c r="D212" s="85">
        <v>2.3759999999999999</v>
      </c>
      <c r="E212" s="13">
        <f t="shared" si="4"/>
        <v>-9.9000000000000005E-2</v>
      </c>
      <c r="F212" s="13">
        <f t="shared" si="4"/>
        <v>-1.1499999999999999</v>
      </c>
      <c r="G212" s="13">
        <f t="shared" si="4"/>
        <v>0.33700000000000002</v>
      </c>
    </row>
    <row r="213" spans="1:7">
      <c r="A213" s="116">
        <v>212</v>
      </c>
      <c r="B213" s="86">
        <v>5569.17</v>
      </c>
      <c r="C213" s="85">
        <v>1.101</v>
      </c>
      <c r="D213" s="85">
        <v>2.3719999999999999</v>
      </c>
      <c r="E213" s="13">
        <f t="shared" si="4"/>
        <v>-1.9319999999999999</v>
      </c>
      <c r="F213" s="13">
        <f t="shared" si="4"/>
        <v>-2.0670000000000002</v>
      </c>
      <c r="G213" s="13">
        <f t="shared" si="4"/>
        <v>-0.16800000000000001</v>
      </c>
    </row>
    <row r="214" spans="1:7">
      <c r="A214" s="115">
        <v>213</v>
      </c>
      <c r="B214" s="86">
        <v>5569.83</v>
      </c>
      <c r="C214" s="85">
        <v>1.1180000000000001</v>
      </c>
      <c r="D214" s="85">
        <v>2.3839999999999999</v>
      </c>
      <c r="E214" s="13">
        <f t="shared" si="4"/>
        <v>1.2E-2</v>
      </c>
      <c r="F214" s="13">
        <f t="shared" si="4"/>
        <v>1.532</v>
      </c>
      <c r="G214" s="13">
        <f t="shared" si="4"/>
        <v>0.505</v>
      </c>
    </row>
    <row r="215" spans="1:7">
      <c r="A215" s="116">
        <v>214</v>
      </c>
      <c r="B215" s="86">
        <v>5544.5</v>
      </c>
      <c r="C215" s="85">
        <v>1.103</v>
      </c>
      <c r="D215" s="85">
        <v>2.39</v>
      </c>
      <c r="E215" s="13">
        <f t="shared" si="4"/>
        <v>-0.45600000000000002</v>
      </c>
      <c r="F215" s="13">
        <f t="shared" si="4"/>
        <v>-1.351</v>
      </c>
      <c r="G215" s="13">
        <f t="shared" si="4"/>
        <v>0.251</v>
      </c>
    </row>
    <row r="216" spans="1:7">
      <c r="A216" s="115">
        <v>215</v>
      </c>
      <c r="B216" s="86">
        <v>5533.95</v>
      </c>
      <c r="C216" s="85">
        <v>1.1040000000000001</v>
      </c>
      <c r="D216" s="85">
        <v>2.39</v>
      </c>
      <c r="E216" s="13">
        <f t="shared" si="4"/>
        <v>-0.19</v>
      </c>
      <c r="F216" s="13">
        <f t="shared" si="4"/>
        <v>9.0999999999999998E-2</v>
      </c>
      <c r="G216" s="13">
        <f t="shared" si="4"/>
        <v>0</v>
      </c>
    </row>
    <row r="217" spans="1:7">
      <c r="A217" s="116">
        <v>216</v>
      </c>
      <c r="B217" s="86">
        <v>5471.65</v>
      </c>
      <c r="C217" s="85">
        <v>1.0820000000000001</v>
      </c>
      <c r="D217" s="85">
        <v>2.3479999999999999</v>
      </c>
      <c r="E217" s="13">
        <f t="shared" si="4"/>
        <v>-1.1319999999999999</v>
      </c>
      <c r="F217" s="13">
        <f t="shared" si="4"/>
        <v>-2.0129999999999999</v>
      </c>
      <c r="G217" s="13">
        <f t="shared" si="4"/>
        <v>-1.7729999999999999</v>
      </c>
    </row>
    <row r="218" spans="1:7">
      <c r="A218" s="115">
        <v>217</v>
      </c>
      <c r="B218" s="86">
        <v>5575.41</v>
      </c>
      <c r="C218" s="85">
        <v>1.1080000000000001</v>
      </c>
      <c r="D218" s="85">
        <v>2.3420000000000001</v>
      </c>
      <c r="E218" s="13">
        <f t="shared" si="4"/>
        <v>1.879</v>
      </c>
      <c r="F218" s="13">
        <f t="shared" si="4"/>
        <v>2.375</v>
      </c>
      <c r="G218" s="13">
        <f t="shared" si="4"/>
        <v>-0.25600000000000001</v>
      </c>
    </row>
    <row r="219" spans="1:7">
      <c r="A219" s="116">
        <v>218</v>
      </c>
      <c r="B219" s="86">
        <v>5528.75</v>
      </c>
      <c r="C219" s="85">
        <v>1.0860000000000001</v>
      </c>
      <c r="D219" s="85">
        <v>2.3420000000000001</v>
      </c>
      <c r="E219" s="13">
        <f t="shared" si="4"/>
        <v>-0.84</v>
      </c>
      <c r="F219" s="13">
        <f t="shared" si="4"/>
        <v>-2.0059999999999998</v>
      </c>
      <c r="G219" s="13">
        <f t="shared" si="4"/>
        <v>0</v>
      </c>
    </row>
    <row r="220" spans="1:7">
      <c r="A220" s="115">
        <v>219</v>
      </c>
      <c r="B220" s="86">
        <v>5572.36</v>
      </c>
      <c r="C220" s="85">
        <v>1.08</v>
      </c>
      <c r="D220" s="85">
        <v>2.3559999999999999</v>
      </c>
      <c r="E220" s="13">
        <f t="shared" si="4"/>
        <v>0.78600000000000003</v>
      </c>
      <c r="F220" s="13">
        <f t="shared" si="4"/>
        <v>-0.55400000000000005</v>
      </c>
      <c r="G220" s="13">
        <f t="shared" si="4"/>
        <v>0.59599999999999997</v>
      </c>
    </row>
    <row r="221" spans="1:7">
      <c r="A221" s="116">
        <v>220</v>
      </c>
      <c r="B221" s="86">
        <v>5591.62</v>
      </c>
      <c r="C221" s="85">
        <v>1.07</v>
      </c>
      <c r="D221" s="85">
        <v>2.3740000000000001</v>
      </c>
      <c r="E221" s="13">
        <f t="shared" si="4"/>
        <v>0.34499999999999997</v>
      </c>
      <c r="F221" s="13">
        <f t="shared" si="4"/>
        <v>-0.93</v>
      </c>
      <c r="G221" s="13">
        <f t="shared" si="4"/>
        <v>0.76100000000000001</v>
      </c>
    </row>
    <row r="222" spans="1:7">
      <c r="A222" s="115">
        <v>221</v>
      </c>
      <c r="B222" s="86">
        <v>5554.33</v>
      </c>
      <c r="C222" s="85">
        <v>1.054</v>
      </c>
      <c r="D222" s="85">
        <v>2.3959999999999999</v>
      </c>
      <c r="E222" s="13">
        <f t="shared" si="4"/>
        <v>-0.66900000000000004</v>
      </c>
      <c r="F222" s="13">
        <f t="shared" si="4"/>
        <v>-1.5069999999999999</v>
      </c>
      <c r="G222" s="13">
        <f t="shared" si="4"/>
        <v>0.92200000000000004</v>
      </c>
    </row>
    <row r="223" spans="1:7">
      <c r="A223" s="116">
        <v>222</v>
      </c>
      <c r="B223" s="86">
        <v>5528.5</v>
      </c>
      <c r="C223" s="85">
        <v>1.03</v>
      </c>
      <c r="D223" s="85">
        <v>2.4</v>
      </c>
      <c r="E223" s="13">
        <f t="shared" si="4"/>
        <v>-0.46600000000000003</v>
      </c>
      <c r="F223" s="13">
        <f t="shared" si="4"/>
        <v>-2.3029999999999999</v>
      </c>
      <c r="G223" s="13">
        <f t="shared" si="4"/>
        <v>0.16700000000000001</v>
      </c>
    </row>
    <row r="224" spans="1:7">
      <c r="A224" s="115">
        <v>223</v>
      </c>
      <c r="B224" s="86">
        <v>5488.34</v>
      </c>
      <c r="C224" s="85">
        <v>1.0049999999999999</v>
      </c>
      <c r="D224" s="85">
        <v>2.4340000000000002</v>
      </c>
      <c r="E224" s="13">
        <f t="shared" si="4"/>
        <v>-0.72899999999999998</v>
      </c>
      <c r="F224" s="13">
        <f t="shared" si="4"/>
        <v>-2.4569999999999999</v>
      </c>
      <c r="G224" s="13">
        <f t="shared" si="4"/>
        <v>1.407</v>
      </c>
    </row>
    <row r="225" spans="1:7">
      <c r="A225" s="116">
        <v>224</v>
      </c>
      <c r="B225" s="86">
        <v>5487.72</v>
      </c>
      <c r="C225" s="85">
        <v>0.996</v>
      </c>
      <c r="D225" s="85">
        <v>2.4340000000000002</v>
      </c>
      <c r="E225" s="13">
        <f t="shared" si="4"/>
        <v>-1.0999999999999999E-2</v>
      </c>
      <c r="F225" s="13">
        <f t="shared" si="4"/>
        <v>-0.9</v>
      </c>
      <c r="G225" s="13">
        <f t="shared" si="4"/>
        <v>0</v>
      </c>
    </row>
    <row r="226" spans="1:7">
      <c r="A226" s="115">
        <v>225</v>
      </c>
      <c r="B226" s="86">
        <v>5515.24</v>
      </c>
      <c r="C226" s="85">
        <v>0.99399999999999999</v>
      </c>
      <c r="D226" s="85">
        <v>2.448</v>
      </c>
      <c r="E226" s="13">
        <f t="shared" si="4"/>
        <v>0.5</v>
      </c>
      <c r="F226" s="13">
        <f t="shared" si="4"/>
        <v>-0.20100000000000001</v>
      </c>
      <c r="G226" s="13">
        <f t="shared" si="4"/>
        <v>0.57399999999999995</v>
      </c>
    </row>
    <row r="227" spans="1:7">
      <c r="A227" s="116">
        <v>226</v>
      </c>
      <c r="B227" s="86">
        <v>5569.36</v>
      </c>
      <c r="C227" s="85">
        <v>1.0069999999999999</v>
      </c>
      <c r="D227" s="85">
        <v>2.4500000000000002</v>
      </c>
      <c r="E227" s="13">
        <f t="shared" si="4"/>
        <v>0.97599999999999998</v>
      </c>
      <c r="F227" s="13">
        <f t="shared" si="4"/>
        <v>1.2989999999999999</v>
      </c>
      <c r="G227" s="13">
        <f t="shared" si="4"/>
        <v>8.2000000000000003E-2</v>
      </c>
    </row>
    <row r="228" spans="1:7">
      <c r="A228" s="115">
        <v>227</v>
      </c>
      <c r="B228" s="86">
        <v>5599.76</v>
      </c>
      <c r="C228" s="85">
        <v>1.0229999999999999</v>
      </c>
      <c r="D228" s="85">
        <v>2.4700000000000002</v>
      </c>
      <c r="E228" s="13">
        <f t="shared" si="4"/>
        <v>0.54400000000000004</v>
      </c>
      <c r="F228" s="13">
        <f t="shared" si="4"/>
        <v>1.5760000000000001</v>
      </c>
      <c r="G228" s="13">
        <f t="shared" si="4"/>
        <v>0.81299999999999994</v>
      </c>
    </row>
    <row r="229" spans="1:7">
      <c r="A229" s="116">
        <v>228</v>
      </c>
      <c r="B229" s="86">
        <v>5642.86</v>
      </c>
      <c r="C229" s="85">
        <v>1.022</v>
      </c>
      <c r="D229" s="85">
        <v>2.4740000000000002</v>
      </c>
      <c r="E229" s="13">
        <f t="shared" si="4"/>
        <v>0.76700000000000002</v>
      </c>
      <c r="F229" s="13">
        <f t="shared" si="4"/>
        <v>-9.8000000000000004E-2</v>
      </c>
      <c r="G229" s="13">
        <f t="shared" si="4"/>
        <v>0.16200000000000001</v>
      </c>
    </row>
    <row r="230" spans="1:7">
      <c r="A230" s="115">
        <v>229</v>
      </c>
      <c r="B230" s="86">
        <v>5661.81</v>
      </c>
      <c r="C230" s="85">
        <v>1.0229999999999999</v>
      </c>
      <c r="D230" s="85">
        <v>2.4780000000000002</v>
      </c>
      <c r="E230" s="13">
        <f t="shared" si="4"/>
        <v>0.33500000000000002</v>
      </c>
      <c r="F230" s="13">
        <f t="shared" si="4"/>
        <v>9.8000000000000004E-2</v>
      </c>
      <c r="G230" s="13">
        <f t="shared" si="4"/>
        <v>0.16200000000000001</v>
      </c>
    </row>
    <row r="231" spans="1:7">
      <c r="A231" s="116">
        <v>230</v>
      </c>
      <c r="B231" s="86">
        <v>5636.79</v>
      </c>
      <c r="C231" s="85">
        <v>1.0129999999999999</v>
      </c>
      <c r="D231" s="85">
        <v>2.456</v>
      </c>
      <c r="E231" s="13">
        <f t="shared" si="4"/>
        <v>-0.443</v>
      </c>
      <c r="F231" s="13">
        <f t="shared" si="4"/>
        <v>-0.98199999999999998</v>
      </c>
      <c r="G231" s="13">
        <f t="shared" si="4"/>
        <v>-0.89200000000000002</v>
      </c>
    </row>
    <row r="232" spans="1:7">
      <c r="A232" s="115">
        <v>231</v>
      </c>
      <c r="B232" s="86">
        <v>5633.88</v>
      </c>
      <c r="C232" s="85">
        <v>1.018</v>
      </c>
      <c r="D232" s="85">
        <v>2.468</v>
      </c>
      <c r="E232" s="13">
        <f t="shared" si="4"/>
        <v>-5.1999999999999998E-2</v>
      </c>
      <c r="F232" s="13">
        <f t="shared" si="4"/>
        <v>0.49199999999999999</v>
      </c>
      <c r="G232" s="13">
        <f t="shared" si="4"/>
        <v>0.48699999999999999</v>
      </c>
    </row>
    <row r="233" spans="1:7">
      <c r="A233" s="116">
        <v>232</v>
      </c>
      <c r="B233" s="86">
        <v>5619.49</v>
      </c>
      <c r="C233" s="85">
        <v>1.018</v>
      </c>
      <c r="D233" s="85">
        <v>2.464</v>
      </c>
      <c r="E233" s="13">
        <f t="shared" si="4"/>
        <v>-0.25600000000000001</v>
      </c>
      <c r="F233" s="13">
        <f t="shared" si="4"/>
        <v>0</v>
      </c>
      <c r="G233" s="13">
        <f t="shared" si="4"/>
        <v>-0.16200000000000001</v>
      </c>
    </row>
    <row r="234" spans="1:7">
      <c r="A234" s="115">
        <v>233</v>
      </c>
      <c r="B234" s="86">
        <v>5620.74</v>
      </c>
      <c r="C234" s="85">
        <v>1.03</v>
      </c>
      <c r="D234" s="85">
        <v>2.4620000000000002</v>
      </c>
      <c r="E234" s="13">
        <f t="shared" si="4"/>
        <v>2.1999999999999999E-2</v>
      </c>
      <c r="F234" s="13">
        <f t="shared" si="4"/>
        <v>1.1719999999999999</v>
      </c>
      <c r="G234" s="13">
        <f t="shared" si="4"/>
        <v>-8.1000000000000003E-2</v>
      </c>
    </row>
    <row r="235" spans="1:7">
      <c r="A235" s="116">
        <v>234</v>
      </c>
      <c r="B235" s="86">
        <v>5638.26</v>
      </c>
      <c r="C235" s="85">
        <v>1.032</v>
      </c>
      <c r="D235" s="85">
        <v>2.4700000000000002</v>
      </c>
      <c r="E235" s="13">
        <f t="shared" si="4"/>
        <v>0.311</v>
      </c>
      <c r="F235" s="13">
        <f t="shared" si="4"/>
        <v>0.19400000000000001</v>
      </c>
      <c r="G235" s="13">
        <f t="shared" si="4"/>
        <v>0.32400000000000001</v>
      </c>
    </row>
    <row r="236" spans="1:7">
      <c r="A236" s="115">
        <v>235</v>
      </c>
      <c r="B236" s="86">
        <v>5623.32</v>
      </c>
      <c r="C236" s="85">
        <v>1.014</v>
      </c>
      <c r="D236" s="85">
        <v>2.4700000000000002</v>
      </c>
      <c r="E236" s="13">
        <f t="shared" si="4"/>
        <v>-0.26500000000000001</v>
      </c>
      <c r="F236" s="13">
        <f t="shared" si="4"/>
        <v>-1.76</v>
      </c>
      <c r="G236" s="13">
        <f t="shared" si="4"/>
        <v>0</v>
      </c>
    </row>
    <row r="237" spans="1:7">
      <c r="A237" s="116">
        <v>236</v>
      </c>
      <c r="B237" s="86">
        <v>5617.8</v>
      </c>
      <c r="C237" s="85">
        <v>0.99850000000000005</v>
      </c>
      <c r="D237" s="85">
        <v>2.488</v>
      </c>
      <c r="E237" s="13">
        <f t="shared" si="4"/>
        <v>-9.8000000000000004E-2</v>
      </c>
      <c r="F237" s="13">
        <f t="shared" si="4"/>
        <v>-1.54</v>
      </c>
      <c r="G237" s="13">
        <f t="shared" si="4"/>
        <v>0.72599999999999998</v>
      </c>
    </row>
    <row r="238" spans="1:7">
      <c r="A238" s="115">
        <v>237</v>
      </c>
      <c r="B238" s="86">
        <v>5605.51</v>
      </c>
      <c r="C238" s="85">
        <v>0.99150000000000005</v>
      </c>
      <c r="D238" s="85">
        <v>2.484</v>
      </c>
      <c r="E238" s="13">
        <f t="shared" si="4"/>
        <v>-0.219</v>
      </c>
      <c r="F238" s="13">
        <f t="shared" si="4"/>
        <v>-0.70399999999999996</v>
      </c>
      <c r="G238" s="13">
        <f t="shared" si="4"/>
        <v>-0.161</v>
      </c>
    </row>
    <row r="239" spans="1:7">
      <c r="A239" s="116">
        <v>238</v>
      </c>
      <c r="B239" s="86">
        <v>5638.17</v>
      </c>
      <c r="C239" s="85">
        <v>0.99</v>
      </c>
      <c r="D239" s="85">
        <v>2.4860000000000002</v>
      </c>
      <c r="E239" s="13">
        <f t="shared" si="4"/>
        <v>0.58099999999999996</v>
      </c>
      <c r="F239" s="13">
        <f t="shared" si="4"/>
        <v>-0.151</v>
      </c>
      <c r="G239" s="13">
        <f t="shared" si="4"/>
        <v>0.08</v>
      </c>
    </row>
    <row r="240" spans="1:7">
      <c r="A240" s="115">
        <v>239</v>
      </c>
      <c r="B240" s="86">
        <v>5608.27</v>
      </c>
      <c r="C240" s="85">
        <v>0.96750000000000003</v>
      </c>
      <c r="D240" s="85">
        <v>2.4700000000000002</v>
      </c>
      <c r="E240" s="13">
        <f t="shared" si="4"/>
        <v>-0.53200000000000003</v>
      </c>
      <c r="F240" s="13">
        <f t="shared" si="4"/>
        <v>-2.2989999999999999</v>
      </c>
      <c r="G240" s="13">
        <f t="shared" si="4"/>
        <v>-0.64600000000000002</v>
      </c>
    </row>
    <row r="241" spans="1:7">
      <c r="A241" s="116">
        <v>240</v>
      </c>
      <c r="B241" s="86">
        <v>5620.52</v>
      </c>
      <c r="C241" s="85">
        <v>0.97899999999999998</v>
      </c>
      <c r="D241" s="85">
        <v>2.476</v>
      </c>
      <c r="E241" s="13">
        <f t="shared" si="4"/>
        <v>0.218</v>
      </c>
      <c r="F241" s="13">
        <f t="shared" si="4"/>
        <v>1.1819999999999999</v>
      </c>
      <c r="G241" s="13">
        <f t="shared" si="4"/>
        <v>0.24299999999999999</v>
      </c>
    </row>
    <row r="242" spans="1:7">
      <c r="A242" s="115">
        <v>241</v>
      </c>
      <c r="B242" s="86">
        <v>5593.01</v>
      </c>
      <c r="C242" s="85">
        <v>0.95450000000000002</v>
      </c>
      <c r="D242" s="85">
        <v>2.4740000000000002</v>
      </c>
      <c r="E242" s="13">
        <f t="shared" si="4"/>
        <v>-0.49099999999999999</v>
      </c>
      <c r="F242" s="13">
        <f t="shared" si="4"/>
        <v>-2.5339999999999998</v>
      </c>
      <c r="G242" s="13">
        <f t="shared" si="4"/>
        <v>-8.1000000000000003E-2</v>
      </c>
    </row>
    <row r="243" spans="1:7">
      <c r="A243" s="116">
        <v>242</v>
      </c>
      <c r="B243" s="86">
        <v>5615.27</v>
      </c>
      <c r="C243" s="85">
        <v>0.97150000000000003</v>
      </c>
      <c r="D243" s="85">
        <v>2.4900000000000002</v>
      </c>
      <c r="E243" s="13">
        <f t="shared" si="4"/>
        <v>0.39700000000000002</v>
      </c>
      <c r="F243" s="13">
        <f t="shared" si="4"/>
        <v>1.7649999999999999</v>
      </c>
      <c r="G243" s="13">
        <f t="shared" si="4"/>
        <v>0.64500000000000002</v>
      </c>
    </row>
    <row r="244" spans="1:7">
      <c r="A244" s="115">
        <v>243</v>
      </c>
      <c r="B244" s="86">
        <v>5627.74</v>
      </c>
      <c r="C244" s="85">
        <v>0.98</v>
      </c>
      <c r="D244" s="85">
        <v>2.52</v>
      </c>
      <c r="E244" s="13">
        <f t="shared" si="4"/>
        <v>0.222</v>
      </c>
      <c r="F244" s="13">
        <f t="shared" si="4"/>
        <v>0.871</v>
      </c>
      <c r="G244" s="13">
        <f t="shared" si="4"/>
        <v>1.198</v>
      </c>
    </row>
    <row r="245" spans="1:7">
      <c r="A245" s="116">
        <v>244</v>
      </c>
      <c r="B245" s="86">
        <v>5619.8</v>
      </c>
      <c r="C245" s="85">
        <v>0.97250000000000003</v>
      </c>
      <c r="D245" s="85">
        <v>2.5059999999999998</v>
      </c>
      <c r="E245" s="13">
        <f t="shared" si="4"/>
        <v>-0.14099999999999999</v>
      </c>
      <c r="F245" s="13">
        <f t="shared" si="4"/>
        <v>-0.76800000000000002</v>
      </c>
      <c r="G245" s="13">
        <f t="shared" si="4"/>
        <v>-0.55700000000000005</v>
      </c>
    </row>
    <row r="246" spans="1:7">
      <c r="A246" s="115">
        <v>245</v>
      </c>
      <c r="B246" s="86">
        <v>5637.27</v>
      </c>
      <c r="C246" s="85">
        <v>0.98899999999999999</v>
      </c>
      <c r="D246" s="85">
        <v>2.5</v>
      </c>
      <c r="E246" s="13">
        <f t="shared" si="4"/>
        <v>0.31</v>
      </c>
      <c r="F246" s="13">
        <f t="shared" si="4"/>
        <v>1.6819999999999999</v>
      </c>
      <c r="G246" s="13">
        <f t="shared" si="4"/>
        <v>-0.24</v>
      </c>
    </row>
    <row r="247" spans="1:7">
      <c r="A247" s="116">
        <v>246</v>
      </c>
      <c r="B247" s="86">
        <v>5611.57</v>
      </c>
      <c r="C247" s="85">
        <v>0.97250000000000003</v>
      </c>
      <c r="D247" s="85">
        <v>2.496</v>
      </c>
      <c r="E247" s="13">
        <f t="shared" si="4"/>
        <v>-0.45700000000000002</v>
      </c>
      <c r="F247" s="13">
        <f t="shared" si="4"/>
        <v>-1.6819999999999999</v>
      </c>
      <c r="G247" s="13">
        <f t="shared" si="4"/>
        <v>-0.16</v>
      </c>
    </row>
    <row r="248" spans="1:7">
      <c r="A248" s="115">
        <v>247</v>
      </c>
      <c r="B248" s="86">
        <v>5593.92</v>
      </c>
      <c r="C248" s="85">
        <v>0.97850000000000004</v>
      </c>
      <c r="D248" s="85">
        <v>2.4980000000000002</v>
      </c>
      <c r="E248" s="13">
        <f t="shared" si="4"/>
        <v>-0.315</v>
      </c>
      <c r="F248" s="13">
        <f t="shared" si="4"/>
        <v>0.61499999999999999</v>
      </c>
      <c r="G248" s="13">
        <f t="shared" si="4"/>
        <v>0.08</v>
      </c>
    </row>
    <row r="249" spans="1:7">
      <c r="A249" s="116">
        <v>248</v>
      </c>
      <c r="B249" s="86">
        <v>5611.54</v>
      </c>
      <c r="C249" s="85">
        <v>0.98099999999999998</v>
      </c>
      <c r="D249" s="85">
        <v>2.496</v>
      </c>
      <c r="E249" s="13">
        <f t="shared" si="4"/>
        <v>0.314</v>
      </c>
      <c r="F249" s="13">
        <f t="shared" si="4"/>
        <v>0.255</v>
      </c>
      <c r="G249" s="13">
        <f t="shared" si="4"/>
        <v>-0.08</v>
      </c>
    </row>
    <row r="250" spans="1:7">
      <c r="A250" s="115">
        <v>249</v>
      </c>
      <c r="B250" s="86">
        <v>5630.99</v>
      </c>
      <c r="C250" s="85">
        <v>0.99250000000000005</v>
      </c>
      <c r="D250" s="85">
        <v>2.4940000000000002</v>
      </c>
      <c r="E250" s="13">
        <f t="shared" si="4"/>
        <v>0.34599999999999997</v>
      </c>
      <c r="F250" s="13">
        <f t="shared" si="4"/>
        <v>1.165</v>
      </c>
      <c r="G250" s="13">
        <f t="shared" si="4"/>
        <v>-0.08</v>
      </c>
    </row>
    <row r="251" spans="1:7">
      <c r="A251" s="116">
        <v>250</v>
      </c>
      <c r="B251" s="86">
        <v>5636.26</v>
      </c>
      <c r="C251" s="85">
        <v>0.99350000000000005</v>
      </c>
      <c r="D251" s="85">
        <v>2.4940000000000002</v>
      </c>
      <c r="E251" s="13">
        <f t="shared" si="4"/>
        <v>9.4E-2</v>
      </c>
      <c r="F251" s="13">
        <f t="shared" si="4"/>
        <v>0.10100000000000001</v>
      </c>
      <c r="G251" s="13">
        <f t="shared" si="4"/>
        <v>0</v>
      </c>
    </row>
    <row r="252" spans="1:7">
      <c r="A252" s="115">
        <v>251</v>
      </c>
      <c r="B252" s="86">
        <v>5642.35</v>
      </c>
      <c r="C252" s="85">
        <v>0.999</v>
      </c>
      <c r="D252" s="85">
        <v>2.4900000000000002</v>
      </c>
      <c r="E252" s="13">
        <f t="shared" si="4"/>
        <v>0.108</v>
      </c>
      <c r="F252" s="13">
        <f t="shared" si="4"/>
        <v>0.55200000000000005</v>
      </c>
      <c r="G252" s="13">
        <f t="shared" si="4"/>
        <v>-0.161</v>
      </c>
    </row>
    <row r="253" spans="1:7">
      <c r="A253" s="116">
        <v>252</v>
      </c>
      <c r="B253" s="86">
        <v>5628.6</v>
      </c>
      <c r="C253" s="85">
        <v>0.98699999999999999</v>
      </c>
      <c r="D253" s="85">
        <v>2.4820000000000002</v>
      </c>
      <c r="E253" s="13">
        <f t="shared" si="4"/>
        <v>-0.24399999999999999</v>
      </c>
      <c r="F253" s="13">
        <f t="shared" si="4"/>
        <v>-1.208</v>
      </c>
      <c r="G253" s="13">
        <f t="shared" si="4"/>
        <v>-0.32200000000000001</v>
      </c>
    </row>
    <row r="254" spans="1:7">
      <c r="A254" s="115">
        <v>253</v>
      </c>
      <c r="B254" s="86">
        <v>5537.21</v>
      </c>
      <c r="C254" s="85">
        <v>0.98099999999999998</v>
      </c>
      <c r="D254" s="85">
        <v>2.4460000000000002</v>
      </c>
      <c r="E254" s="13">
        <f t="shared" si="4"/>
        <v>-1.637</v>
      </c>
      <c r="F254" s="13">
        <f t="shared" si="4"/>
        <v>-0.61</v>
      </c>
      <c r="G254" s="13">
        <f t="shared" si="4"/>
        <v>-1.4610000000000001</v>
      </c>
    </row>
    <row r="255" spans="1:7">
      <c r="A255" s="116">
        <v>254</v>
      </c>
      <c r="B255" s="86">
        <v>5504.5</v>
      </c>
      <c r="C255" s="85">
        <v>0.95350000000000001</v>
      </c>
      <c r="D255" s="85">
        <v>2.4500000000000002</v>
      </c>
      <c r="E255" s="13">
        <f t="shared" si="4"/>
        <v>-0.59199999999999997</v>
      </c>
      <c r="F255" s="13">
        <f t="shared" si="4"/>
        <v>-2.843</v>
      </c>
      <c r="G255" s="13">
        <f t="shared" si="4"/>
        <v>0.16300000000000001</v>
      </c>
    </row>
    <row r="256" spans="1:7">
      <c r="A256" s="115">
        <v>255</v>
      </c>
      <c r="B256" s="86">
        <v>5417.05</v>
      </c>
      <c r="C256" s="85">
        <v>0.93600000000000005</v>
      </c>
      <c r="D256" s="85">
        <v>2.4260000000000002</v>
      </c>
      <c r="E256" s="13">
        <f t="shared" si="4"/>
        <v>-1.601</v>
      </c>
      <c r="F256" s="13">
        <f t="shared" si="4"/>
        <v>-1.8520000000000001</v>
      </c>
      <c r="G256" s="13">
        <f t="shared" si="4"/>
        <v>-0.98399999999999999</v>
      </c>
    </row>
    <row r="257" spans="1:7">
      <c r="A257" s="116">
        <v>256</v>
      </c>
      <c r="B257" s="86">
        <v>5487</v>
      </c>
      <c r="C257" s="85">
        <v>0.95399999999999996</v>
      </c>
      <c r="D257" s="85">
        <v>2.44</v>
      </c>
      <c r="E257" s="13">
        <f t="shared" si="4"/>
        <v>1.2829999999999999</v>
      </c>
      <c r="F257" s="13">
        <f t="shared" si="4"/>
        <v>1.905</v>
      </c>
      <c r="G257" s="13">
        <f t="shared" si="4"/>
        <v>0.57499999999999996</v>
      </c>
    </row>
    <row r="258" spans="1:7">
      <c r="A258" s="115">
        <v>257</v>
      </c>
      <c r="B258" s="86">
        <v>5461.3</v>
      </c>
      <c r="C258" s="85">
        <v>0.94550000000000001</v>
      </c>
      <c r="D258" s="85">
        <v>2.4420000000000002</v>
      </c>
      <c r="E258" s="13">
        <f t="shared" si="4"/>
        <v>-0.46899999999999997</v>
      </c>
      <c r="F258" s="13">
        <f t="shared" si="4"/>
        <v>-0.89500000000000002</v>
      </c>
      <c r="G258" s="13">
        <f t="shared" si="4"/>
        <v>8.2000000000000003E-2</v>
      </c>
    </row>
    <row r="259" spans="1:7">
      <c r="A259" s="116">
        <v>258</v>
      </c>
      <c r="B259" s="86">
        <v>5478.78</v>
      </c>
      <c r="C259" s="85">
        <v>0.96299999999999997</v>
      </c>
      <c r="D259" s="85">
        <v>2.4460000000000002</v>
      </c>
      <c r="E259" s="13">
        <f t="shared" si="4"/>
        <v>0.32</v>
      </c>
      <c r="F259" s="13">
        <f t="shared" si="4"/>
        <v>1.8340000000000001</v>
      </c>
      <c r="G259" s="13">
        <f t="shared" si="4"/>
        <v>0.16400000000000001</v>
      </c>
    </row>
    <row r="260" spans="1:7">
      <c r="A260" s="115">
        <v>259</v>
      </c>
      <c r="B260" s="86">
        <v>5505.06</v>
      </c>
      <c r="C260" s="85">
        <v>0.98799999999999999</v>
      </c>
      <c r="D260" s="85">
        <v>2.4660000000000002</v>
      </c>
      <c r="E260" s="13">
        <f t="shared" si="4"/>
        <v>0.47899999999999998</v>
      </c>
      <c r="F260" s="13">
        <f t="shared" si="4"/>
        <v>2.5630000000000002</v>
      </c>
      <c r="G260" s="13">
        <f t="shared" si="4"/>
        <v>0.81399999999999995</v>
      </c>
    </row>
    <row r="261" spans="1:7">
      <c r="A261" s="116">
        <v>260</v>
      </c>
      <c r="B261" s="86">
        <v>5516.98</v>
      </c>
      <c r="C261" s="85">
        <v>0.96199999999999997</v>
      </c>
      <c r="D261" s="85">
        <v>2.452</v>
      </c>
      <c r="E261" s="13">
        <f t="shared" si="4"/>
        <v>0.216</v>
      </c>
      <c r="F261" s="13">
        <f t="shared" si="4"/>
        <v>-2.6669999999999998</v>
      </c>
      <c r="G261" s="13">
        <f t="shared" si="4"/>
        <v>-0.56899999999999995</v>
      </c>
    </row>
    <row r="262" spans="1:7">
      <c r="A262" s="115">
        <v>261</v>
      </c>
      <c r="B262" s="86">
        <v>5490.72</v>
      </c>
      <c r="C262" s="85">
        <v>0.9415</v>
      </c>
      <c r="D262" s="85">
        <v>2.44</v>
      </c>
      <c r="E262" s="13">
        <f t="shared" si="4"/>
        <v>-0.47699999999999998</v>
      </c>
      <c r="F262" s="13">
        <f t="shared" si="4"/>
        <v>-2.1539999999999999</v>
      </c>
      <c r="G262" s="13">
        <f t="shared" si="4"/>
        <v>-0.49099999999999999</v>
      </c>
    </row>
    <row r="263" spans="1:7">
      <c r="A263" s="116">
        <v>262</v>
      </c>
      <c r="B263" s="86">
        <v>5497.2</v>
      </c>
      <c r="C263" s="85">
        <v>0.93899999999999995</v>
      </c>
      <c r="D263" s="85">
        <v>2.4460000000000002</v>
      </c>
      <c r="E263" s="13">
        <f t="shared" si="4"/>
        <v>0.11799999999999999</v>
      </c>
      <c r="F263" s="13">
        <f t="shared" si="4"/>
        <v>-0.26600000000000001</v>
      </c>
      <c r="G263" s="13">
        <f t="shared" si="4"/>
        <v>0.246</v>
      </c>
    </row>
    <row r="264" spans="1:7">
      <c r="A264" s="115">
        <v>263</v>
      </c>
      <c r="B264" s="86">
        <v>5521.2</v>
      </c>
      <c r="C264" s="85">
        <v>0.9395</v>
      </c>
      <c r="D264" s="85">
        <v>2.4700000000000002</v>
      </c>
      <c r="E264" s="13">
        <f t="shared" si="4"/>
        <v>0.436</v>
      </c>
      <c r="F264" s="13">
        <f t="shared" si="4"/>
        <v>5.2999999999999999E-2</v>
      </c>
      <c r="G264" s="13">
        <f t="shared" si="4"/>
        <v>0.97599999999999998</v>
      </c>
    </row>
    <row r="265" spans="1:7">
      <c r="A265" s="116">
        <v>264</v>
      </c>
      <c r="B265" s="86">
        <v>5511.79</v>
      </c>
      <c r="C265" s="85">
        <v>0.94650000000000001</v>
      </c>
      <c r="D265" s="85">
        <v>2.4700000000000002</v>
      </c>
      <c r="E265" s="13">
        <f t="shared" si="4"/>
        <v>-0.17100000000000001</v>
      </c>
      <c r="F265" s="13">
        <f t="shared" si="4"/>
        <v>0.74199999999999999</v>
      </c>
      <c r="G265" s="13">
        <f t="shared" si="4"/>
        <v>0</v>
      </c>
    </row>
    <row r="266" spans="1:7">
      <c r="A266" s="115">
        <v>265</v>
      </c>
      <c r="B266" s="86">
        <v>5495.74</v>
      </c>
      <c r="C266" s="85">
        <v>0.93100000000000005</v>
      </c>
      <c r="D266" s="85">
        <v>2.456</v>
      </c>
      <c r="E266" s="13">
        <f t="shared" si="4"/>
        <v>-0.29199999999999998</v>
      </c>
      <c r="F266" s="13">
        <f t="shared" si="4"/>
        <v>-1.651</v>
      </c>
      <c r="G266" s="13">
        <f t="shared" si="4"/>
        <v>-0.56799999999999995</v>
      </c>
    </row>
    <row r="267" spans="1:7">
      <c r="A267" s="116">
        <v>266</v>
      </c>
      <c r="B267" s="86">
        <v>5462.73</v>
      </c>
      <c r="C267" s="85">
        <v>0.92700000000000005</v>
      </c>
      <c r="D267" s="85">
        <v>2.4359999999999999</v>
      </c>
      <c r="E267" s="13">
        <f t="shared" si="4"/>
        <v>-0.60199999999999998</v>
      </c>
      <c r="F267" s="13">
        <f t="shared" si="4"/>
        <v>-0.43099999999999999</v>
      </c>
      <c r="G267" s="13">
        <f t="shared" si="4"/>
        <v>-0.81799999999999995</v>
      </c>
    </row>
    <row r="268" spans="1:7">
      <c r="A268" s="115">
        <v>267</v>
      </c>
      <c r="B268" s="86">
        <v>5422.58</v>
      </c>
      <c r="C268" s="85">
        <v>0.91700000000000004</v>
      </c>
      <c r="D268" s="85">
        <v>2.44</v>
      </c>
      <c r="E268" s="13">
        <f t="shared" si="4"/>
        <v>-0.73799999999999999</v>
      </c>
      <c r="F268" s="13">
        <f t="shared" si="4"/>
        <v>-1.085</v>
      </c>
      <c r="G268" s="13">
        <f t="shared" si="4"/>
        <v>0.16400000000000001</v>
      </c>
    </row>
    <row r="269" spans="1:7">
      <c r="A269" s="116">
        <v>268</v>
      </c>
      <c r="B269" s="86">
        <v>5409.89</v>
      </c>
      <c r="C269" s="85">
        <v>0.91500000000000004</v>
      </c>
      <c r="D269" s="85">
        <v>2.44</v>
      </c>
      <c r="E269" s="13">
        <f t="shared" si="4"/>
        <v>-0.23400000000000001</v>
      </c>
      <c r="F269" s="13">
        <f t="shared" si="4"/>
        <v>-0.218</v>
      </c>
      <c r="G269" s="13">
        <f t="shared" si="4"/>
        <v>0</v>
      </c>
    </row>
    <row r="270" spans="1:7">
      <c r="A270" s="115">
        <v>269</v>
      </c>
      <c r="B270" s="86">
        <v>5368.78</v>
      </c>
      <c r="C270" s="85">
        <v>0.91949999999999998</v>
      </c>
      <c r="D270" s="85">
        <v>2.4239999999999999</v>
      </c>
      <c r="E270" s="13">
        <f t="shared" si="4"/>
        <v>-0.76300000000000001</v>
      </c>
      <c r="F270" s="13">
        <f t="shared" si="4"/>
        <v>0.49099999999999999</v>
      </c>
      <c r="G270" s="13">
        <f t="shared" si="4"/>
        <v>-0.65800000000000003</v>
      </c>
    </row>
    <row r="271" spans="1:7">
      <c r="A271" s="116">
        <v>270</v>
      </c>
      <c r="B271" s="86">
        <v>5294.33</v>
      </c>
      <c r="C271" s="85">
        <v>0.91049999999999998</v>
      </c>
      <c r="D271" s="85">
        <v>2.4239999999999999</v>
      </c>
      <c r="E271" s="13">
        <f t="shared" si="4"/>
        <v>-1.3959999999999999</v>
      </c>
      <c r="F271" s="13">
        <f t="shared" si="4"/>
        <v>-0.98399999999999999</v>
      </c>
      <c r="G271" s="13">
        <f t="shared" si="4"/>
        <v>0</v>
      </c>
    </row>
    <row r="272" spans="1:7">
      <c r="A272" s="115">
        <v>271</v>
      </c>
      <c r="B272" s="86">
        <v>5261.96</v>
      </c>
      <c r="C272" s="85">
        <v>0.90149999999999997</v>
      </c>
      <c r="D272" s="85">
        <v>2.4180000000000001</v>
      </c>
      <c r="E272" s="13">
        <f t="shared" si="4"/>
        <v>-0.61299999999999999</v>
      </c>
      <c r="F272" s="13">
        <f t="shared" si="4"/>
        <v>-0.99299999999999999</v>
      </c>
      <c r="G272" s="13">
        <f t="shared" si="4"/>
        <v>-0.248</v>
      </c>
    </row>
    <row r="273" spans="1:7">
      <c r="A273" s="116">
        <v>272</v>
      </c>
      <c r="B273" s="86">
        <v>5232.99</v>
      </c>
      <c r="C273" s="85">
        <v>0.88849999999999996</v>
      </c>
      <c r="D273" s="85">
        <v>2.4079999999999999</v>
      </c>
      <c r="E273" s="13">
        <f t="shared" si="4"/>
        <v>-0.55200000000000005</v>
      </c>
      <c r="F273" s="13">
        <f t="shared" si="4"/>
        <v>-1.4530000000000001</v>
      </c>
      <c r="G273" s="13">
        <f t="shared" si="4"/>
        <v>-0.41399999999999998</v>
      </c>
    </row>
    <row r="274" spans="1:7">
      <c r="A274" s="115">
        <v>273</v>
      </c>
      <c r="B274" s="86">
        <v>5279.09</v>
      </c>
      <c r="C274" s="85">
        <v>0.90700000000000003</v>
      </c>
      <c r="D274" s="85">
        <v>2.4279999999999999</v>
      </c>
      <c r="E274" s="13">
        <f t="shared" si="4"/>
        <v>0.877</v>
      </c>
      <c r="F274" s="13">
        <f t="shared" si="4"/>
        <v>2.0609999999999999</v>
      </c>
      <c r="G274" s="13">
        <f t="shared" si="4"/>
        <v>0.82699999999999996</v>
      </c>
    </row>
    <row r="275" spans="1:7">
      <c r="A275" s="116">
        <v>274</v>
      </c>
      <c r="B275" s="86">
        <v>5269.45</v>
      </c>
      <c r="C275" s="85">
        <v>0.88449999999999995</v>
      </c>
      <c r="D275" s="85">
        <v>2.4300000000000002</v>
      </c>
      <c r="E275" s="13">
        <f t="shared" ref="E275:G338" si="5">ROUND(100*(LN(B275)-LN(B274)),3)</f>
        <v>-0.183</v>
      </c>
      <c r="F275" s="13">
        <f t="shared" si="5"/>
        <v>-2.512</v>
      </c>
      <c r="G275" s="13">
        <f t="shared" si="5"/>
        <v>8.2000000000000003E-2</v>
      </c>
    </row>
    <row r="276" spans="1:7">
      <c r="A276" s="115">
        <v>275</v>
      </c>
      <c r="B276" s="86">
        <v>5307.07</v>
      </c>
      <c r="C276" s="85">
        <v>0.88900000000000001</v>
      </c>
      <c r="D276" s="85">
        <v>2.4260000000000002</v>
      </c>
      <c r="E276" s="13">
        <f t="shared" si="5"/>
        <v>0.71099999999999997</v>
      </c>
      <c r="F276" s="13">
        <f t="shared" si="5"/>
        <v>0.50700000000000001</v>
      </c>
      <c r="G276" s="13">
        <f t="shared" si="5"/>
        <v>-0.16500000000000001</v>
      </c>
    </row>
    <row r="277" spans="1:7">
      <c r="A277" s="116">
        <v>276</v>
      </c>
      <c r="B277" s="86">
        <v>5315.06</v>
      </c>
      <c r="C277" s="85">
        <v>0.90449999999999997</v>
      </c>
      <c r="D277" s="85">
        <v>2.4279999999999999</v>
      </c>
      <c r="E277" s="13">
        <f t="shared" si="5"/>
        <v>0.15</v>
      </c>
      <c r="F277" s="13">
        <f t="shared" si="5"/>
        <v>1.7290000000000001</v>
      </c>
      <c r="G277" s="13">
        <f t="shared" si="5"/>
        <v>8.2000000000000003E-2</v>
      </c>
    </row>
    <row r="278" spans="1:7">
      <c r="A278" s="115">
        <v>277</v>
      </c>
      <c r="B278" s="86">
        <v>5285.32</v>
      </c>
      <c r="C278" s="85">
        <v>0.89800000000000002</v>
      </c>
      <c r="D278" s="85">
        <v>2.4239999999999999</v>
      </c>
      <c r="E278" s="13">
        <f t="shared" si="5"/>
        <v>-0.56100000000000005</v>
      </c>
      <c r="F278" s="13">
        <f t="shared" si="5"/>
        <v>-0.72099999999999997</v>
      </c>
      <c r="G278" s="13">
        <f t="shared" si="5"/>
        <v>-0.16500000000000001</v>
      </c>
    </row>
    <row r="279" spans="1:7">
      <c r="A279" s="116">
        <v>278</v>
      </c>
      <c r="B279" s="86">
        <v>5328.83</v>
      </c>
      <c r="C279" s="85">
        <v>0.91200000000000003</v>
      </c>
      <c r="D279" s="85">
        <v>2.4420000000000002</v>
      </c>
      <c r="E279" s="13">
        <f t="shared" si="5"/>
        <v>0.82</v>
      </c>
      <c r="F279" s="13">
        <f t="shared" si="5"/>
        <v>1.5469999999999999</v>
      </c>
      <c r="G279" s="13">
        <f t="shared" si="5"/>
        <v>0.74</v>
      </c>
    </row>
    <row r="280" spans="1:7">
      <c r="A280" s="115">
        <v>279</v>
      </c>
      <c r="B280" s="86">
        <v>5361.16</v>
      </c>
      <c r="C280" s="85">
        <v>0.95199999999999996</v>
      </c>
      <c r="D280" s="85">
        <v>2.456</v>
      </c>
      <c r="E280" s="13">
        <f t="shared" si="5"/>
        <v>0.60499999999999998</v>
      </c>
      <c r="F280" s="13">
        <f t="shared" si="5"/>
        <v>4.2930000000000001</v>
      </c>
      <c r="G280" s="13">
        <f t="shared" si="5"/>
        <v>0.57199999999999995</v>
      </c>
    </row>
    <row r="281" spans="1:7">
      <c r="A281" s="116">
        <v>280</v>
      </c>
      <c r="B281" s="86">
        <v>5373.06</v>
      </c>
      <c r="C281" s="85">
        <v>0.95899999999999996</v>
      </c>
      <c r="D281" s="85">
        <v>2.4319999999999999</v>
      </c>
      <c r="E281" s="13">
        <f t="shared" si="5"/>
        <v>0.222</v>
      </c>
      <c r="F281" s="13">
        <f t="shared" si="5"/>
        <v>0.73299999999999998</v>
      </c>
      <c r="G281" s="13">
        <f t="shared" si="5"/>
        <v>-0.98199999999999998</v>
      </c>
    </row>
    <row r="282" spans="1:7">
      <c r="A282" s="115">
        <v>281</v>
      </c>
      <c r="B282" s="86">
        <v>5358.81</v>
      </c>
      <c r="C282" s="85">
        <v>0.9345</v>
      </c>
      <c r="D282" s="85">
        <v>2.42</v>
      </c>
      <c r="E282" s="13">
        <f t="shared" si="5"/>
        <v>-0.26600000000000001</v>
      </c>
      <c r="F282" s="13">
        <f t="shared" si="5"/>
        <v>-2.5880000000000001</v>
      </c>
      <c r="G282" s="13">
        <f t="shared" si="5"/>
        <v>-0.495</v>
      </c>
    </row>
    <row r="283" spans="1:7">
      <c r="A283" s="116">
        <v>282</v>
      </c>
      <c r="B283" s="86">
        <v>5345.85</v>
      </c>
      <c r="C283" s="85">
        <v>0.89900000000000002</v>
      </c>
      <c r="D283" s="85">
        <v>2.4220000000000002</v>
      </c>
      <c r="E283" s="13">
        <f t="shared" si="5"/>
        <v>-0.24199999999999999</v>
      </c>
      <c r="F283" s="13">
        <f t="shared" si="5"/>
        <v>-3.8730000000000002</v>
      </c>
      <c r="G283" s="13">
        <f t="shared" si="5"/>
        <v>8.3000000000000004E-2</v>
      </c>
    </row>
    <row r="284" spans="1:7">
      <c r="A284" s="115">
        <v>283</v>
      </c>
      <c r="B284" s="86">
        <v>5361.44</v>
      </c>
      <c r="C284" s="85">
        <v>0.89600000000000002</v>
      </c>
      <c r="D284" s="85">
        <v>2.4239999999999999</v>
      </c>
      <c r="E284" s="13">
        <f t="shared" si="5"/>
        <v>0.29099999999999998</v>
      </c>
      <c r="F284" s="13">
        <f t="shared" si="5"/>
        <v>-0.33400000000000002</v>
      </c>
      <c r="G284" s="13">
        <f t="shared" si="5"/>
        <v>8.3000000000000004E-2</v>
      </c>
    </row>
    <row r="285" spans="1:7">
      <c r="A285" s="116">
        <v>284</v>
      </c>
      <c r="B285" s="86">
        <v>5391.17</v>
      </c>
      <c r="C285" s="85">
        <v>0.89</v>
      </c>
      <c r="D285" s="85">
        <v>2.4220000000000002</v>
      </c>
      <c r="E285" s="13">
        <f t="shared" si="5"/>
        <v>0.55300000000000005</v>
      </c>
      <c r="F285" s="13">
        <f t="shared" si="5"/>
        <v>-0.67200000000000004</v>
      </c>
      <c r="G285" s="13">
        <f t="shared" si="5"/>
        <v>-8.3000000000000004E-2</v>
      </c>
    </row>
    <row r="286" spans="1:7">
      <c r="A286" s="115">
        <v>285</v>
      </c>
      <c r="B286" s="86">
        <v>5389.83</v>
      </c>
      <c r="C286" s="85">
        <v>0.90500000000000003</v>
      </c>
      <c r="D286" s="85">
        <v>2.42</v>
      </c>
      <c r="E286" s="13">
        <f t="shared" si="5"/>
        <v>-2.5000000000000001E-2</v>
      </c>
      <c r="F286" s="13">
        <f t="shared" si="5"/>
        <v>1.671</v>
      </c>
      <c r="G286" s="13">
        <f t="shared" si="5"/>
        <v>-8.3000000000000004E-2</v>
      </c>
    </row>
    <row r="287" spans="1:7">
      <c r="A287" s="116">
        <v>286</v>
      </c>
      <c r="B287" s="86">
        <v>5424.27</v>
      </c>
      <c r="C287" s="85">
        <v>0.90249999999999997</v>
      </c>
      <c r="D287" s="85">
        <v>2.444</v>
      </c>
      <c r="E287" s="13">
        <f t="shared" si="5"/>
        <v>0.63700000000000001</v>
      </c>
      <c r="F287" s="13">
        <f t="shared" si="5"/>
        <v>-0.27700000000000002</v>
      </c>
      <c r="G287" s="13">
        <f t="shared" si="5"/>
        <v>0.98699999999999999</v>
      </c>
    </row>
    <row r="288" spans="1:7">
      <c r="A288" s="115">
        <v>287</v>
      </c>
      <c r="B288" s="86">
        <v>5359.27</v>
      </c>
      <c r="C288" s="85">
        <v>0.89249999999999996</v>
      </c>
      <c r="D288" s="85">
        <v>2.4300000000000002</v>
      </c>
      <c r="E288" s="13">
        <f t="shared" si="5"/>
        <v>-1.206</v>
      </c>
      <c r="F288" s="13">
        <f t="shared" si="5"/>
        <v>-1.1140000000000001</v>
      </c>
      <c r="G288" s="13">
        <f t="shared" si="5"/>
        <v>-0.57399999999999995</v>
      </c>
    </row>
    <row r="289" spans="1:7">
      <c r="A289" s="116">
        <v>288</v>
      </c>
      <c r="B289" s="86">
        <v>5313.17</v>
      </c>
      <c r="C289" s="85">
        <v>0.88549999999999995</v>
      </c>
      <c r="D289" s="85">
        <v>2.4159999999999999</v>
      </c>
      <c r="E289" s="13">
        <f t="shared" si="5"/>
        <v>-0.86399999999999999</v>
      </c>
      <c r="F289" s="13">
        <f t="shared" si="5"/>
        <v>-0.78700000000000003</v>
      </c>
      <c r="G289" s="13">
        <f t="shared" si="5"/>
        <v>-0.57799999999999996</v>
      </c>
    </row>
    <row r="290" spans="1:7">
      <c r="A290" s="115">
        <v>289</v>
      </c>
      <c r="B290" s="86">
        <v>5292.19</v>
      </c>
      <c r="C290" s="85">
        <v>0.88849999999999996</v>
      </c>
      <c r="D290" s="85">
        <v>2.3879999999999999</v>
      </c>
      <c r="E290" s="13">
        <f t="shared" si="5"/>
        <v>-0.39600000000000002</v>
      </c>
      <c r="F290" s="13">
        <f t="shared" si="5"/>
        <v>0.33800000000000002</v>
      </c>
      <c r="G290" s="13">
        <f t="shared" si="5"/>
        <v>-1.1659999999999999</v>
      </c>
    </row>
    <row r="291" spans="1:7">
      <c r="A291" s="116">
        <v>290</v>
      </c>
      <c r="B291" s="86">
        <v>5294.32</v>
      </c>
      <c r="C291" s="85">
        <v>0.88949999999999996</v>
      </c>
      <c r="D291" s="85">
        <v>2.3919999999999999</v>
      </c>
      <c r="E291" s="13">
        <f t="shared" si="5"/>
        <v>0.04</v>
      </c>
      <c r="F291" s="13">
        <f t="shared" si="5"/>
        <v>0.112</v>
      </c>
      <c r="G291" s="13">
        <f t="shared" si="5"/>
        <v>0.16700000000000001</v>
      </c>
    </row>
    <row r="292" spans="1:7">
      <c r="A292" s="115">
        <v>291</v>
      </c>
      <c r="B292" s="86">
        <v>5254.19</v>
      </c>
      <c r="C292" s="85">
        <v>0.86750000000000005</v>
      </c>
      <c r="D292" s="85">
        <v>2.3879999999999999</v>
      </c>
      <c r="E292" s="13">
        <f t="shared" si="5"/>
        <v>-0.76100000000000001</v>
      </c>
      <c r="F292" s="13">
        <f t="shared" si="5"/>
        <v>-2.504</v>
      </c>
      <c r="G292" s="13">
        <f t="shared" si="5"/>
        <v>-0.16700000000000001</v>
      </c>
    </row>
    <row r="293" spans="1:7">
      <c r="A293" s="116">
        <v>292</v>
      </c>
      <c r="B293" s="86">
        <v>5203.8999999999996</v>
      </c>
      <c r="C293" s="85">
        <v>0.86050000000000004</v>
      </c>
      <c r="D293" s="85">
        <v>2.3839999999999999</v>
      </c>
      <c r="E293" s="13">
        <f t="shared" si="5"/>
        <v>-0.96199999999999997</v>
      </c>
      <c r="F293" s="13">
        <f t="shared" si="5"/>
        <v>-0.81</v>
      </c>
      <c r="G293" s="13">
        <f t="shared" si="5"/>
        <v>-0.16800000000000001</v>
      </c>
    </row>
    <row r="294" spans="1:7">
      <c r="A294" s="115">
        <v>293</v>
      </c>
      <c r="B294" s="86">
        <v>5122.99</v>
      </c>
      <c r="C294" s="85">
        <v>0.85250000000000004</v>
      </c>
      <c r="D294" s="85">
        <v>2.3679999999999999</v>
      </c>
      <c r="E294" s="13">
        <f t="shared" si="5"/>
        <v>-1.5669999999999999</v>
      </c>
      <c r="F294" s="13">
        <f t="shared" si="5"/>
        <v>-0.93400000000000005</v>
      </c>
      <c r="G294" s="13">
        <f t="shared" si="5"/>
        <v>-0.67300000000000004</v>
      </c>
    </row>
    <row r="295" spans="1:7">
      <c r="A295" s="116">
        <v>294</v>
      </c>
      <c r="B295" s="86">
        <v>5148.8100000000004</v>
      </c>
      <c r="C295" s="85">
        <v>0.87649999999999995</v>
      </c>
      <c r="D295" s="85">
        <v>2.3679999999999999</v>
      </c>
      <c r="E295" s="13">
        <f t="shared" si="5"/>
        <v>0.503</v>
      </c>
      <c r="F295" s="13">
        <f t="shared" si="5"/>
        <v>2.7759999999999998</v>
      </c>
      <c r="G295" s="13">
        <f t="shared" si="5"/>
        <v>0</v>
      </c>
    </row>
    <row r="296" spans="1:7">
      <c r="A296" s="115">
        <v>295</v>
      </c>
      <c r="B296" s="86">
        <v>5035.8599999999997</v>
      </c>
      <c r="C296" s="85">
        <v>0.85150000000000003</v>
      </c>
      <c r="D296" s="85">
        <v>2.36</v>
      </c>
      <c r="E296" s="13">
        <f t="shared" si="5"/>
        <v>-2.218</v>
      </c>
      <c r="F296" s="13">
        <f t="shared" si="5"/>
        <v>-2.8940000000000001</v>
      </c>
      <c r="G296" s="13">
        <f t="shared" si="5"/>
        <v>-0.33800000000000002</v>
      </c>
    </row>
    <row r="297" spans="1:7">
      <c r="A297" s="116">
        <v>296</v>
      </c>
      <c r="B297" s="86">
        <v>4994.3500000000004</v>
      </c>
      <c r="C297" s="85">
        <v>0.82899999999999996</v>
      </c>
      <c r="D297" s="85">
        <v>2.35</v>
      </c>
      <c r="E297" s="13">
        <f t="shared" si="5"/>
        <v>-0.82799999999999996</v>
      </c>
      <c r="F297" s="13">
        <f t="shared" si="5"/>
        <v>-2.6779999999999999</v>
      </c>
      <c r="G297" s="13">
        <f t="shared" si="5"/>
        <v>-0.42499999999999999</v>
      </c>
    </row>
    <row r="298" spans="1:7">
      <c r="A298" s="115">
        <v>297</v>
      </c>
      <c r="B298" s="86">
        <v>5006.8100000000004</v>
      </c>
      <c r="C298" s="85">
        <v>0.872</v>
      </c>
      <c r="D298" s="85">
        <v>2.3340000000000001</v>
      </c>
      <c r="E298" s="13">
        <f t="shared" si="5"/>
        <v>0.249</v>
      </c>
      <c r="F298" s="13">
        <f t="shared" si="5"/>
        <v>5.0570000000000004</v>
      </c>
      <c r="G298" s="13">
        <f t="shared" si="5"/>
        <v>-0.68300000000000005</v>
      </c>
    </row>
    <row r="299" spans="1:7">
      <c r="A299" s="116">
        <v>298</v>
      </c>
      <c r="B299" s="86">
        <v>4996.54</v>
      </c>
      <c r="C299" s="85">
        <v>0.84</v>
      </c>
      <c r="D299" s="85">
        <v>2.3540000000000001</v>
      </c>
      <c r="E299" s="13">
        <f t="shared" si="5"/>
        <v>-0.20499999999999999</v>
      </c>
      <c r="F299" s="13">
        <f t="shared" si="5"/>
        <v>-3.7389999999999999</v>
      </c>
      <c r="G299" s="13">
        <f t="shared" si="5"/>
        <v>0.85299999999999998</v>
      </c>
    </row>
    <row r="300" spans="1:7">
      <c r="A300" s="115">
        <v>299</v>
      </c>
      <c r="B300" s="86">
        <v>5042.74</v>
      </c>
      <c r="C300" s="85">
        <v>0.81</v>
      </c>
      <c r="D300" s="85">
        <v>2.3820000000000001</v>
      </c>
      <c r="E300" s="13">
        <f t="shared" si="5"/>
        <v>0.92</v>
      </c>
      <c r="F300" s="13">
        <f t="shared" si="5"/>
        <v>-3.637</v>
      </c>
      <c r="G300" s="13">
        <f t="shared" si="5"/>
        <v>1.1819999999999999</v>
      </c>
    </row>
    <row r="301" spans="1:7">
      <c r="A301" s="116">
        <v>300</v>
      </c>
      <c r="B301" s="86">
        <v>5058.08</v>
      </c>
      <c r="C301" s="85">
        <v>0.83650000000000002</v>
      </c>
      <c r="D301" s="85">
        <v>2.3879999999999999</v>
      </c>
      <c r="E301" s="13">
        <f t="shared" si="5"/>
        <v>0.30399999999999999</v>
      </c>
      <c r="F301" s="13">
        <f t="shared" si="5"/>
        <v>3.2189999999999999</v>
      </c>
      <c r="G301" s="13">
        <f t="shared" si="5"/>
        <v>0.252</v>
      </c>
    </row>
    <row r="302" spans="1:7">
      <c r="A302" s="115">
        <v>301</v>
      </c>
      <c r="B302" s="86">
        <v>5060.3599999999997</v>
      </c>
      <c r="C302" s="85">
        <v>0.84699999999999998</v>
      </c>
      <c r="D302" s="85">
        <v>2.3780000000000001</v>
      </c>
      <c r="E302" s="13">
        <f t="shared" si="5"/>
        <v>4.4999999999999998E-2</v>
      </c>
      <c r="F302" s="13">
        <f t="shared" si="5"/>
        <v>1.2470000000000001</v>
      </c>
      <c r="G302" s="13">
        <f t="shared" si="5"/>
        <v>-0.42</v>
      </c>
    </row>
    <row r="303" spans="1:7">
      <c r="A303" s="116">
        <v>302</v>
      </c>
      <c r="B303" s="86">
        <v>5026.0200000000004</v>
      </c>
      <c r="C303" s="85">
        <v>0.84950000000000003</v>
      </c>
      <c r="D303" s="85">
        <v>2.36</v>
      </c>
      <c r="E303" s="13">
        <f t="shared" si="5"/>
        <v>-0.68100000000000005</v>
      </c>
      <c r="F303" s="13">
        <f t="shared" si="5"/>
        <v>0.29499999999999998</v>
      </c>
      <c r="G303" s="13">
        <f t="shared" si="5"/>
        <v>-0.76</v>
      </c>
    </row>
    <row r="304" spans="1:7">
      <c r="A304" s="115">
        <v>303</v>
      </c>
      <c r="B304" s="86">
        <v>5019.07</v>
      </c>
      <c r="C304" s="85">
        <v>0.85699999999999998</v>
      </c>
      <c r="D304" s="85">
        <v>2.3559999999999999</v>
      </c>
      <c r="E304" s="13">
        <f t="shared" si="5"/>
        <v>-0.13800000000000001</v>
      </c>
      <c r="F304" s="13">
        <f t="shared" si="5"/>
        <v>0.879</v>
      </c>
      <c r="G304" s="13">
        <f t="shared" si="5"/>
        <v>-0.17</v>
      </c>
    </row>
    <row r="305" spans="1:7">
      <c r="A305" s="116">
        <v>304</v>
      </c>
      <c r="B305" s="86">
        <v>4932.55</v>
      </c>
      <c r="C305" s="85">
        <v>0.85499999999999998</v>
      </c>
      <c r="D305" s="85">
        <v>2.33</v>
      </c>
      <c r="E305" s="13">
        <f t="shared" si="5"/>
        <v>-1.7390000000000001</v>
      </c>
      <c r="F305" s="13">
        <f t="shared" si="5"/>
        <v>-0.23400000000000001</v>
      </c>
      <c r="G305" s="13">
        <f t="shared" si="5"/>
        <v>-1.1100000000000001</v>
      </c>
    </row>
    <row r="306" spans="1:7">
      <c r="A306" s="115">
        <v>305</v>
      </c>
      <c r="B306" s="86">
        <v>4932.2</v>
      </c>
      <c r="C306" s="85">
        <v>0.86599999999999999</v>
      </c>
      <c r="D306" s="85">
        <v>2.3340000000000001</v>
      </c>
      <c r="E306" s="13">
        <f t="shared" si="5"/>
        <v>-7.0000000000000001E-3</v>
      </c>
      <c r="F306" s="13">
        <f t="shared" si="5"/>
        <v>1.278</v>
      </c>
      <c r="G306" s="13">
        <f t="shared" si="5"/>
        <v>0.17199999999999999</v>
      </c>
    </row>
    <row r="307" spans="1:7">
      <c r="A307" s="116">
        <v>306</v>
      </c>
      <c r="B307" s="86">
        <v>4988.1499999999996</v>
      </c>
      <c r="C307" s="85">
        <v>0.86950000000000005</v>
      </c>
      <c r="D307" s="85">
        <v>2.34</v>
      </c>
      <c r="E307" s="13">
        <f t="shared" si="5"/>
        <v>1.1279999999999999</v>
      </c>
      <c r="F307" s="13">
        <f t="shared" si="5"/>
        <v>0.40300000000000002</v>
      </c>
      <c r="G307" s="13">
        <f t="shared" si="5"/>
        <v>0.25700000000000001</v>
      </c>
    </row>
    <row r="308" spans="1:7">
      <c r="A308" s="115">
        <v>307</v>
      </c>
      <c r="B308" s="86">
        <v>4924.95</v>
      </c>
      <c r="C308" s="85">
        <v>0.85499999999999998</v>
      </c>
      <c r="D308" s="85">
        <v>2.3359999999999999</v>
      </c>
      <c r="E308" s="13">
        <f t="shared" si="5"/>
        <v>-1.2749999999999999</v>
      </c>
      <c r="F308" s="13">
        <f t="shared" si="5"/>
        <v>-1.6819999999999999</v>
      </c>
      <c r="G308" s="13">
        <f t="shared" si="5"/>
        <v>-0.17100000000000001</v>
      </c>
    </row>
    <row r="309" spans="1:7">
      <c r="A309" s="116">
        <v>308</v>
      </c>
      <c r="B309" s="86">
        <v>4952.3100000000004</v>
      </c>
      <c r="C309" s="85">
        <v>0.85899999999999999</v>
      </c>
      <c r="D309" s="85">
        <v>2.34</v>
      </c>
      <c r="E309" s="13">
        <f t="shared" si="5"/>
        <v>0.55400000000000005</v>
      </c>
      <c r="F309" s="13">
        <f t="shared" si="5"/>
        <v>0.46700000000000003</v>
      </c>
      <c r="G309" s="13">
        <f t="shared" si="5"/>
        <v>0.17100000000000001</v>
      </c>
    </row>
    <row r="310" spans="1:7">
      <c r="A310" s="115">
        <v>309</v>
      </c>
      <c r="B310" s="86">
        <v>5006.8599999999997</v>
      </c>
      <c r="C310" s="85">
        <v>0.88249999999999995</v>
      </c>
      <c r="D310" s="85">
        <v>2.33</v>
      </c>
      <c r="E310" s="13">
        <f t="shared" si="5"/>
        <v>1.095</v>
      </c>
      <c r="F310" s="13">
        <f t="shared" si="5"/>
        <v>2.6989999999999998</v>
      </c>
      <c r="G310" s="13">
        <f t="shared" si="5"/>
        <v>-0.42799999999999999</v>
      </c>
    </row>
    <row r="311" spans="1:7">
      <c r="A311" s="116">
        <v>310</v>
      </c>
      <c r="B311" s="86">
        <v>5030.71</v>
      </c>
      <c r="C311" s="85">
        <v>0.88449999999999995</v>
      </c>
      <c r="D311" s="85">
        <v>2.3540000000000001</v>
      </c>
      <c r="E311" s="13">
        <f t="shared" si="5"/>
        <v>0.47499999999999998</v>
      </c>
      <c r="F311" s="13">
        <f t="shared" si="5"/>
        <v>0.22600000000000001</v>
      </c>
      <c r="G311" s="13">
        <f t="shared" si="5"/>
        <v>1.0249999999999999</v>
      </c>
    </row>
    <row r="312" spans="1:7">
      <c r="A312" s="115">
        <v>311</v>
      </c>
      <c r="B312" s="86">
        <v>5014.63</v>
      </c>
      <c r="C312" s="85">
        <v>0.88900000000000001</v>
      </c>
      <c r="D312" s="85">
        <v>2.3519999999999999</v>
      </c>
      <c r="E312" s="13">
        <f t="shared" si="5"/>
        <v>-0.32</v>
      </c>
      <c r="F312" s="13">
        <f t="shared" si="5"/>
        <v>0.50700000000000001</v>
      </c>
      <c r="G312" s="13">
        <f t="shared" si="5"/>
        <v>-8.5000000000000006E-2</v>
      </c>
    </row>
    <row r="313" spans="1:7">
      <c r="A313" s="116">
        <v>312</v>
      </c>
      <c r="B313" s="86">
        <v>4979.51</v>
      </c>
      <c r="C313" s="85">
        <v>0.89</v>
      </c>
      <c r="D313" s="85">
        <v>2.37</v>
      </c>
      <c r="E313" s="13">
        <f t="shared" si="5"/>
        <v>-0.70299999999999996</v>
      </c>
      <c r="F313" s="13">
        <f t="shared" si="5"/>
        <v>0.112</v>
      </c>
      <c r="G313" s="13">
        <f t="shared" si="5"/>
        <v>0.76200000000000001</v>
      </c>
    </row>
    <row r="314" spans="1:7">
      <c r="A314" s="115">
        <v>313</v>
      </c>
      <c r="B314" s="86">
        <v>4987.67</v>
      </c>
      <c r="C314" s="85">
        <v>0.87250000000000005</v>
      </c>
      <c r="D314" s="85">
        <v>2.37</v>
      </c>
      <c r="E314" s="13">
        <f t="shared" si="5"/>
        <v>0.16400000000000001</v>
      </c>
      <c r="F314" s="13">
        <f t="shared" si="5"/>
        <v>-1.986</v>
      </c>
      <c r="G314" s="13">
        <f t="shared" si="5"/>
        <v>0</v>
      </c>
    </row>
    <row r="315" spans="1:7">
      <c r="A315" s="116">
        <v>314</v>
      </c>
      <c r="B315" s="86">
        <v>4977.68</v>
      </c>
      <c r="C315" s="85">
        <v>0.86050000000000004</v>
      </c>
      <c r="D315" s="85">
        <v>2.3780000000000001</v>
      </c>
      <c r="E315" s="13">
        <f t="shared" si="5"/>
        <v>-0.2</v>
      </c>
      <c r="F315" s="13">
        <f t="shared" si="5"/>
        <v>-1.385</v>
      </c>
      <c r="G315" s="13">
        <f t="shared" si="5"/>
        <v>0.33700000000000002</v>
      </c>
    </row>
    <row r="316" spans="1:7">
      <c r="A316" s="115">
        <v>315</v>
      </c>
      <c r="B316" s="86">
        <v>5015.34</v>
      </c>
      <c r="C316" s="85">
        <v>0.86399999999999999</v>
      </c>
      <c r="D316" s="85">
        <v>2.3879999999999999</v>
      </c>
      <c r="E316" s="13">
        <f t="shared" si="5"/>
        <v>0.754</v>
      </c>
      <c r="F316" s="13">
        <f t="shared" si="5"/>
        <v>0.40600000000000003</v>
      </c>
      <c r="G316" s="13">
        <f t="shared" si="5"/>
        <v>0.42</v>
      </c>
    </row>
    <row r="317" spans="1:7">
      <c r="A317" s="116">
        <v>316</v>
      </c>
      <c r="B317" s="86">
        <v>5020.71</v>
      </c>
      <c r="C317" s="85">
        <v>0.85899999999999999</v>
      </c>
      <c r="D317" s="85">
        <v>2.42</v>
      </c>
      <c r="E317" s="13">
        <f t="shared" si="5"/>
        <v>0.107</v>
      </c>
      <c r="F317" s="13">
        <f t="shared" si="5"/>
        <v>-0.57999999999999996</v>
      </c>
      <c r="G317" s="13">
        <f t="shared" si="5"/>
        <v>1.331</v>
      </c>
    </row>
    <row r="318" spans="1:7">
      <c r="A318" s="115">
        <v>317</v>
      </c>
      <c r="B318" s="86">
        <v>5020.43</v>
      </c>
      <c r="C318" s="85">
        <v>0.86599999999999999</v>
      </c>
      <c r="D318" s="85">
        <v>2.444</v>
      </c>
      <c r="E318" s="13">
        <f t="shared" si="5"/>
        <v>-6.0000000000000001E-3</v>
      </c>
      <c r="F318" s="13">
        <f t="shared" si="5"/>
        <v>0.81200000000000006</v>
      </c>
      <c r="G318" s="13">
        <f t="shared" si="5"/>
        <v>0.98699999999999999</v>
      </c>
    </row>
    <row r="319" spans="1:7">
      <c r="A319" s="116">
        <v>318</v>
      </c>
      <c r="B319" s="86">
        <v>4992.03</v>
      </c>
      <c r="C319" s="85">
        <v>0.89100000000000001</v>
      </c>
      <c r="D319" s="85">
        <v>2.4359999999999999</v>
      </c>
      <c r="E319" s="13">
        <f t="shared" si="5"/>
        <v>-0.56699999999999995</v>
      </c>
      <c r="F319" s="13">
        <f t="shared" si="5"/>
        <v>2.8460000000000001</v>
      </c>
      <c r="G319" s="13">
        <f t="shared" si="5"/>
        <v>-0.32800000000000001</v>
      </c>
    </row>
    <row r="320" spans="1:7">
      <c r="A320" s="115">
        <v>319</v>
      </c>
      <c r="B320" s="86">
        <v>4955.6000000000004</v>
      </c>
      <c r="C320" s="85">
        <v>0.89449999999999996</v>
      </c>
      <c r="D320" s="85">
        <v>2.4119999999999999</v>
      </c>
      <c r="E320" s="13">
        <f t="shared" si="5"/>
        <v>-0.73199999999999998</v>
      </c>
      <c r="F320" s="13">
        <f t="shared" si="5"/>
        <v>0.39200000000000002</v>
      </c>
      <c r="G320" s="13">
        <f t="shared" si="5"/>
        <v>-0.99</v>
      </c>
    </row>
    <row r="321" spans="1:7">
      <c r="A321" s="116">
        <v>320</v>
      </c>
      <c r="B321" s="86">
        <v>4959.68</v>
      </c>
      <c r="C321" s="85">
        <v>0.86699999999999999</v>
      </c>
      <c r="D321" s="85">
        <v>2.4260000000000002</v>
      </c>
      <c r="E321" s="13">
        <f t="shared" si="5"/>
        <v>8.2000000000000003E-2</v>
      </c>
      <c r="F321" s="13">
        <f t="shared" si="5"/>
        <v>-3.1230000000000002</v>
      </c>
      <c r="G321" s="13">
        <f t="shared" si="5"/>
        <v>0.57899999999999996</v>
      </c>
    </row>
    <row r="322" spans="1:7">
      <c r="A322" s="115">
        <v>321</v>
      </c>
      <c r="B322" s="86">
        <v>4916.67</v>
      </c>
      <c r="C322" s="85">
        <v>0.82</v>
      </c>
      <c r="D322" s="85">
        <v>2.4180000000000001</v>
      </c>
      <c r="E322" s="13">
        <f t="shared" si="5"/>
        <v>-0.871</v>
      </c>
      <c r="F322" s="13">
        <f t="shared" si="5"/>
        <v>-5.5730000000000004</v>
      </c>
      <c r="G322" s="13">
        <f t="shared" si="5"/>
        <v>-0.33</v>
      </c>
    </row>
    <row r="323" spans="1:7">
      <c r="A323" s="116">
        <v>322</v>
      </c>
      <c r="B323" s="86">
        <v>4913.93</v>
      </c>
      <c r="C323" s="85">
        <v>0.82499999999999996</v>
      </c>
      <c r="D323" s="85">
        <v>2.4239999999999999</v>
      </c>
      <c r="E323" s="13">
        <f t="shared" si="5"/>
        <v>-5.6000000000000001E-2</v>
      </c>
      <c r="F323" s="13">
        <f t="shared" si="5"/>
        <v>0.60799999999999998</v>
      </c>
      <c r="G323" s="13">
        <f t="shared" si="5"/>
        <v>0.248</v>
      </c>
    </row>
    <row r="324" spans="1:7">
      <c r="A324" s="115">
        <v>323</v>
      </c>
      <c r="B324" s="86">
        <v>4903.59</v>
      </c>
      <c r="C324" s="85">
        <v>0.83850000000000002</v>
      </c>
      <c r="D324" s="85">
        <v>2.4159999999999999</v>
      </c>
      <c r="E324" s="13">
        <f t="shared" si="5"/>
        <v>-0.21099999999999999</v>
      </c>
      <c r="F324" s="13">
        <f t="shared" si="5"/>
        <v>1.623</v>
      </c>
      <c r="G324" s="13">
        <f t="shared" si="5"/>
        <v>-0.33100000000000002</v>
      </c>
    </row>
    <row r="325" spans="1:7">
      <c r="A325" s="116">
        <v>324</v>
      </c>
      <c r="B325" s="86">
        <v>4829.53</v>
      </c>
      <c r="C325" s="85">
        <v>0.83099999999999996</v>
      </c>
      <c r="D325" s="85">
        <v>2.4079999999999999</v>
      </c>
      <c r="E325" s="13">
        <f t="shared" si="5"/>
        <v>-1.522</v>
      </c>
      <c r="F325" s="13">
        <f t="shared" si="5"/>
        <v>-0.89800000000000002</v>
      </c>
      <c r="G325" s="13">
        <f t="shared" si="5"/>
        <v>-0.33200000000000002</v>
      </c>
    </row>
    <row r="326" spans="1:7">
      <c r="A326" s="115">
        <v>325</v>
      </c>
      <c r="B326" s="86">
        <v>4859.96</v>
      </c>
      <c r="C326" s="85">
        <v>0.82550000000000001</v>
      </c>
      <c r="D326" s="85">
        <v>2.4</v>
      </c>
      <c r="E326" s="13">
        <f t="shared" si="5"/>
        <v>0.628</v>
      </c>
      <c r="F326" s="13">
        <f t="shared" si="5"/>
        <v>-0.66400000000000003</v>
      </c>
      <c r="G326" s="13">
        <f t="shared" si="5"/>
        <v>-0.33300000000000002</v>
      </c>
    </row>
    <row r="327" spans="1:7">
      <c r="A327" s="116">
        <v>326</v>
      </c>
      <c r="B327" s="86">
        <v>4818.8500000000004</v>
      </c>
      <c r="C327" s="85">
        <v>0.81899999999999995</v>
      </c>
      <c r="D327" s="85">
        <v>2.4060000000000001</v>
      </c>
      <c r="E327" s="13">
        <f t="shared" si="5"/>
        <v>-0.84899999999999998</v>
      </c>
      <c r="F327" s="13">
        <f t="shared" si="5"/>
        <v>-0.79100000000000004</v>
      </c>
      <c r="G327" s="13">
        <f t="shared" si="5"/>
        <v>0.25</v>
      </c>
    </row>
    <row r="328" spans="1:7">
      <c r="A328" s="115">
        <v>327</v>
      </c>
      <c r="B328" s="86">
        <v>4800.59</v>
      </c>
      <c r="C328" s="85">
        <v>0.82199999999999995</v>
      </c>
      <c r="D328" s="85">
        <v>2.3980000000000001</v>
      </c>
      <c r="E328" s="13">
        <f t="shared" si="5"/>
        <v>-0.38</v>
      </c>
      <c r="F328" s="13">
        <f t="shared" si="5"/>
        <v>0.36599999999999999</v>
      </c>
      <c r="G328" s="13">
        <f t="shared" si="5"/>
        <v>-0.33300000000000002</v>
      </c>
    </row>
    <row r="329" spans="1:7">
      <c r="A329" s="116">
        <v>328</v>
      </c>
      <c r="B329" s="86">
        <v>4860.79</v>
      </c>
      <c r="C329" s="85">
        <v>0.84050000000000002</v>
      </c>
      <c r="D329" s="85">
        <v>2.4079999999999999</v>
      </c>
      <c r="E329" s="13">
        <f t="shared" si="5"/>
        <v>1.246</v>
      </c>
      <c r="F329" s="13">
        <f t="shared" si="5"/>
        <v>2.226</v>
      </c>
      <c r="G329" s="13">
        <f t="shared" si="5"/>
        <v>0.41599999999999998</v>
      </c>
    </row>
    <row r="330" spans="1:7">
      <c r="A330" s="115">
        <v>329</v>
      </c>
      <c r="B330" s="86">
        <v>4836.18</v>
      </c>
      <c r="C330" s="85">
        <v>0.84499999999999997</v>
      </c>
      <c r="D330" s="85">
        <v>2.3639999999999999</v>
      </c>
      <c r="E330" s="13">
        <f t="shared" si="5"/>
        <v>-0.50800000000000001</v>
      </c>
      <c r="F330" s="13">
        <f t="shared" si="5"/>
        <v>0.53400000000000003</v>
      </c>
      <c r="G330" s="13">
        <f t="shared" si="5"/>
        <v>-1.8440000000000001</v>
      </c>
    </row>
    <row r="331" spans="1:7">
      <c r="A331" s="116">
        <v>330</v>
      </c>
      <c r="B331" s="86">
        <v>4870.1400000000003</v>
      </c>
      <c r="C331" s="85">
        <v>0.84299999999999997</v>
      </c>
      <c r="D331" s="85">
        <v>2.4140000000000001</v>
      </c>
      <c r="E331" s="13">
        <f t="shared" si="5"/>
        <v>0.7</v>
      </c>
      <c r="F331" s="13">
        <f t="shared" si="5"/>
        <v>-0.23699999999999999</v>
      </c>
      <c r="G331" s="13">
        <f t="shared" si="5"/>
        <v>2.093</v>
      </c>
    </row>
    <row r="332" spans="1:7">
      <c r="A332" s="115">
        <v>331</v>
      </c>
      <c r="B332" s="86">
        <v>4905.49</v>
      </c>
      <c r="C332" s="85">
        <v>0.84099999999999997</v>
      </c>
      <c r="D332" s="85">
        <v>2.4039999999999999</v>
      </c>
      <c r="E332" s="13">
        <f t="shared" si="5"/>
        <v>0.72299999999999998</v>
      </c>
      <c r="F332" s="13">
        <f t="shared" si="5"/>
        <v>-0.23799999999999999</v>
      </c>
      <c r="G332" s="13">
        <f t="shared" si="5"/>
        <v>-0.41499999999999998</v>
      </c>
    </row>
    <row r="333" spans="1:7">
      <c r="A333" s="116">
        <v>332</v>
      </c>
      <c r="B333" s="86">
        <v>4914.1400000000003</v>
      </c>
      <c r="C333" s="85">
        <v>0.83699999999999997</v>
      </c>
      <c r="D333" s="85">
        <v>2.4079999999999999</v>
      </c>
      <c r="E333" s="13">
        <f t="shared" si="5"/>
        <v>0.17599999999999999</v>
      </c>
      <c r="F333" s="13">
        <f t="shared" si="5"/>
        <v>-0.47699999999999998</v>
      </c>
      <c r="G333" s="13">
        <f t="shared" si="5"/>
        <v>0.16600000000000001</v>
      </c>
    </row>
    <row r="334" spans="1:7">
      <c r="A334" s="115">
        <v>333</v>
      </c>
      <c r="B334" s="86">
        <v>4989.0200000000004</v>
      </c>
      <c r="C334" s="85">
        <v>0.83699999999999997</v>
      </c>
      <c r="D334" s="85">
        <v>2.3959999999999999</v>
      </c>
      <c r="E334" s="13">
        <f t="shared" si="5"/>
        <v>1.512</v>
      </c>
      <c r="F334" s="13">
        <f t="shared" si="5"/>
        <v>0</v>
      </c>
      <c r="G334" s="13">
        <f t="shared" si="5"/>
        <v>-0.5</v>
      </c>
    </row>
    <row r="335" spans="1:7">
      <c r="A335" s="116">
        <v>334</v>
      </c>
      <c r="B335" s="86">
        <v>4938.51</v>
      </c>
      <c r="C335" s="85">
        <v>0.82250000000000001</v>
      </c>
      <c r="D335" s="85">
        <v>2.4079999999999999</v>
      </c>
      <c r="E335" s="13">
        <f t="shared" si="5"/>
        <v>-1.018</v>
      </c>
      <c r="F335" s="13">
        <f t="shared" si="5"/>
        <v>-1.748</v>
      </c>
      <c r="G335" s="13">
        <f t="shared" si="5"/>
        <v>0.5</v>
      </c>
    </row>
    <row r="336" spans="1:7">
      <c r="A336" s="115">
        <v>335</v>
      </c>
      <c r="B336" s="86">
        <v>4921.1499999999996</v>
      </c>
      <c r="C336" s="85">
        <v>0.82950000000000002</v>
      </c>
      <c r="D336" s="85">
        <v>2.4239999999999999</v>
      </c>
      <c r="E336" s="13">
        <f t="shared" si="5"/>
        <v>-0.35199999999999998</v>
      </c>
      <c r="F336" s="13">
        <f t="shared" si="5"/>
        <v>0.84699999999999998</v>
      </c>
      <c r="G336" s="13">
        <f t="shared" si="5"/>
        <v>0.66200000000000003</v>
      </c>
    </row>
    <row r="337" spans="1:7">
      <c r="A337" s="116">
        <v>336</v>
      </c>
      <c r="B337" s="86">
        <v>4817.6899999999996</v>
      </c>
      <c r="C337" s="85">
        <v>0.8125</v>
      </c>
      <c r="D337" s="85">
        <v>2.4060000000000001</v>
      </c>
      <c r="E337" s="13">
        <f t="shared" si="5"/>
        <v>-2.125</v>
      </c>
      <c r="F337" s="13">
        <f t="shared" si="5"/>
        <v>-2.0710000000000002</v>
      </c>
      <c r="G337" s="13">
        <f t="shared" si="5"/>
        <v>-0.745</v>
      </c>
    </row>
    <row r="338" spans="1:7">
      <c r="A338" s="115">
        <v>337</v>
      </c>
      <c r="B338" s="86">
        <v>4836.7299999999996</v>
      </c>
      <c r="C338" s="85">
        <v>0.83</v>
      </c>
      <c r="D338" s="85">
        <v>2.4039999999999999</v>
      </c>
      <c r="E338" s="13">
        <f t="shared" si="5"/>
        <v>0.39400000000000002</v>
      </c>
      <c r="F338" s="13">
        <f t="shared" si="5"/>
        <v>2.1309999999999998</v>
      </c>
      <c r="G338" s="13">
        <f t="shared" si="5"/>
        <v>-8.3000000000000004E-2</v>
      </c>
    </row>
    <row r="339" spans="1:7">
      <c r="A339" s="116">
        <v>338</v>
      </c>
      <c r="B339" s="86">
        <v>4791.29</v>
      </c>
      <c r="C339" s="85">
        <v>0.81850000000000001</v>
      </c>
      <c r="D339" s="85">
        <v>2.3919999999999999</v>
      </c>
      <c r="E339" s="13">
        <f t="shared" ref="E339:G402" si="6">ROUND(100*(LN(B339)-LN(B338)),3)</f>
        <v>-0.94399999999999995</v>
      </c>
      <c r="F339" s="13">
        <f t="shared" si="6"/>
        <v>-1.395</v>
      </c>
      <c r="G339" s="13">
        <f t="shared" si="6"/>
        <v>-0.5</v>
      </c>
    </row>
    <row r="340" spans="1:7">
      <c r="A340" s="115">
        <v>339</v>
      </c>
      <c r="B340" s="86">
        <v>4778.0600000000004</v>
      </c>
      <c r="C340" s="85">
        <v>0.8</v>
      </c>
      <c r="D340" s="85">
        <v>2.3980000000000001</v>
      </c>
      <c r="E340" s="13">
        <f t="shared" si="6"/>
        <v>-0.27700000000000002</v>
      </c>
      <c r="F340" s="13">
        <f t="shared" si="6"/>
        <v>-2.286</v>
      </c>
      <c r="G340" s="13">
        <f t="shared" si="6"/>
        <v>0.251</v>
      </c>
    </row>
    <row r="341" spans="1:7">
      <c r="A341" s="116">
        <v>340</v>
      </c>
      <c r="B341" s="86">
        <v>4842.58</v>
      </c>
      <c r="C341" s="85">
        <v>0.82</v>
      </c>
      <c r="D341" s="85">
        <v>2.4300000000000002</v>
      </c>
      <c r="E341" s="13">
        <f t="shared" si="6"/>
        <v>1.341</v>
      </c>
      <c r="F341" s="13">
        <f t="shared" si="6"/>
        <v>2.4689999999999999</v>
      </c>
      <c r="G341" s="13">
        <f t="shared" si="6"/>
        <v>1.3260000000000001</v>
      </c>
    </row>
    <row r="342" spans="1:7">
      <c r="A342" s="115">
        <v>341</v>
      </c>
      <c r="B342" s="86">
        <v>4823.0600000000004</v>
      </c>
      <c r="C342" s="85">
        <v>0.83250000000000002</v>
      </c>
      <c r="D342" s="85">
        <v>2.4580000000000002</v>
      </c>
      <c r="E342" s="13">
        <f t="shared" si="6"/>
        <v>-0.40400000000000003</v>
      </c>
      <c r="F342" s="13">
        <f t="shared" si="6"/>
        <v>1.5129999999999999</v>
      </c>
      <c r="G342" s="13">
        <f t="shared" si="6"/>
        <v>1.1459999999999999</v>
      </c>
    </row>
    <row r="343" spans="1:7">
      <c r="A343" s="116">
        <v>342</v>
      </c>
      <c r="B343" s="86">
        <v>4803.42</v>
      </c>
      <c r="C343" s="85">
        <v>0.81599999999999995</v>
      </c>
      <c r="D343" s="85">
        <v>2.46</v>
      </c>
      <c r="E343" s="13">
        <f t="shared" si="6"/>
        <v>-0.40799999999999997</v>
      </c>
      <c r="F343" s="13">
        <f t="shared" si="6"/>
        <v>-2.0019999999999998</v>
      </c>
      <c r="G343" s="13">
        <f t="shared" si="6"/>
        <v>8.1000000000000003E-2</v>
      </c>
    </row>
    <row r="344" spans="1:7">
      <c r="A344" s="115">
        <v>343</v>
      </c>
      <c r="B344" s="86">
        <v>4730.62</v>
      </c>
      <c r="C344" s="85">
        <v>0.79549999999999998</v>
      </c>
      <c r="D344" s="85">
        <v>2.444</v>
      </c>
      <c r="E344" s="13">
        <f t="shared" si="6"/>
        <v>-1.5269999999999999</v>
      </c>
      <c r="F344" s="13">
        <f t="shared" si="6"/>
        <v>-2.544</v>
      </c>
      <c r="G344" s="13">
        <f t="shared" si="6"/>
        <v>-0.65300000000000002</v>
      </c>
    </row>
    <row r="345" spans="1:7">
      <c r="A345" s="116">
        <v>344</v>
      </c>
      <c r="B345" s="86">
        <v>4702.63</v>
      </c>
      <c r="C345" s="85">
        <v>0.8095</v>
      </c>
      <c r="D345" s="85">
        <v>2.4180000000000001</v>
      </c>
      <c r="E345" s="13">
        <f t="shared" si="6"/>
        <v>-0.59299999999999997</v>
      </c>
      <c r="F345" s="13">
        <f t="shared" si="6"/>
        <v>1.7450000000000001</v>
      </c>
      <c r="G345" s="13">
        <f t="shared" si="6"/>
        <v>-1.07</v>
      </c>
    </row>
    <row r="346" spans="1:7">
      <c r="A346" s="115">
        <v>345</v>
      </c>
      <c r="B346" s="86">
        <v>4744.1499999999996</v>
      </c>
      <c r="C346" s="85">
        <v>0.81699999999999995</v>
      </c>
      <c r="D346" s="85">
        <v>2.4460000000000002</v>
      </c>
      <c r="E346" s="13">
        <f t="shared" si="6"/>
        <v>0.879</v>
      </c>
      <c r="F346" s="13">
        <f t="shared" si="6"/>
        <v>0.92200000000000004</v>
      </c>
      <c r="G346" s="13">
        <f t="shared" si="6"/>
        <v>1.151</v>
      </c>
    </row>
    <row r="347" spans="1:7">
      <c r="A347" s="116">
        <v>346</v>
      </c>
      <c r="B347" s="86">
        <v>4674.8100000000004</v>
      </c>
      <c r="C347" s="85">
        <v>0.8075</v>
      </c>
      <c r="D347" s="85">
        <v>2.4340000000000002</v>
      </c>
      <c r="E347" s="13">
        <f t="shared" si="6"/>
        <v>-1.472</v>
      </c>
      <c r="F347" s="13">
        <f t="shared" si="6"/>
        <v>-1.17</v>
      </c>
      <c r="G347" s="13">
        <f t="shared" si="6"/>
        <v>-0.49199999999999999</v>
      </c>
    </row>
    <row r="348" spans="1:7">
      <c r="A348" s="115">
        <v>347</v>
      </c>
      <c r="B348" s="86">
        <v>4649.97</v>
      </c>
      <c r="C348" s="85">
        <v>0.79900000000000004</v>
      </c>
      <c r="D348" s="85">
        <v>2.44</v>
      </c>
      <c r="E348" s="13">
        <f t="shared" si="6"/>
        <v>-0.53300000000000003</v>
      </c>
      <c r="F348" s="13">
        <f t="shared" si="6"/>
        <v>-1.0580000000000001</v>
      </c>
      <c r="G348" s="13">
        <f t="shared" si="6"/>
        <v>0.246</v>
      </c>
    </row>
    <row r="349" spans="1:7">
      <c r="A349" s="116">
        <v>348</v>
      </c>
      <c r="B349" s="86">
        <v>4640.1400000000003</v>
      </c>
      <c r="C349" s="85">
        <v>0.79100000000000004</v>
      </c>
      <c r="D349" s="85">
        <v>2.4039999999999999</v>
      </c>
      <c r="E349" s="13">
        <f t="shared" si="6"/>
        <v>-0.21199999999999999</v>
      </c>
      <c r="F349" s="13">
        <f t="shared" si="6"/>
        <v>-1.006</v>
      </c>
      <c r="G349" s="13">
        <f t="shared" si="6"/>
        <v>-1.486</v>
      </c>
    </row>
    <row r="350" spans="1:7">
      <c r="A350" s="115">
        <v>349</v>
      </c>
      <c r="B350" s="86">
        <v>4587.45</v>
      </c>
      <c r="C350" s="85">
        <v>0.78400000000000003</v>
      </c>
      <c r="D350" s="85">
        <v>2.4</v>
      </c>
      <c r="E350" s="13">
        <f t="shared" si="6"/>
        <v>-1.1419999999999999</v>
      </c>
      <c r="F350" s="13">
        <f t="shared" si="6"/>
        <v>-0.88900000000000001</v>
      </c>
      <c r="G350" s="13">
        <f t="shared" si="6"/>
        <v>-0.16700000000000001</v>
      </c>
    </row>
    <row r="351" spans="1:7">
      <c r="A351" s="116">
        <v>350</v>
      </c>
      <c r="B351" s="86">
        <v>4647.16</v>
      </c>
      <c r="C351" s="85">
        <v>0.79549999999999998</v>
      </c>
      <c r="D351" s="85">
        <v>2.41</v>
      </c>
      <c r="E351" s="13">
        <f t="shared" si="6"/>
        <v>1.2929999999999999</v>
      </c>
      <c r="F351" s="13">
        <f t="shared" si="6"/>
        <v>1.456</v>
      </c>
      <c r="G351" s="13">
        <f t="shared" si="6"/>
        <v>0.41599999999999998</v>
      </c>
    </row>
    <row r="352" spans="1:7">
      <c r="A352" s="115">
        <v>351</v>
      </c>
      <c r="B352" s="86">
        <v>4731.47</v>
      </c>
      <c r="C352" s="85">
        <v>0.81</v>
      </c>
      <c r="D352" s="85">
        <v>2.4340000000000002</v>
      </c>
      <c r="E352" s="13">
        <f t="shared" si="6"/>
        <v>1.798</v>
      </c>
      <c r="F352" s="13">
        <f t="shared" si="6"/>
        <v>1.806</v>
      </c>
      <c r="G352" s="13">
        <f t="shared" si="6"/>
        <v>0.99099999999999999</v>
      </c>
    </row>
    <row r="353" spans="1:7">
      <c r="A353" s="116">
        <v>352</v>
      </c>
      <c r="B353" s="86">
        <v>4740.8500000000004</v>
      </c>
      <c r="C353" s="85">
        <v>0.8125</v>
      </c>
      <c r="D353" s="85">
        <v>2.448</v>
      </c>
      <c r="E353" s="13">
        <f t="shared" si="6"/>
        <v>0.19800000000000001</v>
      </c>
      <c r="F353" s="13">
        <f t="shared" si="6"/>
        <v>0.308</v>
      </c>
      <c r="G353" s="13">
        <f t="shared" si="6"/>
        <v>0.57399999999999995</v>
      </c>
    </row>
    <row r="354" spans="1:7">
      <c r="A354" s="115">
        <v>353</v>
      </c>
      <c r="B354" s="86">
        <v>4746.0600000000004</v>
      </c>
      <c r="C354" s="85">
        <v>0.8125</v>
      </c>
      <c r="D354" s="85">
        <v>2.4900000000000002</v>
      </c>
      <c r="E354" s="13">
        <f t="shared" si="6"/>
        <v>0.11</v>
      </c>
      <c r="F354" s="13">
        <f t="shared" si="6"/>
        <v>0</v>
      </c>
      <c r="G354" s="13">
        <f t="shared" si="6"/>
        <v>1.7010000000000001</v>
      </c>
    </row>
    <row r="355" spans="1:7">
      <c r="A355" s="116">
        <v>354</v>
      </c>
      <c r="B355" s="86">
        <v>4880.01</v>
      </c>
      <c r="C355" s="85">
        <v>0.82699999999999996</v>
      </c>
      <c r="D355" s="85">
        <v>2.512</v>
      </c>
      <c r="E355" s="13">
        <f t="shared" si="6"/>
        <v>2.7829999999999999</v>
      </c>
      <c r="F355" s="13">
        <f t="shared" si="6"/>
        <v>1.7689999999999999</v>
      </c>
      <c r="G355" s="13">
        <f t="shared" si="6"/>
        <v>0.88</v>
      </c>
    </row>
    <row r="356" spans="1:7">
      <c r="A356" s="115">
        <v>355</v>
      </c>
      <c r="B356" s="86">
        <v>4923.87</v>
      </c>
      <c r="C356" s="85">
        <v>0.83250000000000002</v>
      </c>
      <c r="D356" s="85">
        <v>2.5419999999999998</v>
      </c>
      <c r="E356" s="13">
        <f t="shared" si="6"/>
        <v>0.89500000000000002</v>
      </c>
      <c r="F356" s="13">
        <f t="shared" si="6"/>
        <v>0.66300000000000003</v>
      </c>
      <c r="G356" s="13">
        <f t="shared" si="6"/>
        <v>1.1870000000000001</v>
      </c>
    </row>
    <row r="357" spans="1:7">
      <c r="A357" s="116">
        <v>356</v>
      </c>
      <c r="B357" s="86">
        <v>4909.74</v>
      </c>
      <c r="C357" s="85">
        <v>0.82299999999999995</v>
      </c>
      <c r="D357" s="85">
        <v>2.5419999999999998</v>
      </c>
      <c r="E357" s="13">
        <f t="shared" si="6"/>
        <v>-0.28699999999999998</v>
      </c>
      <c r="F357" s="13">
        <f t="shared" si="6"/>
        <v>-1.1479999999999999</v>
      </c>
      <c r="G357" s="13">
        <f t="shared" si="6"/>
        <v>0</v>
      </c>
    </row>
    <row r="358" spans="1:7">
      <c r="A358" s="115">
        <v>357</v>
      </c>
      <c r="B358" s="86">
        <v>4923.97</v>
      </c>
      <c r="C358" s="85">
        <v>0.82699999999999996</v>
      </c>
      <c r="D358" s="85">
        <v>2.5499999999999998</v>
      </c>
      <c r="E358" s="13">
        <f t="shared" si="6"/>
        <v>0.28899999999999998</v>
      </c>
      <c r="F358" s="13">
        <f t="shared" si="6"/>
        <v>0.48499999999999999</v>
      </c>
      <c r="G358" s="13">
        <f t="shared" si="6"/>
        <v>0.314</v>
      </c>
    </row>
    <row r="359" spans="1:7">
      <c r="A359" s="116">
        <v>358</v>
      </c>
      <c r="B359" s="86">
        <v>4923.75</v>
      </c>
      <c r="C359" s="85">
        <v>0.84550000000000003</v>
      </c>
      <c r="D359" s="85">
        <v>2.54</v>
      </c>
      <c r="E359" s="13">
        <f t="shared" si="6"/>
        <v>-4.0000000000000001E-3</v>
      </c>
      <c r="F359" s="13">
        <f t="shared" si="6"/>
        <v>2.2120000000000002</v>
      </c>
      <c r="G359" s="13">
        <f t="shared" si="6"/>
        <v>-0.39300000000000002</v>
      </c>
    </row>
    <row r="360" spans="1:7">
      <c r="A360" s="115">
        <v>359</v>
      </c>
      <c r="B360" s="86">
        <v>4958.6099999999997</v>
      </c>
      <c r="C360" s="85">
        <v>0.85850000000000004</v>
      </c>
      <c r="D360" s="85">
        <v>2.544</v>
      </c>
      <c r="E360" s="13">
        <f t="shared" si="6"/>
        <v>0.70599999999999996</v>
      </c>
      <c r="F360" s="13">
        <f t="shared" si="6"/>
        <v>1.526</v>
      </c>
      <c r="G360" s="13">
        <f t="shared" si="6"/>
        <v>0.157</v>
      </c>
    </row>
    <row r="361" spans="1:7">
      <c r="A361" s="116">
        <v>360</v>
      </c>
      <c r="B361" s="86">
        <v>4950.51</v>
      </c>
      <c r="C361" s="85">
        <v>0.86299999999999999</v>
      </c>
      <c r="D361" s="85">
        <v>2.5339999999999998</v>
      </c>
      <c r="E361" s="13">
        <f t="shared" si="6"/>
        <v>-0.16300000000000001</v>
      </c>
      <c r="F361" s="13">
        <f t="shared" si="6"/>
        <v>0.52300000000000002</v>
      </c>
      <c r="G361" s="13">
        <f t="shared" si="6"/>
        <v>-0.39400000000000002</v>
      </c>
    </row>
    <row r="362" spans="1:7">
      <c r="A362" s="115">
        <v>361</v>
      </c>
      <c r="B362" s="86">
        <v>5002.63</v>
      </c>
      <c r="C362" s="85">
        <v>0.88249999999999995</v>
      </c>
      <c r="D362" s="85">
        <v>2.536</v>
      </c>
      <c r="E362" s="13">
        <f t="shared" si="6"/>
        <v>1.0469999999999999</v>
      </c>
      <c r="F362" s="13">
        <f t="shared" si="6"/>
        <v>2.234</v>
      </c>
      <c r="G362" s="13">
        <f t="shared" si="6"/>
        <v>7.9000000000000001E-2</v>
      </c>
    </row>
    <row r="363" spans="1:7">
      <c r="A363" s="116">
        <v>362</v>
      </c>
      <c r="B363" s="86">
        <v>4998.62</v>
      </c>
      <c r="C363" s="85">
        <v>0.87649999999999995</v>
      </c>
      <c r="D363" s="85">
        <v>2.544</v>
      </c>
      <c r="E363" s="13">
        <f t="shared" si="6"/>
        <v>-0.08</v>
      </c>
      <c r="F363" s="13">
        <f t="shared" si="6"/>
        <v>-0.68200000000000005</v>
      </c>
      <c r="G363" s="13">
        <f t="shared" si="6"/>
        <v>0.315</v>
      </c>
    </row>
    <row r="364" spans="1:7">
      <c r="A364" s="115">
        <v>363</v>
      </c>
      <c r="B364" s="86">
        <v>5029.68</v>
      </c>
      <c r="C364" s="85">
        <v>0.88549999999999995</v>
      </c>
      <c r="D364" s="85">
        <v>2.54</v>
      </c>
      <c r="E364" s="13">
        <f t="shared" si="6"/>
        <v>0.61899999999999999</v>
      </c>
      <c r="F364" s="13">
        <f t="shared" si="6"/>
        <v>1.022</v>
      </c>
      <c r="G364" s="13">
        <f t="shared" si="6"/>
        <v>-0.157</v>
      </c>
    </row>
    <row r="365" spans="1:7">
      <c r="A365" s="116">
        <v>364</v>
      </c>
      <c r="B365" s="86">
        <v>5068.0200000000004</v>
      </c>
      <c r="C365" s="85">
        <v>0.89049999999999996</v>
      </c>
      <c r="D365" s="85">
        <v>2.5459999999999998</v>
      </c>
      <c r="E365" s="13">
        <f t="shared" si="6"/>
        <v>0.75900000000000001</v>
      </c>
      <c r="F365" s="13">
        <f t="shared" si="6"/>
        <v>0.56299999999999994</v>
      </c>
      <c r="G365" s="13">
        <f t="shared" si="6"/>
        <v>0.23599999999999999</v>
      </c>
    </row>
    <row r="366" spans="1:7">
      <c r="A366" s="115">
        <v>365</v>
      </c>
      <c r="B366" s="86">
        <v>5087.3599999999997</v>
      </c>
      <c r="C366" s="85">
        <v>0.90849999999999997</v>
      </c>
      <c r="D366" s="85">
        <v>2.5419999999999998</v>
      </c>
      <c r="E366" s="13">
        <f t="shared" si="6"/>
        <v>0.38100000000000001</v>
      </c>
      <c r="F366" s="13">
        <f t="shared" si="6"/>
        <v>2.0009999999999999</v>
      </c>
      <c r="G366" s="13">
        <f t="shared" si="6"/>
        <v>-0.157</v>
      </c>
    </row>
    <row r="367" spans="1:7">
      <c r="A367" s="116">
        <v>366</v>
      </c>
      <c r="B367" s="86">
        <v>5068.75</v>
      </c>
      <c r="C367" s="85">
        <v>0.91749999999999998</v>
      </c>
      <c r="D367" s="85">
        <v>2.5499999999999998</v>
      </c>
      <c r="E367" s="13">
        <f t="shared" si="6"/>
        <v>-0.36599999999999999</v>
      </c>
      <c r="F367" s="13">
        <f t="shared" si="6"/>
        <v>0.98599999999999999</v>
      </c>
      <c r="G367" s="13">
        <f t="shared" si="6"/>
        <v>0.314</v>
      </c>
    </row>
    <row r="368" spans="1:7">
      <c r="A368" s="115">
        <v>367</v>
      </c>
      <c r="B368" s="86">
        <v>5086.01</v>
      </c>
      <c r="C368" s="85">
        <v>0.92700000000000005</v>
      </c>
      <c r="D368" s="85">
        <v>2.5459999999999998</v>
      </c>
      <c r="E368" s="13">
        <f t="shared" si="6"/>
        <v>0.34</v>
      </c>
      <c r="F368" s="13">
        <f t="shared" si="6"/>
        <v>1.03</v>
      </c>
      <c r="G368" s="13">
        <f t="shared" si="6"/>
        <v>-0.157</v>
      </c>
    </row>
    <row r="369" spans="1:7">
      <c r="A369" s="116">
        <v>368</v>
      </c>
      <c r="B369" s="86">
        <v>5101.7299999999996</v>
      </c>
      <c r="C369" s="85">
        <v>0.94850000000000001</v>
      </c>
      <c r="D369" s="85">
        <v>2.5539999999999998</v>
      </c>
      <c r="E369" s="13">
        <f t="shared" si="6"/>
        <v>0.309</v>
      </c>
      <c r="F369" s="13">
        <f t="shared" si="6"/>
        <v>2.2930000000000001</v>
      </c>
      <c r="G369" s="13">
        <f t="shared" si="6"/>
        <v>0.314</v>
      </c>
    </row>
    <row r="370" spans="1:7">
      <c r="A370" s="115">
        <v>369</v>
      </c>
      <c r="B370" s="86">
        <v>5152.04</v>
      </c>
      <c r="C370" s="85">
        <v>0.95099999999999996</v>
      </c>
      <c r="D370" s="85">
        <v>2.57</v>
      </c>
      <c r="E370" s="13">
        <f t="shared" si="6"/>
        <v>0.98099999999999998</v>
      </c>
      <c r="F370" s="13">
        <f t="shared" si="6"/>
        <v>0.26300000000000001</v>
      </c>
      <c r="G370" s="13">
        <f t="shared" si="6"/>
        <v>0.625</v>
      </c>
    </row>
    <row r="371" spans="1:7">
      <c r="A371" s="116">
        <v>370</v>
      </c>
      <c r="B371" s="86">
        <v>5089.92</v>
      </c>
      <c r="C371" s="85">
        <v>0.92949999999999999</v>
      </c>
      <c r="D371" s="85">
        <v>2.5760000000000001</v>
      </c>
      <c r="E371" s="13">
        <f t="shared" si="6"/>
        <v>-1.2130000000000001</v>
      </c>
      <c r="F371" s="13">
        <f t="shared" si="6"/>
        <v>-2.2869999999999999</v>
      </c>
      <c r="G371" s="13">
        <f t="shared" si="6"/>
        <v>0.23300000000000001</v>
      </c>
    </row>
    <row r="372" spans="1:7">
      <c r="A372" s="115">
        <v>371</v>
      </c>
      <c r="B372" s="86">
        <v>5110.4399999999996</v>
      </c>
      <c r="C372" s="85">
        <v>0.91249999999999998</v>
      </c>
      <c r="D372" s="85">
        <v>2.62</v>
      </c>
      <c r="E372" s="13">
        <f t="shared" si="6"/>
        <v>0.40200000000000002</v>
      </c>
      <c r="F372" s="13">
        <f t="shared" si="6"/>
        <v>-1.8460000000000001</v>
      </c>
      <c r="G372" s="13">
        <f t="shared" si="6"/>
        <v>1.694</v>
      </c>
    </row>
    <row r="373" spans="1:7">
      <c r="A373" s="116">
        <v>372</v>
      </c>
      <c r="B373" s="86">
        <v>5118.5600000000004</v>
      </c>
      <c r="C373" s="85">
        <v>0.90749999999999997</v>
      </c>
      <c r="D373" s="85">
        <v>2.6160000000000001</v>
      </c>
      <c r="E373" s="13">
        <f t="shared" si="6"/>
        <v>0.159</v>
      </c>
      <c r="F373" s="13">
        <f t="shared" si="6"/>
        <v>-0.54900000000000004</v>
      </c>
      <c r="G373" s="13">
        <f t="shared" si="6"/>
        <v>-0.153</v>
      </c>
    </row>
    <row r="374" spans="1:7">
      <c r="A374" s="115">
        <v>373</v>
      </c>
      <c r="B374" s="86">
        <v>5129.0200000000004</v>
      </c>
      <c r="C374" s="85">
        <v>0.91149999999999998</v>
      </c>
      <c r="D374" s="85">
        <v>2.6219999999999999</v>
      </c>
      <c r="E374" s="13">
        <f t="shared" si="6"/>
        <v>0.20399999999999999</v>
      </c>
      <c r="F374" s="13">
        <f t="shared" si="6"/>
        <v>0.44</v>
      </c>
      <c r="G374" s="13">
        <f t="shared" si="6"/>
        <v>0.22900000000000001</v>
      </c>
    </row>
    <row r="375" spans="1:7">
      <c r="A375" s="116">
        <v>374</v>
      </c>
      <c r="B375" s="86">
        <v>5115.0200000000004</v>
      </c>
      <c r="C375" s="85">
        <v>0.92549999999999999</v>
      </c>
      <c r="D375" s="85">
        <v>2.6</v>
      </c>
      <c r="E375" s="13">
        <f t="shared" si="6"/>
        <v>-0.27300000000000002</v>
      </c>
      <c r="F375" s="13">
        <f t="shared" si="6"/>
        <v>1.524</v>
      </c>
      <c r="G375" s="13">
        <f t="shared" si="6"/>
        <v>-0.84299999999999997</v>
      </c>
    </row>
    <row r="376" spans="1:7">
      <c r="A376" s="115">
        <v>375</v>
      </c>
      <c r="B376" s="86">
        <v>5093.8500000000004</v>
      </c>
      <c r="C376" s="85">
        <v>0.91</v>
      </c>
      <c r="D376" s="85">
        <v>2.5939999999999999</v>
      </c>
      <c r="E376" s="13">
        <f t="shared" si="6"/>
        <v>-0.41499999999999998</v>
      </c>
      <c r="F376" s="13">
        <f t="shared" si="6"/>
        <v>-1.6890000000000001</v>
      </c>
      <c r="G376" s="13">
        <f t="shared" si="6"/>
        <v>-0.23100000000000001</v>
      </c>
    </row>
    <row r="377" spans="1:7">
      <c r="A377" s="116">
        <v>376</v>
      </c>
      <c r="B377" s="86">
        <v>5169.42</v>
      </c>
      <c r="C377" s="85">
        <v>0.91049999999999998</v>
      </c>
      <c r="D377" s="85">
        <v>2.6019999999999999</v>
      </c>
      <c r="E377" s="13">
        <f t="shared" si="6"/>
        <v>1.4730000000000001</v>
      </c>
      <c r="F377" s="13">
        <f t="shared" si="6"/>
        <v>5.5E-2</v>
      </c>
      <c r="G377" s="13">
        <f t="shared" si="6"/>
        <v>0.308</v>
      </c>
    </row>
    <row r="378" spans="1:7">
      <c r="A378" s="115">
        <v>377</v>
      </c>
      <c r="B378" s="86">
        <v>5215.24</v>
      </c>
      <c r="C378" s="85">
        <v>0.92149999999999999</v>
      </c>
      <c r="D378" s="85">
        <v>2.6339999999999999</v>
      </c>
      <c r="E378" s="13">
        <f t="shared" si="6"/>
        <v>0.88200000000000001</v>
      </c>
      <c r="F378" s="13">
        <f t="shared" si="6"/>
        <v>1.2010000000000001</v>
      </c>
      <c r="G378" s="13">
        <f t="shared" si="6"/>
        <v>1.222</v>
      </c>
    </row>
    <row r="379" spans="1:7">
      <c r="A379" s="116">
        <v>378</v>
      </c>
      <c r="B379" s="86">
        <v>5136.2</v>
      </c>
      <c r="C379" s="85">
        <v>0.90400000000000003</v>
      </c>
      <c r="D379" s="85">
        <v>2.63</v>
      </c>
      <c r="E379" s="13">
        <f t="shared" si="6"/>
        <v>-1.5269999999999999</v>
      </c>
      <c r="F379" s="13">
        <f t="shared" si="6"/>
        <v>-1.917</v>
      </c>
      <c r="G379" s="13">
        <f t="shared" si="6"/>
        <v>-0.152</v>
      </c>
    </row>
    <row r="380" spans="1:7">
      <c r="A380" s="115">
        <v>379</v>
      </c>
      <c r="B380" s="86">
        <v>5091.0600000000004</v>
      </c>
      <c r="C380" s="85">
        <v>0.90400000000000003</v>
      </c>
      <c r="D380" s="85">
        <v>2.62</v>
      </c>
      <c r="E380" s="13">
        <f t="shared" si="6"/>
        <v>-0.88300000000000001</v>
      </c>
      <c r="F380" s="13">
        <f t="shared" si="6"/>
        <v>0</v>
      </c>
      <c r="G380" s="13">
        <f t="shared" si="6"/>
        <v>-0.38100000000000001</v>
      </c>
    </row>
    <row r="381" spans="1:7">
      <c r="A381" s="116">
        <v>380</v>
      </c>
      <c r="B381" s="86">
        <v>5093.82</v>
      </c>
      <c r="C381" s="85">
        <v>0.90949999999999998</v>
      </c>
      <c r="D381" s="85">
        <v>2.62</v>
      </c>
      <c r="E381" s="13">
        <f t="shared" si="6"/>
        <v>5.3999999999999999E-2</v>
      </c>
      <c r="F381" s="13">
        <f t="shared" si="6"/>
        <v>0.60699999999999998</v>
      </c>
      <c r="G381" s="13">
        <f t="shared" si="6"/>
        <v>0</v>
      </c>
    </row>
    <row r="382" spans="1:7">
      <c r="A382" s="115">
        <v>381</v>
      </c>
      <c r="B382" s="86">
        <v>5131.51</v>
      </c>
      <c r="C382" s="85">
        <v>0.91049999999999998</v>
      </c>
      <c r="D382" s="85">
        <v>2.62</v>
      </c>
      <c r="E382" s="13">
        <f t="shared" si="6"/>
        <v>0.73699999999999999</v>
      </c>
      <c r="F382" s="13">
        <f t="shared" si="6"/>
        <v>0.11</v>
      </c>
      <c r="G382" s="13">
        <f t="shared" si="6"/>
        <v>0</v>
      </c>
    </row>
    <row r="383" spans="1:7">
      <c r="A383" s="116">
        <v>382</v>
      </c>
      <c r="B383" s="86">
        <v>5070.67</v>
      </c>
      <c r="C383" s="85">
        <v>0.90649999999999997</v>
      </c>
      <c r="D383" s="85">
        <v>2.6040000000000001</v>
      </c>
      <c r="E383" s="13">
        <f t="shared" si="6"/>
        <v>-1.1930000000000001</v>
      </c>
      <c r="F383" s="13">
        <f t="shared" si="6"/>
        <v>-0.44</v>
      </c>
      <c r="G383" s="13">
        <f t="shared" si="6"/>
        <v>-0.61299999999999999</v>
      </c>
    </row>
    <row r="384" spans="1:7">
      <c r="A384" s="115">
        <v>383</v>
      </c>
      <c r="B384" s="86">
        <v>5087.46</v>
      </c>
      <c r="C384" s="85">
        <v>0.90100000000000002</v>
      </c>
      <c r="D384" s="85">
        <v>2.6019999999999999</v>
      </c>
      <c r="E384" s="13">
        <f t="shared" si="6"/>
        <v>0.33100000000000002</v>
      </c>
      <c r="F384" s="13">
        <f t="shared" si="6"/>
        <v>-0.60899999999999999</v>
      </c>
      <c r="G384" s="13">
        <f t="shared" si="6"/>
        <v>-7.6999999999999999E-2</v>
      </c>
    </row>
    <row r="385" spans="1:7">
      <c r="A385" s="116">
        <v>384</v>
      </c>
      <c r="B385" s="86">
        <v>5141.96</v>
      </c>
      <c r="C385" s="85">
        <v>0.90549999999999997</v>
      </c>
      <c r="D385" s="85">
        <v>2.5979999999999999</v>
      </c>
      <c r="E385" s="13">
        <f t="shared" si="6"/>
        <v>1.0660000000000001</v>
      </c>
      <c r="F385" s="13">
        <f t="shared" si="6"/>
        <v>0.498</v>
      </c>
      <c r="G385" s="13">
        <f t="shared" si="6"/>
        <v>-0.154</v>
      </c>
    </row>
    <row r="386" spans="1:7">
      <c r="A386" s="115">
        <v>385</v>
      </c>
      <c r="B386" s="86">
        <v>5143.68</v>
      </c>
      <c r="C386" s="85">
        <v>0.9</v>
      </c>
      <c r="D386" s="85">
        <v>2.5960000000000001</v>
      </c>
      <c r="E386" s="13">
        <f t="shared" si="6"/>
        <v>3.3000000000000002E-2</v>
      </c>
      <c r="F386" s="13">
        <f t="shared" si="6"/>
        <v>-0.60899999999999999</v>
      </c>
      <c r="G386" s="13">
        <f t="shared" si="6"/>
        <v>-7.6999999999999999E-2</v>
      </c>
    </row>
    <row r="387" spans="1:7">
      <c r="A387" s="116">
        <v>386</v>
      </c>
      <c r="B387" s="86">
        <v>5139.3599999999997</v>
      </c>
      <c r="C387" s="85">
        <v>0.91449999999999998</v>
      </c>
      <c r="D387" s="85">
        <v>2.5880000000000001</v>
      </c>
      <c r="E387" s="13">
        <f t="shared" si="6"/>
        <v>-8.4000000000000005E-2</v>
      </c>
      <c r="F387" s="13">
        <f t="shared" si="6"/>
        <v>1.5980000000000001</v>
      </c>
      <c r="G387" s="13">
        <f t="shared" si="6"/>
        <v>-0.309</v>
      </c>
    </row>
    <row r="388" spans="1:7">
      <c r="A388" s="115">
        <v>387</v>
      </c>
      <c r="B388" s="86">
        <v>5178.2</v>
      </c>
      <c r="C388" s="85">
        <v>0.91300000000000003</v>
      </c>
      <c r="D388" s="85">
        <v>2.5920000000000001</v>
      </c>
      <c r="E388" s="13">
        <f t="shared" si="6"/>
        <v>0.753</v>
      </c>
      <c r="F388" s="13">
        <f t="shared" si="6"/>
        <v>-0.16400000000000001</v>
      </c>
      <c r="G388" s="13">
        <f t="shared" si="6"/>
        <v>0.154</v>
      </c>
    </row>
    <row r="389" spans="1:7">
      <c r="A389" s="116">
        <v>388</v>
      </c>
      <c r="B389" s="86">
        <v>5161.43</v>
      </c>
      <c r="C389" s="85">
        <v>0.90949999999999998</v>
      </c>
      <c r="D389" s="85">
        <v>2.5939999999999999</v>
      </c>
      <c r="E389" s="13">
        <f t="shared" si="6"/>
        <v>-0.32400000000000001</v>
      </c>
      <c r="F389" s="13">
        <f t="shared" si="6"/>
        <v>-0.38400000000000001</v>
      </c>
      <c r="G389" s="13">
        <f t="shared" si="6"/>
        <v>7.6999999999999999E-2</v>
      </c>
    </row>
    <row r="390" spans="1:7">
      <c r="A390" s="115">
        <v>389</v>
      </c>
      <c r="B390" s="86">
        <v>5152.6899999999996</v>
      </c>
      <c r="C390" s="85">
        <v>0.90849999999999997</v>
      </c>
      <c r="D390" s="85">
        <v>2.6</v>
      </c>
      <c r="E390" s="13">
        <f t="shared" si="6"/>
        <v>-0.16900000000000001</v>
      </c>
      <c r="F390" s="13">
        <f t="shared" si="6"/>
        <v>-0.11</v>
      </c>
      <c r="G390" s="13">
        <f t="shared" si="6"/>
        <v>0.23100000000000001</v>
      </c>
    </row>
    <row r="391" spans="1:7">
      <c r="A391" s="116">
        <v>390</v>
      </c>
      <c r="B391" s="86">
        <v>5153.2299999999996</v>
      </c>
      <c r="C391" s="85">
        <v>0.90600000000000003</v>
      </c>
      <c r="D391" s="85">
        <v>2.6</v>
      </c>
      <c r="E391" s="13">
        <f t="shared" si="6"/>
        <v>0.01</v>
      </c>
      <c r="F391" s="13">
        <f t="shared" si="6"/>
        <v>-0.27600000000000002</v>
      </c>
      <c r="G391" s="13">
        <f t="shared" si="6"/>
        <v>0</v>
      </c>
    </row>
    <row r="392" spans="1:7">
      <c r="A392" s="115">
        <v>391</v>
      </c>
      <c r="B392" s="86">
        <v>5163.8900000000003</v>
      </c>
      <c r="C392" s="85">
        <v>0.92449999999999999</v>
      </c>
      <c r="D392" s="85">
        <v>2.6</v>
      </c>
      <c r="E392" s="13">
        <f t="shared" si="6"/>
        <v>0.20699999999999999</v>
      </c>
      <c r="F392" s="13">
        <f t="shared" si="6"/>
        <v>2.0209999999999999</v>
      </c>
      <c r="G392" s="13">
        <f t="shared" si="6"/>
        <v>0</v>
      </c>
    </row>
    <row r="393" spans="1:7">
      <c r="A393" s="116">
        <v>392</v>
      </c>
      <c r="B393" s="86">
        <v>5162.05</v>
      </c>
      <c r="C393" s="85">
        <v>0.92600000000000005</v>
      </c>
      <c r="D393" s="85">
        <v>2.6040000000000001</v>
      </c>
      <c r="E393" s="13">
        <f t="shared" si="6"/>
        <v>-3.5999999999999997E-2</v>
      </c>
      <c r="F393" s="13">
        <f t="shared" si="6"/>
        <v>0.16200000000000001</v>
      </c>
      <c r="G393" s="13">
        <f t="shared" si="6"/>
        <v>0.154</v>
      </c>
    </row>
    <row r="394" spans="1:7">
      <c r="A394" s="115">
        <v>393</v>
      </c>
      <c r="B394" s="86">
        <v>5185.43</v>
      </c>
      <c r="C394" s="85">
        <v>0.93799999999999994</v>
      </c>
      <c r="D394" s="85">
        <v>2.61</v>
      </c>
      <c r="E394" s="13">
        <f t="shared" si="6"/>
        <v>0.45200000000000001</v>
      </c>
      <c r="F394" s="13">
        <f t="shared" si="6"/>
        <v>1.288</v>
      </c>
      <c r="G394" s="13">
        <f t="shared" si="6"/>
        <v>0.23</v>
      </c>
    </row>
    <row r="395" spans="1:7">
      <c r="A395" s="116">
        <v>394</v>
      </c>
      <c r="B395" s="86">
        <v>5238.54</v>
      </c>
      <c r="C395" s="85">
        <v>0.95</v>
      </c>
      <c r="D395" s="85">
        <v>2.6339999999999999</v>
      </c>
      <c r="E395" s="13">
        <f t="shared" si="6"/>
        <v>1.0189999999999999</v>
      </c>
      <c r="F395" s="13">
        <f t="shared" si="6"/>
        <v>1.2709999999999999</v>
      </c>
      <c r="G395" s="13">
        <f t="shared" si="6"/>
        <v>0.91500000000000004</v>
      </c>
    </row>
    <row r="396" spans="1:7">
      <c r="A396" s="115">
        <v>395</v>
      </c>
      <c r="B396" s="86">
        <v>5276.13</v>
      </c>
      <c r="C396" s="85">
        <v>0.96399999999999997</v>
      </c>
      <c r="D396" s="85">
        <v>2.6539999999999999</v>
      </c>
      <c r="E396" s="13">
        <f t="shared" si="6"/>
        <v>0.71499999999999997</v>
      </c>
      <c r="F396" s="13">
        <f t="shared" si="6"/>
        <v>1.4630000000000001</v>
      </c>
      <c r="G396" s="13">
        <f t="shared" si="6"/>
        <v>0.75600000000000001</v>
      </c>
    </row>
    <row r="397" spans="1:7">
      <c r="A397" s="116">
        <v>396</v>
      </c>
      <c r="B397" s="86">
        <v>5276.72</v>
      </c>
      <c r="C397" s="85">
        <v>0.96650000000000003</v>
      </c>
      <c r="D397" s="85">
        <v>2.6480000000000001</v>
      </c>
      <c r="E397" s="13">
        <f t="shared" si="6"/>
        <v>1.0999999999999999E-2</v>
      </c>
      <c r="F397" s="13">
        <f t="shared" si="6"/>
        <v>0.25900000000000001</v>
      </c>
      <c r="G397" s="13">
        <f t="shared" si="6"/>
        <v>-0.22600000000000001</v>
      </c>
    </row>
    <row r="398" spans="1:7">
      <c r="A398" s="115">
        <v>397</v>
      </c>
      <c r="B398" s="86">
        <v>5297.53</v>
      </c>
      <c r="C398" s="85">
        <v>0.97050000000000003</v>
      </c>
      <c r="D398" s="85">
        <v>2.6579999999999999</v>
      </c>
      <c r="E398" s="13">
        <f t="shared" si="6"/>
        <v>0.39400000000000002</v>
      </c>
      <c r="F398" s="13">
        <f t="shared" si="6"/>
        <v>0.41299999999999998</v>
      </c>
      <c r="G398" s="13">
        <f t="shared" si="6"/>
        <v>0.377</v>
      </c>
    </row>
    <row r="399" spans="1:7">
      <c r="A399" s="116">
        <v>398</v>
      </c>
      <c r="B399" s="86">
        <v>5239.8100000000004</v>
      </c>
      <c r="C399" s="85">
        <v>0.96950000000000003</v>
      </c>
      <c r="D399" s="85">
        <v>2.6680000000000001</v>
      </c>
      <c r="E399" s="13">
        <f t="shared" si="6"/>
        <v>-1.0960000000000001</v>
      </c>
      <c r="F399" s="13">
        <f t="shared" si="6"/>
        <v>-0.10299999999999999</v>
      </c>
      <c r="G399" s="13">
        <f t="shared" si="6"/>
        <v>0.376</v>
      </c>
    </row>
    <row r="400" spans="1:7">
      <c r="A400" s="115">
        <v>399</v>
      </c>
      <c r="B400" s="86">
        <v>5181.05</v>
      </c>
      <c r="C400" s="85">
        <v>0.95699999999999996</v>
      </c>
      <c r="D400" s="85">
        <v>2.6579999999999999</v>
      </c>
      <c r="E400" s="13">
        <f t="shared" si="6"/>
        <v>-1.1279999999999999</v>
      </c>
      <c r="F400" s="13">
        <f t="shared" si="6"/>
        <v>-1.298</v>
      </c>
      <c r="G400" s="13">
        <f t="shared" si="6"/>
        <v>-0.376</v>
      </c>
    </row>
    <row r="401" spans="1:7">
      <c r="A401" s="116">
        <v>400</v>
      </c>
      <c r="B401" s="86">
        <v>5183.6099999999997</v>
      </c>
      <c r="C401" s="85">
        <v>0.94099999999999995</v>
      </c>
      <c r="D401" s="85">
        <v>2.6560000000000001</v>
      </c>
      <c r="E401" s="13">
        <f t="shared" si="6"/>
        <v>4.9000000000000002E-2</v>
      </c>
      <c r="F401" s="13">
        <f t="shared" si="6"/>
        <v>-1.6859999999999999</v>
      </c>
      <c r="G401" s="13">
        <f t="shared" si="6"/>
        <v>-7.4999999999999997E-2</v>
      </c>
    </row>
    <row r="402" spans="1:7">
      <c r="A402" s="115">
        <v>401</v>
      </c>
      <c r="B402" s="86">
        <v>5151.6099999999997</v>
      </c>
      <c r="C402" s="85">
        <v>0.9355</v>
      </c>
      <c r="D402" s="85">
        <v>2.6659999999999999</v>
      </c>
      <c r="E402" s="13">
        <f t="shared" si="6"/>
        <v>-0.61899999999999999</v>
      </c>
      <c r="F402" s="13">
        <f t="shared" si="6"/>
        <v>-0.58599999999999997</v>
      </c>
      <c r="G402" s="13">
        <f t="shared" si="6"/>
        <v>0.376</v>
      </c>
    </row>
    <row r="403" spans="1:7">
      <c r="A403" s="116">
        <v>402</v>
      </c>
      <c r="B403" s="86">
        <v>5206.1899999999996</v>
      </c>
      <c r="C403" s="85">
        <v>0.93700000000000006</v>
      </c>
      <c r="D403" s="85">
        <v>2.6659999999999999</v>
      </c>
      <c r="E403" s="13">
        <f t="shared" ref="E403:G466" si="7">ROUND(100*(LN(B403)-LN(B402)),3)</f>
        <v>1.054</v>
      </c>
      <c r="F403" s="13">
        <f t="shared" si="7"/>
        <v>0.16</v>
      </c>
      <c r="G403" s="13">
        <f t="shared" si="7"/>
        <v>0</v>
      </c>
    </row>
    <row r="404" spans="1:7">
      <c r="A404" s="115">
        <v>403</v>
      </c>
      <c r="B404" s="86">
        <v>5271.55</v>
      </c>
      <c r="C404" s="85">
        <v>0.94199999999999995</v>
      </c>
      <c r="D404" s="85">
        <v>2.6680000000000001</v>
      </c>
      <c r="E404" s="13">
        <f t="shared" si="7"/>
        <v>1.248</v>
      </c>
      <c r="F404" s="13">
        <f t="shared" si="7"/>
        <v>0.53200000000000003</v>
      </c>
      <c r="G404" s="13">
        <f t="shared" si="7"/>
        <v>7.4999999999999997E-2</v>
      </c>
    </row>
    <row r="405" spans="1:7">
      <c r="A405" s="116">
        <v>404</v>
      </c>
      <c r="B405" s="86">
        <v>5240</v>
      </c>
      <c r="C405" s="85">
        <v>0.94599999999999995</v>
      </c>
      <c r="D405" s="85">
        <v>2.6579999999999999</v>
      </c>
      <c r="E405" s="13">
        <f t="shared" si="7"/>
        <v>-0.6</v>
      </c>
      <c r="F405" s="13">
        <f t="shared" si="7"/>
        <v>0.42399999999999999</v>
      </c>
      <c r="G405" s="13">
        <f t="shared" si="7"/>
        <v>-0.376</v>
      </c>
    </row>
    <row r="406" spans="1:7">
      <c r="A406" s="115">
        <v>405</v>
      </c>
      <c r="B406" s="86">
        <v>5283.65</v>
      </c>
      <c r="C406" s="85">
        <v>0.95799999999999996</v>
      </c>
      <c r="D406" s="85">
        <v>2.6579999999999999</v>
      </c>
      <c r="E406" s="13">
        <f t="shared" si="7"/>
        <v>0.83</v>
      </c>
      <c r="F406" s="13">
        <f t="shared" si="7"/>
        <v>1.2609999999999999</v>
      </c>
      <c r="G406" s="13">
        <f t="shared" si="7"/>
        <v>0</v>
      </c>
    </row>
    <row r="407" spans="1:7">
      <c r="A407" s="116">
        <v>406</v>
      </c>
      <c r="B407" s="86">
        <v>5300.51</v>
      </c>
      <c r="C407" s="85">
        <v>0.97</v>
      </c>
      <c r="D407" s="85">
        <v>2.65</v>
      </c>
      <c r="E407" s="13">
        <f t="shared" si="7"/>
        <v>0.31900000000000001</v>
      </c>
      <c r="F407" s="13">
        <f t="shared" si="7"/>
        <v>1.2450000000000001</v>
      </c>
      <c r="G407" s="13">
        <f t="shared" si="7"/>
        <v>-0.30099999999999999</v>
      </c>
    </row>
    <row r="408" spans="1:7">
      <c r="A408" s="115">
        <v>407</v>
      </c>
      <c r="B408" s="86">
        <v>5265.52</v>
      </c>
      <c r="C408" s="85">
        <v>0.97450000000000003</v>
      </c>
      <c r="D408" s="85">
        <v>2.6520000000000001</v>
      </c>
      <c r="E408" s="13">
        <f t="shared" si="7"/>
        <v>-0.66200000000000003</v>
      </c>
      <c r="F408" s="13">
        <f t="shared" si="7"/>
        <v>0.46300000000000002</v>
      </c>
      <c r="G408" s="13">
        <f t="shared" si="7"/>
        <v>7.4999999999999997E-2</v>
      </c>
    </row>
    <row r="409" spans="1:7">
      <c r="A409" s="116">
        <v>408</v>
      </c>
      <c r="B409" s="86">
        <v>5267.78</v>
      </c>
      <c r="C409" s="85">
        <v>0.98099999999999998</v>
      </c>
      <c r="D409" s="85">
        <v>2.6419999999999999</v>
      </c>
      <c r="E409" s="13">
        <f t="shared" si="7"/>
        <v>4.2999999999999997E-2</v>
      </c>
      <c r="F409" s="13">
        <f t="shared" si="7"/>
        <v>0.66500000000000004</v>
      </c>
      <c r="G409" s="13">
        <f t="shared" si="7"/>
        <v>-0.378</v>
      </c>
    </row>
    <row r="410" spans="1:7">
      <c r="A410" s="115">
        <v>409</v>
      </c>
      <c r="B410" s="86">
        <v>5160.37</v>
      </c>
      <c r="C410" s="85">
        <v>0.92800000000000005</v>
      </c>
      <c r="D410" s="85">
        <v>2.58</v>
      </c>
      <c r="E410" s="13">
        <f t="shared" si="7"/>
        <v>-2.06</v>
      </c>
      <c r="F410" s="13">
        <f t="shared" si="7"/>
        <v>-5.5540000000000003</v>
      </c>
      <c r="G410" s="13">
        <f t="shared" si="7"/>
        <v>-2.375</v>
      </c>
    </row>
    <row r="411" spans="1:7">
      <c r="A411" s="116">
        <v>410</v>
      </c>
      <c r="B411" s="86">
        <v>5142.45</v>
      </c>
      <c r="C411" s="85">
        <v>0.91100000000000003</v>
      </c>
      <c r="D411" s="85">
        <v>2.5680000000000001</v>
      </c>
      <c r="E411" s="13">
        <f t="shared" si="7"/>
        <v>-0.34799999999999998</v>
      </c>
      <c r="F411" s="13">
        <f t="shared" si="7"/>
        <v>-1.849</v>
      </c>
      <c r="G411" s="13">
        <f t="shared" si="7"/>
        <v>-0.46600000000000003</v>
      </c>
    </row>
    <row r="412" spans="1:7">
      <c r="A412" s="115">
        <v>411</v>
      </c>
      <c r="B412" s="86">
        <v>5145.28</v>
      </c>
      <c r="C412" s="85">
        <v>0.91700000000000004</v>
      </c>
      <c r="D412" s="85">
        <v>2.5539999999999998</v>
      </c>
      <c r="E412" s="13">
        <f t="shared" si="7"/>
        <v>5.5E-2</v>
      </c>
      <c r="F412" s="13">
        <f t="shared" si="7"/>
        <v>0.65600000000000003</v>
      </c>
      <c r="G412" s="13">
        <f t="shared" si="7"/>
        <v>-0.54700000000000004</v>
      </c>
    </row>
    <row r="413" spans="1:7">
      <c r="A413" s="116">
        <v>412</v>
      </c>
      <c r="B413" s="86">
        <v>5168.79</v>
      </c>
      <c r="C413" s="85">
        <v>0.93400000000000005</v>
      </c>
      <c r="D413" s="85">
        <v>2.54</v>
      </c>
      <c r="E413" s="13">
        <f t="shared" si="7"/>
        <v>0.45600000000000002</v>
      </c>
      <c r="F413" s="13">
        <f t="shared" si="7"/>
        <v>1.837</v>
      </c>
      <c r="G413" s="13">
        <f t="shared" si="7"/>
        <v>-0.55000000000000004</v>
      </c>
    </row>
    <row r="414" spans="1:7">
      <c r="A414" s="115">
        <v>413</v>
      </c>
      <c r="B414" s="86">
        <v>5177.3999999999996</v>
      </c>
      <c r="C414" s="85">
        <v>0.92600000000000005</v>
      </c>
      <c r="D414" s="85">
        <v>2.54</v>
      </c>
      <c r="E414" s="13">
        <f t="shared" si="7"/>
        <v>0.16600000000000001</v>
      </c>
      <c r="F414" s="13">
        <f t="shared" si="7"/>
        <v>-0.86</v>
      </c>
      <c r="G414" s="13">
        <f t="shared" si="7"/>
        <v>0</v>
      </c>
    </row>
    <row r="415" spans="1:7">
      <c r="A415" s="116">
        <v>414</v>
      </c>
      <c r="B415" s="86">
        <v>5206.6099999999997</v>
      </c>
      <c r="C415" s="85">
        <v>0.92200000000000004</v>
      </c>
      <c r="D415" s="85">
        <v>2.5419999999999998</v>
      </c>
      <c r="E415" s="13">
        <f t="shared" si="7"/>
        <v>0.56299999999999994</v>
      </c>
      <c r="F415" s="13">
        <f t="shared" si="7"/>
        <v>-0.433</v>
      </c>
      <c r="G415" s="13">
        <f t="shared" si="7"/>
        <v>7.9000000000000001E-2</v>
      </c>
    </row>
    <row r="416" spans="1:7">
      <c r="A416" s="115">
        <v>415</v>
      </c>
      <c r="B416" s="86">
        <v>5258.41</v>
      </c>
      <c r="C416" s="85">
        <v>0.94350000000000001</v>
      </c>
      <c r="D416" s="85">
        <v>2.5499999999999998</v>
      </c>
      <c r="E416" s="13">
        <f t="shared" si="7"/>
        <v>0.99</v>
      </c>
      <c r="F416" s="13">
        <f t="shared" si="7"/>
        <v>2.3050000000000002</v>
      </c>
      <c r="G416" s="13">
        <f t="shared" si="7"/>
        <v>0.314</v>
      </c>
    </row>
    <row r="417" spans="1:7">
      <c r="A417" s="116">
        <v>416</v>
      </c>
      <c r="B417" s="86">
        <v>5287.05</v>
      </c>
      <c r="C417" s="85">
        <v>0.94299999999999995</v>
      </c>
      <c r="D417" s="85">
        <v>2.5750000000000002</v>
      </c>
      <c r="E417" s="13">
        <f t="shared" si="7"/>
        <v>0.54300000000000004</v>
      </c>
      <c r="F417" s="13">
        <f t="shared" si="7"/>
        <v>-5.2999999999999999E-2</v>
      </c>
      <c r="G417" s="13">
        <f t="shared" si="7"/>
        <v>0.97599999999999998</v>
      </c>
    </row>
    <row r="418" spans="1:7">
      <c r="A418" s="115">
        <v>417</v>
      </c>
      <c r="B418" s="86">
        <v>5338.48</v>
      </c>
      <c r="C418" s="85">
        <v>0.95050000000000001</v>
      </c>
      <c r="D418" s="85">
        <v>2.57</v>
      </c>
      <c r="E418" s="13">
        <f t="shared" si="7"/>
        <v>0.96799999999999997</v>
      </c>
      <c r="F418" s="13">
        <f t="shared" si="7"/>
        <v>0.79200000000000004</v>
      </c>
      <c r="G418" s="13">
        <f t="shared" si="7"/>
        <v>-0.19400000000000001</v>
      </c>
    </row>
    <row r="419" spans="1:7">
      <c r="A419" s="116">
        <v>418</v>
      </c>
      <c r="B419" s="86">
        <v>5317.72</v>
      </c>
      <c r="C419" s="85">
        <v>0.94699999999999995</v>
      </c>
      <c r="D419" s="85">
        <v>2.5550000000000002</v>
      </c>
      <c r="E419" s="13">
        <f t="shared" si="7"/>
        <v>-0.39</v>
      </c>
      <c r="F419" s="13">
        <f t="shared" si="7"/>
        <v>-0.36899999999999999</v>
      </c>
      <c r="G419" s="13">
        <f t="shared" si="7"/>
        <v>-0.58499999999999996</v>
      </c>
    </row>
    <row r="420" spans="1:7">
      <c r="A420" s="115">
        <v>419</v>
      </c>
      <c r="B420" s="86">
        <v>5309.4</v>
      </c>
      <c r="C420" s="85">
        <v>0.93600000000000005</v>
      </c>
      <c r="D420" s="85">
        <v>2.5449999999999999</v>
      </c>
      <c r="E420" s="13">
        <f t="shared" si="7"/>
        <v>-0.157</v>
      </c>
      <c r="F420" s="13">
        <f t="shared" si="7"/>
        <v>-1.1679999999999999</v>
      </c>
      <c r="G420" s="13">
        <f t="shared" si="7"/>
        <v>-0.39200000000000002</v>
      </c>
    </row>
    <row r="421" spans="1:7">
      <c r="A421" s="116">
        <v>420</v>
      </c>
      <c r="B421" s="86">
        <v>5310.95</v>
      </c>
      <c r="C421" s="85">
        <v>0.9345</v>
      </c>
      <c r="D421" s="85">
        <v>2.5449999999999999</v>
      </c>
      <c r="E421" s="13">
        <f t="shared" si="7"/>
        <v>2.9000000000000001E-2</v>
      </c>
      <c r="F421" s="13">
        <f t="shared" si="7"/>
        <v>-0.16</v>
      </c>
      <c r="G421" s="13">
        <f t="shared" si="7"/>
        <v>0</v>
      </c>
    </row>
    <row r="422" spans="1:7">
      <c r="A422" s="115">
        <v>421</v>
      </c>
      <c r="B422" s="86">
        <v>5275.6</v>
      </c>
      <c r="C422" s="85">
        <v>0.93300000000000005</v>
      </c>
      <c r="D422" s="85">
        <v>2.5449999999999999</v>
      </c>
      <c r="E422" s="13">
        <f t="shared" si="7"/>
        <v>-0.66800000000000004</v>
      </c>
      <c r="F422" s="13">
        <f t="shared" si="7"/>
        <v>-0.161</v>
      </c>
      <c r="G422" s="13">
        <f t="shared" si="7"/>
        <v>0</v>
      </c>
    </row>
    <row r="423" spans="1:7">
      <c r="A423" s="116">
        <v>422</v>
      </c>
      <c r="B423" s="86">
        <v>5325.09</v>
      </c>
      <c r="C423" s="85">
        <v>0.94550000000000001</v>
      </c>
      <c r="D423" s="85">
        <v>2.5449999999999999</v>
      </c>
      <c r="E423" s="13">
        <f t="shared" si="7"/>
        <v>0.93400000000000005</v>
      </c>
      <c r="F423" s="13">
        <f t="shared" si="7"/>
        <v>1.331</v>
      </c>
      <c r="G423" s="13">
        <f t="shared" si="7"/>
        <v>0</v>
      </c>
    </row>
    <row r="424" spans="1:7">
      <c r="A424" s="115">
        <v>423</v>
      </c>
      <c r="B424" s="86">
        <v>5344.12</v>
      </c>
      <c r="C424" s="85">
        <v>0.95499999999999996</v>
      </c>
      <c r="D424" s="85">
        <v>2.54</v>
      </c>
      <c r="E424" s="13">
        <f t="shared" si="7"/>
        <v>0.35699999999999998</v>
      </c>
      <c r="F424" s="13">
        <f t="shared" si="7"/>
        <v>1</v>
      </c>
      <c r="G424" s="13">
        <f t="shared" si="7"/>
        <v>-0.19700000000000001</v>
      </c>
    </row>
    <row r="425" spans="1:7">
      <c r="A425" s="116">
        <v>424</v>
      </c>
      <c r="B425" s="86">
        <v>5379.51</v>
      </c>
      <c r="C425" s="85">
        <v>0.95650000000000002</v>
      </c>
      <c r="D425" s="85">
        <v>2.5350000000000001</v>
      </c>
      <c r="E425" s="13">
        <f t="shared" si="7"/>
        <v>0.66</v>
      </c>
      <c r="F425" s="13">
        <f t="shared" si="7"/>
        <v>0.157</v>
      </c>
      <c r="G425" s="13">
        <f t="shared" si="7"/>
        <v>-0.19700000000000001</v>
      </c>
    </row>
    <row r="426" spans="1:7">
      <c r="A426" s="115">
        <v>425</v>
      </c>
      <c r="B426" s="86">
        <v>5409.55</v>
      </c>
      <c r="C426" s="85">
        <v>0.95899999999999996</v>
      </c>
      <c r="D426" s="85">
        <v>2.5499999999999998</v>
      </c>
      <c r="E426" s="13">
        <f t="shared" si="7"/>
        <v>0.55700000000000005</v>
      </c>
      <c r="F426" s="13">
        <f t="shared" si="7"/>
        <v>0.26100000000000001</v>
      </c>
      <c r="G426" s="13">
        <f t="shared" si="7"/>
        <v>0.59</v>
      </c>
    </row>
    <row r="427" spans="1:7">
      <c r="A427" s="116">
        <v>426</v>
      </c>
      <c r="B427" s="86">
        <v>5397.27</v>
      </c>
      <c r="C427" s="85">
        <v>0.96399999999999997</v>
      </c>
      <c r="D427" s="85">
        <v>2.5449999999999999</v>
      </c>
      <c r="E427" s="13">
        <f t="shared" si="7"/>
        <v>-0.22700000000000001</v>
      </c>
      <c r="F427" s="13">
        <f t="shared" si="7"/>
        <v>0.52</v>
      </c>
      <c r="G427" s="13">
        <f t="shared" si="7"/>
        <v>-0.19600000000000001</v>
      </c>
    </row>
    <row r="428" spans="1:7">
      <c r="A428" s="115">
        <v>427</v>
      </c>
      <c r="B428" s="86">
        <v>5367.96</v>
      </c>
      <c r="C428" s="85">
        <v>0.95</v>
      </c>
      <c r="D428" s="85">
        <v>2.5</v>
      </c>
      <c r="E428" s="13">
        <f t="shared" si="7"/>
        <v>-0.54500000000000004</v>
      </c>
      <c r="F428" s="13">
        <f t="shared" si="7"/>
        <v>-1.4630000000000001</v>
      </c>
      <c r="G428" s="13">
        <f t="shared" si="7"/>
        <v>-1.784</v>
      </c>
    </row>
    <row r="429" spans="1:7">
      <c r="A429" s="116">
        <v>428</v>
      </c>
      <c r="B429" s="86">
        <v>5359.75</v>
      </c>
      <c r="C429" s="85">
        <v>0.95650000000000002</v>
      </c>
      <c r="D429" s="85">
        <v>2.5150000000000001</v>
      </c>
      <c r="E429" s="13">
        <f t="shared" si="7"/>
        <v>-0.153</v>
      </c>
      <c r="F429" s="13">
        <f t="shared" si="7"/>
        <v>0.68200000000000005</v>
      </c>
      <c r="G429" s="13">
        <f t="shared" si="7"/>
        <v>0.59799999999999998</v>
      </c>
    </row>
    <row r="430" spans="1:7">
      <c r="A430" s="115">
        <v>429</v>
      </c>
      <c r="B430" s="86">
        <v>5373.17</v>
      </c>
      <c r="C430" s="85">
        <v>0.98</v>
      </c>
      <c r="D430" s="85">
        <v>2.5099999999999998</v>
      </c>
      <c r="E430" s="13">
        <f t="shared" si="7"/>
        <v>0.25</v>
      </c>
      <c r="F430" s="13">
        <f t="shared" si="7"/>
        <v>2.427</v>
      </c>
      <c r="G430" s="13">
        <f t="shared" si="7"/>
        <v>-0.19900000000000001</v>
      </c>
    </row>
    <row r="431" spans="1:7">
      <c r="A431" s="116">
        <v>430</v>
      </c>
      <c r="B431" s="86">
        <v>5356.77</v>
      </c>
      <c r="C431" s="85">
        <v>0.97399999999999998</v>
      </c>
      <c r="D431" s="85">
        <v>2.5099999999999998</v>
      </c>
      <c r="E431" s="13">
        <f t="shared" si="7"/>
        <v>-0.30599999999999999</v>
      </c>
      <c r="F431" s="13">
        <f t="shared" si="7"/>
        <v>-0.61399999999999999</v>
      </c>
      <c r="G431" s="13">
        <f t="shared" si="7"/>
        <v>0</v>
      </c>
    </row>
    <row r="432" spans="1:7">
      <c r="A432" s="115">
        <v>431</v>
      </c>
      <c r="B432" s="86">
        <v>5351.77</v>
      </c>
      <c r="C432" s="85">
        <v>0.98199999999999998</v>
      </c>
      <c r="D432" s="85">
        <v>2.52</v>
      </c>
      <c r="E432" s="13">
        <f t="shared" si="7"/>
        <v>-9.2999999999999999E-2</v>
      </c>
      <c r="F432" s="13">
        <f t="shared" si="7"/>
        <v>0.81799999999999995</v>
      </c>
      <c r="G432" s="13">
        <f t="shared" si="7"/>
        <v>0.39800000000000002</v>
      </c>
    </row>
    <row r="433" spans="1:7">
      <c r="A433" s="116">
        <v>432</v>
      </c>
      <c r="B433" s="86">
        <v>5420.07</v>
      </c>
      <c r="C433" s="85">
        <v>0.98650000000000004</v>
      </c>
      <c r="D433" s="85">
        <v>2.5350000000000001</v>
      </c>
      <c r="E433" s="13">
        <f t="shared" si="7"/>
        <v>1.268</v>
      </c>
      <c r="F433" s="13">
        <f t="shared" si="7"/>
        <v>0.45700000000000002</v>
      </c>
      <c r="G433" s="13">
        <f t="shared" si="7"/>
        <v>0.59299999999999997</v>
      </c>
    </row>
    <row r="434" spans="1:7">
      <c r="A434" s="115">
        <v>433</v>
      </c>
      <c r="B434" s="86">
        <v>5393.52</v>
      </c>
      <c r="C434" s="85">
        <v>0.99250000000000005</v>
      </c>
      <c r="D434" s="85">
        <v>2.5299999999999998</v>
      </c>
      <c r="E434" s="13">
        <f t="shared" si="7"/>
        <v>-0.49099999999999999</v>
      </c>
      <c r="F434" s="13">
        <f t="shared" si="7"/>
        <v>0.60599999999999998</v>
      </c>
      <c r="G434" s="13">
        <f t="shared" si="7"/>
        <v>-0.19700000000000001</v>
      </c>
    </row>
    <row r="435" spans="1:7">
      <c r="A435" s="116">
        <v>434</v>
      </c>
      <c r="B435" s="86">
        <v>5390.56</v>
      </c>
      <c r="C435" s="85">
        <v>0.99399999999999999</v>
      </c>
      <c r="D435" s="85">
        <v>2.5499999999999998</v>
      </c>
      <c r="E435" s="13">
        <f t="shared" si="7"/>
        <v>-5.5E-2</v>
      </c>
      <c r="F435" s="13">
        <f t="shared" si="7"/>
        <v>0.151</v>
      </c>
      <c r="G435" s="13">
        <f t="shared" si="7"/>
        <v>0.78700000000000003</v>
      </c>
    </row>
    <row r="436" spans="1:7">
      <c r="A436" s="115">
        <v>435</v>
      </c>
      <c r="B436" s="86">
        <v>5385.71</v>
      </c>
      <c r="C436" s="85">
        <v>0.99950000000000006</v>
      </c>
      <c r="D436" s="85">
        <v>2.54</v>
      </c>
      <c r="E436" s="13">
        <f t="shared" si="7"/>
        <v>-0.09</v>
      </c>
      <c r="F436" s="13">
        <f t="shared" si="7"/>
        <v>0.55200000000000005</v>
      </c>
      <c r="G436" s="13">
        <f t="shared" si="7"/>
        <v>-0.39300000000000002</v>
      </c>
    </row>
    <row r="437" spans="1:7">
      <c r="A437" s="116">
        <v>436</v>
      </c>
      <c r="B437" s="86">
        <v>5379.5</v>
      </c>
      <c r="C437" s="85">
        <v>0.99</v>
      </c>
      <c r="D437" s="85">
        <v>2.5299999999999998</v>
      </c>
      <c r="E437" s="13">
        <f t="shared" si="7"/>
        <v>-0.115</v>
      </c>
      <c r="F437" s="13">
        <f t="shared" si="7"/>
        <v>-0.95499999999999996</v>
      </c>
      <c r="G437" s="13">
        <f t="shared" si="7"/>
        <v>-0.39400000000000002</v>
      </c>
    </row>
    <row r="438" spans="1:7">
      <c r="A438" s="115">
        <v>437</v>
      </c>
      <c r="B438" s="86">
        <v>5301.3</v>
      </c>
      <c r="C438" s="85">
        <v>0.97799999999999998</v>
      </c>
      <c r="D438" s="85">
        <v>2.5249999999999999</v>
      </c>
      <c r="E438" s="13">
        <f t="shared" si="7"/>
        <v>-1.464</v>
      </c>
      <c r="F438" s="13">
        <f t="shared" si="7"/>
        <v>-1.22</v>
      </c>
      <c r="G438" s="13">
        <f t="shared" si="7"/>
        <v>-0.19800000000000001</v>
      </c>
    </row>
    <row r="439" spans="1:7">
      <c r="A439" s="116">
        <v>438</v>
      </c>
      <c r="B439" s="86">
        <v>5233.0200000000004</v>
      </c>
      <c r="C439" s="85">
        <v>0.96699999999999997</v>
      </c>
      <c r="D439" s="85">
        <v>2.54</v>
      </c>
      <c r="E439" s="13">
        <f t="shared" si="7"/>
        <v>-1.296</v>
      </c>
      <c r="F439" s="13">
        <f t="shared" si="7"/>
        <v>-1.131</v>
      </c>
      <c r="G439" s="13">
        <f t="shared" si="7"/>
        <v>0.59199999999999997</v>
      </c>
    </row>
    <row r="440" spans="1:7">
      <c r="A440" s="115">
        <v>439</v>
      </c>
      <c r="B440" s="86">
        <v>5200.2299999999996</v>
      </c>
      <c r="C440" s="85">
        <v>0.95750000000000002</v>
      </c>
      <c r="D440" s="85">
        <v>2.5299999999999998</v>
      </c>
      <c r="E440" s="13">
        <f t="shared" si="7"/>
        <v>-0.629</v>
      </c>
      <c r="F440" s="13">
        <f t="shared" si="7"/>
        <v>-0.98699999999999999</v>
      </c>
      <c r="G440" s="13">
        <f t="shared" si="7"/>
        <v>-0.39400000000000002</v>
      </c>
    </row>
    <row r="441" spans="1:7">
      <c r="A441" s="116">
        <v>440</v>
      </c>
      <c r="B441" s="86">
        <v>5107.8599999999997</v>
      </c>
      <c r="C441" s="85">
        <v>0.94299999999999995</v>
      </c>
      <c r="D441" s="85">
        <v>2.5099999999999998</v>
      </c>
      <c r="E441" s="13">
        <f t="shared" si="7"/>
        <v>-1.792</v>
      </c>
      <c r="F441" s="13">
        <f t="shared" si="7"/>
        <v>-1.526</v>
      </c>
      <c r="G441" s="13">
        <f t="shared" si="7"/>
        <v>-0.79400000000000004</v>
      </c>
    </row>
    <row r="442" spans="1:7">
      <c r="A442" s="115">
        <v>441</v>
      </c>
      <c r="B442" s="86">
        <v>5163.75</v>
      </c>
      <c r="C442" s="85">
        <v>0.95050000000000001</v>
      </c>
      <c r="D442" s="85">
        <v>2.5249999999999999</v>
      </c>
      <c r="E442" s="13">
        <f t="shared" si="7"/>
        <v>1.0880000000000001</v>
      </c>
      <c r="F442" s="13">
        <f t="shared" si="7"/>
        <v>0.79200000000000004</v>
      </c>
      <c r="G442" s="13">
        <f t="shared" si="7"/>
        <v>0.59599999999999997</v>
      </c>
    </row>
    <row r="443" spans="1:7">
      <c r="A443" s="116">
        <v>442</v>
      </c>
      <c r="B443" s="86">
        <v>5070.37</v>
      </c>
      <c r="C443" s="85">
        <v>0.92449999999999999</v>
      </c>
      <c r="D443" s="85">
        <v>2.5449999999999999</v>
      </c>
      <c r="E443" s="13">
        <f t="shared" si="7"/>
        <v>-1.825</v>
      </c>
      <c r="F443" s="13">
        <f t="shared" si="7"/>
        <v>-2.774</v>
      </c>
      <c r="G443" s="13">
        <f t="shared" si="7"/>
        <v>0.78900000000000003</v>
      </c>
    </row>
    <row r="444" spans="1:7">
      <c r="A444" s="115">
        <v>443</v>
      </c>
      <c r="B444" s="86">
        <v>5109.1000000000004</v>
      </c>
      <c r="C444" s="85">
        <v>0.9415</v>
      </c>
      <c r="D444" s="85">
        <v>2.5550000000000002</v>
      </c>
      <c r="E444" s="13">
        <f t="shared" si="7"/>
        <v>0.76100000000000001</v>
      </c>
      <c r="F444" s="13">
        <f t="shared" si="7"/>
        <v>1.8220000000000001</v>
      </c>
      <c r="G444" s="13">
        <f t="shared" si="7"/>
        <v>0.39200000000000002</v>
      </c>
    </row>
    <row r="445" spans="1:7">
      <c r="A445" s="116">
        <v>444</v>
      </c>
      <c r="B445" s="86">
        <v>5131.37</v>
      </c>
      <c r="C445" s="85">
        <v>0.96</v>
      </c>
      <c r="D445" s="85">
        <v>2.56</v>
      </c>
      <c r="E445" s="13">
        <f t="shared" si="7"/>
        <v>0.435</v>
      </c>
      <c r="F445" s="13">
        <f t="shared" si="7"/>
        <v>1.946</v>
      </c>
      <c r="G445" s="13">
        <f t="shared" si="7"/>
        <v>0.19600000000000001</v>
      </c>
    </row>
    <row r="446" spans="1:7">
      <c r="A446" s="115">
        <v>445</v>
      </c>
      <c r="B446" s="86">
        <v>5129.04</v>
      </c>
      <c r="C446" s="85">
        <v>0.93049999999999999</v>
      </c>
      <c r="D446" s="85">
        <v>2.5649999999999999</v>
      </c>
      <c r="E446" s="13">
        <f t="shared" si="7"/>
        <v>-4.4999999999999998E-2</v>
      </c>
      <c r="F446" s="13">
        <f t="shared" si="7"/>
        <v>-3.121</v>
      </c>
      <c r="G446" s="13">
        <f t="shared" si="7"/>
        <v>0.19500000000000001</v>
      </c>
    </row>
    <row r="447" spans="1:7">
      <c r="A447" s="116">
        <v>446</v>
      </c>
      <c r="B447" s="86">
        <v>5118.04</v>
      </c>
      <c r="C447" s="85">
        <v>0.91549999999999998</v>
      </c>
      <c r="D447" s="85">
        <v>2.56</v>
      </c>
      <c r="E447" s="13">
        <f t="shared" si="7"/>
        <v>-0.215</v>
      </c>
      <c r="F447" s="13">
        <f t="shared" si="7"/>
        <v>-1.625</v>
      </c>
      <c r="G447" s="13">
        <f t="shared" si="7"/>
        <v>-0.19500000000000001</v>
      </c>
    </row>
    <row r="448" spans="1:7">
      <c r="A448" s="115">
        <v>447</v>
      </c>
      <c r="B448" s="86">
        <v>5098.84</v>
      </c>
      <c r="C448" s="85">
        <v>0.90900000000000003</v>
      </c>
      <c r="D448" s="85">
        <v>2.56</v>
      </c>
      <c r="E448" s="13">
        <f t="shared" si="7"/>
        <v>-0.376</v>
      </c>
      <c r="F448" s="13">
        <f t="shared" si="7"/>
        <v>-0.71299999999999997</v>
      </c>
      <c r="G448" s="13">
        <f t="shared" si="7"/>
        <v>0</v>
      </c>
    </row>
    <row r="449" spans="1:7">
      <c r="A449" s="116">
        <v>448</v>
      </c>
      <c r="B449" s="86">
        <v>5122.59</v>
      </c>
      <c r="C449" s="85">
        <v>0.90500000000000003</v>
      </c>
      <c r="D449" s="85">
        <v>2.4300000000000002</v>
      </c>
      <c r="E449" s="13">
        <f t="shared" si="7"/>
        <v>0.46500000000000002</v>
      </c>
      <c r="F449" s="13">
        <f t="shared" si="7"/>
        <v>-0.441</v>
      </c>
      <c r="G449" s="13">
        <f t="shared" si="7"/>
        <v>-5.2119999999999997</v>
      </c>
    </row>
    <row r="450" spans="1:7">
      <c r="A450" s="115">
        <v>449</v>
      </c>
      <c r="B450" s="86">
        <v>5108.0600000000004</v>
      </c>
      <c r="C450" s="85">
        <v>0.89649999999999996</v>
      </c>
      <c r="D450" s="85">
        <v>2.4249999999999998</v>
      </c>
      <c r="E450" s="13">
        <f t="shared" si="7"/>
        <v>-0.28399999999999997</v>
      </c>
      <c r="F450" s="13">
        <f t="shared" si="7"/>
        <v>-0.94399999999999995</v>
      </c>
      <c r="G450" s="13">
        <f t="shared" si="7"/>
        <v>-0.20599999999999999</v>
      </c>
    </row>
    <row r="451" spans="1:7">
      <c r="A451" s="116">
        <v>450</v>
      </c>
      <c r="B451" s="86">
        <v>5057.92</v>
      </c>
      <c r="C451" s="85">
        <v>0.88600000000000001</v>
      </c>
      <c r="D451" s="85">
        <v>2.4300000000000002</v>
      </c>
      <c r="E451" s="13">
        <f t="shared" si="7"/>
        <v>-0.98599999999999999</v>
      </c>
      <c r="F451" s="13">
        <f t="shared" si="7"/>
        <v>-1.1779999999999999</v>
      </c>
      <c r="G451" s="13">
        <f t="shared" si="7"/>
        <v>0.20599999999999999</v>
      </c>
    </row>
    <row r="452" spans="1:7">
      <c r="A452" s="115">
        <v>451</v>
      </c>
      <c r="B452" s="86">
        <v>5097.28</v>
      </c>
      <c r="C452" s="85">
        <v>0.90149999999999997</v>
      </c>
      <c r="D452" s="85">
        <v>2.4649999999999999</v>
      </c>
      <c r="E452" s="13">
        <f t="shared" si="7"/>
        <v>0.77500000000000002</v>
      </c>
      <c r="F452" s="13">
        <f t="shared" si="7"/>
        <v>1.734</v>
      </c>
      <c r="G452" s="13">
        <f t="shared" si="7"/>
        <v>1.43</v>
      </c>
    </row>
    <row r="453" spans="1:7">
      <c r="A453" s="116">
        <v>452</v>
      </c>
      <c r="B453" s="86">
        <v>5140.91</v>
      </c>
      <c r="C453" s="85">
        <v>0.91449999999999998</v>
      </c>
      <c r="D453" s="85">
        <v>2.4700000000000002</v>
      </c>
      <c r="E453" s="13">
        <f t="shared" si="7"/>
        <v>0.85199999999999998</v>
      </c>
      <c r="F453" s="13">
        <f t="shared" si="7"/>
        <v>1.4319999999999999</v>
      </c>
      <c r="G453" s="13">
        <f t="shared" si="7"/>
        <v>0.20300000000000001</v>
      </c>
    </row>
    <row r="454" spans="1:7">
      <c r="A454" s="115">
        <v>453</v>
      </c>
      <c r="B454" s="86">
        <v>5106.6899999999996</v>
      </c>
      <c r="C454" s="85">
        <v>0.89049999999999996</v>
      </c>
      <c r="D454" s="85">
        <v>2.4500000000000002</v>
      </c>
      <c r="E454" s="13">
        <f t="shared" si="7"/>
        <v>-0.66800000000000004</v>
      </c>
      <c r="F454" s="13">
        <f t="shared" si="7"/>
        <v>-2.6589999999999998</v>
      </c>
      <c r="G454" s="13">
        <f t="shared" si="7"/>
        <v>-0.81299999999999994</v>
      </c>
    </row>
    <row r="455" spans="1:7">
      <c r="A455" s="116">
        <v>454</v>
      </c>
      <c r="B455" s="86">
        <v>5045.8100000000004</v>
      </c>
      <c r="C455" s="85">
        <v>0.88400000000000001</v>
      </c>
      <c r="D455" s="85">
        <v>2.4449999999999998</v>
      </c>
      <c r="E455" s="13">
        <f t="shared" si="7"/>
        <v>-1.1990000000000001</v>
      </c>
      <c r="F455" s="13">
        <f t="shared" si="7"/>
        <v>-0.73299999999999998</v>
      </c>
      <c r="G455" s="13">
        <f t="shared" si="7"/>
        <v>-0.20399999999999999</v>
      </c>
    </row>
    <row r="456" spans="1:7">
      <c r="A456" s="115">
        <v>455</v>
      </c>
      <c r="B456" s="86">
        <v>5064.3599999999997</v>
      </c>
      <c r="C456" s="85">
        <v>0.88849999999999996</v>
      </c>
      <c r="D456" s="85">
        <v>2.44</v>
      </c>
      <c r="E456" s="13">
        <f t="shared" si="7"/>
        <v>0.36699999999999999</v>
      </c>
      <c r="F456" s="13">
        <f t="shared" si="7"/>
        <v>0.50800000000000001</v>
      </c>
      <c r="G456" s="13">
        <f t="shared" si="7"/>
        <v>-0.20499999999999999</v>
      </c>
    </row>
    <row r="457" spans="1:7">
      <c r="A457" s="116">
        <v>456</v>
      </c>
      <c r="B457" s="86">
        <v>5043.99</v>
      </c>
      <c r="C457" s="85">
        <v>0.89</v>
      </c>
      <c r="D457" s="85">
        <v>2.4350000000000001</v>
      </c>
      <c r="E457" s="13">
        <f t="shared" si="7"/>
        <v>-0.40300000000000002</v>
      </c>
      <c r="F457" s="13">
        <f t="shared" si="7"/>
        <v>0.16900000000000001</v>
      </c>
      <c r="G457" s="13">
        <f t="shared" si="7"/>
        <v>-0.20499999999999999</v>
      </c>
    </row>
    <row r="458" spans="1:7">
      <c r="A458" s="115">
        <v>457</v>
      </c>
      <c r="B458" s="86">
        <v>4985.3599999999997</v>
      </c>
      <c r="C458" s="85">
        <v>0.86299999999999999</v>
      </c>
      <c r="D458" s="85">
        <v>2.4449999999999998</v>
      </c>
      <c r="E458" s="13">
        <f t="shared" si="7"/>
        <v>-1.169</v>
      </c>
      <c r="F458" s="13">
        <f t="shared" si="7"/>
        <v>-3.081</v>
      </c>
      <c r="G458" s="13">
        <f t="shared" si="7"/>
        <v>0.41</v>
      </c>
    </row>
    <row r="459" spans="1:7">
      <c r="A459" s="116">
        <v>458</v>
      </c>
      <c r="B459" s="86">
        <v>5072.78</v>
      </c>
      <c r="C459" s="85">
        <v>0.89</v>
      </c>
      <c r="D459" s="85">
        <v>2.4300000000000002</v>
      </c>
      <c r="E459" s="13">
        <f t="shared" si="7"/>
        <v>1.738</v>
      </c>
      <c r="F459" s="13">
        <f t="shared" si="7"/>
        <v>3.081</v>
      </c>
      <c r="G459" s="13">
        <f t="shared" si="7"/>
        <v>-0.61499999999999999</v>
      </c>
    </row>
    <row r="460" spans="1:7">
      <c r="A460" s="115">
        <v>459</v>
      </c>
      <c r="B460" s="86">
        <v>5082.97</v>
      </c>
      <c r="C460" s="85">
        <v>0.90400000000000003</v>
      </c>
      <c r="D460" s="85">
        <v>2.4500000000000002</v>
      </c>
      <c r="E460" s="13">
        <f t="shared" si="7"/>
        <v>0.20100000000000001</v>
      </c>
      <c r="F460" s="13">
        <f t="shared" si="7"/>
        <v>1.5609999999999999</v>
      </c>
      <c r="G460" s="13">
        <f t="shared" si="7"/>
        <v>0.82</v>
      </c>
    </row>
    <row r="461" spans="1:7">
      <c r="A461" s="116">
        <v>460</v>
      </c>
      <c r="B461" s="86">
        <v>5091.55</v>
      </c>
      <c r="C461" s="85">
        <v>0.89449999999999996</v>
      </c>
      <c r="D461" s="85">
        <v>2.4550000000000001</v>
      </c>
      <c r="E461" s="13">
        <f t="shared" si="7"/>
        <v>0.16900000000000001</v>
      </c>
      <c r="F461" s="13">
        <f t="shared" si="7"/>
        <v>-1.056</v>
      </c>
      <c r="G461" s="13">
        <f t="shared" si="7"/>
        <v>0.20399999999999999</v>
      </c>
    </row>
    <row r="462" spans="1:7">
      <c r="A462" s="115">
        <v>461</v>
      </c>
      <c r="B462" s="86">
        <v>5142.3100000000004</v>
      </c>
      <c r="C462" s="85">
        <v>0.9</v>
      </c>
      <c r="D462" s="85">
        <v>2.4649999999999999</v>
      </c>
      <c r="E462" s="13">
        <f t="shared" si="7"/>
        <v>0.99199999999999999</v>
      </c>
      <c r="F462" s="13">
        <f t="shared" si="7"/>
        <v>0.61299999999999999</v>
      </c>
      <c r="G462" s="13">
        <f t="shared" si="7"/>
        <v>0.40699999999999997</v>
      </c>
    </row>
    <row r="463" spans="1:7">
      <c r="A463" s="116">
        <v>462</v>
      </c>
      <c r="B463" s="86">
        <v>5173.37</v>
      </c>
      <c r="C463" s="85">
        <v>0.90649999999999997</v>
      </c>
      <c r="D463" s="85">
        <v>2.4849999999999999</v>
      </c>
      <c r="E463" s="13">
        <f t="shared" si="7"/>
        <v>0.60199999999999998</v>
      </c>
      <c r="F463" s="13">
        <f t="shared" si="7"/>
        <v>0.72</v>
      </c>
      <c r="G463" s="13">
        <f t="shared" si="7"/>
        <v>0.80800000000000005</v>
      </c>
    </row>
    <row r="464" spans="1:7">
      <c r="A464" s="115">
        <v>463</v>
      </c>
      <c r="B464" s="86">
        <v>5207.1499999999996</v>
      </c>
      <c r="C464" s="85">
        <v>0.90849999999999997</v>
      </c>
      <c r="D464" s="85">
        <v>2.4849999999999999</v>
      </c>
      <c r="E464" s="13">
        <f t="shared" si="7"/>
        <v>0.65100000000000002</v>
      </c>
      <c r="F464" s="13">
        <f t="shared" si="7"/>
        <v>0.22</v>
      </c>
      <c r="G464" s="13">
        <f t="shared" si="7"/>
        <v>0</v>
      </c>
    </row>
    <row r="465" spans="1:7">
      <c r="A465" s="116">
        <v>464</v>
      </c>
      <c r="B465" s="86">
        <v>5179.13</v>
      </c>
      <c r="C465" s="85">
        <v>0.90500000000000003</v>
      </c>
      <c r="D465" s="85">
        <v>2.5099999999999998</v>
      </c>
      <c r="E465" s="13">
        <f t="shared" si="7"/>
        <v>-0.54</v>
      </c>
      <c r="F465" s="13">
        <f t="shared" si="7"/>
        <v>-0.38600000000000001</v>
      </c>
      <c r="G465" s="13">
        <f t="shared" si="7"/>
        <v>1.0009999999999999</v>
      </c>
    </row>
    <row r="466" spans="1:7">
      <c r="A466" s="115">
        <v>465</v>
      </c>
      <c r="B466" s="86">
        <v>5194.08</v>
      </c>
      <c r="C466" s="85">
        <v>0.90500000000000003</v>
      </c>
      <c r="D466" s="85">
        <v>2.4900000000000002</v>
      </c>
      <c r="E466" s="13">
        <f t="shared" si="7"/>
        <v>0.28799999999999998</v>
      </c>
      <c r="F466" s="13">
        <f t="shared" si="7"/>
        <v>0</v>
      </c>
      <c r="G466" s="13">
        <f t="shared" si="7"/>
        <v>-0.8</v>
      </c>
    </row>
    <row r="467" spans="1:7">
      <c r="A467" s="116">
        <v>466</v>
      </c>
      <c r="B467" s="86">
        <v>5130.3500000000004</v>
      </c>
      <c r="C467" s="85">
        <v>0.88500000000000001</v>
      </c>
      <c r="D467" s="85">
        <v>2.4849999999999999</v>
      </c>
      <c r="E467" s="13">
        <f t="shared" ref="E467:G512" si="8">ROUND(100*(LN(B467)-LN(B466)),3)</f>
        <v>-1.2350000000000001</v>
      </c>
      <c r="F467" s="13">
        <f t="shared" si="8"/>
        <v>-2.2349999999999999</v>
      </c>
      <c r="G467" s="13">
        <f t="shared" si="8"/>
        <v>-0.20100000000000001</v>
      </c>
    </row>
    <row r="468" spans="1:7">
      <c r="A468" s="115">
        <v>467</v>
      </c>
      <c r="B468" s="86">
        <v>5063.67</v>
      </c>
      <c r="C468" s="85">
        <v>0.879</v>
      </c>
      <c r="D468" s="85">
        <v>2.4449999999999998</v>
      </c>
      <c r="E468" s="13">
        <f t="shared" si="8"/>
        <v>-1.3080000000000001</v>
      </c>
      <c r="F468" s="13">
        <f t="shared" si="8"/>
        <v>-0.68</v>
      </c>
      <c r="G468" s="13">
        <f t="shared" si="8"/>
        <v>-1.623</v>
      </c>
    </row>
    <row r="469" spans="1:7">
      <c r="A469" s="116">
        <v>468</v>
      </c>
      <c r="B469" s="86">
        <v>5125.3</v>
      </c>
      <c r="C469" s="85">
        <v>0.88249999999999995</v>
      </c>
      <c r="D469" s="85">
        <v>2.46</v>
      </c>
      <c r="E469" s="13">
        <f t="shared" si="8"/>
        <v>1.21</v>
      </c>
      <c r="F469" s="13">
        <f t="shared" si="8"/>
        <v>0.39700000000000002</v>
      </c>
      <c r="G469" s="13">
        <f t="shared" si="8"/>
        <v>0.61199999999999999</v>
      </c>
    </row>
    <row r="470" spans="1:7">
      <c r="A470" s="115">
        <v>469</v>
      </c>
      <c r="B470" s="86">
        <v>5098.93</v>
      </c>
      <c r="C470" s="85">
        <v>0.86150000000000004</v>
      </c>
      <c r="D470" s="85">
        <v>2.4550000000000001</v>
      </c>
      <c r="E470" s="13">
        <f t="shared" si="8"/>
        <v>-0.51600000000000001</v>
      </c>
      <c r="F470" s="13">
        <f t="shared" si="8"/>
        <v>-2.4079999999999999</v>
      </c>
      <c r="G470" s="13">
        <f t="shared" si="8"/>
        <v>-0.20300000000000001</v>
      </c>
    </row>
    <row r="471" spans="1:7">
      <c r="A471" s="116">
        <v>470</v>
      </c>
      <c r="B471" s="86">
        <v>5096.95</v>
      </c>
      <c r="C471" s="85">
        <v>0.85099999999999998</v>
      </c>
      <c r="D471" s="85">
        <v>2.44</v>
      </c>
      <c r="E471" s="13">
        <f t="shared" si="8"/>
        <v>-3.9E-2</v>
      </c>
      <c r="F471" s="13">
        <f t="shared" si="8"/>
        <v>-1.226</v>
      </c>
      <c r="G471" s="13">
        <f t="shared" si="8"/>
        <v>-0.61299999999999999</v>
      </c>
    </row>
    <row r="472" spans="1:7">
      <c r="A472" s="115">
        <v>471</v>
      </c>
      <c r="B472" s="86">
        <v>5126.26</v>
      </c>
      <c r="C472" s="85">
        <v>0.84850000000000003</v>
      </c>
      <c r="D472" s="85">
        <v>2.4449999999999998</v>
      </c>
      <c r="E472" s="13">
        <f t="shared" si="8"/>
        <v>0.57299999999999995</v>
      </c>
      <c r="F472" s="13">
        <f t="shared" si="8"/>
        <v>-0.29399999999999998</v>
      </c>
      <c r="G472" s="13">
        <f t="shared" si="8"/>
        <v>0.20499999999999999</v>
      </c>
    </row>
    <row r="473" spans="1:7">
      <c r="A473" s="116">
        <v>472</v>
      </c>
      <c r="B473" s="86">
        <v>5084.74</v>
      </c>
      <c r="C473" s="85">
        <v>0.84550000000000003</v>
      </c>
      <c r="D473" s="85">
        <v>2.44</v>
      </c>
      <c r="E473" s="13">
        <f t="shared" si="8"/>
        <v>-0.81299999999999994</v>
      </c>
      <c r="F473" s="13">
        <f t="shared" si="8"/>
        <v>-0.35399999999999998</v>
      </c>
      <c r="G473" s="13">
        <f t="shared" si="8"/>
        <v>-0.20499999999999999</v>
      </c>
    </row>
    <row r="474" spans="1:7">
      <c r="A474" s="115">
        <v>473</v>
      </c>
      <c r="B474" s="86">
        <v>5062.3100000000004</v>
      </c>
      <c r="C474" s="85">
        <v>0.82599999999999996</v>
      </c>
      <c r="D474" s="85">
        <v>2.4249999999999998</v>
      </c>
      <c r="E474" s="13">
        <f t="shared" si="8"/>
        <v>-0.442</v>
      </c>
      <c r="F474" s="13">
        <f t="shared" si="8"/>
        <v>-2.3330000000000002</v>
      </c>
      <c r="G474" s="13">
        <f t="shared" si="8"/>
        <v>-0.61699999999999999</v>
      </c>
    </row>
    <row r="475" spans="1:7">
      <c r="A475" s="116">
        <v>474</v>
      </c>
      <c r="B475" s="86">
        <v>5079.45</v>
      </c>
      <c r="C475" s="85">
        <v>0.82299999999999995</v>
      </c>
      <c r="D475" s="85">
        <v>2.415</v>
      </c>
      <c r="E475" s="13">
        <f t="shared" si="8"/>
        <v>0.33800000000000002</v>
      </c>
      <c r="F475" s="13">
        <f t="shared" si="8"/>
        <v>-0.36399999999999999</v>
      </c>
      <c r="G475" s="13">
        <f t="shared" si="8"/>
        <v>-0.41299999999999998</v>
      </c>
    </row>
    <row r="476" spans="1:7">
      <c r="A476" s="115">
        <v>475</v>
      </c>
      <c r="B476" s="86">
        <v>5102.75</v>
      </c>
      <c r="C476" s="85">
        <v>0.82699999999999996</v>
      </c>
      <c r="D476" s="85">
        <v>2.4</v>
      </c>
      <c r="E476" s="13">
        <f t="shared" si="8"/>
        <v>0.45800000000000002</v>
      </c>
      <c r="F476" s="13">
        <f t="shared" si="8"/>
        <v>0.48499999999999999</v>
      </c>
      <c r="G476" s="13">
        <f t="shared" si="8"/>
        <v>-0.623</v>
      </c>
    </row>
    <row r="477" spans="1:7">
      <c r="A477" s="116">
        <v>476</v>
      </c>
      <c r="B477" s="86">
        <v>5137.47</v>
      </c>
      <c r="C477" s="85">
        <v>0.84950000000000003</v>
      </c>
      <c r="D477" s="85">
        <v>2.41</v>
      </c>
      <c r="E477" s="13">
        <f t="shared" si="8"/>
        <v>0.67800000000000005</v>
      </c>
      <c r="F477" s="13">
        <f t="shared" si="8"/>
        <v>2.6840000000000002</v>
      </c>
      <c r="G477" s="13">
        <f t="shared" si="8"/>
        <v>0.41599999999999998</v>
      </c>
    </row>
    <row r="478" spans="1:7">
      <c r="A478" s="115">
        <v>477</v>
      </c>
      <c r="B478" s="86">
        <v>5188.3900000000003</v>
      </c>
      <c r="C478" s="85">
        <v>0.86399999999999999</v>
      </c>
      <c r="D478" s="85">
        <v>2.415</v>
      </c>
      <c r="E478" s="13">
        <f t="shared" si="8"/>
        <v>0.98599999999999999</v>
      </c>
      <c r="F478" s="13">
        <f t="shared" si="8"/>
        <v>1.6919999999999999</v>
      </c>
      <c r="G478" s="13">
        <f t="shared" si="8"/>
        <v>0.20699999999999999</v>
      </c>
    </row>
    <row r="479" spans="1:7">
      <c r="A479" s="116">
        <v>478</v>
      </c>
      <c r="B479" s="86">
        <v>5149.16</v>
      </c>
      <c r="C479" s="85">
        <v>0.85599999999999998</v>
      </c>
      <c r="D479" s="85">
        <v>2.44</v>
      </c>
      <c r="E479" s="13">
        <f t="shared" si="8"/>
        <v>-0.75900000000000001</v>
      </c>
      <c r="F479" s="13">
        <f t="shared" si="8"/>
        <v>-0.93</v>
      </c>
      <c r="G479" s="13">
        <f t="shared" si="8"/>
        <v>1.03</v>
      </c>
    </row>
    <row r="480" spans="1:7">
      <c r="A480" s="115">
        <v>479</v>
      </c>
      <c r="B480" s="86">
        <v>5180.84</v>
      </c>
      <c r="C480" s="85">
        <v>0.85850000000000004</v>
      </c>
      <c r="D480" s="85">
        <v>2.48</v>
      </c>
      <c r="E480" s="13">
        <f t="shared" si="8"/>
        <v>0.61299999999999999</v>
      </c>
      <c r="F480" s="13">
        <f t="shared" si="8"/>
        <v>0.29199999999999998</v>
      </c>
      <c r="G480" s="13">
        <f t="shared" si="8"/>
        <v>1.6259999999999999</v>
      </c>
    </row>
    <row r="481" spans="1:7">
      <c r="A481" s="116">
        <v>480</v>
      </c>
      <c r="B481" s="86">
        <v>5210.07</v>
      </c>
      <c r="C481" s="85">
        <v>0.871</v>
      </c>
      <c r="D481" s="85">
        <v>2.4750000000000001</v>
      </c>
      <c r="E481" s="13">
        <f t="shared" si="8"/>
        <v>0.56299999999999994</v>
      </c>
      <c r="F481" s="13">
        <f t="shared" si="8"/>
        <v>1.446</v>
      </c>
      <c r="G481" s="13">
        <f t="shared" si="8"/>
        <v>-0.20200000000000001</v>
      </c>
    </row>
    <row r="482" spans="1:7">
      <c r="A482" s="115">
        <v>481</v>
      </c>
      <c r="B482" s="86">
        <v>5192.74</v>
      </c>
      <c r="C482" s="85">
        <v>0.86350000000000005</v>
      </c>
      <c r="D482" s="85">
        <v>2.4700000000000002</v>
      </c>
      <c r="E482" s="13">
        <f t="shared" si="8"/>
        <v>-0.33300000000000002</v>
      </c>
      <c r="F482" s="13">
        <f t="shared" si="8"/>
        <v>-0.86499999999999999</v>
      </c>
      <c r="G482" s="13">
        <f t="shared" si="8"/>
        <v>-0.20200000000000001</v>
      </c>
    </row>
    <row r="483" spans="1:7">
      <c r="A483" s="116">
        <v>482</v>
      </c>
      <c r="B483" s="86">
        <v>5174.5200000000004</v>
      </c>
      <c r="C483" s="85">
        <v>0.85950000000000004</v>
      </c>
      <c r="D483" s="85">
        <v>2.46</v>
      </c>
      <c r="E483" s="13">
        <f t="shared" si="8"/>
        <v>-0.35099999999999998</v>
      </c>
      <c r="F483" s="13">
        <f t="shared" si="8"/>
        <v>-0.46400000000000002</v>
      </c>
      <c r="G483" s="13">
        <f t="shared" si="8"/>
        <v>-0.40600000000000003</v>
      </c>
    </row>
    <row r="484" spans="1:7">
      <c r="A484" s="115">
        <v>483</v>
      </c>
      <c r="B484" s="86">
        <v>5153.75</v>
      </c>
      <c r="C484" s="85">
        <v>0.85350000000000004</v>
      </c>
      <c r="D484" s="85">
        <v>2.4849999999999999</v>
      </c>
      <c r="E484" s="13">
        <f t="shared" si="8"/>
        <v>-0.40200000000000002</v>
      </c>
      <c r="F484" s="13">
        <f t="shared" si="8"/>
        <v>-0.70099999999999996</v>
      </c>
      <c r="G484" s="13">
        <f t="shared" si="8"/>
        <v>1.0109999999999999</v>
      </c>
    </row>
    <row r="485" spans="1:7">
      <c r="A485" s="116">
        <v>484</v>
      </c>
      <c r="B485" s="86">
        <v>5153.0600000000004</v>
      </c>
      <c r="C485" s="85">
        <v>0.85650000000000004</v>
      </c>
      <c r="D485" s="85">
        <v>2.4900000000000002</v>
      </c>
      <c r="E485" s="13">
        <f t="shared" si="8"/>
        <v>-1.2999999999999999E-2</v>
      </c>
      <c r="F485" s="13">
        <f t="shared" si="8"/>
        <v>0.35099999999999998</v>
      </c>
      <c r="G485" s="13">
        <f t="shared" si="8"/>
        <v>0.20100000000000001</v>
      </c>
    </row>
    <row r="486" spans="1:7">
      <c r="A486" s="115">
        <v>485</v>
      </c>
      <c r="B486" s="86">
        <v>5185.6899999999996</v>
      </c>
      <c r="C486" s="85">
        <v>0.85299999999999998</v>
      </c>
      <c r="D486" s="85">
        <v>2.5049999999999999</v>
      </c>
      <c r="E486" s="13">
        <f t="shared" si="8"/>
        <v>0.63100000000000001</v>
      </c>
      <c r="F486" s="13">
        <f t="shared" si="8"/>
        <v>-0.40899999999999997</v>
      </c>
      <c r="G486" s="13">
        <f t="shared" si="8"/>
        <v>0.60099999999999998</v>
      </c>
    </row>
    <row r="487" spans="1:7">
      <c r="A487" s="116">
        <v>486</v>
      </c>
      <c r="B487" s="86">
        <v>5221.17</v>
      </c>
      <c r="C487" s="85">
        <v>0.87450000000000006</v>
      </c>
      <c r="D487" s="85">
        <v>2.5150000000000001</v>
      </c>
      <c r="E487" s="13">
        <f t="shared" si="8"/>
        <v>0.68200000000000005</v>
      </c>
      <c r="F487" s="13">
        <f t="shared" si="8"/>
        <v>2.4889999999999999</v>
      </c>
      <c r="G487" s="13">
        <f t="shared" si="8"/>
        <v>0.39800000000000002</v>
      </c>
    </row>
    <row r="488" spans="1:7">
      <c r="A488" s="115">
        <v>487</v>
      </c>
      <c r="B488" s="86">
        <v>5260.02</v>
      </c>
      <c r="C488" s="85">
        <v>0.89149999999999996</v>
      </c>
      <c r="D488" s="85">
        <v>2.5150000000000001</v>
      </c>
      <c r="E488" s="13">
        <f t="shared" si="8"/>
        <v>0.74099999999999999</v>
      </c>
      <c r="F488" s="13">
        <f t="shared" si="8"/>
        <v>1.925</v>
      </c>
      <c r="G488" s="13">
        <f t="shared" si="8"/>
        <v>0</v>
      </c>
    </row>
    <row r="489" spans="1:7">
      <c r="A489" s="116">
        <v>488</v>
      </c>
      <c r="B489" s="86">
        <v>5263.54</v>
      </c>
      <c r="C489" s="85">
        <v>0.90449999999999997</v>
      </c>
      <c r="D489" s="85">
        <v>2.5099999999999998</v>
      </c>
      <c r="E489" s="13">
        <f t="shared" si="8"/>
        <v>6.7000000000000004E-2</v>
      </c>
      <c r="F489" s="13">
        <f t="shared" si="8"/>
        <v>1.448</v>
      </c>
      <c r="G489" s="13">
        <f t="shared" si="8"/>
        <v>-0.19900000000000001</v>
      </c>
    </row>
    <row r="490" spans="1:7">
      <c r="A490" s="115">
        <v>489</v>
      </c>
      <c r="B490" s="86">
        <v>5252.28</v>
      </c>
      <c r="C490" s="85">
        <v>0.89500000000000002</v>
      </c>
      <c r="D490" s="85">
        <v>2.5150000000000001</v>
      </c>
      <c r="E490" s="13">
        <f t="shared" si="8"/>
        <v>-0.214</v>
      </c>
      <c r="F490" s="13">
        <f t="shared" si="8"/>
        <v>-1.056</v>
      </c>
      <c r="G490" s="13">
        <f t="shared" si="8"/>
        <v>0.19900000000000001</v>
      </c>
    </row>
    <row r="491" spans="1:7">
      <c r="A491" s="116">
        <v>490</v>
      </c>
      <c r="B491" s="86">
        <v>5220.59</v>
      </c>
      <c r="C491" s="85">
        <v>0.88549999999999995</v>
      </c>
      <c r="D491" s="85">
        <v>2.5249999999999999</v>
      </c>
      <c r="E491" s="13">
        <f t="shared" si="8"/>
        <v>-0.60499999999999998</v>
      </c>
      <c r="F491" s="13">
        <f t="shared" si="8"/>
        <v>-1.0669999999999999</v>
      </c>
      <c r="G491" s="13">
        <f t="shared" si="8"/>
        <v>0.39700000000000002</v>
      </c>
    </row>
    <row r="492" spans="1:7">
      <c r="A492" s="115">
        <v>491</v>
      </c>
      <c r="B492" s="86">
        <v>5202.2299999999996</v>
      </c>
      <c r="C492" s="85">
        <v>0.88300000000000001</v>
      </c>
      <c r="D492" s="85">
        <v>2.5099999999999998</v>
      </c>
      <c r="E492" s="13">
        <f t="shared" si="8"/>
        <v>-0.35199999999999998</v>
      </c>
      <c r="F492" s="13">
        <f t="shared" si="8"/>
        <v>-0.28299999999999997</v>
      </c>
      <c r="G492" s="13">
        <f t="shared" si="8"/>
        <v>-0.59599999999999997</v>
      </c>
    </row>
    <row r="493" spans="1:7">
      <c r="A493" s="116">
        <v>492</v>
      </c>
      <c r="B493" s="86">
        <v>5181.38</v>
      </c>
      <c r="C493" s="85">
        <v>0.88200000000000001</v>
      </c>
      <c r="D493" s="85">
        <v>2.4950000000000001</v>
      </c>
      <c r="E493" s="13">
        <f t="shared" si="8"/>
        <v>-0.40200000000000002</v>
      </c>
      <c r="F493" s="13">
        <f t="shared" si="8"/>
        <v>-0.113</v>
      </c>
      <c r="G493" s="13">
        <f t="shared" si="8"/>
        <v>-0.59899999999999998</v>
      </c>
    </row>
    <row r="494" spans="1:7">
      <c r="A494" s="115">
        <v>493</v>
      </c>
      <c r="B494" s="86">
        <v>5215.03</v>
      </c>
      <c r="C494" s="85">
        <v>0.88300000000000001</v>
      </c>
      <c r="D494" s="85">
        <v>2.4900000000000002</v>
      </c>
      <c r="E494" s="13">
        <f t="shared" si="8"/>
        <v>0.64700000000000002</v>
      </c>
      <c r="F494" s="13">
        <f t="shared" si="8"/>
        <v>0.113</v>
      </c>
      <c r="G494" s="13">
        <f t="shared" si="8"/>
        <v>-0.20100000000000001</v>
      </c>
    </row>
    <row r="495" spans="1:7">
      <c r="A495" s="116">
        <v>494</v>
      </c>
      <c r="B495" s="86">
        <v>5203.07</v>
      </c>
      <c r="C495" s="85">
        <v>0.87849999999999995</v>
      </c>
      <c r="D495" s="85">
        <v>2.4750000000000001</v>
      </c>
      <c r="E495" s="13">
        <f t="shared" si="8"/>
        <v>-0.23</v>
      </c>
      <c r="F495" s="13">
        <f t="shared" si="8"/>
        <v>-0.51100000000000001</v>
      </c>
      <c r="G495" s="13">
        <f t="shared" si="8"/>
        <v>-0.60399999999999998</v>
      </c>
    </row>
    <row r="496" spans="1:7">
      <c r="A496" s="115">
        <v>495</v>
      </c>
      <c r="B496" s="86">
        <v>5180.8</v>
      </c>
      <c r="C496" s="85">
        <v>0.86599999999999999</v>
      </c>
      <c r="D496" s="85">
        <v>2.4700000000000002</v>
      </c>
      <c r="E496" s="13">
        <f t="shared" si="8"/>
        <v>-0.42899999999999999</v>
      </c>
      <c r="F496" s="13">
        <f t="shared" si="8"/>
        <v>-1.4330000000000001</v>
      </c>
      <c r="G496" s="13">
        <f t="shared" si="8"/>
        <v>-0.20200000000000001</v>
      </c>
    </row>
    <row r="497" spans="1:7">
      <c r="A497" s="116">
        <v>496</v>
      </c>
      <c r="B497" s="86">
        <v>5141.38</v>
      </c>
      <c r="C497" s="85">
        <v>0.86450000000000005</v>
      </c>
      <c r="D497" s="85">
        <v>2.4649999999999999</v>
      </c>
      <c r="E497" s="13">
        <f t="shared" si="8"/>
        <v>-0.76400000000000001</v>
      </c>
      <c r="F497" s="13">
        <f t="shared" si="8"/>
        <v>-0.17299999999999999</v>
      </c>
      <c r="G497" s="13">
        <f t="shared" si="8"/>
        <v>-0.20300000000000001</v>
      </c>
    </row>
    <row r="498" spans="1:7">
      <c r="A498" s="115">
        <v>497</v>
      </c>
      <c r="B498" s="86">
        <v>5134.84</v>
      </c>
      <c r="C498" s="85">
        <v>0.85499999999999998</v>
      </c>
      <c r="D498" s="85">
        <v>2.5150000000000001</v>
      </c>
      <c r="E498" s="13">
        <f t="shared" si="8"/>
        <v>-0.127</v>
      </c>
      <c r="F498" s="13">
        <f t="shared" si="8"/>
        <v>-1.105</v>
      </c>
      <c r="G498" s="13">
        <f t="shared" si="8"/>
        <v>2.008</v>
      </c>
    </row>
    <row r="499" spans="1:7">
      <c r="A499" s="116">
        <v>498</v>
      </c>
      <c r="B499" s="86">
        <v>5029.67</v>
      </c>
      <c r="C499" s="85">
        <v>0.83750000000000002</v>
      </c>
      <c r="D499" s="85">
        <v>2.4649999999999999</v>
      </c>
      <c r="E499" s="13">
        <f t="shared" si="8"/>
        <v>-2.069</v>
      </c>
      <c r="F499" s="13">
        <f t="shared" si="8"/>
        <v>-2.0680000000000001</v>
      </c>
      <c r="G499" s="13">
        <f t="shared" si="8"/>
        <v>-2.008</v>
      </c>
    </row>
    <row r="500" spans="1:7">
      <c r="A500" s="115">
        <v>499</v>
      </c>
      <c r="B500" s="86">
        <v>5010.8999999999996</v>
      </c>
      <c r="C500" s="85">
        <v>0.84499999999999997</v>
      </c>
      <c r="D500" s="85">
        <v>2.4449999999999998</v>
      </c>
      <c r="E500" s="13">
        <f t="shared" si="8"/>
        <v>-0.374</v>
      </c>
      <c r="F500" s="13">
        <f t="shared" si="8"/>
        <v>0.89200000000000002</v>
      </c>
      <c r="G500" s="13">
        <f t="shared" si="8"/>
        <v>-0.81499999999999995</v>
      </c>
    </row>
    <row r="501" spans="1:7">
      <c r="A501" s="116">
        <v>500</v>
      </c>
      <c r="B501" s="86">
        <v>5013.62</v>
      </c>
      <c r="C501" s="85">
        <v>0.84350000000000003</v>
      </c>
      <c r="D501" s="85">
        <v>2.46</v>
      </c>
      <c r="E501" s="13">
        <f t="shared" si="8"/>
        <v>5.3999999999999999E-2</v>
      </c>
      <c r="F501" s="13">
        <f t="shared" si="8"/>
        <v>-0.17799999999999999</v>
      </c>
      <c r="G501" s="13">
        <f t="shared" si="8"/>
        <v>0.61199999999999999</v>
      </c>
    </row>
    <row r="502" spans="1:7">
      <c r="A502" s="115">
        <v>501</v>
      </c>
      <c r="B502" s="86">
        <v>4903.8</v>
      </c>
      <c r="C502" s="85">
        <v>0.82399999999999995</v>
      </c>
      <c r="D502" s="85">
        <v>2.48</v>
      </c>
      <c r="E502" s="13">
        <f t="shared" si="8"/>
        <v>-2.2149999999999999</v>
      </c>
      <c r="F502" s="13">
        <f t="shared" si="8"/>
        <v>-2.339</v>
      </c>
      <c r="G502" s="13">
        <f t="shared" si="8"/>
        <v>0.81</v>
      </c>
    </row>
    <row r="503" spans="1:7">
      <c r="A503" s="116">
        <v>502</v>
      </c>
      <c r="B503" s="86">
        <v>4851.53</v>
      </c>
      <c r="C503" s="85">
        <v>0.8095</v>
      </c>
      <c r="D503" s="85">
        <v>2.5</v>
      </c>
      <c r="E503" s="13">
        <f t="shared" si="8"/>
        <v>-1.0720000000000001</v>
      </c>
      <c r="F503" s="13">
        <f t="shared" si="8"/>
        <v>-1.7749999999999999</v>
      </c>
      <c r="G503" s="13">
        <f t="shared" si="8"/>
        <v>0.80300000000000005</v>
      </c>
    </row>
    <row r="504" spans="1:7">
      <c r="A504" s="115">
        <v>503</v>
      </c>
      <c r="B504" s="86">
        <v>4833.38</v>
      </c>
      <c r="C504" s="85">
        <v>0.8145</v>
      </c>
      <c r="D504" s="85">
        <v>2.46</v>
      </c>
      <c r="E504" s="13">
        <f t="shared" si="8"/>
        <v>-0.375</v>
      </c>
      <c r="F504" s="13">
        <f t="shared" si="8"/>
        <v>0.61599999999999999</v>
      </c>
      <c r="G504" s="13">
        <f t="shared" si="8"/>
        <v>-1.613</v>
      </c>
    </row>
    <row r="505" spans="1:7">
      <c r="A505" s="116">
        <v>504</v>
      </c>
      <c r="B505" s="86">
        <v>4839.9399999999996</v>
      </c>
      <c r="C505" s="85">
        <v>0.8115</v>
      </c>
      <c r="D505" s="85">
        <v>2.4750000000000001</v>
      </c>
      <c r="E505" s="13">
        <f t="shared" si="8"/>
        <v>0.13600000000000001</v>
      </c>
      <c r="F505" s="13">
        <f t="shared" si="8"/>
        <v>-0.36899999999999999</v>
      </c>
      <c r="G505" s="13">
        <f t="shared" si="8"/>
        <v>0.60799999999999998</v>
      </c>
    </row>
    <row r="506" spans="1:7">
      <c r="A506" s="115">
        <v>505</v>
      </c>
      <c r="B506" s="86">
        <v>4927.22</v>
      </c>
      <c r="C506" s="85">
        <v>0.82050000000000001</v>
      </c>
      <c r="D506" s="85">
        <v>2.5049999999999999</v>
      </c>
      <c r="E506" s="13">
        <f t="shared" si="8"/>
        <v>1.7869999999999999</v>
      </c>
      <c r="F506" s="13">
        <f t="shared" si="8"/>
        <v>1.103</v>
      </c>
      <c r="G506" s="13">
        <f t="shared" si="8"/>
        <v>1.2050000000000001</v>
      </c>
    </row>
    <row r="507" spans="1:7">
      <c r="A507" s="116">
        <v>506</v>
      </c>
      <c r="B507" s="86">
        <v>4859.04</v>
      </c>
      <c r="C507" s="85">
        <v>0.80649999999999999</v>
      </c>
      <c r="D507" s="85">
        <v>2.5099999999999998</v>
      </c>
      <c r="E507" s="13">
        <f t="shared" si="8"/>
        <v>-1.393</v>
      </c>
      <c r="F507" s="13">
        <f t="shared" si="8"/>
        <v>-1.7210000000000001</v>
      </c>
      <c r="G507" s="13">
        <f t="shared" si="8"/>
        <v>0.19900000000000001</v>
      </c>
    </row>
    <row r="508" spans="1:7">
      <c r="A508" s="115">
        <v>507</v>
      </c>
      <c r="B508" s="86">
        <v>4796.2</v>
      </c>
      <c r="C508" s="85">
        <v>0.79700000000000004</v>
      </c>
      <c r="D508" s="85">
        <v>2.4900000000000002</v>
      </c>
      <c r="E508" s="13">
        <f t="shared" si="8"/>
        <v>-1.302</v>
      </c>
      <c r="F508" s="13">
        <f t="shared" si="8"/>
        <v>-1.1850000000000001</v>
      </c>
      <c r="G508" s="13">
        <f t="shared" si="8"/>
        <v>-0.8</v>
      </c>
    </row>
    <row r="509" spans="1:7">
      <c r="A509" s="116">
        <v>508</v>
      </c>
      <c r="B509" s="86">
        <v>4825.63</v>
      </c>
      <c r="C509" s="85">
        <v>0.80049999999999999</v>
      </c>
      <c r="D509" s="85">
        <v>2.4849999999999999</v>
      </c>
      <c r="E509" s="13">
        <f t="shared" si="8"/>
        <v>0.61199999999999999</v>
      </c>
      <c r="F509" s="13">
        <f t="shared" si="8"/>
        <v>0.438</v>
      </c>
      <c r="G509" s="13">
        <f t="shared" si="8"/>
        <v>-0.20100000000000001</v>
      </c>
    </row>
    <row r="510" spans="1:7">
      <c r="A510" s="115">
        <v>509</v>
      </c>
      <c r="B510" s="86">
        <v>4750.68</v>
      </c>
      <c r="C510" s="85">
        <v>0.78849999999999998</v>
      </c>
      <c r="D510" s="85">
        <v>2.4849999999999999</v>
      </c>
      <c r="E510" s="13">
        <f t="shared" si="8"/>
        <v>-1.5649999999999999</v>
      </c>
      <c r="F510" s="13">
        <f t="shared" si="8"/>
        <v>-1.51</v>
      </c>
      <c r="G510" s="13">
        <f t="shared" si="8"/>
        <v>0</v>
      </c>
    </row>
    <row r="511" spans="1:7">
      <c r="A511" s="116">
        <v>510</v>
      </c>
      <c r="B511" s="86">
        <v>4718.29</v>
      </c>
      <c r="C511" s="85">
        <v>0.78600000000000003</v>
      </c>
      <c r="D511" s="85">
        <v>2.48</v>
      </c>
      <c r="E511" s="13">
        <f t="shared" si="8"/>
        <v>-0.68400000000000005</v>
      </c>
      <c r="F511" s="13">
        <f t="shared" si="8"/>
        <v>-0.318</v>
      </c>
      <c r="G511" s="13">
        <f t="shared" si="8"/>
        <v>-0.20100000000000001</v>
      </c>
    </row>
    <row r="512" spans="1:7">
      <c r="A512" s="115">
        <v>511</v>
      </c>
      <c r="B512" s="86">
        <v>4804.1899999999996</v>
      </c>
      <c r="C512" s="85">
        <v>0.80600000000000005</v>
      </c>
      <c r="D512" s="85">
        <v>2.4950000000000001</v>
      </c>
      <c r="E512" s="13">
        <f t="shared" si="8"/>
        <v>1.804</v>
      </c>
      <c r="F512" s="13">
        <f t="shared" si="8"/>
        <v>2.5129999999999999</v>
      </c>
      <c r="G512" s="13">
        <f t="shared" si="8"/>
        <v>0.60299999999999998</v>
      </c>
    </row>
    <row r="513" spans="5:5">
      <c r="E513" s="1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6B417-AE61-4AF1-87B4-C69808AEF92F}">
  <dimension ref="A1:C11"/>
  <sheetViews>
    <sheetView workbookViewId="0"/>
  </sheetViews>
  <sheetFormatPr defaultRowHeight="14.4"/>
  <sheetData>
    <row r="1" spans="1:3">
      <c r="A1" t="s">
        <v>697</v>
      </c>
      <c r="B1" s="96" t="s">
        <v>698</v>
      </c>
      <c r="C1" s="96" t="s">
        <v>714</v>
      </c>
    </row>
    <row r="2" spans="1:3">
      <c r="A2" s="96">
        <v>1</v>
      </c>
      <c r="B2" s="96">
        <v>436</v>
      </c>
      <c r="C2" s="96">
        <v>95</v>
      </c>
    </row>
    <row r="3" spans="1:3">
      <c r="A3" s="96">
        <v>2</v>
      </c>
      <c r="B3" s="96">
        <v>721</v>
      </c>
      <c r="C3" s="96">
        <v>97</v>
      </c>
    </row>
    <row r="4" spans="1:3">
      <c r="A4" s="96">
        <v>3</v>
      </c>
      <c r="B4" s="96">
        <v>953</v>
      </c>
      <c r="C4" s="96">
        <v>99</v>
      </c>
    </row>
    <row r="5" spans="1:3">
      <c r="A5" s="96">
        <v>4</v>
      </c>
      <c r="B5" s="96">
        <v>1339</v>
      </c>
      <c r="C5" s="96">
        <v>96</v>
      </c>
    </row>
    <row r="6" spans="1:3">
      <c r="A6" s="96">
        <v>5</v>
      </c>
      <c r="B6" s="96">
        <v>1345</v>
      </c>
      <c r="C6" s="96">
        <v>99</v>
      </c>
    </row>
    <row r="7" spans="1:3">
      <c r="A7" s="96">
        <v>6</v>
      </c>
      <c r="B7" s="96">
        <v>1488</v>
      </c>
      <c r="C7" s="96">
        <v>100</v>
      </c>
    </row>
    <row r="8" spans="1:3">
      <c r="A8" s="96">
        <v>7</v>
      </c>
      <c r="B8" s="96">
        <v>2545</v>
      </c>
      <c r="C8" s="96">
        <v>109</v>
      </c>
    </row>
    <row r="9" spans="1:3">
      <c r="A9" s="96">
        <v>8</v>
      </c>
      <c r="B9" s="96">
        <v>4759</v>
      </c>
      <c r="C9" s="96">
        <v>115</v>
      </c>
    </row>
    <row r="10" spans="1:3">
      <c r="A10" s="96">
        <v>9</v>
      </c>
      <c r="B10" s="96">
        <v>8956</v>
      </c>
      <c r="C10" s="96">
        <v>115</v>
      </c>
    </row>
    <row r="11" spans="1:3">
      <c r="A11" s="96">
        <v>10</v>
      </c>
      <c r="B11" s="96">
        <v>11991</v>
      </c>
      <c r="C11" s="96">
        <v>122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8"/>
  <sheetViews>
    <sheetView workbookViewId="0"/>
  </sheetViews>
  <sheetFormatPr defaultRowHeight="14.4"/>
  <sheetData>
    <row r="1" spans="1:7">
      <c r="A1" s="33" t="s">
        <v>145</v>
      </c>
      <c r="B1" s="33" t="s">
        <v>146</v>
      </c>
      <c r="C1" s="33" t="s">
        <v>147</v>
      </c>
      <c r="D1" s="33" t="s">
        <v>148</v>
      </c>
      <c r="E1" s="33" t="s">
        <v>149</v>
      </c>
      <c r="F1" s="33" t="s">
        <v>150</v>
      </c>
      <c r="G1" s="33" t="s">
        <v>151</v>
      </c>
    </row>
    <row r="2" spans="1:7">
      <c r="A2" s="1" t="s">
        <v>152</v>
      </c>
      <c r="B2">
        <v>2</v>
      </c>
      <c r="C2">
        <v>3</v>
      </c>
      <c r="D2">
        <f>_xlfn.RANK.AVG(B2,$B$2:$B$13,1)</f>
        <v>4</v>
      </c>
      <c r="E2">
        <f>_xlfn.RANK.AVG(C2,$C$2:$C$13,1)</f>
        <v>6.5</v>
      </c>
      <c r="F2">
        <f>D2-E2</f>
        <v>-2.5</v>
      </c>
      <c r="G2">
        <f>F2^2</f>
        <v>6.25</v>
      </c>
    </row>
    <row r="3" spans="1:7">
      <c r="A3" s="1" t="s">
        <v>153</v>
      </c>
      <c r="B3">
        <v>3</v>
      </c>
      <c r="C3">
        <v>4</v>
      </c>
      <c r="D3">
        <f t="shared" ref="D3:D13" si="0">_xlfn.RANK.AVG(B3,$B$2:$B$13,1)</f>
        <v>9.5</v>
      </c>
      <c r="E3">
        <f t="shared" ref="E3:E13" si="1">_xlfn.RANK.AVG(C3,$C$2:$C$13,1)</f>
        <v>10</v>
      </c>
      <c r="F3">
        <f t="shared" ref="F3:F13" si="2">D3-E3</f>
        <v>-0.5</v>
      </c>
      <c r="G3">
        <f t="shared" ref="G3:G13" si="3">F3^2</f>
        <v>0.25</v>
      </c>
    </row>
    <row r="4" spans="1:7">
      <c r="A4" s="1" t="s">
        <v>154</v>
      </c>
      <c r="B4">
        <v>3</v>
      </c>
      <c r="C4">
        <v>4</v>
      </c>
      <c r="D4">
        <f t="shared" si="0"/>
        <v>9.5</v>
      </c>
      <c r="E4">
        <f t="shared" si="1"/>
        <v>10</v>
      </c>
      <c r="F4">
        <f t="shared" si="2"/>
        <v>-0.5</v>
      </c>
      <c r="G4">
        <f t="shared" si="3"/>
        <v>0.25</v>
      </c>
    </row>
    <row r="5" spans="1:7">
      <c r="A5" s="1" t="s">
        <v>155</v>
      </c>
      <c r="B5">
        <v>2</v>
      </c>
      <c r="C5">
        <v>3</v>
      </c>
      <c r="D5">
        <f t="shared" si="0"/>
        <v>4</v>
      </c>
      <c r="E5">
        <f t="shared" si="1"/>
        <v>6.5</v>
      </c>
      <c r="F5">
        <f t="shared" si="2"/>
        <v>-2.5</v>
      </c>
      <c r="G5">
        <f t="shared" si="3"/>
        <v>6.25</v>
      </c>
    </row>
    <row r="6" spans="1:7">
      <c r="A6" s="1" t="s">
        <v>156</v>
      </c>
      <c r="B6">
        <v>1</v>
      </c>
      <c r="C6">
        <v>2</v>
      </c>
      <c r="D6">
        <f t="shared" si="0"/>
        <v>1</v>
      </c>
      <c r="E6">
        <f t="shared" si="1"/>
        <v>3.5</v>
      </c>
      <c r="F6">
        <f t="shared" si="2"/>
        <v>-2.5</v>
      </c>
      <c r="G6">
        <f t="shared" si="3"/>
        <v>6.25</v>
      </c>
    </row>
    <row r="7" spans="1:7">
      <c r="A7" s="1" t="s">
        <v>157</v>
      </c>
      <c r="B7">
        <v>3</v>
      </c>
      <c r="C7">
        <v>2</v>
      </c>
      <c r="D7">
        <f t="shared" si="0"/>
        <v>9.5</v>
      </c>
      <c r="E7">
        <f t="shared" si="1"/>
        <v>3.5</v>
      </c>
      <c r="F7">
        <f t="shared" si="2"/>
        <v>6</v>
      </c>
      <c r="G7">
        <f t="shared" si="3"/>
        <v>36</v>
      </c>
    </row>
    <row r="8" spans="1:7">
      <c r="A8" s="1" t="s">
        <v>158</v>
      </c>
      <c r="B8">
        <v>2</v>
      </c>
      <c r="C8">
        <v>2</v>
      </c>
      <c r="D8">
        <f t="shared" si="0"/>
        <v>4</v>
      </c>
      <c r="E8">
        <f t="shared" si="1"/>
        <v>3.5</v>
      </c>
      <c r="F8">
        <f t="shared" si="2"/>
        <v>0.5</v>
      </c>
      <c r="G8">
        <f t="shared" si="3"/>
        <v>0.25</v>
      </c>
    </row>
    <row r="9" spans="1:7">
      <c r="A9" s="1" t="s">
        <v>159</v>
      </c>
      <c r="B9">
        <v>3</v>
      </c>
      <c r="C9">
        <v>4</v>
      </c>
      <c r="D9">
        <f t="shared" si="0"/>
        <v>9.5</v>
      </c>
      <c r="E9">
        <f t="shared" si="1"/>
        <v>10</v>
      </c>
      <c r="F9">
        <f t="shared" si="2"/>
        <v>-0.5</v>
      </c>
      <c r="G9">
        <f t="shared" si="3"/>
        <v>0.25</v>
      </c>
    </row>
    <row r="10" spans="1:7">
      <c r="A10" s="1" t="s">
        <v>160</v>
      </c>
      <c r="B10">
        <v>2</v>
      </c>
      <c r="C10">
        <v>1</v>
      </c>
      <c r="D10">
        <f t="shared" si="0"/>
        <v>4</v>
      </c>
      <c r="E10">
        <f t="shared" si="1"/>
        <v>1</v>
      </c>
      <c r="F10">
        <f t="shared" si="2"/>
        <v>3</v>
      </c>
      <c r="G10">
        <f t="shared" si="3"/>
        <v>9</v>
      </c>
    </row>
    <row r="11" spans="1:7">
      <c r="A11" s="1" t="s">
        <v>161</v>
      </c>
      <c r="B11">
        <v>2</v>
      </c>
      <c r="C11">
        <v>2</v>
      </c>
      <c r="D11">
        <f t="shared" si="0"/>
        <v>4</v>
      </c>
      <c r="E11">
        <f t="shared" si="1"/>
        <v>3.5</v>
      </c>
      <c r="F11">
        <f t="shared" si="2"/>
        <v>0.5</v>
      </c>
      <c r="G11">
        <f t="shared" si="3"/>
        <v>0.25</v>
      </c>
    </row>
    <row r="12" spans="1:7">
      <c r="A12" s="1" t="s">
        <v>162</v>
      </c>
      <c r="B12">
        <v>3</v>
      </c>
      <c r="C12">
        <v>4</v>
      </c>
      <c r="D12">
        <f t="shared" si="0"/>
        <v>9.5</v>
      </c>
      <c r="E12">
        <f t="shared" si="1"/>
        <v>10</v>
      </c>
      <c r="F12">
        <f t="shared" si="2"/>
        <v>-0.5</v>
      </c>
      <c r="G12">
        <f t="shared" si="3"/>
        <v>0.25</v>
      </c>
    </row>
    <row r="13" spans="1:7">
      <c r="A13" s="1" t="s">
        <v>163</v>
      </c>
      <c r="B13">
        <v>3</v>
      </c>
      <c r="C13">
        <v>4</v>
      </c>
      <c r="D13">
        <f t="shared" si="0"/>
        <v>9.5</v>
      </c>
      <c r="E13">
        <f t="shared" si="1"/>
        <v>10</v>
      </c>
      <c r="F13">
        <f t="shared" si="2"/>
        <v>-0.5</v>
      </c>
      <c r="G13">
        <f t="shared" si="3"/>
        <v>0.25</v>
      </c>
    </row>
    <row r="14" spans="1:7">
      <c r="F14" t="s">
        <v>164</v>
      </c>
      <c r="G14">
        <f>SUM(G2:G13)</f>
        <v>65.5</v>
      </c>
    </row>
    <row r="15" spans="1:7">
      <c r="D15" t="s">
        <v>165</v>
      </c>
    </row>
    <row r="17" spans="4:4">
      <c r="D17" t="s">
        <v>166</v>
      </c>
    </row>
    <row r="18" spans="4:4">
      <c r="D18" t="s">
        <v>167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61"/>
  <sheetViews>
    <sheetView workbookViewId="0"/>
  </sheetViews>
  <sheetFormatPr defaultRowHeight="14.4"/>
  <sheetData>
    <row r="1" spans="1:7">
      <c r="A1" s="35" t="s">
        <v>168</v>
      </c>
      <c r="B1" s="35" t="s">
        <v>169</v>
      </c>
      <c r="C1" s="35" t="s">
        <v>170</v>
      </c>
      <c r="D1" s="35" t="s">
        <v>171</v>
      </c>
      <c r="E1" s="35" t="s">
        <v>172</v>
      </c>
      <c r="F1" s="35" t="s">
        <v>173</v>
      </c>
      <c r="G1" s="35" t="s">
        <v>174</v>
      </c>
    </row>
    <row r="2" spans="1:7">
      <c r="A2">
        <v>1</v>
      </c>
      <c r="B2">
        <v>7.5179999999999998</v>
      </c>
      <c r="C2">
        <v>3.1640000000000001</v>
      </c>
      <c r="D2">
        <v>34.99</v>
      </c>
      <c r="E2">
        <v>7</v>
      </c>
      <c r="F2">
        <v>7.7889999999999997</v>
      </c>
      <c r="G2">
        <v>4</v>
      </c>
    </row>
    <row r="3" spans="1:7">
      <c r="A3">
        <v>2</v>
      </c>
      <c r="B3">
        <v>3.5790000000000002</v>
      </c>
      <c r="C3">
        <v>1.929</v>
      </c>
      <c r="D3">
        <v>21.446000000000002</v>
      </c>
      <c r="E3">
        <v>1.5</v>
      </c>
      <c r="F3">
        <v>5.2510000000000003</v>
      </c>
      <c r="G3">
        <v>5</v>
      </c>
    </row>
    <row r="4" spans="1:7">
      <c r="A4">
        <v>3</v>
      </c>
      <c r="B4">
        <v>5.91</v>
      </c>
      <c r="C4">
        <v>2.613</v>
      </c>
      <c r="D4">
        <v>28.731000000000002</v>
      </c>
      <c r="E4">
        <v>6.5</v>
      </c>
      <c r="F4">
        <v>6.3250000000000002</v>
      </c>
      <c r="G4">
        <v>3</v>
      </c>
    </row>
    <row r="5" spans="1:7">
      <c r="A5">
        <v>4</v>
      </c>
      <c r="B5">
        <v>4.79</v>
      </c>
      <c r="C5">
        <v>2.3370000000000002</v>
      </c>
      <c r="D5">
        <v>25.058</v>
      </c>
      <c r="E5">
        <v>4</v>
      </c>
      <c r="F5">
        <v>5.7329999999999997</v>
      </c>
      <c r="G5">
        <v>4</v>
      </c>
    </row>
    <row r="6" spans="1:7">
      <c r="A6">
        <v>5</v>
      </c>
      <c r="B6">
        <v>4.9969999999999999</v>
      </c>
      <c r="C6">
        <v>2.7570000000000001</v>
      </c>
      <c r="D6">
        <v>30.358000000000001</v>
      </c>
      <c r="E6">
        <v>4</v>
      </c>
      <c r="F6">
        <v>6.2160000000000002</v>
      </c>
      <c r="G6">
        <v>1</v>
      </c>
    </row>
    <row r="7" spans="1:7">
      <c r="A7">
        <v>6</v>
      </c>
      <c r="B7">
        <v>2.242</v>
      </c>
      <c r="C7">
        <v>1.3979999999999999</v>
      </c>
      <c r="D7">
        <v>15.464</v>
      </c>
      <c r="E7">
        <v>1</v>
      </c>
      <c r="F7">
        <v>3.113</v>
      </c>
      <c r="G7">
        <v>6</v>
      </c>
    </row>
    <row r="8" spans="1:7">
      <c r="A8">
        <v>7</v>
      </c>
      <c r="B8">
        <v>7.4269999999999996</v>
      </c>
      <c r="C8">
        <v>3.3660000000000001</v>
      </c>
      <c r="D8">
        <v>37.267000000000003</v>
      </c>
      <c r="E8">
        <v>5</v>
      </c>
      <c r="F8">
        <v>9.4149999999999991</v>
      </c>
      <c r="G8">
        <v>1</v>
      </c>
    </row>
    <row r="9" spans="1:7">
      <c r="A9">
        <v>8</v>
      </c>
      <c r="B9">
        <v>4.5330000000000004</v>
      </c>
      <c r="C9">
        <v>2.3780000000000001</v>
      </c>
      <c r="D9">
        <v>25.939</v>
      </c>
      <c r="E9">
        <v>3</v>
      </c>
      <c r="F9">
        <v>6.1420000000000003</v>
      </c>
      <c r="G9">
        <v>2</v>
      </c>
    </row>
    <row r="10" spans="1:7">
      <c r="A10">
        <v>9</v>
      </c>
      <c r="B10">
        <v>5.99</v>
      </c>
      <c r="C10">
        <v>2.8809999999999998</v>
      </c>
      <c r="D10">
        <v>32.362000000000002</v>
      </c>
      <c r="E10">
        <v>3.5</v>
      </c>
      <c r="F10">
        <v>7.7</v>
      </c>
      <c r="G10">
        <v>5</v>
      </c>
    </row>
    <row r="11" spans="1:7">
      <c r="A11">
        <v>10</v>
      </c>
      <c r="B11">
        <v>4.101</v>
      </c>
      <c r="C11">
        <v>2.0979999999999999</v>
      </c>
      <c r="D11">
        <v>22.395</v>
      </c>
      <c r="E11">
        <v>2.5</v>
      </c>
      <c r="F11">
        <v>5.2220000000000004</v>
      </c>
      <c r="G11">
        <v>1</v>
      </c>
    </row>
    <row r="12" spans="1:7">
      <c r="A12">
        <v>11</v>
      </c>
      <c r="B12">
        <v>1.6850000000000001</v>
      </c>
      <c r="C12">
        <v>1.1779999999999999</v>
      </c>
      <c r="D12">
        <v>12.531000000000001</v>
      </c>
      <c r="E12">
        <v>0</v>
      </c>
      <c r="F12">
        <v>2.5750000000000002</v>
      </c>
      <c r="G12">
        <v>1</v>
      </c>
    </row>
    <row r="13" spans="1:7">
      <c r="A13">
        <v>12</v>
      </c>
      <c r="B13">
        <v>4.5599999999999996</v>
      </c>
      <c r="C13">
        <v>2.36</v>
      </c>
      <c r="D13">
        <v>25.783999999999999</v>
      </c>
      <c r="E13">
        <v>4</v>
      </c>
      <c r="F13">
        <v>5.5359999999999996</v>
      </c>
      <c r="G13">
        <v>2</v>
      </c>
    </row>
    <row r="14" spans="1:7">
      <c r="A14">
        <v>13</v>
      </c>
      <c r="B14">
        <v>4.657</v>
      </c>
      <c r="C14">
        <v>2.2360000000000002</v>
      </c>
      <c r="D14">
        <v>25.152000000000001</v>
      </c>
      <c r="E14">
        <v>2.5</v>
      </c>
      <c r="F14">
        <v>6.2080000000000002</v>
      </c>
      <c r="G14">
        <v>2</v>
      </c>
    </row>
    <row r="15" spans="1:7">
      <c r="A15">
        <v>14</v>
      </c>
      <c r="B15">
        <v>3.1509999999999998</v>
      </c>
      <c r="C15">
        <v>1.7709999999999999</v>
      </c>
      <c r="D15">
        <v>19.106000000000002</v>
      </c>
      <c r="E15">
        <v>1</v>
      </c>
      <c r="F15">
        <v>5.2130000000000001</v>
      </c>
      <c r="G15">
        <v>3</v>
      </c>
    </row>
    <row r="16" spans="1:7">
      <c r="A16">
        <v>15</v>
      </c>
      <c r="B16">
        <v>2.976</v>
      </c>
      <c r="C16">
        <v>1.8520000000000001</v>
      </c>
      <c r="D16">
        <v>20.677</v>
      </c>
      <c r="E16">
        <v>1</v>
      </c>
      <c r="F16">
        <v>4.6589999999999998</v>
      </c>
      <c r="G16">
        <v>1</v>
      </c>
    </row>
    <row r="17" spans="1:7">
      <c r="A17">
        <v>16</v>
      </c>
      <c r="B17">
        <v>2.867</v>
      </c>
      <c r="C17">
        <v>1.823</v>
      </c>
      <c r="D17">
        <v>20.036999999999999</v>
      </c>
      <c r="E17">
        <v>1.5</v>
      </c>
      <c r="F17">
        <v>4.4530000000000003</v>
      </c>
      <c r="G17">
        <v>3</v>
      </c>
    </row>
    <row r="18" spans="1:7">
      <c r="A18">
        <v>17</v>
      </c>
      <c r="B18">
        <v>2.6619999999999999</v>
      </c>
      <c r="C18">
        <v>1.5780000000000001</v>
      </c>
      <c r="D18">
        <v>18.154</v>
      </c>
      <c r="E18">
        <v>0.5</v>
      </c>
      <c r="F18">
        <v>3.9780000000000002</v>
      </c>
      <c r="G18">
        <v>4</v>
      </c>
    </row>
    <row r="19" spans="1:7">
      <c r="A19">
        <v>18</v>
      </c>
      <c r="B19">
        <v>4.3630000000000004</v>
      </c>
      <c r="C19">
        <v>2.117</v>
      </c>
      <c r="D19">
        <v>23.951000000000001</v>
      </c>
      <c r="E19">
        <v>2.5</v>
      </c>
      <c r="F19">
        <v>6.2359999999999998</v>
      </c>
      <c r="G19">
        <v>1</v>
      </c>
    </row>
    <row r="20" spans="1:7">
      <c r="A20">
        <v>19</v>
      </c>
      <c r="B20">
        <v>2.9910000000000001</v>
      </c>
      <c r="C20">
        <v>2.052</v>
      </c>
      <c r="D20">
        <v>22.068999999999999</v>
      </c>
      <c r="E20">
        <v>1.5</v>
      </c>
      <c r="F20">
        <v>4.8920000000000003</v>
      </c>
      <c r="G20">
        <v>4</v>
      </c>
    </row>
    <row r="21" spans="1:7">
      <c r="A21">
        <v>20</v>
      </c>
      <c r="B21">
        <v>2.766</v>
      </c>
      <c r="C21">
        <v>1.7150000000000001</v>
      </c>
      <c r="D21">
        <v>18.324000000000002</v>
      </c>
      <c r="E21">
        <v>1.5</v>
      </c>
      <c r="F21">
        <v>3.96</v>
      </c>
      <c r="G21">
        <v>5</v>
      </c>
    </row>
    <row r="22" spans="1:7">
      <c r="A22">
        <v>21</v>
      </c>
      <c r="B22">
        <v>5.3230000000000004</v>
      </c>
      <c r="C22">
        <v>2.3330000000000002</v>
      </c>
      <c r="D22">
        <v>25.942</v>
      </c>
      <c r="E22">
        <v>5</v>
      </c>
      <c r="F22">
        <v>5.0380000000000003</v>
      </c>
      <c r="G22">
        <v>1</v>
      </c>
    </row>
    <row r="23" spans="1:7">
      <c r="A23">
        <v>22</v>
      </c>
      <c r="B23">
        <v>6.5529999999999999</v>
      </c>
      <c r="C23">
        <v>2.887</v>
      </c>
      <c r="D23">
        <v>32.235999999999997</v>
      </c>
      <c r="E23">
        <v>5.5</v>
      </c>
      <c r="F23">
        <v>7.8150000000000004</v>
      </c>
      <c r="G23">
        <v>3</v>
      </c>
    </row>
    <row r="24" spans="1:7">
      <c r="A24">
        <v>23</v>
      </c>
      <c r="B24">
        <v>3.7360000000000002</v>
      </c>
      <c r="C24">
        <v>1.972</v>
      </c>
      <c r="D24">
        <v>22.123000000000001</v>
      </c>
      <c r="E24">
        <v>2</v>
      </c>
      <c r="F24">
        <v>4.4320000000000004</v>
      </c>
      <c r="G24">
        <v>5</v>
      </c>
    </row>
    <row r="25" spans="1:7">
      <c r="A25">
        <v>24</v>
      </c>
      <c r="B25">
        <v>6.7960000000000003</v>
      </c>
      <c r="C25">
        <v>2.8860000000000001</v>
      </c>
      <c r="D25">
        <v>32.161000000000001</v>
      </c>
      <c r="E25">
        <v>6</v>
      </c>
      <c r="F25">
        <v>7.0389999999999997</v>
      </c>
      <c r="G25">
        <v>4</v>
      </c>
    </row>
    <row r="26" spans="1:7">
      <c r="A26">
        <v>25</v>
      </c>
      <c r="B26">
        <v>4.4960000000000004</v>
      </c>
      <c r="C26">
        <v>1.8740000000000001</v>
      </c>
      <c r="D26">
        <v>21.07</v>
      </c>
      <c r="E26">
        <v>3</v>
      </c>
      <c r="F26">
        <v>5.2539999999999996</v>
      </c>
      <c r="G26">
        <v>1</v>
      </c>
    </row>
    <row r="27" spans="1:7">
      <c r="A27">
        <v>26</v>
      </c>
      <c r="B27">
        <v>2.831</v>
      </c>
      <c r="C27">
        <v>1.4079999999999999</v>
      </c>
      <c r="D27">
        <v>15.957000000000001</v>
      </c>
      <c r="E27">
        <v>1.5</v>
      </c>
      <c r="F27">
        <v>2.9670000000000001</v>
      </c>
      <c r="G27">
        <v>6</v>
      </c>
    </row>
    <row r="28" spans="1:7">
      <c r="A28">
        <v>27</v>
      </c>
      <c r="B28">
        <v>5.4950000000000001</v>
      </c>
      <c r="C28">
        <v>2.5259999999999998</v>
      </c>
      <c r="D28">
        <v>27.687000000000001</v>
      </c>
      <c r="E28">
        <v>4.5</v>
      </c>
      <c r="F28">
        <v>6.4809999999999999</v>
      </c>
      <c r="G28">
        <v>2</v>
      </c>
    </row>
    <row r="29" spans="1:7">
      <c r="A29">
        <v>28</v>
      </c>
      <c r="B29">
        <v>6.6559999999999997</v>
      </c>
      <c r="C29">
        <v>2.8210000000000002</v>
      </c>
      <c r="D29">
        <v>31.145</v>
      </c>
      <c r="E29">
        <v>5.5</v>
      </c>
      <c r="F29">
        <v>7.2839999999999998</v>
      </c>
      <c r="G29">
        <v>4</v>
      </c>
    </row>
    <row r="30" spans="1:7">
      <c r="A30">
        <v>29</v>
      </c>
      <c r="B30">
        <v>2.3490000000000002</v>
      </c>
      <c r="C30">
        <v>1.3280000000000001</v>
      </c>
      <c r="D30">
        <v>14.16</v>
      </c>
      <c r="E30">
        <v>0.5</v>
      </c>
      <c r="F30">
        <v>3.6520000000000001</v>
      </c>
      <c r="G30">
        <v>4</v>
      </c>
    </row>
    <row r="31" spans="1:7">
      <c r="A31">
        <v>30</v>
      </c>
      <c r="B31">
        <v>6.8239999999999998</v>
      </c>
      <c r="C31">
        <v>2.8559999999999999</v>
      </c>
      <c r="D31">
        <v>31.812000000000001</v>
      </c>
      <c r="E31">
        <v>6</v>
      </c>
      <c r="F31">
        <v>7.1859999999999999</v>
      </c>
      <c r="G31">
        <v>1</v>
      </c>
    </row>
    <row r="32" spans="1:7">
      <c r="A32">
        <v>31</v>
      </c>
      <c r="B32">
        <v>5.3540000000000001</v>
      </c>
      <c r="C32">
        <v>2.2229999999999999</v>
      </c>
      <c r="D32">
        <v>24.788</v>
      </c>
      <c r="E32">
        <v>5</v>
      </c>
      <c r="F32">
        <v>5.9649999999999999</v>
      </c>
      <c r="G32">
        <v>3</v>
      </c>
    </row>
    <row r="33" spans="1:7">
      <c r="A33">
        <v>32</v>
      </c>
      <c r="B33">
        <v>5.8019999999999996</v>
      </c>
      <c r="C33">
        <v>2.4889999999999999</v>
      </c>
      <c r="D33">
        <v>26.661000000000001</v>
      </c>
      <c r="E33">
        <v>6</v>
      </c>
      <c r="F33">
        <v>6.8620000000000001</v>
      </c>
      <c r="G33">
        <v>4</v>
      </c>
    </row>
    <row r="34" spans="1:7">
      <c r="A34">
        <v>33</v>
      </c>
      <c r="B34">
        <v>4.79</v>
      </c>
      <c r="C34">
        <v>2.4550000000000001</v>
      </c>
      <c r="D34">
        <v>27.202999999999999</v>
      </c>
      <c r="E34">
        <v>3</v>
      </c>
      <c r="F34">
        <v>6.0069999999999997</v>
      </c>
      <c r="G34">
        <v>5</v>
      </c>
    </row>
    <row r="35" spans="1:7">
      <c r="A35">
        <v>34</v>
      </c>
      <c r="B35">
        <v>6.2830000000000004</v>
      </c>
      <c r="C35">
        <v>2.72</v>
      </c>
      <c r="D35">
        <v>29.524000000000001</v>
      </c>
      <c r="E35">
        <v>5.5</v>
      </c>
      <c r="F35">
        <v>6.7149999999999999</v>
      </c>
      <c r="G35">
        <v>4</v>
      </c>
    </row>
    <row r="36" spans="1:7">
      <c r="A36">
        <v>35</v>
      </c>
      <c r="B36">
        <v>3.4</v>
      </c>
      <c r="C36">
        <v>2.2010000000000001</v>
      </c>
      <c r="D36">
        <v>23.423999999999999</v>
      </c>
      <c r="E36">
        <v>1</v>
      </c>
      <c r="F36">
        <v>5.625</v>
      </c>
      <c r="G36">
        <v>1</v>
      </c>
    </row>
    <row r="37" spans="1:7">
      <c r="A37">
        <v>36</v>
      </c>
      <c r="B37">
        <v>6.0830000000000002</v>
      </c>
      <c r="C37">
        <v>2.694</v>
      </c>
      <c r="D37">
        <v>29.096</v>
      </c>
      <c r="E37">
        <v>5</v>
      </c>
      <c r="F37">
        <v>6.9489999999999998</v>
      </c>
      <c r="G37">
        <v>2</v>
      </c>
    </row>
    <row r="38" spans="1:7">
      <c r="A38">
        <v>37</v>
      </c>
      <c r="B38">
        <v>5.74</v>
      </c>
      <c r="C38">
        <v>2.456</v>
      </c>
      <c r="D38">
        <v>27.076000000000001</v>
      </c>
      <c r="E38">
        <v>3.5</v>
      </c>
      <c r="F38">
        <v>6.1429999999999998</v>
      </c>
      <c r="G38">
        <v>7</v>
      </c>
    </row>
    <row r="39" spans="1:7">
      <c r="A39">
        <v>38</v>
      </c>
      <c r="B39">
        <v>3.5990000000000002</v>
      </c>
      <c r="C39">
        <v>1.772</v>
      </c>
      <c r="D39">
        <v>19.177</v>
      </c>
      <c r="E39">
        <v>2</v>
      </c>
      <c r="F39">
        <v>4.8639999999999999</v>
      </c>
      <c r="G39">
        <v>1</v>
      </c>
    </row>
    <row r="40" spans="1:7">
      <c r="A40">
        <v>39</v>
      </c>
      <c r="B40">
        <v>5.01</v>
      </c>
      <c r="C40">
        <v>2.2530000000000001</v>
      </c>
      <c r="D40">
        <v>24.535</v>
      </c>
      <c r="E40">
        <v>5</v>
      </c>
      <c r="F40">
        <v>4.9749999999999996</v>
      </c>
      <c r="G40">
        <v>2</v>
      </c>
    </row>
    <row r="41" spans="1:7">
      <c r="A41">
        <v>40</v>
      </c>
      <c r="B41">
        <v>4.625</v>
      </c>
      <c r="C41">
        <v>2.3980000000000001</v>
      </c>
      <c r="D41">
        <v>25.949000000000002</v>
      </c>
      <c r="E41">
        <v>2.5</v>
      </c>
      <c r="F41">
        <v>6.9470000000000001</v>
      </c>
      <c r="G41">
        <v>3</v>
      </c>
    </row>
    <row r="42" spans="1:7">
      <c r="A42">
        <v>41</v>
      </c>
      <c r="B42">
        <v>4.3849999999999998</v>
      </c>
      <c r="C42">
        <v>1.5980000000000001</v>
      </c>
      <c r="D42">
        <v>17.603999999999999</v>
      </c>
      <c r="E42">
        <v>3.5</v>
      </c>
      <c r="F42">
        <v>3.9140000000000001</v>
      </c>
      <c r="G42">
        <v>4</v>
      </c>
    </row>
    <row r="43" spans="1:7">
      <c r="A43">
        <v>42</v>
      </c>
      <c r="B43">
        <v>4.5049999999999999</v>
      </c>
      <c r="C43">
        <v>1.8680000000000001</v>
      </c>
      <c r="D43">
        <v>20.614000000000001</v>
      </c>
      <c r="E43">
        <v>3</v>
      </c>
      <c r="F43">
        <v>4.8170000000000002</v>
      </c>
      <c r="G43">
        <v>6</v>
      </c>
    </row>
    <row r="44" spans="1:7">
      <c r="A44">
        <v>43</v>
      </c>
      <c r="B44">
        <v>3.9580000000000002</v>
      </c>
      <c r="C44">
        <v>2.036</v>
      </c>
      <c r="D44">
        <v>22.277000000000001</v>
      </c>
      <c r="E44">
        <v>2.5</v>
      </c>
      <c r="F44">
        <v>5.5810000000000004</v>
      </c>
      <c r="G44">
        <v>1</v>
      </c>
    </row>
    <row r="45" spans="1:7">
      <c r="A45">
        <v>44</v>
      </c>
      <c r="B45">
        <v>6.0709999999999997</v>
      </c>
      <c r="C45">
        <v>2.5979999999999999</v>
      </c>
      <c r="D45">
        <v>27.923999999999999</v>
      </c>
      <c r="E45">
        <v>5.5</v>
      </c>
      <c r="F45">
        <v>6.2329999999999997</v>
      </c>
      <c r="G45">
        <v>2</v>
      </c>
    </row>
    <row r="46" spans="1:7">
      <c r="A46">
        <v>45</v>
      </c>
      <c r="B46">
        <v>4.5709999999999997</v>
      </c>
      <c r="C46">
        <v>2.2040000000000002</v>
      </c>
      <c r="D46">
        <v>24.587</v>
      </c>
      <c r="E46">
        <v>2</v>
      </c>
      <c r="F46">
        <v>6.0730000000000004</v>
      </c>
      <c r="G46">
        <v>2</v>
      </c>
    </row>
    <row r="47" spans="1:7">
      <c r="A47">
        <v>46</v>
      </c>
      <c r="B47">
        <v>6.8490000000000002</v>
      </c>
      <c r="C47">
        <v>3.3130000000000002</v>
      </c>
      <c r="D47">
        <v>30.015999999999998</v>
      </c>
      <c r="E47">
        <v>6.5</v>
      </c>
      <c r="F47">
        <v>6.0540000000000003</v>
      </c>
      <c r="G47">
        <v>1</v>
      </c>
    </row>
    <row r="48" spans="1:7">
      <c r="A48">
        <v>47</v>
      </c>
      <c r="B48">
        <v>2.61</v>
      </c>
      <c r="C48">
        <v>1.6850000000000001</v>
      </c>
      <c r="D48">
        <v>18.484999999999999</v>
      </c>
      <c r="E48">
        <v>1</v>
      </c>
      <c r="F48">
        <v>3.677</v>
      </c>
      <c r="G48">
        <v>2</v>
      </c>
    </row>
    <row r="49" spans="1:7">
      <c r="A49">
        <v>48</v>
      </c>
      <c r="B49">
        <v>5.8289999999999997</v>
      </c>
      <c r="C49">
        <v>2.379</v>
      </c>
      <c r="D49">
        <v>26.341000000000001</v>
      </c>
      <c r="E49">
        <v>3.5</v>
      </c>
      <c r="F49">
        <v>7.3449999999999998</v>
      </c>
      <c r="G49">
        <v>4</v>
      </c>
    </row>
    <row r="50" spans="1:7">
      <c r="A50">
        <v>49</v>
      </c>
      <c r="B50">
        <v>4.7549999999999999</v>
      </c>
      <c r="C50">
        <v>2.286</v>
      </c>
      <c r="D50">
        <v>25.327000000000002</v>
      </c>
      <c r="E50">
        <v>3</v>
      </c>
      <c r="F50">
        <v>5.23</v>
      </c>
      <c r="G50">
        <v>5</v>
      </c>
    </row>
    <row r="51" spans="1:7">
      <c r="A51">
        <v>50</v>
      </c>
      <c r="B51">
        <v>2.6459999999999999</v>
      </c>
      <c r="C51">
        <v>1.512</v>
      </c>
      <c r="D51">
        <v>17.350999999999999</v>
      </c>
      <c r="E51">
        <v>1</v>
      </c>
      <c r="F51">
        <v>3.8239999999999998</v>
      </c>
      <c r="G51">
        <v>1</v>
      </c>
    </row>
    <row r="52" spans="1:7">
      <c r="A52">
        <v>51</v>
      </c>
      <c r="B52">
        <v>4.2789999999999999</v>
      </c>
      <c r="C52">
        <v>2.246</v>
      </c>
      <c r="D52">
        <v>24.611999999999998</v>
      </c>
      <c r="E52">
        <v>2</v>
      </c>
      <c r="F52">
        <v>5.95</v>
      </c>
      <c r="G52">
        <v>2</v>
      </c>
    </row>
    <row r="53" spans="1:7">
      <c r="A53">
        <v>52</v>
      </c>
      <c r="B53">
        <v>3.7010000000000001</v>
      </c>
      <c r="C53">
        <v>1.819</v>
      </c>
      <c r="D53">
        <v>19.754000000000001</v>
      </c>
      <c r="E53">
        <v>2.5</v>
      </c>
      <c r="F53">
        <v>4.5220000000000002</v>
      </c>
      <c r="G53">
        <v>1</v>
      </c>
    </row>
    <row r="54" spans="1:7">
      <c r="A54">
        <v>53</v>
      </c>
      <c r="B54">
        <v>4.5609999999999999</v>
      </c>
      <c r="C54">
        <v>2.2879999999999998</v>
      </c>
      <c r="D54">
        <v>25.72</v>
      </c>
      <c r="E54">
        <v>3</v>
      </c>
      <c r="F54">
        <v>6.3129999999999997</v>
      </c>
      <c r="G54">
        <v>4</v>
      </c>
    </row>
    <row r="55" spans="1:7">
      <c r="A55">
        <v>54</v>
      </c>
      <c r="B55">
        <v>4.7069999999999999</v>
      </c>
      <c r="C55">
        <v>2.3199999999999998</v>
      </c>
      <c r="D55">
        <v>25.443999999999999</v>
      </c>
      <c r="E55">
        <v>3</v>
      </c>
      <c r="F55">
        <v>5.5789999999999997</v>
      </c>
      <c r="G55">
        <v>4</v>
      </c>
    </row>
    <row r="56" spans="1:7">
      <c r="A56">
        <v>55</v>
      </c>
      <c r="B56">
        <v>4.5410000000000004</v>
      </c>
      <c r="C56">
        <v>2.2759999999999998</v>
      </c>
      <c r="D56">
        <v>25.439</v>
      </c>
      <c r="E56">
        <v>3</v>
      </c>
      <c r="F56">
        <v>6.1130000000000004</v>
      </c>
      <c r="G56">
        <v>3</v>
      </c>
    </row>
    <row r="57" spans="1:7">
      <c r="A57">
        <v>56</v>
      </c>
      <c r="B57">
        <v>3.891</v>
      </c>
      <c r="C57">
        <v>1.994</v>
      </c>
      <c r="D57">
        <v>22.15</v>
      </c>
      <c r="E57">
        <v>2</v>
      </c>
      <c r="F57">
        <v>5.3159999999999998</v>
      </c>
      <c r="G57">
        <v>4</v>
      </c>
    </row>
    <row r="58" spans="1:7">
      <c r="A58">
        <v>57</v>
      </c>
      <c r="B58">
        <v>6.3940000000000001</v>
      </c>
      <c r="C58">
        <v>3.4540000000000002</v>
      </c>
      <c r="D58">
        <v>27.855</v>
      </c>
      <c r="E58">
        <v>4</v>
      </c>
      <c r="F58">
        <v>7.2149999999999999</v>
      </c>
      <c r="G58">
        <v>2</v>
      </c>
    </row>
    <row r="59" spans="1:7">
      <c r="A59">
        <v>58</v>
      </c>
      <c r="B59">
        <v>6.5279999999999996</v>
      </c>
      <c r="C59">
        <v>3.49</v>
      </c>
      <c r="D59">
        <v>31.998000000000001</v>
      </c>
      <c r="E59">
        <v>5</v>
      </c>
      <c r="F59">
        <v>7.1449999999999996</v>
      </c>
      <c r="G59">
        <v>2</v>
      </c>
    </row>
    <row r="60" spans="1:7">
      <c r="A60">
        <v>59</v>
      </c>
      <c r="B60">
        <v>2.9249999999999998</v>
      </c>
      <c r="C60">
        <v>1.9359999999999999</v>
      </c>
      <c r="D60">
        <v>21.215</v>
      </c>
      <c r="E60">
        <v>1</v>
      </c>
      <c r="F60">
        <v>4.5060000000000002</v>
      </c>
      <c r="G60">
        <v>4</v>
      </c>
    </row>
    <row r="61" spans="1:7">
      <c r="A61">
        <v>60</v>
      </c>
      <c r="B61">
        <v>5.0590000000000002</v>
      </c>
      <c r="C61">
        <v>4.0609999999999999</v>
      </c>
      <c r="D61">
        <v>22.962</v>
      </c>
      <c r="E61">
        <v>3</v>
      </c>
      <c r="F61">
        <v>5.8540000000000001</v>
      </c>
      <c r="G61">
        <v>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D65DE-4B57-422D-984D-BA0E9D31286A}">
  <dimension ref="A1:B21"/>
  <sheetViews>
    <sheetView workbookViewId="0">
      <selection activeCell="B2" sqref="B2"/>
    </sheetView>
  </sheetViews>
  <sheetFormatPr defaultRowHeight="14.4"/>
  <sheetData>
    <row r="1" spans="1:2">
      <c r="A1" s="1" t="s">
        <v>703</v>
      </c>
      <c r="B1" s="1" t="s">
        <v>704</v>
      </c>
    </row>
    <row r="2" spans="1:2">
      <c r="A2">
        <v>1</v>
      </c>
      <c r="B2">
        <v>500</v>
      </c>
    </row>
    <row r="3" spans="1:2">
      <c r="A3">
        <v>2</v>
      </c>
      <c r="B3">
        <v>1000</v>
      </c>
    </row>
    <row r="4" spans="1:2">
      <c r="A4">
        <v>3</v>
      </c>
      <c r="B4">
        <v>1400</v>
      </c>
    </row>
    <row r="5" spans="1:2">
      <c r="A5">
        <v>4</v>
      </c>
      <c r="B5">
        <v>1700</v>
      </c>
    </row>
    <row r="6" spans="1:2">
      <c r="A6">
        <v>5</v>
      </c>
      <c r="B6">
        <v>1900</v>
      </c>
    </row>
    <row r="7" spans="1:2">
      <c r="A7">
        <v>6</v>
      </c>
      <c r="B7">
        <v>2200</v>
      </c>
    </row>
    <row r="8" spans="1:2">
      <c r="A8">
        <v>7</v>
      </c>
      <c r="B8">
        <v>2350</v>
      </c>
    </row>
    <row r="9" spans="1:2">
      <c r="A9">
        <v>8</v>
      </c>
      <c r="B9">
        <v>2500</v>
      </c>
    </row>
    <row r="10" spans="1:2">
      <c r="A10">
        <v>9</v>
      </c>
      <c r="B10">
        <v>2550</v>
      </c>
    </row>
    <row r="11" spans="1:2">
      <c r="A11">
        <v>10</v>
      </c>
      <c r="B11">
        <v>2650</v>
      </c>
    </row>
    <row r="12" spans="1:2">
      <c r="A12">
        <v>11</v>
      </c>
      <c r="B12">
        <v>2750</v>
      </c>
    </row>
    <row r="13" spans="1:2">
      <c r="A13">
        <v>12</v>
      </c>
      <c r="B13">
        <v>2850</v>
      </c>
    </row>
    <row r="14" spans="1:2">
      <c r="A14">
        <v>13</v>
      </c>
      <c r="B14">
        <v>2950</v>
      </c>
    </row>
    <row r="15" spans="1:2">
      <c r="A15">
        <v>14</v>
      </c>
      <c r="B15">
        <v>2970</v>
      </c>
    </row>
    <row r="16" spans="1:2">
      <c r="A16">
        <v>15</v>
      </c>
      <c r="B16">
        <v>3050</v>
      </c>
    </row>
    <row r="17" spans="1:2">
      <c r="A17">
        <v>16</v>
      </c>
      <c r="B17">
        <v>3150</v>
      </c>
    </row>
    <row r="18" spans="1:2">
      <c r="A18">
        <v>17</v>
      </c>
      <c r="B18">
        <v>3200</v>
      </c>
    </row>
    <row r="19" spans="1:2">
      <c r="A19">
        <v>18</v>
      </c>
      <c r="B19">
        <v>3250</v>
      </c>
    </row>
    <row r="20" spans="1:2">
      <c r="A20">
        <v>19</v>
      </c>
      <c r="B20">
        <v>3350</v>
      </c>
    </row>
    <row r="21" spans="1:2">
      <c r="A21">
        <v>20</v>
      </c>
      <c r="B21">
        <v>3390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X21"/>
  <sheetViews>
    <sheetView workbookViewId="0">
      <selection activeCell="D1" sqref="D1:D21"/>
    </sheetView>
  </sheetViews>
  <sheetFormatPr defaultRowHeight="14.4"/>
  <sheetData>
    <row r="1" spans="2:24">
      <c r="B1" t="s">
        <v>199</v>
      </c>
      <c r="C1" t="s">
        <v>200</v>
      </c>
      <c r="D1" t="s">
        <v>201</v>
      </c>
      <c r="P1" t="s">
        <v>175</v>
      </c>
    </row>
    <row r="2" spans="2:24" ht="15" thickBot="1">
      <c r="B2">
        <v>1</v>
      </c>
      <c r="C2">
        <f>LN(B2)</f>
        <v>0</v>
      </c>
      <c r="D2">
        <v>500</v>
      </c>
    </row>
    <row r="3" spans="2:24">
      <c r="B3">
        <v>2</v>
      </c>
      <c r="C3">
        <f t="shared" ref="C3:C21" si="0">LN(B3)</f>
        <v>0.69314718055994529</v>
      </c>
      <c r="D3">
        <v>1000</v>
      </c>
      <c r="P3" s="36" t="s">
        <v>176</v>
      </c>
      <c r="Q3" s="36"/>
    </row>
    <row r="4" spans="2:24">
      <c r="B4">
        <v>3</v>
      </c>
      <c r="C4">
        <f t="shared" si="0"/>
        <v>1.0986122886681098</v>
      </c>
      <c r="D4">
        <v>1400</v>
      </c>
      <c r="P4" s="19" t="s">
        <v>177</v>
      </c>
      <c r="Q4" s="19">
        <v>0.99814557481533539</v>
      </c>
    </row>
    <row r="5" spans="2:24">
      <c r="B5">
        <v>4</v>
      </c>
      <c r="C5">
        <f t="shared" si="0"/>
        <v>1.3862943611198906</v>
      </c>
      <c r="D5">
        <v>1700</v>
      </c>
      <c r="P5" s="19" t="s">
        <v>178</v>
      </c>
      <c r="Q5" s="19">
        <v>0.99629458852343622</v>
      </c>
    </row>
    <row r="6" spans="2:24">
      <c r="B6">
        <v>5</v>
      </c>
      <c r="C6">
        <f t="shared" si="0"/>
        <v>1.6094379124341003</v>
      </c>
      <c r="D6">
        <v>1900</v>
      </c>
      <c r="P6" s="19" t="s">
        <v>179</v>
      </c>
      <c r="Q6" s="19">
        <v>0.99608873233029371</v>
      </c>
    </row>
    <row r="7" spans="2:24">
      <c r="B7">
        <v>6</v>
      </c>
      <c r="C7">
        <f t="shared" si="0"/>
        <v>1.791759469228055</v>
      </c>
      <c r="D7">
        <v>2200</v>
      </c>
      <c r="P7" s="19" t="s">
        <v>90</v>
      </c>
      <c r="Q7" s="19">
        <v>50.710953975425582</v>
      </c>
    </row>
    <row r="8" spans="2:24" ht="15" thickBot="1">
      <c r="B8">
        <v>7</v>
      </c>
      <c r="C8">
        <f t="shared" si="0"/>
        <v>1.9459101490553132</v>
      </c>
      <c r="D8">
        <v>2350</v>
      </c>
      <c r="P8" s="20" t="s">
        <v>180</v>
      </c>
      <c r="Q8" s="20">
        <v>20</v>
      </c>
    </row>
    <row r="9" spans="2:24">
      <c r="B9">
        <v>8</v>
      </c>
      <c r="C9">
        <f t="shared" si="0"/>
        <v>2.0794415416798357</v>
      </c>
      <c r="D9">
        <v>2500</v>
      </c>
    </row>
    <row r="10" spans="2:24" ht="15" thickBot="1">
      <c r="B10">
        <v>9</v>
      </c>
      <c r="C10">
        <f t="shared" si="0"/>
        <v>2.1972245773362196</v>
      </c>
      <c r="D10">
        <v>2550</v>
      </c>
      <c r="P10" t="s">
        <v>181</v>
      </c>
    </row>
    <row r="11" spans="2:24">
      <c r="B11">
        <v>10</v>
      </c>
      <c r="C11">
        <f t="shared" si="0"/>
        <v>2.3025850929940459</v>
      </c>
      <c r="D11">
        <v>2650</v>
      </c>
      <c r="P11" s="21"/>
      <c r="Q11" s="21" t="s">
        <v>185</v>
      </c>
      <c r="R11" s="21" t="s">
        <v>186</v>
      </c>
      <c r="S11" s="21" t="s">
        <v>187</v>
      </c>
      <c r="T11" s="21" t="s">
        <v>157</v>
      </c>
      <c r="U11" s="21" t="s">
        <v>188</v>
      </c>
    </row>
    <row r="12" spans="2:24">
      <c r="B12">
        <v>11</v>
      </c>
      <c r="C12">
        <f t="shared" si="0"/>
        <v>2.3978952727983707</v>
      </c>
      <c r="D12">
        <v>2750</v>
      </c>
      <c r="P12" s="19" t="s">
        <v>182</v>
      </c>
      <c r="Q12" s="19">
        <v>1</v>
      </c>
      <c r="R12" s="19">
        <v>12445931.184644241</v>
      </c>
      <c r="S12" s="19">
        <v>12445931.184644241</v>
      </c>
      <c r="T12" s="19">
        <v>4839.7600932710693</v>
      </c>
      <c r="U12" s="19">
        <v>2.4464052479218806E-23</v>
      </c>
    </row>
    <row r="13" spans="2:24">
      <c r="B13">
        <v>12</v>
      </c>
      <c r="C13">
        <f t="shared" si="0"/>
        <v>2.4849066497880004</v>
      </c>
      <c r="D13">
        <v>2850</v>
      </c>
      <c r="P13" s="19" t="s">
        <v>183</v>
      </c>
      <c r="Q13" s="19">
        <v>18</v>
      </c>
      <c r="R13" s="19">
        <v>46288.815355759172</v>
      </c>
      <c r="S13" s="19">
        <v>2571.6008530977319</v>
      </c>
      <c r="T13" s="19"/>
      <c r="U13" s="19"/>
    </row>
    <row r="14" spans="2:24" ht="15" thickBot="1">
      <c r="B14">
        <v>13</v>
      </c>
      <c r="C14">
        <f t="shared" si="0"/>
        <v>2.5649493574615367</v>
      </c>
      <c r="D14">
        <v>2950</v>
      </c>
      <c r="P14" s="20" t="s">
        <v>164</v>
      </c>
      <c r="Q14" s="20">
        <v>19</v>
      </c>
      <c r="R14" s="20">
        <v>12492220</v>
      </c>
      <c r="S14" s="20"/>
      <c r="T14" s="20"/>
      <c r="U14" s="20"/>
    </row>
    <row r="15" spans="2:24" ht="15" thickBot="1">
      <c r="B15">
        <v>14</v>
      </c>
      <c r="C15">
        <f t="shared" si="0"/>
        <v>2.6390573296152584</v>
      </c>
      <c r="D15">
        <v>2970</v>
      </c>
    </row>
    <row r="16" spans="2:24">
      <c r="B16">
        <v>15</v>
      </c>
      <c r="C16">
        <f t="shared" si="0"/>
        <v>2.7080502011022101</v>
      </c>
      <c r="D16">
        <v>3050</v>
      </c>
      <c r="P16" s="21"/>
      <c r="Q16" s="21" t="s">
        <v>189</v>
      </c>
      <c r="R16" s="21" t="s">
        <v>90</v>
      </c>
      <c r="S16" s="21" t="s">
        <v>190</v>
      </c>
      <c r="T16" s="21" t="s">
        <v>191</v>
      </c>
      <c r="U16" s="21" t="s">
        <v>192</v>
      </c>
      <c r="V16" s="21" t="s">
        <v>193</v>
      </c>
      <c r="W16" s="21" t="s">
        <v>194</v>
      </c>
      <c r="X16" s="21" t="s">
        <v>195</v>
      </c>
    </row>
    <row r="17" spans="2:24">
      <c r="B17">
        <v>16</v>
      </c>
      <c r="C17">
        <f t="shared" si="0"/>
        <v>2.7725887222397811</v>
      </c>
      <c r="D17">
        <v>3150</v>
      </c>
      <c r="P17" s="19" t="s">
        <v>184</v>
      </c>
      <c r="Q17" s="19">
        <v>374.20576842009632</v>
      </c>
      <c r="R17" s="19">
        <v>32.364022456423612</v>
      </c>
      <c r="S17" s="19">
        <v>11.562399850758476</v>
      </c>
      <c r="T17" s="19">
        <v>9.1555966258557627E-10</v>
      </c>
      <c r="U17" s="19">
        <v>306.21148033054004</v>
      </c>
      <c r="V17" s="19">
        <v>442.2000565096526</v>
      </c>
      <c r="W17" s="19">
        <v>306.21148033054004</v>
      </c>
      <c r="X17" s="19">
        <v>442.2000565096526</v>
      </c>
    </row>
    <row r="18" spans="2:24" ht="15" thickBot="1">
      <c r="B18">
        <v>17</v>
      </c>
      <c r="C18">
        <f t="shared" si="0"/>
        <v>2.8332133440562162</v>
      </c>
      <c r="D18">
        <v>3200</v>
      </c>
      <c r="P18" s="20" t="s">
        <v>200</v>
      </c>
      <c r="Q18" s="20">
        <v>996.35919280883718</v>
      </c>
      <c r="R18" s="20">
        <v>14.322011398149558</v>
      </c>
      <c r="S18" s="20">
        <v>69.568384293952562</v>
      </c>
      <c r="T18" s="20">
        <v>2.4464052479218979E-23</v>
      </c>
      <c r="U18" s="20">
        <v>966.26976340188139</v>
      </c>
      <c r="V18" s="20">
        <v>1026.448622215793</v>
      </c>
      <c r="W18" s="20">
        <v>966.26976340188139</v>
      </c>
      <c r="X18" s="20">
        <v>1026.448622215793</v>
      </c>
    </row>
    <row r="19" spans="2:24">
      <c r="B19">
        <v>18</v>
      </c>
      <c r="C19">
        <f t="shared" si="0"/>
        <v>2.8903717578961645</v>
      </c>
      <c r="D19">
        <v>3250</v>
      </c>
    </row>
    <row r="20" spans="2:24">
      <c r="B20">
        <v>19</v>
      </c>
      <c r="C20">
        <f t="shared" si="0"/>
        <v>2.9444389791664403</v>
      </c>
      <c r="D20">
        <v>3350</v>
      </c>
    </row>
    <row r="21" spans="2:24">
      <c r="B21">
        <v>20</v>
      </c>
      <c r="C21">
        <f t="shared" si="0"/>
        <v>2.9957322735539909</v>
      </c>
      <c r="D21">
        <v>3390</v>
      </c>
      <c r="P21">
        <f>EXP(0.01)-1</f>
        <v>1.0050167084167949E-2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AF2EA-CB90-479B-95DF-82FDBA0288FF}">
  <dimension ref="A1:B56"/>
  <sheetViews>
    <sheetView workbookViewId="0">
      <selection activeCell="B1" sqref="B1:B1048576"/>
    </sheetView>
  </sheetViews>
  <sheetFormatPr defaultRowHeight="14.4"/>
  <cols>
    <col min="1" max="1" width="10" bestFit="1" customWidth="1"/>
  </cols>
  <sheetData>
    <row r="1" spans="1:2">
      <c r="A1" s="37" t="s">
        <v>202</v>
      </c>
      <c r="B1" s="38" t="s">
        <v>204</v>
      </c>
    </row>
    <row r="2" spans="1:2">
      <c r="A2" s="39">
        <v>3</v>
      </c>
      <c r="B2" s="39">
        <v>3.31</v>
      </c>
    </row>
    <row r="3" spans="1:2">
      <c r="A3" s="39">
        <v>6</v>
      </c>
      <c r="B3" s="39">
        <v>3.44</v>
      </c>
    </row>
    <row r="4" spans="1:2">
      <c r="A4" s="39">
        <v>12</v>
      </c>
      <c r="B4" s="39">
        <v>3.66</v>
      </c>
    </row>
    <row r="5" spans="1:2">
      <c r="A5" s="39">
        <v>24</v>
      </c>
      <c r="B5" s="39">
        <v>3.68</v>
      </c>
    </row>
    <row r="6" spans="1:2">
      <c r="A6" s="39">
        <v>36</v>
      </c>
      <c r="B6" s="39">
        <v>3.68</v>
      </c>
    </row>
    <row r="7" spans="1:2">
      <c r="A7" s="39">
        <v>48</v>
      </c>
      <c r="B7" s="39">
        <v>3.7</v>
      </c>
    </row>
    <row r="8" spans="1:2">
      <c r="A8" s="39">
        <v>60</v>
      </c>
      <c r="B8" s="39">
        <v>3.72</v>
      </c>
    </row>
    <row r="9" spans="1:2">
      <c r="A9" s="39">
        <v>72</v>
      </c>
      <c r="B9" s="39">
        <v>3.74</v>
      </c>
    </row>
    <row r="10" spans="1:2">
      <c r="A10" s="39">
        <v>84</v>
      </c>
      <c r="B10" s="39">
        <v>3.76</v>
      </c>
    </row>
    <row r="11" spans="1:2">
      <c r="A11" s="39">
        <v>96</v>
      </c>
      <c r="B11" s="39">
        <v>3.77</v>
      </c>
    </row>
    <row r="12" spans="1:2">
      <c r="A12" s="39">
        <v>108</v>
      </c>
      <c r="B12" s="39">
        <v>3.78</v>
      </c>
    </row>
    <row r="13" spans="1:2">
      <c r="A13" s="39">
        <v>120</v>
      </c>
      <c r="B13" s="39">
        <v>3.81</v>
      </c>
    </row>
    <row r="14" spans="1:2">
      <c r="A14" s="39">
        <v>240</v>
      </c>
      <c r="B14" s="39">
        <v>3.99</v>
      </c>
    </row>
    <row r="15" spans="1:2">
      <c r="A15" s="39">
        <v>360</v>
      </c>
      <c r="B15" s="39">
        <v>3.98</v>
      </c>
    </row>
    <row r="16" spans="1:2">
      <c r="A16" s="39"/>
      <c r="B16" s="40"/>
    </row>
    <row r="17" spans="1:2">
      <c r="A17" s="39"/>
      <c r="B17" s="41"/>
    </row>
    <row r="18" spans="1:2">
      <c r="A18" s="39"/>
      <c r="B18" s="41"/>
    </row>
    <row r="19" spans="1:2">
      <c r="A19" s="39"/>
      <c r="B19" s="41"/>
    </row>
    <row r="20" spans="1:2">
      <c r="A20" s="39"/>
      <c r="B20" s="39"/>
    </row>
    <row r="21" spans="1:2">
      <c r="A21" s="39"/>
      <c r="B21" s="39"/>
    </row>
    <row r="22" spans="1:2">
      <c r="A22" s="39"/>
      <c r="B22" s="39"/>
    </row>
    <row r="23" spans="1:2">
      <c r="A23" s="39"/>
      <c r="B23" s="39"/>
    </row>
    <row r="24" spans="1:2">
      <c r="A24" s="39"/>
      <c r="B24" s="39"/>
    </row>
    <row r="25" spans="1:2">
      <c r="A25" s="39"/>
      <c r="B25" s="39"/>
    </row>
    <row r="26" spans="1:2">
      <c r="A26" s="39"/>
      <c r="B26" s="39"/>
    </row>
    <row r="27" spans="1:2">
      <c r="A27" s="39"/>
      <c r="B27" s="39"/>
    </row>
    <row r="28" spans="1:2">
      <c r="A28" s="39"/>
      <c r="B28" s="39"/>
    </row>
    <row r="29" spans="1:2">
      <c r="A29" s="39"/>
      <c r="B29" s="39"/>
    </row>
    <row r="30" spans="1:2">
      <c r="A30" s="39"/>
      <c r="B30" s="39"/>
    </row>
    <row r="31" spans="1:2">
      <c r="A31" s="39"/>
      <c r="B31" s="39"/>
    </row>
    <row r="32" spans="1:2">
      <c r="A32" s="39"/>
      <c r="B32" s="39"/>
    </row>
    <row r="33" spans="1:2">
      <c r="A33" s="39"/>
      <c r="B33" s="39"/>
    </row>
    <row r="34" spans="1:2">
      <c r="A34" s="39"/>
      <c r="B34" s="39"/>
    </row>
    <row r="35" spans="1:2">
      <c r="A35" s="39"/>
      <c r="B35" s="39"/>
    </row>
    <row r="36" spans="1:2">
      <c r="A36" s="39"/>
      <c r="B36" s="39"/>
    </row>
    <row r="37" spans="1:2">
      <c r="A37" s="39"/>
      <c r="B37" s="39"/>
    </row>
    <row r="38" spans="1:2">
      <c r="A38" s="39"/>
      <c r="B38" s="39"/>
    </row>
    <row r="39" spans="1:2">
      <c r="A39" s="39"/>
      <c r="B39" s="39"/>
    </row>
    <row r="40" spans="1:2">
      <c r="A40" s="39"/>
      <c r="B40" s="39"/>
    </row>
    <row r="41" spans="1:2">
      <c r="A41" s="39"/>
      <c r="B41" s="39"/>
    </row>
    <row r="42" spans="1:2">
      <c r="A42" s="39"/>
      <c r="B42" s="39"/>
    </row>
    <row r="43" spans="1:2">
      <c r="A43" s="39"/>
      <c r="B43" s="39"/>
    </row>
    <row r="44" spans="1:2">
      <c r="A44" s="39"/>
      <c r="B44" s="39"/>
    </row>
    <row r="45" spans="1:2">
      <c r="A45" s="39"/>
      <c r="B45" s="39"/>
    </row>
    <row r="46" spans="1:2">
      <c r="A46" s="39"/>
      <c r="B46" s="39"/>
    </row>
    <row r="47" spans="1:2">
      <c r="A47" s="39"/>
      <c r="B47" s="39"/>
    </row>
    <row r="48" spans="1:2">
      <c r="A48" s="39"/>
      <c r="B48" s="39"/>
    </row>
    <row r="49" spans="1:2">
      <c r="A49" s="39"/>
      <c r="B49" s="39"/>
    </row>
    <row r="50" spans="1:2">
      <c r="A50" s="39"/>
      <c r="B50" s="39"/>
    </row>
    <row r="51" spans="1:2">
      <c r="A51" s="39"/>
      <c r="B51" s="39"/>
    </row>
    <row r="52" spans="1:2">
      <c r="A52" s="39"/>
      <c r="B52" s="39"/>
    </row>
    <row r="53" spans="1:2">
      <c r="A53" s="39"/>
      <c r="B53" s="39"/>
    </row>
    <row r="54" spans="1:2">
      <c r="A54" s="39"/>
      <c r="B54" s="39"/>
    </row>
    <row r="55" spans="1:2">
      <c r="A55" s="39"/>
      <c r="B55" s="39"/>
    </row>
    <row r="56" spans="1:2">
      <c r="A56" s="39"/>
      <c r="B56" s="39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6"/>
  <sheetViews>
    <sheetView workbookViewId="0"/>
  </sheetViews>
  <sheetFormatPr defaultRowHeight="14.4"/>
  <sheetData>
    <row r="1" spans="1:11">
      <c r="A1" s="37" t="s">
        <v>202</v>
      </c>
      <c r="B1" s="37" t="s">
        <v>203</v>
      </c>
      <c r="C1" s="38" t="s">
        <v>204</v>
      </c>
      <c r="D1" s="39"/>
      <c r="E1" s="39"/>
      <c r="F1" s="39"/>
      <c r="G1" s="39"/>
      <c r="H1" s="39"/>
      <c r="I1" s="39"/>
      <c r="J1" s="39"/>
      <c r="K1" s="39"/>
    </row>
    <row r="2" spans="1:11">
      <c r="A2" s="39">
        <v>3</v>
      </c>
      <c r="B2" s="39">
        <f>LN(A2)</f>
        <v>1.0986122886681098</v>
      </c>
      <c r="C2" s="39">
        <v>3.31</v>
      </c>
      <c r="D2" s="39"/>
      <c r="E2" s="39"/>
      <c r="F2" s="39"/>
      <c r="G2" s="39"/>
      <c r="H2" s="39"/>
      <c r="I2" s="39"/>
      <c r="J2" s="39"/>
      <c r="K2" s="39"/>
    </row>
    <row r="3" spans="1:11">
      <c r="A3" s="39">
        <v>6</v>
      </c>
      <c r="B3" s="39">
        <f t="shared" ref="B3:B15" si="0">LN(A3)</f>
        <v>1.791759469228055</v>
      </c>
      <c r="C3" s="39">
        <v>3.44</v>
      </c>
      <c r="D3" s="39"/>
      <c r="E3" s="39"/>
      <c r="F3" s="39"/>
      <c r="G3" s="39"/>
      <c r="H3" s="39"/>
      <c r="I3" s="39"/>
      <c r="J3" s="39"/>
      <c r="K3" s="39"/>
    </row>
    <row r="4" spans="1:11">
      <c r="A4" s="39">
        <v>12</v>
      </c>
      <c r="B4" s="39">
        <f t="shared" si="0"/>
        <v>2.4849066497880004</v>
      </c>
      <c r="C4" s="39">
        <v>3.66</v>
      </c>
      <c r="D4" s="39"/>
      <c r="E4" s="39"/>
      <c r="F4" s="39"/>
      <c r="G4" s="39"/>
      <c r="H4" s="39"/>
      <c r="I4" s="39"/>
      <c r="J4" s="39"/>
      <c r="K4" s="39"/>
    </row>
    <row r="5" spans="1:11">
      <c r="A5" s="39">
        <v>24</v>
      </c>
      <c r="B5" s="39">
        <f t="shared" si="0"/>
        <v>3.1780538303479458</v>
      </c>
      <c r="C5" s="39">
        <v>3.68</v>
      </c>
      <c r="D5" s="39"/>
      <c r="E5" s="39"/>
      <c r="F5" s="39"/>
      <c r="G5" s="39"/>
      <c r="H5" s="39"/>
      <c r="I5" s="39"/>
      <c r="J5" s="39"/>
      <c r="K5" s="39"/>
    </row>
    <row r="6" spans="1:11">
      <c r="A6" s="39">
        <v>36</v>
      </c>
      <c r="B6" s="39">
        <f t="shared" si="0"/>
        <v>3.5835189384561099</v>
      </c>
      <c r="C6" s="39">
        <v>3.68</v>
      </c>
      <c r="D6" s="39"/>
      <c r="E6" s="39"/>
      <c r="F6" s="39"/>
      <c r="G6" s="39"/>
      <c r="H6" s="39"/>
      <c r="I6" s="39"/>
      <c r="J6" s="39"/>
      <c r="K6" s="39"/>
    </row>
    <row r="7" spans="1:11">
      <c r="A7" s="39">
        <v>48</v>
      </c>
      <c r="B7" s="39">
        <f t="shared" si="0"/>
        <v>3.8712010109078911</v>
      </c>
      <c r="C7" s="39">
        <v>3.7</v>
      </c>
      <c r="D7" s="39"/>
      <c r="E7" s="39"/>
      <c r="F7" s="39"/>
      <c r="G7" s="39"/>
      <c r="H7" s="39"/>
      <c r="I7" s="39"/>
      <c r="J7" s="39"/>
      <c r="K7" s="39"/>
    </row>
    <row r="8" spans="1:11">
      <c r="A8" s="39">
        <v>60</v>
      </c>
      <c r="B8" s="39">
        <f t="shared" si="0"/>
        <v>4.0943445622221004</v>
      </c>
      <c r="C8" s="39">
        <v>3.72</v>
      </c>
      <c r="D8" s="39"/>
      <c r="E8" s="39"/>
      <c r="F8" s="39"/>
      <c r="G8" s="39"/>
      <c r="H8" s="39"/>
      <c r="I8" s="39"/>
      <c r="J8" s="39"/>
      <c r="K8" s="39"/>
    </row>
    <row r="9" spans="1:11">
      <c r="A9" s="39">
        <v>72</v>
      </c>
      <c r="B9" s="39">
        <f t="shared" si="0"/>
        <v>4.2766661190160553</v>
      </c>
      <c r="C9" s="39">
        <v>3.74</v>
      </c>
      <c r="D9" s="39"/>
      <c r="E9" s="39"/>
      <c r="F9" s="39"/>
      <c r="G9" s="39"/>
      <c r="H9" s="39"/>
      <c r="I9" s="39"/>
      <c r="J9" s="39"/>
      <c r="K9" s="39"/>
    </row>
    <row r="10" spans="1:11">
      <c r="A10" s="39">
        <v>84</v>
      </c>
      <c r="B10" s="39">
        <f t="shared" si="0"/>
        <v>4.4308167988433134</v>
      </c>
      <c r="C10" s="39">
        <v>3.76</v>
      </c>
      <c r="D10" s="39"/>
      <c r="E10" s="39"/>
      <c r="F10" s="39"/>
      <c r="G10" s="39"/>
      <c r="H10" s="39"/>
      <c r="I10" s="39"/>
      <c r="J10" s="39"/>
      <c r="K10" s="39"/>
    </row>
    <row r="11" spans="1:11">
      <c r="A11" s="39">
        <v>96</v>
      </c>
      <c r="B11" s="39">
        <f t="shared" si="0"/>
        <v>4.5643481914678361</v>
      </c>
      <c r="C11" s="39">
        <v>3.77</v>
      </c>
      <c r="D11" s="39"/>
      <c r="E11" s="39"/>
      <c r="F11" s="39"/>
      <c r="G11" s="39"/>
      <c r="H11" s="39"/>
      <c r="I11" s="39"/>
      <c r="J11" s="39"/>
      <c r="K11" s="39"/>
    </row>
    <row r="12" spans="1:11">
      <c r="A12" s="39">
        <v>108</v>
      </c>
      <c r="B12" s="39">
        <f t="shared" si="0"/>
        <v>4.6821312271242199</v>
      </c>
      <c r="C12" s="39">
        <v>3.78</v>
      </c>
      <c r="D12" s="39"/>
      <c r="E12" s="39"/>
      <c r="F12" s="39"/>
      <c r="G12" s="39"/>
      <c r="H12" s="39"/>
      <c r="I12" s="39"/>
      <c r="J12" s="39"/>
      <c r="K12" s="39"/>
    </row>
    <row r="13" spans="1:11">
      <c r="A13" s="39">
        <v>120</v>
      </c>
      <c r="B13" s="39">
        <f t="shared" si="0"/>
        <v>4.7874917427820458</v>
      </c>
      <c r="C13" s="39">
        <v>3.81</v>
      </c>
      <c r="D13" s="39"/>
      <c r="E13" s="39"/>
      <c r="F13" s="39"/>
      <c r="G13" s="39"/>
      <c r="H13" s="39"/>
      <c r="I13" s="39"/>
      <c r="J13" s="39"/>
      <c r="K13" s="39"/>
    </row>
    <row r="14" spans="1:11">
      <c r="A14" s="39">
        <v>240</v>
      </c>
      <c r="B14" s="39">
        <f t="shared" si="0"/>
        <v>5.4806389233419912</v>
      </c>
      <c r="C14" s="39">
        <v>3.99</v>
      </c>
      <c r="D14" s="39"/>
      <c r="E14" s="39"/>
      <c r="F14" s="39"/>
      <c r="G14" s="39"/>
      <c r="H14" s="39"/>
      <c r="I14" s="39"/>
      <c r="J14" s="39"/>
      <c r="K14" s="39"/>
    </row>
    <row r="15" spans="1:11">
      <c r="A15" s="39">
        <v>360</v>
      </c>
      <c r="B15" s="39">
        <f t="shared" si="0"/>
        <v>5.8861040314501558</v>
      </c>
      <c r="C15" s="39">
        <v>3.98</v>
      </c>
      <c r="D15" s="39"/>
      <c r="E15" s="39"/>
      <c r="F15" s="39"/>
      <c r="G15" s="39"/>
      <c r="H15" s="39"/>
      <c r="I15" s="39"/>
      <c r="J15" s="39"/>
      <c r="K15" s="39"/>
    </row>
    <row r="16" spans="1:11">
      <c r="A16" s="39"/>
      <c r="B16" s="39"/>
      <c r="C16" s="40"/>
      <c r="D16" s="39"/>
      <c r="E16" s="39"/>
      <c r="F16" s="39"/>
      <c r="G16" s="39"/>
      <c r="H16" s="39"/>
      <c r="I16" s="39"/>
      <c r="J16" s="39"/>
      <c r="K16" s="39"/>
    </row>
    <row r="17" spans="1:11">
      <c r="A17" s="39"/>
      <c r="B17" s="39"/>
      <c r="C17" s="41"/>
      <c r="D17" s="41"/>
      <c r="E17" s="41"/>
      <c r="F17" s="41"/>
      <c r="G17" s="41"/>
      <c r="H17" s="39"/>
      <c r="I17" s="39"/>
      <c r="J17" s="39"/>
      <c r="K17" s="39"/>
    </row>
    <row r="18" spans="1:11">
      <c r="A18" s="39"/>
      <c r="B18" s="39"/>
      <c r="C18" s="41"/>
      <c r="D18" s="41"/>
      <c r="E18" s="41"/>
      <c r="F18" s="41"/>
      <c r="G18" s="39"/>
      <c r="H18" s="39"/>
      <c r="I18" s="39"/>
      <c r="J18" s="39"/>
      <c r="K18" s="39"/>
    </row>
    <row r="19" spans="1:11">
      <c r="A19" s="39"/>
      <c r="B19" s="39"/>
      <c r="C19" s="41"/>
      <c r="D19" s="41"/>
      <c r="E19" s="41"/>
      <c r="F19" s="41"/>
      <c r="G19" s="39"/>
      <c r="H19" s="39"/>
      <c r="I19" s="39"/>
      <c r="J19" s="39"/>
      <c r="K19" s="39"/>
    </row>
    <row r="20" spans="1:11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</row>
    <row r="21" spans="1:1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</row>
    <row r="22" spans="1:11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</row>
    <row r="23" spans="1:11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</row>
    <row r="24" spans="1:1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</row>
    <row r="25" spans="1:1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</row>
    <row r="26" spans="1:11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</row>
    <row r="27" spans="1:1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</row>
    <row r="28" spans="1:1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</row>
    <row r="29" spans="1:1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</row>
    <row r="30" spans="1:11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</row>
    <row r="31" spans="1:1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</row>
    <row r="32" spans="1:1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</row>
    <row r="33" spans="1:1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</row>
    <row r="34" spans="1:1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</row>
    <row r="35" spans="1:1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</row>
    <row r="36" spans="1:1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</row>
    <row r="37" spans="1:1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</row>
    <row r="38" spans="1:1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</row>
    <row r="39" spans="1:1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</row>
    <row r="40" spans="1:1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</row>
    <row r="41" spans="1:1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</row>
    <row r="42" spans="1:1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</row>
    <row r="43" spans="1:1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1:1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</row>
    <row r="45" spans="1:1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</row>
    <row r="46" spans="1:1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</row>
    <row r="47" spans="1:1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</row>
    <row r="48" spans="1:1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</row>
    <row r="49" spans="1:1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</row>
    <row r="50" spans="1:1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</row>
    <row r="51" spans="1:1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</row>
    <row r="52" spans="1:1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</row>
    <row r="53" spans="1:1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</row>
    <row r="54" spans="1:1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</row>
    <row r="55" spans="1:1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</row>
    <row r="56" spans="1:1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7C16-37E8-40BF-A620-1227D95C3AA4}">
  <dimension ref="A1:C82"/>
  <sheetViews>
    <sheetView tabSelected="1" workbookViewId="0"/>
  </sheetViews>
  <sheetFormatPr defaultRowHeight="14.4"/>
  <sheetData>
    <row r="1" spans="1:3">
      <c r="A1" t="s">
        <v>205</v>
      </c>
      <c r="B1" t="s">
        <v>706</v>
      </c>
      <c r="C1" t="s">
        <v>705</v>
      </c>
    </row>
    <row r="2" spans="1:3">
      <c r="A2" s="42">
        <v>1948</v>
      </c>
      <c r="B2" s="42">
        <v>1</v>
      </c>
      <c r="C2" s="43">
        <v>1213.8399999999999</v>
      </c>
    </row>
    <row r="3" spans="1:3">
      <c r="A3" s="42">
        <v>1949</v>
      </c>
      <c r="B3" s="42">
        <v>2</v>
      </c>
      <c r="C3" s="43">
        <v>1383.33</v>
      </c>
    </row>
    <row r="4" spans="1:3">
      <c r="A4" s="42">
        <v>1950</v>
      </c>
      <c r="B4" s="42">
        <v>3</v>
      </c>
      <c r="C4" s="43">
        <v>1637.47</v>
      </c>
    </row>
    <row r="5" spans="1:3">
      <c r="A5" s="42">
        <v>1951</v>
      </c>
      <c r="B5" s="42">
        <v>4</v>
      </c>
      <c r="C5" s="43">
        <v>1920.92</v>
      </c>
    </row>
    <row r="6" spans="1:3">
      <c r="A6" s="42">
        <v>1952</v>
      </c>
      <c r="B6" s="42">
        <v>5</v>
      </c>
      <c r="C6" s="43">
        <v>2148.7399999999998</v>
      </c>
    </row>
    <row r="7" spans="1:3">
      <c r="A7" s="42">
        <v>1953</v>
      </c>
      <c r="B7" s="42">
        <v>6</v>
      </c>
      <c r="C7" s="43">
        <v>2221.79</v>
      </c>
    </row>
    <row r="8" spans="1:3">
      <c r="A8" s="42">
        <v>1954</v>
      </c>
      <c r="B8" s="42">
        <v>7</v>
      </c>
      <c r="C8" s="43">
        <v>2080.29</v>
      </c>
    </row>
    <row r="9" spans="1:3">
      <c r="A9" s="42">
        <v>1955</v>
      </c>
      <c r="B9" s="42">
        <v>8</v>
      </c>
      <c r="C9" s="43">
        <v>1964.64</v>
      </c>
    </row>
    <row r="10" spans="1:3">
      <c r="A10" s="42">
        <v>1956</v>
      </c>
      <c r="B10" s="42">
        <v>9</v>
      </c>
      <c r="C10" s="43">
        <v>1971.45</v>
      </c>
    </row>
    <row r="11" spans="1:3">
      <c r="A11" s="42">
        <v>1957</v>
      </c>
      <c r="B11" s="42">
        <v>10</v>
      </c>
      <c r="C11" s="43">
        <v>2013.09</v>
      </c>
    </row>
    <row r="12" spans="1:3">
      <c r="A12" s="42">
        <v>1958</v>
      </c>
      <c r="B12" s="42">
        <v>11</v>
      </c>
      <c r="C12" s="43">
        <v>2059.04</v>
      </c>
    </row>
    <row r="13" spans="1:3">
      <c r="A13" s="42">
        <v>1959</v>
      </c>
      <c r="B13" s="42">
        <v>12</v>
      </c>
      <c r="C13" s="43">
        <v>2292.7199999999998</v>
      </c>
    </row>
    <row r="14" spans="1:3">
      <c r="A14" s="42">
        <v>1960</v>
      </c>
      <c r="B14" s="42">
        <v>13</v>
      </c>
      <c r="C14" s="43">
        <v>2407.41</v>
      </c>
    </row>
    <row r="15" spans="1:3">
      <c r="A15" s="42">
        <v>1961</v>
      </c>
      <c r="B15" s="42">
        <v>14</v>
      </c>
      <c r="C15" s="43">
        <v>2529.7600000000002</v>
      </c>
    </row>
    <row r="16" spans="1:3">
      <c r="A16" s="42">
        <v>1962</v>
      </c>
      <c r="B16" s="42">
        <v>15</v>
      </c>
      <c r="C16" s="43">
        <v>2533.9899999999998</v>
      </c>
    </row>
    <row r="17" spans="1:3">
      <c r="A17" s="42">
        <v>1963</v>
      </c>
      <c r="B17" s="42">
        <v>16</v>
      </c>
      <c r="C17" s="43">
        <v>2639.43</v>
      </c>
    </row>
    <row r="18" spans="1:3">
      <c r="A18" s="42">
        <v>1964</v>
      </c>
      <c r="B18" s="42">
        <v>17</v>
      </c>
      <c r="C18" s="43">
        <v>2774.97</v>
      </c>
    </row>
    <row r="19" spans="1:3">
      <c r="A19" s="42">
        <v>1965</v>
      </c>
      <c r="B19" s="42">
        <v>18</v>
      </c>
      <c r="C19" s="43">
        <v>2828.76</v>
      </c>
    </row>
    <row r="20" spans="1:3">
      <c r="A20" s="42">
        <v>1966</v>
      </c>
      <c r="B20" s="42">
        <v>19</v>
      </c>
      <c r="C20" s="43">
        <v>2804.85</v>
      </c>
    </row>
    <row r="21" spans="1:3">
      <c r="A21" s="42">
        <v>1967</v>
      </c>
      <c r="B21" s="42">
        <v>20</v>
      </c>
      <c r="C21" s="43">
        <v>2944.67</v>
      </c>
    </row>
    <row r="22" spans="1:3">
      <c r="A22" s="42">
        <v>1968</v>
      </c>
      <c r="B22" s="42">
        <v>21</v>
      </c>
      <c r="C22" s="43">
        <v>3073.52</v>
      </c>
    </row>
    <row r="23" spans="1:3">
      <c r="A23" s="42">
        <v>1969</v>
      </c>
      <c r="B23" s="42">
        <v>22</v>
      </c>
      <c r="C23" s="43">
        <v>3102.55</v>
      </c>
    </row>
    <row r="24" spans="1:3">
      <c r="A24" s="42">
        <v>1970</v>
      </c>
      <c r="B24" s="42">
        <v>23</v>
      </c>
      <c r="C24" s="43">
        <v>3291.64</v>
      </c>
    </row>
    <row r="25" spans="1:3">
      <c r="A25" s="42">
        <v>1971</v>
      </c>
      <c r="B25" s="42">
        <v>24</v>
      </c>
      <c r="C25" s="43">
        <v>3431.02</v>
      </c>
    </row>
    <row r="26" spans="1:3">
      <c r="A26" s="42">
        <v>1972</v>
      </c>
      <c r="B26" s="42">
        <v>25</v>
      </c>
      <c r="C26" s="43">
        <v>3628.35</v>
      </c>
    </row>
    <row r="27" spans="1:3">
      <c r="A27" s="42">
        <v>1973</v>
      </c>
      <c r="B27" s="42">
        <v>26</v>
      </c>
      <c r="C27" s="43">
        <v>3823.02</v>
      </c>
    </row>
    <row r="28" spans="1:3">
      <c r="A28" s="42">
        <v>1974</v>
      </c>
      <c r="B28" s="42">
        <v>27</v>
      </c>
      <c r="C28" s="43">
        <v>4117.43</v>
      </c>
    </row>
    <row r="29" spans="1:3">
      <c r="A29" s="42">
        <v>1975</v>
      </c>
      <c r="B29" s="42">
        <v>28</v>
      </c>
      <c r="C29" s="43">
        <v>4283.09</v>
      </c>
    </row>
    <row r="30" spans="1:3">
      <c r="A30" s="42">
        <v>1976</v>
      </c>
      <c r="B30" s="42">
        <v>29</v>
      </c>
      <c r="C30" s="43">
        <v>4443.18</v>
      </c>
    </row>
    <row r="31" spans="1:3">
      <c r="A31" s="42">
        <v>1977</v>
      </c>
      <c r="B31" s="42">
        <v>30</v>
      </c>
      <c r="C31" s="43">
        <v>4640.0600000000004</v>
      </c>
    </row>
    <row r="32" spans="1:3">
      <c r="A32" s="42">
        <v>1978</v>
      </c>
      <c r="B32" s="42">
        <v>31</v>
      </c>
      <c r="C32" s="43">
        <v>4702.38</v>
      </c>
    </row>
    <row r="33" spans="1:3">
      <c r="A33" s="42">
        <v>1979</v>
      </c>
      <c r="B33" s="42">
        <v>32</v>
      </c>
      <c r="C33" s="43">
        <v>4775.17</v>
      </c>
    </row>
    <row r="34" spans="1:3">
      <c r="A34" s="42">
        <v>1980</v>
      </c>
      <c r="B34" s="42">
        <v>33</v>
      </c>
      <c r="C34" s="43">
        <v>4965.3900000000003</v>
      </c>
    </row>
    <row r="35" spans="1:3">
      <c r="A35" s="42">
        <v>1981</v>
      </c>
      <c r="B35" s="42">
        <v>34</v>
      </c>
      <c r="C35" s="43">
        <v>5292.74</v>
      </c>
    </row>
    <row r="36" spans="1:3">
      <c r="A36" s="42">
        <v>1982</v>
      </c>
      <c r="B36" s="42">
        <v>35</v>
      </c>
      <c r="C36" s="43">
        <v>5416.18</v>
      </c>
    </row>
    <row r="37" spans="1:3">
      <c r="A37" s="42">
        <v>1983</v>
      </c>
      <c r="B37" s="42">
        <v>36</v>
      </c>
      <c r="C37" s="43">
        <v>5320.78</v>
      </c>
    </row>
    <row r="38" spans="1:3">
      <c r="A38" s="42">
        <v>1984</v>
      </c>
      <c r="B38" s="42">
        <v>37</v>
      </c>
      <c r="C38" s="43">
        <v>5530.74</v>
      </c>
    </row>
    <row r="39" spans="1:3">
      <c r="A39" s="42">
        <v>1985</v>
      </c>
      <c r="B39" s="42">
        <v>38</v>
      </c>
      <c r="C39" s="43">
        <v>5845.53</v>
      </c>
    </row>
    <row r="40" spans="1:3">
      <c r="A40" s="42">
        <v>1986</v>
      </c>
      <c r="B40" s="42">
        <v>39</v>
      </c>
      <c r="C40" s="43">
        <v>6150.65</v>
      </c>
    </row>
    <row r="41" spans="1:3">
      <c r="A41" s="42">
        <v>1987</v>
      </c>
      <c r="B41" s="42">
        <v>40</v>
      </c>
      <c r="C41" s="43">
        <v>6423.39</v>
      </c>
    </row>
    <row r="42" spans="1:3">
      <c r="A42" s="42">
        <v>1988</v>
      </c>
      <c r="B42" s="42">
        <v>41</v>
      </c>
      <c r="C42" s="43">
        <v>6429.43</v>
      </c>
    </row>
    <row r="43" spans="1:3">
      <c r="A43" s="42">
        <v>1989</v>
      </c>
      <c r="B43" s="42">
        <v>42</v>
      </c>
      <c r="C43" s="43">
        <v>6572.57</v>
      </c>
    </row>
    <row r="44" spans="1:3">
      <c r="A44" s="42">
        <v>1990</v>
      </c>
      <c r="B44" s="42">
        <v>43</v>
      </c>
      <c r="C44" s="43">
        <v>6494.02</v>
      </c>
    </row>
    <row r="45" spans="1:3">
      <c r="A45" s="42">
        <v>1991</v>
      </c>
      <c r="B45" s="42">
        <v>44</v>
      </c>
      <c r="C45" s="43">
        <v>6646.21</v>
      </c>
    </row>
    <row r="46" spans="1:3">
      <c r="A46" s="42">
        <v>1992</v>
      </c>
      <c r="B46" s="42">
        <v>45</v>
      </c>
      <c r="C46" s="43">
        <v>7166.06</v>
      </c>
    </row>
    <row r="47" spans="1:3">
      <c r="A47" s="42">
        <v>1993</v>
      </c>
      <c r="B47" s="42">
        <v>46</v>
      </c>
      <c r="C47" s="43">
        <v>7493.24</v>
      </c>
    </row>
    <row r="48" spans="1:3">
      <c r="A48" s="42">
        <v>1994</v>
      </c>
      <c r="B48" s="42">
        <v>47</v>
      </c>
      <c r="C48" s="43">
        <v>7781.95</v>
      </c>
    </row>
    <row r="49" spans="1:3">
      <c r="A49" s="42">
        <v>1995</v>
      </c>
      <c r="B49" s="42">
        <v>48</v>
      </c>
      <c r="C49" s="43">
        <v>8024.67</v>
      </c>
    </row>
    <row r="50" spans="1:3">
      <c r="A50" s="42">
        <v>1996</v>
      </c>
      <c r="B50" s="42">
        <v>49</v>
      </c>
      <c r="C50" s="43">
        <v>8380.91</v>
      </c>
    </row>
    <row r="51" spans="1:3">
      <c r="A51" s="42">
        <v>1997</v>
      </c>
      <c r="B51" s="42">
        <v>50</v>
      </c>
      <c r="C51" s="43">
        <v>8708.57</v>
      </c>
    </row>
    <row r="52" spans="1:3">
      <c r="A52" s="42">
        <v>1998</v>
      </c>
      <c r="B52" s="42">
        <v>51</v>
      </c>
      <c r="C52" s="43">
        <v>8923.66</v>
      </c>
    </row>
    <row r="53" spans="1:3">
      <c r="A53" s="42">
        <v>1999</v>
      </c>
      <c r="B53" s="42">
        <v>52</v>
      </c>
      <c r="C53" s="43">
        <v>8902.9599999999991</v>
      </c>
    </row>
    <row r="54" spans="1:3">
      <c r="A54" s="42">
        <v>2000</v>
      </c>
      <c r="B54" s="42">
        <v>53</v>
      </c>
      <c r="C54" s="43">
        <v>9151.9</v>
      </c>
    </row>
    <row r="55" spans="1:3">
      <c r="A55" s="42">
        <v>2001</v>
      </c>
      <c r="B55" s="42">
        <v>54</v>
      </c>
      <c r="C55" s="43">
        <v>9439.98</v>
      </c>
    </row>
    <row r="56" spans="1:3">
      <c r="A56" s="42">
        <v>2002</v>
      </c>
      <c r="B56" s="42">
        <v>55</v>
      </c>
      <c r="C56" s="43">
        <v>9786.27</v>
      </c>
    </row>
    <row r="57" spans="1:3">
      <c r="A57" s="42">
        <v>2003</v>
      </c>
      <c r="B57" s="42">
        <v>56</v>
      </c>
      <c r="C57" s="43">
        <v>10096.39</v>
      </c>
    </row>
    <row r="58" spans="1:3">
      <c r="A58" s="42">
        <v>2004</v>
      </c>
      <c r="B58" s="42">
        <v>57</v>
      </c>
      <c r="C58" s="43">
        <v>10427.790000000001</v>
      </c>
    </row>
    <row r="59" spans="1:3">
      <c r="A59" s="42">
        <v>2005</v>
      </c>
      <c r="B59" s="42">
        <v>58</v>
      </c>
      <c r="C59" s="43">
        <v>10895.45</v>
      </c>
    </row>
    <row r="60" spans="1:3">
      <c r="A60" s="42">
        <v>2006</v>
      </c>
      <c r="B60" s="42">
        <v>59</v>
      </c>
      <c r="C60" s="43">
        <v>11361.08</v>
      </c>
    </row>
    <row r="61" spans="1:3">
      <c r="A61" s="42">
        <v>2007</v>
      </c>
      <c r="B61" s="42">
        <v>60</v>
      </c>
      <c r="C61" s="43">
        <v>11914.93</v>
      </c>
    </row>
    <row r="62" spans="1:3">
      <c r="A62" s="42">
        <v>2008</v>
      </c>
      <c r="B62" s="42">
        <v>61</v>
      </c>
      <c r="C62" s="43">
        <v>12456.36</v>
      </c>
    </row>
    <row r="63" spans="1:3">
      <c r="A63" s="42">
        <v>2009</v>
      </c>
      <c r="B63" s="42">
        <v>62</v>
      </c>
      <c r="C63" s="43">
        <v>12661.31</v>
      </c>
    </row>
    <row r="64" spans="1:3">
      <c r="A64" s="42">
        <v>2010</v>
      </c>
      <c r="B64" s="42">
        <v>63</v>
      </c>
      <c r="C64" s="43">
        <v>12829.56</v>
      </c>
    </row>
    <row r="65" spans="1:3">
      <c r="A65" s="42">
        <v>2011</v>
      </c>
      <c r="B65" s="42">
        <v>64</v>
      </c>
      <c r="C65" s="43">
        <v>13116.2</v>
      </c>
    </row>
    <row r="66" spans="1:3">
      <c r="A66" s="42">
        <v>2012</v>
      </c>
      <c r="B66" s="42">
        <v>65</v>
      </c>
      <c r="C66" s="43">
        <v>13653.26</v>
      </c>
    </row>
    <row r="67" spans="1:3">
      <c r="A67" s="42">
        <v>2013</v>
      </c>
      <c r="B67" s="42">
        <v>66</v>
      </c>
      <c r="C67" s="43">
        <v>14113.99</v>
      </c>
    </row>
    <row r="68" spans="1:3">
      <c r="A68" s="42">
        <v>2014</v>
      </c>
      <c r="B68" s="42">
        <v>67</v>
      </c>
      <c r="C68" s="43">
        <v>14513.42</v>
      </c>
    </row>
    <row r="69" spans="1:3">
      <c r="A69" s="42">
        <v>2015</v>
      </c>
      <c r="B69" s="42">
        <v>68</v>
      </c>
      <c r="C69" s="43">
        <v>14790.27</v>
      </c>
    </row>
    <row r="70" spans="1:3">
      <c r="A70" s="42">
        <v>2016</v>
      </c>
      <c r="B70" s="42">
        <v>69</v>
      </c>
      <c r="C70" s="43">
        <v>14925.54</v>
      </c>
    </row>
    <row r="71" spans="1:3">
      <c r="A71" s="42">
        <v>2017</v>
      </c>
      <c r="B71" s="42">
        <v>70</v>
      </c>
      <c r="C71" s="43">
        <v>14414.6</v>
      </c>
    </row>
    <row r="72" spans="1:3">
      <c r="A72" s="42">
        <v>2018</v>
      </c>
      <c r="B72" s="42">
        <v>71</v>
      </c>
      <c r="C72" s="43">
        <v>14670.86</v>
      </c>
    </row>
    <row r="73" spans="1:3">
      <c r="A73" s="42">
        <v>2019</v>
      </c>
      <c r="B73" s="42">
        <v>72</v>
      </c>
      <c r="C73" s="43">
        <v>14954.49</v>
      </c>
    </row>
    <row r="74" spans="1:3">
      <c r="A74" s="42">
        <v>2020</v>
      </c>
      <c r="B74" s="42">
        <v>73</v>
      </c>
      <c r="C74" s="43">
        <v>15315.75</v>
      </c>
    </row>
    <row r="75" spans="1:3">
      <c r="A75" s="42">
        <v>2021</v>
      </c>
      <c r="B75" s="42">
        <v>74</v>
      </c>
      <c r="C75" s="43">
        <v>15575.43</v>
      </c>
    </row>
    <row r="76" spans="1:3">
      <c r="A76" s="42">
        <v>2022</v>
      </c>
      <c r="B76" s="42">
        <v>75</v>
      </c>
      <c r="C76" s="43">
        <v>15954.85</v>
      </c>
    </row>
    <row r="77" spans="1:3">
      <c r="A77" s="42"/>
      <c r="B77" s="42"/>
      <c r="C77" s="44"/>
    </row>
    <row r="78" spans="1:3">
      <c r="A78" s="42"/>
      <c r="B78" s="42"/>
      <c r="C78" s="44"/>
    </row>
    <row r="79" spans="1:3">
      <c r="A79" s="42"/>
      <c r="B79" s="42"/>
      <c r="C79" s="44"/>
    </row>
    <row r="80" spans="1:3">
      <c r="A80" s="42"/>
      <c r="B80" s="42"/>
      <c r="C80" s="44"/>
    </row>
    <row r="81" spans="1:3">
      <c r="A81" s="42"/>
      <c r="B81" s="42"/>
      <c r="C81" s="44"/>
    </row>
    <row r="82" spans="1:3">
      <c r="A82" s="42"/>
      <c r="B82" s="42"/>
      <c r="C82" s="44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83"/>
  <sheetViews>
    <sheetView topLeftCell="A57" workbookViewId="0">
      <selection activeCell="B83" sqref="B83"/>
    </sheetView>
  </sheetViews>
  <sheetFormatPr defaultRowHeight="14.4"/>
  <sheetData>
    <row r="1" spans="1:5">
      <c r="A1" t="s">
        <v>205</v>
      </c>
      <c r="B1" t="s">
        <v>206</v>
      </c>
      <c r="C1" t="s">
        <v>207</v>
      </c>
    </row>
    <row r="2" spans="1:5">
      <c r="A2" s="42">
        <v>1940</v>
      </c>
      <c r="B2" s="43">
        <v>1213.8399999999999</v>
      </c>
      <c r="C2">
        <f>LN(B2)</f>
        <v>7.1015441672169857</v>
      </c>
    </row>
    <row r="3" spans="1:5">
      <c r="A3" s="42">
        <v>1941</v>
      </c>
      <c r="B3" s="43">
        <v>1383.33</v>
      </c>
      <c r="C3">
        <f t="shared" ref="C3:C66" si="0">LN(B3)</f>
        <v>7.2322489149151767</v>
      </c>
    </row>
    <row r="4" spans="1:5">
      <c r="A4" s="42">
        <v>1942</v>
      </c>
      <c r="B4" s="43">
        <v>1637.47</v>
      </c>
      <c r="C4">
        <f t="shared" si="0"/>
        <v>7.4009076467308956</v>
      </c>
      <c r="E4">
        <f>EXP(3E-25)</f>
        <v>1</v>
      </c>
    </row>
    <row r="5" spans="1:5">
      <c r="A5" s="42">
        <v>1943</v>
      </c>
      <c r="B5" s="43">
        <v>1920.92</v>
      </c>
      <c r="C5">
        <f t="shared" si="0"/>
        <v>7.5605595169248057</v>
      </c>
    </row>
    <row r="6" spans="1:5">
      <c r="A6" s="42">
        <v>1944</v>
      </c>
      <c r="B6" s="43">
        <v>2148.7399999999998</v>
      </c>
      <c r="C6">
        <f t="shared" si="0"/>
        <v>7.6726369028177013</v>
      </c>
    </row>
    <row r="7" spans="1:5">
      <c r="A7" s="42">
        <v>1945</v>
      </c>
      <c r="B7" s="43">
        <v>2221.79</v>
      </c>
      <c r="C7">
        <f t="shared" si="0"/>
        <v>7.7060684562823303</v>
      </c>
    </row>
    <row r="8" spans="1:5">
      <c r="A8" s="42">
        <v>1946</v>
      </c>
      <c r="B8" s="43">
        <v>2080.29</v>
      </c>
      <c r="C8">
        <f t="shared" si="0"/>
        <v>7.6402625860537929</v>
      </c>
    </row>
    <row r="9" spans="1:5">
      <c r="A9" s="42">
        <v>1947</v>
      </c>
      <c r="B9" s="43">
        <v>1964.64</v>
      </c>
      <c r="C9">
        <f t="shared" si="0"/>
        <v>7.583064301412203</v>
      </c>
    </row>
    <row r="10" spans="1:5">
      <c r="A10" s="42">
        <v>1948</v>
      </c>
      <c r="B10" s="43">
        <v>1971.45</v>
      </c>
      <c r="C10">
        <f t="shared" si="0"/>
        <v>7.5865245915961266</v>
      </c>
    </row>
    <row r="11" spans="1:5">
      <c r="A11" s="42">
        <v>1949</v>
      </c>
      <c r="B11" s="43">
        <v>2013.09</v>
      </c>
      <c r="C11">
        <f t="shared" si="0"/>
        <v>7.6074261340293283</v>
      </c>
    </row>
    <row r="12" spans="1:5">
      <c r="A12" s="42">
        <v>1950</v>
      </c>
      <c r="B12" s="43">
        <v>2059.04</v>
      </c>
      <c r="C12">
        <f t="shared" si="0"/>
        <v>7.6299951337453544</v>
      </c>
    </row>
    <row r="13" spans="1:5">
      <c r="A13" s="42">
        <v>1951</v>
      </c>
      <c r="B13" s="43">
        <v>2292.7199999999998</v>
      </c>
      <c r="C13">
        <f t="shared" si="0"/>
        <v>7.7374941646298625</v>
      </c>
    </row>
    <row r="14" spans="1:5">
      <c r="A14" s="42">
        <v>1952</v>
      </c>
      <c r="B14" s="43">
        <v>2407.41</v>
      </c>
      <c r="C14">
        <f t="shared" si="0"/>
        <v>7.7863067597959423</v>
      </c>
      <c r="D14">
        <f>COUNT(C2:C76)</f>
        <v>75</v>
      </c>
    </row>
    <row r="15" spans="1:5">
      <c r="A15" s="42">
        <v>1953</v>
      </c>
      <c r="B15" s="43">
        <v>2529.7600000000002</v>
      </c>
      <c r="C15">
        <f t="shared" si="0"/>
        <v>7.8358797155618349</v>
      </c>
    </row>
    <row r="16" spans="1:5">
      <c r="A16" s="42">
        <v>1954</v>
      </c>
      <c r="B16" s="43">
        <v>2533.9899999999998</v>
      </c>
      <c r="C16">
        <f t="shared" si="0"/>
        <v>7.8375504145433847</v>
      </c>
    </row>
    <row r="17" spans="1:8">
      <c r="A17" s="42">
        <v>1955</v>
      </c>
      <c r="B17" s="43">
        <v>2639.43</v>
      </c>
      <c r="C17">
        <f t="shared" si="0"/>
        <v>7.8783182637377296</v>
      </c>
      <c r="F17">
        <f>EXP(-56.459)</f>
        <v>3.0211190975587336E-25</v>
      </c>
    </row>
    <row r="18" spans="1:8">
      <c r="A18" s="42">
        <v>1956</v>
      </c>
      <c r="B18" s="43">
        <v>2774.97</v>
      </c>
      <c r="C18">
        <f t="shared" si="0"/>
        <v>7.9283952153112871</v>
      </c>
    </row>
    <row r="19" spans="1:8">
      <c r="A19" s="42">
        <v>1957</v>
      </c>
      <c r="B19" s="43">
        <v>2828.76</v>
      </c>
      <c r="C19">
        <f t="shared" si="0"/>
        <v>7.9475937320718568</v>
      </c>
    </row>
    <row r="20" spans="1:8">
      <c r="A20" s="42">
        <v>1958</v>
      </c>
      <c r="B20" s="43">
        <v>2804.85</v>
      </c>
      <c r="C20">
        <f t="shared" si="0"/>
        <v>7.9391053405910785</v>
      </c>
    </row>
    <row r="21" spans="1:8">
      <c r="A21" s="42">
        <v>1959</v>
      </c>
      <c r="B21" s="43">
        <v>2944.67</v>
      </c>
      <c r="C21">
        <f t="shared" si="0"/>
        <v>7.9877520354777598</v>
      </c>
      <c r="F21" s="6">
        <v>1940</v>
      </c>
      <c r="G21" s="6"/>
      <c r="H21" s="6">
        <v>2014</v>
      </c>
    </row>
    <row r="22" spans="1:8">
      <c r="A22" s="42">
        <v>1960</v>
      </c>
      <c r="B22" s="43">
        <v>3073.52</v>
      </c>
      <c r="C22">
        <f t="shared" si="0"/>
        <v>8.0305787635651953</v>
      </c>
    </row>
    <row r="23" spans="1:8">
      <c r="A23" s="42">
        <v>1961</v>
      </c>
      <c r="B23" s="43">
        <v>3102.55</v>
      </c>
      <c r="C23">
        <f t="shared" si="0"/>
        <v>8.0399796329843554</v>
      </c>
    </row>
    <row r="24" spans="1:8">
      <c r="A24" s="42">
        <v>1962</v>
      </c>
      <c r="B24" s="43">
        <v>3291.64</v>
      </c>
      <c r="C24">
        <f t="shared" si="0"/>
        <v>8.099141199802574</v>
      </c>
    </row>
    <row r="25" spans="1:8">
      <c r="A25" s="42">
        <v>1963</v>
      </c>
      <c r="B25" s="43">
        <v>3431.02</v>
      </c>
      <c r="C25">
        <f t="shared" si="0"/>
        <v>8.1406128720457733</v>
      </c>
    </row>
    <row r="26" spans="1:8">
      <c r="A26" s="42">
        <v>1964</v>
      </c>
      <c r="B26" s="43">
        <v>3628.35</v>
      </c>
      <c r="C26">
        <f t="shared" si="0"/>
        <v>8.1965332784672498</v>
      </c>
    </row>
    <row r="27" spans="1:8">
      <c r="A27" s="42">
        <v>1965</v>
      </c>
      <c r="B27" s="43">
        <v>3823.02</v>
      </c>
      <c r="C27">
        <f t="shared" si="0"/>
        <v>8.2487959651763205</v>
      </c>
    </row>
    <row r="28" spans="1:8">
      <c r="A28" s="42">
        <v>1966</v>
      </c>
      <c r="B28" s="43">
        <v>4117.43</v>
      </c>
      <c r="C28">
        <f t="shared" si="0"/>
        <v>8.3229844613001198</v>
      </c>
    </row>
    <row r="29" spans="1:8">
      <c r="A29" s="42">
        <v>1967</v>
      </c>
      <c r="B29" s="43">
        <v>4283.09</v>
      </c>
      <c r="C29">
        <f t="shared" si="0"/>
        <v>8.3624299907030224</v>
      </c>
    </row>
    <row r="30" spans="1:8">
      <c r="A30" s="42">
        <v>1968</v>
      </c>
      <c r="B30" s="43">
        <v>4443.18</v>
      </c>
      <c r="C30">
        <f t="shared" si="0"/>
        <v>8.3991256152820508</v>
      </c>
    </row>
    <row r="31" spans="1:8">
      <c r="A31" s="42">
        <v>1969</v>
      </c>
      <c r="B31" s="43">
        <v>4640.0600000000004</v>
      </c>
      <c r="C31">
        <f t="shared" si="0"/>
        <v>8.4424825761711784</v>
      </c>
    </row>
    <row r="32" spans="1:8">
      <c r="A32" s="42">
        <v>1970</v>
      </c>
      <c r="B32" s="43">
        <v>4702.38</v>
      </c>
      <c r="C32">
        <f t="shared" si="0"/>
        <v>8.4558240425082793</v>
      </c>
    </row>
    <row r="33" spans="1:3">
      <c r="A33" s="42">
        <v>1971</v>
      </c>
      <c r="B33" s="43">
        <v>4775.17</v>
      </c>
      <c r="C33">
        <f t="shared" si="0"/>
        <v>8.4711848543753323</v>
      </c>
    </row>
    <row r="34" spans="1:3">
      <c r="A34" s="42">
        <v>1972</v>
      </c>
      <c r="B34" s="43">
        <v>4965.3900000000003</v>
      </c>
      <c r="C34">
        <f t="shared" si="0"/>
        <v>8.510247123243337</v>
      </c>
    </row>
    <row r="35" spans="1:3">
      <c r="A35" s="42">
        <v>1973</v>
      </c>
      <c r="B35" s="43">
        <v>5292.74</v>
      </c>
      <c r="C35">
        <f t="shared" si="0"/>
        <v>8.5740913491702866</v>
      </c>
    </row>
    <row r="36" spans="1:3">
      <c r="A36" s="42">
        <v>1974</v>
      </c>
      <c r="B36" s="43">
        <v>5416.18</v>
      </c>
      <c r="C36">
        <f t="shared" si="0"/>
        <v>8.5971460488995195</v>
      </c>
    </row>
    <row r="37" spans="1:3">
      <c r="A37" s="42">
        <v>1975</v>
      </c>
      <c r="B37" s="43">
        <v>5320.78</v>
      </c>
      <c r="C37">
        <f t="shared" si="0"/>
        <v>8.5793751881298892</v>
      </c>
    </row>
    <row r="38" spans="1:3">
      <c r="A38" s="42">
        <v>1976</v>
      </c>
      <c r="B38" s="43">
        <v>5530.74</v>
      </c>
      <c r="C38">
        <f t="shared" si="0"/>
        <v>8.6180769011154155</v>
      </c>
    </row>
    <row r="39" spans="1:3">
      <c r="A39" s="42">
        <v>1977</v>
      </c>
      <c r="B39" s="43">
        <v>5845.53</v>
      </c>
      <c r="C39">
        <f t="shared" si="0"/>
        <v>8.6734325455866426</v>
      </c>
    </row>
    <row r="40" spans="1:3">
      <c r="A40" s="42">
        <v>1978</v>
      </c>
      <c r="B40" s="43">
        <v>6150.65</v>
      </c>
      <c r="C40">
        <f t="shared" si="0"/>
        <v>8.7243130462725684</v>
      </c>
    </row>
    <row r="41" spans="1:3">
      <c r="A41" s="42">
        <v>1979</v>
      </c>
      <c r="B41" s="43">
        <v>6423.39</v>
      </c>
      <c r="C41">
        <f t="shared" si="0"/>
        <v>8.7677012947045032</v>
      </c>
    </row>
    <row r="42" spans="1:3">
      <c r="A42" s="42">
        <v>1980</v>
      </c>
      <c r="B42" s="43">
        <v>6429.43</v>
      </c>
      <c r="C42">
        <f t="shared" si="0"/>
        <v>8.7686411663349499</v>
      </c>
    </row>
    <row r="43" spans="1:3">
      <c r="A43" s="42">
        <v>1981</v>
      </c>
      <c r="B43" s="43">
        <v>6572.57</v>
      </c>
      <c r="C43">
        <f t="shared" si="0"/>
        <v>8.7906602069847501</v>
      </c>
    </row>
    <row r="44" spans="1:3">
      <c r="A44" s="42">
        <v>1982</v>
      </c>
      <c r="B44" s="43">
        <v>6494.02</v>
      </c>
      <c r="C44">
        <f t="shared" si="0"/>
        <v>8.7786370324239869</v>
      </c>
    </row>
    <row r="45" spans="1:3">
      <c r="A45" s="42">
        <v>1983</v>
      </c>
      <c r="B45" s="43">
        <v>6646.21</v>
      </c>
      <c r="C45">
        <f t="shared" si="0"/>
        <v>8.8018020463689908</v>
      </c>
    </row>
    <row r="46" spans="1:3">
      <c r="A46" s="42">
        <v>1984</v>
      </c>
      <c r="B46" s="43">
        <v>7166.06</v>
      </c>
      <c r="C46">
        <f t="shared" si="0"/>
        <v>8.8771112707017412</v>
      </c>
    </row>
    <row r="47" spans="1:3">
      <c r="A47" s="42">
        <v>1985</v>
      </c>
      <c r="B47" s="43">
        <v>7493.24</v>
      </c>
      <c r="C47">
        <f t="shared" si="0"/>
        <v>8.9217565597459334</v>
      </c>
    </row>
    <row r="48" spans="1:3">
      <c r="A48" s="42">
        <v>1986</v>
      </c>
      <c r="B48" s="43">
        <v>7781.95</v>
      </c>
      <c r="C48">
        <f t="shared" si="0"/>
        <v>8.9595622284403316</v>
      </c>
    </row>
    <row r="49" spans="1:3">
      <c r="A49" s="42">
        <v>1987</v>
      </c>
      <c r="B49" s="43">
        <v>8024.67</v>
      </c>
      <c r="C49">
        <f t="shared" si="0"/>
        <v>8.9902758256573776</v>
      </c>
    </row>
    <row r="50" spans="1:3">
      <c r="A50" s="42">
        <v>1988</v>
      </c>
      <c r="B50" s="43">
        <v>8380.91</v>
      </c>
      <c r="C50">
        <f t="shared" si="0"/>
        <v>9.0337117794658983</v>
      </c>
    </row>
    <row r="51" spans="1:3">
      <c r="A51" s="42">
        <v>1989</v>
      </c>
      <c r="B51" s="43">
        <v>8708.57</v>
      </c>
      <c r="C51">
        <f t="shared" si="0"/>
        <v>9.0720628772632068</v>
      </c>
    </row>
    <row r="52" spans="1:3">
      <c r="A52" s="42">
        <v>1990</v>
      </c>
      <c r="B52" s="43">
        <v>8923.66</v>
      </c>
      <c r="C52">
        <f t="shared" si="0"/>
        <v>9.0964614553196714</v>
      </c>
    </row>
    <row r="53" spans="1:3">
      <c r="A53" s="42">
        <v>1991</v>
      </c>
      <c r="B53" s="43">
        <v>8902.9599999999991</v>
      </c>
      <c r="C53">
        <f t="shared" si="0"/>
        <v>9.0941390846960051</v>
      </c>
    </row>
    <row r="54" spans="1:3">
      <c r="A54" s="42">
        <v>1992</v>
      </c>
      <c r="B54" s="43">
        <v>9151.9</v>
      </c>
      <c r="C54">
        <f t="shared" si="0"/>
        <v>9.1217167869864575</v>
      </c>
    </row>
    <row r="55" spans="1:3">
      <c r="A55" s="42">
        <v>1993</v>
      </c>
      <c r="B55" s="43">
        <v>9439.98</v>
      </c>
      <c r="C55">
        <f t="shared" si="0"/>
        <v>9.1527091404932346</v>
      </c>
    </row>
    <row r="56" spans="1:3">
      <c r="A56" s="42">
        <v>1994</v>
      </c>
      <c r="B56" s="43">
        <v>9786.27</v>
      </c>
      <c r="C56">
        <f t="shared" si="0"/>
        <v>9.1887356619037757</v>
      </c>
    </row>
    <row r="57" spans="1:3">
      <c r="A57" s="42">
        <v>1995</v>
      </c>
      <c r="B57" s="43">
        <v>10096.39</v>
      </c>
      <c r="C57">
        <f t="shared" si="0"/>
        <v>9.2199332131949703</v>
      </c>
    </row>
    <row r="58" spans="1:3">
      <c r="A58" s="42">
        <v>1996</v>
      </c>
      <c r="B58" s="43">
        <v>10427.790000000001</v>
      </c>
      <c r="C58">
        <f t="shared" si="0"/>
        <v>9.2522296367608607</v>
      </c>
    </row>
    <row r="59" spans="1:3">
      <c r="A59" s="42">
        <v>1997</v>
      </c>
      <c r="B59" s="43">
        <v>10895.45</v>
      </c>
      <c r="C59">
        <f t="shared" si="0"/>
        <v>9.2961005498759217</v>
      </c>
    </row>
    <row r="60" spans="1:3">
      <c r="A60" s="42">
        <v>1998</v>
      </c>
      <c r="B60" s="43">
        <v>11361.08</v>
      </c>
      <c r="C60">
        <f t="shared" si="0"/>
        <v>9.3379487581787721</v>
      </c>
    </row>
    <row r="61" spans="1:3">
      <c r="A61" s="42">
        <v>1999</v>
      </c>
      <c r="B61" s="43">
        <v>11914.93</v>
      </c>
      <c r="C61">
        <f t="shared" si="0"/>
        <v>9.3855475145680405</v>
      </c>
    </row>
    <row r="62" spans="1:3">
      <c r="A62" s="42">
        <v>2000</v>
      </c>
      <c r="B62" s="43">
        <v>12456.36</v>
      </c>
      <c r="C62">
        <f t="shared" si="0"/>
        <v>9.4299866148302911</v>
      </c>
    </row>
    <row r="63" spans="1:3">
      <c r="A63" s="42">
        <v>2001</v>
      </c>
      <c r="B63" s="43">
        <v>12661.31</v>
      </c>
      <c r="C63">
        <f t="shared" si="0"/>
        <v>9.446306165858374</v>
      </c>
    </row>
    <row r="64" spans="1:3">
      <c r="A64" s="42">
        <v>2002</v>
      </c>
      <c r="B64" s="43">
        <v>12829.56</v>
      </c>
      <c r="C64">
        <f t="shared" si="0"/>
        <v>9.4595071623996283</v>
      </c>
    </row>
    <row r="65" spans="1:5">
      <c r="A65" s="42">
        <v>2003</v>
      </c>
      <c r="B65" s="43">
        <v>13116.2</v>
      </c>
      <c r="C65">
        <f t="shared" si="0"/>
        <v>9.4816033863996694</v>
      </c>
    </row>
    <row r="66" spans="1:5">
      <c r="A66" s="42">
        <v>2004</v>
      </c>
      <c r="B66" s="43">
        <v>13653.26</v>
      </c>
      <c r="C66">
        <f t="shared" si="0"/>
        <v>9.5217335999371056</v>
      </c>
    </row>
    <row r="67" spans="1:5">
      <c r="A67" s="42">
        <v>2005</v>
      </c>
      <c r="B67" s="43">
        <v>14113.99</v>
      </c>
      <c r="C67">
        <f t="shared" ref="C67:C82" si="1">LN(B67)</f>
        <v>9.5549217830441577</v>
      </c>
    </row>
    <row r="68" spans="1:5">
      <c r="A68" s="42">
        <v>2006</v>
      </c>
      <c r="B68" s="43">
        <v>14513.42</v>
      </c>
      <c r="C68">
        <f t="shared" si="1"/>
        <v>9.5828290176230411</v>
      </c>
    </row>
    <row r="69" spans="1:5">
      <c r="A69" s="42">
        <v>2007</v>
      </c>
      <c r="B69" s="43">
        <v>14790.27</v>
      </c>
      <c r="C69">
        <f t="shared" si="1"/>
        <v>9.6017248111163074</v>
      </c>
    </row>
    <row r="70" spans="1:5">
      <c r="A70" s="42">
        <v>2008</v>
      </c>
      <c r="B70" s="43">
        <v>14925.54</v>
      </c>
      <c r="C70">
        <f t="shared" si="1"/>
        <v>9.6108291185108126</v>
      </c>
    </row>
    <row r="71" spans="1:5">
      <c r="A71" s="42">
        <v>2009</v>
      </c>
      <c r="B71" s="43">
        <v>14414.6</v>
      </c>
      <c r="C71">
        <f t="shared" si="1"/>
        <v>9.5759968608147936</v>
      </c>
    </row>
    <row r="72" spans="1:5">
      <c r="A72" s="42">
        <v>2010</v>
      </c>
      <c r="B72" s="43">
        <v>14670.86</v>
      </c>
      <c r="C72">
        <f t="shared" si="1"/>
        <v>9.5936184924589831</v>
      </c>
    </row>
    <row r="73" spans="1:5">
      <c r="A73" s="42">
        <v>2011</v>
      </c>
      <c r="B73" s="43">
        <v>14954.49</v>
      </c>
      <c r="C73">
        <f t="shared" si="1"/>
        <v>9.6127668681756315</v>
      </c>
    </row>
    <row r="74" spans="1:5">
      <c r="A74" s="42">
        <v>2012</v>
      </c>
      <c r="B74" s="43">
        <v>15315.75</v>
      </c>
      <c r="C74">
        <f t="shared" si="1"/>
        <v>9.6366369896642805</v>
      </c>
    </row>
    <row r="75" spans="1:5">
      <c r="A75" s="42">
        <v>2013</v>
      </c>
      <c r="B75" s="43">
        <v>15575.43</v>
      </c>
      <c r="C75">
        <f t="shared" si="1"/>
        <v>9.6534499516212602</v>
      </c>
    </row>
    <row r="76" spans="1:5">
      <c r="A76" s="42">
        <v>2014</v>
      </c>
      <c r="B76" s="43">
        <v>15954.85</v>
      </c>
      <c r="C76">
        <f t="shared" si="1"/>
        <v>9.6775181372265955</v>
      </c>
      <c r="D76" s="44">
        <f>B76</f>
        <v>15954.85</v>
      </c>
    </row>
    <row r="77" spans="1:5">
      <c r="A77" s="42">
        <v>2015</v>
      </c>
      <c r="B77" s="44">
        <f t="shared" ref="B77:B83" si="2">B76*(1+(EXP(0.0329)-1))</f>
        <v>16488.494889080011</v>
      </c>
      <c r="C77">
        <f t="shared" si="1"/>
        <v>9.7104181372265952</v>
      </c>
      <c r="D77">
        <f>B76*EXP(0.0329)</f>
        <v>16488.494889080011</v>
      </c>
      <c r="E77">
        <f>B76*(1+0.03345)</f>
        <v>16488.539732500001</v>
      </c>
    </row>
    <row r="78" spans="1:5">
      <c r="A78" s="42">
        <v>2016</v>
      </c>
      <c r="B78" s="44">
        <f t="shared" si="2"/>
        <v>17039.988699813388</v>
      </c>
      <c r="C78">
        <f t="shared" si="1"/>
        <v>9.7433181372265949</v>
      </c>
      <c r="D78">
        <f>D77*EXP(0.0329)</f>
        <v>17039.988699813388</v>
      </c>
      <c r="E78">
        <f>E77*(1+0.03345)</f>
        <v>17040.081386552127</v>
      </c>
    </row>
    <row r="79" spans="1:5">
      <c r="A79" s="42">
        <v>2017</v>
      </c>
      <c r="B79" s="44">
        <f t="shared" si="2"/>
        <v>17609.928428462455</v>
      </c>
      <c r="C79">
        <f t="shared" si="1"/>
        <v>9.7762181372265964</v>
      </c>
      <c r="D79">
        <f>D78*EXP(0.0329)</f>
        <v>17609.928428462455</v>
      </c>
      <c r="E79">
        <f>E78*(1+0.03345)</f>
        <v>17610.072108932294</v>
      </c>
    </row>
    <row r="80" spans="1:5">
      <c r="A80" s="42">
        <v>2018</v>
      </c>
      <c r="B80" s="44">
        <f t="shared" si="2"/>
        <v>18198.931039136562</v>
      </c>
      <c r="C80">
        <f t="shared" si="1"/>
        <v>9.8091181372265961</v>
      </c>
      <c r="D80">
        <f>D79*EXP(0.0329)</f>
        <v>18198.931039136562</v>
      </c>
      <c r="E80">
        <f>E79*(1+0.03345)</f>
        <v>18199.129020976077</v>
      </c>
    </row>
    <row r="81" spans="1:5">
      <c r="A81" s="42">
        <v>2019</v>
      </c>
      <c r="B81" s="44">
        <f t="shared" si="2"/>
        <v>18807.634131660452</v>
      </c>
      <c r="C81">
        <f t="shared" si="1"/>
        <v>9.8420181372265958</v>
      </c>
      <c r="D81">
        <f>D80*EXP(0.0329)</f>
        <v>18807.634131660452</v>
      </c>
      <c r="E81">
        <f>E80*(1+0.03345)</f>
        <v>18807.889886727728</v>
      </c>
    </row>
    <row r="82" spans="1:5">
      <c r="A82" s="42">
        <v>2020</v>
      </c>
      <c r="B82" s="44">
        <f t="shared" si="2"/>
        <v>19436.696631780942</v>
      </c>
      <c r="C82">
        <f t="shared" si="1"/>
        <v>9.8749181372265955</v>
      </c>
      <c r="D82">
        <f>D81*EXP(0.0329)</f>
        <v>19436.696631780942</v>
      </c>
      <c r="E82">
        <f>E81*(1+0.03345)</f>
        <v>19437.013803438771</v>
      </c>
    </row>
    <row r="83" spans="1:5">
      <c r="B83" s="44">
        <f t="shared" si="2"/>
        <v>20086.799504459064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7DA3D-64CB-4290-9295-15EABD6DC575}">
  <dimension ref="A1:C101"/>
  <sheetViews>
    <sheetView workbookViewId="0">
      <selection sqref="A1:C101"/>
    </sheetView>
  </sheetViews>
  <sheetFormatPr defaultRowHeight="14.4"/>
  <sheetData>
    <row r="1" spans="1:3">
      <c r="A1" t="s">
        <v>710</v>
      </c>
      <c r="B1" t="s">
        <v>171</v>
      </c>
      <c r="C1" t="s">
        <v>169</v>
      </c>
    </row>
    <row r="2" spans="1:3">
      <c r="A2">
        <v>1</v>
      </c>
      <c r="B2">
        <v>5303</v>
      </c>
      <c r="C2">
        <v>3194</v>
      </c>
    </row>
    <row r="3" spans="1:3">
      <c r="A3">
        <v>2</v>
      </c>
      <c r="B3">
        <v>9520</v>
      </c>
      <c r="C3">
        <v>3796</v>
      </c>
    </row>
    <row r="4" spans="1:3">
      <c r="A4">
        <v>3</v>
      </c>
      <c r="B4">
        <v>2932</v>
      </c>
      <c r="C4">
        <v>2063</v>
      </c>
    </row>
    <row r="5" spans="1:3">
      <c r="A5">
        <v>4</v>
      </c>
      <c r="B5">
        <v>2854</v>
      </c>
      <c r="C5">
        <v>2294</v>
      </c>
    </row>
    <row r="6" spans="1:3">
      <c r="A6">
        <v>5</v>
      </c>
      <c r="B6">
        <v>10815</v>
      </c>
      <c r="C6">
        <v>3960</v>
      </c>
    </row>
    <row r="7" spans="1:3">
      <c r="A7">
        <v>6</v>
      </c>
      <c r="B7">
        <v>6705</v>
      </c>
      <c r="C7">
        <v>3300</v>
      </c>
    </row>
    <row r="8" spans="1:3">
      <c r="A8">
        <v>7</v>
      </c>
      <c r="B8">
        <v>8992</v>
      </c>
      <c r="C8">
        <v>3942</v>
      </c>
    </row>
    <row r="9" spans="1:3">
      <c r="A9">
        <v>8</v>
      </c>
      <c r="B9">
        <v>7856</v>
      </c>
      <c r="C9">
        <v>3382</v>
      </c>
    </row>
    <row r="10" spans="1:3">
      <c r="A10">
        <v>9</v>
      </c>
      <c r="B10">
        <v>9238</v>
      </c>
      <c r="C10">
        <v>4019</v>
      </c>
    </row>
    <row r="11" spans="1:3">
      <c r="A11">
        <v>10</v>
      </c>
      <c r="B11">
        <v>7521</v>
      </c>
      <c r="C11">
        <v>4100</v>
      </c>
    </row>
    <row r="12" spans="1:3">
      <c r="A12">
        <v>11</v>
      </c>
      <c r="B12">
        <v>2314</v>
      </c>
      <c r="C12">
        <v>1617</v>
      </c>
    </row>
    <row r="13" spans="1:3">
      <c r="A13">
        <v>12</v>
      </c>
      <c r="B13">
        <v>4941</v>
      </c>
      <c r="C13">
        <v>3361</v>
      </c>
    </row>
    <row r="14" spans="1:3">
      <c r="A14">
        <v>13</v>
      </c>
      <c r="B14">
        <v>5868</v>
      </c>
      <c r="C14">
        <v>3480</v>
      </c>
    </row>
    <row r="15" spans="1:3">
      <c r="A15">
        <v>14</v>
      </c>
      <c r="B15">
        <v>8102</v>
      </c>
      <c r="C15">
        <v>3938</v>
      </c>
    </row>
    <row r="16" spans="1:3">
      <c r="A16">
        <v>15</v>
      </c>
      <c r="B16">
        <v>3979</v>
      </c>
      <c r="C16">
        <v>2796</v>
      </c>
    </row>
    <row r="17" spans="1:3">
      <c r="A17">
        <v>16</v>
      </c>
      <c r="B17">
        <v>2836</v>
      </c>
      <c r="C17">
        <v>2001</v>
      </c>
    </row>
    <row r="18" spans="1:3">
      <c r="A18">
        <v>17</v>
      </c>
      <c r="B18">
        <v>3395</v>
      </c>
      <c r="C18">
        <v>2784</v>
      </c>
    </row>
    <row r="19" spans="1:3">
      <c r="A19">
        <v>18</v>
      </c>
      <c r="B19">
        <v>8383</v>
      </c>
      <c r="C19">
        <v>3485</v>
      </c>
    </row>
    <row r="20" spans="1:3">
      <c r="A20">
        <v>19</v>
      </c>
      <c r="B20">
        <v>3912</v>
      </c>
      <c r="C20">
        <v>2906</v>
      </c>
    </row>
    <row r="21" spans="1:3">
      <c r="A21">
        <v>20</v>
      </c>
      <c r="B21">
        <v>4863</v>
      </c>
      <c r="C21">
        <v>3169</v>
      </c>
    </row>
    <row r="22" spans="1:3">
      <c r="A22">
        <v>21</v>
      </c>
      <c r="B22">
        <v>2992</v>
      </c>
      <c r="C22">
        <v>2211</v>
      </c>
    </row>
    <row r="23" spans="1:3">
      <c r="A23">
        <v>22</v>
      </c>
      <c r="B23">
        <v>10401</v>
      </c>
      <c r="C23">
        <v>3870</v>
      </c>
    </row>
    <row r="24" spans="1:3">
      <c r="A24">
        <v>23</v>
      </c>
      <c r="B24">
        <v>5537</v>
      </c>
      <c r="C24">
        <v>3506</v>
      </c>
    </row>
    <row r="25" spans="1:3">
      <c r="A25">
        <v>24</v>
      </c>
      <c r="B25">
        <v>3763</v>
      </c>
      <c r="C25">
        <v>2727</v>
      </c>
    </row>
    <row r="26" spans="1:3">
      <c r="A26">
        <v>25</v>
      </c>
      <c r="B26">
        <v>9458</v>
      </c>
      <c r="C26">
        <v>4070</v>
      </c>
    </row>
    <row r="27" spans="1:3">
      <c r="A27">
        <v>26</v>
      </c>
      <c r="B27">
        <v>1416</v>
      </c>
      <c r="C27">
        <v>886</v>
      </c>
    </row>
    <row r="28" spans="1:3">
      <c r="A28">
        <v>27</v>
      </c>
      <c r="B28">
        <v>1996</v>
      </c>
      <c r="C28">
        <v>1627</v>
      </c>
    </row>
    <row r="29" spans="1:3">
      <c r="A29">
        <v>28</v>
      </c>
      <c r="B29">
        <v>10216</v>
      </c>
      <c r="C29">
        <v>3892</v>
      </c>
    </row>
    <row r="30" spans="1:3">
      <c r="A30">
        <v>29</v>
      </c>
      <c r="B30">
        <v>6978</v>
      </c>
      <c r="C30">
        <v>3843</v>
      </c>
    </row>
    <row r="31" spans="1:3">
      <c r="A31">
        <v>30</v>
      </c>
      <c r="B31">
        <v>8583</v>
      </c>
      <c r="C31">
        <v>3432</v>
      </c>
    </row>
    <row r="32" spans="1:3">
      <c r="A32">
        <v>31</v>
      </c>
      <c r="B32">
        <v>9650</v>
      </c>
      <c r="C32">
        <v>4045</v>
      </c>
    </row>
    <row r="33" spans="1:3">
      <c r="A33">
        <v>32</v>
      </c>
      <c r="B33">
        <v>7662</v>
      </c>
      <c r="C33">
        <v>3970</v>
      </c>
    </row>
    <row r="34" spans="1:3">
      <c r="A34">
        <v>33</v>
      </c>
      <c r="B34">
        <v>8721</v>
      </c>
      <c r="C34">
        <v>3361</v>
      </c>
    </row>
    <row r="35" spans="1:3">
      <c r="A35">
        <v>34</v>
      </c>
      <c r="B35">
        <v>7293</v>
      </c>
      <c r="C35">
        <v>3560</v>
      </c>
    </row>
    <row r="36" spans="1:3">
      <c r="A36">
        <v>35</v>
      </c>
      <c r="B36">
        <v>3309</v>
      </c>
      <c r="C36">
        <v>2392</v>
      </c>
    </row>
    <row r="37" spans="1:3">
      <c r="A37">
        <v>36</v>
      </c>
      <c r="B37">
        <v>9112</v>
      </c>
      <c r="C37">
        <v>3904</v>
      </c>
    </row>
    <row r="38" spans="1:3">
      <c r="A38">
        <v>37</v>
      </c>
      <c r="B38">
        <v>3739</v>
      </c>
      <c r="C38">
        <v>3017</v>
      </c>
    </row>
    <row r="39" spans="1:3">
      <c r="A39">
        <v>38</v>
      </c>
      <c r="B39">
        <v>4523</v>
      </c>
      <c r="C39">
        <v>3118</v>
      </c>
    </row>
    <row r="40" spans="1:3">
      <c r="A40">
        <v>39</v>
      </c>
      <c r="B40">
        <v>9793</v>
      </c>
      <c r="C40">
        <v>3500</v>
      </c>
    </row>
    <row r="41" spans="1:3">
      <c r="A41">
        <v>40</v>
      </c>
      <c r="B41">
        <v>1221</v>
      </c>
      <c r="C41">
        <v>851</v>
      </c>
    </row>
    <row r="42" spans="1:3">
      <c r="A42">
        <v>41</v>
      </c>
      <c r="B42">
        <v>7412</v>
      </c>
      <c r="C42">
        <v>3533</v>
      </c>
    </row>
    <row r="43" spans="1:3">
      <c r="A43">
        <v>42</v>
      </c>
      <c r="B43">
        <v>4737</v>
      </c>
      <c r="C43">
        <v>3669</v>
      </c>
    </row>
    <row r="44" spans="1:3">
      <c r="A44">
        <v>43</v>
      </c>
      <c r="B44">
        <v>2576</v>
      </c>
      <c r="C44">
        <v>1920</v>
      </c>
    </row>
    <row r="45" spans="1:3">
      <c r="A45">
        <v>44</v>
      </c>
      <c r="B45">
        <v>2335</v>
      </c>
      <c r="C45">
        <v>1932</v>
      </c>
    </row>
    <row r="46" spans="1:3">
      <c r="A46">
        <v>45</v>
      </c>
      <c r="B46">
        <v>8196</v>
      </c>
      <c r="C46">
        <v>3927</v>
      </c>
    </row>
    <row r="47" spans="1:3">
      <c r="A47">
        <v>46</v>
      </c>
      <c r="B47">
        <v>6618</v>
      </c>
      <c r="C47">
        <v>3768</v>
      </c>
    </row>
    <row r="48" spans="1:3">
      <c r="A48">
        <v>47</v>
      </c>
      <c r="B48">
        <v>9881</v>
      </c>
      <c r="C48">
        <v>3611</v>
      </c>
    </row>
    <row r="49" spans="1:3">
      <c r="A49">
        <v>48</v>
      </c>
      <c r="B49">
        <v>4839</v>
      </c>
      <c r="C49">
        <v>3404</v>
      </c>
    </row>
    <row r="50" spans="1:3">
      <c r="A50">
        <v>49</v>
      </c>
      <c r="B50">
        <v>10303</v>
      </c>
      <c r="C50">
        <v>3876</v>
      </c>
    </row>
    <row r="51" spans="1:3">
      <c r="A51">
        <v>50</v>
      </c>
      <c r="B51">
        <v>5144</v>
      </c>
      <c r="C51">
        <v>3608</v>
      </c>
    </row>
    <row r="52" spans="1:3">
      <c r="A52">
        <v>51</v>
      </c>
      <c r="B52">
        <v>4986</v>
      </c>
      <c r="C52">
        <v>3293</v>
      </c>
    </row>
    <row r="53" spans="1:3">
      <c r="A53">
        <v>52</v>
      </c>
      <c r="B53">
        <v>7129</v>
      </c>
      <c r="C53">
        <v>4059</v>
      </c>
    </row>
    <row r="54" spans="1:3">
      <c r="A54">
        <v>53</v>
      </c>
      <c r="B54">
        <v>11364</v>
      </c>
      <c r="C54">
        <v>3984</v>
      </c>
    </row>
    <row r="55" spans="1:3">
      <c r="A55">
        <v>54</v>
      </c>
      <c r="B55">
        <v>6669</v>
      </c>
      <c r="C55">
        <v>3721</v>
      </c>
    </row>
    <row r="56" spans="1:3">
      <c r="A56">
        <v>55</v>
      </c>
      <c r="B56">
        <v>6714</v>
      </c>
      <c r="C56">
        <v>3625</v>
      </c>
    </row>
    <row r="57" spans="1:3">
      <c r="A57">
        <v>56</v>
      </c>
      <c r="B57">
        <v>6100</v>
      </c>
      <c r="C57">
        <v>3534</v>
      </c>
    </row>
    <row r="58" spans="1:3">
      <c r="A58">
        <v>57</v>
      </c>
      <c r="B58">
        <v>6800</v>
      </c>
      <c r="C58">
        <v>3761</v>
      </c>
    </row>
    <row r="59" spans="1:3">
      <c r="A59">
        <v>58</v>
      </c>
      <c r="B59">
        <v>6011</v>
      </c>
      <c r="C59">
        <v>3630</v>
      </c>
    </row>
    <row r="60" spans="1:3">
      <c r="A60">
        <v>59</v>
      </c>
      <c r="B60">
        <v>2537</v>
      </c>
      <c r="C60">
        <v>2023</v>
      </c>
    </row>
    <row r="61" spans="1:3">
      <c r="A61">
        <v>60</v>
      </c>
      <c r="B61">
        <v>6082</v>
      </c>
      <c r="C61">
        <v>3536</v>
      </c>
    </row>
    <row r="62" spans="1:3">
      <c r="A62">
        <v>61</v>
      </c>
      <c r="B62">
        <v>4704</v>
      </c>
      <c r="C62">
        <v>3154</v>
      </c>
    </row>
    <row r="63" spans="1:3">
      <c r="A63">
        <v>62</v>
      </c>
      <c r="B63">
        <v>5701</v>
      </c>
      <c r="C63">
        <v>3687</v>
      </c>
    </row>
    <row r="64" spans="1:3">
      <c r="A64">
        <v>63</v>
      </c>
      <c r="B64">
        <v>2402</v>
      </c>
      <c r="C64">
        <v>1790</v>
      </c>
    </row>
    <row r="65" spans="1:3">
      <c r="A65">
        <v>64</v>
      </c>
      <c r="B65">
        <v>3733</v>
      </c>
      <c r="C65">
        <v>2732</v>
      </c>
    </row>
    <row r="66" spans="1:3">
      <c r="A66">
        <v>65</v>
      </c>
      <c r="B66">
        <v>2276</v>
      </c>
      <c r="C66">
        <v>1663</v>
      </c>
    </row>
    <row r="67" spans="1:3">
      <c r="A67">
        <v>66</v>
      </c>
      <c r="B67">
        <v>5981</v>
      </c>
      <c r="C67">
        <v>3850</v>
      </c>
    </row>
    <row r="68" spans="1:3">
      <c r="A68">
        <v>67</v>
      </c>
      <c r="B68">
        <v>1519</v>
      </c>
      <c r="C68">
        <v>980</v>
      </c>
    </row>
    <row r="69" spans="1:3">
      <c r="A69">
        <v>68</v>
      </c>
      <c r="B69">
        <v>10575</v>
      </c>
      <c r="C69">
        <v>3897</v>
      </c>
    </row>
    <row r="70" spans="1:3">
      <c r="A70">
        <v>69</v>
      </c>
      <c r="B70">
        <v>2887</v>
      </c>
      <c r="C70">
        <v>2412</v>
      </c>
    </row>
    <row r="71" spans="1:3">
      <c r="A71">
        <v>70</v>
      </c>
      <c r="B71">
        <v>2207</v>
      </c>
      <c r="C71">
        <v>1592</v>
      </c>
    </row>
    <row r="72" spans="1:3">
      <c r="A72">
        <v>71</v>
      </c>
      <c r="B72">
        <v>1877</v>
      </c>
      <c r="C72">
        <v>1584</v>
      </c>
    </row>
    <row r="73" spans="1:3">
      <c r="A73">
        <v>72</v>
      </c>
      <c r="B73">
        <v>4933</v>
      </c>
      <c r="C73">
        <v>3537</v>
      </c>
    </row>
    <row r="74" spans="1:3">
      <c r="A74">
        <v>73</v>
      </c>
      <c r="B74">
        <v>10975</v>
      </c>
      <c r="C74">
        <v>3916</v>
      </c>
    </row>
    <row r="75" spans="1:3">
      <c r="A75">
        <v>74</v>
      </c>
      <c r="B75">
        <v>2021</v>
      </c>
      <c r="C75">
        <v>1337</v>
      </c>
    </row>
    <row r="76" spans="1:3">
      <c r="A76">
        <v>75</v>
      </c>
      <c r="B76">
        <v>7909</v>
      </c>
      <c r="C76">
        <v>3893</v>
      </c>
    </row>
    <row r="77" spans="1:3">
      <c r="A77">
        <v>76</v>
      </c>
      <c r="B77">
        <v>3348</v>
      </c>
      <c r="C77">
        <v>2375</v>
      </c>
    </row>
    <row r="78" spans="1:3">
      <c r="A78">
        <v>77</v>
      </c>
      <c r="B78">
        <v>1262</v>
      </c>
      <c r="C78">
        <v>1212</v>
      </c>
    </row>
    <row r="79" spans="1:3">
      <c r="A79">
        <v>78</v>
      </c>
      <c r="B79">
        <v>1698</v>
      </c>
      <c r="C79">
        <v>1219</v>
      </c>
    </row>
    <row r="80" spans="1:3">
      <c r="A80">
        <v>79</v>
      </c>
      <c r="B80">
        <v>4297</v>
      </c>
      <c r="C80">
        <v>3380</v>
      </c>
    </row>
    <row r="81" spans="1:3">
      <c r="A81">
        <v>80</v>
      </c>
      <c r="B81">
        <v>11246</v>
      </c>
      <c r="C81">
        <v>3975</v>
      </c>
    </row>
    <row r="82" spans="1:3">
      <c r="A82">
        <v>81</v>
      </c>
      <c r="B82">
        <v>3766</v>
      </c>
      <c r="C82">
        <v>2756</v>
      </c>
    </row>
    <row r="83" spans="1:3">
      <c r="A83">
        <v>82</v>
      </c>
      <c r="B83">
        <v>10648</v>
      </c>
      <c r="C83">
        <v>3897</v>
      </c>
    </row>
    <row r="84" spans="1:3">
      <c r="A84">
        <v>83</v>
      </c>
      <c r="B84">
        <v>3293</v>
      </c>
      <c r="C84">
        <v>2426</v>
      </c>
    </row>
    <row r="85" spans="1:3">
      <c r="A85">
        <v>84</v>
      </c>
      <c r="B85">
        <v>2324</v>
      </c>
      <c r="C85">
        <v>1933</v>
      </c>
    </row>
    <row r="86" spans="1:3">
      <c r="A86">
        <v>85</v>
      </c>
      <c r="B86">
        <v>4309</v>
      </c>
      <c r="C86">
        <v>3364</v>
      </c>
    </row>
    <row r="87" spans="1:3">
      <c r="A87">
        <v>86</v>
      </c>
      <c r="B87">
        <v>4890</v>
      </c>
      <c r="C87">
        <v>3131</v>
      </c>
    </row>
    <row r="88" spans="1:3">
      <c r="A88">
        <v>87</v>
      </c>
      <c r="B88">
        <v>10027</v>
      </c>
      <c r="C88">
        <v>3890</v>
      </c>
    </row>
    <row r="89" spans="1:3">
      <c r="A89">
        <v>88</v>
      </c>
      <c r="B89">
        <v>4731</v>
      </c>
      <c r="C89">
        <v>3396</v>
      </c>
    </row>
    <row r="90" spans="1:3">
      <c r="A90">
        <v>89</v>
      </c>
      <c r="B90">
        <v>2072</v>
      </c>
      <c r="C90">
        <v>1794</v>
      </c>
    </row>
    <row r="91" spans="1:3">
      <c r="A91">
        <v>90</v>
      </c>
      <c r="B91">
        <v>3563</v>
      </c>
      <c r="C91">
        <v>2716</v>
      </c>
    </row>
    <row r="92" spans="1:3">
      <c r="A92">
        <v>91</v>
      </c>
      <c r="B92">
        <v>9388</v>
      </c>
      <c r="C92">
        <v>3303</v>
      </c>
    </row>
    <row r="93" spans="1:3">
      <c r="A93">
        <v>92</v>
      </c>
      <c r="B93">
        <v>6532</v>
      </c>
      <c r="C93">
        <v>3525</v>
      </c>
    </row>
    <row r="94" spans="1:3">
      <c r="A94">
        <v>93</v>
      </c>
      <c r="B94">
        <v>11048</v>
      </c>
      <c r="C94">
        <v>3987</v>
      </c>
    </row>
    <row r="95" spans="1:3">
      <c r="A95">
        <v>94</v>
      </c>
      <c r="B95">
        <v>1338</v>
      </c>
      <c r="C95">
        <v>1215</v>
      </c>
    </row>
    <row r="96" spans="1:3">
      <c r="A96">
        <v>95</v>
      </c>
      <c r="B96">
        <v>4448</v>
      </c>
      <c r="C96">
        <v>3078</v>
      </c>
    </row>
    <row r="97" spans="1:3">
      <c r="A97">
        <v>96</v>
      </c>
      <c r="B97">
        <v>8832</v>
      </c>
      <c r="C97">
        <v>3829</v>
      </c>
    </row>
    <row r="98" spans="1:3">
      <c r="A98">
        <v>97</v>
      </c>
      <c r="B98">
        <v>5510</v>
      </c>
      <c r="C98">
        <v>3480</v>
      </c>
    </row>
    <row r="99" spans="1:3">
      <c r="A99">
        <v>98</v>
      </c>
      <c r="B99">
        <v>5302</v>
      </c>
      <c r="C99">
        <v>3288</v>
      </c>
    </row>
    <row r="100" spans="1:3">
      <c r="A100">
        <v>99</v>
      </c>
      <c r="B100">
        <v>3945</v>
      </c>
      <c r="C100">
        <v>2916</v>
      </c>
    </row>
    <row r="101" spans="1:3">
      <c r="A101">
        <v>100</v>
      </c>
      <c r="B101">
        <v>7042</v>
      </c>
      <c r="C101">
        <v>3655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C8858-1ED8-4DC2-9ADA-6FCB45704DC7}">
  <dimension ref="A1:C101"/>
  <sheetViews>
    <sheetView workbookViewId="0">
      <selection activeCell="A2" sqref="A2"/>
    </sheetView>
  </sheetViews>
  <sheetFormatPr defaultRowHeight="14.4"/>
  <sheetData>
    <row r="1" spans="1:3">
      <c r="A1" t="s">
        <v>709</v>
      </c>
      <c r="B1" t="s">
        <v>708</v>
      </c>
      <c r="C1" t="s">
        <v>707</v>
      </c>
    </row>
    <row r="2" spans="1:3">
      <c r="A2">
        <v>1623</v>
      </c>
      <c r="B2">
        <v>1368</v>
      </c>
      <c r="C2">
        <v>5510.9960572206928</v>
      </c>
    </row>
    <row r="3" spans="1:3">
      <c r="A3">
        <v>1452</v>
      </c>
      <c r="B3">
        <v>1289</v>
      </c>
      <c r="C3">
        <v>5082.8271486492858</v>
      </c>
    </row>
    <row r="4" spans="1:3">
      <c r="A4">
        <v>1707</v>
      </c>
      <c r="B4">
        <v>633</v>
      </c>
      <c r="C4">
        <v>5048.8110935731365</v>
      </c>
    </row>
    <row r="5" spans="1:3">
      <c r="A5">
        <v>1781</v>
      </c>
      <c r="B5">
        <v>1864</v>
      </c>
      <c r="C5">
        <v>6089.8658131925667</v>
      </c>
    </row>
    <row r="6" spans="1:3">
      <c r="A6">
        <v>1030</v>
      </c>
      <c r="B6">
        <v>1535</v>
      </c>
      <c r="C6">
        <v>5512.7361956973218</v>
      </c>
    </row>
    <row r="7" spans="1:3">
      <c r="A7">
        <v>1911</v>
      </c>
      <c r="B7">
        <v>429</v>
      </c>
      <c r="C7">
        <v>4451.0031975590082</v>
      </c>
    </row>
    <row r="8" spans="1:3">
      <c r="A8">
        <v>1902</v>
      </c>
      <c r="B8">
        <v>1200</v>
      </c>
      <c r="C8">
        <v>6027.758378209548</v>
      </c>
    </row>
    <row r="9" spans="1:3">
      <c r="A9">
        <v>1676</v>
      </c>
      <c r="B9">
        <v>1249</v>
      </c>
      <c r="C9">
        <v>5431.6386696605059</v>
      </c>
    </row>
    <row r="10" spans="1:3">
      <c r="A10">
        <v>1469</v>
      </c>
      <c r="B10">
        <v>384</v>
      </c>
      <c r="C10">
        <v>4561.5707052515354</v>
      </c>
    </row>
    <row r="11" spans="1:3">
      <c r="A11">
        <v>1819</v>
      </c>
      <c r="B11">
        <v>1124</v>
      </c>
      <c r="C11">
        <v>5702.2518449312656</v>
      </c>
    </row>
    <row r="12" spans="1:3">
      <c r="A12">
        <v>1819</v>
      </c>
      <c r="B12">
        <v>1308</v>
      </c>
      <c r="C12">
        <v>5473.2183488534993</v>
      </c>
    </row>
    <row r="13" spans="1:3">
      <c r="A13">
        <v>1681</v>
      </c>
      <c r="B13">
        <v>566</v>
      </c>
      <c r="C13">
        <v>4725.9966197532258</v>
      </c>
    </row>
    <row r="14" spans="1:3">
      <c r="A14">
        <v>1702</v>
      </c>
      <c r="B14">
        <v>560</v>
      </c>
      <c r="C14">
        <v>4626.2432484307728</v>
      </c>
    </row>
    <row r="15" spans="1:3">
      <c r="A15">
        <v>1355</v>
      </c>
      <c r="B15">
        <v>646</v>
      </c>
      <c r="C15">
        <v>4061.8185843246652</v>
      </c>
    </row>
    <row r="16" spans="1:3">
      <c r="A16">
        <v>1934</v>
      </c>
      <c r="B16">
        <v>898</v>
      </c>
      <c r="C16">
        <v>5492.6490736103469</v>
      </c>
    </row>
    <row r="17" spans="1:3">
      <c r="A17">
        <v>1104</v>
      </c>
      <c r="B17">
        <v>1622</v>
      </c>
      <c r="C17">
        <v>5582.3917528604934</v>
      </c>
    </row>
    <row r="18" spans="1:3">
      <c r="A18">
        <v>1471</v>
      </c>
      <c r="B18">
        <v>1183</v>
      </c>
      <c r="C18">
        <v>5673.4172353129561</v>
      </c>
    </row>
    <row r="19" spans="1:3">
      <c r="A19">
        <v>1134</v>
      </c>
      <c r="B19">
        <v>1654</v>
      </c>
      <c r="C19">
        <v>5634.8495160219463</v>
      </c>
    </row>
    <row r="20" spans="1:3">
      <c r="A20">
        <v>1523</v>
      </c>
      <c r="B20">
        <v>1070</v>
      </c>
      <c r="C20">
        <v>5733.4716614652907</v>
      </c>
    </row>
    <row r="21" spans="1:3">
      <c r="A21">
        <v>1655</v>
      </c>
      <c r="B21">
        <v>1858</v>
      </c>
      <c r="C21">
        <v>5516.2022341291768</v>
      </c>
    </row>
    <row r="22" spans="1:3">
      <c r="A22">
        <v>1486</v>
      </c>
      <c r="B22">
        <v>1022</v>
      </c>
      <c r="C22">
        <v>5154.9881813780739</v>
      </c>
    </row>
    <row r="23" spans="1:3">
      <c r="A23">
        <v>1469</v>
      </c>
      <c r="B23">
        <v>893</v>
      </c>
      <c r="C23">
        <v>5264.1106762956524</v>
      </c>
    </row>
    <row r="24" spans="1:3">
      <c r="A24">
        <v>1173</v>
      </c>
      <c r="B24">
        <v>1850</v>
      </c>
      <c r="C24">
        <v>5980.9486388162304</v>
      </c>
    </row>
    <row r="25" spans="1:3">
      <c r="A25">
        <v>1939</v>
      </c>
      <c r="B25">
        <v>840</v>
      </c>
      <c r="C25">
        <v>4626.8979838350479</v>
      </c>
    </row>
    <row r="26" spans="1:3">
      <c r="A26">
        <v>1348</v>
      </c>
      <c r="B26">
        <v>1657</v>
      </c>
      <c r="C26">
        <v>5928.9935482158553</v>
      </c>
    </row>
    <row r="27" spans="1:3">
      <c r="A27">
        <v>1743</v>
      </c>
      <c r="B27">
        <v>1845</v>
      </c>
      <c r="C27">
        <v>6360.3895766196483</v>
      </c>
    </row>
    <row r="28" spans="1:3">
      <c r="A28">
        <v>1658</v>
      </c>
      <c r="B28">
        <v>153</v>
      </c>
      <c r="C28">
        <v>3186.6876503480639</v>
      </c>
    </row>
    <row r="29" spans="1:3">
      <c r="A29">
        <v>1974</v>
      </c>
      <c r="B29">
        <v>353</v>
      </c>
      <c r="C29">
        <v>4003.1043157410086</v>
      </c>
    </row>
    <row r="30" spans="1:3">
      <c r="A30">
        <v>1730</v>
      </c>
      <c r="B30">
        <v>584</v>
      </c>
      <c r="C30">
        <v>4421.1016212969862</v>
      </c>
    </row>
    <row r="31" spans="1:3">
      <c r="A31">
        <v>1256</v>
      </c>
      <c r="B31">
        <v>702</v>
      </c>
      <c r="C31">
        <v>4459.7099555529649</v>
      </c>
    </row>
    <row r="32" spans="1:3">
      <c r="A32">
        <v>1086</v>
      </c>
      <c r="B32">
        <v>415</v>
      </c>
      <c r="C32">
        <v>4711.3049971612181</v>
      </c>
    </row>
    <row r="33" spans="1:3">
      <c r="A33">
        <v>1842</v>
      </c>
      <c r="B33">
        <v>555</v>
      </c>
      <c r="C33">
        <v>4815.042350404673</v>
      </c>
    </row>
    <row r="34" spans="1:3">
      <c r="A34">
        <v>1881</v>
      </c>
      <c r="B34">
        <v>1340</v>
      </c>
      <c r="C34">
        <v>5468.4514566562839</v>
      </c>
    </row>
    <row r="35" spans="1:3">
      <c r="A35">
        <v>1105</v>
      </c>
      <c r="B35">
        <v>248</v>
      </c>
      <c r="C35">
        <v>3778.7657699383717</v>
      </c>
    </row>
    <row r="36" spans="1:3">
      <c r="A36">
        <v>1741</v>
      </c>
      <c r="B36">
        <v>71</v>
      </c>
      <c r="C36">
        <v>2632.8246305552302</v>
      </c>
    </row>
    <row r="37" spans="1:3">
      <c r="A37">
        <v>1145</v>
      </c>
      <c r="B37">
        <v>396</v>
      </c>
      <c r="C37">
        <v>4185.302814835195</v>
      </c>
    </row>
    <row r="38" spans="1:3">
      <c r="A38">
        <v>1249</v>
      </c>
      <c r="B38">
        <v>1421</v>
      </c>
      <c r="C38">
        <v>6188.6264404738313</v>
      </c>
    </row>
    <row r="39" spans="1:3">
      <c r="A39">
        <v>1588</v>
      </c>
      <c r="B39">
        <v>177</v>
      </c>
      <c r="C39">
        <v>3337.9384200187137</v>
      </c>
    </row>
    <row r="40" spans="1:3">
      <c r="A40">
        <v>1367</v>
      </c>
      <c r="B40">
        <v>1439</v>
      </c>
      <c r="C40">
        <v>5819.8652323317374</v>
      </c>
    </row>
    <row r="41" spans="1:3">
      <c r="A41">
        <v>1023</v>
      </c>
      <c r="B41">
        <v>191</v>
      </c>
      <c r="C41">
        <v>3860.9514243786293</v>
      </c>
    </row>
    <row r="42" spans="1:3">
      <c r="A42">
        <v>1895</v>
      </c>
      <c r="B42">
        <v>1306</v>
      </c>
      <c r="C42">
        <v>5516.3771439643979</v>
      </c>
    </row>
    <row r="43" spans="1:3">
      <c r="A43">
        <v>1126</v>
      </c>
      <c r="B43">
        <v>1054</v>
      </c>
      <c r="C43">
        <v>4823.2199899823736</v>
      </c>
    </row>
    <row r="44" spans="1:3">
      <c r="A44">
        <v>1952</v>
      </c>
      <c r="B44">
        <v>1431</v>
      </c>
      <c r="C44">
        <v>5140.6070645672153</v>
      </c>
    </row>
    <row r="45" spans="1:3">
      <c r="A45">
        <v>1742</v>
      </c>
      <c r="B45">
        <v>1181</v>
      </c>
      <c r="C45">
        <v>5546.0418727871374</v>
      </c>
    </row>
    <row r="46" spans="1:3">
      <c r="A46">
        <v>1851</v>
      </c>
      <c r="B46">
        <v>1210</v>
      </c>
      <c r="C46">
        <v>5299.7959189689227</v>
      </c>
    </row>
    <row r="47" spans="1:3">
      <c r="A47">
        <v>1981</v>
      </c>
      <c r="B47">
        <v>612</v>
      </c>
      <c r="C47">
        <v>4819.9632537396201</v>
      </c>
    </row>
    <row r="48" spans="1:3">
      <c r="A48">
        <v>1910</v>
      </c>
      <c r="B48">
        <v>347</v>
      </c>
      <c r="C48">
        <v>4332.0955145614535</v>
      </c>
    </row>
    <row r="49" spans="1:3">
      <c r="A49">
        <v>1558</v>
      </c>
      <c r="B49">
        <v>1971</v>
      </c>
      <c r="C49">
        <v>5906.9344150633988</v>
      </c>
    </row>
    <row r="50" spans="1:3">
      <c r="A50">
        <v>1129</v>
      </c>
      <c r="B50">
        <v>1091</v>
      </c>
      <c r="C50">
        <v>5314.4291399435715</v>
      </c>
    </row>
    <row r="51" spans="1:3">
      <c r="A51">
        <v>1119</v>
      </c>
      <c r="B51">
        <v>1741</v>
      </c>
      <c r="C51">
        <v>5692.4308810433513</v>
      </c>
    </row>
    <row r="52" spans="1:3">
      <c r="A52">
        <v>1613</v>
      </c>
      <c r="B52">
        <v>793</v>
      </c>
      <c r="C52">
        <v>5559.5436308798444</v>
      </c>
    </row>
    <row r="53" spans="1:3">
      <c r="A53">
        <v>1355</v>
      </c>
      <c r="B53">
        <v>1704</v>
      </c>
      <c r="C53">
        <v>6223.6572957181061</v>
      </c>
    </row>
    <row r="54" spans="1:3">
      <c r="A54">
        <v>1148</v>
      </c>
      <c r="B54">
        <v>387</v>
      </c>
      <c r="C54">
        <v>4742.6719554583979</v>
      </c>
    </row>
    <row r="55" spans="1:3">
      <c r="A55">
        <v>1818</v>
      </c>
      <c r="B55">
        <v>1362</v>
      </c>
      <c r="C55">
        <v>5815.8416967626299</v>
      </c>
    </row>
    <row r="56" spans="1:3">
      <c r="A56">
        <v>1213</v>
      </c>
      <c r="B56">
        <v>1158</v>
      </c>
      <c r="C56">
        <v>5710.1540775759222</v>
      </c>
    </row>
    <row r="57" spans="1:3">
      <c r="A57">
        <v>1807</v>
      </c>
      <c r="B57">
        <v>210</v>
      </c>
      <c r="C57">
        <v>3522.707483061828</v>
      </c>
    </row>
    <row r="58" spans="1:3">
      <c r="A58">
        <v>1133</v>
      </c>
      <c r="B58">
        <v>1924</v>
      </c>
      <c r="C58">
        <v>6412.4681385669555</v>
      </c>
    </row>
    <row r="59" spans="1:3">
      <c r="A59">
        <v>1869</v>
      </c>
      <c r="B59">
        <v>656</v>
      </c>
      <c r="C59">
        <v>4378.0122813714734</v>
      </c>
    </row>
    <row r="60" spans="1:3">
      <c r="A60">
        <v>1901</v>
      </c>
      <c r="B60">
        <v>16</v>
      </c>
      <c r="C60">
        <v>2209.477323607256</v>
      </c>
    </row>
    <row r="61" spans="1:3">
      <c r="A61">
        <v>1718</v>
      </c>
      <c r="B61">
        <v>1136</v>
      </c>
      <c r="C61">
        <v>4815.7960043207804</v>
      </c>
    </row>
    <row r="62" spans="1:3">
      <c r="A62">
        <v>1793</v>
      </c>
      <c r="B62">
        <v>1743</v>
      </c>
      <c r="C62">
        <v>6574.0686925474465</v>
      </c>
    </row>
    <row r="63" spans="1:3">
      <c r="A63">
        <v>1902</v>
      </c>
      <c r="B63">
        <v>1500</v>
      </c>
      <c r="C63">
        <v>5832.5120214136768</v>
      </c>
    </row>
    <row r="64" spans="1:3">
      <c r="A64">
        <v>1188</v>
      </c>
      <c r="B64">
        <v>1767</v>
      </c>
      <c r="C64">
        <v>6588.5215757062178</v>
      </c>
    </row>
    <row r="65" spans="1:3">
      <c r="A65">
        <v>1230</v>
      </c>
      <c r="B65">
        <v>310</v>
      </c>
      <c r="C65">
        <v>3542.9388981137931</v>
      </c>
    </row>
    <row r="66" spans="1:3">
      <c r="A66">
        <v>1590</v>
      </c>
      <c r="B66">
        <v>744</v>
      </c>
      <c r="C66">
        <v>4899.6013809580636</v>
      </c>
    </row>
    <row r="67" spans="1:3">
      <c r="A67">
        <v>1676</v>
      </c>
      <c r="B67">
        <v>1706</v>
      </c>
      <c r="C67">
        <v>5667.574418097669</v>
      </c>
    </row>
    <row r="68" spans="1:3">
      <c r="A68">
        <v>1353</v>
      </c>
      <c r="B68">
        <v>302</v>
      </c>
      <c r="C68">
        <v>4087.1688513271702</v>
      </c>
    </row>
    <row r="69" spans="1:3">
      <c r="A69">
        <v>1411</v>
      </c>
      <c r="B69">
        <v>469</v>
      </c>
      <c r="C69">
        <v>4694.9169490814847</v>
      </c>
    </row>
    <row r="70" spans="1:3">
      <c r="A70">
        <v>1435</v>
      </c>
      <c r="B70">
        <v>1691</v>
      </c>
      <c r="C70">
        <v>6240.5158869689694</v>
      </c>
    </row>
    <row r="71" spans="1:3">
      <c r="A71">
        <v>1913</v>
      </c>
      <c r="B71">
        <v>59</v>
      </c>
      <c r="C71">
        <v>2563.0923706359245</v>
      </c>
    </row>
    <row r="72" spans="1:3">
      <c r="A72">
        <v>1345</v>
      </c>
      <c r="B72">
        <v>867</v>
      </c>
      <c r="C72">
        <v>4877.0402050984712</v>
      </c>
    </row>
    <row r="73" spans="1:3">
      <c r="A73">
        <v>1295</v>
      </c>
      <c r="B73">
        <v>111</v>
      </c>
      <c r="C73">
        <v>3311.9092288565453</v>
      </c>
    </row>
    <row r="74" spans="1:3">
      <c r="A74">
        <v>1626</v>
      </c>
      <c r="B74">
        <v>132</v>
      </c>
      <c r="C74">
        <v>3531.9819986714624</v>
      </c>
    </row>
    <row r="75" spans="1:3">
      <c r="A75">
        <v>1628</v>
      </c>
      <c r="B75">
        <v>1098</v>
      </c>
      <c r="C75">
        <v>5440.3554207188217</v>
      </c>
    </row>
    <row r="76" spans="1:3">
      <c r="A76">
        <v>1355</v>
      </c>
      <c r="B76">
        <v>1481</v>
      </c>
      <c r="C76">
        <v>5677.0791204587294</v>
      </c>
    </row>
    <row r="77" spans="1:3">
      <c r="A77">
        <v>1652</v>
      </c>
      <c r="B77">
        <v>1760</v>
      </c>
      <c r="C77">
        <v>6349.6946839058237</v>
      </c>
    </row>
    <row r="78" spans="1:3">
      <c r="A78">
        <v>1172</v>
      </c>
      <c r="B78">
        <v>1028</v>
      </c>
      <c r="C78">
        <v>5314.6275288467259</v>
      </c>
    </row>
    <row r="79" spans="1:3">
      <c r="A79">
        <v>1294</v>
      </c>
      <c r="B79">
        <v>566</v>
      </c>
      <c r="C79">
        <v>4883.9415864513958</v>
      </c>
    </row>
    <row r="80" spans="1:3">
      <c r="A80">
        <v>1751</v>
      </c>
      <c r="B80">
        <v>1249</v>
      </c>
      <c r="C80">
        <v>5664.3370919576073</v>
      </c>
    </row>
    <row r="81" spans="1:3">
      <c r="A81">
        <v>1234</v>
      </c>
      <c r="B81">
        <v>1468</v>
      </c>
      <c r="C81">
        <v>6433.6204503942527</v>
      </c>
    </row>
    <row r="82" spans="1:3">
      <c r="A82">
        <v>1602</v>
      </c>
      <c r="B82">
        <v>1454</v>
      </c>
      <c r="C82">
        <v>6105.2586534860047</v>
      </c>
    </row>
    <row r="83" spans="1:3">
      <c r="A83">
        <v>1440</v>
      </c>
      <c r="B83">
        <v>1044</v>
      </c>
      <c r="C83">
        <v>5791.1043112653952</v>
      </c>
    </row>
    <row r="84" spans="1:3">
      <c r="A84">
        <v>1364</v>
      </c>
      <c r="B84">
        <v>807</v>
      </c>
      <c r="C84">
        <v>5064.5215513993244</v>
      </c>
    </row>
    <row r="85" spans="1:3">
      <c r="A85">
        <v>1468</v>
      </c>
      <c r="B85">
        <v>1934</v>
      </c>
      <c r="C85">
        <v>6850.2464511290982</v>
      </c>
    </row>
    <row r="86" spans="1:3">
      <c r="A86">
        <v>1236</v>
      </c>
      <c r="B86">
        <v>421</v>
      </c>
      <c r="C86">
        <v>4381.6473606148847</v>
      </c>
    </row>
    <row r="87" spans="1:3">
      <c r="A87">
        <v>1299</v>
      </c>
      <c r="B87">
        <v>202</v>
      </c>
      <c r="C87">
        <v>3506.9035775924594</v>
      </c>
    </row>
    <row r="88" spans="1:3">
      <c r="A88">
        <v>1733</v>
      </c>
      <c r="B88">
        <v>1139</v>
      </c>
      <c r="C88">
        <v>6267.3710515852899</v>
      </c>
    </row>
    <row r="89" spans="1:3">
      <c r="A89">
        <v>1473</v>
      </c>
      <c r="B89">
        <v>1929</v>
      </c>
      <c r="C89">
        <v>6015.2682395646025</v>
      </c>
    </row>
    <row r="90" spans="1:3">
      <c r="A90">
        <v>1349</v>
      </c>
      <c r="B90">
        <v>1685</v>
      </c>
      <c r="C90">
        <v>6134.7397007273967</v>
      </c>
    </row>
    <row r="91" spans="1:3">
      <c r="A91">
        <v>1113</v>
      </c>
      <c r="B91">
        <v>65</v>
      </c>
      <c r="C91">
        <v>3130.618285843384</v>
      </c>
    </row>
    <row r="92" spans="1:3">
      <c r="A92">
        <v>1519</v>
      </c>
      <c r="B92">
        <v>1323</v>
      </c>
      <c r="C92">
        <v>5425.3157881988582</v>
      </c>
    </row>
    <row r="93" spans="1:3">
      <c r="A93">
        <v>1362</v>
      </c>
      <c r="B93">
        <v>1669</v>
      </c>
      <c r="C93">
        <v>6479.2513714486167</v>
      </c>
    </row>
    <row r="94" spans="1:3">
      <c r="A94">
        <v>1862</v>
      </c>
      <c r="B94">
        <v>1718</v>
      </c>
      <c r="C94">
        <v>6235.9749454599532</v>
      </c>
    </row>
    <row r="95" spans="1:3">
      <c r="A95">
        <v>1971</v>
      </c>
      <c r="B95">
        <v>1853</v>
      </c>
      <c r="C95">
        <v>5725.5735687040324</v>
      </c>
    </row>
    <row r="96" spans="1:3">
      <c r="A96">
        <v>1159</v>
      </c>
      <c r="B96">
        <v>1298</v>
      </c>
      <c r="C96">
        <v>5991.3974081104898</v>
      </c>
    </row>
    <row r="97" spans="1:3">
      <c r="A97">
        <v>1760</v>
      </c>
      <c r="B97">
        <v>1993</v>
      </c>
      <c r="C97">
        <v>5741.2599389060215</v>
      </c>
    </row>
    <row r="98" spans="1:3">
      <c r="A98">
        <v>1450</v>
      </c>
      <c r="B98">
        <v>181</v>
      </c>
      <c r="C98">
        <v>3859.6421310004876</v>
      </c>
    </row>
    <row r="99" spans="1:3">
      <c r="A99">
        <v>1178</v>
      </c>
      <c r="B99">
        <v>320</v>
      </c>
      <c r="C99">
        <v>3642.4746944784647</v>
      </c>
    </row>
    <row r="100" spans="1:3">
      <c r="A100">
        <v>1403</v>
      </c>
      <c r="B100">
        <v>1419</v>
      </c>
      <c r="C100">
        <v>5162.9373596097676</v>
      </c>
    </row>
    <row r="101" spans="1:3">
      <c r="A101">
        <v>1576</v>
      </c>
      <c r="B101">
        <v>1432</v>
      </c>
      <c r="C101">
        <v>5678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78127-5C34-431D-B595-92AD8CCE8DE7}">
  <dimension ref="A1:D1001"/>
  <sheetViews>
    <sheetView workbookViewId="0">
      <selection activeCell="I30" sqref="I30"/>
    </sheetView>
  </sheetViews>
  <sheetFormatPr defaultRowHeight="14.4"/>
  <cols>
    <col min="1" max="1" width="7.44140625" bestFit="1" customWidth="1"/>
    <col min="2" max="2" width="7.88671875" bestFit="1" customWidth="1"/>
    <col min="3" max="3" width="11.33203125" bestFit="1" customWidth="1"/>
    <col min="4" max="4" width="8.6640625" bestFit="1" customWidth="1"/>
  </cols>
  <sheetData>
    <row r="1" spans="1:4">
      <c r="A1" s="91" t="s">
        <v>662</v>
      </c>
      <c r="B1" s="91" t="s">
        <v>663</v>
      </c>
      <c r="C1" s="91" t="s">
        <v>664</v>
      </c>
      <c r="D1" s="91" t="s">
        <v>665</v>
      </c>
    </row>
    <row r="2" spans="1:4">
      <c r="A2" t="s">
        <v>666</v>
      </c>
      <c r="B2" t="s">
        <v>667</v>
      </c>
      <c r="C2" t="s">
        <v>668</v>
      </c>
      <c r="D2" t="s">
        <v>669</v>
      </c>
    </row>
    <row r="3" spans="1:4">
      <c r="A3" t="s">
        <v>666</v>
      </c>
      <c r="B3" t="s">
        <v>670</v>
      </c>
      <c r="C3" t="s">
        <v>671</v>
      </c>
      <c r="D3" t="s">
        <v>672</v>
      </c>
    </row>
    <row r="4" spans="1:4">
      <c r="A4" t="s">
        <v>673</v>
      </c>
      <c r="B4" t="s">
        <v>674</v>
      </c>
      <c r="C4" t="s">
        <v>675</v>
      </c>
      <c r="D4" t="s">
        <v>669</v>
      </c>
    </row>
    <row r="5" spans="1:4">
      <c r="A5" t="s">
        <v>673</v>
      </c>
      <c r="B5" t="s">
        <v>676</v>
      </c>
      <c r="C5" t="s">
        <v>677</v>
      </c>
      <c r="D5" t="s">
        <v>669</v>
      </c>
    </row>
    <row r="6" spans="1:4">
      <c r="A6" t="s">
        <v>666</v>
      </c>
      <c r="B6" t="s">
        <v>674</v>
      </c>
      <c r="C6" t="s">
        <v>678</v>
      </c>
      <c r="D6" t="s">
        <v>669</v>
      </c>
    </row>
    <row r="7" spans="1:4">
      <c r="A7" t="s">
        <v>673</v>
      </c>
      <c r="B7" t="s">
        <v>667</v>
      </c>
      <c r="C7" t="s">
        <v>677</v>
      </c>
      <c r="D7" t="s">
        <v>672</v>
      </c>
    </row>
    <row r="8" spans="1:4">
      <c r="A8" t="s">
        <v>666</v>
      </c>
      <c r="B8" t="s">
        <v>667</v>
      </c>
      <c r="C8" t="s">
        <v>679</v>
      </c>
      <c r="D8" t="s">
        <v>672</v>
      </c>
    </row>
    <row r="9" spans="1:4">
      <c r="A9" t="s">
        <v>673</v>
      </c>
      <c r="B9" t="s">
        <v>680</v>
      </c>
      <c r="C9" t="s">
        <v>675</v>
      </c>
      <c r="D9" t="s">
        <v>669</v>
      </c>
    </row>
    <row r="10" spans="1:4">
      <c r="A10" t="s">
        <v>666</v>
      </c>
      <c r="B10" t="s">
        <v>667</v>
      </c>
      <c r="C10" t="s">
        <v>675</v>
      </c>
      <c r="D10" t="s">
        <v>669</v>
      </c>
    </row>
    <row r="11" spans="1:4">
      <c r="A11" t="s">
        <v>666</v>
      </c>
      <c r="B11" t="s">
        <v>667</v>
      </c>
      <c r="C11" t="s">
        <v>681</v>
      </c>
      <c r="D11" t="s">
        <v>669</v>
      </c>
    </row>
    <row r="12" spans="1:4">
      <c r="A12" t="s">
        <v>666</v>
      </c>
      <c r="B12" t="s">
        <v>682</v>
      </c>
      <c r="C12" t="s">
        <v>678</v>
      </c>
      <c r="D12" t="s">
        <v>669</v>
      </c>
    </row>
    <row r="13" spans="1:4">
      <c r="A13" t="s">
        <v>673</v>
      </c>
      <c r="B13" t="s">
        <v>682</v>
      </c>
      <c r="C13" t="s">
        <v>679</v>
      </c>
      <c r="D13" t="s">
        <v>669</v>
      </c>
    </row>
    <row r="14" spans="1:4">
      <c r="A14" t="s">
        <v>673</v>
      </c>
      <c r="B14" t="s">
        <v>682</v>
      </c>
      <c r="C14" t="s">
        <v>668</v>
      </c>
      <c r="D14" t="s">
        <v>669</v>
      </c>
    </row>
    <row r="15" spans="1:4">
      <c r="A15" t="s">
        <v>673</v>
      </c>
      <c r="B15" t="s">
        <v>680</v>
      </c>
      <c r="C15" t="s">
        <v>678</v>
      </c>
      <c r="D15" t="s">
        <v>672</v>
      </c>
    </row>
    <row r="16" spans="1:4">
      <c r="A16" t="s">
        <v>673</v>
      </c>
      <c r="B16" t="s">
        <v>667</v>
      </c>
      <c r="C16" t="s">
        <v>679</v>
      </c>
      <c r="D16" t="s">
        <v>669</v>
      </c>
    </row>
    <row r="17" spans="1:4">
      <c r="A17" t="s">
        <v>666</v>
      </c>
      <c r="B17" t="s">
        <v>682</v>
      </c>
      <c r="C17" t="s">
        <v>678</v>
      </c>
      <c r="D17" t="s">
        <v>683</v>
      </c>
    </row>
    <row r="18" spans="1:4">
      <c r="A18" t="s">
        <v>673</v>
      </c>
      <c r="B18" t="s">
        <v>676</v>
      </c>
      <c r="C18" t="s">
        <v>679</v>
      </c>
      <c r="D18" t="s">
        <v>669</v>
      </c>
    </row>
    <row r="19" spans="1:4">
      <c r="A19" t="s">
        <v>673</v>
      </c>
      <c r="B19" t="s">
        <v>667</v>
      </c>
      <c r="C19" t="s">
        <v>679</v>
      </c>
      <c r="D19" t="s">
        <v>672</v>
      </c>
    </row>
    <row r="20" spans="1:4">
      <c r="A20" t="s">
        <v>673</v>
      </c>
      <c r="B20" t="s">
        <v>684</v>
      </c>
      <c r="C20" t="s">
        <v>678</v>
      </c>
      <c r="D20" t="s">
        <v>669</v>
      </c>
    </row>
    <row r="21" spans="1:4">
      <c r="A21" t="s">
        <v>673</v>
      </c>
      <c r="B21" t="s">
        <v>682</v>
      </c>
      <c r="C21" t="s">
        <v>677</v>
      </c>
      <c r="D21" t="s">
        <v>672</v>
      </c>
    </row>
    <row r="22" spans="1:4">
      <c r="A22" t="s">
        <v>673</v>
      </c>
      <c r="B22" t="s">
        <v>682</v>
      </c>
      <c r="C22" t="s">
        <v>685</v>
      </c>
      <c r="D22" t="s">
        <v>683</v>
      </c>
    </row>
    <row r="23" spans="1:4">
      <c r="A23" t="s">
        <v>673</v>
      </c>
      <c r="B23" t="s">
        <v>674</v>
      </c>
      <c r="C23" t="s">
        <v>679</v>
      </c>
      <c r="D23" t="s">
        <v>669</v>
      </c>
    </row>
    <row r="24" spans="1:4">
      <c r="A24" t="s">
        <v>673</v>
      </c>
      <c r="B24" t="s">
        <v>682</v>
      </c>
      <c r="C24" t="s">
        <v>668</v>
      </c>
      <c r="D24" t="s">
        <v>669</v>
      </c>
    </row>
    <row r="25" spans="1:4">
      <c r="A25" t="s">
        <v>673</v>
      </c>
      <c r="B25" t="s">
        <v>674</v>
      </c>
      <c r="C25" t="s">
        <v>678</v>
      </c>
      <c r="D25" t="s">
        <v>669</v>
      </c>
    </row>
    <row r="26" spans="1:4">
      <c r="A26" t="s">
        <v>673</v>
      </c>
      <c r="B26" t="s">
        <v>667</v>
      </c>
      <c r="C26" t="s">
        <v>675</v>
      </c>
      <c r="D26" t="s">
        <v>669</v>
      </c>
    </row>
    <row r="27" spans="1:4">
      <c r="A27" t="s">
        <v>666</v>
      </c>
      <c r="B27" t="s">
        <v>680</v>
      </c>
      <c r="C27" t="s">
        <v>678</v>
      </c>
      <c r="D27" t="s">
        <v>669</v>
      </c>
    </row>
    <row r="28" spans="1:4">
      <c r="A28" t="s">
        <v>666</v>
      </c>
      <c r="B28" t="s">
        <v>667</v>
      </c>
      <c r="C28" t="s">
        <v>675</v>
      </c>
      <c r="D28" t="s">
        <v>669</v>
      </c>
    </row>
    <row r="29" spans="1:4">
      <c r="A29" t="s">
        <v>666</v>
      </c>
      <c r="B29" t="s">
        <v>680</v>
      </c>
      <c r="C29" t="s">
        <v>678</v>
      </c>
      <c r="D29" t="s">
        <v>686</v>
      </c>
    </row>
    <row r="30" spans="1:4">
      <c r="A30" t="s">
        <v>666</v>
      </c>
      <c r="B30" t="s">
        <v>680</v>
      </c>
      <c r="C30" t="s">
        <v>675</v>
      </c>
      <c r="D30" t="s">
        <v>669</v>
      </c>
    </row>
    <row r="31" spans="1:4">
      <c r="A31" t="s">
        <v>666</v>
      </c>
      <c r="B31" t="s">
        <v>674</v>
      </c>
      <c r="C31" t="s">
        <v>678</v>
      </c>
      <c r="D31" t="s">
        <v>669</v>
      </c>
    </row>
    <row r="32" spans="1:4">
      <c r="A32" t="s">
        <v>673</v>
      </c>
      <c r="B32" t="s">
        <v>667</v>
      </c>
      <c r="C32" t="s">
        <v>677</v>
      </c>
      <c r="D32" t="s">
        <v>672</v>
      </c>
    </row>
    <row r="33" spans="1:4">
      <c r="A33" t="s">
        <v>673</v>
      </c>
      <c r="B33" t="s">
        <v>682</v>
      </c>
      <c r="C33" t="s">
        <v>678</v>
      </c>
      <c r="D33" t="s">
        <v>669</v>
      </c>
    </row>
    <row r="34" spans="1:4">
      <c r="A34" t="s">
        <v>673</v>
      </c>
      <c r="B34" t="s">
        <v>682</v>
      </c>
      <c r="C34" t="s">
        <v>681</v>
      </c>
      <c r="D34" t="s">
        <v>669</v>
      </c>
    </row>
    <row r="35" spans="1:4">
      <c r="A35" t="s">
        <v>673</v>
      </c>
      <c r="B35" t="s">
        <v>670</v>
      </c>
      <c r="C35" t="s">
        <v>677</v>
      </c>
      <c r="D35" t="s">
        <v>669</v>
      </c>
    </row>
    <row r="36" spans="1:4">
      <c r="A36" t="s">
        <v>666</v>
      </c>
      <c r="B36" t="s">
        <v>682</v>
      </c>
      <c r="C36" t="s">
        <v>679</v>
      </c>
      <c r="D36" t="s">
        <v>686</v>
      </c>
    </row>
    <row r="37" spans="1:4">
      <c r="A37" t="s">
        <v>673</v>
      </c>
      <c r="B37" t="s">
        <v>684</v>
      </c>
      <c r="C37" t="s">
        <v>678</v>
      </c>
      <c r="D37" t="s">
        <v>672</v>
      </c>
    </row>
    <row r="38" spans="1:4">
      <c r="A38" t="s">
        <v>673</v>
      </c>
      <c r="B38" t="s">
        <v>676</v>
      </c>
      <c r="C38" t="s">
        <v>677</v>
      </c>
      <c r="D38" t="s">
        <v>669</v>
      </c>
    </row>
    <row r="39" spans="1:4">
      <c r="A39" t="s">
        <v>666</v>
      </c>
      <c r="B39" t="s">
        <v>680</v>
      </c>
      <c r="C39" t="s">
        <v>681</v>
      </c>
      <c r="D39" t="s">
        <v>669</v>
      </c>
    </row>
    <row r="40" spans="1:4">
      <c r="A40" t="s">
        <v>666</v>
      </c>
      <c r="B40" t="s">
        <v>667</v>
      </c>
      <c r="C40" t="s">
        <v>678</v>
      </c>
      <c r="D40" t="s">
        <v>686</v>
      </c>
    </row>
    <row r="41" spans="1:4">
      <c r="A41" t="s">
        <v>673</v>
      </c>
      <c r="B41" t="s">
        <v>676</v>
      </c>
      <c r="C41" t="s">
        <v>671</v>
      </c>
      <c r="D41" t="s">
        <v>672</v>
      </c>
    </row>
    <row r="42" spans="1:4">
      <c r="A42" t="s">
        <v>666</v>
      </c>
      <c r="B42" t="s">
        <v>674</v>
      </c>
      <c r="C42" t="s">
        <v>678</v>
      </c>
      <c r="D42" t="s">
        <v>669</v>
      </c>
    </row>
    <row r="43" spans="1:4">
      <c r="A43" t="s">
        <v>673</v>
      </c>
      <c r="B43" t="s">
        <v>682</v>
      </c>
      <c r="C43" t="s">
        <v>675</v>
      </c>
      <c r="D43" t="s">
        <v>669</v>
      </c>
    </row>
    <row r="44" spans="1:4">
      <c r="A44" t="s">
        <v>673</v>
      </c>
      <c r="B44" t="s">
        <v>667</v>
      </c>
      <c r="C44" t="s">
        <v>687</v>
      </c>
      <c r="D44" t="s">
        <v>669</v>
      </c>
    </row>
    <row r="45" spans="1:4">
      <c r="A45" t="s">
        <v>673</v>
      </c>
      <c r="B45" t="s">
        <v>667</v>
      </c>
      <c r="C45" t="s">
        <v>685</v>
      </c>
      <c r="D45" t="s">
        <v>669</v>
      </c>
    </row>
    <row r="46" spans="1:4">
      <c r="A46" t="s">
        <v>666</v>
      </c>
      <c r="B46" t="s">
        <v>682</v>
      </c>
      <c r="C46" t="s">
        <v>679</v>
      </c>
      <c r="D46" t="s">
        <v>669</v>
      </c>
    </row>
    <row r="47" spans="1:4">
      <c r="A47" t="s">
        <v>666</v>
      </c>
      <c r="B47" t="s">
        <v>682</v>
      </c>
      <c r="C47" t="s">
        <v>678</v>
      </c>
      <c r="D47" t="s">
        <v>672</v>
      </c>
    </row>
    <row r="48" spans="1:4">
      <c r="A48" t="s">
        <v>666</v>
      </c>
      <c r="B48" t="s">
        <v>684</v>
      </c>
      <c r="C48" t="s">
        <v>678</v>
      </c>
      <c r="D48" t="s">
        <v>672</v>
      </c>
    </row>
    <row r="49" spans="1:4">
      <c r="A49" t="s">
        <v>673</v>
      </c>
      <c r="B49" t="s">
        <v>676</v>
      </c>
      <c r="C49" t="s">
        <v>677</v>
      </c>
      <c r="D49" t="s">
        <v>669</v>
      </c>
    </row>
    <row r="50" spans="1:4">
      <c r="A50" t="s">
        <v>673</v>
      </c>
      <c r="B50" t="s">
        <v>676</v>
      </c>
      <c r="C50" t="s">
        <v>679</v>
      </c>
      <c r="D50" t="s">
        <v>669</v>
      </c>
    </row>
    <row r="51" spans="1:4">
      <c r="A51" t="s">
        <v>666</v>
      </c>
      <c r="B51" t="s">
        <v>674</v>
      </c>
      <c r="C51" t="s">
        <v>677</v>
      </c>
      <c r="D51" t="s">
        <v>672</v>
      </c>
    </row>
    <row r="52" spans="1:4">
      <c r="A52" t="s">
        <v>666</v>
      </c>
      <c r="B52" t="s">
        <v>674</v>
      </c>
      <c r="C52" t="s">
        <v>678</v>
      </c>
      <c r="D52" t="s">
        <v>669</v>
      </c>
    </row>
    <row r="53" spans="1:4">
      <c r="A53" t="s">
        <v>666</v>
      </c>
      <c r="B53" t="s">
        <v>674</v>
      </c>
      <c r="C53" t="s">
        <v>678</v>
      </c>
      <c r="D53" t="s">
        <v>669</v>
      </c>
    </row>
    <row r="54" spans="1:4">
      <c r="A54" t="s">
        <v>666</v>
      </c>
      <c r="B54" t="s">
        <v>682</v>
      </c>
      <c r="C54" t="s">
        <v>675</v>
      </c>
      <c r="D54" t="s">
        <v>669</v>
      </c>
    </row>
    <row r="55" spans="1:4">
      <c r="A55" t="s">
        <v>666</v>
      </c>
      <c r="B55" t="s">
        <v>674</v>
      </c>
      <c r="C55" t="s">
        <v>671</v>
      </c>
      <c r="D55" t="s">
        <v>672</v>
      </c>
    </row>
    <row r="56" spans="1:4">
      <c r="A56" t="s">
        <v>673</v>
      </c>
      <c r="B56" t="s">
        <v>667</v>
      </c>
      <c r="C56" t="s">
        <v>679</v>
      </c>
      <c r="D56" t="s">
        <v>672</v>
      </c>
    </row>
    <row r="57" spans="1:4">
      <c r="A57" t="s">
        <v>666</v>
      </c>
      <c r="B57" t="s">
        <v>674</v>
      </c>
      <c r="C57" t="s">
        <v>678</v>
      </c>
      <c r="D57" t="s">
        <v>669</v>
      </c>
    </row>
    <row r="58" spans="1:4">
      <c r="A58" t="s">
        <v>666</v>
      </c>
      <c r="B58" t="s">
        <v>667</v>
      </c>
      <c r="C58" t="s">
        <v>675</v>
      </c>
      <c r="D58" t="s">
        <v>669</v>
      </c>
    </row>
    <row r="59" spans="1:4">
      <c r="A59" t="s">
        <v>673</v>
      </c>
      <c r="B59" t="s">
        <v>682</v>
      </c>
      <c r="C59" t="s">
        <v>688</v>
      </c>
      <c r="D59" t="s">
        <v>669</v>
      </c>
    </row>
    <row r="60" spans="1:4">
      <c r="A60" t="s">
        <v>666</v>
      </c>
      <c r="B60" t="s">
        <v>684</v>
      </c>
      <c r="C60" t="s">
        <v>678</v>
      </c>
      <c r="D60" t="s">
        <v>669</v>
      </c>
    </row>
    <row r="61" spans="1:4">
      <c r="A61" t="s">
        <v>673</v>
      </c>
      <c r="B61" t="s">
        <v>682</v>
      </c>
      <c r="C61" t="s">
        <v>679</v>
      </c>
      <c r="D61" t="s">
        <v>669</v>
      </c>
    </row>
    <row r="62" spans="1:4">
      <c r="A62" t="s">
        <v>666</v>
      </c>
      <c r="B62" t="s">
        <v>670</v>
      </c>
      <c r="C62" t="s">
        <v>675</v>
      </c>
      <c r="D62" t="s">
        <v>669</v>
      </c>
    </row>
    <row r="63" spans="1:4">
      <c r="A63" t="s">
        <v>666</v>
      </c>
      <c r="B63" t="s">
        <v>682</v>
      </c>
      <c r="C63" t="s">
        <v>688</v>
      </c>
      <c r="D63" t="s">
        <v>669</v>
      </c>
    </row>
    <row r="64" spans="1:4">
      <c r="A64" t="s">
        <v>673</v>
      </c>
      <c r="B64" t="s">
        <v>682</v>
      </c>
      <c r="C64" t="s">
        <v>678</v>
      </c>
      <c r="D64" t="s">
        <v>669</v>
      </c>
    </row>
    <row r="65" spans="1:4">
      <c r="A65" t="s">
        <v>666</v>
      </c>
      <c r="B65" t="s">
        <v>682</v>
      </c>
      <c r="C65" t="s">
        <v>678</v>
      </c>
      <c r="D65" t="s">
        <v>672</v>
      </c>
    </row>
    <row r="66" spans="1:4">
      <c r="A66" t="s">
        <v>673</v>
      </c>
      <c r="B66" t="s">
        <v>670</v>
      </c>
      <c r="C66" t="s">
        <v>679</v>
      </c>
      <c r="D66" t="s">
        <v>669</v>
      </c>
    </row>
    <row r="67" spans="1:4">
      <c r="A67" t="s">
        <v>673</v>
      </c>
      <c r="B67" t="s">
        <v>682</v>
      </c>
      <c r="C67" t="s">
        <v>681</v>
      </c>
      <c r="D67" t="s">
        <v>669</v>
      </c>
    </row>
    <row r="68" spans="1:4">
      <c r="A68" t="s">
        <v>666</v>
      </c>
      <c r="B68" t="s">
        <v>670</v>
      </c>
      <c r="C68" t="s">
        <v>687</v>
      </c>
      <c r="D68" t="s">
        <v>669</v>
      </c>
    </row>
    <row r="69" spans="1:4">
      <c r="A69" t="s">
        <v>666</v>
      </c>
      <c r="B69" t="s">
        <v>674</v>
      </c>
      <c r="C69" t="s">
        <v>677</v>
      </c>
      <c r="D69" t="s">
        <v>669</v>
      </c>
    </row>
    <row r="70" spans="1:4">
      <c r="A70" t="s">
        <v>673</v>
      </c>
      <c r="B70" t="s">
        <v>667</v>
      </c>
      <c r="C70" t="s">
        <v>677</v>
      </c>
      <c r="D70" t="s">
        <v>686</v>
      </c>
    </row>
    <row r="71" spans="1:4">
      <c r="A71" t="s">
        <v>666</v>
      </c>
      <c r="B71" t="s">
        <v>682</v>
      </c>
      <c r="C71" t="s">
        <v>678</v>
      </c>
      <c r="D71" t="s">
        <v>669</v>
      </c>
    </row>
    <row r="72" spans="1:4">
      <c r="A72" t="s">
        <v>673</v>
      </c>
      <c r="B72" t="s">
        <v>674</v>
      </c>
      <c r="C72" t="s">
        <v>677</v>
      </c>
      <c r="D72" t="s">
        <v>669</v>
      </c>
    </row>
    <row r="73" spans="1:4">
      <c r="A73" t="s">
        <v>666</v>
      </c>
      <c r="B73" t="s">
        <v>680</v>
      </c>
      <c r="C73" t="s">
        <v>675</v>
      </c>
      <c r="D73" t="s">
        <v>669</v>
      </c>
    </row>
    <row r="74" spans="1:4">
      <c r="A74" t="s">
        <v>666</v>
      </c>
      <c r="B74" t="s">
        <v>682</v>
      </c>
      <c r="C74" t="s">
        <v>671</v>
      </c>
      <c r="D74" t="s">
        <v>669</v>
      </c>
    </row>
    <row r="75" spans="1:4">
      <c r="A75" t="s">
        <v>666</v>
      </c>
      <c r="B75" t="s">
        <v>680</v>
      </c>
      <c r="C75" t="s">
        <v>677</v>
      </c>
      <c r="D75" t="s">
        <v>669</v>
      </c>
    </row>
    <row r="76" spans="1:4">
      <c r="A76" t="s">
        <v>673</v>
      </c>
      <c r="B76" t="s">
        <v>674</v>
      </c>
      <c r="C76" t="s">
        <v>678</v>
      </c>
      <c r="D76" t="s">
        <v>672</v>
      </c>
    </row>
    <row r="77" spans="1:4">
      <c r="A77" t="s">
        <v>673</v>
      </c>
      <c r="B77" t="s">
        <v>667</v>
      </c>
      <c r="C77" t="s">
        <v>681</v>
      </c>
      <c r="D77" t="s">
        <v>669</v>
      </c>
    </row>
    <row r="78" spans="1:4">
      <c r="A78" t="s">
        <v>666</v>
      </c>
      <c r="B78" t="s">
        <v>682</v>
      </c>
      <c r="C78" t="s">
        <v>678</v>
      </c>
      <c r="D78" t="s">
        <v>669</v>
      </c>
    </row>
    <row r="79" spans="1:4">
      <c r="A79" t="s">
        <v>673</v>
      </c>
      <c r="B79" t="s">
        <v>674</v>
      </c>
      <c r="C79" t="s">
        <v>671</v>
      </c>
      <c r="D79" t="s">
        <v>669</v>
      </c>
    </row>
    <row r="80" spans="1:4">
      <c r="A80" t="s">
        <v>673</v>
      </c>
      <c r="B80" t="s">
        <v>682</v>
      </c>
      <c r="C80" t="s">
        <v>678</v>
      </c>
      <c r="D80" t="s">
        <v>669</v>
      </c>
    </row>
    <row r="81" spans="1:4">
      <c r="A81" t="s">
        <v>673</v>
      </c>
      <c r="B81" t="s">
        <v>684</v>
      </c>
      <c r="C81" t="s">
        <v>681</v>
      </c>
      <c r="D81" t="s">
        <v>669</v>
      </c>
    </row>
    <row r="82" spans="1:4">
      <c r="A82" t="s">
        <v>673</v>
      </c>
      <c r="B82" t="s">
        <v>680</v>
      </c>
      <c r="C82" t="s">
        <v>675</v>
      </c>
      <c r="D82" t="s">
        <v>669</v>
      </c>
    </row>
    <row r="83" spans="1:4">
      <c r="A83" t="s">
        <v>666</v>
      </c>
      <c r="B83" t="s">
        <v>682</v>
      </c>
      <c r="C83" t="s">
        <v>677</v>
      </c>
      <c r="D83" t="s">
        <v>669</v>
      </c>
    </row>
    <row r="84" spans="1:4">
      <c r="A84" t="s">
        <v>666</v>
      </c>
      <c r="B84" t="s">
        <v>682</v>
      </c>
      <c r="C84" t="s">
        <v>678</v>
      </c>
      <c r="D84" t="s">
        <v>669</v>
      </c>
    </row>
    <row r="85" spans="1:4">
      <c r="A85" t="s">
        <v>666</v>
      </c>
      <c r="B85" t="s">
        <v>674</v>
      </c>
      <c r="C85" t="s">
        <v>678</v>
      </c>
      <c r="D85" t="s">
        <v>669</v>
      </c>
    </row>
    <row r="86" spans="1:4">
      <c r="A86" t="s">
        <v>666</v>
      </c>
      <c r="B86" t="s">
        <v>682</v>
      </c>
      <c r="C86" t="s">
        <v>678</v>
      </c>
      <c r="D86" t="s">
        <v>672</v>
      </c>
    </row>
    <row r="87" spans="1:4">
      <c r="A87" t="s">
        <v>666</v>
      </c>
      <c r="B87" t="s">
        <v>682</v>
      </c>
      <c r="C87" t="s">
        <v>671</v>
      </c>
      <c r="D87" t="s">
        <v>686</v>
      </c>
    </row>
    <row r="88" spans="1:4">
      <c r="A88" t="s">
        <v>666</v>
      </c>
      <c r="B88" t="s">
        <v>667</v>
      </c>
      <c r="C88" t="s">
        <v>675</v>
      </c>
      <c r="D88" t="s">
        <v>669</v>
      </c>
    </row>
    <row r="89" spans="1:4">
      <c r="A89" t="s">
        <v>673</v>
      </c>
      <c r="B89" t="s">
        <v>680</v>
      </c>
      <c r="C89" t="s">
        <v>678</v>
      </c>
      <c r="D89" t="s">
        <v>672</v>
      </c>
    </row>
    <row r="90" spans="1:4">
      <c r="A90" t="s">
        <v>673</v>
      </c>
      <c r="B90" t="s">
        <v>684</v>
      </c>
      <c r="C90" t="s">
        <v>688</v>
      </c>
      <c r="D90" t="s">
        <v>669</v>
      </c>
    </row>
    <row r="91" spans="1:4">
      <c r="A91" t="s">
        <v>673</v>
      </c>
      <c r="B91" t="s">
        <v>682</v>
      </c>
      <c r="C91" t="s">
        <v>678</v>
      </c>
      <c r="D91" t="s">
        <v>669</v>
      </c>
    </row>
    <row r="92" spans="1:4">
      <c r="A92" t="s">
        <v>666</v>
      </c>
      <c r="B92" t="s">
        <v>684</v>
      </c>
      <c r="C92" t="s">
        <v>677</v>
      </c>
      <c r="D92" t="s">
        <v>672</v>
      </c>
    </row>
    <row r="93" spans="1:4">
      <c r="A93" t="s">
        <v>666</v>
      </c>
      <c r="B93" t="s">
        <v>682</v>
      </c>
      <c r="C93" t="s">
        <v>671</v>
      </c>
      <c r="D93" t="s">
        <v>672</v>
      </c>
    </row>
    <row r="94" spans="1:4">
      <c r="A94" t="s">
        <v>666</v>
      </c>
      <c r="B94" t="s">
        <v>680</v>
      </c>
      <c r="C94" t="s">
        <v>677</v>
      </c>
      <c r="D94" t="s">
        <v>669</v>
      </c>
    </row>
    <row r="95" spans="1:4">
      <c r="A95" t="s">
        <v>673</v>
      </c>
      <c r="B95" t="s">
        <v>680</v>
      </c>
      <c r="C95" t="s">
        <v>675</v>
      </c>
      <c r="D95" t="s">
        <v>669</v>
      </c>
    </row>
    <row r="96" spans="1:4">
      <c r="A96" t="s">
        <v>673</v>
      </c>
      <c r="B96" t="s">
        <v>680</v>
      </c>
      <c r="C96" t="s">
        <v>677</v>
      </c>
      <c r="D96" t="s">
        <v>669</v>
      </c>
    </row>
    <row r="97" spans="1:4">
      <c r="A97" t="s">
        <v>673</v>
      </c>
      <c r="B97" t="s">
        <v>680</v>
      </c>
      <c r="C97" t="s">
        <v>678</v>
      </c>
      <c r="D97" t="s">
        <v>669</v>
      </c>
    </row>
    <row r="98" spans="1:4">
      <c r="A98" t="s">
        <v>673</v>
      </c>
      <c r="B98" t="s">
        <v>682</v>
      </c>
      <c r="C98" t="s">
        <v>687</v>
      </c>
      <c r="D98" t="s">
        <v>686</v>
      </c>
    </row>
    <row r="99" spans="1:4">
      <c r="A99" t="s">
        <v>673</v>
      </c>
      <c r="B99" t="s">
        <v>682</v>
      </c>
      <c r="C99" t="s">
        <v>681</v>
      </c>
      <c r="D99" t="s">
        <v>669</v>
      </c>
    </row>
    <row r="100" spans="1:4">
      <c r="A100" t="s">
        <v>666</v>
      </c>
      <c r="B100" t="s">
        <v>667</v>
      </c>
      <c r="C100" t="s">
        <v>678</v>
      </c>
      <c r="D100" t="s">
        <v>669</v>
      </c>
    </row>
    <row r="101" spans="1:4">
      <c r="A101" t="s">
        <v>666</v>
      </c>
      <c r="B101" t="s">
        <v>682</v>
      </c>
      <c r="C101" t="s">
        <v>677</v>
      </c>
      <c r="D101" t="s">
        <v>669</v>
      </c>
    </row>
    <row r="102" spans="1:4">
      <c r="A102" t="s">
        <v>666</v>
      </c>
      <c r="B102" t="s">
        <v>682</v>
      </c>
      <c r="C102" t="s">
        <v>678</v>
      </c>
      <c r="D102" t="s">
        <v>669</v>
      </c>
    </row>
    <row r="103" spans="1:4">
      <c r="A103" t="s">
        <v>666</v>
      </c>
      <c r="B103" t="s">
        <v>682</v>
      </c>
      <c r="C103" t="s">
        <v>675</v>
      </c>
      <c r="D103" t="s">
        <v>669</v>
      </c>
    </row>
    <row r="104" spans="1:4">
      <c r="A104" t="s">
        <v>666</v>
      </c>
      <c r="B104" t="s">
        <v>682</v>
      </c>
      <c r="C104" t="s">
        <v>679</v>
      </c>
      <c r="D104" t="s">
        <v>669</v>
      </c>
    </row>
    <row r="105" spans="1:4">
      <c r="A105" t="s">
        <v>666</v>
      </c>
      <c r="B105" t="s">
        <v>667</v>
      </c>
      <c r="C105" t="s">
        <v>681</v>
      </c>
      <c r="D105" t="s">
        <v>672</v>
      </c>
    </row>
    <row r="106" spans="1:4">
      <c r="A106" t="s">
        <v>673</v>
      </c>
      <c r="B106" t="s">
        <v>684</v>
      </c>
      <c r="C106" t="s">
        <v>678</v>
      </c>
      <c r="D106" t="s">
        <v>683</v>
      </c>
    </row>
    <row r="107" spans="1:4">
      <c r="A107" t="s">
        <v>666</v>
      </c>
      <c r="B107" t="s">
        <v>682</v>
      </c>
      <c r="C107" t="s">
        <v>681</v>
      </c>
      <c r="D107" t="s">
        <v>672</v>
      </c>
    </row>
    <row r="108" spans="1:4">
      <c r="A108" t="s">
        <v>666</v>
      </c>
      <c r="B108" t="s">
        <v>676</v>
      </c>
      <c r="C108" t="s">
        <v>677</v>
      </c>
      <c r="D108" t="s">
        <v>683</v>
      </c>
    </row>
    <row r="109" spans="1:4">
      <c r="A109" t="s">
        <v>673</v>
      </c>
      <c r="B109" t="s">
        <v>682</v>
      </c>
      <c r="C109" t="s">
        <v>681</v>
      </c>
      <c r="D109" t="s">
        <v>686</v>
      </c>
    </row>
    <row r="110" spans="1:4">
      <c r="A110" t="s">
        <v>666</v>
      </c>
      <c r="B110" t="s">
        <v>682</v>
      </c>
      <c r="C110" t="s">
        <v>668</v>
      </c>
      <c r="D110" t="s">
        <v>669</v>
      </c>
    </row>
    <row r="111" spans="1:4">
      <c r="A111" t="s">
        <v>666</v>
      </c>
      <c r="B111" t="s">
        <v>667</v>
      </c>
      <c r="C111" t="s">
        <v>668</v>
      </c>
      <c r="D111" t="s">
        <v>669</v>
      </c>
    </row>
    <row r="112" spans="1:4">
      <c r="A112" t="s">
        <v>666</v>
      </c>
      <c r="B112" t="s">
        <v>667</v>
      </c>
      <c r="C112" t="s">
        <v>675</v>
      </c>
      <c r="D112" t="s">
        <v>669</v>
      </c>
    </row>
    <row r="113" spans="1:4">
      <c r="A113" t="s">
        <v>673</v>
      </c>
      <c r="B113" t="s">
        <v>674</v>
      </c>
      <c r="C113" t="s">
        <v>668</v>
      </c>
      <c r="D113" t="s">
        <v>669</v>
      </c>
    </row>
    <row r="114" spans="1:4">
      <c r="A114" t="s">
        <v>666</v>
      </c>
      <c r="B114" t="s">
        <v>680</v>
      </c>
      <c r="C114" t="s">
        <v>675</v>
      </c>
      <c r="D114" t="s">
        <v>669</v>
      </c>
    </row>
    <row r="115" spans="1:4">
      <c r="A115" t="s">
        <v>666</v>
      </c>
      <c r="B115" t="s">
        <v>667</v>
      </c>
      <c r="C115" t="s">
        <v>685</v>
      </c>
      <c r="D115" t="s">
        <v>669</v>
      </c>
    </row>
    <row r="116" spans="1:4">
      <c r="A116" t="s">
        <v>673</v>
      </c>
      <c r="B116" t="s">
        <v>667</v>
      </c>
      <c r="C116" t="s">
        <v>671</v>
      </c>
      <c r="D116" t="s">
        <v>669</v>
      </c>
    </row>
    <row r="117" spans="1:4">
      <c r="A117" t="s">
        <v>666</v>
      </c>
      <c r="B117" t="s">
        <v>676</v>
      </c>
      <c r="C117" t="s">
        <v>675</v>
      </c>
      <c r="D117" t="s">
        <v>672</v>
      </c>
    </row>
    <row r="118" spans="1:4">
      <c r="A118" t="s">
        <v>666</v>
      </c>
      <c r="B118" t="s">
        <v>667</v>
      </c>
      <c r="C118" t="s">
        <v>675</v>
      </c>
      <c r="D118" t="s">
        <v>672</v>
      </c>
    </row>
    <row r="119" spans="1:4">
      <c r="A119" t="s">
        <v>666</v>
      </c>
      <c r="B119" t="s">
        <v>676</v>
      </c>
      <c r="C119" t="s">
        <v>679</v>
      </c>
      <c r="D119" t="s">
        <v>669</v>
      </c>
    </row>
    <row r="120" spans="1:4">
      <c r="A120" t="s">
        <v>673</v>
      </c>
      <c r="B120" t="s">
        <v>682</v>
      </c>
      <c r="C120" t="s">
        <v>677</v>
      </c>
      <c r="D120" t="s">
        <v>669</v>
      </c>
    </row>
    <row r="121" spans="1:4">
      <c r="A121" t="s">
        <v>666</v>
      </c>
      <c r="B121" t="s">
        <v>680</v>
      </c>
      <c r="C121" t="s">
        <v>679</v>
      </c>
      <c r="D121" t="s">
        <v>669</v>
      </c>
    </row>
    <row r="122" spans="1:4">
      <c r="A122" t="s">
        <v>666</v>
      </c>
      <c r="B122" t="s">
        <v>682</v>
      </c>
      <c r="C122" t="s">
        <v>668</v>
      </c>
      <c r="D122" t="s">
        <v>669</v>
      </c>
    </row>
    <row r="123" spans="1:4">
      <c r="A123" t="s">
        <v>666</v>
      </c>
      <c r="B123" t="s">
        <v>682</v>
      </c>
      <c r="C123" t="s">
        <v>677</v>
      </c>
      <c r="D123" t="s">
        <v>669</v>
      </c>
    </row>
    <row r="124" spans="1:4">
      <c r="A124" t="s">
        <v>673</v>
      </c>
      <c r="B124" t="s">
        <v>682</v>
      </c>
      <c r="C124" t="s">
        <v>679</v>
      </c>
      <c r="D124" t="s">
        <v>669</v>
      </c>
    </row>
    <row r="125" spans="1:4">
      <c r="A125" t="s">
        <v>666</v>
      </c>
      <c r="B125" t="s">
        <v>682</v>
      </c>
      <c r="C125" t="s">
        <v>679</v>
      </c>
      <c r="D125" t="s">
        <v>669</v>
      </c>
    </row>
    <row r="126" spans="1:4">
      <c r="A126" t="s">
        <v>666</v>
      </c>
      <c r="B126" t="s">
        <v>682</v>
      </c>
      <c r="C126" t="s">
        <v>668</v>
      </c>
      <c r="D126" t="s">
        <v>669</v>
      </c>
    </row>
    <row r="127" spans="1:4">
      <c r="A127" t="s">
        <v>673</v>
      </c>
      <c r="B127" t="s">
        <v>667</v>
      </c>
      <c r="C127" t="s">
        <v>677</v>
      </c>
      <c r="D127" t="s">
        <v>672</v>
      </c>
    </row>
    <row r="128" spans="1:4">
      <c r="A128" t="s">
        <v>666</v>
      </c>
      <c r="B128" t="s">
        <v>667</v>
      </c>
      <c r="C128" t="s">
        <v>687</v>
      </c>
      <c r="D128" t="s">
        <v>669</v>
      </c>
    </row>
    <row r="129" spans="1:4">
      <c r="A129" t="s">
        <v>673</v>
      </c>
      <c r="B129" t="s">
        <v>667</v>
      </c>
      <c r="C129" t="s">
        <v>675</v>
      </c>
      <c r="D129" t="s">
        <v>669</v>
      </c>
    </row>
    <row r="130" spans="1:4">
      <c r="A130" t="s">
        <v>673</v>
      </c>
      <c r="B130" t="s">
        <v>667</v>
      </c>
      <c r="C130" t="s">
        <v>677</v>
      </c>
      <c r="D130" t="s">
        <v>669</v>
      </c>
    </row>
    <row r="131" spans="1:4">
      <c r="A131" t="s">
        <v>673</v>
      </c>
      <c r="B131" t="s">
        <v>674</v>
      </c>
      <c r="C131" t="s">
        <v>677</v>
      </c>
      <c r="D131" t="s">
        <v>686</v>
      </c>
    </row>
    <row r="132" spans="1:4">
      <c r="A132" t="s">
        <v>666</v>
      </c>
      <c r="B132" t="s">
        <v>674</v>
      </c>
      <c r="C132" t="s">
        <v>671</v>
      </c>
      <c r="D132" t="s">
        <v>669</v>
      </c>
    </row>
    <row r="133" spans="1:4">
      <c r="A133" t="s">
        <v>673</v>
      </c>
      <c r="B133" t="s">
        <v>680</v>
      </c>
      <c r="C133" t="s">
        <v>678</v>
      </c>
      <c r="D133" t="s">
        <v>669</v>
      </c>
    </row>
    <row r="134" spans="1:4">
      <c r="A134" t="s">
        <v>666</v>
      </c>
      <c r="B134" t="s">
        <v>667</v>
      </c>
      <c r="C134" t="s">
        <v>687</v>
      </c>
      <c r="D134" t="s">
        <v>669</v>
      </c>
    </row>
    <row r="135" spans="1:4">
      <c r="A135" t="s">
        <v>666</v>
      </c>
      <c r="B135" t="s">
        <v>667</v>
      </c>
      <c r="C135" t="s">
        <v>668</v>
      </c>
      <c r="D135" t="s">
        <v>672</v>
      </c>
    </row>
    <row r="136" spans="1:4">
      <c r="A136" t="s">
        <v>666</v>
      </c>
      <c r="B136" t="s">
        <v>680</v>
      </c>
      <c r="C136" t="s">
        <v>678</v>
      </c>
      <c r="D136" t="s">
        <v>672</v>
      </c>
    </row>
    <row r="137" spans="1:4">
      <c r="A137" t="s">
        <v>666</v>
      </c>
      <c r="B137" t="s">
        <v>682</v>
      </c>
      <c r="C137" t="s">
        <v>688</v>
      </c>
      <c r="D137" t="s">
        <v>669</v>
      </c>
    </row>
    <row r="138" spans="1:4">
      <c r="A138" t="s">
        <v>666</v>
      </c>
      <c r="B138" t="s">
        <v>680</v>
      </c>
      <c r="C138" t="s">
        <v>671</v>
      </c>
      <c r="D138" t="s">
        <v>672</v>
      </c>
    </row>
    <row r="139" spans="1:4">
      <c r="A139" t="s">
        <v>673</v>
      </c>
      <c r="B139" t="s">
        <v>684</v>
      </c>
      <c r="C139" t="s">
        <v>679</v>
      </c>
      <c r="D139" t="s">
        <v>672</v>
      </c>
    </row>
    <row r="140" spans="1:4">
      <c r="A140" t="s">
        <v>673</v>
      </c>
      <c r="B140" t="s">
        <v>682</v>
      </c>
      <c r="C140" t="s">
        <v>677</v>
      </c>
      <c r="D140" t="s">
        <v>669</v>
      </c>
    </row>
    <row r="141" spans="1:4">
      <c r="A141" t="s">
        <v>673</v>
      </c>
      <c r="B141" t="s">
        <v>674</v>
      </c>
      <c r="C141" t="s">
        <v>687</v>
      </c>
      <c r="D141" t="s">
        <v>672</v>
      </c>
    </row>
    <row r="142" spans="1:4">
      <c r="A142" t="s">
        <v>673</v>
      </c>
      <c r="B142" t="s">
        <v>667</v>
      </c>
      <c r="C142" t="s">
        <v>675</v>
      </c>
      <c r="D142" t="s">
        <v>686</v>
      </c>
    </row>
    <row r="143" spans="1:4">
      <c r="A143" t="s">
        <v>666</v>
      </c>
      <c r="B143" t="s">
        <v>674</v>
      </c>
      <c r="C143" t="s">
        <v>687</v>
      </c>
      <c r="D143" t="s">
        <v>683</v>
      </c>
    </row>
    <row r="144" spans="1:4">
      <c r="A144" t="s">
        <v>666</v>
      </c>
      <c r="B144" t="s">
        <v>682</v>
      </c>
      <c r="C144" t="s">
        <v>678</v>
      </c>
      <c r="D144" t="s">
        <v>686</v>
      </c>
    </row>
    <row r="145" spans="1:4">
      <c r="A145" t="s">
        <v>666</v>
      </c>
      <c r="B145" t="s">
        <v>674</v>
      </c>
      <c r="C145" t="s">
        <v>675</v>
      </c>
      <c r="D145" t="s">
        <v>669</v>
      </c>
    </row>
    <row r="146" spans="1:4">
      <c r="A146" t="s">
        <v>673</v>
      </c>
      <c r="B146" t="s">
        <v>676</v>
      </c>
      <c r="C146" t="s">
        <v>681</v>
      </c>
      <c r="D146" t="s">
        <v>683</v>
      </c>
    </row>
    <row r="147" spans="1:4">
      <c r="A147" t="s">
        <v>666</v>
      </c>
      <c r="B147" t="s">
        <v>684</v>
      </c>
      <c r="C147" t="s">
        <v>675</v>
      </c>
      <c r="D147" t="s">
        <v>669</v>
      </c>
    </row>
    <row r="148" spans="1:4">
      <c r="A148" t="s">
        <v>666</v>
      </c>
      <c r="B148" t="s">
        <v>667</v>
      </c>
      <c r="C148" t="s">
        <v>675</v>
      </c>
      <c r="D148" t="s">
        <v>669</v>
      </c>
    </row>
    <row r="149" spans="1:4">
      <c r="A149" t="s">
        <v>666</v>
      </c>
      <c r="B149" t="s">
        <v>682</v>
      </c>
      <c r="C149" t="s">
        <v>688</v>
      </c>
      <c r="D149" t="s">
        <v>669</v>
      </c>
    </row>
    <row r="150" spans="1:4">
      <c r="A150" t="s">
        <v>673</v>
      </c>
      <c r="B150" t="s">
        <v>670</v>
      </c>
      <c r="C150" t="s">
        <v>679</v>
      </c>
      <c r="D150" t="s">
        <v>669</v>
      </c>
    </row>
    <row r="151" spans="1:4">
      <c r="A151" t="s">
        <v>666</v>
      </c>
      <c r="B151" t="s">
        <v>674</v>
      </c>
      <c r="C151" t="s">
        <v>678</v>
      </c>
      <c r="D151" t="s">
        <v>669</v>
      </c>
    </row>
    <row r="152" spans="1:4">
      <c r="A152" t="s">
        <v>666</v>
      </c>
      <c r="B152" t="s">
        <v>667</v>
      </c>
      <c r="C152" t="s">
        <v>677</v>
      </c>
      <c r="D152" t="s">
        <v>669</v>
      </c>
    </row>
    <row r="153" spans="1:4">
      <c r="A153" t="s">
        <v>673</v>
      </c>
      <c r="B153" t="s">
        <v>684</v>
      </c>
      <c r="C153" t="s">
        <v>675</v>
      </c>
      <c r="D153" t="s">
        <v>669</v>
      </c>
    </row>
    <row r="154" spans="1:4">
      <c r="A154" t="s">
        <v>666</v>
      </c>
      <c r="B154" t="s">
        <v>674</v>
      </c>
      <c r="C154" t="s">
        <v>681</v>
      </c>
      <c r="D154" t="s">
        <v>672</v>
      </c>
    </row>
    <row r="155" spans="1:4">
      <c r="A155" t="s">
        <v>666</v>
      </c>
      <c r="B155" t="s">
        <v>682</v>
      </c>
      <c r="C155" t="s">
        <v>678</v>
      </c>
      <c r="D155" t="s">
        <v>686</v>
      </c>
    </row>
    <row r="156" spans="1:4">
      <c r="A156" t="s">
        <v>673</v>
      </c>
      <c r="B156" t="s">
        <v>674</v>
      </c>
      <c r="C156" t="s">
        <v>675</v>
      </c>
      <c r="D156" t="s">
        <v>669</v>
      </c>
    </row>
    <row r="157" spans="1:4">
      <c r="A157" t="s">
        <v>673</v>
      </c>
      <c r="B157" t="s">
        <v>680</v>
      </c>
      <c r="C157" t="s">
        <v>681</v>
      </c>
      <c r="D157" t="s">
        <v>686</v>
      </c>
    </row>
    <row r="158" spans="1:4">
      <c r="A158" t="s">
        <v>673</v>
      </c>
      <c r="B158" t="s">
        <v>667</v>
      </c>
      <c r="C158" t="s">
        <v>677</v>
      </c>
      <c r="D158" t="s">
        <v>669</v>
      </c>
    </row>
    <row r="159" spans="1:4">
      <c r="A159" t="s">
        <v>666</v>
      </c>
      <c r="B159" t="s">
        <v>684</v>
      </c>
      <c r="C159" t="s">
        <v>679</v>
      </c>
      <c r="D159" t="s">
        <v>672</v>
      </c>
    </row>
    <row r="160" spans="1:4">
      <c r="A160" t="s">
        <v>673</v>
      </c>
      <c r="B160" t="s">
        <v>670</v>
      </c>
      <c r="C160" t="s">
        <v>678</v>
      </c>
      <c r="D160" t="s">
        <v>669</v>
      </c>
    </row>
    <row r="161" spans="1:4">
      <c r="A161" t="s">
        <v>666</v>
      </c>
      <c r="B161" t="s">
        <v>674</v>
      </c>
      <c r="C161" t="s">
        <v>685</v>
      </c>
      <c r="D161" t="s">
        <v>669</v>
      </c>
    </row>
    <row r="162" spans="1:4">
      <c r="A162" t="s">
        <v>666</v>
      </c>
      <c r="B162" t="s">
        <v>674</v>
      </c>
      <c r="C162" t="s">
        <v>678</v>
      </c>
      <c r="D162" t="s">
        <v>669</v>
      </c>
    </row>
    <row r="163" spans="1:4">
      <c r="A163" t="s">
        <v>673</v>
      </c>
      <c r="B163" t="s">
        <v>674</v>
      </c>
      <c r="C163" t="s">
        <v>675</v>
      </c>
      <c r="D163" t="s">
        <v>669</v>
      </c>
    </row>
    <row r="164" spans="1:4">
      <c r="A164" t="s">
        <v>666</v>
      </c>
      <c r="B164" t="s">
        <v>682</v>
      </c>
      <c r="C164" t="s">
        <v>678</v>
      </c>
      <c r="D164" t="s">
        <v>669</v>
      </c>
    </row>
    <row r="165" spans="1:4">
      <c r="A165" t="s">
        <v>666</v>
      </c>
      <c r="B165" t="s">
        <v>682</v>
      </c>
      <c r="C165" t="s">
        <v>677</v>
      </c>
      <c r="D165" t="s">
        <v>672</v>
      </c>
    </row>
    <row r="166" spans="1:4">
      <c r="A166" t="s">
        <v>666</v>
      </c>
      <c r="B166" t="s">
        <v>667</v>
      </c>
      <c r="C166" t="s">
        <v>675</v>
      </c>
      <c r="D166" t="s">
        <v>669</v>
      </c>
    </row>
    <row r="167" spans="1:4">
      <c r="A167" t="s">
        <v>673</v>
      </c>
      <c r="B167" t="s">
        <v>682</v>
      </c>
      <c r="C167" t="s">
        <v>675</v>
      </c>
      <c r="D167" t="s">
        <v>686</v>
      </c>
    </row>
    <row r="168" spans="1:4">
      <c r="A168" t="s">
        <v>673</v>
      </c>
      <c r="B168" t="s">
        <v>667</v>
      </c>
      <c r="C168" t="s">
        <v>687</v>
      </c>
      <c r="D168" t="s">
        <v>669</v>
      </c>
    </row>
    <row r="169" spans="1:4">
      <c r="A169" t="s">
        <v>666</v>
      </c>
      <c r="B169" t="s">
        <v>684</v>
      </c>
      <c r="C169" t="s">
        <v>668</v>
      </c>
      <c r="D169" t="s">
        <v>669</v>
      </c>
    </row>
    <row r="170" spans="1:4">
      <c r="A170" t="s">
        <v>666</v>
      </c>
      <c r="B170" t="s">
        <v>667</v>
      </c>
      <c r="C170" t="s">
        <v>679</v>
      </c>
      <c r="D170" t="s">
        <v>669</v>
      </c>
    </row>
    <row r="171" spans="1:4">
      <c r="A171" t="s">
        <v>673</v>
      </c>
      <c r="B171" t="s">
        <v>667</v>
      </c>
      <c r="C171" t="s">
        <v>687</v>
      </c>
      <c r="D171" t="s">
        <v>669</v>
      </c>
    </row>
    <row r="172" spans="1:4">
      <c r="A172" t="s">
        <v>666</v>
      </c>
      <c r="B172" t="s">
        <v>667</v>
      </c>
      <c r="C172" t="s">
        <v>685</v>
      </c>
      <c r="D172" t="s">
        <v>669</v>
      </c>
    </row>
    <row r="173" spans="1:4">
      <c r="A173" t="s">
        <v>666</v>
      </c>
      <c r="B173" t="s">
        <v>667</v>
      </c>
      <c r="C173" t="s">
        <v>675</v>
      </c>
      <c r="D173" t="s">
        <v>672</v>
      </c>
    </row>
    <row r="174" spans="1:4">
      <c r="A174" t="s">
        <v>673</v>
      </c>
      <c r="B174" t="s">
        <v>676</v>
      </c>
      <c r="C174" t="s">
        <v>675</v>
      </c>
      <c r="D174" t="s">
        <v>669</v>
      </c>
    </row>
    <row r="175" spans="1:4">
      <c r="A175" t="s">
        <v>666</v>
      </c>
      <c r="B175" t="s">
        <v>674</v>
      </c>
      <c r="C175" t="s">
        <v>668</v>
      </c>
      <c r="D175" t="s">
        <v>669</v>
      </c>
    </row>
    <row r="176" spans="1:4">
      <c r="A176" t="s">
        <v>673</v>
      </c>
      <c r="B176" t="s">
        <v>674</v>
      </c>
      <c r="C176" t="s">
        <v>677</v>
      </c>
      <c r="D176" t="s">
        <v>669</v>
      </c>
    </row>
    <row r="177" spans="1:4">
      <c r="A177" t="s">
        <v>666</v>
      </c>
      <c r="B177" t="s">
        <v>684</v>
      </c>
      <c r="C177" t="s">
        <v>675</v>
      </c>
      <c r="D177" t="s">
        <v>669</v>
      </c>
    </row>
    <row r="178" spans="1:4">
      <c r="A178" t="s">
        <v>666</v>
      </c>
      <c r="B178" t="s">
        <v>667</v>
      </c>
      <c r="C178" t="s">
        <v>671</v>
      </c>
      <c r="D178" t="s">
        <v>669</v>
      </c>
    </row>
    <row r="179" spans="1:4">
      <c r="A179" t="s">
        <v>673</v>
      </c>
      <c r="B179" t="s">
        <v>680</v>
      </c>
      <c r="C179" t="s">
        <v>685</v>
      </c>
      <c r="D179" t="s">
        <v>669</v>
      </c>
    </row>
    <row r="180" spans="1:4">
      <c r="A180" t="s">
        <v>666</v>
      </c>
      <c r="B180" t="s">
        <v>667</v>
      </c>
      <c r="C180" t="s">
        <v>687</v>
      </c>
      <c r="D180" t="s">
        <v>669</v>
      </c>
    </row>
    <row r="181" spans="1:4">
      <c r="A181" t="s">
        <v>666</v>
      </c>
      <c r="B181" t="s">
        <v>682</v>
      </c>
      <c r="C181" t="s">
        <v>678</v>
      </c>
      <c r="D181" t="s">
        <v>683</v>
      </c>
    </row>
    <row r="182" spans="1:4">
      <c r="A182" t="s">
        <v>673</v>
      </c>
      <c r="B182" t="s">
        <v>667</v>
      </c>
      <c r="C182" t="s">
        <v>681</v>
      </c>
      <c r="D182" t="s">
        <v>672</v>
      </c>
    </row>
    <row r="183" spans="1:4">
      <c r="A183" t="s">
        <v>673</v>
      </c>
      <c r="B183" t="s">
        <v>680</v>
      </c>
      <c r="C183" t="s">
        <v>688</v>
      </c>
      <c r="D183" t="s">
        <v>669</v>
      </c>
    </row>
    <row r="184" spans="1:4">
      <c r="A184" t="s">
        <v>666</v>
      </c>
      <c r="B184" t="s">
        <v>682</v>
      </c>
      <c r="C184" t="s">
        <v>678</v>
      </c>
      <c r="D184" t="s">
        <v>672</v>
      </c>
    </row>
    <row r="185" spans="1:4">
      <c r="A185" t="s">
        <v>666</v>
      </c>
      <c r="B185" t="s">
        <v>667</v>
      </c>
      <c r="C185" t="s">
        <v>679</v>
      </c>
      <c r="D185" t="s">
        <v>669</v>
      </c>
    </row>
    <row r="186" spans="1:4">
      <c r="A186" t="s">
        <v>666</v>
      </c>
      <c r="B186" t="s">
        <v>680</v>
      </c>
      <c r="C186" t="s">
        <v>678</v>
      </c>
      <c r="D186" t="s">
        <v>669</v>
      </c>
    </row>
    <row r="187" spans="1:4">
      <c r="A187" t="s">
        <v>666</v>
      </c>
      <c r="B187" t="s">
        <v>682</v>
      </c>
      <c r="C187" t="s">
        <v>679</v>
      </c>
      <c r="D187" t="s">
        <v>669</v>
      </c>
    </row>
    <row r="188" spans="1:4">
      <c r="A188" t="s">
        <v>673</v>
      </c>
      <c r="B188" t="s">
        <v>674</v>
      </c>
      <c r="C188" t="s">
        <v>678</v>
      </c>
      <c r="D188" t="s">
        <v>669</v>
      </c>
    </row>
    <row r="189" spans="1:4">
      <c r="A189" t="s">
        <v>666</v>
      </c>
      <c r="B189" t="s">
        <v>667</v>
      </c>
      <c r="C189" t="s">
        <v>668</v>
      </c>
      <c r="D189" t="s">
        <v>669</v>
      </c>
    </row>
    <row r="190" spans="1:4">
      <c r="A190" t="s">
        <v>673</v>
      </c>
      <c r="B190" t="s">
        <v>667</v>
      </c>
      <c r="C190" t="s">
        <v>675</v>
      </c>
      <c r="D190" t="s">
        <v>669</v>
      </c>
    </row>
    <row r="191" spans="1:4">
      <c r="A191" t="s">
        <v>666</v>
      </c>
      <c r="B191" t="s">
        <v>682</v>
      </c>
      <c r="C191" t="s">
        <v>675</v>
      </c>
      <c r="D191" t="s">
        <v>669</v>
      </c>
    </row>
    <row r="192" spans="1:4">
      <c r="A192" t="s">
        <v>673</v>
      </c>
      <c r="B192" t="s">
        <v>674</v>
      </c>
      <c r="C192" t="s">
        <v>681</v>
      </c>
      <c r="D192" t="s">
        <v>669</v>
      </c>
    </row>
    <row r="193" spans="1:4">
      <c r="A193" t="s">
        <v>666</v>
      </c>
      <c r="B193" t="s">
        <v>674</v>
      </c>
      <c r="C193" t="s">
        <v>677</v>
      </c>
      <c r="D193" t="s">
        <v>669</v>
      </c>
    </row>
    <row r="194" spans="1:4">
      <c r="A194" t="s">
        <v>666</v>
      </c>
      <c r="B194" t="s">
        <v>676</v>
      </c>
      <c r="C194" t="s">
        <v>675</v>
      </c>
      <c r="D194" t="s">
        <v>683</v>
      </c>
    </row>
    <row r="195" spans="1:4">
      <c r="A195" t="s">
        <v>666</v>
      </c>
      <c r="B195" t="s">
        <v>682</v>
      </c>
      <c r="C195" t="s">
        <v>679</v>
      </c>
      <c r="D195" t="s">
        <v>669</v>
      </c>
    </row>
    <row r="196" spans="1:4">
      <c r="A196" t="s">
        <v>666</v>
      </c>
      <c r="B196" t="s">
        <v>667</v>
      </c>
      <c r="C196" t="s">
        <v>675</v>
      </c>
      <c r="D196" t="s">
        <v>669</v>
      </c>
    </row>
    <row r="197" spans="1:4">
      <c r="A197" t="s">
        <v>673</v>
      </c>
      <c r="B197" t="s">
        <v>682</v>
      </c>
      <c r="C197" t="s">
        <v>675</v>
      </c>
      <c r="D197" t="s">
        <v>669</v>
      </c>
    </row>
    <row r="198" spans="1:4">
      <c r="A198" t="s">
        <v>666</v>
      </c>
      <c r="B198" t="s">
        <v>684</v>
      </c>
      <c r="C198" t="s">
        <v>675</v>
      </c>
      <c r="D198" t="s">
        <v>669</v>
      </c>
    </row>
    <row r="199" spans="1:4">
      <c r="A199" t="s">
        <v>666</v>
      </c>
      <c r="B199" t="s">
        <v>667</v>
      </c>
      <c r="C199" t="s">
        <v>677</v>
      </c>
      <c r="D199" t="s">
        <v>672</v>
      </c>
    </row>
    <row r="200" spans="1:4">
      <c r="A200" t="s">
        <v>673</v>
      </c>
      <c r="B200" t="s">
        <v>684</v>
      </c>
      <c r="C200" t="s">
        <v>688</v>
      </c>
      <c r="D200" t="s">
        <v>669</v>
      </c>
    </row>
    <row r="201" spans="1:4">
      <c r="A201" t="s">
        <v>666</v>
      </c>
      <c r="B201" t="s">
        <v>676</v>
      </c>
      <c r="C201" t="s">
        <v>688</v>
      </c>
      <c r="D201" t="s">
        <v>669</v>
      </c>
    </row>
    <row r="202" spans="1:4">
      <c r="A202" t="s">
        <v>673</v>
      </c>
      <c r="B202" t="s">
        <v>682</v>
      </c>
      <c r="C202" t="s">
        <v>668</v>
      </c>
      <c r="D202" t="s">
        <v>669</v>
      </c>
    </row>
    <row r="203" spans="1:4">
      <c r="A203" t="s">
        <v>666</v>
      </c>
      <c r="B203" t="s">
        <v>682</v>
      </c>
      <c r="C203" t="s">
        <v>678</v>
      </c>
      <c r="D203" t="s">
        <v>669</v>
      </c>
    </row>
    <row r="204" spans="1:4">
      <c r="A204" t="s">
        <v>666</v>
      </c>
      <c r="B204" t="s">
        <v>680</v>
      </c>
      <c r="C204" t="s">
        <v>677</v>
      </c>
      <c r="D204" t="s">
        <v>669</v>
      </c>
    </row>
    <row r="205" spans="1:4">
      <c r="A205" t="s">
        <v>666</v>
      </c>
      <c r="B205" t="s">
        <v>680</v>
      </c>
      <c r="C205" t="s">
        <v>671</v>
      </c>
      <c r="D205" t="s">
        <v>669</v>
      </c>
    </row>
    <row r="206" spans="1:4">
      <c r="A206" t="s">
        <v>666</v>
      </c>
      <c r="B206" t="s">
        <v>680</v>
      </c>
      <c r="C206" t="s">
        <v>685</v>
      </c>
      <c r="D206" t="s">
        <v>669</v>
      </c>
    </row>
    <row r="207" spans="1:4">
      <c r="A207" t="s">
        <v>673</v>
      </c>
      <c r="B207" t="s">
        <v>680</v>
      </c>
      <c r="C207" t="s">
        <v>668</v>
      </c>
      <c r="D207" t="s">
        <v>669</v>
      </c>
    </row>
    <row r="208" spans="1:4">
      <c r="A208" t="s">
        <v>666</v>
      </c>
      <c r="B208" t="s">
        <v>667</v>
      </c>
      <c r="C208" t="s">
        <v>675</v>
      </c>
      <c r="D208" t="s">
        <v>669</v>
      </c>
    </row>
    <row r="209" spans="1:4">
      <c r="A209" t="s">
        <v>666</v>
      </c>
      <c r="B209" t="s">
        <v>680</v>
      </c>
      <c r="C209" t="s">
        <v>678</v>
      </c>
      <c r="D209" t="s">
        <v>686</v>
      </c>
    </row>
    <row r="210" spans="1:4">
      <c r="A210" t="s">
        <v>666</v>
      </c>
      <c r="B210" t="s">
        <v>667</v>
      </c>
      <c r="C210" t="s">
        <v>681</v>
      </c>
      <c r="D210" t="s">
        <v>669</v>
      </c>
    </row>
    <row r="211" spans="1:4">
      <c r="A211" t="s">
        <v>666</v>
      </c>
      <c r="B211" t="s">
        <v>682</v>
      </c>
      <c r="C211" t="s">
        <v>668</v>
      </c>
      <c r="D211" t="s">
        <v>669</v>
      </c>
    </row>
    <row r="212" spans="1:4">
      <c r="A212" t="s">
        <v>673</v>
      </c>
      <c r="B212" t="s">
        <v>670</v>
      </c>
      <c r="C212" t="s">
        <v>688</v>
      </c>
      <c r="D212" t="s">
        <v>683</v>
      </c>
    </row>
    <row r="213" spans="1:4">
      <c r="A213" t="s">
        <v>673</v>
      </c>
      <c r="B213" t="s">
        <v>682</v>
      </c>
      <c r="C213" t="s">
        <v>675</v>
      </c>
      <c r="D213" t="s">
        <v>669</v>
      </c>
    </row>
    <row r="214" spans="1:4">
      <c r="A214" t="s">
        <v>666</v>
      </c>
      <c r="B214" t="s">
        <v>682</v>
      </c>
      <c r="C214" t="s">
        <v>679</v>
      </c>
      <c r="D214" t="s">
        <v>669</v>
      </c>
    </row>
    <row r="215" spans="1:4">
      <c r="A215" t="s">
        <v>673</v>
      </c>
      <c r="B215" t="s">
        <v>682</v>
      </c>
      <c r="C215" t="s">
        <v>678</v>
      </c>
      <c r="D215" t="s">
        <v>669</v>
      </c>
    </row>
    <row r="216" spans="1:4">
      <c r="A216" t="s">
        <v>673</v>
      </c>
      <c r="B216" t="s">
        <v>682</v>
      </c>
      <c r="C216" t="s">
        <v>677</v>
      </c>
      <c r="D216" t="s">
        <v>669</v>
      </c>
    </row>
    <row r="217" spans="1:4">
      <c r="A217" t="s">
        <v>673</v>
      </c>
      <c r="B217" t="s">
        <v>680</v>
      </c>
      <c r="C217" t="s">
        <v>678</v>
      </c>
      <c r="D217" t="s">
        <v>669</v>
      </c>
    </row>
    <row r="218" spans="1:4">
      <c r="A218" t="s">
        <v>666</v>
      </c>
      <c r="B218" t="s">
        <v>667</v>
      </c>
      <c r="C218" t="s">
        <v>675</v>
      </c>
      <c r="D218" t="s">
        <v>672</v>
      </c>
    </row>
    <row r="219" spans="1:4">
      <c r="A219" t="s">
        <v>673</v>
      </c>
      <c r="B219" t="s">
        <v>667</v>
      </c>
      <c r="C219" t="s">
        <v>688</v>
      </c>
      <c r="D219" t="s">
        <v>669</v>
      </c>
    </row>
    <row r="220" spans="1:4">
      <c r="A220" t="s">
        <v>666</v>
      </c>
      <c r="B220" t="s">
        <v>670</v>
      </c>
      <c r="C220" t="s">
        <v>675</v>
      </c>
      <c r="D220" t="s">
        <v>683</v>
      </c>
    </row>
    <row r="221" spans="1:4">
      <c r="A221" t="s">
        <v>666</v>
      </c>
      <c r="B221" t="s">
        <v>670</v>
      </c>
      <c r="C221" t="s">
        <v>681</v>
      </c>
      <c r="D221" t="s">
        <v>669</v>
      </c>
    </row>
    <row r="222" spans="1:4">
      <c r="A222" t="s">
        <v>666</v>
      </c>
      <c r="B222" t="s">
        <v>682</v>
      </c>
      <c r="C222" t="s">
        <v>671</v>
      </c>
      <c r="D222" t="s">
        <v>672</v>
      </c>
    </row>
    <row r="223" spans="1:4">
      <c r="A223" t="s">
        <v>673</v>
      </c>
      <c r="B223" t="s">
        <v>670</v>
      </c>
      <c r="C223" t="s">
        <v>678</v>
      </c>
      <c r="D223" t="s">
        <v>669</v>
      </c>
    </row>
    <row r="224" spans="1:4">
      <c r="A224" t="s">
        <v>666</v>
      </c>
      <c r="B224" t="s">
        <v>682</v>
      </c>
      <c r="C224" t="s">
        <v>678</v>
      </c>
      <c r="D224" t="s">
        <v>683</v>
      </c>
    </row>
    <row r="225" spans="1:4">
      <c r="A225" t="s">
        <v>673</v>
      </c>
      <c r="B225" t="s">
        <v>682</v>
      </c>
      <c r="C225" t="s">
        <v>688</v>
      </c>
      <c r="D225" t="s">
        <v>669</v>
      </c>
    </row>
    <row r="226" spans="1:4">
      <c r="A226" t="s">
        <v>673</v>
      </c>
      <c r="B226" t="s">
        <v>674</v>
      </c>
      <c r="C226" t="s">
        <v>677</v>
      </c>
      <c r="D226" t="s">
        <v>669</v>
      </c>
    </row>
    <row r="227" spans="1:4">
      <c r="A227" t="s">
        <v>666</v>
      </c>
      <c r="B227" t="s">
        <v>684</v>
      </c>
      <c r="C227" t="s">
        <v>688</v>
      </c>
      <c r="D227" t="s">
        <v>669</v>
      </c>
    </row>
    <row r="228" spans="1:4">
      <c r="A228" t="s">
        <v>666</v>
      </c>
      <c r="B228" t="s">
        <v>680</v>
      </c>
      <c r="C228" t="s">
        <v>677</v>
      </c>
      <c r="D228" t="s">
        <v>669</v>
      </c>
    </row>
    <row r="229" spans="1:4">
      <c r="A229" t="s">
        <v>666</v>
      </c>
      <c r="B229" t="s">
        <v>667</v>
      </c>
      <c r="C229" t="s">
        <v>678</v>
      </c>
      <c r="D229" t="s">
        <v>669</v>
      </c>
    </row>
    <row r="230" spans="1:4">
      <c r="A230" t="s">
        <v>666</v>
      </c>
      <c r="B230" t="s">
        <v>667</v>
      </c>
      <c r="C230" t="s">
        <v>671</v>
      </c>
      <c r="D230" t="s">
        <v>686</v>
      </c>
    </row>
    <row r="231" spans="1:4">
      <c r="A231" t="s">
        <v>673</v>
      </c>
      <c r="B231" t="s">
        <v>680</v>
      </c>
      <c r="C231" t="s">
        <v>681</v>
      </c>
      <c r="D231" t="s">
        <v>669</v>
      </c>
    </row>
    <row r="232" spans="1:4">
      <c r="A232" t="s">
        <v>666</v>
      </c>
      <c r="B232" t="s">
        <v>682</v>
      </c>
      <c r="C232" t="s">
        <v>688</v>
      </c>
      <c r="D232" t="s">
        <v>669</v>
      </c>
    </row>
    <row r="233" spans="1:4">
      <c r="A233" t="s">
        <v>673</v>
      </c>
      <c r="B233" t="s">
        <v>667</v>
      </c>
      <c r="C233" t="s">
        <v>675</v>
      </c>
      <c r="D233" t="s">
        <v>669</v>
      </c>
    </row>
    <row r="234" spans="1:4">
      <c r="A234" t="s">
        <v>666</v>
      </c>
      <c r="B234" t="s">
        <v>682</v>
      </c>
      <c r="C234" t="s">
        <v>675</v>
      </c>
      <c r="D234" t="s">
        <v>672</v>
      </c>
    </row>
    <row r="235" spans="1:4">
      <c r="A235" t="s">
        <v>673</v>
      </c>
      <c r="B235" t="s">
        <v>680</v>
      </c>
      <c r="C235" t="s">
        <v>688</v>
      </c>
      <c r="D235" t="s">
        <v>669</v>
      </c>
    </row>
    <row r="236" spans="1:4">
      <c r="A236" t="s">
        <v>673</v>
      </c>
      <c r="B236" t="s">
        <v>667</v>
      </c>
      <c r="C236" t="s">
        <v>688</v>
      </c>
      <c r="D236" t="s">
        <v>669</v>
      </c>
    </row>
    <row r="237" spans="1:4">
      <c r="A237" t="s">
        <v>673</v>
      </c>
      <c r="B237" t="s">
        <v>682</v>
      </c>
      <c r="C237" t="s">
        <v>687</v>
      </c>
      <c r="D237" t="s">
        <v>669</v>
      </c>
    </row>
    <row r="238" spans="1:4">
      <c r="A238" t="s">
        <v>673</v>
      </c>
      <c r="B238" t="s">
        <v>674</v>
      </c>
      <c r="C238" t="s">
        <v>688</v>
      </c>
      <c r="D238" t="s">
        <v>669</v>
      </c>
    </row>
    <row r="239" spans="1:4">
      <c r="A239" t="s">
        <v>666</v>
      </c>
      <c r="B239" t="s">
        <v>682</v>
      </c>
      <c r="C239" t="s">
        <v>681</v>
      </c>
      <c r="D239" t="s">
        <v>669</v>
      </c>
    </row>
    <row r="240" spans="1:4">
      <c r="A240" t="s">
        <v>666</v>
      </c>
      <c r="B240" t="s">
        <v>667</v>
      </c>
      <c r="C240" t="s">
        <v>675</v>
      </c>
      <c r="D240" t="s">
        <v>686</v>
      </c>
    </row>
    <row r="241" spans="1:4">
      <c r="A241" t="s">
        <v>666</v>
      </c>
      <c r="B241" t="s">
        <v>667</v>
      </c>
      <c r="C241" t="s">
        <v>668</v>
      </c>
      <c r="D241" t="s">
        <v>669</v>
      </c>
    </row>
    <row r="242" spans="1:4">
      <c r="A242" t="s">
        <v>666</v>
      </c>
      <c r="B242" t="s">
        <v>667</v>
      </c>
      <c r="C242" t="s">
        <v>687</v>
      </c>
      <c r="D242" t="s">
        <v>669</v>
      </c>
    </row>
    <row r="243" spans="1:4">
      <c r="A243" t="s">
        <v>673</v>
      </c>
      <c r="B243" t="s">
        <v>674</v>
      </c>
      <c r="C243" t="s">
        <v>681</v>
      </c>
      <c r="D243" t="s">
        <v>669</v>
      </c>
    </row>
    <row r="244" spans="1:4">
      <c r="A244" t="s">
        <v>673</v>
      </c>
      <c r="B244" t="s">
        <v>680</v>
      </c>
      <c r="C244" t="s">
        <v>681</v>
      </c>
      <c r="D244" t="s">
        <v>669</v>
      </c>
    </row>
    <row r="245" spans="1:4">
      <c r="A245" t="s">
        <v>666</v>
      </c>
      <c r="B245" t="s">
        <v>667</v>
      </c>
      <c r="C245" t="s">
        <v>675</v>
      </c>
      <c r="D245" t="s">
        <v>683</v>
      </c>
    </row>
    <row r="246" spans="1:4">
      <c r="A246" t="s">
        <v>673</v>
      </c>
      <c r="B246" t="s">
        <v>682</v>
      </c>
      <c r="C246" t="s">
        <v>678</v>
      </c>
      <c r="D246" t="s">
        <v>669</v>
      </c>
    </row>
    <row r="247" spans="1:4">
      <c r="A247" t="s">
        <v>673</v>
      </c>
      <c r="B247" t="s">
        <v>676</v>
      </c>
      <c r="C247" t="s">
        <v>681</v>
      </c>
      <c r="D247" t="s">
        <v>669</v>
      </c>
    </row>
    <row r="248" spans="1:4">
      <c r="A248" t="s">
        <v>673</v>
      </c>
      <c r="B248" t="s">
        <v>667</v>
      </c>
      <c r="C248" t="s">
        <v>681</v>
      </c>
      <c r="D248" t="s">
        <v>669</v>
      </c>
    </row>
    <row r="249" spans="1:4">
      <c r="A249" t="s">
        <v>673</v>
      </c>
      <c r="B249" t="s">
        <v>674</v>
      </c>
      <c r="C249" t="s">
        <v>678</v>
      </c>
      <c r="D249" t="s">
        <v>683</v>
      </c>
    </row>
    <row r="250" spans="1:4">
      <c r="A250" t="s">
        <v>666</v>
      </c>
      <c r="B250" t="s">
        <v>684</v>
      </c>
      <c r="C250" t="s">
        <v>675</v>
      </c>
      <c r="D250" t="s">
        <v>672</v>
      </c>
    </row>
    <row r="251" spans="1:4">
      <c r="A251" t="s">
        <v>673</v>
      </c>
      <c r="B251" t="s">
        <v>667</v>
      </c>
      <c r="C251" t="s">
        <v>688</v>
      </c>
      <c r="D251" t="s">
        <v>669</v>
      </c>
    </row>
    <row r="252" spans="1:4">
      <c r="A252" t="s">
        <v>666</v>
      </c>
      <c r="B252" t="s">
        <v>682</v>
      </c>
      <c r="C252" t="s">
        <v>679</v>
      </c>
      <c r="D252" t="s">
        <v>669</v>
      </c>
    </row>
    <row r="253" spans="1:4">
      <c r="A253" t="s">
        <v>673</v>
      </c>
      <c r="B253" t="s">
        <v>674</v>
      </c>
      <c r="C253" t="s">
        <v>679</v>
      </c>
      <c r="D253" t="s">
        <v>686</v>
      </c>
    </row>
    <row r="254" spans="1:4">
      <c r="A254" t="s">
        <v>673</v>
      </c>
      <c r="B254" t="s">
        <v>680</v>
      </c>
      <c r="C254" t="s">
        <v>681</v>
      </c>
      <c r="D254" t="s">
        <v>669</v>
      </c>
    </row>
    <row r="255" spans="1:4">
      <c r="A255" t="s">
        <v>673</v>
      </c>
      <c r="B255" t="s">
        <v>684</v>
      </c>
      <c r="C255" t="s">
        <v>678</v>
      </c>
      <c r="D255" t="s">
        <v>669</v>
      </c>
    </row>
    <row r="256" spans="1:4">
      <c r="A256" t="s">
        <v>673</v>
      </c>
      <c r="B256" t="s">
        <v>676</v>
      </c>
      <c r="C256" t="s">
        <v>678</v>
      </c>
      <c r="D256" t="s">
        <v>669</v>
      </c>
    </row>
    <row r="257" spans="1:4">
      <c r="A257" t="s">
        <v>673</v>
      </c>
      <c r="B257" t="s">
        <v>676</v>
      </c>
      <c r="C257" t="s">
        <v>677</v>
      </c>
      <c r="D257" t="s">
        <v>669</v>
      </c>
    </row>
    <row r="258" spans="1:4">
      <c r="A258" t="s">
        <v>666</v>
      </c>
      <c r="B258" t="s">
        <v>680</v>
      </c>
      <c r="C258" t="s">
        <v>677</v>
      </c>
      <c r="D258" t="s">
        <v>669</v>
      </c>
    </row>
    <row r="259" spans="1:4">
      <c r="A259" t="s">
        <v>673</v>
      </c>
      <c r="B259" t="s">
        <v>682</v>
      </c>
      <c r="C259" t="s">
        <v>681</v>
      </c>
      <c r="D259" t="s">
        <v>672</v>
      </c>
    </row>
    <row r="260" spans="1:4">
      <c r="A260" t="s">
        <v>673</v>
      </c>
      <c r="B260" t="s">
        <v>667</v>
      </c>
      <c r="C260" t="s">
        <v>677</v>
      </c>
      <c r="D260" t="s">
        <v>672</v>
      </c>
    </row>
    <row r="261" spans="1:4">
      <c r="A261" t="s">
        <v>673</v>
      </c>
      <c r="B261" t="s">
        <v>684</v>
      </c>
      <c r="C261" t="s">
        <v>688</v>
      </c>
      <c r="D261" t="s">
        <v>683</v>
      </c>
    </row>
    <row r="262" spans="1:4">
      <c r="A262" t="s">
        <v>666</v>
      </c>
      <c r="B262" t="s">
        <v>682</v>
      </c>
      <c r="C262" t="s">
        <v>678</v>
      </c>
      <c r="D262" t="s">
        <v>669</v>
      </c>
    </row>
    <row r="263" spans="1:4">
      <c r="A263" t="s">
        <v>673</v>
      </c>
      <c r="B263" t="s">
        <v>684</v>
      </c>
      <c r="C263" t="s">
        <v>685</v>
      </c>
      <c r="D263" t="s">
        <v>672</v>
      </c>
    </row>
    <row r="264" spans="1:4">
      <c r="A264" t="s">
        <v>666</v>
      </c>
      <c r="B264" t="s">
        <v>674</v>
      </c>
      <c r="C264" t="s">
        <v>681</v>
      </c>
      <c r="D264" t="s">
        <v>669</v>
      </c>
    </row>
    <row r="265" spans="1:4">
      <c r="A265" t="s">
        <v>666</v>
      </c>
      <c r="B265" t="s">
        <v>682</v>
      </c>
      <c r="C265" t="s">
        <v>681</v>
      </c>
      <c r="D265" t="s">
        <v>669</v>
      </c>
    </row>
    <row r="266" spans="1:4">
      <c r="A266" t="s">
        <v>673</v>
      </c>
      <c r="B266" t="s">
        <v>680</v>
      </c>
      <c r="C266" t="s">
        <v>677</v>
      </c>
      <c r="D266" t="s">
        <v>669</v>
      </c>
    </row>
    <row r="267" spans="1:4">
      <c r="A267" t="s">
        <v>673</v>
      </c>
      <c r="B267" t="s">
        <v>680</v>
      </c>
      <c r="C267" t="s">
        <v>668</v>
      </c>
      <c r="D267" t="s">
        <v>672</v>
      </c>
    </row>
    <row r="268" spans="1:4">
      <c r="A268" t="s">
        <v>673</v>
      </c>
      <c r="B268" t="s">
        <v>682</v>
      </c>
      <c r="C268" t="s">
        <v>681</v>
      </c>
      <c r="D268" t="s">
        <v>669</v>
      </c>
    </row>
    <row r="269" spans="1:4">
      <c r="A269" t="s">
        <v>673</v>
      </c>
      <c r="B269" t="s">
        <v>674</v>
      </c>
      <c r="C269" t="s">
        <v>679</v>
      </c>
      <c r="D269" t="s">
        <v>669</v>
      </c>
    </row>
    <row r="270" spans="1:4">
      <c r="A270" t="s">
        <v>673</v>
      </c>
      <c r="B270" t="s">
        <v>682</v>
      </c>
      <c r="C270" t="s">
        <v>678</v>
      </c>
      <c r="D270" t="s">
        <v>672</v>
      </c>
    </row>
    <row r="271" spans="1:4">
      <c r="A271" t="s">
        <v>673</v>
      </c>
      <c r="B271" t="s">
        <v>680</v>
      </c>
      <c r="C271" t="s">
        <v>675</v>
      </c>
      <c r="D271" t="s">
        <v>669</v>
      </c>
    </row>
    <row r="272" spans="1:4">
      <c r="A272" t="s">
        <v>673</v>
      </c>
      <c r="B272" t="s">
        <v>667</v>
      </c>
      <c r="C272" t="s">
        <v>685</v>
      </c>
      <c r="D272" t="s">
        <v>669</v>
      </c>
    </row>
    <row r="273" spans="1:4">
      <c r="A273" t="s">
        <v>666</v>
      </c>
      <c r="B273" t="s">
        <v>684</v>
      </c>
      <c r="C273" t="s">
        <v>677</v>
      </c>
      <c r="D273" t="s">
        <v>669</v>
      </c>
    </row>
    <row r="274" spans="1:4">
      <c r="A274" t="s">
        <v>673</v>
      </c>
      <c r="B274" t="s">
        <v>674</v>
      </c>
      <c r="C274" t="s">
        <v>685</v>
      </c>
      <c r="D274" t="s">
        <v>672</v>
      </c>
    </row>
    <row r="275" spans="1:4">
      <c r="A275" t="s">
        <v>666</v>
      </c>
      <c r="B275" t="s">
        <v>680</v>
      </c>
      <c r="C275" t="s">
        <v>677</v>
      </c>
      <c r="D275" t="s">
        <v>672</v>
      </c>
    </row>
    <row r="276" spans="1:4">
      <c r="A276" t="s">
        <v>673</v>
      </c>
      <c r="B276" t="s">
        <v>674</v>
      </c>
      <c r="C276" t="s">
        <v>679</v>
      </c>
      <c r="D276" t="s">
        <v>669</v>
      </c>
    </row>
    <row r="277" spans="1:4">
      <c r="A277" t="s">
        <v>673</v>
      </c>
      <c r="B277" t="s">
        <v>682</v>
      </c>
      <c r="C277" t="s">
        <v>678</v>
      </c>
      <c r="D277" t="s">
        <v>669</v>
      </c>
    </row>
    <row r="278" spans="1:4">
      <c r="A278" t="s">
        <v>673</v>
      </c>
      <c r="B278" t="s">
        <v>682</v>
      </c>
      <c r="C278" t="s">
        <v>678</v>
      </c>
      <c r="D278" t="s">
        <v>669</v>
      </c>
    </row>
    <row r="279" spans="1:4">
      <c r="A279" t="s">
        <v>673</v>
      </c>
      <c r="B279" t="s">
        <v>667</v>
      </c>
      <c r="C279" t="s">
        <v>675</v>
      </c>
      <c r="D279" t="s">
        <v>669</v>
      </c>
    </row>
    <row r="280" spans="1:4">
      <c r="A280" t="s">
        <v>673</v>
      </c>
      <c r="B280" t="s">
        <v>682</v>
      </c>
      <c r="C280" t="s">
        <v>678</v>
      </c>
      <c r="D280" t="s">
        <v>669</v>
      </c>
    </row>
    <row r="281" spans="1:4">
      <c r="A281" t="s">
        <v>666</v>
      </c>
      <c r="B281" t="s">
        <v>670</v>
      </c>
      <c r="C281" t="s">
        <v>681</v>
      </c>
      <c r="D281" t="s">
        <v>669</v>
      </c>
    </row>
    <row r="282" spans="1:4">
      <c r="A282" t="s">
        <v>673</v>
      </c>
      <c r="B282" t="s">
        <v>674</v>
      </c>
      <c r="C282" t="s">
        <v>681</v>
      </c>
      <c r="D282" t="s">
        <v>669</v>
      </c>
    </row>
    <row r="283" spans="1:4">
      <c r="A283" t="s">
        <v>666</v>
      </c>
      <c r="B283" t="s">
        <v>667</v>
      </c>
      <c r="C283" t="s">
        <v>677</v>
      </c>
      <c r="D283" t="s">
        <v>669</v>
      </c>
    </row>
    <row r="284" spans="1:4">
      <c r="A284" t="s">
        <v>673</v>
      </c>
      <c r="B284" t="s">
        <v>682</v>
      </c>
      <c r="C284" t="s">
        <v>679</v>
      </c>
      <c r="D284" t="s">
        <v>672</v>
      </c>
    </row>
    <row r="285" spans="1:4">
      <c r="A285" t="s">
        <v>673</v>
      </c>
      <c r="B285" t="s">
        <v>667</v>
      </c>
      <c r="C285" t="s">
        <v>675</v>
      </c>
      <c r="D285" t="s">
        <v>683</v>
      </c>
    </row>
    <row r="286" spans="1:4">
      <c r="A286" t="s">
        <v>673</v>
      </c>
      <c r="B286" t="s">
        <v>667</v>
      </c>
      <c r="C286" t="s">
        <v>687</v>
      </c>
      <c r="D286" t="s">
        <v>669</v>
      </c>
    </row>
    <row r="287" spans="1:4">
      <c r="A287" t="s">
        <v>666</v>
      </c>
      <c r="B287" t="s">
        <v>667</v>
      </c>
      <c r="C287" t="s">
        <v>668</v>
      </c>
      <c r="D287" t="s">
        <v>686</v>
      </c>
    </row>
    <row r="288" spans="1:4">
      <c r="A288" t="s">
        <v>673</v>
      </c>
      <c r="B288" t="s">
        <v>682</v>
      </c>
      <c r="C288" t="s">
        <v>675</v>
      </c>
      <c r="D288" t="s">
        <v>669</v>
      </c>
    </row>
    <row r="289" spans="1:4">
      <c r="A289" t="s">
        <v>673</v>
      </c>
      <c r="B289" t="s">
        <v>667</v>
      </c>
      <c r="C289" t="s">
        <v>677</v>
      </c>
      <c r="D289" t="s">
        <v>672</v>
      </c>
    </row>
    <row r="290" spans="1:4">
      <c r="A290" t="s">
        <v>666</v>
      </c>
      <c r="B290" t="s">
        <v>684</v>
      </c>
      <c r="C290" t="s">
        <v>677</v>
      </c>
      <c r="D290" t="s">
        <v>672</v>
      </c>
    </row>
    <row r="291" spans="1:4">
      <c r="A291" t="s">
        <v>673</v>
      </c>
      <c r="B291" t="s">
        <v>680</v>
      </c>
      <c r="C291" t="s">
        <v>675</v>
      </c>
      <c r="D291" t="s">
        <v>672</v>
      </c>
    </row>
    <row r="292" spans="1:4">
      <c r="A292" t="s">
        <v>666</v>
      </c>
      <c r="B292" t="s">
        <v>674</v>
      </c>
      <c r="C292" t="s">
        <v>675</v>
      </c>
      <c r="D292" t="s">
        <v>669</v>
      </c>
    </row>
    <row r="293" spans="1:4">
      <c r="A293" t="s">
        <v>673</v>
      </c>
      <c r="B293" t="s">
        <v>676</v>
      </c>
      <c r="C293" t="s">
        <v>688</v>
      </c>
      <c r="D293" t="s">
        <v>669</v>
      </c>
    </row>
    <row r="294" spans="1:4">
      <c r="A294" t="s">
        <v>673</v>
      </c>
      <c r="B294" t="s">
        <v>667</v>
      </c>
      <c r="C294" t="s">
        <v>675</v>
      </c>
      <c r="D294" t="s">
        <v>669</v>
      </c>
    </row>
    <row r="295" spans="1:4">
      <c r="A295" t="s">
        <v>666</v>
      </c>
      <c r="B295" t="s">
        <v>674</v>
      </c>
      <c r="C295" t="s">
        <v>681</v>
      </c>
      <c r="D295" t="s">
        <v>669</v>
      </c>
    </row>
    <row r="296" spans="1:4">
      <c r="A296" t="s">
        <v>673</v>
      </c>
      <c r="B296" t="s">
        <v>674</v>
      </c>
      <c r="C296" t="s">
        <v>677</v>
      </c>
      <c r="D296" t="s">
        <v>672</v>
      </c>
    </row>
    <row r="297" spans="1:4">
      <c r="A297" t="s">
        <v>673</v>
      </c>
      <c r="B297" t="s">
        <v>667</v>
      </c>
      <c r="C297" t="s">
        <v>675</v>
      </c>
      <c r="D297" t="s">
        <v>669</v>
      </c>
    </row>
    <row r="298" spans="1:4">
      <c r="A298" t="s">
        <v>673</v>
      </c>
      <c r="B298" t="s">
        <v>667</v>
      </c>
      <c r="C298" t="s">
        <v>677</v>
      </c>
      <c r="D298" t="s">
        <v>669</v>
      </c>
    </row>
    <row r="299" spans="1:4">
      <c r="A299" t="s">
        <v>666</v>
      </c>
      <c r="B299" t="s">
        <v>667</v>
      </c>
      <c r="C299" t="s">
        <v>688</v>
      </c>
      <c r="D299" t="s">
        <v>669</v>
      </c>
    </row>
    <row r="300" spans="1:4">
      <c r="A300" t="s">
        <v>673</v>
      </c>
      <c r="B300" t="s">
        <v>684</v>
      </c>
      <c r="C300" t="s">
        <v>678</v>
      </c>
      <c r="D300" t="s">
        <v>669</v>
      </c>
    </row>
    <row r="301" spans="1:4">
      <c r="A301" t="s">
        <v>666</v>
      </c>
      <c r="B301" t="s">
        <v>667</v>
      </c>
      <c r="C301" t="s">
        <v>677</v>
      </c>
      <c r="D301" t="s">
        <v>686</v>
      </c>
    </row>
    <row r="302" spans="1:4">
      <c r="A302" t="s">
        <v>673</v>
      </c>
      <c r="B302" t="s">
        <v>667</v>
      </c>
      <c r="C302" t="s">
        <v>668</v>
      </c>
      <c r="D302" t="s">
        <v>672</v>
      </c>
    </row>
    <row r="303" spans="1:4">
      <c r="A303" t="s">
        <v>673</v>
      </c>
      <c r="B303" t="s">
        <v>667</v>
      </c>
      <c r="C303" t="s">
        <v>668</v>
      </c>
      <c r="D303" t="s">
        <v>672</v>
      </c>
    </row>
    <row r="304" spans="1:4">
      <c r="A304" t="s">
        <v>673</v>
      </c>
      <c r="B304" t="s">
        <v>674</v>
      </c>
      <c r="C304" t="s">
        <v>678</v>
      </c>
      <c r="D304" t="s">
        <v>669</v>
      </c>
    </row>
    <row r="305" spans="1:4">
      <c r="A305" t="s">
        <v>666</v>
      </c>
      <c r="B305" t="s">
        <v>676</v>
      </c>
      <c r="C305" t="s">
        <v>681</v>
      </c>
      <c r="D305" t="s">
        <v>669</v>
      </c>
    </row>
    <row r="306" spans="1:4">
      <c r="A306" t="s">
        <v>666</v>
      </c>
      <c r="B306" t="s">
        <v>667</v>
      </c>
      <c r="C306" t="s">
        <v>678</v>
      </c>
      <c r="D306" t="s">
        <v>669</v>
      </c>
    </row>
    <row r="307" spans="1:4">
      <c r="A307" t="s">
        <v>673</v>
      </c>
      <c r="B307" t="s">
        <v>667</v>
      </c>
      <c r="C307" t="s">
        <v>681</v>
      </c>
      <c r="D307" t="s">
        <v>669</v>
      </c>
    </row>
    <row r="308" spans="1:4">
      <c r="A308" t="s">
        <v>666</v>
      </c>
      <c r="B308" t="s">
        <v>680</v>
      </c>
      <c r="C308" t="s">
        <v>678</v>
      </c>
      <c r="D308" t="s">
        <v>669</v>
      </c>
    </row>
    <row r="309" spans="1:4">
      <c r="A309" t="s">
        <v>673</v>
      </c>
      <c r="B309" t="s">
        <v>667</v>
      </c>
      <c r="C309" t="s">
        <v>678</v>
      </c>
      <c r="D309" t="s">
        <v>669</v>
      </c>
    </row>
    <row r="310" spans="1:4">
      <c r="A310" t="s">
        <v>666</v>
      </c>
      <c r="B310" t="s">
        <v>674</v>
      </c>
      <c r="C310" t="s">
        <v>671</v>
      </c>
      <c r="D310" t="s">
        <v>669</v>
      </c>
    </row>
    <row r="311" spans="1:4">
      <c r="A311" t="s">
        <v>666</v>
      </c>
      <c r="B311" t="s">
        <v>670</v>
      </c>
      <c r="C311" t="s">
        <v>668</v>
      </c>
      <c r="D311" t="s">
        <v>669</v>
      </c>
    </row>
    <row r="312" spans="1:4">
      <c r="A312" t="s">
        <v>666</v>
      </c>
      <c r="B312" t="s">
        <v>674</v>
      </c>
      <c r="C312" t="s">
        <v>678</v>
      </c>
      <c r="D312" t="s">
        <v>669</v>
      </c>
    </row>
    <row r="313" spans="1:4">
      <c r="A313" t="s">
        <v>673</v>
      </c>
      <c r="B313" t="s">
        <v>674</v>
      </c>
      <c r="C313" t="s">
        <v>678</v>
      </c>
      <c r="D313" t="s">
        <v>669</v>
      </c>
    </row>
    <row r="314" spans="1:4">
      <c r="A314" t="s">
        <v>666</v>
      </c>
      <c r="B314" t="s">
        <v>674</v>
      </c>
      <c r="C314" t="s">
        <v>675</v>
      </c>
      <c r="D314" t="s">
        <v>686</v>
      </c>
    </row>
    <row r="315" spans="1:4">
      <c r="A315" t="s">
        <v>666</v>
      </c>
      <c r="B315" t="s">
        <v>682</v>
      </c>
      <c r="C315" t="s">
        <v>678</v>
      </c>
      <c r="D315" t="s">
        <v>669</v>
      </c>
    </row>
    <row r="316" spans="1:4">
      <c r="A316" t="s">
        <v>666</v>
      </c>
      <c r="B316" t="s">
        <v>682</v>
      </c>
      <c r="C316" t="s">
        <v>671</v>
      </c>
      <c r="D316" t="s">
        <v>669</v>
      </c>
    </row>
    <row r="317" spans="1:4">
      <c r="A317" t="s">
        <v>673</v>
      </c>
      <c r="B317" t="s">
        <v>680</v>
      </c>
      <c r="C317" t="s">
        <v>671</v>
      </c>
      <c r="D317" t="s">
        <v>669</v>
      </c>
    </row>
    <row r="318" spans="1:4">
      <c r="A318" t="s">
        <v>673</v>
      </c>
      <c r="B318" t="s">
        <v>682</v>
      </c>
      <c r="C318" t="s">
        <v>677</v>
      </c>
      <c r="D318" t="s">
        <v>669</v>
      </c>
    </row>
    <row r="319" spans="1:4">
      <c r="A319" t="s">
        <v>673</v>
      </c>
      <c r="B319" t="s">
        <v>682</v>
      </c>
      <c r="C319" t="s">
        <v>677</v>
      </c>
      <c r="D319" t="s">
        <v>669</v>
      </c>
    </row>
    <row r="320" spans="1:4">
      <c r="A320" t="s">
        <v>673</v>
      </c>
      <c r="B320" t="s">
        <v>682</v>
      </c>
      <c r="C320" t="s">
        <v>679</v>
      </c>
      <c r="D320" t="s">
        <v>669</v>
      </c>
    </row>
    <row r="321" spans="1:4">
      <c r="A321" t="s">
        <v>673</v>
      </c>
      <c r="B321" t="s">
        <v>682</v>
      </c>
      <c r="C321" t="s">
        <v>678</v>
      </c>
      <c r="D321" t="s">
        <v>669</v>
      </c>
    </row>
    <row r="322" spans="1:4">
      <c r="A322" t="s">
        <v>673</v>
      </c>
      <c r="B322" t="s">
        <v>674</v>
      </c>
      <c r="C322" t="s">
        <v>688</v>
      </c>
      <c r="D322" t="s">
        <v>669</v>
      </c>
    </row>
    <row r="323" spans="1:4">
      <c r="A323" t="s">
        <v>666</v>
      </c>
      <c r="B323" t="s">
        <v>682</v>
      </c>
      <c r="C323" t="s">
        <v>678</v>
      </c>
      <c r="D323" t="s">
        <v>686</v>
      </c>
    </row>
    <row r="324" spans="1:4">
      <c r="A324" t="s">
        <v>666</v>
      </c>
      <c r="B324" t="s">
        <v>667</v>
      </c>
      <c r="C324" t="s">
        <v>681</v>
      </c>
      <c r="D324" t="s">
        <v>669</v>
      </c>
    </row>
    <row r="325" spans="1:4">
      <c r="A325" t="s">
        <v>666</v>
      </c>
      <c r="B325" t="s">
        <v>682</v>
      </c>
      <c r="C325" t="s">
        <v>681</v>
      </c>
      <c r="D325" t="s">
        <v>669</v>
      </c>
    </row>
    <row r="326" spans="1:4">
      <c r="A326" t="s">
        <v>666</v>
      </c>
      <c r="B326" t="s">
        <v>682</v>
      </c>
      <c r="C326" t="s">
        <v>675</v>
      </c>
      <c r="D326" t="s">
        <v>669</v>
      </c>
    </row>
    <row r="327" spans="1:4">
      <c r="A327" t="s">
        <v>673</v>
      </c>
      <c r="B327" t="s">
        <v>680</v>
      </c>
      <c r="C327" t="s">
        <v>677</v>
      </c>
      <c r="D327" t="s">
        <v>672</v>
      </c>
    </row>
    <row r="328" spans="1:4">
      <c r="A328" t="s">
        <v>666</v>
      </c>
      <c r="B328" t="s">
        <v>682</v>
      </c>
      <c r="C328" t="s">
        <v>687</v>
      </c>
      <c r="D328" t="s">
        <v>669</v>
      </c>
    </row>
    <row r="329" spans="1:4">
      <c r="A329" t="s">
        <v>673</v>
      </c>
      <c r="B329" t="s">
        <v>682</v>
      </c>
      <c r="C329" t="s">
        <v>678</v>
      </c>
      <c r="D329" t="s">
        <v>669</v>
      </c>
    </row>
    <row r="330" spans="1:4">
      <c r="A330" t="s">
        <v>673</v>
      </c>
      <c r="B330" t="s">
        <v>682</v>
      </c>
      <c r="C330" t="s">
        <v>677</v>
      </c>
      <c r="D330" t="s">
        <v>669</v>
      </c>
    </row>
    <row r="331" spans="1:4">
      <c r="A331" t="s">
        <v>666</v>
      </c>
      <c r="B331" t="s">
        <v>676</v>
      </c>
      <c r="C331" t="s">
        <v>679</v>
      </c>
      <c r="D331" t="s">
        <v>672</v>
      </c>
    </row>
    <row r="332" spans="1:4">
      <c r="A332" t="s">
        <v>673</v>
      </c>
      <c r="B332" t="s">
        <v>674</v>
      </c>
      <c r="C332" t="s">
        <v>675</v>
      </c>
      <c r="D332" t="s">
        <v>669</v>
      </c>
    </row>
    <row r="333" spans="1:4">
      <c r="A333" t="s">
        <v>666</v>
      </c>
      <c r="B333" t="s">
        <v>682</v>
      </c>
      <c r="C333" t="s">
        <v>679</v>
      </c>
      <c r="D333" t="s">
        <v>669</v>
      </c>
    </row>
    <row r="334" spans="1:4">
      <c r="A334" t="s">
        <v>666</v>
      </c>
      <c r="B334" t="s">
        <v>682</v>
      </c>
      <c r="C334" t="s">
        <v>675</v>
      </c>
      <c r="D334" t="s">
        <v>669</v>
      </c>
    </row>
    <row r="335" spans="1:4">
      <c r="A335" t="s">
        <v>666</v>
      </c>
      <c r="B335" t="s">
        <v>667</v>
      </c>
      <c r="C335" t="s">
        <v>675</v>
      </c>
      <c r="D335" t="s">
        <v>672</v>
      </c>
    </row>
    <row r="336" spans="1:4">
      <c r="A336" t="s">
        <v>666</v>
      </c>
      <c r="B336" t="s">
        <v>676</v>
      </c>
      <c r="C336" t="s">
        <v>679</v>
      </c>
      <c r="D336" t="s">
        <v>672</v>
      </c>
    </row>
    <row r="337" spans="1:4">
      <c r="A337" t="s">
        <v>673</v>
      </c>
      <c r="B337" t="s">
        <v>667</v>
      </c>
      <c r="C337" t="s">
        <v>681</v>
      </c>
      <c r="D337" t="s">
        <v>669</v>
      </c>
    </row>
    <row r="338" spans="1:4">
      <c r="A338" t="s">
        <v>673</v>
      </c>
      <c r="B338" t="s">
        <v>667</v>
      </c>
      <c r="C338" t="s">
        <v>677</v>
      </c>
      <c r="D338" t="s">
        <v>672</v>
      </c>
    </row>
    <row r="339" spans="1:4">
      <c r="A339" t="s">
        <v>673</v>
      </c>
      <c r="B339" t="s">
        <v>674</v>
      </c>
      <c r="C339" t="s">
        <v>675</v>
      </c>
      <c r="D339" t="s">
        <v>669</v>
      </c>
    </row>
    <row r="340" spans="1:4">
      <c r="A340" t="s">
        <v>673</v>
      </c>
      <c r="B340" t="s">
        <v>680</v>
      </c>
      <c r="C340" t="s">
        <v>679</v>
      </c>
      <c r="D340" t="s">
        <v>669</v>
      </c>
    </row>
    <row r="341" spans="1:4">
      <c r="A341" t="s">
        <v>673</v>
      </c>
      <c r="B341" t="s">
        <v>670</v>
      </c>
      <c r="C341" t="s">
        <v>677</v>
      </c>
      <c r="D341" t="s">
        <v>669</v>
      </c>
    </row>
    <row r="342" spans="1:4">
      <c r="A342" t="s">
        <v>673</v>
      </c>
      <c r="B342" t="s">
        <v>682</v>
      </c>
      <c r="C342" t="s">
        <v>678</v>
      </c>
      <c r="D342" t="s">
        <v>669</v>
      </c>
    </row>
    <row r="343" spans="1:4">
      <c r="A343" t="s">
        <v>673</v>
      </c>
      <c r="B343" t="s">
        <v>667</v>
      </c>
      <c r="C343" t="s">
        <v>675</v>
      </c>
      <c r="D343" t="s">
        <v>683</v>
      </c>
    </row>
    <row r="344" spans="1:4">
      <c r="A344" t="s">
        <v>673</v>
      </c>
      <c r="B344" t="s">
        <v>667</v>
      </c>
      <c r="C344" t="s">
        <v>668</v>
      </c>
      <c r="D344" t="s">
        <v>669</v>
      </c>
    </row>
    <row r="345" spans="1:4">
      <c r="A345" t="s">
        <v>666</v>
      </c>
      <c r="B345" t="s">
        <v>682</v>
      </c>
      <c r="C345" t="s">
        <v>675</v>
      </c>
      <c r="D345" t="s">
        <v>669</v>
      </c>
    </row>
    <row r="346" spans="1:4">
      <c r="A346" t="s">
        <v>673</v>
      </c>
      <c r="B346" t="s">
        <v>682</v>
      </c>
      <c r="C346" t="s">
        <v>675</v>
      </c>
      <c r="D346" t="s">
        <v>669</v>
      </c>
    </row>
    <row r="347" spans="1:4">
      <c r="A347" t="s">
        <v>673</v>
      </c>
      <c r="B347" t="s">
        <v>680</v>
      </c>
      <c r="C347" t="s">
        <v>678</v>
      </c>
      <c r="D347" t="s">
        <v>669</v>
      </c>
    </row>
    <row r="348" spans="1:4">
      <c r="A348" t="s">
        <v>666</v>
      </c>
      <c r="B348" t="s">
        <v>676</v>
      </c>
      <c r="C348" t="s">
        <v>675</v>
      </c>
      <c r="D348" t="s">
        <v>669</v>
      </c>
    </row>
    <row r="349" spans="1:4">
      <c r="A349" t="s">
        <v>666</v>
      </c>
      <c r="B349" t="s">
        <v>667</v>
      </c>
      <c r="C349" t="s">
        <v>671</v>
      </c>
      <c r="D349" t="s">
        <v>672</v>
      </c>
    </row>
    <row r="350" spans="1:4">
      <c r="A350" t="s">
        <v>666</v>
      </c>
      <c r="B350" t="s">
        <v>667</v>
      </c>
      <c r="C350" t="s">
        <v>678</v>
      </c>
      <c r="D350" t="s">
        <v>672</v>
      </c>
    </row>
    <row r="351" spans="1:4">
      <c r="A351" t="s">
        <v>666</v>
      </c>
      <c r="B351" t="s">
        <v>682</v>
      </c>
      <c r="C351" t="s">
        <v>677</v>
      </c>
      <c r="D351" t="s">
        <v>669</v>
      </c>
    </row>
    <row r="352" spans="1:4">
      <c r="A352" t="s">
        <v>666</v>
      </c>
      <c r="B352" t="s">
        <v>680</v>
      </c>
      <c r="C352" t="s">
        <v>677</v>
      </c>
      <c r="D352" t="s">
        <v>669</v>
      </c>
    </row>
    <row r="353" spans="1:4">
      <c r="A353" t="s">
        <v>673</v>
      </c>
      <c r="B353" t="s">
        <v>667</v>
      </c>
      <c r="C353" t="s">
        <v>678</v>
      </c>
      <c r="D353" t="s">
        <v>669</v>
      </c>
    </row>
    <row r="354" spans="1:4">
      <c r="A354" t="s">
        <v>666</v>
      </c>
      <c r="B354" t="s">
        <v>680</v>
      </c>
      <c r="C354" t="s">
        <v>677</v>
      </c>
      <c r="D354" t="s">
        <v>669</v>
      </c>
    </row>
    <row r="355" spans="1:4">
      <c r="A355" t="s">
        <v>666</v>
      </c>
      <c r="B355" t="s">
        <v>680</v>
      </c>
      <c r="C355" t="s">
        <v>675</v>
      </c>
      <c r="D355" t="s">
        <v>669</v>
      </c>
    </row>
    <row r="356" spans="1:4">
      <c r="A356" t="s">
        <v>673</v>
      </c>
      <c r="B356" t="s">
        <v>680</v>
      </c>
      <c r="C356" t="s">
        <v>668</v>
      </c>
      <c r="D356" t="s">
        <v>669</v>
      </c>
    </row>
    <row r="357" spans="1:4">
      <c r="A357" t="s">
        <v>673</v>
      </c>
      <c r="B357" t="s">
        <v>667</v>
      </c>
      <c r="C357" t="s">
        <v>681</v>
      </c>
      <c r="D357" t="s">
        <v>669</v>
      </c>
    </row>
    <row r="358" spans="1:4">
      <c r="A358" t="s">
        <v>673</v>
      </c>
      <c r="B358" t="s">
        <v>682</v>
      </c>
      <c r="C358" t="s">
        <v>675</v>
      </c>
      <c r="D358" t="s">
        <v>669</v>
      </c>
    </row>
    <row r="359" spans="1:4">
      <c r="A359" t="s">
        <v>666</v>
      </c>
      <c r="B359" t="s">
        <v>680</v>
      </c>
      <c r="C359" t="s">
        <v>668</v>
      </c>
      <c r="D359" t="s">
        <v>686</v>
      </c>
    </row>
    <row r="360" spans="1:4">
      <c r="A360" t="s">
        <v>673</v>
      </c>
      <c r="B360" t="s">
        <v>667</v>
      </c>
      <c r="C360" t="s">
        <v>677</v>
      </c>
      <c r="D360" t="s">
        <v>672</v>
      </c>
    </row>
    <row r="361" spans="1:4">
      <c r="A361" t="s">
        <v>666</v>
      </c>
      <c r="B361" t="s">
        <v>667</v>
      </c>
      <c r="C361" t="s">
        <v>677</v>
      </c>
      <c r="D361" t="s">
        <v>672</v>
      </c>
    </row>
    <row r="362" spans="1:4">
      <c r="A362" t="s">
        <v>666</v>
      </c>
      <c r="B362" t="s">
        <v>682</v>
      </c>
      <c r="C362" t="s">
        <v>671</v>
      </c>
      <c r="D362" t="s">
        <v>669</v>
      </c>
    </row>
    <row r="363" spans="1:4">
      <c r="A363" t="s">
        <v>673</v>
      </c>
      <c r="B363" t="s">
        <v>667</v>
      </c>
      <c r="C363" t="s">
        <v>668</v>
      </c>
      <c r="D363" t="s">
        <v>669</v>
      </c>
    </row>
    <row r="364" spans="1:4">
      <c r="A364" t="s">
        <v>666</v>
      </c>
      <c r="B364" t="s">
        <v>667</v>
      </c>
      <c r="C364" t="s">
        <v>687</v>
      </c>
      <c r="D364" t="s">
        <v>672</v>
      </c>
    </row>
    <row r="365" spans="1:4">
      <c r="A365" t="s">
        <v>673</v>
      </c>
      <c r="B365" t="s">
        <v>682</v>
      </c>
      <c r="C365" t="s">
        <v>675</v>
      </c>
      <c r="D365" t="s">
        <v>669</v>
      </c>
    </row>
    <row r="366" spans="1:4">
      <c r="A366" t="s">
        <v>673</v>
      </c>
      <c r="B366" t="s">
        <v>676</v>
      </c>
      <c r="C366" t="s">
        <v>681</v>
      </c>
      <c r="D366" t="s">
        <v>669</v>
      </c>
    </row>
    <row r="367" spans="1:4">
      <c r="A367" t="s">
        <v>673</v>
      </c>
      <c r="B367" t="s">
        <v>667</v>
      </c>
      <c r="C367" t="s">
        <v>687</v>
      </c>
      <c r="D367" t="s">
        <v>669</v>
      </c>
    </row>
    <row r="368" spans="1:4">
      <c r="A368" t="s">
        <v>666</v>
      </c>
      <c r="B368" t="s">
        <v>682</v>
      </c>
      <c r="C368" t="s">
        <v>679</v>
      </c>
      <c r="D368" t="s">
        <v>669</v>
      </c>
    </row>
    <row r="369" spans="1:4">
      <c r="A369" t="s">
        <v>666</v>
      </c>
      <c r="B369" t="s">
        <v>680</v>
      </c>
      <c r="C369" t="s">
        <v>671</v>
      </c>
      <c r="D369" t="s">
        <v>683</v>
      </c>
    </row>
    <row r="370" spans="1:4">
      <c r="A370" t="s">
        <v>673</v>
      </c>
      <c r="B370" t="s">
        <v>684</v>
      </c>
      <c r="C370" t="s">
        <v>681</v>
      </c>
      <c r="D370" t="s">
        <v>672</v>
      </c>
    </row>
    <row r="371" spans="1:4">
      <c r="A371" t="s">
        <v>666</v>
      </c>
      <c r="B371" t="s">
        <v>670</v>
      </c>
      <c r="C371" t="s">
        <v>678</v>
      </c>
      <c r="D371" t="s">
        <v>686</v>
      </c>
    </row>
    <row r="372" spans="1:4">
      <c r="A372" t="s">
        <v>666</v>
      </c>
      <c r="B372" t="s">
        <v>674</v>
      </c>
      <c r="C372" t="s">
        <v>688</v>
      </c>
      <c r="D372" t="s">
        <v>686</v>
      </c>
    </row>
    <row r="373" spans="1:4">
      <c r="A373" t="s">
        <v>666</v>
      </c>
      <c r="B373" t="s">
        <v>667</v>
      </c>
      <c r="C373" t="s">
        <v>678</v>
      </c>
      <c r="D373" t="s">
        <v>669</v>
      </c>
    </row>
    <row r="374" spans="1:4">
      <c r="A374" t="s">
        <v>673</v>
      </c>
      <c r="B374" t="s">
        <v>667</v>
      </c>
      <c r="C374" t="s">
        <v>687</v>
      </c>
      <c r="D374" t="s">
        <v>669</v>
      </c>
    </row>
    <row r="375" spans="1:4">
      <c r="A375" t="s">
        <v>666</v>
      </c>
      <c r="B375" t="s">
        <v>667</v>
      </c>
      <c r="C375" t="s">
        <v>678</v>
      </c>
      <c r="D375" t="s">
        <v>672</v>
      </c>
    </row>
    <row r="376" spans="1:4">
      <c r="A376" t="s">
        <v>673</v>
      </c>
      <c r="B376" t="s">
        <v>680</v>
      </c>
      <c r="C376" t="s">
        <v>679</v>
      </c>
      <c r="D376" t="s">
        <v>672</v>
      </c>
    </row>
    <row r="377" spans="1:4">
      <c r="A377" t="s">
        <v>673</v>
      </c>
      <c r="B377" t="s">
        <v>680</v>
      </c>
      <c r="C377" t="s">
        <v>675</v>
      </c>
      <c r="D377" t="s">
        <v>669</v>
      </c>
    </row>
    <row r="378" spans="1:4">
      <c r="A378" t="s">
        <v>673</v>
      </c>
      <c r="B378" t="s">
        <v>682</v>
      </c>
      <c r="C378" t="s">
        <v>678</v>
      </c>
      <c r="D378" t="s">
        <v>669</v>
      </c>
    </row>
    <row r="379" spans="1:4">
      <c r="A379" t="s">
        <v>673</v>
      </c>
      <c r="B379" t="s">
        <v>684</v>
      </c>
      <c r="C379" t="s">
        <v>671</v>
      </c>
      <c r="D379" t="s">
        <v>669</v>
      </c>
    </row>
    <row r="380" spans="1:4">
      <c r="A380" t="s">
        <v>666</v>
      </c>
      <c r="B380" t="s">
        <v>682</v>
      </c>
      <c r="C380" t="s">
        <v>679</v>
      </c>
      <c r="D380" t="s">
        <v>683</v>
      </c>
    </row>
    <row r="381" spans="1:4">
      <c r="A381" t="s">
        <v>666</v>
      </c>
      <c r="B381" t="s">
        <v>684</v>
      </c>
      <c r="C381" t="s">
        <v>678</v>
      </c>
      <c r="D381" t="s">
        <v>669</v>
      </c>
    </row>
    <row r="382" spans="1:4">
      <c r="A382" t="s">
        <v>666</v>
      </c>
      <c r="B382" t="s">
        <v>684</v>
      </c>
      <c r="C382" t="s">
        <v>675</v>
      </c>
      <c r="D382" t="s">
        <v>669</v>
      </c>
    </row>
    <row r="383" spans="1:4">
      <c r="A383" t="s">
        <v>666</v>
      </c>
      <c r="B383" t="s">
        <v>674</v>
      </c>
      <c r="C383" t="s">
        <v>687</v>
      </c>
      <c r="D383" t="s">
        <v>669</v>
      </c>
    </row>
    <row r="384" spans="1:4">
      <c r="A384" t="s">
        <v>673</v>
      </c>
      <c r="B384" t="s">
        <v>676</v>
      </c>
      <c r="C384" t="s">
        <v>688</v>
      </c>
      <c r="D384" t="s">
        <v>669</v>
      </c>
    </row>
    <row r="385" spans="1:4">
      <c r="A385" t="s">
        <v>666</v>
      </c>
      <c r="B385" t="s">
        <v>667</v>
      </c>
      <c r="C385" t="s">
        <v>679</v>
      </c>
      <c r="D385" t="s">
        <v>672</v>
      </c>
    </row>
    <row r="386" spans="1:4">
      <c r="A386" t="s">
        <v>666</v>
      </c>
      <c r="B386" t="s">
        <v>676</v>
      </c>
      <c r="C386" t="s">
        <v>678</v>
      </c>
      <c r="D386" t="s">
        <v>669</v>
      </c>
    </row>
    <row r="387" spans="1:4">
      <c r="A387" t="s">
        <v>673</v>
      </c>
      <c r="B387" t="s">
        <v>667</v>
      </c>
      <c r="C387" t="s">
        <v>678</v>
      </c>
      <c r="D387" t="s">
        <v>669</v>
      </c>
    </row>
    <row r="388" spans="1:4">
      <c r="A388" t="s">
        <v>666</v>
      </c>
      <c r="B388" t="s">
        <v>680</v>
      </c>
      <c r="C388" t="s">
        <v>677</v>
      </c>
      <c r="D388" t="s">
        <v>686</v>
      </c>
    </row>
    <row r="389" spans="1:4">
      <c r="A389" t="s">
        <v>673</v>
      </c>
      <c r="B389" t="s">
        <v>682</v>
      </c>
      <c r="C389" t="s">
        <v>678</v>
      </c>
      <c r="D389" t="s">
        <v>669</v>
      </c>
    </row>
    <row r="390" spans="1:4">
      <c r="A390" t="s">
        <v>666</v>
      </c>
      <c r="B390" t="s">
        <v>680</v>
      </c>
      <c r="C390" t="s">
        <v>678</v>
      </c>
      <c r="D390" t="s">
        <v>669</v>
      </c>
    </row>
    <row r="391" spans="1:4">
      <c r="A391" t="s">
        <v>673</v>
      </c>
      <c r="B391" t="s">
        <v>682</v>
      </c>
      <c r="C391" t="s">
        <v>679</v>
      </c>
      <c r="D391" t="s">
        <v>683</v>
      </c>
    </row>
    <row r="392" spans="1:4">
      <c r="A392" t="s">
        <v>673</v>
      </c>
      <c r="B392" t="s">
        <v>667</v>
      </c>
      <c r="C392" t="s">
        <v>679</v>
      </c>
      <c r="D392" t="s">
        <v>672</v>
      </c>
    </row>
    <row r="393" spans="1:4">
      <c r="A393" t="s">
        <v>666</v>
      </c>
      <c r="B393" t="s">
        <v>682</v>
      </c>
      <c r="C393" t="s">
        <v>677</v>
      </c>
      <c r="D393" t="s">
        <v>669</v>
      </c>
    </row>
    <row r="394" spans="1:4">
      <c r="A394" t="s">
        <v>673</v>
      </c>
      <c r="B394" t="s">
        <v>667</v>
      </c>
      <c r="C394" t="s">
        <v>679</v>
      </c>
      <c r="D394" t="s">
        <v>669</v>
      </c>
    </row>
    <row r="395" spans="1:4">
      <c r="A395" t="s">
        <v>666</v>
      </c>
      <c r="B395" t="s">
        <v>682</v>
      </c>
      <c r="C395" t="s">
        <v>678</v>
      </c>
      <c r="D395" t="s">
        <v>672</v>
      </c>
    </row>
    <row r="396" spans="1:4">
      <c r="A396" t="s">
        <v>673</v>
      </c>
      <c r="B396" t="s">
        <v>667</v>
      </c>
      <c r="C396" t="s">
        <v>678</v>
      </c>
      <c r="D396" t="s">
        <v>669</v>
      </c>
    </row>
    <row r="397" spans="1:4">
      <c r="A397" t="s">
        <v>673</v>
      </c>
      <c r="B397" t="s">
        <v>682</v>
      </c>
      <c r="C397" t="s">
        <v>681</v>
      </c>
      <c r="D397" t="s">
        <v>672</v>
      </c>
    </row>
    <row r="398" spans="1:4">
      <c r="A398" t="s">
        <v>666</v>
      </c>
      <c r="B398" t="s">
        <v>676</v>
      </c>
      <c r="C398" t="s">
        <v>675</v>
      </c>
      <c r="D398" t="s">
        <v>669</v>
      </c>
    </row>
    <row r="399" spans="1:4">
      <c r="A399" t="s">
        <v>666</v>
      </c>
      <c r="B399" t="s">
        <v>674</v>
      </c>
      <c r="C399" t="s">
        <v>677</v>
      </c>
      <c r="D399" t="s">
        <v>669</v>
      </c>
    </row>
    <row r="400" spans="1:4">
      <c r="A400" t="s">
        <v>673</v>
      </c>
      <c r="B400" t="s">
        <v>682</v>
      </c>
      <c r="C400" t="s">
        <v>688</v>
      </c>
      <c r="D400" t="s">
        <v>669</v>
      </c>
    </row>
    <row r="401" spans="1:4">
      <c r="A401" t="s">
        <v>673</v>
      </c>
      <c r="B401" t="s">
        <v>670</v>
      </c>
      <c r="C401" t="s">
        <v>675</v>
      </c>
      <c r="D401" t="s">
        <v>672</v>
      </c>
    </row>
    <row r="402" spans="1:4">
      <c r="A402" t="s">
        <v>673</v>
      </c>
      <c r="B402" t="s">
        <v>682</v>
      </c>
      <c r="C402" t="s">
        <v>679</v>
      </c>
      <c r="D402" t="s">
        <v>669</v>
      </c>
    </row>
    <row r="403" spans="1:4">
      <c r="A403" t="s">
        <v>666</v>
      </c>
      <c r="B403" t="s">
        <v>680</v>
      </c>
      <c r="C403" t="s">
        <v>681</v>
      </c>
      <c r="D403" t="s">
        <v>669</v>
      </c>
    </row>
    <row r="404" spans="1:4">
      <c r="A404" t="s">
        <v>673</v>
      </c>
      <c r="B404" t="s">
        <v>680</v>
      </c>
      <c r="C404" t="s">
        <v>688</v>
      </c>
      <c r="D404" t="s">
        <v>669</v>
      </c>
    </row>
    <row r="405" spans="1:4">
      <c r="A405" t="s">
        <v>666</v>
      </c>
      <c r="B405" t="s">
        <v>667</v>
      </c>
      <c r="C405" t="s">
        <v>675</v>
      </c>
      <c r="D405" t="s">
        <v>672</v>
      </c>
    </row>
    <row r="406" spans="1:4">
      <c r="A406" t="s">
        <v>666</v>
      </c>
      <c r="B406" t="s">
        <v>667</v>
      </c>
      <c r="C406" t="s">
        <v>678</v>
      </c>
      <c r="D406" t="s">
        <v>672</v>
      </c>
    </row>
    <row r="407" spans="1:4">
      <c r="A407" t="s">
        <v>666</v>
      </c>
      <c r="B407" t="s">
        <v>682</v>
      </c>
      <c r="C407" t="s">
        <v>679</v>
      </c>
      <c r="D407" t="s">
        <v>669</v>
      </c>
    </row>
    <row r="408" spans="1:4">
      <c r="A408" t="s">
        <v>666</v>
      </c>
      <c r="B408" t="s">
        <v>682</v>
      </c>
      <c r="C408" t="s">
        <v>681</v>
      </c>
      <c r="D408" t="s">
        <v>669</v>
      </c>
    </row>
    <row r="409" spans="1:4">
      <c r="A409" t="s">
        <v>673</v>
      </c>
      <c r="B409" t="s">
        <v>674</v>
      </c>
      <c r="C409" t="s">
        <v>678</v>
      </c>
      <c r="D409" t="s">
        <v>669</v>
      </c>
    </row>
    <row r="410" spans="1:4">
      <c r="A410" t="s">
        <v>673</v>
      </c>
      <c r="B410" t="s">
        <v>682</v>
      </c>
      <c r="C410" t="s">
        <v>677</v>
      </c>
      <c r="D410" t="s">
        <v>672</v>
      </c>
    </row>
    <row r="411" spans="1:4">
      <c r="A411" t="s">
        <v>666</v>
      </c>
      <c r="B411" t="s">
        <v>676</v>
      </c>
      <c r="C411" t="s">
        <v>675</v>
      </c>
      <c r="D411" t="s">
        <v>669</v>
      </c>
    </row>
    <row r="412" spans="1:4">
      <c r="A412" t="s">
        <v>673</v>
      </c>
      <c r="B412" t="s">
        <v>682</v>
      </c>
      <c r="C412" t="s">
        <v>668</v>
      </c>
      <c r="D412" t="s">
        <v>669</v>
      </c>
    </row>
    <row r="413" spans="1:4">
      <c r="A413" t="s">
        <v>666</v>
      </c>
      <c r="B413" t="s">
        <v>682</v>
      </c>
      <c r="C413" t="s">
        <v>687</v>
      </c>
      <c r="D413" t="s">
        <v>672</v>
      </c>
    </row>
    <row r="414" spans="1:4">
      <c r="A414" t="s">
        <v>673</v>
      </c>
      <c r="B414" t="s">
        <v>680</v>
      </c>
      <c r="C414" t="s">
        <v>681</v>
      </c>
      <c r="D414" t="s">
        <v>672</v>
      </c>
    </row>
    <row r="415" spans="1:4">
      <c r="A415" t="s">
        <v>666</v>
      </c>
      <c r="B415" t="s">
        <v>680</v>
      </c>
      <c r="C415" t="s">
        <v>681</v>
      </c>
      <c r="D415" t="s">
        <v>669</v>
      </c>
    </row>
    <row r="416" spans="1:4">
      <c r="A416" t="s">
        <v>673</v>
      </c>
      <c r="B416" t="s">
        <v>682</v>
      </c>
      <c r="C416" t="s">
        <v>679</v>
      </c>
      <c r="D416" t="s">
        <v>686</v>
      </c>
    </row>
    <row r="417" spans="1:4">
      <c r="A417" t="s">
        <v>666</v>
      </c>
      <c r="B417" t="s">
        <v>682</v>
      </c>
      <c r="C417" t="s">
        <v>677</v>
      </c>
      <c r="D417" t="s">
        <v>669</v>
      </c>
    </row>
    <row r="418" spans="1:4">
      <c r="A418" t="s">
        <v>673</v>
      </c>
      <c r="B418" t="s">
        <v>682</v>
      </c>
      <c r="C418" t="s">
        <v>678</v>
      </c>
      <c r="D418" t="s">
        <v>669</v>
      </c>
    </row>
    <row r="419" spans="1:4">
      <c r="A419" t="s">
        <v>673</v>
      </c>
      <c r="B419" t="s">
        <v>682</v>
      </c>
      <c r="C419" t="s">
        <v>681</v>
      </c>
      <c r="D419" t="s">
        <v>669</v>
      </c>
    </row>
    <row r="420" spans="1:4">
      <c r="A420" t="s">
        <v>673</v>
      </c>
      <c r="B420" t="s">
        <v>667</v>
      </c>
      <c r="C420" t="s">
        <v>687</v>
      </c>
      <c r="D420" t="s">
        <v>669</v>
      </c>
    </row>
    <row r="421" spans="1:4">
      <c r="A421" t="s">
        <v>673</v>
      </c>
      <c r="B421" t="s">
        <v>682</v>
      </c>
      <c r="C421" t="s">
        <v>671</v>
      </c>
      <c r="D421" t="s">
        <v>669</v>
      </c>
    </row>
    <row r="422" spans="1:4">
      <c r="A422" t="s">
        <v>673</v>
      </c>
      <c r="B422" t="s">
        <v>684</v>
      </c>
      <c r="C422" t="s">
        <v>677</v>
      </c>
      <c r="D422" t="s">
        <v>669</v>
      </c>
    </row>
    <row r="423" spans="1:4">
      <c r="A423" t="s">
        <v>673</v>
      </c>
      <c r="B423" t="s">
        <v>682</v>
      </c>
      <c r="C423" t="s">
        <v>668</v>
      </c>
      <c r="D423" t="s">
        <v>669</v>
      </c>
    </row>
    <row r="424" spans="1:4">
      <c r="A424" t="s">
        <v>673</v>
      </c>
      <c r="B424" t="s">
        <v>684</v>
      </c>
      <c r="C424" t="s">
        <v>668</v>
      </c>
      <c r="D424" t="s">
        <v>669</v>
      </c>
    </row>
    <row r="425" spans="1:4">
      <c r="A425" t="s">
        <v>673</v>
      </c>
      <c r="B425" t="s">
        <v>674</v>
      </c>
      <c r="C425" t="s">
        <v>675</v>
      </c>
      <c r="D425" t="s">
        <v>669</v>
      </c>
    </row>
    <row r="426" spans="1:4">
      <c r="A426" t="s">
        <v>666</v>
      </c>
      <c r="B426" t="s">
        <v>667</v>
      </c>
      <c r="C426" t="s">
        <v>675</v>
      </c>
      <c r="D426" t="s">
        <v>669</v>
      </c>
    </row>
    <row r="427" spans="1:4">
      <c r="A427" t="s">
        <v>673</v>
      </c>
      <c r="B427" t="s">
        <v>667</v>
      </c>
      <c r="C427" t="s">
        <v>678</v>
      </c>
      <c r="D427" t="s">
        <v>669</v>
      </c>
    </row>
    <row r="428" spans="1:4">
      <c r="A428" t="s">
        <v>666</v>
      </c>
      <c r="B428" t="s">
        <v>682</v>
      </c>
      <c r="C428" t="s">
        <v>677</v>
      </c>
      <c r="D428" t="s">
        <v>669</v>
      </c>
    </row>
    <row r="429" spans="1:4">
      <c r="A429" t="s">
        <v>673</v>
      </c>
      <c r="B429" t="s">
        <v>667</v>
      </c>
      <c r="C429" t="s">
        <v>688</v>
      </c>
      <c r="D429" t="s">
        <v>669</v>
      </c>
    </row>
    <row r="430" spans="1:4">
      <c r="A430" t="s">
        <v>666</v>
      </c>
      <c r="B430" t="s">
        <v>667</v>
      </c>
      <c r="C430" t="s">
        <v>671</v>
      </c>
      <c r="D430" t="s">
        <v>686</v>
      </c>
    </row>
    <row r="431" spans="1:4">
      <c r="A431" t="s">
        <v>666</v>
      </c>
      <c r="B431" t="s">
        <v>682</v>
      </c>
      <c r="C431" t="s">
        <v>675</v>
      </c>
      <c r="D431" t="s">
        <v>686</v>
      </c>
    </row>
    <row r="432" spans="1:4">
      <c r="A432" t="s">
        <v>673</v>
      </c>
      <c r="B432" t="s">
        <v>676</v>
      </c>
      <c r="C432" t="s">
        <v>688</v>
      </c>
      <c r="D432" t="s">
        <v>672</v>
      </c>
    </row>
    <row r="433" spans="1:4">
      <c r="A433" t="s">
        <v>666</v>
      </c>
      <c r="B433" t="s">
        <v>682</v>
      </c>
      <c r="C433" t="s">
        <v>688</v>
      </c>
      <c r="D433" t="s">
        <v>686</v>
      </c>
    </row>
    <row r="434" spans="1:4">
      <c r="A434" t="s">
        <v>673</v>
      </c>
      <c r="B434" t="s">
        <v>682</v>
      </c>
      <c r="C434" t="s">
        <v>677</v>
      </c>
      <c r="D434" t="s">
        <v>669</v>
      </c>
    </row>
    <row r="435" spans="1:4">
      <c r="A435" t="s">
        <v>673</v>
      </c>
      <c r="B435" t="s">
        <v>680</v>
      </c>
      <c r="C435" t="s">
        <v>688</v>
      </c>
      <c r="D435" t="s">
        <v>669</v>
      </c>
    </row>
    <row r="436" spans="1:4">
      <c r="A436" t="s">
        <v>666</v>
      </c>
      <c r="B436" t="s">
        <v>674</v>
      </c>
      <c r="C436" t="s">
        <v>681</v>
      </c>
      <c r="D436" t="s">
        <v>669</v>
      </c>
    </row>
    <row r="437" spans="1:4">
      <c r="A437" t="s">
        <v>666</v>
      </c>
      <c r="B437" t="s">
        <v>667</v>
      </c>
      <c r="C437" t="s">
        <v>675</v>
      </c>
      <c r="D437" t="s">
        <v>669</v>
      </c>
    </row>
    <row r="438" spans="1:4">
      <c r="A438" t="s">
        <v>673</v>
      </c>
      <c r="B438" t="s">
        <v>682</v>
      </c>
      <c r="C438" t="s">
        <v>677</v>
      </c>
      <c r="D438" t="s">
        <v>672</v>
      </c>
    </row>
    <row r="439" spans="1:4">
      <c r="A439" t="s">
        <v>673</v>
      </c>
      <c r="B439" t="s">
        <v>684</v>
      </c>
      <c r="C439" t="s">
        <v>675</v>
      </c>
      <c r="D439" t="s">
        <v>669</v>
      </c>
    </row>
    <row r="440" spans="1:4">
      <c r="A440" t="s">
        <v>673</v>
      </c>
      <c r="B440" t="s">
        <v>667</v>
      </c>
      <c r="C440" t="s">
        <v>677</v>
      </c>
      <c r="D440" t="s">
        <v>686</v>
      </c>
    </row>
    <row r="441" spans="1:4">
      <c r="A441" t="s">
        <v>666</v>
      </c>
      <c r="B441" t="s">
        <v>680</v>
      </c>
      <c r="C441" t="s">
        <v>678</v>
      </c>
      <c r="D441" t="s">
        <v>669</v>
      </c>
    </row>
    <row r="442" spans="1:4">
      <c r="A442" t="s">
        <v>673</v>
      </c>
      <c r="B442" t="s">
        <v>676</v>
      </c>
      <c r="C442" t="s">
        <v>678</v>
      </c>
      <c r="D442" t="s">
        <v>669</v>
      </c>
    </row>
    <row r="443" spans="1:4">
      <c r="A443" t="s">
        <v>666</v>
      </c>
      <c r="B443" t="s">
        <v>676</v>
      </c>
      <c r="C443" t="s">
        <v>675</v>
      </c>
      <c r="D443" t="s">
        <v>686</v>
      </c>
    </row>
    <row r="444" spans="1:4">
      <c r="A444" t="s">
        <v>673</v>
      </c>
      <c r="B444" t="s">
        <v>682</v>
      </c>
      <c r="C444" t="s">
        <v>668</v>
      </c>
      <c r="D444" t="s">
        <v>672</v>
      </c>
    </row>
    <row r="445" spans="1:4">
      <c r="A445" t="s">
        <v>673</v>
      </c>
      <c r="B445" t="s">
        <v>670</v>
      </c>
      <c r="C445" t="s">
        <v>678</v>
      </c>
      <c r="D445" t="s">
        <v>669</v>
      </c>
    </row>
    <row r="446" spans="1:4">
      <c r="A446" t="s">
        <v>666</v>
      </c>
      <c r="B446" t="s">
        <v>682</v>
      </c>
      <c r="C446" t="s">
        <v>688</v>
      </c>
      <c r="D446" t="s">
        <v>672</v>
      </c>
    </row>
    <row r="447" spans="1:4">
      <c r="A447" t="s">
        <v>673</v>
      </c>
      <c r="B447" t="s">
        <v>680</v>
      </c>
      <c r="C447" t="s">
        <v>677</v>
      </c>
      <c r="D447" t="s">
        <v>669</v>
      </c>
    </row>
    <row r="448" spans="1:4">
      <c r="A448" t="s">
        <v>673</v>
      </c>
      <c r="B448" t="s">
        <v>674</v>
      </c>
      <c r="C448" t="s">
        <v>677</v>
      </c>
      <c r="D448" t="s">
        <v>683</v>
      </c>
    </row>
    <row r="449" spans="1:4">
      <c r="A449" t="s">
        <v>673</v>
      </c>
      <c r="B449" t="s">
        <v>667</v>
      </c>
      <c r="C449" t="s">
        <v>675</v>
      </c>
      <c r="D449" t="s">
        <v>669</v>
      </c>
    </row>
    <row r="450" spans="1:4">
      <c r="A450" t="s">
        <v>666</v>
      </c>
      <c r="B450" t="s">
        <v>667</v>
      </c>
      <c r="C450" t="s">
        <v>688</v>
      </c>
      <c r="D450" t="s">
        <v>672</v>
      </c>
    </row>
    <row r="451" spans="1:4">
      <c r="A451" t="s">
        <v>673</v>
      </c>
      <c r="B451" t="s">
        <v>682</v>
      </c>
      <c r="C451" t="s">
        <v>675</v>
      </c>
      <c r="D451" t="s">
        <v>669</v>
      </c>
    </row>
    <row r="452" spans="1:4">
      <c r="A452" t="s">
        <v>673</v>
      </c>
      <c r="B452" t="s">
        <v>676</v>
      </c>
      <c r="C452" t="s">
        <v>678</v>
      </c>
      <c r="D452" t="s">
        <v>672</v>
      </c>
    </row>
    <row r="453" spans="1:4">
      <c r="A453" t="s">
        <v>673</v>
      </c>
      <c r="B453" t="s">
        <v>674</v>
      </c>
      <c r="C453" t="s">
        <v>677</v>
      </c>
      <c r="D453" t="s">
        <v>669</v>
      </c>
    </row>
    <row r="454" spans="1:4">
      <c r="A454" t="s">
        <v>666</v>
      </c>
      <c r="B454" t="s">
        <v>667</v>
      </c>
      <c r="C454" t="s">
        <v>677</v>
      </c>
      <c r="D454" t="s">
        <v>672</v>
      </c>
    </row>
    <row r="455" spans="1:4">
      <c r="A455" t="s">
        <v>666</v>
      </c>
      <c r="B455" t="s">
        <v>674</v>
      </c>
      <c r="C455" t="s">
        <v>679</v>
      </c>
      <c r="D455" t="s">
        <v>669</v>
      </c>
    </row>
    <row r="456" spans="1:4">
      <c r="A456" t="s">
        <v>673</v>
      </c>
      <c r="B456" t="s">
        <v>682</v>
      </c>
      <c r="C456" t="s">
        <v>678</v>
      </c>
      <c r="D456" t="s">
        <v>672</v>
      </c>
    </row>
    <row r="457" spans="1:4">
      <c r="A457" t="s">
        <v>673</v>
      </c>
      <c r="B457" t="s">
        <v>674</v>
      </c>
      <c r="C457" t="s">
        <v>681</v>
      </c>
      <c r="D457" t="s">
        <v>669</v>
      </c>
    </row>
    <row r="458" spans="1:4">
      <c r="A458" t="s">
        <v>673</v>
      </c>
      <c r="B458" t="s">
        <v>682</v>
      </c>
      <c r="C458" t="s">
        <v>677</v>
      </c>
      <c r="D458" t="s">
        <v>669</v>
      </c>
    </row>
    <row r="459" spans="1:4">
      <c r="A459" t="s">
        <v>666</v>
      </c>
      <c r="B459" t="s">
        <v>680</v>
      </c>
      <c r="C459" t="s">
        <v>678</v>
      </c>
      <c r="D459" t="s">
        <v>672</v>
      </c>
    </row>
    <row r="460" spans="1:4">
      <c r="A460" t="s">
        <v>673</v>
      </c>
      <c r="B460" t="s">
        <v>674</v>
      </c>
      <c r="C460" t="s">
        <v>675</v>
      </c>
      <c r="D460" t="s">
        <v>686</v>
      </c>
    </row>
    <row r="461" spans="1:4">
      <c r="A461" t="s">
        <v>666</v>
      </c>
      <c r="B461" t="s">
        <v>684</v>
      </c>
      <c r="C461" t="s">
        <v>679</v>
      </c>
      <c r="D461" t="s">
        <v>669</v>
      </c>
    </row>
    <row r="462" spans="1:4">
      <c r="A462" t="s">
        <v>666</v>
      </c>
      <c r="B462" t="s">
        <v>680</v>
      </c>
      <c r="C462" t="s">
        <v>675</v>
      </c>
      <c r="D462" t="s">
        <v>669</v>
      </c>
    </row>
    <row r="463" spans="1:4">
      <c r="A463" t="s">
        <v>673</v>
      </c>
      <c r="B463" t="s">
        <v>667</v>
      </c>
      <c r="C463" t="s">
        <v>677</v>
      </c>
      <c r="D463" t="s">
        <v>669</v>
      </c>
    </row>
    <row r="464" spans="1:4">
      <c r="A464" t="s">
        <v>673</v>
      </c>
      <c r="B464" t="s">
        <v>680</v>
      </c>
      <c r="C464" t="s">
        <v>675</v>
      </c>
      <c r="D464" t="s">
        <v>669</v>
      </c>
    </row>
    <row r="465" spans="1:4">
      <c r="A465" t="s">
        <v>673</v>
      </c>
      <c r="B465" t="s">
        <v>680</v>
      </c>
      <c r="C465" t="s">
        <v>679</v>
      </c>
      <c r="D465" t="s">
        <v>669</v>
      </c>
    </row>
    <row r="466" spans="1:4">
      <c r="A466" t="s">
        <v>673</v>
      </c>
      <c r="B466" t="s">
        <v>682</v>
      </c>
      <c r="C466" t="s">
        <v>679</v>
      </c>
      <c r="D466" t="s">
        <v>669</v>
      </c>
    </row>
    <row r="467" spans="1:4">
      <c r="A467" t="s">
        <v>673</v>
      </c>
      <c r="B467" t="s">
        <v>682</v>
      </c>
      <c r="C467" t="s">
        <v>677</v>
      </c>
      <c r="D467" t="s">
        <v>669</v>
      </c>
    </row>
    <row r="468" spans="1:4">
      <c r="A468" t="s">
        <v>673</v>
      </c>
      <c r="B468" t="s">
        <v>684</v>
      </c>
      <c r="C468" t="s">
        <v>677</v>
      </c>
      <c r="D468" t="s">
        <v>669</v>
      </c>
    </row>
    <row r="469" spans="1:4">
      <c r="A469" t="s">
        <v>666</v>
      </c>
      <c r="B469" t="s">
        <v>674</v>
      </c>
      <c r="C469" t="s">
        <v>678</v>
      </c>
      <c r="D469" t="s">
        <v>669</v>
      </c>
    </row>
    <row r="470" spans="1:4">
      <c r="A470" t="s">
        <v>666</v>
      </c>
      <c r="B470" t="s">
        <v>667</v>
      </c>
      <c r="C470" t="s">
        <v>675</v>
      </c>
      <c r="D470" t="s">
        <v>669</v>
      </c>
    </row>
    <row r="471" spans="1:4">
      <c r="A471" t="s">
        <v>673</v>
      </c>
      <c r="B471" t="s">
        <v>667</v>
      </c>
      <c r="C471" t="s">
        <v>688</v>
      </c>
      <c r="D471" t="s">
        <v>672</v>
      </c>
    </row>
    <row r="472" spans="1:4">
      <c r="A472" t="s">
        <v>673</v>
      </c>
      <c r="B472" t="s">
        <v>667</v>
      </c>
      <c r="C472" t="s">
        <v>678</v>
      </c>
      <c r="D472" t="s">
        <v>672</v>
      </c>
    </row>
    <row r="473" spans="1:4">
      <c r="A473" t="s">
        <v>666</v>
      </c>
      <c r="B473" t="s">
        <v>674</v>
      </c>
      <c r="C473" t="s">
        <v>675</v>
      </c>
      <c r="D473" t="s">
        <v>669</v>
      </c>
    </row>
    <row r="474" spans="1:4">
      <c r="A474" t="s">
        <v>673</v>
      </c>
      <c r="B474" t="s">
        <v>680</v>
      </c>
      <c r="C474" t="s">
        <v>679</v>
      </c>
      <c r="D474" t="s">
        <v>669</v>
      </c>
    </row>
    <row r="475" spans="1:4">
      <c r="A475" t="s">
        <v>666</v>
      </c>
      <c r="B475" t="s">
        <v>667</v>
      </c>
      <c r="C475" t="s">
        <v>677</v>
      </c>
      <c r="D475" t="s">
        <v>669</v>
      </c>
    </row>
    <row r="476" spans="1:4">
      <c r="A476" t="s">
        <v>666</v>
      </c>
      <c r="B476" t="s">
        <v>682</v>
      </c>
      <c r="C476" t="s">
        <v>677</v>
      </c>
      <c r="D476" t="s">
        <v>669</v>
      </c>
    </row>
    <row r="477" spans="1:4">
      <c r="A477" t="s">
        <v>666</v>
      </c>
      <c r="B477" t="s">
        <v>667</v>
      </c>
      <c r="C477" t="s">
        <v>679</v>
      </c>
      <c r="D477" t="s">
        <v>672</v>
      </c>
    </row>
    <row r="478" spans="1:4">
      <c r="A478" t="s">
        <v>666</v>
      </c>
      <c r="B478" t="s">
        <v>667</v>
      </c>
      <c r="C478" t="s">
        <v>678</v>
      </c>
      <c r="D478" t="s">
        <v>669</v>
      </c>
    </row>
    <row r="479" spans="1:4">
      <c r="A479" t="s">
        <v>666</v>
      </c>
      <c r="B479" t="s">
        <v>674</v>
      </c>
      <c r="C479" t="s">
        <v>688</v>
      </c>
      <c r="D479" t="s">
        <v>669</v>
      </c>
    </row>
    <row r="480" spans="1:4">
      <c r="A480" t="s">
        <v>673</v>
      </c>
      <c r="B480" t="s">
        <v>684</v>
      </c>
      <c r="C480" t="s">
        <v>675</v>
      </c>
      <c r="D480" t="s">
        <v>669</v>
      </c>
    </row>
    <row r="481" spans="1:4">
      <c r="A481" t="s">
        <v>666</v>
      </c>
      <c r="B481" t="s">
        <v>682</v>
      </c>
      <c r="C481" t="s">
        <v>688</v>
      </c>
      <c r="D481" t="s">
        <v>669</v>
      </c>
    </row>
    <row r="482" spans="1:4">
      <c r="A482" t="s">
        <v>666</v>
      </c>
      <c r="B482" t="s">
        <v>667</v>
      </c>
      <c r="C482" t="s">
        <v>677</v>
      </c>
      <c r="D482" t="s">
        <v>669</v>
      </c>
    </row>
    <row r="483" spans="1:4">
      <c r="A483" t="s">
        <v>673</v>
      </c>
      <c r="B483" t="s">
        <v>680</v>
      </c>
      <c r="C483" t="s">
        <v>675</v>
      </c>
      <c r="D483" t="s">
        <v>686</v>
      </c>
    </row>
    <row r="484" spans="1:4">
      <c r="A484" t="s">
        <v>666</v>
      </c>
      <c r="B484" t="s">
        <v>680</v>
      </c>
      <c r="C484" t="s">
        <v>678</v>
      </c>
      <c r="D484" t="s">
        <v>669</v>
      </c>
    </row>
    <row r="485" spans="1:4">
      <c r="A485" t="s">
        <v>666</v>
      </c>
      <c r="B485" t="s">
        <v>676</v>
      </c>
      <c r="C485" t="s">
        <v>679</v>
      </c>
      <c r="D485" t="s">
        <v>669</v>
      </c>
    </row>
    <row r="486" spans="1:4">
      <c r="A486" t="s">
        <v>673</v>
      </c>
      <c r="B486" t="s">
        <v>667</v>
      </c>
      <c r="C486" t="s">
        <v>677</v>
      </c>
      <c r="D486" t="s">
        <v>669</v>
      </c>
    </row>
    <row r="487" spans="1:4">
      <c r="A487" t="s">
        <v>673</v>
      </c>
      <c r="B487" t="s">
        <v>680</v>
      </c>
      <c r="C487" t="s">
        <v>678</v>
      </c>
      <c r="D487" t="s">
        <v>672</v>
      </c>
    </row>
    <row r="488" spans="1:4">
      <c r="A488" t="s">
        <v>673</v>
      </c>
      <c r="B488" t="s">
        <v>682</v>
      </c>
      <c r="C488" t="s">
        <v>675</v>
      </c>
      <c r="D488" t="s">
        <v>683</v>
      </c>
    </row>
    <row r="489" spans="1:4">
      <c r="A489" t="s">
        <v>666</v>
      </c>
      <c r="B489" t="s">
        <v>680</v>
      </c>
      <c r="C489" t="s">
        <v>668</v>
      </c>
      <c r="D489" t="s">
        <v>672</v>
      </c>
    </row>
    <row r="490" spans="1:4">
      <c r="A490" t="s">
        <v>673</v>
      </c>
      <c r="B490" t="s">
        <v>680</v>
      </c>
      <c r="C490" t="s">
        <v>681</v>
      </c>
      <c r="D490" t="s">
        <v>669</v>
      </c>
    </row>
    <row r="491" spans="1:4">
      <c r="A491" t="s">
        <v>673</v>
      </c>
      <c r="B491" t="s">
        <v>667</v>
      </c>
      <c r="C491" t="s">
        <v>675</v>
      </c>
      <c r="D491" t="s">
        <v>669</v>
      </c>
    </row>
    <row r="492" spans="1:4">
      <c r="A492" t="s">
        <v>673</v>
      </c>
      <c r="B492" t="s">
        <v>684</v>
      </c>
      <c r="C492" t="s">
        <v>678</v>
      </c>
      <c r="D492" t="s">
        <v>669</v>
      </c>
    </row>
    <row r="493" spans="1:4">
      <c r="A493" t="s">
        <v>673</v>
      </c>
      <c r="B493" t="s">
        <v>682</v>
      </c>
      <c r="C493" t="s">
        <v>688</v>
      </c>
      <c r="D493" t="s">
        <v>669</v>
      </c>
    </row>
    <row r="494" spans="1:4">
      <c r="A494" t="s">
        <v>666</v>
      </c>
      <c r="B494" t="s">
        <v>682</v>
      </c>
      <c r="C494" t="s">
        <v>678</v>
      </c>
      <c r="D494" t="s">
        <v>669</v>
      </c>
    </row>
    <row r="495" spans="1:4">
      <c r="A495" t="s">
        <v>673</v>
      </c>
      <c r="B495" t="s">
        <v>682</v>
      </c>
      <c r="C495" t="s">
        <v>668</v>
      </c>
      <c r="D495" t="s">
        <v>672</v>
      </c>
    </row>
    <row r="496" spans="1:4">
      <c r="A496" t="s">
        <v>673</v>
      </c>
      <c r="B496" t="s">
        <v>680</v>
      </c>
      <c r="C496" t="s">
        <v>679</v>
      </c>
      <c r="D496" t="s">
        <v>669</v>
      </c>
    </row>
    <row r="497" spans="1:4">
      <c r="A497" t="s">
        <v>666</v>
      </c>
      <c r="B497" t="s">
        <v>680</v>
      </c>
      <c r="C497" t="s">
        <v>679</v>
      </c>
      <c r="D497" t="s">
        <v>669</v>
      </c>
    </row>
    <row r="498" spans="1:4">
      <c r="A498" t="s">
        <v>673</v>
      </c>
      <c r="B498" t="s">
        <v>667</v>
      </c>
      <c r="C498" t="s">
        <v>668</v>
      </c>
      <c r="D498" t="s">
        <v>669</v>
      </c>
    </row>
    <row r="499" spans="1:4">
      <c r="A499" t="s">
        <v>673</v>
      </c>
      <c r="B499" t="s">
        <v>682</v>
      </c>
      <c r="C499" t="s">
        <v>685</v>
      </c>
      <c r="D499" t="s">
        <v>669</v>
      </c>
    </row>
    <row r="500" spans="1:4">
      <c r="A500" t="s">
        <v>666</v>
      </c>
      <c r="B500" t="s">
        <v>667</v>
      </c>
      <c r="C500" t="s">
        <v>678</v>
      </c>
      <c r="D500" t="s">
        <v>669</v>
      </c>
    </row>
    <row r="501" spans="1:4">
      <c r="A501" t="s">
        <v>666</v>
      </c>
      <c r="B501" t="s">
        <v>682</v>
      </c>
      <c r="C501" t="s">
        <v>677</v>
      </c>
      <c r="D501" t="s">
        <v>669</v>
      </c>
    </row>
    <row r="502" spans="1:4">
      <c r="A502" t="s">
        <v>673</v>
      </c>
      <c r="B502" t="s">
        <v>667</v>
      </c>
      <c r="C502" t="s">
        <v>688</v>
      </c>
      <c r="D502" t="s">
        <v>669</v>
      </c>
    </row>
    <row r="503" spans="1:4">
      <c r="A503" t="s">
        <v>673</v>
      </c>
      <c r="B503" t="s">
        <v>680</v>
      </c>
      <c r="C503" t="s">
        <v>675</v>
      </c>
      <c r="D503" t="s">
        <v>672</v>
      </c>
    </row>
    <row r="504" spans="1:4">
      <c r="A504" t="s">
        <v>673</v>
      </c>
      <c r="B504" t="s">
        <v>682</v>
      </c>
      <c r="C504" t="s">
        <v>675</v>
      </c>
      <c r="D504" t="s">
        <v>683</v>
      </c>
    </row>
    <row r="505" spans="1:4">
      <c r="A505" t="s">
        <v>666</v>
      </c>
      <c r="B505" t="s">
        <v>674</v>
      </c>
      <c r="C505" t="s">
        <v>678</v>
      </c>
      <c r="D505" t="s">
        <v>672</v>
      </c>
    </row>
    <row r="506" spans="1:4">
      <c r="A506" t="s">
        <v>666</v>
      </c>
      <c r="B506" t="s">
        <v>676</v>
      </c>
      <c r="C506" t="s">
        <v>678</v>
      </c>
      <c r="D506" t="s">
        <v>672</v>
      </c>
    </row>
    <row r="507" spans="1:4">
      <c r="A507" t="s">
        <v>666</v>
      </c>
      <c r="B507" t="s">
        <v>680</v>
      </c>
      <c r="C507" t="s">
        <v>677</v>
      </c>
      <c r="D507" t="s">
        <v>669</v>
      </c>
    </row>
    <row r="508" spans="1:4">
      <c r="A508" t="s">
        <v>666</v>
      </c>
      <c r="B508" t="s">
        <v>674</v>
      </c>
      <c r="C508" t="s">
        <v>688</v>
      </c>
      <c r="D508" t="s">
        <v>669</v>
      </c>
    </row>
    <row r="509" spans="1:4">
      <c r="A509" t="s">
        <v>673</v>
      </c>
      <c r="B509" t="s">
        <v>667</v>
      </c>
      <c r="C509" t="s">
        <v>678</v>
      </c>
      <c r="D509" t="s">
        <v>669</v>
      </c>
    </row>
    <row r="510" spans="1:4">
      <c r="A510" t="s">
        <v>673</v>
      </c>
      <c r="B510" t="s">
        <v>682</v>
      </c>
      <c r="C510" t="s">
        <v>668</v>
      </c>
      <c r="D510" t="s">
        <v>669</v>
      </c>
    </row>
    <row r="511" spans="1:4">
      <c r="A511" t="s">
        <v>673</v>
      </c>
      <c r="B511" t="s">
        <v>674</v>
      </c>
      <c r="C511" t="s">
        <v>675</v>
      </c>
      <c r="D511" t="s">
        <v>669</v>
      </c>
    </row>
    <row r="512" spans="1:4">
      <c r="A512" t="s">
        <v>666</v>
      </c>
      <c r="B512" t="s">
        <v>667</v>
      </c>
      <c r="C512" t="s">
        <v>685</v>
      </c>
      <c r="D512" t="s">
        <v>672</v>
      </c>
    </row>
    <row r="513" spans="1:4">
      <c r="A513" t="s">
        <v>673</v>
      </c>
      <c r="B513" t="s">
        <v>680</v>
      </c>
      <c r="C513" t="s">
        <v>681</v>
      </c>
      <c r="D513" t="s">
        <v>669</v>
      </c>
    </row>
    <row r="514" spans="1:4">
      <c r="A514" t="s">
        <v>666</v>
      </c>
      <c r="B514" t="s">
        <v>674</v>
      </c>
      <c r="C514" t="s">
        <v>679</v>
      </c>
      <c r="D514" t="s">
        <v>669</v>
      </c>
    </row>
    <row r="515" spans="1:4">
      <c r="A515" t="s">
        <v>666</v>
      </c>
      <c r="B515" t="s">
        <v>676</v>
      </c>
      <c r="C515" t="s">
        <v>687</v>
      </c>
      <c r="D515" t="s">
        <v>669</v>
      </c>
    </row>
    <row r="516" spans="1:4">
      <c r="A516" t="s">
        <v>666</v>
      </c>
      <c r="B516" t="s">
        <v>680</v>
      </c>
      <c r="C516" t="s">
        <v>678</v>
      </c>
      <c r="D516" t="s">
        <v>683</v>
      </c>
    </row>
    <row r="517" spans="1:4">
      <c r="A517" t="s">
        <v>673</v>
      </c>
      <c r="B517" t="s">
        <v>684</v>
      </c>
      <c r="C517" t="s">
        <v>678</v>
      </c>
      <c r="D517" t="s">
        <v>672</v>
      </c>
    </row>
    <row r="518" spans="1:4">
      <c r="A518" t="s">
        <v>673</v>
      </c>
      <c r="B518" t="s">
        <v>674</v>
      </c>
      <c r="C518" t="s">
        <v>678</v>
      </c>
      <c r="D518" t="s">
        <v>669</v>
      </c>
    </row>
    <row r="519" spans="1:4">
      <c r="A519" t="s">
        <v>666</v>
      </c>
      <c r="B519" t="s">
        <v>684</v>
      </c>
      <c r="C519" t="s">
        <v>678</v>
      </c>
      <c r="D519" t="s">
        <v>672</v>
      </c>
    </row>
    <row r="520" spans="1:4">
      <c r="A520" t="s">
        <v>673</v>
      </c>
      <c r="B520" t="s">
        <v>676</v>
      </c>
      <c r="C520" t="s">
        <v>681</v>
      </c>
      <c r="D520" t="s">
        <v>669</v>
      </c>
    </row>
    <row r="521" spans="1:4">
      <c r="A521" t="s">
        <v>673</v>
      </c>
      <c r="B521" t="s">
        <v>682</v>
      </c>
      <c r="C521" t="s">
        <v>678</v>
      </c>
      <c r="D521" t="s">
        <v>672</v>
      </c>
    </row>
    <row r="522" spans="1:4">
      <c r="A522" t="s">
        <v>666</v>
      </c>
      <c r="B522" t="s">
        <v>667</v>
      </c>
      <c r="C522" t="s">
        <v>678</v>
      </c>
      <c r="D522" t="s">
        <v>669</v>
      </c>
    </row>
    <row r="523" spans="1:4">
      <c r="A523" t="s">
        <v>673</v>
      </c>
      <c r="B523" t="s">
        <v>674</v>
      </c>
      <c r="C523" t="s">
        <v>681</v>
      </c>
      <c r="D523" t="s">
        <v>669</v>
      </c>
    </row>
    <row r="524" spans="1:4">
      <c r="A524" t="s">
        <v>666</v>
      </c>
      <c r="B524" t="s">
        <v>682</v>
      </c>
      <c r="C524" t="s">
        <v>675</v>
      </c>
      <c r="D524" t="s">
        <v>669</v>
      </c>
    </row>
    <row r="525" spans="1:4">
      <c r="A525" t="s">
        <v>666</v>
      </c>
      <c r="B525" t="s">
        <v>674</v>
      </c>
      <c r="C525" t="s">
        <v>675</v>
      </c>
      <c r="D525" t="s">
        <v>669</v>
      </c>
    </row>
    <row r="526" spans="1:4">
      <c r="A526" t="s">
        <v>673</v>
      </c>
      <c r="B526" t="s">
        <v>684</v>
      </c>
      <c r="C526" t="s">
        <v>679</v>
      </c>
      <c r="D526" t="s">
        <v>672</v>
      </c>
    </row>
    <row r="527" spans="1:4">
      <c r="A527" t="s">
        <v>666</v>
      </c>
      <c r="B527" t="s">
        <v>680</v>
      </c>
      <c r="C527" t="s">
        <v>675</v>
      </c>
      <c r="D527" t="s">
        <v>672</v>
      </c>
    </row>
    <row r="528" spans="1:4">
      <c r="A528" t="s">
        <v>666</v>
      </c>
      <c r="B528" t="s">
        <v>674</v>
      </c>
      <c r="C528" t="s">
        <v>681</v>
      </c>
      <c r="D528" t="s">
        <v>669</v>
      </c>
    </row>
    <row r="529" spans="1:4">
      <c r="A529" t="s">
        <v>673</v>
      </c>
      <c r="B529" t="s">
        <v>667</v>
      </c>
      <c r="C529" t="s">
        <v>678</v>
      </c>
      <c r="D529" t="s">
        <v>669</v>
      </c>
    </row>
    <row r="530" spans="1:4">
      <c r="A530" t="s">
        <v>666</v>
      </c>
      <c r="B530" t="s">
        <v>667</v>
      </c>
      <c r="C530" t="s">
        <v>668</v>
      </c>
      <c r="D530" t="s">
        <v>669</v>
      </c>
    </row>
    <row r="531" spans="1:4">
      <c r="A531" t="s">
        <v>673</v>
      </c>
      <c r="B531" t="s">
        <v>667</v>
      </c>
      <c r="C531" t="s">
        <v>675</v>
      </c>
      <c r="D531" t="s">
        <v>672</v>
      </c>
    </row>
    <row r="532" spans="1:4">
      <c r="A532" t="s">
        <v>666</v>
      </c>
      <c r="B532" t="s">
        <v>674</v>
      </c>
      <c r="C532" t="s">
        <v>685</v>
      </c>
      <c r="D532" t="s">
        <v>669</v>
      </c>
    </row>
    <row r="533" spans="1:4">
      <c r="A533" t="s">
        <v>673</v>
      </c>
      <c r="B533" t="s">
        <v>667</v>
      </c>
      <c r="C533" t="s">
        <v>677</v>
      </c>
      <c r="D533" t="s">
        <v>686</v>
      </c>
    </row>
    <row r="534" spans="1:4">
      <c r="A534" t="s">
        <v>666</v>
      </c>
      <c r="B534" t="s">
        <v>680</v>
      </c>
      <c r="C534" t="s">
        <v>678</v>
      </c>
      <c r="D534" t="s">
        <v>669</v>
      </c>
    </row>
    <row r="535" spans="1:4">
      <c r="A535" t="s">
        <v>673</v>
      </c>
      <c r="B535" t="s">
        <v>667</v>
      </c>
      <c r="C535" t="s">
        <v>679</v>
      </c>
      <c r="D535" t="s">
        <v>672</v>
      </c>
    </row>
    <row r="536" spans="1:4">
      <c r="A536" t="s">
        <v>666</v>
      </c>
      <c r="B536" t="s">
        <v>680</v>
      </c>
      <c r="C536" t="s">
        <v>675</v>
      </c>
      <c r="D536" t="s">
        <v>669</v>
      </c>
    </row>
    <row r="537" spans="1:4">
      <c r="A537" t="s">
        <v>666</v>
      </c>
      <c r="B537" t="s">
        <v>684</v>
      </c>
      <c r="C537" t="s">
        <v>678</v>
      </c>
      <c r="D537" t="s">
        <v>669</v>
      </c>
    </row>
    <row r="538" spans="1:4">
      <c r="A538" t="s">
        <v>673</v>
      </c>
      <c r="B538" t="s">
        <v>682</v>
      </c>
      <c r="C538" t="s">
        <v>688</v>
      </c>
      <c r="D538" t="s">
        <v>669</v>
      </c>
    </row>
    <row r="539" spans="1:4">
      <c r="A539" t="s">
        <v>673</v>
      </c>
      <c r="B539" t="s">
        <v>667</v>
      </c>
      <c r="C539" t="s">
        <v>677</v>
      </c>
      <c r="D539" t="s">
        <v>669</v>
      </c>
    </row>
    <row r="540" spans="1:4">
      <c r="A540" t="s">
        <v>673</v>
      </c>
      <c r="B540" t="s">
        <v>680</v>
      </c>
      <c r="C540" t="s">
        <v>678</v>
      </c>
      <c r="D540" t="s">
        <v>669</v>
      </c>
    </row>
    <row r="541" spans="1:4">
      <c r="A541" t="s">
        <v>666</v>
      </c>
      <c r="B541" t="s">
        <v>674</v>
      </c>
      <c r="C541" t="s">
        <v>679</v>
      </c>
      <c r="D541" t="s">
        <v>686</v>
      </c>
    </row>
    <row r="542" spans="1:4">
      <c r="A542" t="s">
        <v>666</v>
      </c>
      <c r="B542" t="s">
        <v>667</v>
      </c>
      <c r="C542" t="s">
        <v>675</v>
      </c>
      <c r="D542" t="s">
        <v>669</v>
      </c>
    </row>
    <row r="543" spans="1:4">
      <c r="A543" t="s">
        <v>673</v>
      </c>
      <c r="B543" t="s">
        <v>682</v>
      </c>
      <c r="C543" t="s">
        <v>679</v>
      </c>
      <c r="D543" t="s">
        <v>669</v>
      </c>
    </row>
    <row r="544" spans="1:4">
      <c r="A544" t="s">
        <v>673</v>
      </c>
      <c r="B544" t="s">
        <v>676</v>
      </c>
      <c r="C544" t="s">
        <v>677</v>
      </c>
      <c r="D544" t="s">
        <v>672</v>
      </c>
    </row>
    <row r="545" spans="1:4">
      <c r="A545" t="s">
        <v>673</v>
      </c>
      <c r="B545" t="s">
        <v>682</v>
      </c>
      <c r="C545" t="s">
        <v>678</v>
      </c>
      <c r="D545" t="s">
        <v>686</v>
      </c>
    </row>
    <row r="546" spans="1:4">
      <c r="A546" t="s">
        <v>673</v>
      </c>
      <c r="B546" t="s">
        <v>674</v>
      </c>
      <c r="C546" t="s">
        <v>678</v>
      </c>
      <c r="D546" t="s">
        <v>669</v>
      </c>
    </row>
    <row r="547" spans="1:4">
      <c r="A547" t="s">
        <v>666</v>
      </c>
      <c r="B547" t="s">
        <v>667</v>
      </c>
      <c r="C547" t="s">
        <v>671</v>
      </c>
      <c r="D547" t="s">
        <v>669</v>
      </c>
    </row>
    <row r="548" spans="1:4">
      <c r="A548" t="s">
        <v>666</v>
      </c>
      <c r="B548" t="s">
        <v>667</v>
      </c>
      <c r="C548" t="s">
        <v>678</v>
      </c>
      <c r="D548" t="s">
        <v>672</v>
      </c>
    </row>
    <row r="549" spans="1:4">
      <c r="A549" t="s">
        <v>666</v>
      </c>
      <c r="B549" t="s">
        <v>680</v>
      </c>
      <c r="C549" t="s">
        <v>678</v>
      </c>
      <c r="D549" t="s">
        <v>669</v>
      </c>
    </row>
    <row r="550" spans="1:4">
      <c r="A550" t="s">
        <v>666</v>
      </c>
      <c r="B550" t="s">
        <v>674</v>
      </c>
      <c r="C550" t="s">
        <v>678</v>
      </c>
      <c r="D550" t="s">
        <v>669</v>
      </c>
    </row>
    <row r="551" spans="1:4">
      <c r="A551" t="s">
        <v>666</v>
      </c>
      <c r="B551" t="s">
        <v>670</v>
      </c>
      <c r="C551" t="s">
        <v>685</v>
      </c>
      <c r="D551" t="s">
        <v>686</v>
      </c>
    </row>
    <row r="552" spans="1:4">
      <c r="A552" t="s">
        <v>666</v>
      </c>
      <c r="B552" t="s">
        <v>667</v>
      </c>
      <c r="C552" t="s">
        <v>688</v>
      </c>
      <c r="D552" t="s">
        <v>672</v>
      </c>
    </row>
    <row r="553" spans="1:4">
      <c r="A553" t="s">
        <v>673</v>
      </c>
      <c r="B553" t="s">
        <v>682</v>
      </c>
      <c r="C553" t="s">
        <v>677</v>
      </c>
      <c r="D553" t="s">
        <v>669</v>
      </c>
    </row>
    <row r="554" spans="1:4">
      <c r="A554" t="s">
        <v>673</v>
      </c>
      <c r="B554" t="s">
        <v>674</v>
      </c>
      <c r="C554" t="s">
        <v>685</v>
      </c>
      <c r="D554" t="s">
        <v>686</v>
      </c>
    </row>
    <row r="555" spans="1:4">
      <c r="A555" t="s">
        <v>673</v>
      </c>
      <c r="B555" t="s">
        <v>680</v>
      </c>
      <c r="C555" t="s">
        <v>678</v>
      </c>
      <c r="D555" t="s">
        <v>669</v>
      </c>
    </row>
    <row r="556" spans="1:4">
      <c r="A556" t="s">
        <v>666</v>
      </c>
      <c r="B556" t="s">
        <v>667</v>
      </c>
      <c r="C556" t="s">
        <v>679</v>
      </c>
      <c r="D556" t="s">
        <v>669</v>
      </c>
    </row>
    <row r="557" spans="1:4">
      <c r="A557" t="s">
        <v>673</v>
      </c>
      <c r="B557" t="s">
        <v>667</v>
      </c>
      <c r="C557" t="s">
        <v>677</v>
      </c>
      <c r="D557" t="s">
        <v>669</v>
      </c>
    </row>
    <row r="558" spans="1:4">
      <c r="A558" t="s">
        <v>673</v>
      </c>
      <c r="B558" t="s">
        <v>680</v>
      </c>
      <c r="C558" t="s">
        <v>681</v>
      </c>
      <c r="D558" t="s">
        <v>669</v>
      </c>
    </row>
    <row r="559" spans="1:4">
      <c r="A559" t="s">
        <v>666</v>
      </c>
      <c r="B559" t="s">
        <v>680</v>
      </c>
      <c r="C559" t="s">
        <v>677</v>
      </c>
      <c r="D559" t="s">
        <v>672</v>
      </c>
    </row>
    <row r="560" spans="1:4">
      <c r="A560" t="s">
        <v>666</v>
      </c>
      <c r="B560" t="s">
        <v>682</v>
      </c>
      <c r="C560" t="s">
        <v>678</v>
      </c>
      <c r="D560" t="s">
        <v>669</v>
      </c>
    </row>
    <row r="561" spans="1:4">
      <c r="A561" t="s">
        <v>666</v>
      </c>
      <c r="B561" t="s">
        <v>680</v>
      </c>
      <c r="C561" t="s">
        <v>675</v>
      </c>
      <c r="D561" t="s">
        <v>669</v>
      </c>
    </row>
    <row r="562" spans="1:4">
      <c r="A562" t="s">
        <v>666</v>
      </c>
      <c r="B562" t="s">
        <v>682</v>
      </c>
      <c r="C562" t="s">
        <v>675</v>
      </c>
      <c r="D562" t="s">
        <v>672</v>
      </c>
    </row>
    <row r="563" spans="1:4">
      <c r="A563" t="s">
        <v>666</v>
      </c>
      <c r="B563" t="s">
        <v>667</v>
      </c>
      <c r="C563" t="s">
        <v>678</v>
      </c>
      <c r="D563" t="s">
        <v>672</v>
      </c>
    </row>
    <row r="564" spans="1:4">
      <c r="A564" t="s">
        <v>673</v>
      </c>
      <c r="B564" t="s">
        <v>674</v>
      </c>
      <c r="C564" t="s">
        <v>678</v>
      </c>
      <c r="D564" t="s">
        <v>672</v>
      </c>
    </row>
    <row r="565" spans="1:4">
      <c r="A565" t="s">
        <v>673</v>
      </c>
      <c r="B565" t="s">
        <v>680</v>
      </c>
      <c r="C565" t="s">
        <v>681</v>
      </c>
      <c r="D565" t="s">
        <v>669</v>
      </c>
    </row>
    <row r="566" spans="1:4">
      <c r="A566" t="s">
        <v>666</v>
      </c>
      <c r="B566" t="s">
        <v>680</v>
      </c>
      <c r="C566" t="s">
        <v>688</v>
      </c>
      <c r="D566" t="s">
        <v>669</v>
      </c>
    </row>
    <row r="567" spans="1:4">
      <c r="A567" t="s">
        <v>673</v>
      </c>
      <c r="B567" t="s">
        <v>682</v>
      </c>
      <c r="C567" t="s">
        <v>671</v>
      </c>
      <c r="D567" t="s">
        <v>669</v>
      </c>
    </row>
    <row r="568" spans="1:4">
      <c r="A568" t="s">
        <v>666</v>
      </c>
      <c r="B568" t="s">
        <v>676</v>
      </c>
      <c r="C568" t="s">
        <v>679</v>
      </c>
      <c r="D568" t="s">
        <v>669</v>
      </c>
    </row>
    <row r="569" spans="1:4">
      <c r="A569" t="s">
        <v>673</v>
      </c>
      <c r="B569" t="s">
        <v>667</v>
      </c>
      <c r="C569" t="s">
        <v>677</v>
      </c>
      <c r="D569" t="s">
        <v>669</v>
      </c>
    </row>
    <row r="570" spans="1:4">
      <c r="A570" t="s">
        <v>666</v>
      </c>
      <c r="B570" t="s">
        <v>682</v>
      </c>
      <c r="C570" t="s">
        <v>677</v>
      </c>
      <c r="D570" t="s">
        <v>669</v>
      </c>
    </row>
    <row r="571" spans="1:4">
      <c r="A571" t="s">
        <v>666</v>
      </c>
      <c r="B571" t="s">
        <v>682</v>
      </c>
      <c r="C571" t="s">
        <v>668</v>
      </c>
      <c r="D571" t="s">
        <v>669</v>
      </c>
    </row>
    <row r="572" spans="1:4">
      <c r="A572" t="s">
        <v>673</v>
      </c>
      <c r="B572" t="s">
        <v>682</v>
      </c>
      <c r="C572" t="s">
        <v>678</v>
      </c>
      <c r="D572" t="s">
        <v>669</v>
      </c>
    </row>
    <row r="573" spans="1:4">
      <c r="A573" t="s">
        <v>673</v>
      </c>
      <c r="B573" t="s">
        <v>680</v>
      </c>
      <c r="C573" t="s">
        <v>678</v>
      </c>
      <c r="D573" t="s">
        <v>669</v>
      </c>
    </row>
    <row r="574" spans="1:4">
      <c r="A574" t="s">
        <v>673</v>
      </c>
      <c r="B574" t="s">
        <v>684</v>
      </c>
      <c r="C574" t="s">
        <v>677</v>
      </c>
      <c r="D574" t="s">
        <v>669</v>
      </c>
    </row>
    <row r="575" spans="1:4">
      <c r="A575" t="s">
        <v>673</v>
      </c>
      <c r="B575" t="s">
        <v>682</v>
      </c>
      <c r="C575" t="s">
        <v>675</v>
      </c>
      <c r="D575" t="s">
        <v>672</v>
      </c>
    </row>
    <row r="576" spans="1:4">
      <c r="A576" t="s">
        <v>673</v>
      </c>
      <c r="B576" t="s">
        <v>682</v>
      </c>
      <c r="C576" t="s">
        <v>688</v>
      </c>
      <c r="D576" t="s">
        <v>669</v>
      </c>
    </row>
    <row r="577" spans="1:4">
      <c r="A577" t="s">
        <v>666</v>
      </c>
      <c r="B577" t="s">
        <v>674</v>
      </c>
      <c r="C577" t="s">
        <v>681</v>
      </c>
      <c r="D577" t="s">
        <v>669</v>
      </c>
    </row>
    <row r="578" spans="1:4">
      <c r="A578" t="s">
        <v>666</v>
      </c>
      <c r="B578" t="s">
        <v>667</v>
      </c>
      <c r="C578" t="s">
        <v>675</v>
      </c>
      <c r="D578" t="s">
        <v>669</v>
      </c>
    </row>
    <row r="579" spans="1:4">
      <c r="A579" t="s">
        <v>666</v>
      </c>
      <c r="B579" t="s">
        <v>680</v>
      </c>
      <c r="C579" t="s">
        <v>678</v>
      </c>
      <c r="D579" t="s">
        <v>669</v>
      </c>
    </row>
    <row r="580" spans="1:4">
      <c r="A580" t="s">
        <v>673</v>
      </c>
      <c r="B580" t="s">
        <v>680</v>
      </c>
      <c r="C580" t="s">
        <v>677</v>
      </c>
      <c r="D580" t="s">
        <v>672</v>
      </c>
    </row>
    <row r="581" spans="1:4">
      <c r="A581" t="s">
        <v>673</v>
      </c>
      <c r="B581" t="s">
        <v>667</v>
      </c>
      <c r="C581" t="s">
        <v>671</v>
      </c>
      <c r="D581" t="s">
        <v>686</v>
      </c>
    </row>
    <row r="582" spans="1:4">
      <c r="A582" t="s">
        <v>673</v>
      </c>
      <c r="B582" t="s">
        <v>670</v>
      </c>
      <c r="C582" t="s">
        <v>681</v>
      </c>
      <c r="D582" t="s">
        <v>669</v>
      </c>
    </row>
    <row r="583" spans="1:4">
      <c r="A583" t="s">
        <v>673</v>
      </c>
      <c r="B583" t="s">
        <v>680</v>
      </c>
      <c r="C583" t="s">
        <v>677</v>
      </c>
      <c r="D583" t="s">
        <v>672</v>
      </c>
    </row>
    <row r="584" spans="1:4">
      <c r="A584" t="s">
        <v>673</v>
      </c>
      <c r="B584" t="s">
        <v>667</v>
      </c>
      <c r="C584" t="s">
        <v>679</v>
      </c>
      <c r="D584" t="s">
        <v>669</v>
      </c>
    </row>
    <row r="585" spans="1:4">
      <c r="A585" t="s">
        <v>673</v>
      </c>
      <c r="B585" t="s">
        <v>680</v>
      </c>
      <c r="C585" t="s">
        <v>677</v>
      </c>
      <c r="D585" t="s">
        <v>669</v>
      </c>
    </row>
    <row r="586" spans="1:4">
      <c r="A586" t="s">
        <v>666</v>
      </c>
      <c r="B586" t="s">
        <v>676</v>
      </c>
      <c r="C586" t="s">
        <v>681</v>
      </c>
      <c r="D586" t="s">
        <v>672</v>
      </c>
    </row>
    <row r="587" spans="1:4">
      <c r="A587" t="s">
        <v>666</v>
      </c>
      <c r="B587" t="s">
        <v>684</v>
      </c>
      <c r="C587" t="s">
        <v>675</v>
      </c>
      <c r="D587" t="s">
        <v>669</v>
      </c>
    </row>
    <row r="588" spans="1:4">
      <c r="A588" t="s">
        <v>673</v>
      </c>
      <c r="B588" t="s">
        <v>667</v>
      </c>
      <c r="C588" t="s">
        <v>677</v>
      </c>
      <c r="D588" t="s">
        <v>669</v>
      </c>
    </row>
    <row r="589" spans="1:4">
      <c r="A589" t="s">
        <v>673</v>
      </c>
      <c r="B589" t="s">
        <v>674</v>
      </c>
      <c r="C589" t="s">
        <v>678</v>
      </c>
      <c r="D589" t="s">
        <v>672</v>
      </c>
    </row>
    <row r="590" spans="1:4">
      <c r="A590" t="s">
        <v>666</v>
      </c>
      <c r="B590" t="s">
        <v>680</v>
      </c>
      <c r="C590" t="s">
        <v>675</v>
      </c>
      <c r="D590" t="s">
        <v>683</v>
      </c>
    </row>
    <row r="591" spans="1:4">
      <c r="A591" t="s">
        <v>673</v>
      </c>
      <c r="B591" t="s">
        <v>667</v>
      </c>
      <c r="C591" t="s">
        <v>679</v>
      </c>
      <c r="D591" t="s">
        <v>686</v>
      </c>
    </row>
    <row r="592" spans="1:4">
      <c r="A592" t="s">
        <v>673</v>
      </c>
      <c r="B592" t="s">
        <v>682</v>
      </c>
      <c r="C592" t="s">
        <v>679</v>
      </c>
      <c r="D592" t="s">
        <v>672</v>
      </c>
    </row>
    <row r="593" spans="1:4">
      <c r="A593" t="s">
        <v>666</v>
      </c>
      <c r="B593" t="s">
        <v>676</v>
      </c>
      <c r="C593" t="s">
        <v>675</v>
      </c>
      <c r="D593" t="s">
        <v>669</v>
      </c>
    </row>
    <row r="594" spans="1:4">
      <c r="A594" t="s">
        <v>673</v>
      </c>
      <c r="B594" t="s">
        <v>682</v>
      </c>
      <c r="C594" t="s">
        <v>678</v>
      </c>
      <c r="D594" t="s">
        <v>669</v>
      </c>
    </row>
    <row r="595" spans="1:4">
      <c r="A595" t="s">
        <v>673</v>
      </c>
      <c r="B595" t="s">
        <v>682</v>
      </c>
      <c r="C595" t="s">
        <v>668</v>
      </c>
      <c r="D595" t="s">
        <v>672</v>
      </c>
    </row>
    <row r="596" spans="1:4">
      <c r="A596" t="s">
        <v>666</v>
      </c>
      <c r="B596" t="s">
        <v>682</v>
      </c>
      <c r="C596" t="s">
        <v>688</v>
      </c>
      <c r="D596" t="s">
        <v>669</v>
      </c>
    </row>
    <row r="597" spans="1:4">
      <c r="A597" t="s">
        <v>666</v>
      </c>
      <c r="B597" t="s">
        <v>680</v>
      </c>
      <c r="C597" t="s">
        <v>668</v>
      </c>
      <c r="D597" t="s">
        <v>669</v>
      </c>
    </row>
    <row r="598" spans="1:4">
      <c r="A598" t="s">
        <v>666</v>
      </c>
      <c r="B598" t="s">
        <v>682</v>
      </c>
      <c r="C598" t="s">
        <v>679</v>
      </c>
      <c r="D598" t="s">
        <v>669</v>
      </c>
    </row>
    <row r="599" spans="1:4">
      <c r="A599" t="s">
        <v>673</v>
      </c>
      <c r="B599" t="s">
        <v>674</v>
      </c>
      <c r="C599" t="s">
        <v>679</v>
      </c>
      <c r="D599" t="s">
        <v>669</v>
      </c>
    </row>
    <row r="600" spans="1:4">
      <c r="A600" t="s">
        <v>673</v>
      </c>
      <c r="B600" t="s">
        <v>680</v>
      </c>
      <c r="C600" t="s">
        <v>677</v>
      </c>
      <c r="D600" t="s">
        <v>669</v>
      </c>
    </row>
    <row r="601" spans="1:4">
      <c r="A601" t="s">
        <v>673</v>
      </c>
      <c r="B601" t="s">
        <v>682</v>
      </c>
      <c r="C601" t="s">
        <v>668</v>
      </c>
      <c r="D601" t="s">
        <v>669</v>
      </c>
    </row>
    <row r="602" spans="1:4">
      <c r="A602" t="s">
        <v>673</v>
      </c>
      <c r="B602" t="s">
        <v>667</v>
      </c>
      <c r="C602" t="s">
        <v>668</v>
      </c>
      <c r="D602" t="s">
        <v>669</v>
      </c>
    </row>
    <row r="603" spans="1:4">
      <c r="A603" t="s">
        <v>673</v>
      </c>
      <c r="B603" t="s">
        <v>684</v>
      </c>
      <c r="C603" t="s">
        <v>678</v>
      </c>
      <c r="D603" t="s">
        <v>669</v>
      </c>
    </row>
    <row r="604" spans="1:4">
      <c r="A604" t="s">
        <v>673</v>
      </c>
      <c r="B604" t="s">
        <v>667</v>
      </c>
      <c r="C604" t="s">
        <v>671</v>
      </c>
      <c r="D604" t="s">
        <v>669</v>
      </c>
    </row>
    <row r="605" spans="1:4">
      <c r="A605" t="s">
        <v>666</v>
      </c>
      <c r="B605" t="s">
        <v>667</v>
      </c>
      <c r="C605" t="s">
        <v>688</v>
      </c>
      <c r="D605" t="s">
        <v>669</v>
      </c>
    </row>
    <row r="606" spans="1:4">
      <c r="A606" t="s">
        <v>666</v>
      </c>
      <c r="B606" t="s">
        <v>680</v>
      </c>
      <c r="C606" t="s">
        <v>681</v>
      </c>
      <c r="D606" t="s">
        <v>672</v>
      </c>
    </row>
    <row r="607" spans="1:4">
      <c r="A607" t="s">
        <v>673</v>
      </c>
      <c r="B607" t="s">
        <v>674</v>
      </c>
      <c r="C607" t="s">
        <v>688</v>
      </c>
      <c r="D607" t="s">
        <v>669</v>
      </c>
    </row>
    <row r="608" spans="1:4">
      <c r="A608" t="s">
        <v>666</v>
      </c>
      <c r="B608" t="s">
        <v>684</v>
      </c>
      <c r="C608" t="s">
        <v>687</v>
      </c>
      <c r="D608" t="s">
        <v>669</v>
      </c>
    </row>
    <row r="609" spans="1:4">
      <c r="A609" t="s">
        <v>666</v>
      </c>
      <c r="B609" t="s">
        <v>676</v>
      </c>
      <c r="C609" t="s">
        <v>679</v>
      </c>
      <c r="D609" t="s">
        <v>672</v>
      </c>
    </row>
    <row r="610" spans="1:4">
      <c r="A610" t="s">
        <v>666</v>
      </c>
      <c r="B610" t="s">
        <v>680</v>
      </c>
      <c r="C610" t="s">
        <v>675</v>
      </c>
      <c r="D610" t="s">
        <v>669</v>
      </c>
    </row>
    <row r="611" spans="1:4">
      <c r="A611" t="s">
        <v>673</v>
      </c>
      <c r="B611" t="s">
        <v>682</v>
      </c>
      <c r="C611" t="s">
        <v>675</v>
      </c>
      <c r="D611" t="s">
        <v>669</v>
      </c>
    </row>
    <row r="612" spans="1:4">
      <c r="A612" t="s">
        <v>666</v>
      </c>
      <c r="B612" t="s">
        <v>684</v>
      </c>
      <c r="C612" t="s">
        <v>675</v>
      </c>
      <c r="D612" t="s">
        <v>669</v>
      </c>
    </row>
    <row r="613" spans="1:4">
      <c r="A613" t="s">
        <v>673</v>
      </c>
      <c r="B613" t="s">
        <v>674</v>
      </c>
      <c r="C613" t="s">
        <v>675</v>
      </c>
      <c r="D613" t="s">
        <v>669</v>
      </c>
    </row>
    <row r="614" spans="1:4">
      <c r="A614" t="s">
        <v>673</v>
      </c>
      <c r="B614" t="s">
        <v>676</v>
      </c>
      <c r="C614" t="s">
        <v>675</v>
      </c>
      <c r="D614" t="s">
        <v>669</v>
      </c>
    </row>
    <row r="615" spans="1:4">
      <c r="A615" t="s">
        <v>666</v>
      </c>
      <c r="B615" t="s">
        <v>667</v>
      </c>
      <c r="C615" t="s">
        <v>679</v>
      </c>
      <c r="D615" t="s">
        <v>669</v>
      </c>
    </row>
    <row r="616" spans="1:4">
      <c r="A616" t="s">
        <v>666</v>
      </c>
      <c r="B616" t="s">
        <v>676</v>
      </c>
      <c r="C616" t="s">
        <v>677</v>
      </c>
      <c r="D616" t="s">
        <v>669</v>
      </c>
    </row>
    <row r="617" spans="1:4">
      <c r="A617" t="s">
        <v>673</v>
      </c>
      <c r="B617" t="s">
        <v>676</v>
      </c>
      <c r="C617" t="s">
        <v>679</v>
      </c>
      <c r="D617" t="s">
        <v>672</v>
      </c>
    </row>
    <row r="618" spans="1:4">
      <c r="A618" t="s">
        <v>673</v>
      </c>
      <c r="B618" t="s">
        <v>667</v>
      </c>
      <c r="C618" t="s">
        <v>675</v>
      </c>
      <c r="D618" t="s">
        <v>669</v>
      </c>
    </row>
    <row r="619" spans="1:4">
      <c r="A619" t="s">
        <v>666</v>
      </c>
      <c r="B619" t="s">
        <v>682</v>
      </c>
      <c r="C619" t="s">
        <v>677</v>
      </c>
      <c r="D619" t="s">
        <v>669</v>
      </c>
    </row>
    <row r="620" spans="1:4">
      <c r="A620" t="s">
        <v>673</v>
      </c>
      <c r="B620" t="s">
        <v>667</v>
      </c>
      <c r="C620" t="s">
        <v>679</v>
      </c>
      <c r="D620" t="s">
        <v>669</v>
      </c>
    </row>
    <row r="621" spans="1:4">
      <c r="A621" t="s">
        <v>673</v>
      </c>
      <c r="B621" t="s">
        <v>682</v>
      </c>
      <c r="C621" t="s">
        <v>679</v>
      </c>
      <c r="D621" t="s">
        <v>669</v>
      </c>
    </row>
    <row r="622" spans="1:4">
      <c r="A622" t="s">
        <v>666</v>
      </c>
      <c r="B622" t="s">
        <v>667</v>
      </c>
      <c r="C622" t="s">
        <v>675</v>
      </c>
      <c r="D622" t="s">
        <v>669</v>
      </c>
    </row>
    <row r="623" spans="1:4">
      <c r="A623" t="s">
        <v>673</v>
      </c>
      <c r="B623" t="s">
        <v>667</v>
      </c>
      <c r="C623" t="s">
        <v>675</v>
      </c>
      <c r="D623" t="s">
        <v>669</v>
      </c>
    </row>
    <row r="624" spans="1:4">
      <c r="A624" t="s">
        <v>666</v>
      </c>
      <c r="B624" t="s">
        <v>667</v>
      </c>
      <c r="C624" t="s">
        <v>687</v>
      </c>
      <c r="D624" t="s">
        <v>669</v>
      </c>
    </row>
    <row r="625" spans="1:4">
      <c r="A625" t="s">
        <v>666</v>
      </c>
      <c r="B625" t="s">
        <v>667</v>
      </c>
      <c r="C625" t="s">
        <v>688</v>
      </c>
      <c r="D625" t="s">
        <v>669</v>
      </c>
    </row>
    <row r="626" spans="1:4">
      <c r="A626" t="s">
        <v>666</v>
      </c>
      <c r="B626" t="s">
        <v>680</v>
      </c>
      <c r="C626" t="s">
        <v>675</v>
      </c>
      <c r="D626" t="s">
        <v>669</v>
      </c>
    </row>
    <row r="627" spans="1:4">
      <c r="A627" t="s">
        <v>673</v>
      </c>
      <c r="B627" t="s">
        <v>680</v>
      </c>
      <c r="C627" t="s">
        <v>677</v>
      </c>
      <c r="D627" t="s">
        <v>686</v>
      </c>
    </row>
    <row r="628" spans="1:4">
      <c r="A628" t="s">
        <v>666</v>
      </c>
      <c r="B628" t="s">
        <v>674</v>
      </c>
      <c r="C628" t="s">
        <v>675</v>
      </c>
      <c r="D628" t="s">
        <v>669</v>
      </c>
    </row>
    <row r="629" spans="1:4">
      <c r="A629" t="s">
        <v>666</v>
      </c>
      <c r="B629" t="s">
        <v>682</v>
      </c>
      <c r="C629" t="s">
        <v>675</v>
      </c>
      <c r="D629" t="s">
        <v>669</v>
      </c>
    </row>
    <row r="630" spans="1:4">
      <c r="A630" t="s">
        <v>673</v>
      </c>
      <c r="B630" t="s">
        <v>667</v>
      </c>
      <c r="C630" t="s">
        <v>668</v>
      </c>
      <c r="D630" t="s">
        <v>669</v>
      </c>
    </row>
    <row r="631" spans="1:4">
      <c r="A631" t="s">
        <v>673</v>
      </c>
      <c r="B631" t="s">
        <v>667</v>
      </c>
      <c r="C631" t="s">
        <v>678</v>
      </c>
      <c r="D631" t="s">
        <v>672</v>
      </c>
    </row>
    <row r="632" spans="1:4">
      <c r="A632" t="s">
        <v>666</v>
      </c>
      <c r="B632" t="s">
        <v>680</v>
      </c>
      <c r="C632" t="s">
        <v>688</v>
      </c>
      <c r="D632" t="s">
        <v>686</v>
      </c>
    </row>
    <row r="633" spans="1:4">
      <c r="A633" t="s">
        <v>673</v>
      </c>
      <c r="B633" t="s">
        <v>676</v>
      </c>
      <c r="C633" t="s">
        <v>678</v>
      </c>
      <c r="D633" t="s">
        <v>683</v>
      </c>
    </row>
    <row r="634" spans="1:4">
      <c r="A634" t="s">
        <v>666</v>
      </c>
      <c r="B634" t="s">
        <v>667</v>
      </c>
      <c r="C634" t="s">
        <v>678</v>
      </c>
      <c r="D634" t="s">
        <v>669</v>
      </c>
    </row>
    <row r="635" spans="1:4">
      <c r="A635" t="s">
        <v>673</v>
      </c>
      <c r="B635" t="s">
        <v>682</v>
      </c>
      <c r="C635" t="s">
        <v>679</v>
      </c>
      <c r="D635" t="s">
        <v>669</v>
      </c>
    </row>
    <row r="636" spans="1:4">
      <c r="A636" t="s">
        <v>666</v>
      </c>
      <c r="B636" t="s">
        <v>682</v>
      </c>
      <c r="C636" t="s">
        <v>668</v>
      </c>
      <c r="D636" t="s">
        <v>669</v>
      </c>
    </row>
    <row r="637" spans="1:4">
      <c r="A637" t="s">
        <v>666</v>
      </c>
      <c r="B637" t="s">
        <v>684</v>
      </c>
      <c r="C637" t="s">
        <v>679</v>
      </c>
      <c r="D637" t="s">
        <v>669</v>
      </c>
    </row>
    <row r="638" spans="1:4">
      <c r="A638" t="s">
        <v>673</v>
      </c>
      <c r="B638" t="s">
        <v>674</v>
      </c>
      <c r="C638" t="s">
        <v>688</v>
      </c>
      <c r="D638" t="s">
        <v>672</v>
      </c>
    </row>
    <row r="639" spans="1:4">
      <c r="A639" t="s">
        <v>666</v>
      </c>
      <c r="B639" t="s">
        <v>676</v>
      </c>
      <c r="C639" t="s">
        <v>678</v>
      </c>
      <c r="D639" t="s">
        <v>669</v>
      </c>
    </row>
    <row r="640" spans="1:4">
      <c r="A640" t="s">
        <v>673</v>
      </c>
      <c r="B640" t="s">
        <v>667</v>
      </c>
      <c r="C640" t="s">
        <v>687</v>
      </c>
      <c r="D640" t="s">
        <v>669</v>
      </c>
    </row>
    <row r="641" spans="1:4">
      <c r="A641" t="s">
        <v>666</v>
      </c>
      <c r="B641" t="s">
        <v>682</v>
      </c>
      <c r="C641" t="s">
        <v>685</v>
      </c>
      <c r="D641" t="s">
        <v>669</v>
      </c>
    </row>
    <row r="642" spans="1:4">
      <c r="A642" t="s">
        <v>666</v>
      </c>
      <c r="B642" t="s">
        <v>670</v>
      </c>
      <c r="C642" t="s">
        <v>678</v>
      </c>
      <c r="D642" t="s">
        <v>683</v>
      </c>
    </row>
    <row r="643" spans="1:4">
      <c r="A643" t="s">
        <v>666</v>
      </c>
      <c r="B643" t="s">
        <v>682</v>
      </c>
      <c r="C643" t="s">
        <v>681</v>
      </c>
      <c r="D643" t="s">
        <v>672</v>
      </c>
    </row>
    <row r="644" spans="1:4">
      <c r="A644" t="s">
        <v>666</v>
      </c>
      <c r="B644" t="s">
        <v>674</v>
      </c>
      <c r="C644" t="s">
        <v>668</v>
      </c>
      <c r="D644" t="s">
        <v>672</v>
      </c>
    </row>
    <row r="645" spans="1:4">
      <c r="A645" t="s">
        <v>673</v>
      </c>
      <c r="B645" t="s">
        <v>667</v>
      </c>
      <c r="C645" t="s">
        <v>688</v>
      </c>
      <c r="D645" t="s">
        <v>669</v>
      </c>
    </row>
    <row r="646" spans="1:4">
      <c r="A646" t="s">
        <v>673</v>
      </c>
      <c r="B646" t="s">
        <v>667</v>
      </c>
      <c r="C646" t="s">
        <v>668</v>
      </c>
      <c r="D646" t="s">
        <v>669</v>
      </c>
    </row>
    <row r="647" spans="1:4">
      <c r="A647" t="s">
        <v>673</v>
      </c>
      <c r="B647" t="s">
        <v>667</v>
      </c>
      <c r="C647" t="s">
        <v>675</v>
      </c>
      <c r="D647" t="s">
        <v>669</v>
      </c>
    </row>
    <row r="648" spans="1:4">
      <c r="A648" t="s">
        <v>666</v>
      </c>
      <c r="B648" t="s">
        <v>684</v>
      </c>
      <c r="C648" t="s">
        <v>675</v>
      </c>
      <c r="D648" t="s">
        <v>669</v>
      </c>
    </row>
    <row r="649" spans="1:4">
      <c r="A649" t="s">
        <v>673</v>
      </c>
      <c r="B649" t="s">
        <v>670</v>
      </c>
      <c r="C649" t="s">
        <v>675</v>
      </c>
      <c r="D649" t="s">
        <v>669</v>
      </c>
    </row>
    <row r="650" spans="1:4">
      <c r="A650" t="s">
        <v>666</v>
      </c>
      <c r="B650" t="s">
        <v>667</v>
      </c>
      <c r="C650" t="s">
        <v>677</v>
      </c>
      <c r="D650" t="s">
        <v>669</v>
      </c>
    </row>
    <row r="651" spans="1:4">
      <c r="A651" t="s">
        <v>673</v>
      </c>
      <c r="B651" t="s">
        <v>674</v>
      </c>
      <c r="C651" t="s">
        <v>678</v>
      </c>
      <c r="D651" t="s">
        <v>669</v>
      </c>
    </row>
    <row r="652" spans="1:4">
      <c r="A652" t="s">
        <v>666</v>
      </c>
      <c r="B652" t="s">
        <v>682</v>
      </c>
      <c r="C652" t="s">
        <v>677</v>
      </c>
      <c r="D652" t="s">
        <v>669</v>
      </c>
    </row>
    <row r="653" spans="1:4">
      <c r="A653" t="s">
        <v>666</v>
      </c>
      <c r="B653" t="s">
        <v>667</v>
      </c>
      <c r="C653" t="s">
        <v>675</v>
      </c>
      <c r="D653" t="s">
        <v>672</v>
      </c>
    </row>
    <row r="654" spans="1:4">
      <c r="A654" t="s">
        <v>666</v>
      </c>
      <c r="B654" t="s">
        <v>667</v>
      </c>
      <c r="C654" t="s">
        <v>681</v>
      </c>
      <c r="D654" t="s">
        <v>672</v>
      </c>
    </row>
    <row r="655" spans="1:4">
      <c r="A655" t="s">
        <v>673</v>
      </c>
      <c r="B655" t="s">
        <v>684</v>
      </c>
      <c r="C655" t="s">
        <v>675</v>
      </c>
      <c r="D655" t="s">
        <v>672</v>
      </c>
    </row>
    <row r="656" spans="1:4">
      <c r="A656" t="s">
        <v>666</v>
      </c>
      <c r="B656" t="s">
        <v>674</v>
      </c>
      <c r="C656" t="s">
        <v>678</v>
      </c>
      <c r="D656" t="s">
        <v>669</v>
      </c>
    </row>
    <row r="657" spans="1:4">
      <c r="A657" t="s">
        <v>666</v>
      </c>
      <c r="B657" t="s">
        <v>684</v>
      </c>
      <c r="C657" t="s">
        <v>675</v>
      </c>
      <c r="D657" t="s">
        <v>672</v>
      </c>
    </row>
    <row r="658" spans="1:4">
      <c r="A658" t="s">
        <v>666</v>
      </c>
      <c r="B658" t="s">
        <v>682</v>
      </c>
      <c r="C658" t="s">
        <v>668</v>
      </c>
      <c r="D658" t="s">
        <v>669</v>
      </c>
    </row>
    <row r="659" spans="1:4">
      <c r="A659" t="s">
        <v>673</v>
      </c>
      <c r="B659" t="s">
        <v>667</v>
      </c>
      <c r="C659" t="s">
        <v>679</v>
      </c>
      <c r="D659" t="s">
        <v>669</v>
      </c>
    </row>
    <row r="660" spans="1:4">
      <c r="A660" t="s">
        <v>673</v>
      </c>
      <c r="B660" t="s">
        <v>680</v>
      </c>
      <c r="C660" t="s">
        <v>668</v>
      </c>
      <c r="D660" t="s">
        <v>669</v>
      </c>
    </row>
    <row r="661" spans="1:4">
      <c r="A661" t="s">
        <v>666</v>
      </c>
      <c r="B661" t="s">
        <v>667</v>
      </c>
      <c r="C661" t="s">
        <v>688</v>
      </c>
      <c r="D661" t="s">
        <v>669</v>
      </c>
    </row>
    <row r="662" spans="1:4">
      <c r="A662" t="s">
        <v>666</v>
      </c>
      <c r="B662" t="s">
        <v>667</v>
      </c>
      <c r="C662" t="s">
        <v>675</v>
      </c>
      <c r="D662" t="s">
        <v>683</v>
      </c>
    </row>
    <row r="663" spans="1:4">
      <c r="A663" t="s">
        <v>673</v>
      </c>
      <c r="B663" t="s">
        <v>680</v>
      </c>
      <c r="C663" t="s">
        <v>678</v>
      </c>
      <c r="D663" t="s">
        <v>669</v>
      </c>
    </row>
    <row r="664" spans="1:4">
      <c r="A664" t="s">
        <v>673</v>
      </c>
      <c r="B664" t="s">
        <v>682</v>
      </c>
      <c r="C664" t="s">
        <v>687</v>
      </c>
      <c r="D664" t="s">
        <v>669</v>
      </c>
    </row>
    <row r="665" spans="1:4">
      <c r="A665" t="s">
        <v>666</v>
      </c>
      <c r="B665" t="s">
        <v>680</v>
      </c>
      <c r="C665" t="s">
        <v>679</v>
      </c>
      <c r="D665" t="s">
        <v>672</v>
      </c>
    </row>
    <row r="666" spans="1:4">
      <c r="A666" t="s">
        <v>673</v>
      </c>
      <c r="B666" t="s">
        <v>674</v>
      </c>
      <c r="C666" t="s">
        <v>677</v>
      </c>
      <c r="D666" t="s">
        <v>669</v>
      </c>
    </row>
    <row r="667" spans="1:4">
      <c r="A667" t="s">
        <v>673</v>
      </c>
      <c r="B667" t="s">
        <v>676</v>
      </c>
      <c r="C667" t="s">
        <v>679</v>
      </c>
      <c r="D667" t="s">
        <v>669</v>
      </c>
    </row>
    <row r="668" spans="1:4">
      <c r="A668" t="s">
        <v>666</v>
      </c>
      <c r="B668" t="s">
        <v>682</v>
      </c>
      <c r="C668" t="s">
        <v>668</v>
      </c>
      <c r="D668" t="s">
        <v>669</v>
      </c>
    </row>
    <row r="669" spans="1:4">
      <c r="A669" t="s">
        <v>666</v>
      </c>
      <c r="B669" t="s">
        <v>682</v>
      </c>
      <c r="C669" t="s">
        <v>678</v>
      </c>
      <c r="D669" t="s">
        <v>669</v>
      </c>
    </row>
    <row r="670" spans="1:4">
      <c r="A670" t="s">
        <v>673</v>
      </c>
      <c r="B670" t="s">
        <v>682</v>
      </c>
      <c r="C670" t="s">
        <v>679</v>
      </c>
      <c r="D670" t="s">
        <v>686</v>
      </c>
    </row>
    <row r="671" spans="1:4">
      <c r="A671" t="s">
        <v>673</v>
      </c>
      <c r="B671" t="s">
        <v>682</v>
      </c>
      <c r="C671" t="s">
        <v>677</v>
      </c>
      <c r="D671" t="s">
        <v>669</v>
      </c>
    </row>
    <row r="672" spans="1:4">
      <c r="A672" t="s">
        <v>673</v>
      </c>
      <c r="B672" t="s">
        <v>667</v>
      </c>
      <c r="C672" t="s">
        <v>681</v>
      </c>
      <c r="D672" t="s">
        <v>669</v>
      </c>
    </row>
    <row r="673" spans="1:4">
      <c r="A673" t="s">
        <v>673</v>
      </c>
      <c r="B673" t="s">
        <v>680</v>
      </c>
      <c r="C673" t="s">
        <v>688</v>
      </c>
      <c r="D673" t="s">
        <v>669</v>
      </c>
    </row>
    <row r="674" spans="1:4">
      <c r="A674" t="s">
        <v>666</v>
      </c>
      <c r="B674" t="s">
        <v>674</v>
      </c>
      <c r="C674" t="s">
        <v>679</v>
      </c>
      <c r="D674" t="s">
        <v>669</v>
      </c>
    </row>
    <row r="675" spans="1:4">
      <c r="A675" t="s">
        <v>673</v>
      </c>
      <c r="B675" t="s">
        <v>674</v>
      </c>
      <c r="C675" t="s">
        <v>677</v>
      </c>
      <c r="D675" t="s">
        <v>672</v>
      </c>
    </row>
    <row r="676" spans="1:4">
      <c r="A676" t="s">
        <v>666</v>
      </c>
      <c r="B676" t="s">
        <v>680</v>
      </c>
      <c r="C676" t="s">
        <v>677</v>
      </c>
      <c r="D676" t="s">
        <v>669</v>
      </c>
    </row>
    <row r="677" spans="1:4">
      <c r="A677" t="s">
        <v>673</v>
      </c>
      <c r="B677" t="s">
        <v>682</v>
      </c>
      <c r="C677" t="s">
        <v>688</v>
      </c>
      <c r="D677" t="s">
        <v>686</v>
      </c>
    </row>
    <row r="678" spans="1:4">
      <c r="A678" t="s">
        <v>673</v>
      </c>
      <c r="B678" t="s">
        <v>674</v>
      </c>
      <c r="C678" t="s">
        <v>685</v>
      </c>
      <c r="D678" t="s">
        <v>669</v>
      </c>
    </row>
    <row r="679" spans="1:4">
      <c r="A679" t="s">
        <v>666</v>
      </c>
      <c r="B679" t="s">
        <v>667</v>
      </c>
      <c r="C679" t="s">
        <v>678</v>
      </c>
      <c r="D679" t="s">
        <v>669</v>
      </c>
    </row>
    <row r="680" spans="1:4">
      <c r="A680" t="s">
        <v>673</v>
      </c>
      <c r="B680" t="s">
        <v>667</v>
      </c>
      <c r="C680" t="s">
        <v>687</v>
      </c>
      <c r="D680" t="s">
        <v>686</v>
      </c>
    </row>
    <row r="681" spans="1:4">
      <c r="A681" t="s">
        <v>666</v>
      </c>
      <c r="B681" t="s">
        <v>680</v>
      </c>
      <c r="C681" t="s">
        <v>681</v>
      </c>
      <c r="D681" t="s">
        <v>669</v>
      </c>
    </row>
    <row r="682" spans="1:4">
      <c r="A682" t="s">
        <v>666</v>
      </c>
      <c r="B682" t="s">
        <v>667</v>
      </c>
      <c r="C682" t="s">
        <v>671</v>
      </c>
      <c r="D682" t="s">
        <v>669</v>
      </c>
    </row>
    <row r="683" spans="1:4">
      <c r="A683" t="s">
        <v>673</v>
      </c>
      <c r="B683" t="s">
        <v>667</v>
      </c>
      <c r="C683" t="s">
        <v>675</v>
      </c>
      <c r="D683" t="s">
        <v>669</v>
      </c>
    </row>
    <row r="684" spans="1:4">
      <c r="A684" t="s">
        <v>666</v>
      </c>
      <c r="B684" t="s">
        <v>684</v>
      </c>
      <c r="C684" t="s">
        <v>668</v>
      </c>
      <c r="D684" t="s">
        <v>669</v>
      </c>
    </row>
    <row r="685" spans="1:4">
      <c r="A685" t="s">
        <v>666</v>
      </c>
      <c r="B685" t="s">
        <v>667</v>
      </c>
      <c r="C685" t="s">
        <v>675</v>
      </c>
      <c r="D685" t="s">
        <v>669</v>
      </c>
    </row>
    <row r="686" spans="1:4">
      <c r="A686" t="s">
        <v>666</v>
      </c>
      <c r="B686" t="s">
        <v>682</v>
      </c>
      <c r="C686" t="s">
        <v>678</v>
      </c>
      <c r="D686" t="s">
        <v>669</v>
      </c>
    </row>
    <row r="687" spans="1:4">
      <c r="A687" t="s">
        <v>673</v>
      </c>
      <c r="B687" t="s">
        <v>667</v>
      </c>
      <c r="C687" t="s">
        <v>677</v>
      </c>
      <c r="D687" t="s">
        <v>669</v>
      </c>
    </row>
    <row r="688" spans="1:4">
      <c r="A688" t="s">
        <v>666</v>
      </c>
      <c r="B688" t="s">
        <v>667</v>
      </c>
      <c r="C688" t="s">
        <v>677</v>
      </c>
      <c r="D688" t="s">
        <v>683</v>
      </c>
    </row>
    <row r="689" spans="1:4">
      <c r="A689" t="s">
        <v>666</v>
      </c>
      <c r="B689" t="s">
        <v>674</v>
      </c>
      <c r="C689" t="s">
        <v>671</v>
      </c>
      <c r="D689" t="s">
        <v>669</v>
      </c>
    </row>
    <row r="690" spans="1:4">
      <c r="A690" t="s">
        <v>666</v>
      </c>
      <c r="B690" t="s">
        <v>682</v>
      </c>
      <c r="C690" t="s">
        <v>679</v>
      </c>
      <c r="D690" t="s">
        <v>669</v>
      </c>
    </row>
    <row r="691" spans="1:4">
      <c r="A691" t="s">
        <v>666</v>
      </c>
      <c r="B691" t="s">
        <v>674</v>
      </c>
      <c r="C691" t="s">
        <v>679</v>
      </c>
      <c r="D691" t="s">
        <v>669</v>
      </c>
    </row>
    <row r="692" spans="1:4">
      <c r="A692" t="s">
        <v>666</v>
      </c>
      <c r="B692" t="s">
        <v>682</v>
      </c>
      <c r="C692" t="s">
        <v>679</v>
      </c>
      <c r="D692" t="s">
        <v>669</v>
      </c>
    </row>
    <row r="693" spans="1:4">
      <c r="A693" t="s">
        <v>666</v>
      </c>
      <c r="B693" t="s">
        <v>682</v>
      </c>
      <c r="C693" t="s">
        <v>679</v>
      </c>
      <c r="D693" t="s">
        <v>669</v>
      </c>
    </row>
    <row r="694" spans="1:4">
      <c r="A694" t="s">
        <v>666</v>
      </c>
      <c r="B694" t="s">
        <v>680</v>
      </c>
      <c r="C694" t="s">
        <v>677</v>
      </c>
      <c r="D694" t="s">
        <v>669</v>
      </c>
    </row>
    <row r="695" spans="1:4">
      <c r="A695" t="s">
        <v>673</v>
      </c>
      <c r="B695" t="s">
        <v>674</v>
      </c>
      <c r="C695" t="s">
        <v>677</v>
      </c>
      <c r="D695" t="s">
        <v>669</v>
      </c>
    </row>
    <row r="696" spans="1:4">
      <c r="A696" t="s">
        <v>673</v>
      </c>
      <c r="B696" t="s">
        <v>682</v>
      </c>
      <c r="C696" t="s">
        <v>679</v>
      </c>
      <c r="D696" t="s">
        <v>669</v>
      </c>
    </row>
    <row r="697" spans="1:4">
      <c r="A697" t="s">
        <v>673</v>
      </c>
      <c r="B697" t="s">
        <v>682</v>
      </c>
      <c r="C697" t="s">
        <v>678</v>
      </c>
      <c r="D697" t="s">
        <v>672</v>
      </c>
    </row>
    <row r="698" spans="1:4">
      <c r="A698" t="s">
        <v>673</v>
      </c>
      <c r="B698" t="s">
        <v>680</v>
      </c>
      <c r="C698" t="s">
        <v>678</v>
      </c>
      <c r="D698" t="s">
        <v>669</v>
      </c>
    </row>
    <row r="699" spans="1:4">
      <c r="A699" t="s">
        <v>673</v>
      </c>
      <c r="B699" t="s">
        <v>674</v>
      </c>
      <c r="C699" t="s">
        <v>668</v>
      </c>
      <c r="D699" t="s">
        <v>669</v>
      </c>
    </row>
    <row r="700" spans="1:4">
      <c r="A700" t="s">
        <v>666</v>
      </c>
      <c r="B700" t="s">
        <v>682</v>
      </c>
      <c r="C700" t="s">
        <v>678</v>
      </c>
      <c r="D700" t="s">
        <v>669</v>
      </c>
    </row>
    <row r="701" spans="1:4">
      <c r="A701" t="s">
        <v>666</v>
      </c>
      <c r="B701" t="s">
        <v>682</v>
      </c>
      <c r="C701" t="s">
        <v>675</v>
      </c>
      <c r="D701" t="s">
        <v>669</v>
      </c>
    </row>
    <row r="702" spans="1:4">
      <c r="A702" t="s">
        <v>673</v>
      </c>
      <c r="B702" t="s">
        <v>670</v>
      </c>
      <c r="C702" t="s">
        <v>675</v>
      </c>
      <c r="D702" t="s">
        <v>669</v>
      </c>
    </row>
    <row r="703" spans="1:4">
      <c r="A703" t="s">
        <v>666</v>
      </c>
      <c r="B703" t="s">
        <v>682</v>
      </c>
      <c r="C703" t="s">
        <v>678</v>
      </c>
      <c r="D703" t="s">
        <v>669</v>
      </c>
    </row>
    <row r="704" spans="1:4">
      <c r="A704" t="s">
        <v>673</v>
      </c>
      <c r="B704" t="s">
        <v>674</v>
      </c>
      <c r="C704" t="s">
        <v>677</v>
      </c>
      <c r="D704" t="s">
        <v>669</v>
      </c>
    </row>
    <row r="705" spans="1:4">
      <c r="A705" t="s">
        <v>666</v>
      </c>
      <c r="B705" t="s">
        <v>667</v>
      </c>
      <c r="C705" t="s">
        <v>677</v>
      </c>
      <c r="D705" t="s">
        <v>683</v>
      </c>
    </row>
    <row r="706" spans="1:4">
      <c r="A706" t="s">
        <v>666</v>
      </c>
      <c r="B706" t="s">
        <v>682</v>
      </c>
      <c r="C706" t="s">
        <v>675</v>
      </c>
      <c r="D706" t="s">
        <v>669</v>
      </c>
    </row>
    <row r="707" spans="1:4">
      <c r="A707" t="s">
        <v>673</v>
      </c>
      <c r="B707" t="s">
        <v>680</v>
      </c>
      <c r="C707" t="s">
        <v>687</v>
      </c>
      <c r="D707" t="s">
        <v>669</v>
      </c>
    </row>
    <row r="708" spans="1:4">
      <c r="A708" t="s">
        <v>666</v>
      </c>
      <c r="B708" t="s">
        <v>667</v>
      </c>
      <c r="C708" t="s">
        <v>675</v>
      </c>
      <c r="D708" t="s">
        <v>669</v>
      </c>
    </row>
    <row r="709" spans="1:4">
      <c r="A709" t="s">
        <v>666</v>
      </c>
      <c r="B709" t="s">
        <v>680</v>
      </c>
      <c r="C709" t="s">
        <v>681</v>
      </c>
      <c r="D709" t="s">
        <v>672</v>
      </c>
    </row>
    <row r="710" spans="1:4">
      <c r="A710" t="s">
        <v>666</v>
      </c>
      <c r="B710" t="s">
        <v>676</v>
      </c>
      <c r="C710" t="s">
        <v>675</v>
      </c>
      <c r="D710" t="s">
        <v>672</v>
      </c>
    </row>
    <row r="711" spans="1:4">
      <c r="A711" t="s">
        <v>673</v>
      </c>
      <c r="B711" t="s">
        <v>680</v>
      </c>
      <c r="C711" t="s">
        <v>687</v>
      </c>
      <c r="D711" t="s">
        <v>669</v>
      </c>
    </row>
    <row r="712" spans="1:4">
      <c r="A712" t="s">
        <v>666</v>
      </c>
      <c r="B712" t="s">
        <v>682</v>
      </c>
      <c r="C712" t="s">
        <v>675</v>
      </c>
      <c r="D712" t="s">
        <v>686</v>
      </c>
    </row>
    <row r="713" spans="1:4">
      <c r="A713" t="s">
        <v>673</v>
      </c>
      <c r="B713" t="s">
        <v>682</v>
      </c>
      <c r="C713" t="s">
        <v>678</v>
      </c>
      <c r="D713" t="s">
        <v>669</v>
      </c>
    </row>
    <row r="714" spans="1:4">
      <c r="A714" t="s">
        <v>673</v>
      </c>
      <c r="B714" t="s">
        <v>682</v>
      </c>
      <c r="C714" t="s">
        <v>688</v>
      </c>
      <c r="D714" t="s">
        <v>669</v>
      </c>
    </row>
    <row r="715" spans="1:4">
      <c r="A715" t="s">
        <v>673</v>
      </c>
      <c r="B715" t="s">
        <v>680</v>
      </c>
      <c r="C715" t="s">
        <v>671</v>
      </c>
      <c r="D715" t="s">
        <v>669</v>
      </c>
    </row>
    <row r="716" spans="1:4">
      <c r="A716" t="s">
        <v>673</v>
      </c>
      <c r="B716" t="s">
        <v>667</v>
      </c>
      <c r="C716" t="s">
        <v>675</v>
      </c>
      <c r="D716" t="s">
        <v>669</v>
      </c>
    </row>
    <row r="717" spans="1:4">
      <c r="A717" t="s">
        <v>666</v>
      </c>
      <c r="B717" t="s">
        <v>674</v>
      </c>
      <c r="C717" t="s">
        <v>678</v>
      </c>
      <c r="D717" t="s">
        <v>669</v>
      </c>
    </row>
    <row r="718" spans="1:4">
      <c r="A718" t="s">
        <v>666</v>
      </c>
      <c r="B718" t="s">
        <v>667</v>
      </c>
      <c r="C718" t="s">
        <v>678</v>
      </c>
      <c r="D718" t="s">
        <v>669</v>
      </c>
    </row>
    <row r="719" spans="1:4">
      <c r="A719" t="s">
        <v>673</v>
      </c>
      <c r="B719" t="s">
        <v>682</v>
      </c>
      <c r="C719" t="s">
        <v>668</v>
      </c>
      <c r="D719" t="s">
        <v>669</v>
      </c>
    </row>
    <row r="720" spans="1:4">
      <c r="A720" t="s">
        <v>673</v>
      </c>
      <c r="B720" t="s">
        <v>674</v>
      </c>
      <c r="C720" t="s">
        <v>675</v>
      </c>
      <c r="D720" t="s">
        <v>669</v>
      </c>
    </row>
    <row r="721" spans="1:4">
      <c r="A721" t="s">
        <v>666</v>
      </c>
      <c r="B721" t="s">
        <v>684</v>
      </c>
      <c r="C721" t="s">
        <v>668</v>
      </c>
      <c r="D721" t="s">
        <v>669</v>
      </c>
    </row>
    <row r="722" spans="1:4">
      <c r="A722" t="s">
        <v>673</v>
      </c>
      <c r="B722" t="s">
        <v>682</v>
      </c>
      <c r="C722" t="s">
        <v>678</v>
      </c>
      <c r="D722" t="s">
        <v>669</v>
      </c>
    </row>
    <row r="723" spans="1:4">
      <c r="A723" t="s">
        <v>673</v>
      </c>
      <c r="B723" t="s">
        <v>682</v>
      </c>
      <c r="C723" t="s">
        <v>677</v>
      </c>
      <c r="D723" t="s">
        <v>683</v>
      </c>
    </row>
    <row r="724" spans="1:4">
      <c r="A724" t="s">
        <v>673</v>
      </c>
      <c r="B724" t="s">
        <v>684</v>
      </c>
      <c r="C724" t="s">
        <v>687</v>
      </c>
      <c r="D724" t="s">
        <v>669</v>
      </c>
    </row>
    <row r="725" spans="1:4">
      <c r="A725" t="s">
        <v>666</v>
      </c>
      <c r="B725" t="s">
        <v>674</v>
      </c>
      <c r="C725" t="s">
        <v>687</v>
      </c>
      <c r="D725" t="s">
        <v>672</v>
      </c>
    </row>
    <row r="726" spans="1:4">
      <c r="A726" t="s">
        <v>666</v>
      </c>
      <c r="B726" t="s">
        <v>674</v>
      </c>
      <c r="C726" t="s">
        <v>677</v>
      </c>
      <c r="D726" t="s">
        <v>669</v>
      </c>
    </row>
    <row r="727" spans="1:4">
      <c r="A727" t="s">
        <v>666</v>
      </c>
      <c r="B727" t="s">
        <v>674</v>
      </c>
      <c r="C727" t="s">
        <v>678</v>
      </c>
      <c r="D727" t="s">
        <v>683</v>
      </c>
    </row>
    <row r="728" spans="1:4">
      <c r="A728" t="s">
        <v>666</v>
      </c>
      <c r="B728" t="s">
        <v>680</v>
      </c>
      <c r="C728" t="s">
        <v>678</v>
      </c>
      <c r="D728" t="s">
        <v>669</v>
      </c>
    </row>
    <row r="729" spans="1:4">
      <c r="A729" t="s">
        <v>666</v>
      </c>
      <c r="B729" t="s">
        <v>682</v>
      </c>
      <c r="C729" t="s">
        <v>681</v>
      </c>
      <c r="D729" t="s">
        <v>669</v>
      </c>
    </row>
    <row r="730" spans="1:4">
      <c r="A730" t="s">
        <v>673</v>
      </c>
      <c r="B730" t="s">
        <v>682</v>
      </c>
      <c r="C730" t="s">
        <v>679</v>
      </c>
      <c r="D730" t="s">
        <v>672</v>
      </c>
    </row>
    <row r="731" spans="1:4">
      <c r="A731" t="s">
        <v>666</v>
      </c>
      <c r="B731" t="s">
        <v>667</v>
      </c>
      <c r="C731" t="s">
        <v>685</v>
      </c>
      <c r="D731" t="s">
        <v>669</v>
      </c>
    </row>
    <row r="732" spans="1:4">
      <c r="A732" t="s">
        <v>666</v>
      </c>
      <c r="B732" t="s">
        <v>680</v>
      </c>
      <c r="C732" t="s">
        <v>671</v>
      </c>
      <c r="D732" t="s">
        <v>669</v>
      </c>
    </row>
    <row r="733" spans="1:4">
      <c r="A733" t="s">
        <v>673</v>
      </c>
      <c r="B733" t="s">
        <v>667</v>
      </c>
      <c r="C733" t="s">
        <v>679</v>
      </c>
      <c r="D733" t="s">
        <v>669</v>
      </c>
    </row>
    <row r="734" spans="1:4">
      <c r="A734" t="s">
        <v>666</v>
      </c>
      <c r="B734" t="s">
        <v>680</v>
      </c>
      <c r="C734" t="s">
        <v>685</v>
      </c>
      <c r="D734" t="s">
        <v>669</v>
      </c>
    </row>
    <row r="735" spans="1:4">
      <c r="A735" t="s">
        <v>666</v>
      </c>
      <c r="B735" t="s">
        <v>682</v>
      </c>
      <c r="C735" t="s">
        <v>677</v>
      </c>
      <c r="D735" t="s">
        <v>672</v>
      </c>
    </row>
    <row r="736" spans="1:4">
      <c r="A736" t="s">
        <v>673</v>
      </c>
      <c r="B736" t="s">
        <v>667</v>
      </c>
      <c r="C736" t="s">
        <v>675</v>
      </c>
      <c r="D736" t="s">
        <v>669</v>
      </c>
    </row>
    <row r="737" spans="1:4">
      <c r="A737" t="s">
        <v>673</v>
      </c>
      <c r="B737" t="s">
        <v>667</v>
      </c>
      <c r="C737" t="s">
        <v>677</v>
      </c>
      <c r="D737" t="s">
        <v>672</v>
      </c>
    </row>
    <row r="738" spans="1:4">
      <c r="A738" t="s">
        <v>673</v>
      </c>
      <c r="B738" t="s">
        <v>674</v>
      </c>
      <c r="C738" t="s">
        <v>675</v>
      </c>
      <c r="D738" t="s">
        <v>669</v>
      </c>
    </row>
    <row r="739" spans="1:4">
      <c r="A739" t="s">
        <v>673</v>
      </c>
      <c r="B739" t="s">
        <v>682</v>
      </c>
      <c r="C739" t="s">
        <v>668</v>
      </c>
      <c r="D739" t="s">
        <v>686</v>
      </c>
    </row>
    <row r="740" spans="1:4">
      <c r="A740" t="s">
        <v>666</v>
      </c>
      <c r="B740" t="s">
        <v>680</v>
      </c>
      <c r="C740" t="s">
        <v>678</v>
      </c>
      <c r="D740" t="s">
        <v>669</v>
      </c>
    </row>
    <row r="741" spans="1:4">
      <c r="A741" t="s">
        <v>666</v>
      </c>
      <c r="B741" t="s">
        <v>682</v>
      </c>
      <c r="C741" t="s">
        <v>679</v>
      </c>
      <c r="D741" t="s">
        <v>672</v>
      </c>
    </row>
    <row r="742" spans="1:4">
      <c r="A742" t="s">
        <v>673</v>
      </c>
      <c r="B742" t="s">
        <v>667</v>
      </c>
      <c r="C742" t="s">
        <v>678</v>
      </c>
      <c r="D742" t="s">
        <v>669</v>
      </c>
    </row>
    <row r="743" spans="1:4">
      <c r="A743" t="s">
        <v>673</v>
      </c>
      <c r="B743" t="s">
        <v>676</v>
      </c>
      <c r="C743" t="s">
        <v>681</v>
      </c>
      <c r="D743" t="s">
        <v>669</v>
      </c>
    </row>
    <row r="744" spans="1:4">
      <c r="A744" t="s">
        <v>673</v>
      </c>
      <c r="B744" t="s">
        <v>684</v>
      </c>
      <c r="C744" t="s">
        <v>678</v>
      </c>
      <c r="D744" t="s">
        <v>672</v>
      </c>
    </row>
    <row r="745" spans="1:4">
      <c r="A745" t="s">
        <v>666</v>
      </c>
      <c r="B745" t="s">
        <v>684</v>
      </c>
      <c r="C745" t="s">
        <v>688</v>
      </c>
      <c r="D745" t="s">
        <v>669</v>
      </c>
    </row>
    <row r="746" spans="1:4">
      <c r="A746" t="s">
        <v>673</v>
      </c>
      <c r="B746" t="s">
        <v>680</v>
      </c>
      <c r="C746" t="s">
        <v>677</v>
      </c>
      <c r="D746" t="s">
        <v>669</v>
      </c>
    </row>
    <row r="747" spans="1:4">
      <c r="A747" t="s">
        <v>666</v>
      </c>
      <c r="B747" t="s">
        <v>667</v>
      </c>
      <c r="C747" t="s">
        <v>688</v>
      </c>
      <c r="D747" t="s">
        <v>686</v>
      </c>
    </row>
    <row r="748" spans="1:4">
      <c r="A748" t="s">
        <v>673</v>
      </c>
      <c r="B748" t="s">
        <v>680</v>
      </c>
      <c r="C748" t="s">
        <v>681</v>
      </c>
      <c r="D748" t="s">
        <v>669</v>
      </c>
    </row>
    <row r="749" spans="1:4">
      <c r="A749" t="s">
        <v>673</v>
      </c>
      <c r="B749" t="s">
        <v>676</v>
      </c>
      <c r="C749" t="s">
        <v>677</v>
      </c>
      <c r="D749" t="s">
        <v>672</v>
      </c>
    </row>
    <row r="750" spans="1:4">
      <c r="A750" t="s">
        <v>666</v>
      </c>
      <c r="B750" t="s">
        <v>667</v>
      </c>
      <c r="C750" t="s">
        <v>675</v>
      </c>
      <c r="D750" t="s">
        <v>669</v>
      </c>
    </row>
    <row r="751" spans="1:4">
      <c r="A751" t="s">
        <v>666</v>
      </c>
      <c r="B751" t="s">
        <v>667</v>
      </c>
      <c r="C751" t="s">
        <v>679</v>
      </c>
      <c r="D751" t="s">
        <v>669</v>
      </c>
    </row>
    <row r="752" spans="1:4">
      <c r="A752" t="s">
        <v>666</v>
      </c>
      <c r="B752" t="s">
        <v>674</v>
      </c>
      <c r="C752" t="s">
        <v>675</v>
      </c>
      <c r="D752" t="s">
        <v>669</v>
      </c>
    </row>
    <row r="753" spans="1:4">
      <c r="A753" t="s">
        <v>673</v>
      </c>
      <c r="B753" t="s">
        <v>667</v>
      </c>
      <c r="C753" t="s">
        <v>675</v>
      </c>
      <c r="D753" t="s">
        <v>669</v>
      </c>
    </row>
    <row r="754" spans="1:4">
      <c r="A754" t="s">
        <v>666</v>
      </c>
      <c r="B754" t="s">
        <v>682</v>
      </c>
      <c r="C754" t="s">
        <v>677</v>
      </c>
      <c r="D754" t="s">
        <v>672</v>
      </c>
    </row>
    <row r="755" spans="1:4">
      <c r="A755" t="s">
        <v>666</v>
      </c>
      <c r="B755" t="s">
        <v>682</v>
      </c>
      <c r="C755" t="s">
        <v>688</v>
      </c>
      <c r="D755" t="s">
        <v>669</v>
      </c>
    </row>
    <row r="756" spans="1:4">
      <c r="A756" t="s">
        <v>673</v>
      </c>
      <c r="B756" t="s">
        <v>674</v>
      </c>
      <c r="C756" t="s">
        <v>675</v>
      </c>
      <c r="D756" t="s">
        <v>672</v>
      </c>
    </row>
    <row r="757" spans="1:4">
      <c r="A757" t="s">
        <v>666</v>
      </c>
      <c r="B757" t="s">
        <v>674</v>
      </c>
      <c r="C757" t="s">
        <v>678</v>
      </c>
      <c r="D757" t="s">
        <v>669</v>
      </c>
    </row>
    <row r="758" spans="1:4">
      <c r="A758" t="s">
        <v>673</v>
      </c>
      <c r="B758" t="s">
        <v>680</v>
      </c>
      <c r="C758" t="s">
        <v>678</v>
      </c>
      <c r="D758" t="s">
        <v>669</v>
      </c>
    </row>
    <row r="759" spans="1:4">
      <c r="A759" t="s">
        <v>673</v>
      </c>
      <c r="B759" t="s">
        <v>682</v>
      </c>
      <c r="C759" t="s">
        <v>678</v>
      </c>
      <c r="D759" t="s">
        <v>683</v>
      </c>
    </row>
    <row r="760" spans="1:4">
      <c r="A760" t="s">
        <v>666</v>
      </c>
      <c r="B760" t="s">
        <v>667</v>
      </c>
      <c r="C760" t="s">
        <v>675</v>
      </c>
      <c r="D760" t="s">
        <v>672</v>
      </c>
    </row>
    <row r="761" spans="1:4">
      <c r="A761" t="s">
        <v>673</v>
      </c>
      <c r="B761" t="s">
        <v>680</v>
      </c>
      <c r="C761" t="s">
        <v>678</v>
      </c>
      <c r="D761" t="s">
        <v>669</v>
      </c>
    </row>
    <row r="762" spans="1:4">
      <c r="A762" t="s">
        <v>673</v>
      </c>
      <c r="B762" t="s">
        <v>670</v>
      </c>
      <c r="C762" t="s">
        <v>679</v>
      </c>
      <c r="D762" t="s">
        <v>672</v>
      </c>
    </row>
    <row r="763" spans="1:4">
      <c r="A763" t="s">
        <v>673</v>
      </c>
      <c r="B763" t="s">
        <v>667</v>
      </c>
      <c r="C763" t="s">
        <v>671</v>
      </c>
      <c r="D763" t="s">
        <v>669</v>
      </c>
    </row>
    <row r="764" spans="1:4">
      <c r="A764" t="s">
        <v>666</v>
      </c>
      <c r="B764" t="s">
        <v>667</v>
      </c>
      <c r="C764" t="s">
        <v>679</v>
      </c>
      <c r="D764" t="s">
        <v>669</v>
      </c>
    </row>
    <row r="765" spans="1:4">
      <c r="A765" t="s">
        <v>666</v>
      </c>
      <c r="B765" t="s">
        <v>680</v>
      </c>
      <c r="C765" t="s">
        <v>679</v>
      </c>
      <c r="D765" t="s">
        <v>669</v>
      </c>
    </row>
    <row r="766" spans="1:4">
      <c r="A766" t="s">
        <v>673</v>
      </c>
      <c r="B766" t="s">
        <v>682</v>
      </c>
      <c r="C766" t="s">
        <v>679</v>
      </c>
      <c r="D766" t="s">
        <v>672</v>
      </c>
    </row>
    <row r="767" spans="1:4">
      <c r="A767" t="s">
        <v>666</v>
      </c>
      <c r="B767" t="s">
        <v>667</v>
      </c>
      <c r="C767" t="s">
        <v>677</v>
      </c>
      <c r="D767" t="s">
        <v>686</v>
      </c>
    </row>
    <row r="768" spans="1:4">
      <c r="A768" t="s">
        <v>666</v>
      </c>
      <c r="B768" t="s">
        <v>684</v>
      </c>
      <c r="C768" t="s">
        <v>675</v>
      </c>
      <c r="D768" t="s">
        <v>672</v>
      </c>
    </row>
    <row r="769" spans="1:4">
      <c r="A769" t="s">
        <v>666</v>
      </c>
      <c r="B769" t="s">
        <v>680</v>
      </c>
      <c r="C769" t="s">
        <v>681</v>
      </c>
      <c r="D769" t="s">
        <v>669</v>
      </c>
    </row>
    <row r="770" spans="1:4">
      <c r="A770" t="s">
        <v>673</v>
      </c>
      <c r="B770" t="s">
        <v>682</v>
      </c>
      <c r="C770" t="s">
        <v>687</v>
      </c>
      <c r="D770" t="s">
        <v>672</v>
      </c>
    </row>
    <row r="771" spans="1:4">
      <c r="A771" t="s">
        <v>666</v>
      </c>
      <c r="B771" t="s">
        <v>682</v>
      </c>
      <c r="C771" t="s">
        <v>681</v>
      </c>
      <c r="D771" t="s">
        <v>669</v>
      </c>
    </row>
    <row r="772" spans="1:4">
      <c r="A772" t="s">
        <v>673</v>
      </c>
      <c r="B772" t="s">
        <v>682</v>
      </c>
      <c r="C772" t="s">
        <v>681</v>
      </c>
      <c r="D772" t="s">
        <v>669</v>
      </c>
    </row>
    <row r="773" spans="1:4">
      <c r="A773" t="s">
        <v>673</v>
      </c>
      <c r="B773" t="s">
        <v>682</v>
      </c>
      <c r="C773" t="s">
        <v>679</v>
      </c>
      <c r="D773" t="s">
        <v>672</v>
      </c>
    </row>
    <row r="774" spans="1:4">
      <c r="A774" t="s">
        <v>673</v>
      </c>
      <c r="B774" t="s">
        <v>682</v>
      </c>
      <c r="C774" t="s">
        <v>679</v>
      </c>
      <c r="D774" t="s">
        <v>669</v>
      </c>
    </row>
    <row r="775" spans="1:4">
      <c r="A775" t="s">
        <v>673</v>
      </c>
      <c r="B775" t="s">
        <v>680</v>
      </c>
      <c r="C775" t="s">
        <v>687</v>
      </c>
      <c r="D775" t="s">
        <v>669</v>
      </c>
    </row>
    <row r="776" spans="1:4">
      <c r="A776" t="s">
        <v>673</v>
      </c>
      <c r="B776" t="s">
        <v>680</v>
      </c>
      <c r="C776" t="s">
        <v>677</v>
      </c>
      <c r="D776" t="s">
        <v>669</v>
      </c>
    </row>
    <row r="777" spans="1:4">
      <c r="A777" t="s">
        <v>673</v>
      </c>
      <c r="B777" t="s">
        <v>684</v>
      </c>
      <c r="C777" t="s">
        <v>681</v>
      </c>
      <c r="D777" t="s">
        <v>672</v>
      </c>
    </row>
    <row r="778" spans="1:4">
      <c r="A778" t="s">
        <v>666</v>
      </c>
      <c r="B778" t="s">
        <v>667</v>
      </c>
      <c r="C778" t="s">
        <v>681</v>
      </c>
      <c r="D778" t="s">
        <v>669</v>
      </c>
    </row>
    <row r="779" spans="1:4">
      <c r="A779" t="s">
        <v>673</v>
      </c>
      <c r="B779" t="s">
        <v>682</v>
      </c>
      <c r="C779" t="s">
        <v>679</v>
      </c>
      <c r="D779" t="s">
        <v>669</v>
      </c>
    </row>
    <row r="780" spans="1:4">
      <c r="A780" t="s">
        <v>673</v>
      </c>
      <c r="B780" t="s">
        <v>667</v>
      </c>
      <c r="C780" t="s">
        <v>668</v>
      </c>
      <c r="D780" t="s">
        <v>669</v>
      </c>
    </row>
    <row r="781" spans="1:4">
      <c r="A781" t="s">
        <v>666</v>
      </c>
      <c r="B781" t="s">
        <v>682</v>
      </c>
      <c r="C781" t="s">
        <v>679</v>
      </c>
      <c r="D781" t="s">
        <v>669</v>
      </c>
    </row>
    <row r="782" spans="1:4">
      <c r="A782" t="s">
        <v>673</v>
      </c>
      <c r="B782" t="s">
        <v>684</v>
      </c>
      <c r="C782" t="s">
        <v>681</v>
      </c>
      <c r="D782" t="s">
        <v>672</v>
      </c>
    </row>
    <row r="783" spans="1:4">
      <c r="A783" t="s">
        <v>666</v>
      </c>
      <c r="B783" t="s">
        <v>674</v>
      </c>
      <c r="C783" t="s">
        <v>675</v>
      </c>
      <c r="D783" t="s">
        <v>672</v>
      </c>
    </row>
    <row r="784" spans="1:4">
      <c r="A784" t="s">
        <v>673</v>
      </c>
      <c r="B784" t="s">
        <v>682</v>
      </c>
      <c r="C784" t="s">
        <v>677</v>
      </c>
      <c r="D784" t="s">
        <v>669</v>
      </c>
    </row>
    <row r="785" spans="1:4">
      <c r="A785" t="s">
        <v>673</v>
      </c>
      <c r="B785" t="s">
        <v>667</v>
      </c>
      <c r="C785" t="s">
        <v>685</v>
      </c>
      <c r="D785" t="s">
        <v>669</v>
      </c>
    </row>
    <row r="786" spans="1:4">
      <c r="A786" t="s">
        <v>666</v>
      </c>
      <c r="B786" t="s">
        <v>667</v>
      </c>
      <c r="C786" t="s">
        <v>681</v>
      </c>
      <c r="D786" t="s">
        <v>669</v>
      </c>
    </row>
    <row r="787" spans="1:4">
      <c r="A787" t="s">
        <v>673</v>
      </c>
      <c r="B787" t="s">
        <v>667</v>
      </c>
      <c r="C787" t="s">
        <v>678</v>
      </c>
      <c r="D787" t="s">
        <v>669</v>
      </c>
    </row>
    <row r="788" spans="1:4">
      <c r="A788" t="s">
        <v>666</v>
      </c>
      <c r="B788" t="s">
        <v>667</v>
      </c>
      <c r="C788" t="s">
        <v>678</v>
      </c>
      <c r="D788" t="s">
        <v>669</v>
      </c>
    </row>
    <row r="789" spans="1:4">
      <c r="A789" t="s">
        <v>666</v>
      </c>
      <c r="B789" t="s">
        <v>674</v>
      </c>
      <c r="C789" t="s">
        <v>685</v>
      </c>
      <c r="D789" t="s">
        <v>669</v>
      </c>
    </row>
    <row r="790" spans="1:4">
      <c r="A790" t="s">
        <v>666</v>
      </c>
      <c r="B790" t="s">
        <v>684</v>
      </c>
      <c r="C790" t="s">
        <v>677</v>
      </c>
      <c r="D790" t="s">
        <v>672</v>
      </c>
    </row>
    <row r="791" spans="1:4">
      <c r="A791" t="s">
        <v>666</v>
      </c>
      <c r="B791" t="s">
        <v>667</v>
      </c>
      <c r="C791" t="s">
        <v>681</v>
      </c>
      <c r="D791" t="s">
        <v>683</v>
      </c>
    </row>
    <row r="792" spans="1:4">
      <c r="A792" t="s">
        <v>673</v>
      </c>
      <c r="B792" t="s">
        <v>684</v>
      </c>
      <c r="C792" t="s">
        <v>688</v>
      </c>
      <c r="D792" t="s">
        <v>669</v>
      </c>
    </row>
    <row r="793" spans="1:4">
      <c r="A793" t="s">
        <v>673</v>
      </c>
      <c r="B793" t="s">
        <v>667</v>
      </c>
      <c r="C793" t="s">
        <v>675</v>
      </c>
      <c r="D793" t="s">
        <v>669</v>
      </c>
    </row>
    <row r="794" spans="1:4">
      <c r="A794" t="s">
        <v>673</v>
      </c>
      <c r="B794" t="s">
        <v>682</v>
      </c>
      <c r="C794" t="s">
        <v>678</v>
      </c>
      <c r="D794" t="s">
        <v>669</v>
      </c>
    </row>
    <row r="795" spans="1:4">
      <c r="A795" t="s">
        <v>666</v>
      </c>
      <c r="B795" t="s">
        <v>676</v>
      </c>
      <c r="C795" t="s">
        <v>687</v>
      </c>
      <c r="D795" t="s">
        <v>672</v>
      </c>
    </row>
    <row r="796" spans="1:4">
      <c r="A796" t="s">
        <v>666</v>
      </c>
      <c r="B796" t="s">
        <v>680</v>
      </c>
      <c r="C796" t="s">
        <v>675</v>
      </c>
      <c r="D796" t="s">
        <v>669</v>
      </c>
    </row>
    <row r="797" spans="1:4">
      <c r="A797" t="s">
        <v>673</v>
      </c>
      <c r="B797" t="s">
        <v>674</v>
      </c>
      <c r="C797" t="s">
        <v>681</v>
      </c>
      <c r="D797" t="s">
        <v>672</v>
      </c>
    </row>
    <row r="798" spans="1:4">
      <c r="A798" t="s">
        <v>673</v>
      </c>
      <c r="B798" t="s">
        <v>682</v>
      </c>
      <c r="C798" t="s">
        <v>688</v>
      </c>
      <c r="D798" t="s">
        <v>672</v>
      </c>
    </row>
    <row r="799" spans="1:4">
      <c r="A799" t="s">
        <v>673</v>
      </c>
      <c r="B799" t="s">
        <v>667</v>
      </c>
      <c r="C799" t="s">
        <v>679</v>
      </c>
      <c r="D799" t="s">
        <v>669</v>
      </c>
    </row>
    <row r="800" spans="1:4">
      <c r="A800" t="s">
        <v>666</v>
      </c>
      <c r="B800" t="s">
        <v>674</v>
      </c>
      <c r="C800" t="s">
        <v>681</v>
      </c>
      <c r="D800" t="s">
        <v>669</v>
      </c>
    </row>
    <row r="801" spans="1:4">
      <c r="A801" t="s">
        <v>666</v>
      </c>
      <c r="B801" t="s">
        <v>667</v>
      </c>
      <c r="C801" t="s">
        <v>688</v>
      </c>
      <c r="D801" t="s">
        <v>669</v>
      </c>
    </row>
    <row r="802" spans="1:4">
      <c r="A802" t="s">
        <v>666</v>
      </c>
      <c r="B802" t="s">
        <v>680</v>
      </c>
      <c r="C802" t="s">
        <v>678</v>
      </c>
      <c r="D802" t="s">
        <v>686</v>
      </c>
    </row>
    <row r="803" spans="1:4">
      <c r="A803" t="s">
        <v>666</v>
      </c>
      <c r="B803" t="s">
        <v>667</v>
      </c>
      <c r="C803" t="s">
        <v>677</v>
      </c>
      <c r="D803" t="s">
        <v>669</v>
      </c>
    </row>
    <row r="804" spans="1:4">
      <c r="A804" t="s">
        <v>673</v>
      </c>
      <c r="B804" t="s">
        <v>667</v>
      </c>
      <c r="C804" t="s">
        <v>668</v>
      </c>
      <c r="D804" t="s">
        <v>669</v>
      </c>
    </row>
    <row r="805" spans="1:4">
      <c r="A805" t="s">
        <v>666</v>
      </c>
      <c r="B805" t="s">
        <v>674</v>
      </c>
      <c r="C805" t="s">
        <v>688</v>
      </c>
      <c r="D805" t="s">
        <v>672</v>
      </c>
    </row>
    <row r="806" spans="1:4">
      <c r="A806" t="s">
        <v>673</v>
      </c>
      <c r="B806" t="s">
        <v>674</v>
      </c>
      <c r="C806" t="s">
        <v>679</v>
      </c>
      <c r="D806" t="s">
        <v>686</v>
      </c>
    </row>
    <row r="807" spans="1:4">
      <c r="A807" t="s">
        <v>673</v>
      </c>
      <c r="B807" t="s">
        <v>667</v>
      </c>
      <c r="C807" t="s">
        <v>679</v>
      </c>
      <c r="D807" t="s">
        <v>669</v>
      </c>
    </row>
    <row r="808" spans="1:4">
      <c r="A808" t="s">
        <v>666</v>
      </c>
      <c r="B808" t="s">
        <v>674</v>
      </c>
      <c r="C808" t="s">
        <v>678</v>
      </c>
      <c r="D808" t="s">
        <v>672</v>
      </c>
    </row>
    <row r="809" spans="1:4">
      <c r="A809" t="s">
        <v>673</v>
      </c>
      <c r="B809" t="s">
        <v>682</v>
      </c>
      <c r="C809" t="s">
        <v>681</v>
      </c>
      <c r="D809" t="s">
        <v>669</v>
      </c>
    </row>
    <row r="810" spans="1:4">
      <c r="A810" t="s">
        <v>673</v>
      </c>
      <c r="B810" t="s">
        <v>680</v>
      </c>
      <c r="C810" t="s">
        <v>675</v>
      </c>
      <c r="D810" t="s">
        <v>672</v>
      </c>
    </row>
    <row r="811" spans="1:4">
      <c r="A811" t="s">
        <v>666</v>
      </c>
      <c r="B811" t="s">
        <v>684</v>
      </c>
      <c r="C811" t="s">
        <v>675</v>
      </c>
      <c r="D811" t="s">
        <v>686</v>
      </c>
    </row>
    <row r="812" spans="1:4">
      <c r="A812" t="s">
        <v>673</v>
      </c>
      <c r="B812" t="s">
        <v>667</v>
      </c>
      <c r="C812" t="s">
        <v>675</v>
      </c>
      <c r="D812" t="s">
        <v>669</v>
      </c>
    </row>
    <row r="813" spans="1:4">
      <c r="A813" t="s">
        <v>666</v>
      </c>
      <c r="B813" t="s">
        <v>684</v>
      </c>
      <c r="C813" t="s">
        <v>675</v>
      </c>
      <c r="D813" t="s">
        <v>669</v>
      </c>
    </row>
    <row r="814" spans="1:4">
      <c r="A814" t="s">
        <v>673</v>
      </c>
      <c r="B814" t="s">
        <v>680</v>
      </c>
      <c r="C814" t="s">
        <v>678</v>
      </c>
      <c r="D814" t="s">
        <v>672</v>
      </c>
    </row>
    <row r="815" spans="1:4">
      <c r="A815" t="s">
        <v>673</v>
      </c>
      <c r="B815" t="s">
        <v>682</v>
      </c>
      <c r="C815" t="s">
        <v>675</v>
      </c>
      <c r="D815" t="s">
        <v>669</v>
      </c>
    </row>
    <row r="816" spans="1:4">
      <c r="A816" t="s">
        <v>666</v>
      </c>
      <c r="B816" t="s">
        <v>680</v>
      </c>
      <c r="C816" t="s">
        <v>679</v>
      </c>
      <c r="D816" t="s">
        <v>669</v>
      </c>
    </row>
    <row r="817" spans="1:4">
      <c r="A817" t="s">
        <v>673</v>
      </c>
      <c r="B817" t="s">
        <v>667</v>
      </c>
      <c r="C817" t="s">
        <v>675</v>
      </c>
      <c r="D817" t="s">
        <v>669</v>
      </c>
    </row>
    <row r="818" spans="1:4">
      <c r="A818" t="s">
        <v>673</v>
      </c>
      <c r="B818" t="s">
        <v>674</v>
      </c>
      <c r="C818" t="s">
        <v>679</v>
      </c>
      <c r="D818" t="s">
        <v>669</v>
      </c>
    </row>
    <row r="819" spans="1:4">
      <c r="A819" t="s">
        <v>666</v>
      </c>
      <c r="B819" t="s">
        <v>667</v>
      </c>
      <c r="C819" t="s">
        <v>688</v>
      </c>
      <c r="D819" t="s">
        <v>672</v>
      </c>
    </row>
    <row r="820" spans="1:4">
      <c r="A820" t="s">
        <v>673</v>
      </c>
      <c r="B820" t="s">
        <v>674</v>
      </c>
      <c r="C820" t="s">
        <v>681</v>
      </c>
      <c r="D820" t="s">
        <v>669</v>
      </c>
    </row>
    <row r="821" spans="1:4">
      <c r="A821" t="s">
        <v>673</v>
      </c>
      <c r="B821" t="s">
        <v>682</v>
      </c>
      <c r="C821" t="s">
        <v>678</v>
      </c>
      <c r="D821" t="s">
        <v>669</v>
      </c>
    </row>
    <row r="822" spans="1:4">
      <c r="A822" t="s">
        <v>673</v>
      </c>
      <c r="B822" t="s">
        <v>670</v>
      </c>
      <c r="C822" t="s">
        <v>681</v>
      </c>
      <c r="D822" t="s">
        <v>672</v>
      </c>
    </row>
    <row r="823" spans="1:4">
      <c r="A823" t="s">
        <v>666</v>
      </c>
      <c r="B823" t="s">
        <v>676</v>
      </c>
      <c r="C823" t="s">
        <v>677</v>
      </c>
      <c r="D823" t="s">
        <v>669</v>
      </c>
    </row>
    <row r="824" spans="1:4">
      <c r="A824" t="s">
        <v>666</v>
      </c>
      <c r="B824" t="s">
        <v>667</v>
      </c>
      <c r="C824" t="s">
        <v>677</v>
      </c>
      <c r="D824" t="s">
        <v>669</v>
      </c>
    </row>
    <row r="825" spans="1:4">
      <c r="A825" t="s">
        <v>673</v>
      </c>
      <c r="B825" t="s">
        <v>682</v>
      </c>
      <c r="C825" t="s">
        <v>677</v>
      </c>
      <c r="D825" t="s">
        <v>669</v>
      </c>
    </row>
    <row r="826" spans="1:4">
      <c r="A826" t="s">
        <v>673</v>
      </c>
      <c r="B826" t="s">
        <v>682</v>
      </c>
      <c r="C826" t="s">
        <v>679</v>
      </c>
      <c r="D826" t="s">
        <v>686</v>
      </c>
    </row>
    <row r="827" spans="1:4">
      <c r="A827" t="s">
        <v>666</v>
      </c>
      <c r="B827" t="s">
        <v>667</v>
      </c>
      <c r="C827" t="s">
        <v>678</v>
      </c>
      <c r="D827" t="s">
        <v>669</v>
      </c>
    </row>
    <row r="828" spans="1:4">
      <c r="A828" t="s">
        <v>666</v>
      </c>
      <c r="B828" t="s">
        <v>667</v>
      </c>
      <c r="C828" t="s">
        <v>675</v>
      </c>
      <c r="D828" t="s">
        <v>669</v>
      </c>
    </row>
    <row r="829" spans="1:4">
      <c r="A829" t="s">
        <v>673</v>
      </c>
      <c r="B829" t="s">
        <v>682</v>
      </c>
      <c r="C829" t="s">
        <v>675</v>
      </c>
      <c r="D829" t="s">
        <v>669</v>
      </c>
    </row>
    <row r="830" spans="1:4">
      <c r="A830" t="s">
        <v>673</v>
      </c>
      <c r="B830" t="s">
        <v>674</v>
      </c>
      <c r="C830" t="s">
        <v>678</v>
      </c>
      <c r="D830" t="s">
        <v>672</v>
      </c>
    </row>
    <row r="831" spans="1:4">
      <c r="A831" t="s">
        <v>673</v>
      </c>
      <c r="B831" t="s">
        <v>682</v>
      </c>
      <c r="C831" t="s">
        <v>677</v>
      </c>
      <c r="D831" t="s">
        <v>669</v>
      </c>
    </row>
    <row r="832" spans="1:4">
      <c r="A832" t="s">
        <v>673</v>
      </c>
      <c r="B832" t="s">
        <v>676</v>
      </c>
      <c r="C832" t="s">
        <v>668</v>
      </c>
      <c r="D832" t="s">
        <v>669</v>
      </c>
    </row>
    <row r="833" spans="1:4">
      <c r="A833" t="s">
        <v>673</v>
      </c>
      <c r="B833" t="s">
        <v>682</v>
      </c>
      <c r="C833" t="s">
        <v>668</v>
      </c>
      <c r="D833" t="s">
        <v>669</v>
      </c>
    </row>
    <row r="834" spans="1:4">
      <c r="A834" t="s">
        <v>666</v>
      </c>
      <c r="B834" t="s">
        <v>682</v>
      </c>
      <c r="C834" t="s">
        <v>678</v>
      </c>
      <c r="D834" t="s">
        <v>669</v>
      </c>
    </row>
    <row r="835" spans="1:4">
      <c r="A835" t="s">
        <v>666</v>
      </c>
      <c r="B835" t="s">
        <v>674</v>
      </c>
      <c r="C835" t="s">
        <v>675</v>
      </c>
      <c r="D835" t="s">
        <v>669</v>
      </c>
    </row>
    <row r="836" spans="1:4">
      <c r="A836" t="s">
        <v>666</v>
      </c>
      <c r="B836" t="s">
        <v>667</v>
      </c>
      <c r="C836" t="s">
        <v>688</v>
      </c>
      <c r="D836" t="s">
        <v>669</v>
      </c>
    </row>
    <row r="837" spans="1:4">
      <c r="A837" t="s">
        <v>673</v>
      </c>
      <c r="B837" t="s">
        <v>674</v>
      </c>
      <c r="C837" t="s">
        <v>675</v>
      </c>
      <c r="D837" t="s">
        <v>669</v>
      </c>
    </row>
    <row r="838" spans="1:4">
      <c r="A838" t="s">
        <v>673</v>
      </c>
      <c r="B838" t="s">
        <v>682</v>
      </c>
      <c r="C838" t="s">
        <v>679</v>
      </c>
      <c r="D838" t="s">
        <v>669</v>
      </c>
    </row>
    <row r="839" spans="1:4">
      <c r="A839" t="s">
        <v>673</v>
      </c>
      <c r="B839" t="s">
        <v>667</v>
      </c>
      <c r="C839" t="s">
        <v>679</v>
      </c>
      <c r="D839" t="s">
        <v>669</v>
      </c>
    </row>
    <row r="840" spans="1:4">
      <c r="A840" t="s">
        <v>666</v>
      </c>
      <c r="B840" t="s">
        <v>682</v>
      </c>
      <c r="C840" t="s">
        <v>678</v>
      </c>
      <c r="D840" t="s">
        <v>669</v>
      </c>
    </row>
    <row r="841" spans="1:4">
      <c r="A841" t="s">
        <v>673</v>
      </c>
      <c r="B841" t="s">
        <v>682</v>
      </c>
      <c r="C841" t="s">
        <v>679</v>
      </c>
      <c r="D841" t="s">
        <v>669</v>
      </c>
    </row>
    <row r="842" spans="1:4">
      <c r="A842" t="s">
        <v>673</v>
      </c>
      <c r="B842" t="s">
        <v>682</v>
      </c>
      <c r="C842" t="s">
        <v>677</v>
      </c>
      <c r="D842" t="s">
        <v>669</v>
      </c>
    </row>
    <row r="843" spans="1:4">
      <c r="A843" t="s">
        <v>673</v>
      </c>
      <c r="B843" t="s">
        <v>680</v>
      </c>
      <c r="C843" t="s">
        <v>668</v>
      </c>
      <c r="D843" t="s">
        <v>672</v>
      </c>
    </row>
    <row r="844" spans="1:4">
      <c r="A844" t="s">
        <v>673</v>
      </c>
      <c r="B844" t="s">
        <v>667</v>
      </c>
      <c r="C844" t="s">
        <v>678</v>
      </c>
      <c r="D844" t="s">
        <v>669</v>
      </c>
    </row>
    <row r="845" spans="1:4">
      <c r="A845" t="s">
        <v>666</v>
      </c>
      <c r="B845" t="s">
        <v>674</v>
      </c>
      <c r="C845" t="s">
        <v>677</v>
      </c>
      <c r="D845" t="s">
        <v>669</v>
      </c>
    </row>
    <row r="846" spans="1:4">
      <c r="A846" t="s">
        <v>666</v>
      </c>
      <c r="B846" t="s">
        <v>682</v>
      </c>
      <c r="C846" t="s">
        <v>668</v>
      </c>
      <c r="D846" t="s">
        <v>669</v>
      </c>
    </row>
    <row r="847" spans="1:4">
      <c r="A847" t="s">
        <v>673</v>
      </c>
      <c r="B847" t="s">
        <v>667</v>
      </c>
      <c r="C847" t="s">
        <v>678</v>
      </c>
      <c r="D847" t="s">
        <v>669</v>
      </c>
    </row>
    <row r="848" spans="1:4">
      <c r="A848" t="s">
        <v>673</v>
      </c>
      <c r="B848" t="s">
        <v>667</v>
      </c>
      <c r="C848" t="s">
        <v>668</v>
      </c>
      <c r="D848" t="s">
        <v>669</v>
      </c>
    </row>
    <row r="849" spans="1:4">
      <c r="A849" t="s">
        <v>673</v>
      </c>
      <c r="B849" t="s">
        <v>667</v>
      </c>
      <c r="C849" t="s">
        <v>677</v>
      </c>
      <c r="D849" t="s">
        <v>669</v>
      </c>
    </row>
    <row r="850" spans="1:4">
      <c r="A850" t="s">
        <v>673</v>
      </c>
      <c r="B850" t="s">
        <v>667</v>
      </c>
      <c r="C850" t="s">
        <v>668</v>
      </c>
      <c r="D850" t="s">
        <v>672</v>
      </c>
    </row>
    <row r="851" spans="1:4">
      <c r="A851" t="s">
        <v>673</v>
      </c>
      <c r="B851" t="s">
        <v>674</v>
      </c>
      <c r="C851" t="s">
        <v>678</v>
      </c>
      <c r="D851" t="s">
        <v>672</v>
      </c>
    </row>
    <row r="852" spans="1:4">
      <c r="A852" t="s">
        <v>666</v>
      </c>
      <c r="B852" t="s">
        <v>670</v>
      </c>
      <c r="C852" t="s">
        <v>677</v>
      </c>
      <c r="D852" t="s">
        <v>669</v>
      </c>
    </row>
    <row r="853" spans="1:4">
      <c r="A853" t="s">
        <v>666</v>
      </c>
      <c r="B853" t="s">
        <v>667</v>
      </c>
      <c r="C853" t="s">
        <v>678</v>
      </c>
      <c r="D853" t="s">
        <v>672</v>
      </c>
    </row>
    <row r="854" spans="1:4">
      <c r="A854" t="s">
        <v>666</v>
      </c>
      <c r="B854" t="s">
        <v>680</v>
      </c>
      <c r="C854" t="s">
        <v>677</v>
      </c>
      <c r="D854" t="s">
        <v>683</v>
      </c>
    </row>
    <row r="855" spans="1:4">
      <c r="A855" t="s">
        <v>673</v>
      </c>
      <c r="B855" t="s">
        <v>682</v>
      </c>
      <c r="C855" t="s">
        <v>688</v>
      </c>
      <c r="D855" t="s">
        <v>669</v>
      </c>
    </row>
    <row r="856" spans="1:4">
      <c r="A856" t="s">
        <v>666</v>
      </c>
      <c r="B856" t="s">
        <v>674</v>
      </c>
      <c r="C856" t="s">
        <v>668</v>
      </c>
      <c r="D856" t="s">
        <v>669</v>
      </c>
    </row>
    <row r="857" spans="1:4">
      <c r="A857" t="s">
        <v>673</v>
      </c>
      <c r="B857" t="s">
        <v>684</v>
      </c>
      <c r="C857" t="s">
        <v>679</v>
      </c>
      <c r="D857" t="s">
        <v>669</v>
      </c>
    </row>
    <row r="858" spans="1:4">
      <c r="A858" t="s">
        <v>673</v>
      </c>
      <c r="B858" t="s">
        <v>682</v>
      </c>
      <c r="C858" t="s">
        <v>668</v>
      </c>
      <c r="D858" t="s">
        <v>669</v>
      </c>
    </row>
    <row r="859" spans="1:4">
      <c r="A859" t="s">
        <v>673</v>
      </c>
      <c r="B859" t="s">
        <v>682</v>
      </c>
      <c r="C859" t="s">
        <v>668</v>
      </c>
      <c r="D859" t="s">
        <v>669</v>
      </c>
    </row>
    <row r="860" spans="1:4">
      <c r="A860" t="s">
        <v>666</v>
      </c>
      <c r="B860" t="s">
        <v>680</v>
      </c>
      <c r="C860" t="s">
        <v>688</v>
      </c>
      <c r="D860" t="s">
        <v>669</v>
      </c>
    </row>
    <row r="861" spans="1:4">
      <c r="A861" t="s">
        <v>666</v>
      </c>
      <c r="B861" t="s">
        <v>680</v>
      </c>
      <c r="C861" t="s">
        <v>668</v>
      </c>
      <c r="D861" t="s">
        <v>669</v>
      </c>
    </row>
    <row r="862" spans="1:4">
      <c r="A862" t="s">
        <v>673</v>
      </c>
      <c r="B862" t="s">
        <v>667</v>
      </c>
      <c r="C862" t="s">
        <v>688</v>
      </c>
      <c r="D862" t="s">
        <v>669</v>
      </c>
    </row>
    <row r="863" spans="1:4">
      <c r="A863" t="s">
        <v>673</v>
      </c>
      <c r="B863" t="s">
        <v>682</v>
      </c>
      <c r="C863" t="s">
        <v>688</v>
      </c>
      <c r="D863" t="s">
        <v>686</v>
      </c>
    </row>
    <row r="864" spans="1:4">
      <c r="A864" t="s">
        <v>673</v>
      </c>
      <c r="B864" t="s">
        <v>674</v>
      </c>
      <c r="C864" t="s">
        <v>681</v>
      </c>
      <c r="D864" t="s">
        <v>669</v>
      </c>
    </row>
    <row r="865" spans="1:4">
      <c r="A865" t="s">
        <v>666</v>
      </c>
      <c r="B865" t="s">
        <v>667</v>
      </c>
      <c r="C865" t="s">
        <v>681</v>
      </c>
      <c r="D865" t="s">
        <v>669</v>
      </c>
    </row>
    <row r="866" spans="1:4">
      <c r="A866" t="s">
        <v>673</v>
      </c>
      <c r="B866" t="s">
        <v>680</v>
      </c>
      <c r="C866" t="s">
        <v>668</v>
      </c>
      <c r="D866" t="s">
        <v>683</v>
      </c>
    </row>
    <row r="867" spans="1:4">
      <c r="A867" t="s">
        <v>666</v>
      </c>
      <c r="B867" t="s">
        <v>667</v>
      </c>
      <c r="C867" t="s">
        <v>675</v>
      </c>
      <c r="D867" t="s">
        <v>669</v>
      </c>
    </row>
    <row r="868" spans="1:4">
      <c r="A868" t="s">
        <v>666</v>
      </c>
      <c r="B868" t="s">
        <v>682</v>
      </c>
      <c r="C868" t="s">
        <v>675</v>
      </c>
      <c r="D868" t="s">
        <v>669</v>
      </c>
    </row>
    <row r="869" spans="1:4">
      <c r="A869" t="s">
        <v>666</v>
      </c>
      <c r="B869" t="s">
        <v>674</v>
      </c>
      <c r="C869" t="s">
        <v>681</v>
      </c>
      <c r="D869" t="s">
        <v>669</v>
      </c>
    </row>
    <row r="870" spans="1:4">
      <c r="A870" t="s">
        <v>666</v>
      </c>
      <c r="B870" t="s">
        <v>676</v>
      </c>
      <c r="C870" t="s">
        <v>675</v>
      </c>
      <c r="D870" t="s">
        <v>669</v>
      </c>
    </row>
    <row r="871" spans="1:4">
      <c r="A871" t="s">
        <v>673</v>
      </c>
      <c r="B871" t="s">
        <v>682</v>
      </c>
      <c r="C871" t="s">
        <v>678</v>
      </c>
      <c r="D871" t="s">
        <v>669</v>
      </c>
    </row>
    <row r="872" spans="1:4">
      <c r="A872" t="s">
        <v>666</v>
      </c>
      <c r="B872" t="s">
        <v>682</v>
      </c>
      <c r="C872" t="s">
        <v>675</v>
      </c>
      <c r="D872" t="s">
        <v>672</v>
      </c>
    </row>
    <row r="873" spans="1:4">
      <c r="A873" t="s">
        <v>673</v>
      </c>
      <c r="B873" t="s">
        <v>682</v>
      </c>
      <c r="C873" t="s">
        <v>675</v>
      </c>
      <c r="D873" t="s">
        <v>686</v>
      </c>
    </row>
    <row r="874" spans="1:4">
      <c r="A874" t="s">
        <v>666</v>
      </c>
      <c r="B874" t="s">
        <v>682</v>
      </c>
      <c r="C874" t="s">
        <v>688</v>
      </c>
      <c r="D874" t="s">
        <v>669</v>
      </c>
    </row>
    <row r="875" spans="1:4">
      <c r="A875" t="s">
        <v>673</v>
      </c>
      <c r="B875" t="s">
        <v>682</v>
      </c>
      <c r="C875" t="s">
        <v>679</v>
      </c>
      <c r="D875" t="s">
        <v>672</v>
      </c>
    </row>
    <row r="876" spans="1:4">
      <c r="A876" t="s">
        <v>666</v>
      </c>
      <c r="B876" t="s">
        <v>682</v>
      </c>
      <c r="C876" t="s">
        <v>687</v>
      </c>
      <c r="D876" t="s">
        <v>669</v>
      </c>
    </row>
    <row r="877" spans="1:4">
      <c r="A877" t="s">
        <v>666</v>
      </c>
      <c r="B877" t="s">
        <v>667</v>
      </c>
      <c r="C877" t="s">
        <v>679</v>
      </c>
      <c r="D877" t="s">
        <v>669</v>
      </c>
    </row>
    <row r="878" spans="1:4">
      <c r="A878" t="s">
        <v>666</v>
      </c>
      <c r="B878" t="s">
        <v>682</v>
      </c>
      <c r="C878" t="s">
        <v>678</v>
      </c>
      <c r="D878" t="s">
        <v>672</v>
      </c>
    </row>
    <row r="879" spans="1:4">
      <c r="A879" t="s">
        <v>673</v>
      </c>
      <c r="B879" t="s">
        <v>680</v>
      </c>
      <c r="C879" t="s">
        <v>671</v>
      </c>
      <c r="D879" t="s">
        <v>669</v>
      </c>
    </row>
    <row r="880" spans="1:4">
      <c r="A880" t="s">
        <v>673</v>
      </c>
      <c r="B880" t="s">
        <v>680</v>
      </c>
      <c r="C880" t="s">
        <v>678</v>
      </c>
      <c r="D880" t="s">
        <v>686</v>
      </c>
    </row>
    <row r="881" spans="1:4">
      <c r="A881" t="s">
        <v>673</v>
      </c>
      <c r="B881" t="s">
        <v>680</v>
      </c>
      <c r="C881" t="s">
        <v>688</v>
      </c>
      <c r="D881" t="s">
        <v>683</v>
      </c>
    </row>
    <row r="882" spans="1:4">
      <c r="A882" t="s">
        <v>666</v>
      </c>
      <c r="B882" t="s">
        <v>670</v>
      </c>
      <c r="C882" t="s">
        <v>677</v>
      </c>
      <c r="D882" t="s">
        <v>669</v>
      </c>
    </row>
    <row r="883" spans="1:4">
      <c r="A883" t="s">
        <v>673</v>
      </c>
      <c r="B883" t="s">
        <v>674</v>
      </c>
      <c r="C883" t="s">
        <v>668</v>
      </c>
      <c r="D883" t="s">
        <v>669</v>
      </c>
    </row>
    <row r="884" spans="1:4">
      <c r="A884" t="s">
        <v>673</v>
      </c>
      <c r="B884" t="s">
        <v>684</v>
      </c>
      <c r="C884" t="s">
        <v>685</v>
      </c>
      <c r="D884" t="s">
        <v>669</v>
      </c>
    </row>
    <row r="885" spans="1:4">
      <c r="A885" t="s">
        <v>673</v>
      </c>
      <c r="B885" t="s">
        <v>682</v>
      </c>
      <c r="C885" t="s">
        <v>678</v>
      </c>
      <c r="D885" t="s">
        <v>669</v>
      </c>
    </row>
    <row r="886" spans="1:4">
      <c r="A886" t="s">
        <v>673</v>
      </c>
      <c r="B886" t="s">
        <v>674</v>
      </c>
      <c r="C886" t="s">
        <v>677</v>
      </c>
      <c r="D886" t="s">
        <v>672</v>
      </c>
    </row>
    <row r="887" spans="1:4">
      <c r="A887" t="s">
        <v>666</v>
      </c>
      <c r="B887" t="s">
        <v>682</v>
      </c>
      <c r="C887" t="s">
        <v>681</v>
      </c>
      <c r="D887" t="s">
        <v>672</v>
      </c>
    </row>
    <row r="888" spans="1:4">
      <c r="A888" t="s">
        <v>666</v>
      </c>
      <c r="B888" t="s">
        <v>682</v>
      </c>
      <c r="C888" t="s">
        <v>668</v>
      </c>
      <c r="D888" t="s">
        <v>672</v>
      </c>
    </row>
    <row r="889" spans="1:4">
      <c r="A889" t="s">
        <v>666</v>
      </c>
      <c r="B889" t="s">
        <v>667</v>
      </c>
      <c r="C889" t="s">
        <v>671</v>
      </c>
      <c r="D889" t="s">
        <v>669</v>
      </c>
    </row>
    <row r="890" spans="1:4">
      <c r="A890" t="s">
        <v>673</v>
      </c>
      <c r="B890" t="s">
        <v>667</v>
      </c>
      <c r="C890" t="s">
        <v>675</v>
      </c>
      <c r="D890" t="s">
        <v>669</v>
      </c>
    </row>
    <row r="891" spans="1:4">
      <c r="A891" t="s">
        <v>673</v>
      </c>
      <c r="B891" t="s">
        <v>682</v>
      </c>
      <c r="C891" t="s">
        <v>677</v>
      </c>
      <c r="D891" t="s">
        <v>686</v>
      </c>
    </row>
    <row r="892" spans="1:4">
      <c r="A892" t="s">
        <v>673</v>
      </c>
      <c r="B892" t="s">
        <v>684</v>
      </c>
      <c r="C892" t="s">
        <v>679</v>
      </c>
      <c r="D892" t="s">
        <v>672</v>
      </c>
    </row>
    <row r="893" spans="1:4">
      <c r="A893" t="s">
        <v>673</v>
      </c>
      <c r="B893" t="s">
        <v>682</v>
      </c>
      <c r="C893" t="s">
        <v>678</v>
      </c>
      <c r="D893" t="s">
        <v>669</v>
      </c>
    </row>
    <row r="894" spans="1:4">
      <c r="A894" t="s">
        <v>673</v>
      </c>
      <c r="B894" t="s">
        <v>667</v>
      </c>
      <c r="C894" t="s">
        <v>668</v>
      </c>
      <c r="D894" t="s">
        <v>669</v>
      </c>
    </row>
    <row r="895" spans="1:4">
      <c r="A895" t="s">
        <v>666</v>
      </c>
      <c r="B895" t="s">
        <v>682</v>
      </c>
      <c r="C895" t="s">
        <v>681</v>
      </c>
      <c r="D895" t="s">
        <v>669</v>
      </c>
    </row>
    <row r="896" spans="1:4">
      <c r="A896" t="s">
        <v>673</v>
      </c>
      <c r="B896" t="s">
        <v>674</v>
      </c>
      <c r="C896" t="s">
        <v>668</v>
      </c>
      <c r="D896" t="s">
        <v>669</v>
      </c>
    </row>
    <row r="897" spans="1:4">
      <c r="A897" t="s">
        <v>666</v>
      </c>
      <c r="B897" t="s">
        <v>674</v>
      </c>
      <c r="C897" t="s">
        <v>678</v>
      </c>
      <c r="D897" t="s">
        <v>669</v>
      </c>
    </row>
    <row r="898" spans="1:4">
      <c r="A898" t="s">
        <v>666</v>
      </c>
      <c r="B898" t="s">
        <v>682</v>
      </c>
      <c r="C898" t="s">
        <v>675</v>
      </c>
      <c r="D898" t="s">
        <v>683</v>
      </c>
    </row>
    <row r="899" spans="1:4">
      <c r="A899" t="s">
        <v>666</v>
      </c>
      <c r="B899" t="s">
        <v>676</v>
      </c>
      <c r="C899" t="s">
        <v>677</v>
      </c>
      <c r="D899" t="s">
        <v>669</v>
      </c>
    </row>
    <row r="900" spans="1:4">
      <c r="A900" t="s">
        <v>666</v>
      </c>
      <c r="B900" t="s">
        <v>682</v>
      </c>
      <c r="C900" t="s">
        <v>677</v>
      </c>
      <c r="D900" t="s">
        <v>686</v>
      </c>
    </row>
    <row r="901" spans="1:4">
      <c r="A901" t="s">
        <v>673</v>
      </c>
      <c r="B901" t="s">
        <v>680</v>
      </c>
      <c r="C901" t="s">
        <v>688</v>
      </c>
      <c r="D901" t="s">
        <v>669</v>
      </c>
    </row>
    <row r="902" spans="1:4">
      <c r="A902" t="s">
        <v>666</v>
      </c>
      <c r="B902" t="s">
        <v>682</v>
      </c>
      <c r="C902" t="s">
        <v>688</v>
      </c>
      <c r="D902" t="s">
        <v>683</v>
      </c>
    </row>
    <row r="903" spans="1:4">
      <c r="A903" t="s">
        <v>666</v>
      </c>
      <c r="B903" t="s">
        <v>680</v>
      </c>
      <c r="C903" t="s">
        <v>677</v>
      </c>
      <c r="D903" t="s">
        <v>669</v>
      </c>
    </row>
    <row r="904" spans="1:4">
      <c r="A904" t="s">
        <v>673</v>
      </c>
      <c r="B904" t="s">
        <v>680</v>
      </c>
      <c r="C904" t="s">
        <v>678</v>
      </c>
      <c r="D904" t="s">
        <v>669</v>
      </c>
    </row>
    <row r="905" spans="1:4">
      <c r="A905" t="s">
        <v>666</v>
      </c>
      <c r="B905" t="s">
        <v>682</v>
      </c>
      <c r="C905" t="s">
        <v>678</v>
      </c>
      <c r="D905" t="s">
        <v>669</v>
      </c>
    </row>
    <row r="906" spans="1:4">
      <c r="A906" t="s">
        <v>673</v>
      </c>
      <c r="B906" t="s">
        <v>684</v>
      </c>
      <c r="C906" t="s">
        <v>675</v>
      </c>
      <c r="D906" t="s">
        <v>669</v>
      </c>
    </row>
    <row r="907" spans="1:4">
      <c r="A907" t="s">
        <v>666</v>
      </c>
      <c r="B907" t="s">
        <v>680</v>
      </c>
      <c r="C907" t="s">
        <v>681</v>
      </c>
      <c r="D907" t="s">
        <v>669</v>
      </c>
    </row>
    <row r="908" spans="1:4">
      <c r="A908" t="s">
        <v>666</v>
      </c>
      <c r="B908" t="s">
        <v>682</v>
      </c>
      <c r="C908" t="s">
        <v>668</v>
      </c>
      <c r="D908" t="s">
        <v>669</v>
      </c>
    </row>
    <row r="909" spans="1:4">
      <c r="A909" t="s">
        <v>673</v>
      </c>
      <c r="B909" t="s">
        <v>674</v>
      </c>
      <c r="C909" t="s">
        <v>677</v>
      </c>
      <c r="D909" t="s">
        <v>669</v>
      </c>
    </row>
    <row r="910" spans="1:4">
      <c r="A910" t="s">
        <v>666</v>
      </c>
      <c r="B910" t="s">
        <v>680</v>
      </c>
      <c r="C910" t="s">
        <v>677</v>
      </c>
      <c r="D910" t="s">
        <v>672</v>
      </c>
    </row>
    <row r="911" spans="1:4">
      <c r="A911" t="s">
        <v>673</v>
      </c>
      <c r="B911" t="s">
        <v>682</v>
      </c>
      <c r="C911" t="s">
        <v>677</v>
      </c>
      <c r="D911" t="s">
        <v>672</v>
      </c>
    </row>
    <row r="912" spans="1:4">
      <c r="A912" t="s">
        <v>666</v>
      </c>
      <c r="B912" t="s">
        <v>670</v>
      </c>
      <c r="C912" t="s">
        <v>677</v>
      </c>
      <c r="D912" t="s">
        <v>669</v>
      </c>
    </row>
    <row r="913" spans="1:4">
      <c r="A913" t="s">
        <v>666</v>
      </c>
      <c r="B913" t="s">
        <v>667</v>
      </c>
      <c r="C913" t="s">
        <v>679</v>
      </c>
      <c r="D913" t="s">
        <v>669</v>
      </c>
    </row>
    <row r="914" spans="1:4">
      <c r="A914" t="s">
        <v>666</v>
      </c>
      <c r="B914" t="s">
        <v>682</v>
      </c>
      <c r="C914" t="s">
        <v>668</v>
      </c>
      <c r="D914" t="s">
        <v>669</v>
      </c>
    </row>
    <row r="915" spans="1:4">
      <c r="A915" t="s">
        <v>666</v>
      </c>
      <c r="B915" t="s">
        <v>682</v>
      </c>
      <c r="C915" t="s">
        <v>685</v>
      </c>
      <c r="D915" t="s">
        <v>669</v>
      </c>
    </row>
    <row r="916" spans="1:4">
      <c r="A916" t="s">
        <v>673</v>
      </c>
      <c r="B916" t="s">
        <v>682</v>
      </c>
      <c r="C916" t="s">
        <v>668</v>
      </c>
      <c r="D916" t="s">
        <v>669</v>
      </c>
    </row>
    <row r="917" spans="1:4">
      <c r="A917" t="s">
        <v>673</v>
      </c>
      <c r="B917" t="s">
        <v>676</v>
      </c>
      <c r="C917" t="s">
        <v>677</v>
      </c>
      <c r="D917" t="s">
        <v>669</v>
      </c>
    </row>
    <row r="918" spans="1:4">
      <c r="A918" t="s">
        <v>666</v>
      </c>
      <c r="B918" t="s">
        <v>680</v>
      </c>
      <c r="C918" t="s">
        <v>688</v>
      </c>
      <c r="D918" t="s">
        <v>672</v>
      </c>
    </row>
    <row r="919" spans="1:4">
      <c r="A919" t="s">
        <v>673</v>
      </c>
      <c r="B919" t="s">
        <v>667</v>
      </c>
      <c r="C919" t="s">
        <v>671</v>
      </c>
      <c r="D919" t="s">
        <v>669</v>
      </c>
    </row>
    <row r="920" spans="1:4">
      <c r="A920" t="s">
        <v>673</v>
      </c>
      <c r="B920" t="s">
        <v>680</v>
      </c>
      <c r="C920" t="s">
        <v>685</v>
      </c>
      <c r="D920" t="s">
        <v>669</v>
      </c>
    </row>
    <row r="921" spans="1:4">
      <c r="A921" t="s">
        <v>673</v>
      </c>
      <c r="B921" t="s">
        <v>682</v>
      </c>
      <c r="C921" t="s">
        <v>671</v>
      </c>
      <c r="D921" t="s">
        <v>669</v>
      </c>
    </row>
    <row r="922" spans="1:4">
      <c r="A922" t="s">
        <v>666</v>
      </c>
      <c r="B922" t="s">
        <v>667</v>
      </c>
      <c r="C922" t="s">
        <v>679</v>
      </c>
      <c r="D922" t="s">
        <v>669</v>
      </c>
    </row>
    <row r="923" spans="1:4">
      <c r="A923" t="s">
        <v>673</v>
      </c>
      <c r="B923" t="s">
        <v>667</v>
      </c>
      <c r="C923" t="s">
        <v>678</v>
      </c>
      <c r="D923" t="s">
        <v>669</v>
      </c>
    </row>
    <row r="924" spans="1:4">
      <c r="A924" t="s">
        <v>673</v>
      </c>
      <c r="B924" t="s">
        <v>680</v>
      </c>
      <c r="C924" t="s">
        <v>668</v>
      </c>
      <c r="D924" t="s">
        <v>686</v>
      </c>
    </row>
    <row r="925" spans="1:4">
      <c r="A925" t="s">
        <v>666</v>
      </c>
      <c r="B925" t="s">
        <v>676</v>
      </c>
      <c r="C925" t="s">
        <v>675</v>
      </c>
      <c r="D925" t="s">
        <v>683</v>
      </c>
    </row>
    <row r="926" spans="1:4">
      <c r="A926" t="s">
        <v>673</v>
      </c>
      <c r="B926" t="s">
        <v>680</v>
      </c>
      <c r="C926" t="s">
        <v>678</v>
      </c>
      <c r="D926" t="s">
        <v>669</v>
      </c>
    </row>
    <row r="927" spans="1:4">
      <c r="A927" t="s">
        <v>673</v>
      </c>
      <c r="B927" t="s">
        <v>667</v>
      </c>
      <c r="C927" t="s">
        <v>685</v>
      </c>
      <c r="D927" t="s">
        <v>669</v>
      </c>
    </row>
    <row r="928" spans="1:4">
      <c r="A928" t="s">
        <v>673</v>
      </c>
      <c r="B928" t="s">
        <v>680</v>
      </c>
      <c r="C928" t="s">
        <v>678</v>
      </c>
      <c r="D928" t="s">
        <v>669</v>
      </c>
    </row>
    <row r="929" spans="1:4">
      <c r="A929" t="s">
        <v>673</v>
      </c>
      <c r="B929" t="s">
        <v>682</v>
      </c>
      <c r="C929" t="s">
        <v>677</v>
      </c>
      <c r="D929" t="s">
        <v>683</v>
      </c>
    </row>
    <row r="930" spans="1:4">
      <c r="A930" t="s">
        <v>666</v>
      </c>
      <c r="B930" t="s">
        <v>684</v>
      </c>
      <c r="C930" t="s">
        <v>677</v>
      </c>
      <c r="D930" t="s">
        <v>672</v>
      </c>
    </row>
    <row r="931" spans="1:4">
      <c r="A931" t="s">
        <v>673</v>
      </c>
      <c r="B931" t="s">
        <v>684</v>
      </c>
      <c r="C931" t="s">
        <v>679</v>
      </c>
      <c r="D931" t="s">
        <v>669</v>
      </c>
    </row>
    <row r="932" spans="1:4">
      <c r="A932" t="s">
        <v>666</v>
      </c>
      <c r="B932" t="s">
        <v>682</v>
      </c>
      <c r="C932" t="s">
        <v>678</v>
      </c>
      <c r="D932" t="s">
        <v>669</v>
      </c>
    </row>
    <row r="933" spans="1:4">
      <c r="A933" t="s">
        <v>666</v>
      </c>
      <c r="B933" t="s">
        <v>667</v>
      </c>
      <c r="C933" t="s">
        <v>677</v>
      </c>
      <c r="D933" t="s">
        <v>669</v>
      </c>
    </row>
    <row r="934" spans="1:4">
      <c r="A934" t="s">
        <v>666</v>
      </c>
      <c r="B934" t="s">
        <v>680</v>
      </c>
      <c r="C934" t="s">
        <v>675</v>
      </c>
      <c r="D934" t="s">
        <v>686</v>
      </c>
    </row>
    <row r="935" spans="1:4">
      <c r="A935" t="s">
        <v>666</v>
      </c>
      <c r="B935" t="s">
        <v>682</v>
      </c>
      <c r="C935" t="s">
        <v>678</v>
      </c>
      <c r="D935" t="s">
        <v>669</v>
      </c>
    </row>
    <row r="936" spans="1:4">
      <c r="A936" t="s">
        <v>666</v>
      </c>
      <c r="B936" t="s">
        <v>674</v>
      </c>
      <c r="C936" t="s">
        <v>675</v>
      </c>
      <c r="D936" t="s">
        <v>669</v>
      </c>
    </row>
    <row r="937" spans="1:4">
      <c r="A937" t="s">
        <v>673</v>
      </c>
      <c r="B937" t="s">
        <v>667</v>
      </c>
      <c r="C937" t="s">
        <v>678</v>
      </c>
      <c r="D937" t="s">
        <v>669</v>
      </c>
    </row>
    <row r="938" spans="1:4">
      <c r="A938" t="s">
        <v>673</v>
      </c>
      <c r="B938" t="s">
        <v>682</v>
      </c>
      <c r="C938" t="s">
        <v>679</v>
      </c>
      <c r="D938" t="s">
        <v>669</v>
      </c>
    </row>
    <row r="939" spans="1:4">
      <c r="A939" t="s">
        <v>673</v>
      </c>
      <c r="B939" t="s">
        <v>667</v>
      </c>
      <c r="C939" t="s">
        <v>678</v>
      </c>
      <c r="D939" t="s">
        <v>669</v>
      </c>
    </row>
    <row r="940" spans="1:4">
      <c r="A940" t="s">
        <v>673</v>
      </c>
      <c r="B940" t="s">
        <v>684</v>
      </c>
      <c r="C940" t="s">
        <v>679</v>
      </c>
      <c r="D940" t="s">
        <v>672</v>
      </c>
    </row>
    <row r="941" spans="1:4">
      <c r="A941" t="s">
        <v>666</v>
      </c>
      <c r="B941" t="s">
        <v>682</v>
      </c>
      <c r="C941" t="s">
        <v>679</v>
      </c>
      <c r="D941" t="s">
        <v>669</v>
      </c>
    </row>
    <row r="942" spans="1:4">
      <c r="A942" t="s">
        <v>666</v>
      </c>
      <c r="B942" t="s">
        <v>670</v>
      </c>
      <c r="C942" t="s">
        <v>677</v>
      </c>
      <c r="D942" t="s">
        <v>669</v>
      </c>
    </row>
    <row r="943" spans="1:4">
      <c r="A943" t="s">
        <v>666</v>
      </c>
      <c r="B943" t="s">
        <v>684</v>
      </c>
      <c r="C943" t="s">
        <v>678</v>
      </c>
      <c r="D943" t="s">
        <v>683</v>
      </c>
    </row>
    <row r="944" spans="1:4">
      <c r="A944" t="s">
        <v>673</v>
      </c>
      <c r="B944" t="s">
        <v>674</v>
      </c>
      <c r="C944" t="s">
        <v>671</v>
      </c>
      <c r="D944" t="s">
        <v>669</v>
      </c>
    </row>
    <row r="945" spans="1:4">
      <c r="A945" t="s">
        <v>666</v>
      </c>
      <c r="B945" t="s">
        <v>674</v>
      </c>
      <c r="C945" t="s">
        <v>677</v>
      </c>
      <c r="D945" t="s">
        <v>672</v>
      </c>
    </row>
    <row r="946" spans="1:4">
      <c r="A946" t="s">
        <v>666</v>
      </c>
      <c r="B946" t="s">
        <v>680</v>
      </c>
      <c r="C946" t="s">
        <v>681</v>
      </c>
      <c r="D946" t="s">
        <v>669</v>
      </c>
    </row>
    <row r="947" spans="1:4">
      <c r="A947" t="s">
        <v>666</v>
      </c>
      <c r="B947" t="s">
        <v>667</v>
      </c>
      <c r="C947" t="s">
        <v>675</v>
      </c>
      <c r="D947" t="s">
        <v>669</v>
      </c>
    </row>
    <row r="948" spans="1:4">
      <c r="A948" t="s">
        <v>673</v>
      </c>
      <c r="B948" t="s">
        <v>682</v>
      </c>
      <c r="C948" t="s">
        <v>675</v>
      </c>
      <c r="D948" t="s">
        <v>672</v>
      </c>
    </row>
    <row r="949" spans="1:4">
      <c r="A949" t="s">
        <v>673</v>
      </c>
      <c r="B949" t="s">
        <v>674</v>
      </c>
      <c r="C949" t="s">
        <v>677</v>
      </c>
      <c r="D949" t="s">
        <v>669</v>
      </c>
    </row>
    <row r="950" spans="1:4">
      <c r="A950" t="s">
        <v>666</v>
      </c>
      <c r="B950" t="s">
        <v>682</v>
      </c>
      <c r="C950" t="s">
        <v>678</v>
      </c>
      <c r="D950" t="s">
        <v>669</v>
      </c>
    </row>
    <row r="951" spans="1:4">
      <c r="A951" t="s">
        <v>666</v>
      </c>
      <c r="B951" t="s">
        <v>667</v>
      </c>
      <c r="C951" t="s">
        <v>679</v>
      </c>
      <c r="D951" t="s">
        <v>672</v>
      </c>
    </row>
    <row r="952" spans="1:4">
      <c r="A952" t="s">
        <v>666</v>
      </c>
      <c r="B952" t="s">
        <v>682</v>
      </c>
      <c r="C952" t="s">
        <v>677</v>
      </c>
      <c r="D952" t="s">
        <v>669</v>
      </c>
    </row>
    <row r="953" spans="1:4">
      <c r="A953" t="s">
        <v>673</v>
      </c>
      <c r="B953" t="s">
        <v>667</v>
      </c>
      <c r="C953" t="s">
        <v>679</v>
      </c>
      <c r="D953" t="s">
        <v>669</v>
      </c>
    </row>
    <row r="954" spans="1:4">
      <c r="A954" t="s">
        <v>673</v>
      </c>
      <c r="B954" t="s">
        <v>682</v>
      </c>
      <c r="C954" t="s">
        <v>668</v>
      </c>
      <c r="D954" t="s">
        <v>672</v>
      </c>
    </row>
    <row r="955" spans="1:4">
      <c r="A955" t="s">
        <v>666</v>
      </c>
      <c r="B955" t="s">
        <v>674</v>
      </c>
      <c r="C955" t="s">
        <v>677</v>
      </c>
      <c r="D955" t="s">
        <v>669</v>
      </c>
    </row>
    <row r="956" spans="1:4">
      <c r="A956" t="s">
        <v>673</v>
      </c>
      <c r="B956" t="s">
        <v>676</v>
      </c>
      <c r="C956" t="s">
        <v>668</v>
      </c>
      <c r="D956" t="s">
        <v>672</v>
      </c>
    </row>
    <row r="957" spans="1:4">
      <c r="A957" t="s">
        <v>673</v>
      </c>
      <c r="B957" t="s">
        <v>680</v>
      </c>
      <c r="C957" t="s">
        <v>679</v>
      </c>
      <c r="D957" t="s">
        <v>669</v>
      </c>
    </row>
    <row r="958" spans="1:4">
      <c r="A958" t="s">
        <v>673</v>
      </c>
      <c r="B958" t="s">
        <v>680</v>
      </c>
      <c r="C958" t="s">
        <v>678</v>
      </c>
      <c r="D958" t="s">
        <v>683</v>
      </c>
    </row>
    <row r="959" spans="1:4">
      <c r="A959" t="s">
        <v>673</v>
      </c>
      <c r="B959" t="s">
        <v>680</v>
      </c>
      <c r="C959" t="s">
        <v>678</v>
      </c>
      <c r="D959" t="s">
        <v>669</v>
      </c>
    </row>
    <row r="960" spans="1:4">
      <c r="A960" t="s">
        <v>666</v>
      </c>
      <c r="B960" t="s">
        <v>667</v>
      </c>
      <c r="C960" t="s">
        <v>677</v>
      </c>
      <c r="D960" t="s">
        <v>669</v>
      </c>
    </row>
    <row r="961" spans="1:4">
      <c r="A961" t="s">
        <v>673</v>
      </c>
      <c r="B961" t="s">
        <v>667</v>
      </c>
      <c r="C961" t="s">
        <v>685</v>
      </c>
      <c r="D961" t="s">
        <v>669</v>
      </c>
    </row>
    <row r="962" spans="1:4">
      <c r="A962" t="s">
        <v>666</v>
      </c>
      <c r="B962" t="s">
        <v>667</v>
      </c>
      <c r="C962" t="s">
        <v>678</v>
      </c>
      <c r="D962" t="s">
        <v>669</v>
      </c>
    </row>
    <row r="963" spans="1:4">
      <c r="A963" t="s">
        <v>666</v>
      </c>
      <c r="B963" t="s">
        <v>674</v>
      </c>
      <c r="C963" t="s">
        <v>677</v>
      </c>
      <c r="D963" t="s">
        <v>683</v>
      </c>
    </row>
    <row r="964" spans="1:4">
      <c r="A964" t="s">
        <v>673</v>
      </c>
      <c r="B964" t="s">
        <v>682</v>
      </c>
      <c r="C964" t="s">
        <v>679</v>
      </c>
      <c r="D964" t="s">
        <v>669</v>
      </c>
    </row>
    <row r="965" spans="1:4">
      <c r="A965" t="s">
        <v>673</v>
      </c>
      <c r="B965" t="s">
        <v>682</v>
      </c>
      <c r="C965" t="s">
        <v>678</v>
      </c>
      <c r="D965" t="s">
        <v>669</v>
      </c>
    </row>
    <row r="966" spans="1:4">
      <c r="A966" t="s">
        <v>666</v>
      </c>
      <c r="B966" t="s">
        <v>667</v>
      </c>
      <c r="C966" t="s">
        <v>675</v>
      </c>
      <c r="D966" t="s">
        <v>672</v>
      </c>
    </row>
    <row r="967" spans="1:4">
      <c r="A967" t="s">
        <v>666</v>
      </c>
      <c r="B967" t="s">
        <v>667</v>
      </c>
      <c r="C967" t="s">
        <v>688</v>
      </c>
      <c r="D967" t="s">
        <v>672</v>
      </c>
    </row>
    <row r="968" spans="1:4">
      <c r="A968" t="s">
        <v>666</v>
      </c>
      <c r="B968" t="s">
        <v>667</v>
      </c>
      <c r="C968" t="s">
        <v>687</v>
      </c>
      <c r="D968" t="s">
        <v>683</v>
      </c>
    </row>
    <row r="969" spans="1:4">
      <c r="A969" t="s">
        <v>673</v>
      </c>
      <c r="B969" t="s">
        <v>670</v>
      </c>
      <c r="C969" t="s">
        <v>677</v>
      </c>
      <c r="D969" t="s">
        <v>669</v>
      </c>
    </row>
    <row r="970" spans="1:4">
      <c r="A970" t="s">
        <v>666</v>
      </c>
      <c r="B970" t="s">
        <v>674</v>
      </c>
      <c r="C970" t="s">
        <v>677</v>
      </c>
      <c r="D970" t="s">
        <v>669</v>
      </c>
    </row>
    <row r="971" spans="1:4">
      <c r="A971" t="s">
        <v>666</v>
      </c>
      <c r="B971" t="s">
        <v>680</v>
      </c>
      <c r="C971" t="s">
        <v>671</v>
      </c>
      <c r="D971" t="s">
        <v>669</v>
      </c>
    </row>
    <row r="972" spans="1:4">
      <c r="A972" t="s">
        <v>673</v>
      </c>
      <c r="B972" t="s">
        <v>670</v>
      </c>
      <c r="C972" t="s">
        <v>678</v>
      </c>
      <c r="D972" t="s">
        <v>669</v>
      </c>
    </row>
    <row r="973" spans="1:4">
      <c r="A973" t="s">
        <v>673</v>
      </c>
      <c r="B973" t="s">
        <v>667</v>
      </c>
      <c r="C973" t="s">
        <v>675</v>
      </c>
      <c r="D973" t="s">
        <v>669</v>
      </c>
    </row>
    <row r="974" spans="1:4">
      <c r="A974" t="s">
        <v>666</v>
      </c>
      <c r="B974" t="s">
        <v>667</v>
      </c>
      <c r="C974" t="s">
        <v>678</v>
      </c>
      <c r="D974" t="s">
        <v>669</v>
      </c>
    </row>
    <row r="975" spans="1:4">
      <c r="A975" t="s">
        <v>673</v>
      </c>
      <c r="B975" t="s">
        <v>667</v>
      </c>
      <c r="C975" t="s">
        <v>688</v>
      </c>
      <c r="D975" t="s">
        <v>669</v>
      </c>
    </row>
    <row r="976" spans="1:4">
      <c r="A976" t="s">
        <v>673</v>
      </c>
      <c r="B976" t="s">
        <v>676</v>
      </c>
      <c r="C976" t="s">
        <v>668</v>
      </c>
      <c r="D976" t="s">
        <v>672</v>
      </c>
    </row>
    <row r="977" spans="1:4">
      <c r="A977" t="s">
        <v>666</v>
      </c>
      <c r="B977" t="s">
        <v>684</v>
      </c>
      <c r="C977" t="s">
        <v>681</v>
      </c>
      <c r="D977" t="s">
        <v>669</v>
      </c>
    </row>
    <row r="978" spans="1:4">
      <c r="A978" t="s">
        <v>666</v>
      </c>
      <c r="B978" t="s">
        <v>674</v>
      </c>
      <c r="C978" t="s">
        <v>668</v>
      </c>
      <c r="D978" t="s">
        <v>669</v>
      </c>
    </row>
    <row r="979" spans="1:4">
      <c r="A979" t="s">
        <v>666</v>
      </c>
      <c r="B979" t="s">
        <v>682</v>
      </c>
      <c r="C979" t="s">
        <v>668</v>
      </c>
      <c r="D979" t="s">
        <v>669</v>
      </c>
    </row>
    <row r="980" spans="1:4">
      <c r="A980" t="s">
        <v>666</v>
      </c>
      <c r="B980" t="s">
        <v>674</v>
      </c>
      <c r="C980" t="s">
        <v>675</v>
      </c>
      <c r="D980" t="s">
        <v>669</v>
      </c>
    </row>
    <row r="981" spans="1:4">
      <c r="A981" t="s">
        <v>666</v>
      </c>
      <c r="B981" t="s">
        <v>667</v>
      </c>
      <c r="C981" t="s">
        <v>687</v>
      </c>
      <c r="D981" t="s">
        <v>669</v>
      </c>
    </row>
    <row r="982" spans="1:4">
      <c r="A982" t="s">
        <v>673</v>
      </c>
      <c r="B982" t="s">
        <v>682</v>
      </c>
      <c r="C982" t="s">
        <v>688</v>
      </c>
      <c r="D982" t="s">
        <v>669</v>
      </c>
    </row>
    <row r="983" spans="1:4">
      <c r="A983" t="s">
        <v>673</v>
      </c>
      <c r="B983" t="s">
        <v>680</v>
      </c>
      <c r="C983" t="s">
        <v>681</v>
      </c>
      <c r="D983" t="s">
        <v>669</v>
      </c>
    </row>
    <row r="984" spans="1:4">
      <c r="A984" t="s">
        <v>673</v>
      </c>
      <c r="B984" t="s">
        <v>667</v>
      </c>
      <c r="C984" t="s">
        <v>688</v>
      </c>
      <c r="D984" t="s">
        <v>672</v>
      </c>
    </row>
    <row r="985" spans="1:4">
      <c r="A985" t="s">
        <v>666</v>
      </c>
      <c r="B985" t="s">
        <v>667</v>
      </c>
      <c r="C985" t="s">
        <v>677</v>
      </c>
      <c r="D985" t="s">
        <v>669</v>
      </c>
    </row>
    <row r="986" spans="1:4">
      <c r="A986" t="s">
        <v>673</v>
      </c>
      <c r="B986" t="s">
        <v>674</v>
      </c>
      <c r="C986" t="s">
        <v>678</v>
      </c>
      <c r="D986" t="s">
        <v>686</v>
      </c>
    </row>
    <row r="987" spans="1:4">
      <c r="A987" t="s">
        <v>666</v>
      </c>
      <c r="B987" t="s">
        <v>667</v>
      </c>
      <c r="C987" t="s">
        <v>677</v>
      </c>
      <c r="D987" t="s">
        <v>672</v>
      </c>
    </row>
    <row r="988" spans="1:4">
      <c r="A988" t="s">
        <v>673</v>
      </c>
      <c r="B988" t="s">
        <v>676</v>
      </c>
      <c r="C988" t="s">
        <v>678</v>
      </c>
      <c r="D988" t="s">
        <v>669</v>
      </c>
    </row>
    <row r="989" spans="1:4">
      <c r="A989" t="s">
        <v>666</v>
      </c>
      <c r="B989" t="s">
        <v>680</v>
      </c>
      <c r="C989" t="s">
        <v>679</v>
      </c>
      <c r="D989" t="s">
        <v>669</v>
      </c>
    </row>
    <row r="990" spans="1:4">
      <c r="A990" t="s">
        <v>673</v>
      </c>
      <c r="B990" t="s">
        <v>680</v>
      </c>
      <c r="C990" t="s">
        <v>675</v>
      </c>
      <c r="D990" t="s">
        <v>669</v>
      </c>
    </row>
    <row r="991" spans="1:4">
      <c r="A991" t="s">
        <v>666</v>
      </c>
      <c r="B991" t="s">
        <v>674</v>
      </c>
      <c r="C991" t="s">
        <v>678</v>
      </c>
      <c r="D991" t="s">
        <v>669</v>
      </c>
    </row>
    <row r="992" spans="1:4">
      <c r="A992" t="s">
        <v>673</v>
      </c>
      <c r="B992" t="s">
        <v>680</v>
      </c>
      <c r="C992" t="s">
        <v>668</v>
      </c>
      <c r="D992" t="s">
        <v>669</v>
      </c>
    </row>
    <row r="993" spans="1:4">
      <c r="A993" t="s">
        <v>673</v>
      </c>
      <c r="B993" t="s">
        <v>682</v>
      </c>
      <c r="C993" t="s">
        <v>679</v>
      </c>
      <c r="D993" t="s">
        <v>672</v>
      </c>
    </row>
    <row r="994" spans="1:4">
      <c r="A994" t="s">
        <v>666</v>
      </c>
      <c r="B994" t="s">
        <v>680</v>
      </c>
      <c r="C994" t="s">
        <v>671</v>
      </c>
      <c r="D994" t="s">
        <v>669</v>
      </c>
    </row>
    <row r="995" spans="1:4">
      <c r="A995" t="s">
        <v>666</v>
      </c>
      <c r="B995" t="s">
        <v>674</v>
      </c>
      <c r="C995" t="s">
        <v>679</v>
      </c>
      <c r="D995" t="s">
        <v>669</v>
      </c>
    </row>
    <row r="996" spans="1:4">
      <c r="A996" t="s">
        <v>666</v>
      </c>
      <c r="B996" t="s">
        <v>667</v>
      </c>
      <c r="C996" t="s">
        <v>681</v>
      </c>
      <c r="D996" t="s">
        <v>669</v>
      </c>
    </row>
    <row r="997" spans="1:4">
      <c r="A997" t="s">
        <v>666</v>
      </c>
      <c r="B997" t="s">
        <v>680</v>
      </c>
      <c r="C997" t="s">
        <v>678</v>
      </c>
      <c r="D997" t="s">
        <v>669</v>
      </c>
    </row>
    <row r="998" spans="1:4">
      <c r="A998" t="s">
        <v>673</v>
      </c>
      <c r="B998" t="s">
        <v>682</v>
      </c>
      <c r="C998" t="s">
        <v>677</v>
      </c>
      <c r="D998" t="s">
        <v>672</v>
      </c>
    </row>
    <row r="999" spans="1:4">
      <c r="A999" t="s">
        <v>666</v>
      </c>
      <c r="B999" t="s">
        <v>680</v>
      </c>
      <c r="C999" t="s">
        <v>675</v>
      </c>
      <c r="D999" t="s">
        <v>669</v>
      </c>
    </row>
    <row r="1000" spans="1:4">
      <c r="A1000" t="s">
        <v>666</v>
      </c>
      <c r="B1000" t="s">
        <v>670</v>
      </c>
      <c r="C1000" t="s">
        <v>675</v>
      </c>
      <c r="D1000" t="s">
        <v>672</v>
      </c>
    </row>
    <row r="1001" spans="1:4">
      <c r="A1001" t="s">
        <v>673</v>
      </c>
      <c r="B1001" t="s">
        <v>667</v>
      </c>
      <c r="C1001" t="s">
        <v>679</v>
      </c>
      <c r="D1001" t="s">
        <v>672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101"/>
  <sheetViews>
    <sheetView workbookViewId="0">
      <selection activeCell="L2" sqref="I2:L2"/>
    </sheetView>
  </sheetViews>
  <sheetFormatPr defaultRowHeight="14.4"/>
  <sheetData>
    <row r="1" spans="1:12">
      <c r="A1" t="s">
        <v>208</v>
      </c>
      <c r="B1" t="s">
        <v>209</v>
      </c>
      <c r="C1" t="s">
        <v>210</v>
      </c>
      <c r="D1" t="s">
        <v>211</v>
      </c>
      <c r="E1" t="s">
        <v>212</v>
      </c>
      <c r="F1" t="s">
        <v>213</v>
      </c>
    </row>
    <row r="2" spans="1:12">
      <c r="A2">
        <v>1623</v>
      </c>
      <c r="B2">
        <v>1368</v>
      </c>
      <c r="C2">
        <v>5510.9960572206928</v>
      </c>
      <c r="D2">
        <f>LN(A2)</f>
        <v>7.3920315675145911</v>
      </c>
      <c r="E2">
        <f t="shared" ref="E2:F17" si="0">LN(B2)</f>
        <v>7.2211050981824956</v>
      </c>
      <c r="F2">
        <f t="shared" si="0"/>
        <v>8.6145006584448911</v>
      </c>
      <c r="H2" t="s">
        <v>214</v>
      </c>
      <c r="I2" s="1" t="s">
        <v>246</v>
      </c>
      <c r="J2" s="1" t="s">
        <v>247</v>
      </c>
      <c r="K2" s="1" t="s">
        <v>215</v>
      </c>
      <c r="L2" s="1" t="s">
        <v>248</v>
      </c>
    </row>
    <row r="3" spans="1:12">
      <c r="A3">
        <v>1452</v>
      </c>
      <c r="B3">
        <v>1289</v>
      </c>
      <c r="C3">
        <v>5082.8271486492858</v>
      </c>
      <c r="D3">
        <f t="shared" ref="D3:F66" si="1">LN(A3)</f>
        <v>7.2806971953847412</v>
      </c>
      <c r="E3">
        <f t="shared" si="0"/>
        <v>7.161622002939187</v>
      </c>
      <c r="F3">
        <f t="shared" si="0"/>
        <v>8.5336229110944029</v>
      </c>
      <c r="H3" t="s">
        <v>216</v>
      </c>
      <c r="I3">
        <f>ROUND(I25,2)</f>
        <v>3516.25</v>
      </c>
      <c r="J3">
        <f>ROUND(I26,2)</f>
        <v>1.54</v>
      </c>
      <c r="K3">
        <f>ROUND(I13,2)</f>
        <v>0.81</v>
      </c>
      <c r="L3">
        <f>I15^2</f>
        <v>192019.8234164929</v>
      </c>
    </row>
    <row r="4" spans="1:12">
      <c r="A4">
        <v>1707</v>
      </c>
      <c r="B4">
        <v>633</v>
      </c>
      <c r="C4">
        <v>5048.8110935731365</v>
      </c>
      <c r="D4">
        <f t="shared" si="1"/>
        <v>7.4424927227944409</v>
      </c>
      <c r="E4">
        <f t="shared" si="0"/>
        <v>6.4504704221441758</v>
      </c>
      <c r="F4">
        <f t="shared" si="0"/>
        <v>8.5269080675368958</v>
      </c>
      <c r="H4" t="s">
        <v>217</v>
      </c>
    </row>
    <row r="5" spans="1:12">
      <c r="A5">
        <v>1781</v>
      </c>
      <c r="B5">
        <v>1864</v>
      </c>
      <c r="C5">
        <v>6089.8658131925667</v>
      </c>
      <c r="D5">
        <f t="shared" si="1"/>
        <v>7.4849302832896614</v>
      </c>
      <c r="E5">
        <f t="shared" si="0"/>
        <v>7.5304799952455364</v>
      </c>
      <c r="F5">
        <f t="shared" si="0"/>
        <v>8.7143813265026644</v>
      </c>
      <c r="H5" t="s">
        <v>218</v>
      </c>
    </row>
    <row r="6" spans="1:12">
      <c r="A6">
        <v>1030</v>
      </c>
      <c r="B6">
        <v>1535</v>
      </c>
      <c r="C6">
        <v>5512.7361956973218</v>
      </c>
      <c r="D6">
        <f t="shared" si="1"/>
        <v>6.9373140812236818</v>
      </c>
      <c r="E6">
        <f t="shared" si="0"/>
        <v>7.3362856600212973</v>
      </c>
      <c r="F6">
        <f t="shared" si="0"/>
        <v>8.6148163661292134</v>
      </c>
      <c r="H6" t="s">
        <v>219</v>
      </c>
    </row>
    <row r="7" spans="1:12">
      <c r="A7">
        <v>1911</v>
      </c>
      <c r="B7">
        <v>429</v>
      </c>
      <c r="C7">
        <v>4451.0031975590082</v>
      </c>
      <c r="D7">
        <f t="shared" si="1"/>
        <v>7.5553819442402732</v>
      </c>
      <c r="E7">
        <f t="shared" si="0"/>
        <v>6.061456918928017</v>
      </c>
      <c r="F7">
        <f t="shared" si="0"/>
        <v>8.4008847874067456</v>
      </c>
    </row>
    <row r="8" spans="1:12">
      <c r="A8">
        <v>1902</v>
      </c>
      <c r="B8">
        <v>1200</v>
      </c>
      <c r="C8">
        <v>6027.758378209548</v>
      </c>
      <c r="D8">
        <f t="shared" si="1"/>
        <v>7.5506612431053357</v>
      </c>
      <c r="E8">
        <f t="shared" si="0"/>
        <v>7.0900768357760917</v>
      </c>
      <c r="F8">
        <f t="shared" si="0"/>
        <v>8.704130475699758</v>
      </c>
    </row>
    <row r="9" spans="1:12">
      <c r="A9">
        <v>1676</v>
      </c>
      <c r="B9">
        <v>1249</v>
      </c>
      <c r="C9">
        <v>5431.6386696605059</v>
      </c>
      <c r="D9">
        <f t="shared" si="1"/>
        <v>7.4241652810420282</v>
      </c>
      <c r="E9">
        <f t="shared" si="0"/>
        <v>7.1300985101255776</v>
      </c>
      <c r="F9">
        <f t="shared" si="0"/>
        <v>8.5999961481859426</v>
      </c>
      <c r="H9" t="s">
        <v>175</v>
      </c>
    </row>
    <row r="10" spans="1:12" ht="15" thickBot="1">
      <c r="A10">
        <v>1469</v>
      </c>
      <c r="B10">
        <v>384</v>
      </c>
      <c r="C10">
        <v>4561.5707052515354</v>
      </c>
      <c r="D10">
        <f t="shared" si="1"/>
        <v>7.2923371761738771</v>
      </c>
      <c r="E10">
        <f t="shared" si="0"/>
        <v>5.9506425525877269</v>
      </c>
      <c r="F10">
        <f t="shared" si="0"/>
        <v>8.4254222961041876</v>
      </c>
    </row>
    <row r="11" spans="1:12">
      <c r="A11">
        <v>1819</v>
      </c>
      <c r="B11">
        <v>1124</v>
      </c>
      <c r="C11">
        <v>5702.2518449312656</v>
      </c>
      <c r="D11">
        <f t="shared" si="1"/>
        <v>7.5060421785181219</v>
      </c>
      <c r="E11">
        <f t="shared" si="0"/>
        <v>7.0246490304536362</v>
      </c>
      <c r="F11">
        <f t="shared" si="0"/>
        <v>8.6486164363210403</v>
      </c>
      <c r="H11" s="36" t="s">
        <v>176</v>
      </c>
      <c r="I11" s="36"/>
    </row>
    <row r="12" spans="1:12">
      <c r="A12">
        <v>1819</v>
      </c>
      <c r="B12">
        <v>1308</v>
      </c>
      <c r="C12">
        <v>5473.2183488534993</v>
      </c>
      <c r="D12">
        <f t="shared" si="1"/>
        <v>7.5060421785181219</v>
      </c>
      <c r="E12">
        <f t="shared" si="0"/>
        <v>7.1762545320171442</v>
      </c>
      <c r="F12">
        <f t="shared" si="0"/>
        <v>8.6076220859909913</v>
      </c>
      <c r="H12" s="19" t="s">
        <v>177</v>
      </c>
      <c r="I12" s="19">
        <v>0.89994187649786805</v>
      </c>
    </row>
    <row r="13" spans="1:12">
      <c r="A13">
        <v>1681</v>
      </c>
      <c r="B13">
        <v>566</v>
      </c>
      <c r="C13">
        <v>4725.9966197532258</v>
      </c>
      <c r="D13">
        <f t="shared" si="1"/>
        <v>7.4271441334086159</v>
      </c>
      <c r="E13">
        <f t="shared" si="0"/>
        <v>6.3385940782031831</v>
      </c>
      <c r="F13">
        <f t="shared" si="0"/>
        <v>8.4608337425018298</v>
      </c>
      <c r="H13" s="19" t="s">
        <v>178</v>
      </c>
      <c r="I13" s="19">
        <v>0.80989538107450409</v>
      </c>
    </row>
    <row r="14" spans="1:12">
      <c r="A14">
        <v>1702</v>
      </c>
      <c r="B14">
        <v>560</v>
      </c>
      <c r="C14">
        <v>4626.2432484307728</v>
      </c>
      <c r="D14">
        <f t="shared" si="1"/>
        <v>7.4395593091333199</v>
      </c>
      <c r="E14">
        <f t="shared" si="0"/>
        <v>6.3279367837291947</v>
      </c>
      <c r="F14">
        <f t="shared" si="0"/>
        <v>8.439500424294982</v>
      </c>
      <c r="H14" s="19" t="s">
        <v>179</v>
      </c>
      <c r="I14" s="19">
        <v>0.80795553802424391</v>
      </c>
    </row>
    <row r="15" spans="1:12">
      <c r="A15">
        <v>1355</v>
      </c>
      <c r="B15">
        <v>646</v>
      </c>
      <c r="C15">
        <v>4061.8185843246652</v>
      </c>
      <c r="D15">
        <f t="shared" si="1"/>
        <v>7.2115567333138015</v>
      </c>
      <c r="E15">
        <f t="shared" si="0"/>
        <v>6.4707995037826018</v>
      </c>
      <c r="F15">
        <f t="shared" si="0"/>
        <v>8.3093860794799124</v>
      </c>
      <c r="H15" s="19" t="s">
        <v>90</v>
      </c>
      <c r="I15" s="19">
        <v>438.20066569608599</v>
      </c>
    </row>
    <row r="16" spans="1:12" ht="15" thickBot="1">
      <c r="A16">
        <v>1934</v>
      </c>
      <c r="B16">
        <v>898</v>
      </c>
      <c r="C16">
        <v>5492.6490736103469</v>
      </c>
      <c r="D16">
        <f t="shared" si="1"/>
        <v>7.5673456760132396</v>
      </c>
      <c r="E16">
        <f t="shared" si="0"/>
        <v>6.8001700683021999</v>
      </c>
      <c r="F16">
        <f t="shared" si="0"/>
        <v>8.6111659451941058</v>
      </c>
      <c r="H16" s="20" t="s">
        <v>180</v>
      </c>
      <c r="I16" s="20">
        <v>100</v>
      </c>
    </row>
    <row r="17" spans="1:13">
      <c r="A17">
        <v>1104</v>
      </c>
      <c r="B17">
        <v>1622</v>
      </c>
      <c r="C17">
        <v>5582.3917528604934</v>
      </c>
      <c r="D17">
        <f t="shared" si="1"/>
        <v>7.0066952268370404</v>
      </c>
      <c r="E17">
        <f t="shared" si="0"/>
        <v>7.3914152346753585</v>
      </c>
      <c r="F17">
        <f t="shared" si="0"/>
        <v>8.6273725930848464</v>
      </c>
    </row>
    <row r="18" spans="1:13" ht="15" thickBot="1">
      <c r="A18">
        <v>1471</v>
      </c>
      <c r="B18">
        <v>1183</v>
      </c>
      <c r="C18">
        <v>5673.4172353129561</v>
      </c>
      <c r="D18">
        <f t="shared" si="1"/>
        <v>7.293697720601438</v>
      </c>
      <c r="E18">
        <f t="shared" si="1"/>
        <v>7.0758088639783869</v>
      </c>
      <c r="F18">
        <f t="shared" si="1"/>
        <v>8.6435469021829725</v>
      </c>
      <c r="H18" t="s">
        <v>181</v>
      </c>
    </row>
    <row r="19" spans="1:13">
      <c r="A19">
        <v>1134</v>
      </c>
      <c r="B19">
        <v>1654</v>
      </c>
      <c r="C19">
        <v>5634.8495160219463</v>
      </c>
      <c r="D19">
        <f t="shared" si="1"/>
        <v>7.0335064842876971</v>
      </c>
      <c r="E19">
        <f t="shared" si="1"/>
        <v>7.4109518755836366</v>
      </c>
      <c r="F19">
        <f t="shared" si="1"/>
        <v>8.6367257208860426</v>
      </c>
      <c r="H19" s="21"/>
      <c r="I19" s="21" t="s">
        <v>185</v>
      </c>
      <c r="J19" s="21" t="s">
        <v>186</v>
      </c>
      <c r="K19" s="21" t="s">
        <v>187</v>
      </c>
      <c r="L19" s="21" t="s">
        <v>157</v>
      </c>
      <c r="M19" s="21" t="s">
        <v>188</v>
      </c>
    </row>
    <row r="20" spans="1:13">
      <c r="A20">
        <v>1523</v>
      </c>
      <c r="B20">
        <v>1070</v>
      </c>
      <c r="C20">
        <v>5733.4716614652907</v>
      </c>
      <c r="D20">
        <f t="shared" si="1"/>
        <v>7.3284373528951621</v>
      </c>
      <c r="E20">
        <f t="shared" si="1"/>
        <v>6.9754139274559517</v>
      </c>
      <c r="F20">
        <f t="shared" si="1"/>
        <v>8.6540765008421427</v>
      </c>
      <c r="H20" s="19" t="s">
        <v>182</v>
      </c>
      <c r="I20" s="19">
        <v>1</v>
      </c>
      <c r="J20" s="19">
        <v>80169355.989342794</v>
      </c>
      <c r="K20" s="19">
        <v>80169355.989342794</v>
      </c>
      <c r="L20" s="19">
        <v>417.50562292443448</v>
      </c>
      <c r="M20" s="19">
        <v>4.1747630916916001E-37</v>
      </c>
    </row>
    <row r="21" spans="1:13">
      <c r="A21">
        <v>1655</v>
      </c>
      <c r="B21">
        <v>1858</v>
      </c>
      <c r="C21">
        <v>5516.2022341291768</v>
      </c>
      <c r="D21">
        <f t="shared" si="1"/>
        <v>7.4115562878111634</v>
      </c>
      <c r="E21">
        <f t="shared" si="1"/>
        <v>7.5272559193737836</v>
      </c>
      <c r="F21">
        <f t="shared" si="1"/>
        <v>8.615444901426244</v>
      </c>
      <c r="H21" s="19" t="s">
        <v>183</v>
      </c>
      <c r="I21" s="19">
        <v>98</v>
      </c>
      <c r="J21" s="19">
        <v>18817942.694816306</v>
      </c>
      <c r="K21" s="19">
        <v>192019.82341649293</v>
      </c>
      <c r="L21" s="19">
        <f>J21/K21</f>
        <v>98</v>
      </c>
      <c r="M21" s="19"/>
    </row>
    <row r="22" spans="1:13" ht="15" thickBot="1">
      <c r="A22">
        <v>1486</v>
      </c>
      <c r="B22">
        <v>1022</v>
      </c>
      <c r="C22">
        <v>5154.9881813780739</v>
      </c>
      <c r="D22">
        <f t="shared" si="1"/>
        <v>7.3038432252777046</v>
      </c>
      <c r="E22">
        <f t="shared" si="1"/>
        <v>6.9295167707636498</v>
      </c>
      <c r="F22">
        <f t="shared" si="1"/>
        <v>8.547720103796264</v>
      </c>
      <c r="H22" s="20" t="s">
        <v>164</v>
      </c>
      <c r="I22" s="20">
        <v>99</v>
      </c>
      <c r="J22" s="20">
        <v>98987298.6841591</v>
      </c>
      <c r="K22" s="20"/>
      <c r="L22" s="20"/>
      <c r="M22" s="20"/>
    </row>
    <row r="23" spans="1:13" ht="15" thickBot="1">
      <c r="A23">
        <v>1469</v>
      </c>
      <c r="B23">
        <v>893</v>
      </c>
      <c r="C23">
        <v>5264.1106762956524</v>
      </c>
      <c r="D23">
        <f t="shared" si="1"/>
        <v>7.2923371761738771</v>
      </c>
      <c r="E23">
        <f t="shared" si="1"/>
        <v>6.7945865808764987</v>
      </c>
      <c r="F23">
        <f t="shared" si="1"/>
        <v>8.5686674979162802</v>
      </c>
    </row>
    <row r="24" spans="1:13">
      <c r="A24">
        <v>1173</v>
      </c>
      <c r="B24">
        <v>1850</v>
      </c>
      <c r="C24">
        <v>5980.9486388162304</v>
      </c>
      <c r="D24">
        <f t="shared" si="1"/>
        <v>7.0673198486534758</v>
      </c>
      <c r="E24">
        <f t="shared" si="1"/>
        <v>7.5229409180723703</v>
      </c>
      <c r="F24">
        <f t="shared" si="1"/>
        <v>8.6963344696169855</v>
      </c>
      <c r="H24" s="21"/>
      <c r="I24" s="21" t="s">
        <v>189</v>
      </c>
      <c r="J24" s="21" t="s">
        <v>90</v>
      </c>
      <c r="K24" s="21" t="s">
        <v>190</v>
      </c>
      <c r="L24" s="21" t="s">
        <v>191</v>
      </c>
      <c r="M24" s="21" t="s">
        <v>192</v>
      </c>
    </row>
    <row r="25" spans="1:13">
      <c r="A25">
        <v>1939</v>
      </c>
      <c r="B25">
        <v>840</v>
      </c>
      <c r="C25">
        <v>4626.8979838350479</v>
      </c>
      <c r="D25">
        <f t="shared" si="1"/>
        <v>7.569927655242652</v>
      </c>
      <c r="E25">
        <f t="shared" si="1"/>
        <v>6.7334018918373593</v>
      </c>
      <c r="F25">
        <f t="shared" si="1"/>
        <v>8.4396419406490359</v>
      </c>
      <c r="H25" s="19" t="s">
        <v>184</v>
      </c>
      <c r="I25" s="19">
        <v>3516.2460177750754</v>
      </c>
      <c r="J25" s="19">
        <v>89.581970461607398</v>
      </c>
      <c r="K25" s="19">
        <v>39.251715492036993</v>
      </c>
      <c r="L25" s="19">
        <v>9.5055069079605953E-62</v>
      </c>
      <c r="M25" s="19">
        <v>3338.4735128832758</v>
      </c>
    </row>
    <row r="26" spans="1:13" ht="15" thickBot="1">
      <c r="A26">
        <v>1348</v>
      </c>
      <c r="B26">
        <v>1657</v>
      </c>
      <c r="C26">
        <v>5928.9935482158553</v>
      </c>
      <c r="D26">
        <f t="shared" si="1"/>
        <v>7.2063772914722524</v>
      </c>
      <c r="E26">
        <f t="shared" si="1"/>
        <v>7.4127640174265625</v>
      </c>
      <c r="F26">
        <f t="shared" si="1"/>
        <v>8.6876097555326908</v>
      </c>
      <c r="H26" s="20" t="s">
        <v>209</v>
      </c>
      <c r="I26" s="20">
        <v>1.5377565871115348</v>
      </c>
      <c r="J26" s="20">
        <v>7.5258651381205924E-2</v>
      </c>
      <c r="K26" s="20">
        <v>20.432954336669834</v>
      </c>
      <c r="L26" s="20">
        <v>4.1747630916914815E-37</v>
      </c>
      <c r="M26" s="20">
        <v>1.3884082427753321</v>
      </c>
    </row>
    <row r="27" spans="1:13">
      <c r="A27">
        <v>1743</v>
      </c>
      <c r="B27">
        <v>1845</v>
      </c>
      <c r="C27">
        <v>6360.3895766196483</v>
      </c>
      <c r="D27">
        <f t="shared" si="1"/>
        <v>7.4633630455200208</v>
      </c>
      <c r="E27">
        <f t="shared" si="1"/>
        <v>7.5202345564746276</v>
      </c>
      <c r="F27">
        <f t="shared" si="1"/>
        <v>8.7578449086436869</v>
      </c>
    </row>
    <row r="28" spans="1:13">
      <c r="A28">
        <v>1658</v>
      </c>
      <c r="B28">
        <v>153</v>
      </c>
      <c r="C28">
        <v>3186.6876503480639</v>
      </c>
      <c r="D28">
        <f t="shared" si="1"/>
        <v>7.4133673356952405</v>
      </c>
      <c r="E28">
        <f t="shared" si="1"/>
        <v>5.0304379213924353</v>
      </c>
      <c r="F28">
        <f t="shared" si="1"/>
        <v>8.0667373021929158</v>
      </c>
    </row>
    <row r="29" spans="1:13">
      <c r="A29">
        <v>1974</v>
      </c>
      <c r="B29">
        <v>353</v>
      </c>
      <c r="C29">
        <v>4003.1043157410086</v>
      </c>
      <c r="D29">
        <f t="shared" si="1"/>
        <v>7.5878172199934273</v>
      </c>
      <c r="E29">
        <f t="shared" si="1"/>
        <v>5.8664680569332965</v>
      </c>
      <c r="F29">
        <f t="shared" si="1"/>
        <v>8.2948254180437431</v>
      </c>
    </row>
    <row r="30" spans="1:13">
      <c r="A30">
        <v>1730</v>
      </c>
      <c r="B30">
        <v>584</v>
      </c>
      <c r="C30">
        <v>4421.1016212969862</v>
      </c>
      <c r="D30">
        <f t="shared" si="1"/>
        <v>7.4558766874918243</v>
      </c>
      <c r="E30">
        <f t="shared" si="1"/>
        <v>6.3699009828282271</v>
      </c>
      <c r="F30">
        <f t="shared" si="1"/>
        <v>8.3941441796052683</v>
      </c>
    </row>
    <row r="31" spans="1:13">
      <c r="A31">
        <v>1256</v>
      </c>
      <c r="B31">
        <v>702</v>
      </c>
      <c r="C31">
        <v>4459.7099555529649</v>
      </c>
      <c r="D31">
        <f t="shared" si="1"/>
        <v>7.1356873470281439</v>
      </c>
      <c r="E31">
        <f t="shared" si="1"/>
        <v>6.5539334040258108</v>
      </c>
      <c r="F31">
        <f t="shared" si="1"/>
        <v>8.4028390105121851</v>
      </c>
    </row>
    <row r="32" spans="1:13">
      <c r="A32">
        <v>1086</v>
      </c>
      <c r="B32">
        <v>415</v>
      </c>
      <c r="C32">
        <v>4711.3049971612181</v>
      </c>
      <c r="D32">
        <f t="shared" si="1"/>
        <v>6.9902565004938806</v>
      </c>
      <c r="E32">
        <f t="shared" si="1"/>
        <v>6.0282785202306979</v>
      </c>
      <c r="F32">
        <f t="shared" si="1"/>
        <v>8.4577202180947886</v>
      </c>
    </row>
    <row r="33" spans="1:6">
      <c r="A33">
        <v>1842</v>
      </c>
      <c r="B33">
        <v>555</v>
      </c>
      <c r="C33">
        <v>4815.042350404673</v>
      </c>
      <c r="D33">
        <f t="shared" si="1"/>
        <v>7.5186072168152522</v>
      </c>
      <c r="E33">
        <f t="shared" si="1"/>
        <v>6.3189681137464344</v>
      </c>
      <c r="F33">
        <f t="shared" si="1"/>
        <v>8.4795001197085345</v>
      </c>
    </row>
    <row r="34" spans="1:6">
      <c r="A34">
        <v>1881</v>
      </c>
      <c r="B34">
        <v>1340</v>
      </c>
      <c r="C34">
        <v>5468.4514566562839</v>
      </c>
      <c r="D34">
        <f t="shared" si="1"/>
        <v>7.5395588293010301</v>
      </c>
      <c r="E34">
        <f t="shared" si="1"/>
        <v>7.200424892944957</v>
      </c>
      <c r="F34">
        <f t="shared" si="1"/>
        <v>8.606750757832943</v>
      </c>
    </row>
    <row r="35" spans="1:6">
      <c r="A35">
        <v>1105</v>
      </c>
      <c r="B35">
        <v>248</v>
      </c>
      <c r="C35">
        <v>3778.7657699383717</v>
      </c>
      <c r="D35">
        <f t="shared" si="1"/>
        <v>7.007600613951853</v>
      </c>
      <c r="E35">
        <f t="shared" si="1"/>
        <v>5.5134287461649825</v>
      </c>
      <c r="F35">
        <f t="shared" si="1"/>
        <v>8.237152719406394</v>
      </c>
    </row>
    <row r="36" spans="1:6">
      <c r="A36">
        <v>1741</v>
      </c>
      <c r="B36">
        <v>71</v>
      </c>
      <c r="C36">
        <v>2632.8246305552302</v>
      </c>
      <c r="D36">
        <f t="shared" si="1"/>
        <v>7.4622149397681889</v>
      </c>
      <c r="E36">
        <f t="shared" si="1"/>
        <v>4.2626798770413155</v>
      </c>
      <c r="F36">
        <f t="shared" si="1"/>
        <v>7.8758125528555123</v>
      </c>
    </row>
    <row r="37" spans="1:6">
      <c r="A37">
        <v>1145</v>
      </c>
      <c r="B37">
        <v>396</v>
      </c>
      <c r="C37">
        <v>4185.302814835195</v>
      </c>
      <c r="D37">
        <f t="shared" si="1"/>
        <v>7.0431599159883405</v>
      </c>
      <c r="E37">
        <f t="shared" si="1"/>
        <v>5.9814142112544806</v>
      </c>
      <c r="F37">
        <f t="shared" si="1"/>
        <v>8.3393343374947371</v>
      </c>
    </row>
    <row r="38" spans="1:6">
      <c r="A38">
        <v>1249</v>
      </c>
      <c r="B38">
        <v>1421</v>
      </c>
      <c r="C38">
        <v>6188.6264404738313</v>
      </c>
      <c r="D38">
        <f t="shared" si="1"/>
        <v>7.1300985101255776</v>
      </c>
      <c r="E38">
        <f t="shared" si="1"/>
        <v>7.2591161280971006</v>
      </c>
      <c r="F38">
        <f t="shared" si="1"/>
        <v>8.7304684412933451</v>
      </c>
    </row>
    <row r="39" spans="1:6">
      <c r="A39">
        <v>1588</v>
      </c>
      <c r="B39">
        <v>177</v>
      </c>
      <c r="C39">
        <v>3337.9384200187137</v>
      </c>
      <c r="D39">
        <f t="shared" si="1"/>
        <v>7.3702306418070807</v>
      </c>
      <c r="E39">
        <f t="shared" si="1"/>
        <v>5.1761497325738288</v>
      </c>
      <c r="F39">
        <f t="shared" si="1"/>
        <v>8.113108655884659</v>
      </c>
    </row>
    <row r="40" spans="1:6">
      <c r="A40">
        <v>1367</v>
      </c>
      <c r="B40">
        <v>1439</v>
      </c>
      <c r="C40">
        <v>5819.8652323317374</v>
      </c>
      <c r="D40">
        <f t="shared" si="1"/>
        <v>7.2203738367239492</v>
      </c>
      <c r="E40">
        <f t="shared" si="1"/>
        <v>7.2717037068873678</v>
      </c>
      <c r="F40">
        <f t="shared" si="1"/>
        <v>8.6690323845006336</v>
      </c>
    </row>
    <row r="41" spans="1:6">
      <c r="A41">
        <v>1023</v>
      </c>
      <c r="B41">
        <v>191</v>
      </c>
      <c r="C41">
        <v>3860.9514243786293</v>
      </c>
      <c r="D41">
        <f t="shared" si="1"/>
        <v>6.9304947659516261</v>
      </c>
      <c r="E41">
        <f t="shared" si="1"/>
        <v>5.2522734280466299</v>
      </c>
      <c r="F41">
        <f t="shared" si="1"/>
        <v>8.2586689150865773</v>
      </c>
    </row>
    <row r="42" spans="1:6">
      <c r="A42">
        <v>1895</v>
      </c>
      <c r="B42">
        <v>1306</v>
      </c>
      <c r="C42">
        <v>5516.3771439643979</v>
      </c>
      <c r="D42">
        <f t="shared" si="1"/>
        <v>7.5469741175165268</v>
      </c>
      <c r="E42">
        <f t="shared" si="1"/>
        <v>7.1747243098363764</v>
      </c>
      <c r="F42">
        <f t="shared" si="1"/>
        <v>8.6154766093032951</v>
      </c>
    </row>
    <row r="43" spans="1:6">
      <c r="A43">
        <v>1126</v>
      </c>
      <c r="B43">
        <v>1054</v>
      </c>
      <c r="C43">
        <v>4823.2199899823736</v>
      </c>
      <c r="D43">
        <f t="shared" si="1"/>
        <v>7.026426808699636</v>
      </c>
      <c r="E43">
        <f t="shared" si="1"/>
        <v>6.9603477291013078</v>
      </c>
      <c r="F43">
        <f t="shared" si="1"/>
        <v>8.481197031714288</v>
      </c>
    </row>
    <row r="44" spans="1:6">
      <c r="A44">
        <v>1952</v>
      </c>
      <c r="B44">
        <v>1431</v>
      </c>
      <c r="C44">
        <v>5140.6070645672153</v>
      </c>
      <c r="D44">
        <f t="shared" si="1"/>
        <v>7.5766097669730375</v>
      </c>
      <c r="E44">
        <f t="shared" si="1"/>
        <v>7.2661287795564506</v>
      </c>
      <c r="F44">
        <f t="shared" si="1"/>
        <v>8.5449264574221822</v>
      </c>
    </row>
    <row r="45" spans="1:6">
      <c r="A45">
        <v>1742</v>
      </c>
      <c r="B45">
        <v>1181</v>
      </c>
      <c r="C45">
        <v>5546.0418727871374</v>
      </c>
      <c r="D45">
        <f t="shared" si="1"/>
        <v>7.4627891574124483</v>
      </c>
      <c r="E45">
        <f t="shared" si="1"/>
        <v>7.0741168161973622</v>
      </c>
      <c r="F45">
        <f t="shared" si="1"/>
        <v>8.6208397762350568</v>
      </c>
    </row>
    <row r="46" spans="1:6">
      <c r="A46">
        <v>1851</v>
      </c>
      <c r="B46">
        <v>1210</v>
      </c>
      <c r="C46">
        <v>5299.7959189689227</v>
      </c>
      <c r="D46">
        <f t="shared" si="1"/>
        <v>7.5234813125734972</v>
      </c>
      <c r="E46">
        <f t="shared" si="1"/>
        <v>7.0983756385907864</v>
      </c>
      <c r="F46">
        <f t="shared" si="1"/>
        <v>8.575423592943924</v>
      </c>
    </row>
    <row r="47" spans="1:6">
      <c r="A47">
        <v>1981</v>
      </c>
      <c r="B47">
        <v>612</v>
      </c>
      <c r="C47">
        <v>4819.9632537396201</v>
      </c>
      <c r="D47">
        <f t="shared" si="1"/>
        <v>7.5913570466985512</v>
      </c>
      <c r="E47">
        <f t="shared" si="1"/>
        <v>6.4167322825123261</v>
      </c>
      <c r="F47">
        <f t="shared" si="1"/>
        <v>8.4805215833101126</v>
      </c>
    </row>
    <row r="48" spans="1:6">
      <c r="A48">
        <v>1910</v>
      </c>
      <c r="B48">
        <v>347</v>
      </c>
      <c r="C48">
        <v>4332.0955145614535</v>
      </c>
      <c r="D48">
        <f t="shared" si="1"/>
        <v>7.5548585210406758</v>
      </c>
      <c r="E48">
        <f t="shared" si="1"/>
        <v>5.8493247799468593</v>
      </c>
      <c r="F48">
        <f t="shared" si="1"/>
        <v>8.3738066564838753</v>
      </c>
    </row>
    <row r="49" spans="1:6">
      <c r="A49">
        <v>1558</v>
      </c>
      <c r="B49">
        <v>1971</v>
      </c>
      <c r="C49">
        <v>5906.9344150633988</v>
      </c>
      <c r="D49">
        <f t="shared" si="1"/>
        <v>7.3511582264306936</v>
      </c>
      <c r="E49">
        <f t="shared" si="1"/>
        <v>7.5862963071527201</v>
      </c>
      <c r="F49">
        <f t="shared" si="1"/>
        <v>8.6838822643276021</v>
      </c>
    </row>
    <row r="50" spans="1:6">
      <c r="A50">
        <v>1129</v>
      </c>
      <c r="B50">
        <v>1091</v>
      </c>
      <c r="C50">
        <v>5314.4291399435715</v>
      </c>
      <c r="D50">
        <f t="shared" si="1"/>
        <v>7.0290875641496617</v>
      </c>
      <c r="E50">
        <f t="shared" si="1"/>
        <v>6.9948499858330706</v>
      </c>
      <c r="F50">
        <f t="shared" si="1"/>
        <v>8.5781808795407954</v>
      </c>
    </row>
    <row r="51" spans="1:6">
      <c r="A51">
        <v>1119</v>
      </c>
      <c r="B51">
        <v>1741</v>
      </c>
      <c r="C51">
        <v>5692.4308810433513</v>
      </c>
      <c r="D51">
        <f t="shared" si="1"/>
        <v>7.020190708311925</v>
      </c>
      <c r="E51">
        <f t="shared" si="1"/>
        <v>7.4622149397681889</v>
      </c>
      <c r="F51">
        <f t="shared" si="1"/>
        <v>8.6468926557549732</v>
      </c>
    </row>
    <row r="52" spans="1:6">
      <c r="A52">
        <v>1613</v>
      </c>
      <c r="B52">
        <v>793</v>
      </c>
      <c r="C52">
        <v>5559.5436308798444</v>
      </c>
      <c r="D52">
        <f t="shared" si="1"/>
        <v>7.3858510781252091</v>
      </c>
      <c r="E52">
        <f t="shared" si="1"/>
        <v>6.6758232216348476</v>
      </c>
      <c r="F52">
        <f t="shared" si="1"/>
        <v>8.6232713030988108</v>
      </c>
    </row>
    <row r="53" spans="1:6">
      <c r="A53">
        <v>1355</v>
      </c>
      <c r="B53">
        <v>1704</v>
      </c>
      <c r="C53">
        <v>6223.6572957181061</v>
      </c>
      <c r="D53">
        <f t="shared" si="1"/>
        <v>7.2115567333138015</v>
      </c>
      <c r="E53">
        <f t="shared" si="1"/>
        <v>7.4407337073892608</v>
      </c>
      <c r="F53">
        <f t="shared" si="1"/>
        <v>8.7361130026003249</v>
      </c>
    </row>
    <row r="54" spans="1:6">
      <c r="A54">
        <v>1148</v>
      </c>
      <c r="B54">
        <v>387</v>
      </c>
      <c r="C54">
        <v>4742.6719554583979</v>
      </c>
      <c r="D54">
        <f t="shared" si="1"/>
        <v>7.0457765768795113</v>
      </c>
      <c r="E54">
        <f t="shared" si="1"/>
        <v>5.9584246930297819</v>
      </c>
      <c r="F54">
        <f t="shared" si="1"/>
        <v>8.4643559595510904</v>
      </c>
    </row>
    <row r="55" spans="1:6">
      <c r="A55">
        <v>1818</v>
      </c>
      <c r="B55">
        <v>1362</v>
      </c>
      <c r="C55">
        <v>5815.8416967626299</v>
      </c>
      <c r="D55">
        <f t="shared" si="1"/>
        <v>7.5054922747374242</v>
      </c>
      <c r="E55">
        <f t="shared" si="1"/>
        <v>7.2167094867094574</v>
      </c>
      <c r="F55">
        <f t="shared" si="1"/>
        <v>8.6683408002670337</v>
      </c>
    </row>
    <row r="56" spans="1:6">
      <c r="A56">
        <v>1213</v>
      </c>
      <c r="B56">
        <v>1158</v>
      </c>
      <c r="C56">
        <v>5710.1540775759222</v>
      </c>
      <c r="D56">
        <f t="shared" si="1"/>
        <v>7.1008519089440503</v>
      </c>
      <c r="E56">
        <f t="shared" si="1"/>
        <v>7.0544496581329401</v>
      </c>
      <c r="F56">
        <f t="shared" si="1"/>
        <v>8.6500012860996467</v>
      </c>
    </row>
    <row r="57" spans="1:6">
      <c r="A57">
        <v>1807</v>
      </c>
      <c r="B57">
        <v>210</v>
      </c>
      <c r="C57">
        <v>3522.707483061828</v>
      </c>
      <c r="D57">
        <f t="shared" si="1"/>
        <v>7.4994232905922287</v>
      </c>
      <c r="E57">
        <f t="shared" si="1"/>
        <v>5.3471075307174685</v>
      </c>
      <c r="F57">
        <f t="shared" si="1"/>
        <v>8.1669851442558627</v>
      </c>
    </row>
    <row r="58" spans="1:6">
      <c r="A58">
        <v>1133</v>
      </c>
      <c r="B58">
        <v>1924</v>
      </c>
      <c r="C58">
        <v>6412.4681385669555</v>
      </c>
      <c r="D58">
        <f t="shared" si="1"/>
        <v>7.0326242610280065</v>
      </c>
      <c r="E58">
        <f t="shared" si="1"/>
        <v>7.5621616312256519</v>
      </c>
      <c r="F58">
        <f t="shared" si="1"/>
        <v>8.7659995208221524</v>
      </c>
    </row>
    <row r="59" spans="1:6">
      <c r="A59">
        <v>1869</v>
      </c>
      <c r="B59">
        <v>656</v>
      </c>
      <c r="C59">
        <v>4378.0122813714734</v>
      </c>
      <c r="D59">
        <f t="shared" si="1"/>
        <v>7.5331588074555631</v>
      </c>
      <c r="E59">
        <f t="shared" si="1"/>
        <v>6.4861607889440887</v>
      </c>
      <c r="F59">
        <f t="shared" si="1"/>
        <v>8.3843500833258986</v>
      </c>
    </row>
    <row r="60" spans="1:6">
      <c r="A60">
        <v>1901</v>
      </c>
      <c r="B60">
        <v>16</v>
      </c>
      <c r="C60">
        <v>2209.477323607256</v>
      </c>
      <c r="D60">
        <f t="shared" si="1"/>
        <v>7.5501353424884288</v>
      </c>
      <c r="E60">
        <f t="shared" si="1"/>
        <v>2.7725887222397811</v>
      </c>
      <c r="F60">
        <f t="shared" si="1"/>
        <v>7.700511261384956</v>
      </c>
    </row>
    <row r="61" spans="1:6">
      <c r="A61">
        <v>1718</v>
      </c>
      <c r="B61">
        <v>1136</v>
      </c>
      <c r="C61">
        <v>4815.7960043207804</v>
      </c>
      <c r="D61">
        <f t="shared" si="1"/>
        <v>7.4489161025442003</v>
      </c>
      <c r="E61">
        <f t="shared" si="1"/>
        <v>7.035268599281097</v>
      </c>
      <c r="F61">
        <f t="shared" si="1"/>
        <v>8.4796566281847205</v>
      </c>
    </row>
    <row r="62" spans="1:6">
      <c r="A62">
        <v>1793</v>
      </c>
      <c r="B62">
        <v>1743</v>
      </c>
      <c r="C62">
        <v>6574.0686925474465</v>
      </c>
      <c r="D62">
        <f t="shared" si="1"/>
        <v>7.491645473605133</v>
      </c>
      <c r="E62">
        <f t="shared" si="1"/>
        <v>7.4633630455200208</v>
      </c>
      <c r="F62">
        <f t="shared" si="1"/>
        <v>8.7908882032945268</v>
      </c>
    </row>
    <row r="63" spans="1:6">
      <c r="A63">
        <v>1902</v>
      </c>
      <c r="B63">
        <v>1500</v>
      </c>
      <c r="C63">
        <v>5832.5120214136768</v>
      </c>
      <c r="D63">
        <f t="shared" si="1"/>
        <v>7.5506612431053357</v>
      </c>
      <c r="E63">
        <f t="shared" si="1"/>
        <v>7.3132203870903014</v>
      </c>
      <c r="F63">
        <f t="shared" si="1"/>
        <v>8.6712030650016789</v>
      </c>
    </row>
    <row r="64" spans="1:6">
      <c r="A64">
        <v>1188</v>
      </c>
      <c r="B64">
        <v>1767</v>
      </c>
      <c r="C64">
        <v>6588.5215757062178</v>
      </c>
      <c r="D64">
        <f t="shared" si="1"/>
        <v>7.0800264999225906</v>
      </c>
      <c r="E64">
        <f t="shared" si="1"/>
        <v>7.4770384723196965</v>
      </c>
      <c r="F64">
        <f t="shared" si="1"/>
        <v>8.7930842587323497</v>
      </c>
    </row>
    <row r="65" spans="1:6">
      <c r="A65">
        <v>1230</v>
      </c>
      <c r="B65">
        <v>310</v>
      </c>
      <c r="C65">
        <v>3542.9388981137931</v>
      </c>
      <c r="D65">
        <f t="shared" si="1"/>
        <v>7.114769448366463</v>
      </c>
      <c r="E65">
        <f t="shared" si="1"/>
        <v>5.7365722974791922</v>
      </c>
      <c r="F65">
        <f t="shared" si="1"/>
        <v>8.1727118589120185</v>
      </c>
    </row>
    <row r="66" spans="1:6">
      <c r="A66">
        <v>1590</v>
      </c>
      <c r="B66">
        <v>744</v>
      </c>
      <c r="C66">
        <v>4899.6013809580636</v>
      </c>
      <c r="D66">
        <f t="shared" si="1"/>
        <v>7.3714892952142774</v>
      </c>
      <c r="E66">
        <f t="shared" si="1"/>
        <v>6.6120410348330916</v>
      </c>
      <c r="F66">
        <f t="shared" si="1"/>
        <v>8.496909129964676</v>
      </c>
    </row>
    <row r="67" spans="1:6">
      <c r="A67">
        <v>1676</v>
      </c>
      <c r="B67">
        <v>1706</v>
      </c>
      <c r="C67">
        <v>5667.574418097669</v>
      </c>
      <c r="D67">
        <f t="shared" ref="D67:F101" si="2">LN(A67)</f>
        <v>7.4241652810420282</v>
      </c>
      <c r="E67">
        <f t="shared" si="2"/>
        <v>7.4419067280516247</v>
      </c>
      <c r="F67">
        <f t="shared" si="2"/>
        <v>8.6425165129699675</v>
      </c>
    </row>
    <row r="68" spans="1:6">
      <c r="A68">
        <v>1353</v>
      </c>
      <c r="B68">
        <v>302</v>
      </c>
      <c r="C68">
        <v>4087.1688513271702</v>
      </c>
      <c r="D68">
        <f t="shared" si="2"/>
        <v>7.2100796281707877</v>
      </c>
      <c r="E68">
        <f t="shared" si="2"/>
        <v>5.7104270173748697</v>
      </c>
      <c r="F68">
        <f t="shared" si="2"/>
        <v>8.3156077969577886</v>
      </c>
    </row>
    <row r="69" spans="1:6">
      <c r="A69">
        <v>1411</v>
      </c>
      <c r="B69">
        <v>469</v>
      </c>
      <c r="C69">
        <v>4694.9169490814847</v>
      </c>
      <c r="D69">
        <f t="shared" si="2"/>
        <v>7.2520539518528144</v>
      </c>
      <c r="E69">
        <f t="shared" si="2"/>
        <v>6.1506027684462792</v>
      </c>
      <c r="F69">
        <f t="shared" si="2"/>
        <v>8.4542357022593855</v>
      </c>
    </row>
    <row r="70" spans="1:6">
      <c r="A70">
        <v>1435</v>
      </c>
      <c r="B70">
        <v>1691</v>
      </c>
      <c r="C70">
        <v>6240.5158869689694</v>
      </c>
      <c r="D70">
        <f t="shared" si="2"/>
        <v>7.2689201281937219</v>
      </c>
      <c r="E70">
        <f t="shared" si="2"/>
        <v>7.4330753488985799</v>
      </c>
      <c r="F70">
        <f t="shared" si="2"/>
        <v>8.7388181321398957</v>
      </c>
    </row>
    <row r="71" spans="1:6">
      <c r="A71">
        <v>1913</v>
      </c>
      <c r="B71">
        <v>59</v>
      </c>
      <c r="C71">
        <v>2563.0923706359245</v>
      </c>
      <c r="D71">
        <f t="shared" si="2"/>
        <v>7.5564279694402527</v>
      </c>
      <c r="E71">
        <f t="shared" si="2"/>
        <v>4.0775374439057197</v>
      </c>
      <c r="F71">
        <f t="shared" si="2"/>
        <v>7.8489697657598745</v>
      </c>
    </row>
    <row r="72" spans="1:6">
      <c r="A72">
        <v>1345</v>
      </c>
      <c r="B72">
        <v>867</v>
      </c>
      <c r="C72">
        <v>4877.0402050984712</v>
      </c>
      <c r="D72">
        <f t="shared" si="2"/>
        <v>7.2041492920359396</v>
      </c>
      <c r="E72">
        <f t="shared" si="2"/>
        <v>6.7650389767805414</v>
      </c>
      <c r="F72">
        <f t="shared" si="2"/>
        <v>8.4922937994936802</v>
      </c>
    </row>
    <row r="73" spans="1:6">
      <c r="A73">
        <v>1295</v>
      </c>
      <c r="B73">
        <v>111</v>
      </c>
      <c r="C73">
        <v>3311.9092288565453</v>
      </c>
      <c r="D73">
        <f t="shared" si="2"/>
        <v>7.1662659741336379</v>
      </c>
      <c r="E73">
        <f t="shared" si="2"/>
        <v>4.7095302013123339</v>
      </c>
      <c r="F73">
        <f t="shared" si="2"/>
        <v>8.1052801083833668</v>
      </c>
    </row>
    <row r="74" spans="1:6">
      <c r="A74">
        <v>1626</v>
      </c>
      <c r="B74">
        <v>132</v>
      </c>
      <c r="C74">
        <v>3531.9819986714624</v>
      </c>
      <c r="D74">
        <f t="shared" si="2"/>
        <v>7.3938782901077555</v>
      </c>
      <c r="E74">
        <f t="shared" si="2"/>
        <v>4.8828019225863706</v>
      </c>
      <c r="F74">
        <f t="shared" si="2"/>
        <v>8.1696144650719784</v>
      </c>
    </row>
    <row r="75" spans="1:6">
      <c r="A75">
        <v>1628</v>
      </c>
      <c r="B75">
        <v>1098</v>
      </c>
      <c r="C75">
        <v>5440.3554207188217</v>
      </c>
      <c r="D75">
        <f t="shared" si="2"/>
        <v>7.3951075465624854</v>
      </c>
      <c r="E75">
        <f t="shared" si="2"/>
        <v>7.0012456220694759</v>
      </c>
      <c r="F75">
        <f t="shared" si="2"/>
        <v>8.6015996724067296</v>
      </c>
    </row>
    <row r="76" spans="1:6">
      <c r="A76">
        <v>1355</v>
      </c>
      <c r="B76">
        <v>1481</v>
      </c>
      <c r="C76">
        <v>5677.0791204587294</v>
      </c>
      <c r="D76">
        <f t="shared" si="2"/>
        <v>7.2115567333138015</v>
      </c>
      <c r="E76">
        <f t="shared" si="2"/>
        <v>7.300472814267799</v>
      </c>
      <c r="F76">
        <f t="shared" si="2"/>
        <v>8.6441921400929349</v>
      </c>
    </row>
    <row r="77" spans="1:6">
      <c r="A77">
        <v>1652</v>
      </c>
      <c r="B77">
        <v>1760</v>
      </c>
      <c r="C77">
        <v>6349.6946839058237</v>
      </c>
      <c r="D77">
        <f t="shared" si="2"/>
        <v>7.4097419540809231</v>
      </c>
      <c r="E77">
        <f t="shared" si="2"/>
        <v>7.4730690880321973</v>
      </c>
      <c r="F77">
        <f t="shared" si="2"/>
        <v>8.7561620094561228</v>
      </c>
    </row>
    <row r="78" spans="1:6">
      <c r="A78">
        <v>1172</v>
      </c>
      <c r="B78">
        <v>1028</v>
      </c>
      <c r="C78">
        <v>5314.6275288467259</v>
      </c>
      <c r="D78">
        <f t="shared" si="2"/>
        <v>7.0664669701369576</v>
      </c>
      <c r="E78">
        <f t="shared" si="2"/>
        <v>6.93537044601511</v>
      </c>
      <c r="F78">
        <f t="shared" si="2"/>
        <v>8.5782182090817614</v>
      </c>
    </row>
    <row r="79" spans="1:6">
      <c r="A79">
        <v>1294</v>
      </c>
      <c r="B79">
        <v>566</v>
      </c>
      <c r="C79">
        <v>4883.9415864513958</v>
      </c>
      <c r="D79">
        <f t="shared" si="2"/>
        <v>7.1654934750608454</v>
      </c>
      <c r="E79">
        <f t="shared" si="2"/>
        <v>6.3385940782031831</v>
      </c>
      <c r="F79">
        <f t="shared" si="2"/>
        <v>8.493707874973035</v>
      </c>
    </row>
    <row r="80" spans="1:6">
      <c r="A80">
        <v>1751</v>
      </c>
      <c r="B80">
        <v>1249</v>
      </c>
      <c r="C80">
        <v>5664.3370919576073</v>
      </c>
      <c r="D80">
        <f t="shared" si="2"/>
        <v>7.467942332285852</v>
      </c>
      <c r="E80">
        <f t="shared" si="2"/>
        <v>7.1300985101255776</v>
      </c>
      <c r="F80">
        <f t="shared" si="2"/>
        <v>8.6419451484256431</v>
      </c>
    </row>
    <row r="81" spans="1:6">
      <c r="A81">
        <v>1234</v>
      </c>
      <c r="B81">
        <v>1468</v>
      </c>
      <c r="C81">
        <v>6433.6204503942527</v>
      </c>
      <c r="D81">
        <f t="shared" si="2"/>
        <v>7.1180162044653335</v>
      </c>
      <c r="E81">
        <f t="shared" si="2"/>
        <v>7.2916562091744606</v>
      </c>
      <c r="F81">
        <f t="shared" si="2"/>
        <v>8.7692927148239583</v>
      </c>
    </row>
    <row r="82" spans="1:6">
      <c r="A82">
        <v>1602</v>
      </c>
      <c r="B82">
        <v>1454</v>
      </c>
      <c r="C82">
        <v>6105.2586534860047</v>
      </c>
      <c r="D82">
        <f t="shared" si="2"/>
        <v>7.3790081276283042</v>
      </c>
      <c r="E82">
        <f t="shared" si="2"/>
        <v>7.2820736580934646</v>
      </c>
      <c r="F82">
        <f t="shared" si="2"/>
        <v>8.7169057531307033</v>
      </c>
    </row>
    <row r="83" spans="1:6">
      <c r="A83">
        <v>1440</v>
      </c>
      <c r="B83">
        <v>1044</v>
      </c>
      <c r="C83">
        <v>5791.1043112653952</v>
      </c>
      <c r="D83">
        <f t="shared" si="2"/>
        <v>7.2723983925700466</v>
      </c>
      <c r="E83">
        <f t="shared" si="2"/>
        <v>6.9508147684425836</v>
      </c>
      <c r="F83">
        <f t="shared" si="2"/>
        <v>8.6640782797151612</v>
      </c>
    </row>
    <row r="84" spans="1:6">
      <c r="A84">
        <v>1364</v>
      </c>
      <c r="B84">
        <v>807</v>
      </c>
      <c r="C84">
        <v>5064.5215513993244</v>
      </c>
      <c r="D84">
        <f t="shared" si="2"/>
        <v>7.2181768384034077</v>
      </c>
      <c r="E84">
        <f t="shared" si="2"/>
        <v>6.6933236682699491</v>
      </c>
      <c r="F84">
        <f t="shared" si="2"/>
        <v>8.5300149505031904</v>
      </c>
    </row>
    <row r="85" spans="1:6">
      <c r="A85">
        <v>1468</v>
      </c>
      <c r="B85">
        <v>1934</v>
      </c>
      <c r="C85">
        <v>6850.2464511290982</v>
      </c>
      <c r="D85">
        <f t="shared" si="2"/>
        <v>7.2916562091744606</v>
      </c>
      <c r="E85">
        <f t="shared" si="2"/>
        <v>7.5673456760132396</v>
      </c>
      <c r="F85">
        <f t="shared" si="2"/>
        <v>8.8320399088760908</v>
      </c>
    </row>
    <row r="86" spans="1:6">
      <c r="A86">
        <v>1236</v>
      </c>
      <c r="B86">
        <v>421</v>
      </c>
      <c r="C86">
        <v>4381.6473606148847</v>
      </c>
      <c r="D86">
        <f t="shared" si="2"/>
        <v>7.1196356380176358</v>
      </c>
      <c r="E86">
        <f t="shared" si="2"/>
        <v>6.0426328336823811</v>
      </c>
      <c r="F86">
        <f t="shared" si="2"/>
        <v>8.3851800423883827</v>
      </c>
    </row>
    <row r="87" spans="1:6">
      <c r="A87">
        <v>1299</v>
      </c>
      <c r="B87">
        <v>202</v>
      </c>
      <c r="C87">
        <v>3506.9035775924594</v>
      </c>
      <c r="D87">
        <f t="shared" si="2"/>
        <v>7.1693500166705997</v>
      </c>
      <c r="E87">
        <f t="shared" si="2"/>
        <v>5.3082676974012051</v>
      </c>
      <c r="F87">
        <f t="shared" si="2"/>
        <v>8.1624887554914487</v>
      </c>
    </row>
    <row r="88" spans="1:6">
      <c r="A88">
        <v>1733</v>
      </c>
      <c r="B88">
        <v>1139</v>
      </c>
      <c r="C88">
        <v>6267.3710515852899</v>
      </c>
      <c r="D88">
        <f t="shared" si="2"/>
        <v>7.4576092897156059</v>
      </c>
      <c r="E88">
        <f t="shared" si="2"/>
        <v>7.0379059634471819</v>
      </c>
      <c r="F88">
        <f t="shared" si="2"/>
        <v>8.7431122556820338</v>
      </c>
    </row>
    <row r="89" spans="1:6">
      <c r="A89">
        <v>1473</v>
      </c>
      <c r="B89">
        <v>1929</v>
      </c>
      <c r="C89">
        <v>6015.2682395646025</v>
      </c>
      <c r="D89">
        <f t="shared" si="2"/>
        <v>7.2950564164626304</v>
      </c>
      <c r="E89">
        <f t="shared" si="2"/>
        <v>7.5647570129057291</v>
      </c>
      <c r="F89">
        <f t="shared" si="2"/>
        <v>8.7020562225207811</v>
      </c>
    </row>
    <row r="90" spans="1:6">
      <c r="A90">
        <v>1349</v>
      </c>
      <c r="B90">
        <v>1685</v>
      </c>
      <c r="C90">
        <v>6134.7397007273967</v>
      </c>
      <c r="D90">
        <f t="shared" si="2"/>
        <v>7.2071188562077557</v>
      </c>
      <c r="E90">
        <f t="shared" si="2"/>
        <v>7.4295208427864621</v>
      </c>
      <c r="F90">
        <f t="shared" si="2"/>
        <v>8.7217229276756036</v>
      </c>
    </row>
    <row r="91" spans="1:6">
      <c r="A91">
        <v>1113</v>
      </c>
      <c r="B91">
        <v>65</v>
      </c>
      <c r="C91">
        <v>3130.618285843384</v>
      </c>
      <c r="D91">
        <f t="shared" si="2"/>
        <v>7.014814351275545</v>
      </c>
      <c r="E91">
        <f t="shared" si="2"/>
        <v>4.1743872698956368</v>
      </c>
      <c r="F91">
        <f t="shared" si="2"/>
        <v>8.048985799439869</v>
      </c>
    </row>
    <row r="92" spans="1:6">
      <c r="A92">
        <v>1519</v>
      </c>
      <c r="B92">
        <v>1323</v>
      </c>
      <c r="C92">
        <v>5425.3157881988582</v>
      </c>
      <c r="D92">
        <f t="shared" si="2"/>
        <v>7.3258075025957732</v>
      </c>
      <c r="E92">
        <f t="shared" si="2"/>
        <v>7.187657164114956</v>
      </c>
      <c r="F92">
        <f t="shared" si="2"/>
        <v>8.5988313865207768</v>
      </c>
    </row>
    <row r="93" spans="1:6">
      <c r="A93">
        <v>1362</v>
      </c>
      <c r="B93">
        <v>1669</v>
      </c>
      <c r="C93">
        <v>6479.2513714486167</v>
      </c>
      <c r="D93">
        <f t="shared" si="2"/>
        <v>7.2167094867094574</v>
      </c>
      <c r="E93">
        <f t="shared" si="2"/>
        <v>7.4199799236618347</v>
      </c>
      <c r="F93">
        <f t="shared" si="2"/>
        <v>8.7763602535748841</v>
      </c>
    </row>
    <row r="94" spans="1:6">
      <c r="A94">
        <v>1862</v>
      </c>
      <c r="B94">
        <v>1718</v>
      </c>
      <c r="C94">
        <v>6235.9749454599532</v>
      </c>
      <c r="D94">
        <f t="shared" si="2"/>
        <v>7.5294064578370126</v>
      </c>
      <c r="E94">
        <f t="shared" si="2"/>
        <v>7.4489161025442003</v>
      </c>
      <c r="F94">
        <f t="shared" si="2"/>
        <v>8.7380902124434829</v>
      </c>
    </row>
    <row r="95" spans="1:6">
      <c r="A95">
        <v>1971</v>
      </c>
      <c r="B95">
        <v>1853</v>
      </c>
      <c r="C95">
        <v>5725.5735687040324</v>
      </c>
      <c r="D95">
        <f t="shared" si="2"/>
        <v>7.5862963071527201</v>
      </c>
      <c r="E95">
        <f t="shared" si="2"/>
        <v>7.5245612262853596</v>
      </c>
      <c r="F95">
        <f t="shared" si="2"/>
        <v>8.6526980100772839</v>
      </c>
    </row>
    <row r="96" spans="1:6">
      <c r="A96">
        <v>1159</v>
      </c>
      <c r="B96">
        <v>1298</v>
      </c>
      <c r="C96">
        <v>5991.3974081104898</v>
      </c>
      <c r="D96">
        <f t="shared" si="2"/>
        <v>7.0553128433397516</v>
      </c>
      <c r="E96">
        <f t="shared" si="2"/>
        <v>7.1685798972640349</v>
      </c>
      <c r="F96">
        <f t="shared" si="2"/>
        <v>8.6980799540702716</v>
      </c>
    </row>
    <row r="97" spans="1:6">
      <c r="A97">
        <v>1760</v>
      </c>
      <c r="B97">
        <v>1993</v>
      </c>
      <c r="C97">
        <v>5741.2599389060215</v>
      </c>
      <c r="D97">
        <f t="shared" si="2"/>
        <v>7.4730690880321973</v>
      </c>
      <c r="E97">
        <f t="shared" si="2"/>
        <v>7.5973963202127948</v>
      </c>
      <c r="F97">
        <f t="shared" si="2"/>
        <v>8.6554339667782436</v>
      </c>
    </row>
    <row r="98" spans="1:6">
      <c r="A98">
        <v>1450</v>
      </c>
      <c r="B98">
        <v>181</v>
      </c>
      <c r="C98">
        <v>3859.6421310004876</v>
      </c>
      <c r="D98">
        <f t="shared" si="2"/>
        <v>7.2793188354146201</v>
      </c>
      <c r="E98">
        <f t="shared" si="2"/>
        <v>5.1984970312658261</v>
      </c>
      <c r="F98">
        <f t="shared" si="2"/>
        <v>8.2583297459847973</v>
      </c>
    </row>
    <row r="99" spans="1:6">
      <c r="A99">
        <v>1178</v>
      </c>
      <c r="B99">
        <v>320</v>
      </c>
      <c r="C99">
        <v>3642.4746944784647</v>
      </c>
      <c r="D99">
        <f t="shared" si="2"/>
        <v>7.0715733642115319</v>
      </c>
      <c r="E99">
        <f t="shared" si="2"/>
        <v>5.768320995793772</v>
      </c>
      <c r="F99">
        <f t="shared" si="2"/>
        <v>8.2004185907503651</v>
      </c>
    </row>
    <row r="100" spans="1:6">
      <c r="A100">
        <v>1403</v>
      </c>
      <c r="B100">
        <v>1419</v>
      </c>
      <c r="C100">
        <v>5162.9373596097676</v>
      </c>
      <c r="D100">
        <f t="shared" si="2"/>
        <v>7.246368080102461</v>
      </c>
      <c r="E100">
        <f t="shared" si="2"/>
        <v>7.2577076771600426</v>
      </c>
      <c r="F100">
        <f t="shared" si="2"/>
        <v>8.5492609522493517</v>
      </c>
    </row>
    <row r="101" spans="1:6">
      <c r="A101">
        <v>1576</v>
      </c>
      <c r="B101">
        <v>1432</v>
      </c>
      <c r="C101">
        <v>5678</v>
      </c>
      <c r="D101">
        <f t="shared" si="2"/>
        <v>7.3626452704178247</v>
      </c>
      <c r="E101">
        <f t="shared" si="2"/>
        <v>7.2668273475205911</v>
      </c>
      <c r="F101">
        <f t="shared" si="2"/>
        <v>8.644354337032917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EEF41-BA71-4CE3-9316-EC0DDA342DF9}">
  <dimension ref="A1:B19"/>
  <sheetViews>
    <sheetView workbookViewId="0"/>
  </sheetViews>
  <sheetFormatPr defaultRowHeight="14.4"/>
  <sheetData>
    <row r="1" spans="1:2">
      <c r="A1" t="s">
        <v>711</v>
      </c>
      <c r="B1" t="s">
        <v>712</v>
      </c>
    </row>
    <row r="2" spans="1:2">
      <c r="A2">
        <v>1</v>
      </c>
      <c r="B2">
        <v>50</v>
      </c>
    </row>
    <row r="3" spans="1:2">
      <c r="A3">
        <v>2</v>
      </c>
      <c r="B3">
        <v>38</v>
      </c>
    </row>
    <row r="4" spans="1:2">
      <c r="A4">
        <v>3</v>
      </c>
      <c r="B4">
        <v>30</v>
      </c>
    </row>
    <row r="5" spans="1:2">
      <c r="A5">
        <v>4</v>
      </c>
      <c r="B5">
        <v>25</v>
      </c>
    </row>
    <row r="6" spans="1:2">
      <c r="A6">
        <v>5</v>
      </c>
      <c r="B6">
        <v>22</v>
      </c>
    </row>
    <row r="7" spans="1:2">
      <c r="A7">
        <v>6</v>
      </c>
      <c r="B7">
        <v>20</v>
      </c>
    </row>
    <row r="8" spans="1:2">
      <c r="A8">
        <v>7</v>
      </c>
      <c r="B8">
        <v>19</v>
      </c>
    </row>
    <row r="9" spans="1:2">
      <c r="A9">
        <v>8</v>
      </c>
      <c r="B9">
        <v>18</v>
      </c>
    </row>
    <row r="10" spans="1:2">
      <c r="A10">
        <v>9</v>
      </c>
      <c r="B10">
        <v>17</v>
      </c>
    </row>
    <row r="11" spans="1:2">
      <c r="A11">
        <v>10</v>
      </c>
      <c r="B11">
        <v>16</v>
      </c>
    </row>
    <row r="12" spans="1:2">
      <c r="A12">
        <v>11</v>
      </c>
      <c r="B12">
        <v>15.5</v>
      </c>
    </row>
    <row r="13" spans="1:2">
      <c r="A13">
        <v>12</v>
      </c>
      <c r="B13">
        <v>15.4</v>
      </c>
    </row>
    <row r="14" spans="1:2">
      <c r="A14">
        <v>13</v>
      </c>
      <c r="B14">
        <v>15.3</v>
      </c>
    </row>
    <row r="15" spans="1:2">
      <c r="A15">
        <v>14</v>
      </c>
      <c r="B15">
        <v>15.6</v>
      </c>
    </row>
    <row r="16" spans="1:2">
      <c r="A16">
        <v>15</v>
      </c>
      <c r="B16">
        <v>15.4</v>
      </c>
    </row>
    <row r="17" spans="1:2">
      <c r="A17">
        <v>16</v>
      </c>
      <c r="B17">
        <v>15.3</v>
      </c>
    </row>
    <row r="18" spans="1:2">
      <c r="A18">
        <v>17</v>
      </c>
      <c r="B18">
        <v>15.5</v>
      </c>
    </row>
    <row r="19" spans="1:2">
      <c r="A19">
        <v>18</v>
      </c>
      <c r="B19">
        <v>15.3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19"/>
  <sheetViews>
    <sheetView workbookViewId="0">
      <selection sqref="A1:L41"/>
    </sheetView>
  </sheetViews>
  <sheetFormatPr defaultRowHeight="14.4"/>
  <sheetData>
    <row r="1" spans="1:3">
      <c r="A1" t="s">
        <v>220</v>
      </c>
      <c r="B1" t="s">
        <v>221</v>
      </c>
      <c r="C1" t="s">
        <v>222</v>
      </c>
    </row>
    <row r="2" spans="1:3">
      <c r="A2">
        <v>1</v>
      </c>
      <c r="B2">
        <v>1</v>
      </c>
      <c r="C2">
        <v>50</v>
      </c>
    </row>
    <row r="3" spans="1:3">
      <c r="A3">
        <v>2</v>
      </c>
      <c r="B3">
        <v>0.5</v>
      </c>
      <c r="C3">
        <v>38</v>
      </c>
    </row>
    <row r="4" spans="1:3">
      <c r="A4">
        <v>3</v>
      </c>
      <c r="B4">
        <v>0.33329999999999999</v>
      </c>
      <c r="C4">
        <v>30</v>
      </c>
    </row>
    <row r="5" spans="1:3">
      <c r="A5">
        <v>4</v>
      </c>
      <c r="B5">
        <v>0.25</v>
      </c>
      <c r="C5">
        <v>25</v>
      </c>
    </row>
    <row r="6" spans="1:3">
      <c r="A6">
        <v>5</v>
      </c>
      <c r="B6">
        <v>0.2</v>
      </c>
      <c r="C6">
        <v>22</v>
      </c>
    </row>
    <row r="7" spans="1:3">
      <c r="A7">
        <v>6</v>
      </c>
      <c r="B7">
        <v>0.16669999999999999</v>
      </c>
      <c r="C7">
        <v>20</v>
      </c>
    </row>
    <row r="8" spans="1:3">
      <c r="A8">
        <v>7</v>
      </c>
      <c r="B8">
        <v>0.1429</v>
      </c>
      <c r="C8">
        <v>19</v>
      </c>
    </row>
    <row r="9" spans="1:3">
      <c r="A9">
        <v>8</v>
      </c>
      <c r="B9">
        <v>0.125</v>
      </c>
      <c r="C9">
        <v>18</v>
      </c>
    </row>
    <row r="10" spans="1:3">
      <c r="A10">
        <v>9</v>
      </c>
      <c r="B10">
        <v>0.1111</v>
      </c>
      <c r="C10">
        <v>17</v>
      </c>
    </row>
    <row r="11" spans="1:3">
      <c r="A11">
        <v>10</v>
      </c>
      <c r="B11">
        <v>0.1</v>
      </c>
      <c r="C11">
        <v>16</v>
      </c>
    </row>
    <row r="12" spans="1:3">
      <c r="A12">
        <v>11</v>
      </c>
      <c r="B12">
        <v>9.0899999999999995E-2</v>
      </c>
      <c r="C12">
        <v>15.5</v>
      </c>
    </row>
    <row r="13" spans="1:3">
      <c r="A13">
        <v>12</v>
      </c>
      <c r="B13">
        <v>8.3299999999999999E-2</v>
      </c>
      <c r="C13">
        <v>15.4</v>
      </c>
    </row>
    <row r="14" spans="1:3">
      <c r="A14">
        <v>13</v>
      </c>
      <c r="B14">
        <v>7.6899999999999996E-2</v>
      </c>
      <c r="C14">
        <v>15.3</v>
      </c>
    </row>
    <row r="15" spans="1:3">
      <c r="A15">
        <v>14</v>
      </c>
      <c r="B15">
        <v>7.1400000000000005E-2</v>
      </c>
      <c r="C15">
        <v>15.6</v>
      </c>
    </row>
    <row r="16" spans="1:3">
      <c r="A16">
        <v>15</v>
      </c>
      <c r="B16">
        <v>6.6699999999999995E-2</v>
      </c>
      <c r="C16">
        <v>15.4</v>
      </c>
    </row>
    <row r="17" spans="1:3">
      <c r="A17">
        <v>16</v>
      </c>
      <c r="B17">
        <v>6.25E-2</v>
      </c>
      <c r="C17">
        <v>15.3</v>
      </c>
    </row>
    <row r="18" spans="1:3">
      <c r="A18">
        <v>17</v>
      </c>
      <c r="B18">
        <v>5.8799999999999998E-2</v>
      </c>
      <c r="C18">
        <v>15.5</v>
      </c>
    </row>
    <row r="19" spans="1:3">
      <c r="A19">
        <v>18</v>
      </c>
      <c r="B19">
        <v>5.5599999999999997E-2</v>
      </c>
      <c r="C19">
        <v>15.3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101"/>
  <sheetViews>
    <sheetView workbookViewId="0"/>
  </sheetViews>
  <sheetFormatPr defaultRowHeight="14.4"/>
  <sheetData>
    <row r="1" spans="1:2">
      <c r="A1" t="s">
        <v>713</v>
      </c>
      <c r="B1" t="s">
        <v>691</v>
      </c>
    </row>
    <row r="2" spans="1:2">
      <c r="A2">
        <v>40.53</v>
      </c>
      <c r="B2">
        <v>8.48</v>
      </c>
    </row>
    <row r="3" spans="1:2">
      <c r="A3">
        <v>33.700000000000003</v>
      </c>
      <c r="B3">
        <v>10.95</v>
      </c>
    </row>
    <row r="4" spans="1:2">
      <c r="A4">
        <v>24.68</v>
      </c>
      <c r="B4">
        <v>11.36</v>
      </c>
    </row>
    <row r="5" spans="1:2">
      <c r="A5">
        <v>0.5</v>
      </c>
      <c r="B5">
        <v>4.3899999999999997</v>
      </c>
    </row>
    <row r="6" spans="1:2">
      <c r="A6">
        <v>6.52</v>
      </c>
      <c r="B6">
        <v>8.01</v>
      </c>
    </row>
    <row r="7" spans="1:2">
      <c r="A7">
        <v>36.380000000000003</v>
      </c>
      <c r="B7">
        <v>11.16</v>
      </c>
    </row>
    <row r="8" spans="1:2">
      <c r="A8">
        <v>22.46</v>
      </c>
      <c r="B8">
        <v>12.88</v>
      </c>
    </row>
    <row r="9" spans="1:2">
      <c r="A9">
        <v>28.93</v>
      </c>
      <c r="B9">
        <v>12.88</v>
      </c>
    </row>
    <row r="10" spans="1:2">
      <c r="A10">
        <v>37.630000000000003</v>
      </c>
      <c r="B10">
        <v>9.94</v>
      </c>
    </row>
    <row r="11" spans="1:2">
      <c r="A11">
        <v>29.69</v>
      </c>
      <c r="B11">
        <v>13.75</v>
      </c>
    </row>
    <row r="12" spans="1:2">
      <c r="A12">
        <v>29.18</v>
      </c>
      <c r="B12">
        <v>13.27</v>
      </c>
    </row>
    <row r="13" spans="1:2">
      <c r="A13">
        <v>34.6</v>
      </c>
      <c r="B13">
        <v>11.65</v>
      </c>
    </row>
    <row r="14" spans="1:2">
      <c r="A14">
        <v>25.91</v>
      </c>
      <c r="B14">
        <v>13.01</v>
      </c>
    </row>
    <row r="15" spans="1:2">
      <c r="A15">
        <v>12.03</v>
      </c>
      <c r="B15">
        <v>12.52</v>
      </c>
    </row>
    <row r="16" spans="1:2">
      <c r="A16">
        <v>30.57</v>
      </c>
      <c r="B16">
        <v>12.53</v>
      </c>
    </row>
    <row r="17" spans="1:2">
      <c r="A17">
        <v>24.1</v>
      </c>
      <c r="B17">
        <v>14.1</v>
      </c>
    </row>
    <row r="18" spans="1:2">
      <c r="A18">
        <v>34.270000000000003</v>
      </c>
      <c r="B18">
        <v>12.5</v>
      </c>
    </row>
    <row r="19" spans="1:2">
      <c r="A19">
        <v>23.92</v>
      </c>
      <c r="B19">
        <v>15.53</v>
      </c>
    </row>
    <row r="20" spans="1:2">
      <c r="A20">
        <v>26.53</v>
      </c>
      <c r="B20">
        <v>14.62</v>
      </c>
    </row>
    <row r="21" spans="1:2">
      <c r="A21">
        <v>9.48</v>
      </c>
      <c r="B21">
        <v>9.64</v>
      </c>
    </row>
    <row r="22" spans="1:2">
      <c r="A22">
        <v>26.9</v>
      </c>
      <c r="B22">
        <v>13.27</v>
      </c>
    </row>
    <row r="23" spans="1:2">
      <c r="A23">
        <v>6.84</v>
      </c>
      <c r="B23">
        <v>8.4499999999999993</v>
      </c>
    </row>
    <row r="24" spans="1:2">
      <c r="A24">
        <v>7.51</v>
      </c>
      <c r="B24">
        <v>10.55</v>
      </c>
    </row>
    <row r="25" spans="1:2">
      <c r="A25">
        <v>2.44</v>
      </c>
      <c r="B25">
        <v>5.7</v>
      </c>
    </row>
    <row r="26" spans="1:2">
      <c r="A26">
        <v>23.21</v>
      </c>
      <c r="B26">
        <v>12.85</v>
      </c>
    </row>
    <row r="27" spans="1:2">
      <c r="A27">
        <v>39.75</v>
      </c>
      <c r="B27">
        <v>9.16</v>
      </c>
    </row>
    <row r="28" spans="1:2">
      <c r="A28">
        <v>18.829999999999998</v>
      </c>
      <c r="B28">
        <v>12.49</v>
      </c>
    </row>
    <row r="29" spans="1:2">
      <c r="A29">
        <v>21.65</v>
      </c>
      <c r="B29">
        <v>14.46</v>
      </c>
    </row>
    <row r="30" spans="1:2">
      <c r="A30">
        <v>23.16</v>
      </c>
      <c r="B30">
        <v>14.53</v>
      </c>
    </row>
    <row r="31" spans="1:2">
      <c r="A31">
        <v>10.46</v>
      </c>
      <c r="B31">
        <v>9.69</v>
      </c>
    </row>
    <row r="32" spans="1:2">
      <c r="A32">
        <v>34.04</v>
      </c>
      <c r="B32">
        <v>10.25</v>
      </c>
    </row>
    <row r="33" spans="1:2">
      <c r="A33">
        <v>1.1499999999999999</v>
      </c>
      <c r="B33">
        <v>4.83</v>
      </c>
    </row>
    <row r="34" spans="1:2">
      <c r="A34">
        <v>37.659999999999997</v>
      </c>
      <c r="B34">
        <v>12.62</v>
      </c>
    </row>
    <row r="35" spans="1:2">
      <c r="A35">
        <v>24.62</v>
      </c>
      <c r="B35">
        <v>14.11</v>
      </c>
    </row>
    <row r="36" spans="1:2">
      <c r="A36">
        <v>16.79</v>
      </c>
      <c r="B36">
        <v>11.47</v>
      </c>
    </row>
    <row r="37" spans="1:2">
      <c r="A37">
        <v>9.11</v>
      </c>
      <c r="B37">
        <v>11.13</v>
      </c>
    </row>
    <row r="38" spans="1:2">
      <c r="A38">
        <v>25.96</v>
      </c>
      <c r="B38">
        <v>13.36</v>
      </c>
    </row>
    <row r="39" spans="1:2">
      <c r="A39">
        <v>16.149999999999999</v>
      </c>
      <c r="B39">
        <v>13.53</v>
      </c>
    </row>
    <row r="40" spans="1:2">
      <c r="A40">
        <v>10.37</v>
      </c>
      <c r="B40">
        <v>11.57</v>
      </c>
    </row>
    <row r="41" spans="1:2">
      <c r="A41">
        <v>24.56</v>
      </c>
      <c r="B41">
        <v>15.77</v>
      </c>
    </row>
    <row r="42" spans="1:2">
      <c r="A42">
        <v>31.81</v>
      </c>
      <c r="B42">
        <v>12.42</v>
      </c>
    </row>
    <row r="43" spans="1:2">
      <c r="A43">
        <v>8.8699999999999992</v>
      </c>
      <c r="B43">
        <v>10.39</v>
      </c>
    </row>
    <row r="44" spans="1:2">
      <c r="A44">
        <v>12.31</v>
      </c>
      <c r="B44">
        <v>11.41</v>
      </c>
    </row>
    <row r="45" spans="1:2">
      <c r="A45">
        <v>33.32</v>
      </c>
      <c r="B45">
        <v>12.42</v>
      </c>
    </row>
    <row r="46" spans="1:2">
      <c r="A46">
        <v>17.809999999999999</v>
      </c>
      <c r="B46">
        <v>12.03</v>
      </c>
    </row>
    <row r="47" spans="1:2">
      <c r="A47">
        <v>27.27</v>
      </c>
      <c r="B47">
        <v>14.07</v>
      </c>
    </row>
    <row r="48" spans="1:2">
      <c r="A48">
        <v>20.32</v>
      </c>
      <c r="B48">
        <v>12.25</v>
      </c>
    </row>
    <row r="49" spans="1:2">
      <c r="A49">
        <v>26.28</v>
      </c>
      <c r="B49">
        <v>13.08</v>
      </c>
    </row>
    <row r="50" spans="1:2">
      <c r="A50">
        <v>21.63</v>
      </c>
      <c r="B50">
        <v>12.65</v>
      </c>
    </row>
    <row r="51" spans="1:2">
      <c r="A51">
        <v>29.96</v>
      </c>
      <c r="B51">
        <v>12.95</v>
      </c>
    </row>
    <row r="52" spans="1:2">
      <c r="A52">
        <v>10.77</v>
      </c>
      <c r="B52">
        <v>10.78</v>
      </c>
    </row>
    <row r="53" spans="1:2">
      <c r="A53">
        <v>0.71</v>
      </c>
      <c r="B53">
        <v>3.68</v>
      </c>
    </row>
    <row r="54" spans="1:2">
      <c r="A54">
        <v>34.340000000000003</v>
      </c>
      <c r="B54">
        <v>12.67</v>
      </c>
    </row>
    <row r="55" spans="1:2">
      <c r="A55">
        <v>38.549999999999997</v>
      </c>
      <c r="B55">
        <v>10.74</v>
      </c>
    </row>
    <row r="56" spans="1:2">
      <c r="A56">
        <v>10.220000000000001</v>
      </c>
      <c r="B56">
        <v>8.9499999999999993</v>
      </c>
    </row>
    <row r="57" spans="1:2">
      <c r="A57">
        <v>8.75</v>
      </c>
      <c r="B57">
        <v>7.61</v>
      </c>
    </row>
    <row r="58" spans="1:2">
      <c r="A58">
        <v>39.69</v>
      </c>
      <c r="B58">
        <v>11.15</v>
      </c>
    </row>
    <row r="59" spans="1:2">
      <c r="A59">
        <v>33.49</v>
      </c>
      <c r="B59">
        <v>12.69</v>
      </c>
    </row>
    <row r="60" spans="1:2">
      <c r="A60">
        <v>37.25</v>
      </c>
      <c r="B60">
        <v>11.55</v>
      </c>
    </row>
    <row r="61" spans="1:2">
      <c r="A61">
        <v>20.41</v>
      </c>
      <c r="B61">
        <v>13.09</v>
      </c>
    </row>
    <row r="62" spans="1:2">
      <c r="A62">
        <v>0.52</v>
      </c>
      <c r="B62">
        <v>4.25</v>
      </c>
    </row>
    <row r="63" spans="1:2">
      <c r="A63">
        <v>35.1</v>
      </c>
      <c r="B63">
        <v>12.65</v>
      </c>
    </row>
    <row r="64" spans="1:2">
      <c r="A64">
        <v>5.96</v>
      </c>
      <c r="B64">
        <v>9.2100000000000009</v>
      </c>
    </row>
    <row r="65" spans="1:2">
      <c r="A65">
        <v>6.94</v>
      </c>
      <c r="B65">
        <v>9.65</v>
      </c>
    </row>
    <row r="66" spans="1:2">
      <c r="A66">
        <v>20.8</v>
      </c>
      <c r="B66">
        <v>12.9</v>
      </c>
    </row>
    <row r="67" spans="1:2">
      <c r="A67">
        <v>20.77</v>
      </c>
      <c r="B67">
        <v>13.77</v>
      </c>
    </row>
    <row r="68" spans="1:2">
      <c r="A68">
        <v>5.64</v>
      </c>
      <c r="B68">
        <v>10.08</v>
      </c>
    </row>
    <row r="69" spans="1:2">
      <c r="A69">
        <v>11.36</v>
      </c>
      <c r="B69">
        <v>11.5</v>
      </c>
    </row>
    <row r="70" spans="1:2">
      <c r="A70">
        <v>16.27</v>
      </c>
      <c r="B70">
        <v>12.44</v>
      </c>
    </row>
    <row r="71" spans="1:2">
      <c r="A71">
        <v>14.45</v>
      </c>
      <c r="B71">
        <v>11.81</v>
      </c>
    </row>
    <row r="72" spans="1:2">
      <c r="A72">
        <v>23.15</v>
      </c>
      <c r="B72">
        <v>12.38</v>
      </c>
    </row>
    <row r="73" spans="1:2">
      <c r="A73">
        <v>33.24</v>
      </c>
      <c r="B73">
        <v>11.96</v>
      </c>
    </row>
    <row r="74" spans="1:2">
      <c r="A74">
        <v>8.5299999999999994</v>
      </c>
      <c r="B74">
        <v>11.99</v>
      </c>
    </row>
    <row r="75" spans="1:2">
      <c r="A75">
        <v>25.35</v>
      </c>
      <c r="B75">
        <v>15.72</v>
      </c>
    </row>
    <row r="76" spans="1:2">
      <c r="A76">
        <v>4.2699999999999996</v>
      </c>
      <c r="B76">
        <v>6.7</v>
      </c>
    </row>
    <row r="77" spans="1:2">
      <c r="A77">
        <v>27.77</v>
      </c>
      <c r="B77">
        <v>12.02</v>
      </c>
    </row>
    <row r="78" spans="1:2">
      <c r="A78">
        <v>4.45</v>
      </c>
      <c r="B78">
        <v>8.64</v>
      </c>
    </row>
    <row r="79" spans="1:2">
      <c r="A79">
        <v>18.28</v>
      </c>
      <c r="B79">
        <v>13.87</v>
      </c>
    </row>
    <row r="80" spans="1:2">
      <c r="A80">
        <v>40.1</v>
      </c>
      <c r="B80">
        <v>10.29</v>
      </c>
    </row>
    <row r="81" spans="1:2">
      <c r="A81">
        <v>9.7200000000000006</v>
      </c>
      <c r="B81">
        <v>10.73</v>
      </c>
    </row>
    <row r="82" spans="1:2">
      <c r="A82">
        <v>16.190000000000001</v>
      </c>
      <c r="B82">
        <v>12.59</v>
      </c>
    </row>
    <row r="83" spans="1:2">
      <c r="A83">
        <v>37.04</v>
      </c>
      <c r="B83">
        <v>9.26</v>
      </c>
    </row>
    <row r="84" spans="1:2">
      <c r="A84">
        <v>8.83</v>
      </c>
      <c r="B84">
        <v>11.02</v>
      </c>
    </row>
    <row r="85" spans="1:2">
      <c r="A85">
        <v>2.82</v>
      </c>
      <c r="B85">
        <v>6.38</v>
      </c>
    </row>
    <row r="86" spans="1:2">
      <c r="A86">
        <v>35.380000000000003</v>
      </c>
      <c r="B86">
        <v>13.72</v>
      </c>
    </row>
    <row r="87" spans="1:2">
      <c r="A87">
        <v>1.33</v>
      </c>
      <c r="B87">
        <v>5.31</v>
      </c>
    </row>
    <row r="88" spans="1:2">
      <c r="A88">
        <v>14.53</v>
      </c>
      <c r="B88">
        <v>10.08</v>
      </c>
    </row>
    <row r="89" spans="1:2">
      <c r="A89">
        <v>27.66</v>
      </c>
      <c r="B89">
        <v>11.66</v>
      </c>
    </row>
    <row r="90" spans="1:2">
      <c r="A90">
        <v>5.57</v>
      </c>
      <c r="B90">
        <v>7.66</v>
      </c>
    </row>
    <row r="91" spans="1:2">
      <c r="A91">
        <v>16.61</v>
      </c>
      <c r="B91">
        <v>13.77</v>
      </c>
    </row>
    <row r="92" spans="1:2">
      <c r="A92">
        <v>35.58</v>
      </c>
      <c r="B92">
        <v>12.63</v>
      </c>
    </row>
    <row r="93" spans="1:2">
      <c r="A93">
        <v>11.81</v>
      </c>
      <c r="B93">
        <v>12.33</v>
      </c>
    </row>
    <row r="94" spans="1:2">
      <c r="A94">
        <v>7.69</v>
      </c>
      <c r="B94">
        <v>9.67</v>
      </c>
    </row>
    <row r="95" spans="1:2">
      <c r="A95">
        <v>36.520000000000003</v>
      </c>
      <c r="B95">
        <v>11.23</v>
      </c>
    </row>
    <row r="96" spans="1:2">
      <c r="A96">
        <v>39.03</v>
      </c>
      <c r="B96">
        <v>9.0500000000000007</v>
      </c>
    </row>
    <row r="97" spans="1:2">
      <c r="A97">
        <v>32.86</v>
      </c>
      <c r="B97">
        <v>13.31</v>
      </c>
    </row>
    <row r="98" spans="1:2">
      <c r="A98">
        <v>30.65</v>
      </c>
      <c r="B98">
        <v>13.95</v>
      </c>
    </row>
    <row r="99" spans="1:2">
      <c r="A99">
        <v>4.49</v>
      </c>
      <c r="B99">
        <v>5.14</v>
      </c>
    </row>
    <row r="100" spans="1:2">
      <c r="A100">
        <v>12.37</v>
      </c>
      <c r="B100">
        <v>10.1</v>
      </c>
    </row>
    <row r="101" spans="1:2">
      <c r="A101">
        <v>11.31</v>
      </c>
      <c r="B101">
        <v>10.48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EE642-0E12-4CEB-9DD2-7DD1500F0276}">
  <dimension ref="A1:O101"/>
  <sheetViews>
    <sheetView workbookViewId="0">
      <selection activeCell="A15" sqref="A15"/>
    </sheetView>
  </sheetViews>
  <sheetFormatPr defaultRowHeight="14.4"/>
  <sheetData>
    <row r="1" spans="1:3">
      <c r="A1" t="s">
        <v>223</v>
      </c>
      <c r="B1" t="s">
        <v>224</v>
      </c>
      <c r="C1" t="s">
        <v>201</v>
      </c>
    </row>
    <row r="2" spans="1:3">
      <c r="A2">
        <v>40.53</v>
      </c>
      <c r="B2">
        <f>A2^2</f>
        <v>1642.6809000000001</v>
      </c>
      <c r="C2">
        <v>8.48</v>
      </c>
    </row>
    <row r="3" spans="1:3">
      <c r="A3">
        <v>33.700000000000003</v>
      </c>
      <c r="B3">
        <f t="shared" ref="B3:B66" si="0">A3^2</f>
        <v>1135.6900000000003</v>
      </c>
      <c r="C3">
        <v>10.95</v>
      </c>
    </row>
    <row r="4" spans="1:3">
      <c r="A4">
        <v>24.68</v>
      </c>
      <c r="B4">
        <f t="shared" si="0"/>
        <v>609.10239999999999</v>
      </c>
      <c r="C4">
        <v>11.36</v>
      </c>
    </row>
    <row r="5" spans="1:3">
      <c r="A5">
        <v>0.5</v>
      </c>
      <c r="B5">
        <f t="shared" si="0"/>
        <v>0.25</v>
      </c>
      <c r="C5">
        <v>4.3899999999999997</v>
      </c>
    </row>
    <row r="6" spans="1:3">
      <c r="A6">
        <v>6.52</v>
      </c>
      <c r="B6">
        <f t="shared" si="0"/>
        <v>42.510399999999997</v>
      </c>
      <c r="C6">
        <v>8.01</v>
      </c>
    </row>
    <row r="7" spans="1:3">
      <c r="A7">
        <v>36.380000000000003</v>
      </c>
      <c r="B7">
        <f t="shared" si="0"/>
        <v>1323.5044000000003</v>
      </c>
      <c r="C7">
        <v>11.16</v>
      </c>
    </row>
    <row r="8" spans="1:3">
      <c r="A8">
        <v>22.46</v>
      </c>
      <c r="B8">
        <f t="shared" si="0"/>
        <v>504.45160000000004</v>
      </c>
      <c r="C8">
        <v>12.88</v>
      </c>
    </row>
    <row r="9" spans="1:3">
      <c r="A9">
        <v>28.93</v>
      </c>
      <c r="B9">
        <f t="shared" si="0"/>
        <v>836.94489999999996</v>
      </c>
      <c r="C9">
        <v>12.88</v>
      </c>
    </row>
    <row r="10" spans="1:3">
      <c r="A10">
        <v>37.630000000000003</v>
      </c>
      <c r="B10">
        <f t="shared" si="0"/>
        <v>1416.0169000000003</v>
      </c>
      <c r="C10">
        <v>9.94</v>
      </c>
    </row>
    <row r="11" spans="1:3">
      <c r="A11">
        <v>29.69</v>
      </c>
      <c r="B11">
        <f t="shared" si="0"/>
        <v>881.49610000000007</v>
      </c>
      <c r="C11">
        <v>13.75</v>
      </c>
    </row>
    <row r="12" spans="1:3">
      <c r="A12">
        <v>29.18</v>
      </c>
      <c r="B12">
        <f t="shared" si="0"/>
        <v>851.47239999999999</v>
      </c>
      <c r="C12">
        <v>13.27</v>
      </c>
    </row>
    <row r="13" spans="1:3">
      <c r="A13">
        <v>34.6</v>
      </c>
      <c r="B13">
        <f t="shared" si="0"/>
        <v>1197.1600000000001</v>
      </c>
      <c r="C13">
        <v>11.65</v>
      </c>
    </row>
    <row r="14" spans="1:3">
      <c r="A14">
        <v>25.91</v>
      </c>
      <c r="B14">
        <f t="shared" si="0"/>
        <v>671.32810000000006</v>
      </c>
      <c r="C14">
        <v>13.01</v>
      </c>
    </row>
    <row r="15" spans="1:3">
      <c r="A15">
        <v>12.03</v>
      </c>
      <c r="B15">
        <f t="shared" si="0"/>
        <v>144.72089999999997</v>
      </c>
      <c r="C15">
        <v>12.52</v>
      </c>
    </row>
    <row r="16" spans="1:3">
      <c r="A16">
        <v>30.57</v>
      </c>
      <c r="B16">
        <f t="shared" si="0"/>
        <v>934.5249</v>
      </c>
      <c r="C16">
        <v>12.53</v>
      </c>
    </row>
    <row r="17" spans="1:10">
      <c r="A17">
        <v>24.1</v>
      </c>
      <c r="B17">
        <f t="shared" si="0"/>
        <v>580.81000000000006</v>
      </c>
      <c r="C17">
        <v>14.1</v>
      </c>
    </row>
    <row r="18" spans="1:10">
      <c r="A18">
        <v>34.270000000000003</v>
      </c>
      <c r="B18">
        <f t="shared" si="0"/>
        <v>1174.4329000000002</v>
      </c>
      <c r="C18">
        <v>12.5</v>
      </c>
      <c r="E18" t="s">
        <v>175</v>
      </c>
    </row>
    <row r="19" spans="1:10" ht="15" thickBot="1">
      <c r="A19">
        <v>23.92</v>
      </c>
      <c r="B19">
        <f t="shared" si="0"/>
        <v>572.16640000000007</v>
      </c>
      <c r="C19">
        <v>15.53</v>
      </c>
    </row>
    <row r="20" spans="1:10">
      <c r="A20">
        <v>26.53</v>
      </c>
      <c r="B20">
        <f t="shared" si="0"/>
        <v>703.84090000000003</v>
      </c>
      <c r="C20">
        <v>14.62</v>
      </c>
      <c r="E20" s="36" t="s">
        <v>176</v>
      </c>
      <c r="F20" s="36"/>
    </row>
    <row r="21" spans="1:10">
      <c r="A21">
        <v>9.48</v>
      </c>
      <c r="B21">
        <f t="shared" si="0"/>
        <v>89.870400000000004</v>
      </c>
      <c r="C21">
        <v>9.64</v>
      </c>
      <c r="E21" s="19" t="s">
        <v>177</v>
      </c>
      <c r="F21" s="19">
        <v>0.91550485823454897</v>
      </c>
    </row>
    <row r="22" spans="1:10">
      <c r="A22">
        <v>26.9</v>
      </c>
      <c r="B22">
        <f t="shared" si="0"/>
        <v>723.6099999999999</v>
      </c>
      <c r="C22">
        <v>13.27</v>
      </c>
      <c r="E22" s="19" t="s">
        <v>178</v>
      </c>
      <c r="F22" s="19">
        <v>0.83814914545106156</v>
      </c>
    </row>
    <row r="23" spans="1:10">
      <c r="A23">
        <v>6.84</v>
      </c>
      <c r="B23">
        <f t="shared" si="0"/>
        <v>46.785599999999995</v>
      </c>
      <c r="C23">
        <v>8.4499999999999993</v>
      </c>
      <c r="E23" s="19" t="s">
        <v>179</v>
      </c>
      <c r="F23" s="19">
        <v>0.83481201442943398</v>
      </c>
    </row>
    <row r="24" spans="1:10">
      <c r="A24">
        <v>7.51</v>
      </c>
      <c r="B24">
        <f t="shared" si="0"/>
        <v>56.400099999999995</v>
      </c>
      <c r="C24">
        <v>10.55</v>
      </c>
      <c r="E24" s="19" t="s">
        <v>90</v>
      </c>
      <c r="F24" s="19">
        <v>1.0613867292811288</v>
      </c>
    </row>
    <row r="25" spans="1:10" ht="15" thickBot="1">
      <c r="A25">
        <v>2.44</v>
      </c>
      <c r="B25">
        <f t="shared" si="0"/>
        <v>5.9535999999999998</v>
      </c>
      <c r="C25">
        <v>5.7</v>
      </c>
      <c r="E25" s="20" t="s">
        <v>180</v>
      </c>
      <c r="F25" s="20">
        <v>100</v>
      </c>
    </row>
    <row r="26" spans="1:10">
      <c r="A26">
        <v>23.21</v>
      </c>
      <c r="B26">
        <f t="shared" si="0"/>
        <v>538.70410000000004</v>
      </c>
      <c r="C26">
        <v>12.85</v>
      </c>
    </row>
    <row r="27" spans="1:10" ht="15" thickBot="1">
      <c r="A27">
        <v>39.75</v>
      </c>
      <c r="B27">
        <f t="shared" si="0"/>
        <v>1580.0625</v>
      </c>
      <c r="C27">
        <v>9.16</v>
      </c>
      <c r="E27" t="s">
        <v>181</v>
      </c>
    </row>
    <row r="28" spans="1:10">
      <c r="A28">
        <v>18.829999999999998</v>
      </c>
      <c r="B28">
        <f t="shared" si="0"/>
        <v>354.56889999999993</v>
      </c>
      <c r="C28">
        <v>12.49</v>
      </c>
      <c r="E28" s="21"/>
      <c r="F28" s="21" t="s">
        <v>185</v>
      </c>
      <c r="G28" s="21" t="s">
        <v>186</v>
      </c>
      <c r="H28" s="21" t="s">
        <v>187</v>
      </c>
      <c r="I28" s="21" t="s">
        <v>157</v>
      </c>
      <c r="J28" s="21" t="s">
        <v>188</v>
      </c>
    </row>
    <row r="29" spans="1:10">
      <c r="A29">
        <v>21.65</v>
      </c>
      <c r="B29">
        <f t="shared" si="0"/>
        <v>468.72249999999991</v>
      </c>
      <c r="C29">
        <v>14.46</v>
      </c>
      <c r="E29" s="19" t="s">
        <v>182</v>
      </c>
      <c r="F29" s="19">
        <v>2</v>
      </c>
      <c r="G29" s="19">
        <v>565.88131045787327</v>
      </c>
      <c r="H29" s="19">
        <v>282.94065522893663</v>
      </c>
      <c r="I29" s="19">
        <v>251.15859701615082</v>
      </c>
      <c r="J29" s="19">
        <v>4.386088018274685E-39</v>
      </c>
    </row>
    <row r="30" spans="1:10">
      <c r="A30">
        <v>23.16</v>
      </c>
      <c r="B30">
        <f t="shared" si="0"/>
        <v>536.38559999999995</v>
      </c>
      <c r="C30">
        <v>14.53</v>
      </c>
      <c r="E30" s="19" t="s">
        <v>183</v>
      </c>
      <c r="F30" s="19">
        <v>97</v>
      </c>
      <c r="G30" s="19">
        <v>109.27455354212694</v>
      </c>
      <c r="H30" s="19">
        <v>1.1265417890940921</v>
      </c>
      <c r="I30" s="19"/>
      <c r="J30" s="19"/>
    </row>
    <row r="31" spans="1:10" ht="15" thickBot="1">
      <c r="A31">
        <v>10.46</v>
      </c>
      <c r="B31">
        <f t="shared" si="0"/>
        <v>109.41160000000002</v>
      </c>
      <c r="C31">
        <v>9.69</v>
      </c>
      <c r="E31" s="20" t="s">
        <v>164</v>
      </c>
      <c r="F31" s="20">
        <v>99</v>
      </c>
      <c r="G31" s="20">
        <v>675.15586400000018</v>
      </c>
      <c r="H31" s="20"/>
      <c r="I31" s="20"/>
      <c r="J31" s="20"/>
    </row>
    <row r="32" spans="1:10" ht="15" thickBot="1">
      <c r="A32">
        <v>34.04</v>
      </c>
      <c r="B32">
        <f t="shared" si="0"/>
        <v>1158.7215999999999</v>
      </c>
      <c r="C32">
        <v>10.25</v>
      </c>
    </row>
    <row r="33" spans="1:15">
      <c r="A33">
        <v>1.1499999999999999</v>
      </c>
      <c r="B33">
        <f t="shared" si="0"/>
        <v>1.3224999999999998</v>
      </c>
      <c r="C33">
        <v>4.83</v>
      </c>
      <c r="E33" s="21"/>
      <c r="F33" s="21" t="s">
        <v>189</v>
      </c>
      <c r="G33" s="21" t="s">
        <v>90</v>
      </c>
      <c r="H33" s="21" t="s">
        <v>190</v>
      </c>
      <c r="I33" s="21" t="s">
        <v>191</v>
      </c>
      <c r="J33" s="21" t="s">
        <v>192</v>
      </c>
      <c r="K33" s="21" t="s">
        <v>193</v>
      </c>
      <c r="L33" s="21" t="s">
        <v>194</v>
      </c>
      <c r="M33" s="21" t="s">
        <v>195</v>
      </c>
    </row>
    <row r="34" spans="1:15">
      <c r="A34">
        <v>37.659999999999997</v>
      </c>
      <c r="B34">
        <f t="shared" si="0"/>
        <v>1418.2755999999997</v>
      </c>
      <c r="C34">
        <v>12.62</v>
      </c>
      <c r="E34" s="19" t="s">
        <v>184</v>
      </c>
      <c r="F34" s="19">
        <v>4.2403558947701239</v>
      </c>
      <c r="G34" s="19">
        <v>0.32878692588003366</v>
      </c>
      <c r="H34" s="19">
        <v>12.896972358071581</v>
      </c>
      <c r="I34" s="19">
        <v>9.3043791596447233E-23</v>
      </c>
      <c r="J34" s="19">
        <v>3.5878048597177599</v>
      </c>
      <c r="K34" s="19">
        <v>4.8929069298224874</v>
      </c>
      <c r="L34" s="19">
        <v>3.5878048597177599</v>
      </c>
      <c r="M34" s="19">
        <v>4.8929069298224874</v>
      </c>
    </row>
    <row r="35" spans="1:15">
      <c r="A35">
        <v>24.62</v>
      </c>
      <c r="B35">
        <f t="shared" si="0"/>
        <v>606.14440000000002</v>
      </c>
      <c r="C35">
        <v>14.11</v>
      </c>
      <c r="E35" s="19" t="s">
        <v>223</v>
      </c>
      <c r="F35" s="19">
        <v>0.77389625383022143</v>
      </c>
      <c r="G35" s="19">
        <v>3.7315097243551316E-2</v>
      </c>
      <c r="H35" s="19">
        <v>20.739494494120979</v>
      </c>
      <c r="I35" s="19">
        <v>1.9777162639497482E-37</v>
      </c>
      <c r="J35" s="19">
        <v>0.6998361151425786</v>
      </c>
      <c r="K35" s="19">
        <v>0.84795639251786425</v>
      </c>
      <c r="L35" s="19">
        <v>0.6998361151425786</v>
      </c>
      <c r="M35" s="19">
        <v>0.84795639251786425</v>
      </c>
    </row>
    <row r="36" spans="1:15" ht="15" thickBot="1">
      <c r="A36">
        <v>16.79</v>
      </c>
      <c r="B36">
        <f t="shared" si="0"/>
        <v>281.90409999999997</v>
      </c>
      <c r="C36">
        <v>11.47</v>
      </c>
      <c r="E36" s="20" t="s">
        <v>224</v>
      </c>
      <c r="F36" s="20">
        <v>-1.5918022791082929E-2</v>
      </c>
      <c r="G36" s="20">
        <v>8.7981973066892543E-4</v>
      </c>
      <c r="H36" s="20">
        <v>-18.09236851165009</v>
      </c>
      <c r="I36" s="20">
        <v>7.5354986483314172E-33</v>
      </c>
      <c r="J36" s="20">
        <v>-1.7664221410054123E-2</v>
      </c>
      <c r="K36" s="20">
        <v>-1.4171824172111734E-2</v>
      </c>
      <c r="L36" s="20">
        <v>-1.7664221410054123E-2</v>
      </c>
      <c r="M36" s="20">
        <v>-1.4171824172111734E-2</v>
      </c>
    </row>
    <row r="37" spans="1:15">
      <c r="A37">
        <v>9.11</v>
      </c>
      <c r="B37">
        <f t="shared" si="0"/>
        <v>82.992099999999994</v>
      </c>
      <c r="C37">
        <v>11.13</v>
      </c>
    </row>
    <row r="38" spans="1:15">
      <c r="A38">
        <v>25.96</v>
      </c>
      <c r="B38">
        <f t="shared" si="0"/>
        <v>673.92160000000001</v>
      </c>
      <c r="C38">
        <v>13.36</v>
      </c>
      <c r="F38">
        <f>ROUND(F34,4)</f>
        <v>4.2404000000000002</v>
      </c>
      <c r="H38" t="s">
        <v>225</v>
      </c>
      <c r="K38" t="s">
        <v>226</v>
      </c>
      <c r="L38" t="s">
        <v>227</v>
      </c>
      <c r="M38" t="s">
        <v>228</v>
      </c>
      <c r="O38">
        <f>F39/(-2*F40)</f>
        <v>24.336477987421382</v>
      </c>
    </row>
    <row r="39" spans="1:15">
      <c r="A39">
        <v>16.149999999999999</v>
      </c>
      <c r="B39">
        <f t="shared" si="0"/>
        <v>260.82249999999993</v>
      </c>
      <c r="C39">
        <v>13.53</v>
      </c>
      <c r="F39">
        <f>ROUND(F35,4)</f>
        <v>0.77390000000000003</v>
      </c>
      <c r="K39">
        <v>0</v>
      </c>
      <c r="L39" s="2">
        <f>F38</f>
        <v>4.2404000000000002</v>
      </c>
    </row>
    <row r="40" spans="1:15">
      <c r="A40">
        <v>10.37</v>
      </c>
      <c r="B40">
        <f t="shared" si="0"/>
        <v>107.53689999999999</v>
      </c>
      <c r="C40">
        <v>11.57</v>
      </c>
      <c r="F40">
        <f>ROUND(F36,4)</f>
        <v>-1.5900000000000001E-2</v>
      </c>
      <c r="H40">
        <f>F39+F40</f>
        <v>0.75800000000000001</v>
      </c>
      <c r="K40">
        <v>1</v>
      </c>
      <c r="L40" s="2">
        <f>$F$38+$F$39*K40+$F$40*K40^2</f>
        <v>4.9984000000000002</v>
      </c>
      <c r="M40" s="2">
        <f>L40-L39</f>
        <v>0.75800000000000001</v>
      </c>
    </row>
    <row r="41" spans="1:15">
      <c r="A41">
        <v>24.56</v>
      </c>
      <c r="B41">
        <f t="shared" si="0"/>
        <v>603.19359999999995</v>
      </c>
      <c r="C41">
        <v>15.77</v>
      </c>
      <c r="K41">
        <v>2</v>
      </c>
      <c r="L41" s="2">
        <f t="shared" ref="L41:L47" si="1">$F$38+$F$39*K41+$F$40*K41^2</f>
        <v>5.7245999999999997</v>
      </c>
      <c r="M41" s="2">
        <f>L41-L40</f>
        <v>0.72619999999999951</v>
      </c>
    </row>
    <row r="42" spans="1:15">
      <c r="A42">
        <v>31.81</v>
      </c>
      <c r="B42">
        <f t="shared" si="0"/>
        <v>1011.8761</v>
      </c>
      <c r="C42">
        <v>12.42</v>
      </c>
      <c r="K42">
        <v>3</v>
      </c>
      <c r="L42" s="2">
        <f t="shared" si="1"/>
        <v>6.4190000000000005</v>
      </c>
      <c r="M42" s="2">
        <f>L42-L41</f>
        <v>0.69440000000000079</v>
      </c>
    </row>
    <row r="43" spans="1:15">
      <c r="A43">
        <v>8.8699999999999992</v>
      </c>
      <c r="B43">
        <f t="shared" si="0"/>
        <v>78.676899999999989</v>
      </c>
      <c r="C43">
        <v>10.39</v>
      </c>
      <c r="K43">
        <v>4</v>
      </c>
      <c r="L43" s="2">
        <f t="shared" si="1"/>
        <v>7.0815999999999999</v>
      </c>
      <c r="M43" s="2">
        <f>L43-L42</f>
        <v>0.66259999999999941</v>
      </c>
    </row>
    <row r="44" spans="1:15">
      <c r="A44">
        <v>12.31</v>
      </c>
      <c r="B44">
        <f t="shared" si="0"/>
        <v>151.5361</v>
      </c>
      <c r="C44">
        <v>11.41</v>
      </c>
      <c r="K44">
        <v>5</v>
      </c>
      <c r="L44" s="2">
        <f t="shared" si="1"/>
        <v>7.7123999999999997</v>
      </c>
      <c r="M44" s="2">
        <f>L44-L43</f>
        <v>0.63079999999999981</v>
      </c>
    </row>
    <row r="45" spans="1:15">
      <c r="A45">
        <v>33.32</v>
      </c>
      <c r="B45">
        <f t="shared" si="0"/>
        <v>1110.2224000000001</v>
      </c>
      <c r="C45">
        <v>12.42</v>
      </c>
      <c r="K45" s="28" t="s">
        <v>229</v>
      </c>
      <c r="L45" s="2"/>
      <c r="M45" s="2"/>
    </row>
    <row r="46" spans="1:15">
      <c r="A46">
        <v>17.809999999999999</v>
      </c>
      <c r="B46">
        <f t="shared" si="0"/>
        <v>317.19609999999994</v>
      </c>
      <c r="C46">
        <v>12.03</v>
      </c>
      <c r="K46">
        <v>23</v>
      </c>
      <c r="L46" s="2">
        <f t="shared" si="1"/>
        <v>13.629000000000001</v>
      </c>
      <c r="M46" s="2"/>
    </row>
    <row r="47" spans="1:15">
      <c r="A47">
        <v>27.27</v>
      </c>
      <c r="B47">
        <f t="shared" si="0"/>
        <v>743.65289999999993</v>
      </c>
      <c r="C47">
        <v>14.07</v>
      </c>
      <c r="K47">
        <v>24.3</v>
      </c>
      <c r="L47" s="2">
        <f t="shared" si="1"/>
        <v>13.657379000000002</v>
      </c>
      <c r="M47" s="2">
        <f>L47-L46</f>
        <v>2.8379000000001042E-2</v>
      </c>
    </row>
    <row r="48" spans="1:15">
      <c r="A48">
        <v>20.32</v>
      </c>
      <c r="B48">
        <f t="shared" si="0"/>
        <v>412.9024</v>
      </c>
      <c r="C48">
        <v>12.25</v>
      </c>
      <c r="K48">
        <f>ROUND(O38,4)</f>
        <v>24.336500000000001</v>
      </c>
      <c r="L48" s="2">
        <f>$F$38+$F$39*K48+$F$40*K48^2</f>
        <v>13.657400157225</v>
      </c>
      <c r="M48" s="2">
        <f>L48-L47</f>
        <v>2.1157224997736535E-5</v>
      </c>
    </row>
    <row r="49" spans="1:13">
      <c r="A49">
        <v>26.28</v>
      </c>
      <c r="B49">
        <f t="shared" si="0"/>
        <v>690.63840000000005</v>
      </c>
      <c r="C49">
        <v>13.08</v>
      </c>
      <c r="K49">
        <v>25</v>
      </c>
      <c r="L49" s="2">
        <f>$F$38+$F$39*K49+$F$40*K49^2</f>
        <v>13.650400000000001</v>
      </c>
      <c r="M49" s="2">
        <f>L49-L48</f>
        <v>-7.0001572249989152E-3</v>
      </c>
    </row>
    <row r="50" spans="1:13">
      <c r="A50">
        <v>21.63</v>
      </c>
      <c r="B50">
        <f t="shared" si="0"/>
        <v>467.85689999999994</v>
      </c>
      <c r="C50">
        <v>12.65</v>
      </c>
      <c r="K50">
        <v>26</v>
      </c>
      <c r="L50" s="2">
        <f>$F$38+$F$39*K50+$F$40*K50^2</f>
        <v>13.613400000000002</v>
      </c>
      <c r="M50" s="2">
        <f>L50-L49</f>
        <v>-3.6999999999999034E-2</v>
      </c>
    </row>
    <row r="51" spans="1:13">
      <c r="A51">
        <v>29.96</v>
      </c>
      <c r="B51">
        <f t="shared" si="0"/>
        <v>897.60160000000008</v>
      </c>
      <c r="C51">
        <v>12.95</v>
      </c>
      <c r="K51">
        <v>27</v>
      </c>
      <c r="L51" s="2">
        <f>$F$38+$F$39*K51+$F$40*K51^2</f>
        <v>13.544600000000003</v>
      </c>
      <c r="M51" s="2">
        <f>L51-L50</f>
        <v>-6.8799999999999528E-2</v>
      </c>
    </row>
    <row r="52" spans="1:13">
      <c r="A52">
        <v>10.77</v>
      </c>
      <c r="B52">
        <f t="shared" si="0"/>
        <v>115.99289999999999</v>
      </c>
      <c r="C52">
        <v>10.78</v>
      </c>
    </row>
    <row r="53" spans="1:13">
      <c r="A53">
        <v>0.71</v>
      </c>
      <c r="B53">
        <f t="shared" si="0"/>
        <v>0.50409999999999999</v>
      </c>
      <c r="C53">
        <v>3.68</v>
      </c>
    </row>
    <row r="54" spans="1:13">
      <c r="A54">
        <v>34.340000000000003</v>
      </c>
      <c r="B54">
        <f t="shared" si="0"/>
        <v>1179.2356000000002</v>
      </c>
      <c r="C54">
        <v>12.67</v>
      </c>
    </row>
    <row r="55" spans="1:13">
      <c r="A55">
        <v>38.549999999999997</v>
      </c>
      <c r="B55">
        <f t="shared" si="0"/>
        <v>1486.1024999999997</v>
      </c>
      <c r="C55">
        <v>10.74</v>
      </c>
    </row>
    <row r="56" spans="1:13">
      <c r="A56">
        <v>10.220000000000001</v>
      </c>
      <c r="B56">
        <f t="shared" si="0"/>
        <v>104.44840000000001</v>
      </c>
      <c r="C56">
        <v>8.9499999999999993</v>
      </c>
    </row>
    <row r="57" spans="1:13">
      <c r="A57">
        <v>8.75</v>
      </c>
      <c r="B57">
        <f t="shared" si="0"/>
        <v>76.5625</v>
      </c>
      <c r="C57">
        <v>7.61</v>
      </c>
    </row>
    <row r="58" spans="1:13">
      <c r="A58">
        <v>39.69</v>
      </c>
      <c r="B58">
        <f t="shared" si="0"/>
        <v>1575.2960999999998</v>
      </c>
      <c r="C58">
        <v>11.15</v>
      </c>
    </row>
    <row r="59" spans="1:13">
      <c r="A59">
        <v>33.49</v>
      </c>
      <c r="B59">
        <f t="shared" si="0"/>
        <v>1121.5801000000001</v>
      </c>
      <c r="C59">
        <v>12.69</v>
      </c>
    </row>
    <row r="60" spans="1:13">
      <c r="A60">
        <v>37.25</v>
      </c>
      <c r="B60">
        <f t="shared" si="0"/>
        <v>1387.5625</v>
      </c>
      <c r="C60">
        <v>11.55</v>
      </c>
    </row>
    <row r="61" spans="1:13">
      <c r="A61">
        <v>20.41</v>
      </c>
      <c r="B61">
        <f t="shared" si="0"/>
        <v>416.56810000000002</v>
      </c>
      <c r="C61">
        <v>13.09</v>
      </c>
    </row>
    <row r="62" spans="1:13">
      <c r="A62">
        <v>0.52</v>
      </c>
      <c r="B62">
        <f t="shared" si="0"/>
        <v>0.27040000000000003</v>
      </c>
      <c r="C62">
        <v>4.25</v>
      </c>
    </row>
    <row r="63" spans="1:13">
      <c r="A63">
        <v>35.1</v>
      </c>
      <c r="B63">
        <f t="shared" si="0"/>
        <v>1232.01</v>
      </c>
      <c r="C63">
        <v>12.65</v>
      </c>
    </row>
    <row r="64" spans="1:13">
      <c r="A64">
        <v>5.96</v>
      </c>
      <c r="B64">
        <f t="shared" si="0"/>
        <v>35.521599999999999</v>
      </c>
      <c r="C64">
        <v>9.2100000000000009</v>
      </c>
    </row>
    <row r="65" spans="1:3">
      <c r="A65">
        <v>6.94</v>
      </c>
      <c r="B65">
        <f t="shared" si="0"/>
        <v>48.163600000000002</v>
      </c>
      <c r="C65">
        <v>9.65</v>
      </c>
    </row>
    <row r="66" spans="1:3">
      <c r="A66">
        <v>20.8</v>
      </c>
      <c r="B66">
        <f t="shared" si="0"/>
        <v>432.64000000000004</v>
      </c>
      <c r="C66">
        <v>12.9</v>
      </c>
    </row>
    <row r="67" spans="1:3">
      <c r="A67">
        <v>20.77</v>
      </c>
      <c r="B67">
        <f t="shared" ref="B67:B101" si="2">A67^2</f>
        <v>431.3929</v>
      </c>
      <c r="C67">
        <v>13.77</v>
      </c>
    </row>
    <row r="68" spans="1:3">
      <c r="A68">
        <v>5.64</v>
      </c>
      <c r="B68">
        <f t="shared" si="2"/>
        <v>31.809599999999996</v>
      </c>
      <c r="C68">
        <v>10.08</v>
      </c>
    </row>
    <row r="69" spans="1:3">
      <c r="A69">
        <v>11.36</v>
      </c>
      <c r="B69">
        <f t="shared" si="2"/>
        <v>129.0496</v>
      </c>
      <c r="C69">
        <v>11.5</v>
      </c>
    </row>
    <row r="70" spans="1:3">
      <c r="A70">
        <v>16.27</v>
      </c>
      <c r="B70">
        <f t="shared" si="2"/>
        <v>264.71289999999999</v>
      </c>
      <c r="C70">
        <v>12.44</v>
      </c>
    </row>
    <row r="71" spans="1:3">
      <c r="A71">
        <v>14.45</v>
      </c>
      <c r="B71">
        <f t="shared" si="2"/>
        <v>208.80249999999998</v>
      </c>
      <c r="C71">
        <v>11.81</v>
      </c>
    </row>
    <row r="72" spans="1:3">
      <c r="A72">
        <v>23.15</v>
      </c>
      <c r="B72">
        <f t="shared" si="2"/>
        <v>535.9224999999999</v>
      </c>
      <c r="C72">
        <v>12.38</v>
      </c>
    </row>
    <row r="73" spans="1:3">
      <c r="A73">
        <v>33.24</v>
      </c>
      <c r="B73">
        <f t="shared" si="2"/>
        <v>1104.8976000000002</v>
      </c>
      <c r="C73">
        <v>11.96</v>
      </c>
    </row>
    <row r="74" spans="1:3">
      <c r="A74">
        <v>8.5299999999999994</v>
      </c>
      <c r="B74">
        <f t="shared" si="2"/>
        <v>72.760899999999992</v>
      </c>
      <c r="C74">
        <v>11.99</v>
      </c>
    </row>
    <row r="75" spans="1:3">
      <c r="A75">
        <v>25.35</v>
      </c>
      <c r="B75">
        <f t="shared" si="2"/>
        <v>642.62250000000006</v>
      </c>
      <c r="C75">
        <v>15.72</v>
      </c>
    </row>
    <row r="76" spans="1:3">
      <c r="A76">
        <v>4.2699999999999996</v>
      </c>
      <c r="B76">
        <f t="shared" si="2"/>
        <v>18.232899999999997</v>
      </c>
      <c r="C76">
        <v>6.7</v>
      </c>
    </row>
    <row r="77" spans="1:3">
      <c r="A77">
        <v>27.77</v>
      </c>
      <c r="B77">
        <f t="shared" si="2"/>
        <v>771.17290000000003</v>
      </c>
      <c r="C77">
        <v>12.02</v>
      </c>
    </row>
    <row r="78" spans="1:3">
      <c r="A78">
        <v>4.45</v>
      </c>
      <c r="B78">
        <f t="shared" si="2"/>
        <v>19.802500000000002</v>
      </c>
      <c r="C78">
        <v>8.64</v>
      </c>
    </row>
    <row r="79" spans="1:3">
      <c r="A79">
        <v>18.28</v>
      </c>
      <c r="B79">
        <f t="shared" si="2"/>
        <v>334.15840000000003</v>
      </c>
      <c r="C79">
        <v>13.87</v>
      </c>
    </row>
    <row r="80" spans="1:3">
      <c r="A80">
        <v>40.1</v>
      </c>
      <c r="B80">
        <f t="shared" si="2"/>
        <v>1608.0100000000002</v>
      </c>
      <c r="C80">
        <v>10.29</v>
      </c>
    </row>
    <row r="81" spans="1:3">
      <c r="A81">
        <v>9.7200000000000006</v>
      </c>
      <c r="B81">
        <f t="shared" si="2"/>
        <v>94.478400000000008</v>
      </c>
      <c r="C81">
        <v>10.73</v>
      </c>
    </row>
    <row r="82" spans="1:3">
      <c r="A82">
        <v>16.190000000000001</v>
      </c>
      <c r="B82">
        <f t="shared" si="2"/>
        <v>262.11610000000002</v>
      </c>
      <c r="C82">
        <v>12.59</v>
      </c>
    </row>
    <row r="83" spans="1:3">
      <c r="A83">
        <v>37.04</v>
      </c>
      <c r="B83">
        <f t="shared" si="2"/>
        <v>1371.9615999999999</v>
      </c>
      <c r="C83">
        <v>9.26</v>
      </c>
    </row>
    <row r="84" spans="1:3">
      <c r="A84">
        <v>8.83</v>
      </c>
      <c r="B84">
        <f t="shared" si="2"/>
        <v>77.968900000000005</v>
      </c>
      <c r="C84">
        <v>11.02</v>
      </c>
    </row>
    <row r="85" spans="1:3">
      <c r="A85">
        <v>2.82</v>
      </c>
      <c r="B85">
        <f t="shared" si="2"/>
        <v>7.952399999999999</v>
      </c>
      <c r="C85">
        <v>6.38</v>
      </c>
    </row>
    <row r="86" spans="1:3">
      <c r="A86">
        <v>35.380000000000003</v>
      </c>
      <c r="B86">
        <f t="shared" si="2"/>
        <v>1251.7444000000003</v>
      </c>
      <c r="C86">
        <v>13.72</v>
      </c>
    </row>
    <row r="87" spans="1:3">
      <c r="A87">
        <v>1.33</v>
      </c>
      <c r="B87">
        <f t="shared" si="2"/>
        <v>1.7689000000000001</v>
      </c>
      <c r="C87">
        <v>5.31</v>
      </c>
    </row>
    <row r="88" spans="1:3">
      <c r="A88">
        <v>14.53</v>
      </c>
      <c r="B88">
        <f t="shared" si="2"/>
        <v>211.12089999999998</v>
      </c>
      <c r="C88">
        <v>10.08</v>
      </c>
    </row>
    <row r="89" spans="1:3">
      <c r="A89">
        <v>27.66</v>
      </c>
      <c r="B89">
        <f t="shared" si="2"/>
        <v>765.07560000000001</v>
      </c>
      <c r="C89">
        <v>11.66</v>
      </c>
    </row>
    <row r="90" spans="1:3">
      <c r="A90">
        <v>5.57</v>
      </c>
      <c r="B90">
        <f t="shared" si="2"/>
        <v>31.024900000000002</v>
      </c>
      <c r="C90">
        <v>7.66</v>
      </c>
    </row>
    <row r="91" spans="1:3">
      <c r="A91">
        <v>16.61</v>
      </c>
      <c r="B91">
        <f t="shared" si="2"/>
        <v>275.89209999999997</v>
      </c>
      <c r="C91">
        <v>13.77</v>
      </c>
    </row>
    <row r="92" spans="1:3">
      <c r="A92">
        <v>35.58</v>
      </c>
      <c r="B92">
        <f t="shared" si="2"/>
        <v>1265.9363999999998</v>
      </c>
      <c r="C92">
        <v>12.63</v>
      </c>
    </row>
    <row r="93" spans="1:3">
      <c r="A93">
        <v>11.81</v>
      </c>
      <c r="B93">
        <f t="shared" si="2"/>
        <v>139.4761</v>
      </c>
      <c r="C93">
        <v>12.33</v>
      </c>
    </row>
    <row r="94" spans="1:3">
      <c r="A94">
        <v>7.69</v>
      </c>
      <c r="B94">
        <f t="shared" si="2"/>
        <v>59.136100000000006</v>
      </c>
      <c r="C94">
        <v>9.67</v>
      </c>
    </row>
    <row r="95" spans="1:3">
      <c r="A95">
        <v>36.520000000000003</v>
      </c>
      <c r="B95">
        <f t="shared" si="2"/>
        <v>1333.7104000000002</v>
      </c>
      <c r="C95">
        <v>11.23</v>
      </c>
    </row>
    <row r="96" spans="1:3">
      <c r="A96">
        <v>39.03</v>
      </c>
      <c r="B96">
        <f t="shared" si="2"/>
        <v>1523.3409000000001</v>
      </c>
      <c r="C96">
        <v>9.0500000000000007</v>
      </c>
    </row>
    <row r="97" spans="1:3">
      <c r="A97">
        <v>32.86</v>
      </c>
      <c r="B97">
        <f t="shared" si="2"/>
        <v>1079.7796000000001</v>
      </c>
      <c r="C97">
        <v>13.31</v>
      </c>
    </row>
    <row r="98" spans="1:3">
      <c r="A98">
        <v>30.65</v>
      </c>
      <c r="B98">
        <f t="shared" si="2"/>
        <v>939.4224999999999</v>
      </c>
      <c r="C98">
        <v>13.95</v>
      </c>
    </row>
    <row r="99" spans="1:3">
      <c r="A99">
        <v>4.49</v>
      </c>
      <c r="B99">
        <f t="shared" si="2"/>
        <v>20.160100000000003</v>
      </c>
      <c r="C99">
        <v>5.14</v>
      </c>
    </row>
    <row r="100" spans="1:3">
      <c r="A100">
        <v>12.37</v>
      </c>
      <c r="B100">
        <f t="shared" si="2"/>
        <v>153.01689999999999</v>
      </c>
      <c r="C100">
        <v>10.1</v>
      </c>
    </row>
    <row r="101" spans="1:3">
      <c r="A101">
        <v>11.31</v>
      </c>
      <c r="B101">
        <f t="shared" si="2"/>
        <v>127.91610000000001</v>
      </c>
      <c r="C101">
        <v>10.48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41630-79CF-49DD-B07F-CB984C53CB51}">
  <dimension ref="A1:D37"/>
  <sheetViews>
    <sheetView workbookViewId="0">
      <selection activeCell="E1" sqref="E1:E1048576"/>
    </sheetView>
  </sheetViews>
  <sheetFormatPr defaultRowHeight="14.4"/>
  <sheetData>
    <row r="1" spans="1:4">
      <c r="A1" t="s">
        <v>233</v>
      </c>
      <c r="B1" s="1" t="s">
        <v>234</v>
      </c>
      <c r="C1" s="1" t="s">
        <v>235</v>
      </c>
      <c r="D1" s="1" t="s">
        <v>236</v>
      </c>
    </row>
    <row r="2" spans="1:4">
      <c r="A2">
        <v>1</v>
      </c>
      <c r="B2">
        <v>8228</v>
      </c>
      <c r="C2">
        <v>97931</v>
      </c>
      <c r="D2">
        <v>152</v>
      </c>
    </row>
    <row r="3" spans="1:4">
      <c r="A3">
        <v>2</v>
      </c>
      <c r="B3">
        <v>13296</v>
      </c>
      <c r="C3">
        <v>103920</v>
      </c>
      <c r="D3">
        <v>345</v>
      </c>
    </row>
    <row r="4" spans="1:4">
      <c r="A4">
        <v>3</v>
      </c>
      <c r="B4">
        <v>2970</v>
      </c>
      <c r="C4">
        <v>67291</v>
      </c>
      <c r="D4">
        <v>140</v>
      </c>
    </row>
    <row r="5" spans="1:4">
      <c r="A5">
        <v>4</v>
      </c>
      <c r="B5">
        <v>5607</v>
      </c>
      <c r="C5">
        <v>74323</v>
      </c>
      <c r="D5">
        <v>156</v>
      </c>
    </row>
    <row r="6" spans="1:4">
      <c r="A6">
        <v>5</v>
      </c>
      <c r="B6">
        <v>3652</v>
      </c>
      <c r="C6">
        <v>68241</v>
      </c>
      <c r="D6">
        <v>350</v>
      </c>
    </row>
    <row r="7" spans="1:4">
      <c r="A7">
        <v>6</v>
      </c>
      <c r="B7">
        <v>5136</v>
      </c>
      <c r="C7">
        <v>70942</v>
      </c>
      <c r="D7">
        <v>321</v>
      </c>
    </row>
    <row r="8" spans="1:4">
      <c r="A8">
        <v>7</v>
      </c>
      <c r="B8">
        <v>2836</v>
      </c>
      <c r="C8">
        <v>56243</v>
      </c>
      <c r="D8">
        <v>140</v>
      </c>
    </row>
    <row r="9" spans="1:4">
      <c r="A9">
        <v>8</v>
      </c>
      <c r="B9">
        <v>8227</v>
      </c>
      <c r="C9">
        <v>65428</v>
      </c>
      <c r="D9">
        <v>200</v>
      </c>
    </row>
    <row r="10" spans="1:4">
      <c r="A10">
        <v>9</v>
      </c>
      <c r="B10">
        <v>3432</v>
      </c>
      <c r="C10">
        <v>51535</v>
      </c>
      <c r="D10">
        <v>195</v>
      </c>
    </row>
    <row r="11" spans="1:4">
      <c r="A11">
        <v>10</v>
      </c>
      <c r="B11">
        <v>3693</v>
      </c>
      <c r="C11">
        <v>38130</v>
      </c>
      <c r="D11">
        <v>155</v>
      </c>
    </row>
    <row r="12" spans="1:4">
      <c r="A12">
        <v>11</v>
      </c>
      <c r="B12">
        <v>2874</v>
      </c>
      <c r="C12">
        <v>74020</v>
      </c>
      <c r="D12">
        <v>117</v>
      </c>
    </row>
    <row r="13" spans="1:4">
      <c r="A13">
        <v>12</v>
      </c>
      <c r="B13">
        <v>1177</v>
      </c>
      <c r="C13">
        <v>62270</v>
      </c>
      <c r="D13">
        <v>39</v>
      </c>
    </row>
    <row r="14" spans="1:4">
      <c r="A14">
        <v>13</v>
      </c>
      <c r="B14">
        <v>3166</v>
      </c>
      <c r="C14">
        <v>67738</v>
      </c>
      <c r="D14">
        <v>131</v>
      </c>
    </row>
    <row r="15" spans="1:4">
      <c r="A15">
        <v>14</v>
      </c>
      <c r="B15">
        <v>2160</v>
      </c>
      <c r="C15">
        <v>60467</v>
      </c>
      <c r="D15">
        <v>85</v>
      </c>
    </row>
    <row r="16" spans="1:4">
      <c r="A16">
        <v>15</v>
      </c>
      <c r="B16">
        <v>2752</v>
      </c>
      <c r="C16">
        <v>59808</v>
      </c>
      <c r="D16">
        <v>112</v>
      </c>
    </row>
    <row r="17" spans="1:4">
      <c r="A17">
        <v>16</v>
      </c>
      <c r="B17">
        <v>852</v>
      </c>
      <c r="C17">
        <v>51815</v>
      </c>
      <c r="D17">
        <v>24</v>
      </c>
    </row>
    <row r="18" spans="1:4">
      <c r="A18">
        <v>17</v>
      </c>
      <c r="B18">
        <v>1371</v>
      </c>
      <c r="C18">
        <v>51141</v>
      </c>
      <c r="D18">
        <v>48</v>
      </c>
    </row>
    <row r="19" spans="1:4">
      <c r="A19">
        <v>18</v>
      </c>
      <c r="B19">
        <v>3682</v>
      </c>
      <c r="C19">
        <v>43052</v>
      </c>
      <c r="D19">
        <v>155</v>
      </c>
    </row>
    <row r="20" spans="1:4">
      <c r="A20">
        <v>19</v>
      </c>
      <c r="B20">
        <v>764</v>
      </c>
      <c r="C20">
        <v>22104</v>
      </c>
      <c r="D20">
        <v>20</v>
      </c>
    </row>
    <row r="21" spans="1:4">
      <c r="A21">
        <v>20</v>
      </c>
      <c r="B21">
        <v>142</v>
      </c>
      <c r="C21">
        <v>20213</v>
      </c>
      <c r="D21">
        <v>10</v>
      </c>
    </row>
    <row r="22" spans="1:4">
      <c r="A22">
        <v>21</v>
      </c>
      <c r="B22">
        <v>522</v>
      </c>
      <c r="C22">
        <v>20936</v>
      </c>
      <c r="D22">
        <v>29</v>
      </c>
    </row>
    <row r="23" spans="1:4">
      <c r="A23">
        <v>22</v>
      </c>
      <c r="B23">
        <v>1090</v>
      </c>
      <c r="C23">
        <v>33829</v>
      </c>
      <c r="D23">
        <v>35</v>
      </c>
    </row>
    <row r="24" spans="1:4">
      <c r="A24">
        <v>23</v>
      </c>
      <c r="B24">
        <v>1212</v>
      </c>
      <c r="C24">
        <v>33850</v>
      </c>
      <c r="D24">
        <v>41</v>
      </c>
    </row>
    <row r="25" spans="1:4">
      <c r="A25">
        <v>24</v>
      </c>
      <c r="B25">
        <v>1037</v>
      </c>
      <c r="C25">
        <v>30328</v>
      </c>
      <c r="D25">
        <v>33</v>
      </c>
    </row>
    <row r="26" spans="1:4">
      <c r="A26">
        <v>25</v>
      </c>
      <c r="B26">
        <v>3025</v>
      </c>
      <c r="C26">
        <v>35866</v>
      </c>
      <c r="D26">
        <v>124</v>
      </c>
    </row>
    <row r="27" spans="1:4">
      <c r="A27">
        <v>26</v>
      </c>
      <c r="B27">
        <v>701</v>
      </c>
      <c r="C27">
        <v>26578</v>
      </c>
      <c r="D27">
        <v>17</v>
      </c>
    </row>
    <row r="28" spans="1:4">
      <c r="A28">
        <v>27</v>
      </c>
      <c r="B28">
        <v>992</v>
      </c>
      <c r="C28">
        <v>26368</v>
      </c>
      <c r="D28">
        <v>93</v>
      </c>
    </row>
    <row r="29" spans="1:4">
      <c r="A29">
        <v>28</v>
      </c>
      <c r="B29">
        <v>697</v>
      </c>
      <c r="C29">
        <v>21037</v>
      </c>
      <c r="D29">
        <v>116</v>
      </c>
    </row>
    <row r="30" spans="1:4">
      <c r="A30">
        <v>29</v>
      </c>
      <c r="B30">
        <v>678</v>
      </c>
      <c r="C30">
        <v>15955</v>
      </c>
      <c r="D30">
        <v>10</v>
      </c>
    </row>
    <row r="31" spans="1:4">
      <c r="A31">
        <v>30</v>
      </c>
      <c r="B31">
        <v>489</v>
      </c>
      <c r="C31">
        <v>18775</v>
      </c>
      <c r="D31">
        <v>95</v>
      </c>
    </row>
    <row r="32" spans="1:4">
      <c r="A32">
        <v>31</v>
      </c>
      <c r="B32">
        <v>189</v>
      </c>
      <c r="C32">
        <v>14579</v>
      </c>
      <c r="D32">
        <v>100</v>
      </c>
    </row>
    <row r="33" spans="1:4">
      <c r="A33">
        <v>32</v>
      </c>
      <c r="B33">
        <v>239</v>
      </c>
      <c r="C33">
        <v>14061</v>
      </c>
      <c r="D33">
        <v>45</v>
      </c>
    </row>
    <row r="34" spans="1:4">
      <c r="A34">
        <v>33</v>
      </c>
      <c r="B34">
        <v>1158</v>
      </c>
      <c r="C34">
        <v>14951</v>
      </c>
      <c r="D34">
        <v>95</v>
      </c>
    </row>
    <row r="35" spans="1:4">
      <c r="A35">
        <v>34</v>
      </c>
      <c r="B35">
        <v>2316</v>
      </c>
      <c r="C35">
        <v>29902</v>
      </c>
      <c r="D35">
        <v>190</v>
      </c>
    </row>
    <row r="36" spans="1:4">
      <c r="A36">
        <v>35</v>
      </c>
      <c r="B36">
        <v>246</v>
      </c>
      <c r="C36">
        <v>12301</v>
      </c>
      <c r="D36">
        <v>110</v>
      </c>
    </row>
    <row r="37" spans="1:4">
      <c r="A37">
        <v>36</v>
      </c>
      <c r="B37">
        <v>1234</v>
      </c>
      <c r="C37">
        <v>15620</v>
      </c>
      <c r="D37">
        <v>89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N64"/>
  <sheetViews>
    <sheetView workbookViewId="0">
      <selection activeCell="A22" sqref="A22"/>
    </sheetView>
  </sheetViews>
  <sheetFormatPr defaultRowHeight="14.4"/>
  <cols>
    <col min="5" max="6" width="11" bestFit="1" customWidth="1"/>
    <col min="33" max="33" width="12" bestFit="1" customWidth="1"/>
    <col min="46" max="46" width="11" bestFit="1" customWidth="1"/>
    <col min="51" max="51" width="12" bestFit="1" customWidth="1"/>
    <col min="52" max="52" width="12.6640625" bestFit="1" customWidth="1"/>
    <col min="53" max="53" width="16.44140625" bestFit="1" customWidth="1"/>
  </cols>
  <sheetData>
    <row r="1" spans="1:66">
      <c r="A1" t="s">
        <v>233</v>
      </c>
      <c r="B1" s="1" t="s">
        <v>234</v>
      </c>
      <c r="C1" s="1" t="s">
        <v>235</v>
      </c>
      <c r="D1" s="1" t="s">
        <v>236</v>
      </c>
      <c r="E1" s="35" t="s">
        <v>237</v>
      </c>
      <c r="F1" s="35" t="s">
        <v>238</v>
      </c>
      <c r="G1" s="35" t="s">
        <v>239</v>
      </c>
      <c r="H1" s="35" t="s">
        <v>242</v>
      </c>
      <c r="I1" s="35" t="s">
        <v>240</v>
      </c>
      <c r="K1" t="s">
        <v>175</v>
      </c>
      <c r="AC1" t="s">
        <v>175</v>
      </c>
      <c r="AM1" t="s">
        <v>233</v>
      </c>
      <c r="AN1" s="1" t="s">
        <v>234</v>
      </c>
      <c r="AO1" s="1" t="s">
        <v>235</v>
      </c>
      <c r="AP1" s="1" t="s">
        <v>236</v>
      </c>
      <c r="AQ1" s="35" t="s">
        <v>237</v>
      </c>
      <c r="AR1" s="35" t="s">
        <v>238</v>
      </c>
      <c r="AS1" s="35" t="s">
        <v>239</v>
      </c>
      <c r="AT1" s="35" t="s">
        <v>240</v>
      </c>
      <c r="AV1" t="s">
        <v>175</v>
      </c>
      <c r="BF1" t="s">
        <v>175</v>
      </c>
    </row>
    <row r="2" spans="1:66" ht="15" thickBot="1">
      <c r="A2">
        <v>1</v>
      </c>
      <c r="B2">
        <v>8228</v>
      </c>
      <c r="C2">
        <v>97931</v>
      </c>
      <c r="D2">
        <v>152</v>
      </c>
      <c r="E2">
        <f>C2^2</f>
        <v>9590480761</v>
      </c>
      <c r="F2">
        <f>D2^2</f>
        <v>23104</v>
      </c>
      <c r="G2">
        <f>D2*C2</f>
        <v>14885512</v>
      </c>
      <c r="H2">
        <f>L26</f>
        <v>6439.4183944930264</v>
      </c>
      <c r="I2">
        <f>M26^2</f>
        <v>3199024.1595579032</v>
      </c>
      <c r="AM2">
        <v>1</v>
      </c>
      <c r="AN2">
        <f>LN(B2)</f>
        <v>9.0152982507728474</v>
      </c>
      <c r="AO2">
        <v>97931</v>
      </c>
      <c r="AP2">
        <v>152</v>
      </c>
      <c r="AQ2">
        <f>AO2^2</f>
        <v>9590480761</v>
      </c>
      <c r="AR2">
        <f>AP2^2</f>
        <v>23104</v>
      </c>
      <c r="AS2">
        <f>AP2*AO2</f>
        <v>14885512</v>
      </c>
      <c r="AT2">
        <f>AX26^2</f>
        <v>4.6020958699749507E-5</v>
      </c>
    </row>
    <row r="3" spans="1:66">
      <c r="A3">
        <v>2</v>
      </c>
      <c r="B3">
        <v>13296</v>
      </c>
      <c r="C3">
        <v>103920</v>
      </c>
      <c r="D3">
        <v>345</v>
      </c>
      <c r="E3">
        <f t="shared" ref="E3:E37" si="0">C3^2</f>
        <v>10799366400</v>
      </c>
      <c r="F3">
        <f t="shared" ref="F3:F37" si="1">D3^2</f>
        <v>119025</v>
      </c>
      <c r="G3">
        <f t="shared" ref="G3:G37" si="2">D3*C3</f>
        <v>35852400</v>
      </c>
      <c r="H3">
        <f t="shared" ref="H3:H37" si="3">L27</f>
        <v>9202.1155346355772</v>
      </c>
      <c r="I3">
        <f t="shared" ref="I3:I37" si="4">M27^2</f>
        <v>16759890.015752146</v>
      </c>
      <c r="K3" s="36" t="s">
        <v>176</v>
      </c>
      <c r="L3" s="36"/>
      <c r="AC3" s="36" t="s">
        <v>176</v>
      </c>
      <c r="AD3" s="36"/>
      <c r="AM3">
        <v>2</v>
      </c>
      <c r="AN3">
        <f t="shared" ref="AN3:AN37" si="5">LN(B3)</f>
        <v>9.4952185170952301</v>
      </c>
      <c r="AO3">
        <v>103920</v>
      </c>
      <c r="AP3">
        <v>345</v>
      </c>
      <c r="AQ3">
        <f t="shared" ref="AQ3:AQ37" si="6">AO3^2</f>
        <v>10799366400</v>
      </c>
      <c r="AR3">
        <f t="shared" ref="AR3:AR37" si="7">AP3^2</f>
        <v>119025</v>
      </c>
      <c r="AS3">
        <f t="shared" ref="AS3:AS37" si="8">AP3*AO3</f>
        <v>35852400</v>
      </c>
      <c r="AT3">
        <f t="shared" ref="AT3:AT37" si="9">AX27^2</f>
        <v>0.18350793303681368</v>
      </c>
      <c r="AV3" s="36" t="s">
        <v>176</v>
      </c>
      <c r="AW3" s="36"/>
      <c r="BF3" s="36" t="s">
        <v>176</v>
      </c>
      <c r="BG3" s="36"/>
    </row>
    <row r="4" spans="1:66">
      <c r="A4">
        <v>3</v>
      </c>
      <c r="B4">
        <v>2970</v>
      </c>
      <c r="C4">
        <v>67291</v>
      </c>
      <c r="D4">
        <v>140</v>
      </c>
      <c r="E4">
        <f t="shared" si="0"/>
        <v>4528078681</v>
      </c>
      <c r="F4">
        <f t="shared" si="1"/>
        <v>19600</v>
      </c>
      <c r="G4">
        <f t="shared" si="2"/>
        <v>9420740</v>
      </c>
      <c r="H4">
        <f t="shared" si="3"/>
        <v>4358.7273904256454</v>
      </c>
      <c r="I4">
        <f t="shared" si="4"/>
        <v>1928563.7649184228</v>
      </c>
      <c r="K4" s="19" t="s">
        <v>177</v>
      </c>
      <c r="L4" s="19">
        <v>0.86897856464929268</v>
      </c>
      <c r="AC4" s="19" t="s">
        <v>177</v>
      </c>
      <c r="AD4" s="19">
        <v>0.86849962855612717</v>
      </c>
      <c r="AF4" t="s">
        <v>244</v>
      </c>
      <c r="AG4">
        <f>AD8*AD5</f>
        <v>27.154497772876709</v>
      </c>
      <c r="AM4">
        <v>3</v>
      </c>
      <c r="AN4">
        <f t="shared" si="5"/>
        <v>7.9963172317967457</v>
      </c>
      <c r="AO4">
        <v>67291</v>
      </c>
      <c r="AP4">
        <v>140</v>
      </c>
      <c r="AQ4">
        <f t="shared" si="6"/>
        <v>4528078681</v>
      </c>
      <c r="AR4">
        <f t="shared" si="7"/>
        <v>19600</v>
      </c>
      <c r="AS4">
        <f t="shared" si="8"/>
        <v>9420740</v>
      </c>
      <c r="AT4">
        <f t="shared" si="9"/>
        <v>9.9507102265261656E-3</v>
      </c>
      <c r="AV4" s="19" t="s">
        <v>177</v>
      </c>
      <c r="AW4" s="19">
        <v>0.86512248868186803</v>
      </c>
      <c r="BF4" s="19" t="s">
        <v>177</v>
      </c>
      <c r="BG4" s="19">
        <v>0.46337420001446344</v>
      </c>
    </row>
    <row r="5" spans="1:66">
      <c r="A5">
        <v>4</v>
      </c>
      <c r="B5">
        <v>5607</v>
      </c>
      <c r="C5">
        <v>74323</v>
      </c>
      <c r="D5">
        <v>156</v>
      </c>
      <c r="E5">
        <f t="shared" si="0"/>
        <v>5523908329</v>
      </c>
      <c r="F5">
        <f t="shared" si="1"/>
        <v>24336</v>
      </c>
      <c r="G5">
        <f t="shared" si="2"/>
        <v>11594388</v>
      </c>
      <c r="H5">
        <f t="shared" si="3"/>
        <v>4999.9400079989091</v>
      </c>
      <c r="I5">
        <f t="shared" si="4"/>
        <v>368521.83388836455</v>
      </c>
      <c r="K5" s="19" t="s">
        <v>178</v>
      </c>
      <c r="L5" s="19">
        <v>0.7551237458199449</v>
      </c>
      <c r="AC5" s="19" t="s">
        <v>178</v>
      </c>
      <c r="AD5" s="19">
        <v>0.75429160480213087</v>
      </c>
      <c r="AF5" t="s">
        <v>245</v>
      </c>
      <c r="AG5">
        <f>_xlfn.CHISQ.INV.RT(0.05,5)</f>
        <v>11.070497693516353</v>
      </c>
      <c r="AM5">
        <v>4</v>
      </c>
      <c r="AN5">
        <f t="shared" si="5"/>
        <v>8.6317710961236731</v>
      </c>
      <c r="AO5">
        <v>74323</v>
      </c>
      <c r="AP5">
        <v>156</v>
      </c>
      <c r="AQ5">
        <f t="shared" si="6"/>
        <v>5523908329</v>
      </c>
      <c r="AR5">
        <f t="shared" si="7"/>
        <v>24336</v>
      </c>
      <c r="AS5">
        <f t="shared" si="8"/>
        <v>11594388</v>
      </c>
      <c r="AT5">
        <f t="shared" si="9"/>
        <v>7.5683165403289288E-2</v>
      </c>
      <c r="AV5" s="19" t="s">
        <v>178</v>
      </c>
      <c r="AW5" s="19">
        <v>0.74843692042310894</v>
      </c>
      <c r="BF5" s="19" t="s">
        <v>178</v>
      </c>
      <c r="BG5" s="19">
        <v>0.21471564923904399</v>
      </c>
      <c r="BI5" t="s">
        <v>244</v>
      </c>
      <c r="BJ5">
        <f>BG5*BG8</f>
        <v>7.7297633726055839</v>
      </c>
    </row>
    <row r="6" spans="1:66">
      <c r="A6">
        <v>5</v>
      </c>
      <c r="B6">
        <v>3652</v>
      </c>
      <c r="C6">
        <v>68241</v>
      </c>
      <c r="D6">
        <v>350</v>
      </c>
      <c r="E6">
        <f t="shared" si="0"/>
        <v>4656834081</v>
      </c>
      <c r="F6">
        <f t="shared" si="1"/>
        <v>122500</v>
      </c>
      <c r="G6">
        <f t="shared" si="2"/>
        <v>23884350</v>
      </c>
      <c r="H6">
        <f t="shared" si="3"/>
        <v>7013.7013871351137</v>
      </c>
      <c r="I6">
        <f t="shared" si="4"/>
        <v>11301036.216266148</v>
      </c>
      <c r="K6" s="19" t="s">
        <v>179</v>
      </c>
      <c r="L6" s="19">
        <v>0.74028276071812338</v>
      </c>
      <c r="AC6" s="19" t="s">
        <v>179</v>
      </c>
      <c r="AD6" s="19">
        <v>0.71334020560248601</v>
      </c>
      <c r="AF6" t="s">
        <v>231</v>
      </c>
      <c r="AG6" s="45">
        <f>_xlfn.CHISQ.DIST.RT(AG4,5)</f>
        <v>5.3223432173847722E-5</v>
      </c>
      <c r="AM6">
        <v>5</v>
      </c>
      <c r="AN6">
        <f t="shared" si="5"/>
        <v>8.2030302417148597</v>
      </c>
      <c r="AO6">
        <v>68241</v>
      </c>
      <c r="AP6">
        <v>350</v>
      </c>
      <c r="AQ6">
        <f t="shared" si="6"/>
        <v>4656834081</v>
      </c>
      <c r="AR6">
        <f t="shared" si="7"/>
        <v>122500</v>
      </c>
      <c r="AS6">
        <f t="shared" si="8"/>
        <v>23884350</v>
      </c>
      <c r="AT6">
        <f t="shared" si="9"/>
        <v>0.5349192403054962</v>
      </c>
      <c r="AV6" s="19" t="s">
        <v>179</v>
      </c>
      <c r="AW6" s="19">
        <v>0.7331906731760246</v>
      </c>
      <c r="BF6" s="19" t="s">
        <v>179</v>
      </c>
      <c r="BG6" s="19">
        <v>8.3834924112217976E-2</v>
      </c>
      <c r="BI6" t="s">
        <v>231</v>
      </c>
      <c r="BJ6">
        <f>_xlfn.CHISQ.DIST.RT(BJ5,5)</f>
        <v>0.17177123678287054</v>
      </c>
    </row>
    <row r="7" spans="1:66">
      <c r="A7">
        <v>6</v>
      </c>
      <c r="B7">
        <v>5136</v>
      </c>
      <c r="C7">
        <v>70942</v>
      </c>
      <c r="D7">
        <v>321</v>
      </c>
      <c r="E7">
        <f t="shared" si="0"/>
        <v>5032767364</v>
      </c>
      <c r="F7">
        <f t="shared" si="1"/>
        <v>103041</v>
      </c>
      <c r="G7">
        <f t="shared" si="2"/>
        <v>22772382</v>
      </c>
      <c r="H7">
        <f t="shared" si="3"/>
        <v>6825.6825594660495</v>
      </c>
      <c r="I7">
        <f t="shared" si="4"/>
        <v>2855027.15176374</v>
      </c>
      <c r="K7" s="19" t="s">
        <v>90</v>
      </c>
      <c r="L7" s="19">
        <v>1400.0930636170469</v>
      </c>
      <c r="AC7" s="19" t="s">
        <v>90</v>
      </c>
      <c r="AD7" s="19">
        <v>1918898.8331243757</v>
      </c>
      <c r="AM7">
        <v>6</v>
      </c>
      <c r="AN7">
        <f t="shared" si="5"/>
        <v>8.5440298453697974</v>
      </c>
      <c r="AO7">
        <v>70942</v>
      </c>
      <c r="AP7">
        <v>321</v>
      </c>
      <c r="AQ7">
        <f t="shared" si="6"/>
        <v>5032767364</v>
      </c>
      <c r="AR7">
        <f t="shared" si="7"/>
        <v>103041</v>
      </c>
      <c r="AS7">
        <f t="shared" si="8"/>
        <v>22772382</v>
      </c>
      <c r="AT7">
        <f t="shared" si="9"/>
        <v>0.1257880588296246</v>
      </c>
      <c r="AV7" s="19" t="s">
        <v>90</v>
      </c>
      <c r="AW7" s="19">
        <v>0.56576148110067537</v>
      </c>
      <c r="BF7" s="19" t="s">
        <v>90</v>
      </c>
      <c r="BG7" s="19">
        <v>0.38718917472426279</v>
      </c>
    </row>
    <row r="8" spans="1:66" ht="15" thickBot="1">
      <c r="A8">
        <v>7</v>
      </c>
      <c r="B8">
        <v>2836</v>
      </c>
      <c r="C8">
        <v>56243</v>
      </c>
      <c r="D8">
        <v>140</v>
      </c>
      <c r="E8">
        <f t="shared" si="0"/>
        <v>3163275049</v>
      </c>
      <c r="F8">
        <f t="shared" si="1"/>
        <v>19600</v>
      </c>
      <c r="G8">
        <f t="shared" si="2"/>
        <v>7874020</v>
      </c>
      <c r="H8">
        <f t="shared" si="3"/>
        <v>3661.9527131519581</v>
      </c>
      <c r="I8">
        <f t="shared" si="4"/>
        <v>682197.88436308072</v>
      </c>
      <c r="K8" s="20" t="s">
        <v>180</v>
      </c>
      <c r="L8" s="20">
        <v>36</v>
      </c>
      <c r="AC8" s="20" t="s">
        <v>180</v>
      </c>
      <c r="AD8" s="20">
        <v>36</v>
      </c>
      <c r="AM8">
        <v>7</v>
      </c>
      <c r="AN8">
        <f t="shared" si="5"/>
        <v>7.9501498876520182</v>
      </c>
      <c r="AO8">
        <v>56243</v>
      </c>
      <c r="AP8">
        <v>140</v>
      </c>
      <c r="AQ8">
        <f t="shared" si="6"/>
        <v>3163275049</v>
      </c>
      <c r="AR8">
        <f t="shared" si="7"/>
        <v>19600</v>
      </c>
      <c r="AS8">
        <f t="shared" si="8"/>
        <v>7874020</v>
      </c>
      <c r="AT8">
        <f t="shared" si="9"/>
        <v>2.7676718798385343E-2</v>
      </c>
      <c r="AV8" s="20" t="s">
        <v>180</v>
      </c>
      <c r="AW8" s="20">
        <v>36</v>
      </c>
      <c r="BF8" s="20" t="s">
        <v>180</v>
      </c>
      <c r="BG8" s="20">
        <v>36</v>
      </c>
    </row>
    <row r="9" spans="1:66">
      <c r="A9">
        <v>8</v>
      </c>
      <c r="B9">
        <v>8227</v>
      </c>
      <c r="C9">
        <v>65428</v>
      </c>
      <c r="D9">
        <v>200</v>
      </c>
      <c r="E9">
        <f t="shared" si="0"/>
        <v>4280823184</v>
      </c>
      <c r="F9">
        <f t="shared" si="1"/>
        <v>40000</v>
      </c>
      <c r="G9">
        <f t="shared" si="2"/>
        <v>13085600</v>
      </c>
      <c r="H9">
        <f t="shared" si="3"/>
        <v>4982.6773616957689</v>
      </c>
      <c r="I9">
        <f t="shared" si="4"/>
        <v>10525629.381413326</v>
      </c>
      <c r="AM9">
        <v>8</v>
      </c>
      <c r="AN9">
        <f t="shared" si="5"/>
        <v>9.0151767071689299</v>
      </c>
      <c r="AO9">
        <v>65428</v>
      </c>
      <c r="AP9">
        <v>200</v>
      </c>
      <c r="AQ9">
        <f t="shared" si="6"/>
        <v>4280823184</v>
      </c>
      <c r="AR9">
        <f t="shared" si="7"/>
        <v>40000</v>
      </c>
      <c r="AS9">
        <f t="shared" si="8"/>
        <v>13085600</v>
      </c>
      <c r="AT9">
        <f t="shared" si="9"/>
        <v>0.54746983422798823</v>
      </c>
    </row>
    <row r="10" spans="1:66" ht="15" thickBot="1">
      <c r="A10">
        <v>9</v>
      </c>
      <c r="B10">
        <v>3432</v>
      </c>
      <c r="C10">
        <v>51535</v>
      </c>
      <c r="D10">
        <v>195</v>
      </c>
      <c r="E10">
        <f t="shared" si="0"/>
        <v>2655856225</v>
      </c>
      <c r="F10">
        <f t="shared" si="1"/>
        <v>38025</v>
      </c>
      <c r="G10">
        <f t="shared" si="2"/>
        <v>10049325</v>
      </c>
      <c r="H10">
        <f t="shared" si="3"/>
        <v>4044.6872458172284</v>
      </c>
      <c r="I10">
        <f t="shared" si="4"/>
        <v>375385.66118710081</v>
      </c>
      <c r="K10" t="s">
        <v>181</v>
      </c>
      <c r="AC10" t="s">
        <v>181</v>
      </c>
      <c r="AM10">
        <v>9</v>
      </c>
      <c r="AN10">
        <f t="shared" si="5"/>
        <v>8.1408984606078523</v>
      </c>
      <c r="AO10">
        <v>51535</v>
      </c>
      <c r="AP10">
        <v>195</v>
      </c>
      <c r="AQ10">
        <f t="shared" si="6"/>
        <v>2655856225</v>
      </c>
      <c r="AR10">
        <f t="shared" si="7"/>
        <v>38025</v>
      </c>
      <c r="AS10">
        <f t="shared" si="8"/>
        <v>10049325</v>
      </c>
      <c r="AT10">
        <f t="shared" si="9"/>
        <v>7.7092742861458466E-2</v>
      </c>
      <c r="AV10" t="s">
        <v>181</v>
      </c>
      <c r="BF10" t="s">
        <v>181</v>
      </c>
    </row>
    <row r="11" spans="1:66">
      <c r="A11">
        <v>10</v>
      </c>
      <c r="B11">
        <v>3693</v>
      </c>
      <c r="C11">
        <v>38130</v>
      </c>
      <c r="D11">
        <v>155</v>
      </c>
      <c r="E11">
        <f t="shared" si="0"/>
        <v>1453896900</v>
      </c>
      <c r="F11">
        <f t="shared" si="1"/>
        <v>24025</v>
      </c>
      <c r="G11">
        <f t="shared" si="2"/>
        <v>5910150</v>
      </c>
      <c r="H11">
        <f t="shared" si="3"/>
        <v>2704.9643801622765</v>
      </c>
      <c r="I11">
        <f t="shared" si="4"/>
        <v>976214.38606811455</v>
      </c>
      <c r="K11" s="21"/>
      <c r="L11" s="21" t="s">
        <v>185</v>
      </c>
      <c r="M11" s="21" t="s">
        <v>186</v>
      </c>
      <c r="N11" s="21" t="s">
        <v>187</v>
      </c>
      <c r="O11" s="21" t="s">
        <v>157</v>
      </c>
      <c r="P11" s="21" t="s">
        <v>188</v>
      </c>
      <c r="AC11" s="21"/>
      <c r="AD11" s="21" t="s">
        <v>185</v>
      </c>
      <c r="AE11" s="21" t="s">
        <v>186</v>
      </c>
      <c r="AF11" s="21" t="s">
        <v>187</v>
      </c>
      <c r="AG11" s="21" t="s">
        <v>157</v>
      </c>
      <c r="AH11" s="21" t="s">
        <v>188</v>
      </c>
      <c r="AM11">
        <v>10</v>
      </c>
      <c r="AN11">
        <f t="shared" si="5"/>
        <v>8.2141944148525639</v>
      </c>
      <c r="AO11">
        <v>38130</v>
      </c>
      <c r="AP11">
        <v>155</v>
      </c>
      <c r="AQ11">
        <f t="shared" si="6"/>
        <v>1453896900</v>
      </c>
      <c r="AR11">
        <f t="shared" si="7"/>
        <v>24025</v>
      </c>
      <c r="AS11">
        <f t="shared" si="8"/>
        <v>5910150</v>
      </c>
      <c r="AT11">
        <f t="shared" si="9"/>
        <v>0.78221292004569754</v>
      </c>
      <c r="AV11" s="21"/>
      <c r="AW11" s="21" t="s">
        <v>185</v>
      </c>
      <c r="AX11" s="21" t="s">
        <v>186</v>
      </c>
      <c r="AY11" s="21" t="s">
        <v>187</v>
      </c>
      <c r="AZ11" s="21" t="s">
        <v>157</v>
      </c>
      <c r="BA11" s="21" t="s">
        <v>188</v>
      </c>
      <c r="BF11" s="21"/>
      <c r="BG11" s="21" t="s">
        <v>185</v>
      </c>
      <c r="BH11" s="21" t="s">
        <v>186</v>
      </c>
      <c r="BI11" s="21" t="s">
        <v>187</v>
      </c>
      <c r="BJ11" s="21" t="s">
        <v>157</v>
      </c>
      <c r="BK11" s="21" t="s">
        <v>188</v>
      </c>
    </row>
    <row r="12" spans="1:66">
      <c r="A12">
        <v>11</v>
      </c>
      <c r="B12">
        <v>2874</v>
      </c>
      <c r="C12">
        <v>74020</v>
      </c>
      <c r="D12">
        <v>117</v>
      </c>
      <c r="E12">
        <f t="shared" si="0"/>
        <v>5478960400</v>
      </c>
      <c r="F12">
        <f t="shared" si="1"/>
        <v>13689</v>
      </c>
      <c r="G12">
        <f t="shared" si="2"/>
        <v>8660340</v>
      </c>
      <c r="H12">
        <f t="shared" si="3"/>
        <v>4498.8908084746963</v>
      </c>
      <c r="I12">
        <f t="shared" si="4"/>
        <v>2640270.1394655523</v>
      </c>
      <c r="K12" s="19" t="s">
        <v>182</v>
      </c>
      <c r="L12" s="19">
        <v>2</v>
      </c>
      <c r="M12" s="19">
        <v>199479927.63597733</v>
      </c>
      <c r="N12" s="19">
        <v>99739963.817988664</v>
      </c>
      <c r="O12" s="19">
        <v>50.880971892308168</v>
      </c>
      <c r="P12" s="19">
        <v>8.2721825519700596E-11</v>
      </c>
      <c r="AC12" s="19" t="s">
        <v>182</v>
      </c>
      <c r="AD12" s="19">
        <v>5</v>
      </c>
      <c r="AE12" s="19">
        <v>339113196775285.88</v>
      </c>
      <c r="AF12" s="19">
        <v>67822639355057.172</v>
      </c>
      <c r="AG12" s="19">
        <v>18.419190053185584</v>
      </c>
      <c r="AH12" s="19">
        <v>2.3895204429718166E-8</v>
      </c>
      <c r="AM12">
        <v>11</v>
      </c>
      <c r="AN12">
        <f t="shared" si="5"/>
        <v>7.9634600666389703</v>
      </c>
      <c r="AO12">
        <v>74020</v>
      </c>
      <c r="AP12">
        <v>117</v>
      </c>
      <c r="AQ12">
        <f t="shared" si="6"/>
        <v>5478960400</v>
      </c>
      <c r="AR12">
        <f t="shared" si="7"/>
        <v>13689</v>
      </c>
      <c r="AS12">
        <f t="shared" si="8"/>
        <v>8660340</v>
      </c>
      <c r="AT12">
        <f t="shared" si="9"/>
        <v>5.4725875421024757E-2</v>
      </c>
      <c r="AV12" s="19" t="s">
        <v>182</v>
      </c>
      <c r="AW12" s="19">
        <v>2</v>
      </c>
      <c r="AX12" s="19">
        <v>31.42599175619004</v>
      </c>
      <c r="AY12" s="19">
        <v>15.71299587809502</v>
      </c>
      <c r="AZ12" s="19">
        <v>49.089910998671499</v>
      </c>
      <c r="BA12" s="19">
        <v>1.290250075791287E-10</v>
      </c>
      <c r="BF12" s="19" t="s">
        <v>182</v>
      </c>
      <c r="BG12" s="19">
        <v>5</v>
      </c>
      <c r="BH12" s="19">
        <v>1.2297148665172148</v>
      </c>
      <c r="BI12" s="19">
        <v>0.24594297330344297</v>
      </c>
      <c r="BJ12" s="19">
        <v>1.6405444654358408</v>
      </c>
      <c r="BK12" s="19">
        <v>0.17971230979786856</v>
      </c>
    </row>
    <row r="13" spans="1:66">
      <c r="A13">
        <v>12</v>
      </c>
      <c r="B13">
        <v>1177</v>
      </c>
      <c r="C13">
        <v>62270</v>
      </c>
      <c r="D13">
        <v>39</v>
      </c>
      <c r="E13">
        <f t="shared" si="0"/>
        <v>3877552900</v>
      </c>
      <c r="F13">
        <f t="shared" si="1"/>
        <v>1521</v>
      </c>
      <c r="G13">
        <f t="shared" si="2"/>
        <v>2428530</v>
      </c>
      <c r="H13">
        <f t="shared" si="3"/>
        <v>2793.9632092508555</v>
      </c>
      <c r="I13">
        <f t="shared" si="4"/>
        <v>2614570.0200708257</v>
      </c>
      <c r="K13" s="19" t="s">
        <v>183</v>
      </c>
      <c r="L13" s="19">
        <v>33</v>
      </c>
      <c r="M13" s="19">
        <v>64688599.364022754</v>
      </c>
      <c r="N13" s="19">
        <v>1960260.5867885684</v>
      </c>
      <c r="O13" s="19"/>
      <c r="P13" s="19"/>
      <c r="AC13" s="19" t="s">
        <v>183</v>
      </c>
      <c r="AD13" s="19">
        <v>30</v>
      </c>
      <c r="AE13" s="19">
        <v>110465181952982.72</v>
      </c>
      <c r="AF13" s="19">
        <v>3682172731766.0908</v>
      </c>
      <c r="AG13" s="19"/>
      <c r="AH13" s="19"/>
      <c r="AM13">
        <v>12</v>
      </c>
      <c r="AN13">
        <f t="shared" si="5"/>
        <v>7.0707241072602764</v>
      </c>
      <c r="AO13">
        <v>62270</v>
      </c>
      <c r="AP13">
        <v>39</v>
      </c>
      <c r="AQ13">
        <f t="shared" si="6"/>
        <v>3877552900</v>
      </c>
      <c r="AR13">
        <f t="shared" si="7"/>
        <v>1521</v>
      </c>
      <c r="AS13">
        <f t="shared" si="8"/>
        <v>2428530</v>
      </c>
      <c r="AT13">
        <f t="shared" si="9"/>
        <v>0.24318201790740371</v>
      </c>
      <c r="AV13" s="19" t="s">
        <v>183</v>
      </c>
      <c r="AW13" s="19">
        <v>33</v>
      </c>
      <c r="AX13" s="19">
        <v>10.562839765408587</v>
      </c>
      <c r="AY13" s="19">
        <v>0.32008605349722991</v>
      </c>
      <c r="AZ13" s="19"/>
      <c r="BA13" s="19"/>
      <c r="BF13" s="19" t="s">
        <v>183</v>
      </c>
      <c r="BG13" s="19">
        <v>30</v>
      </c>
      <c r="BH13" s="19">
        <v>4.4974637107096704</v>
      </c>
      <c r="BI13" s="19">
        <v>0.14991545702365569</v>
      </c>
      <c r="BJ13" s="19"/>
      <c r="BK13" s="19"/>
    </row>
    <row r="14" spans="1:66" ht="15" thickBot="1">
      <c r="A14">
        <v>13</v>
      </c>
      <c r="B14">
        <v>3166</v>
      </c>
      <c r="C14">
        <v>67738</v>
      </c>
      <c r="D14">
        <v>131</v>
      </c>
      <c r="E14">
        <f t="shared" si="0"/>
        <v>4588436644</v>
      </c>
      <c r="F14">
        <f t="shared" si="1"/>
        <v>17161</v>
      </c>
      <c r="G14">
        <f t="shared" si="2"/>
        <v>8873678</v>
      </c>
      <c r="H14">
        <f t="shared" si="3"/>
        <v>4275.701929237046</v>
      </c>
      <c r="I14">
        <f t="shared" si="4"/>
        <v>1231438.3717524218</v>
      </c>
      <c r="K14" s="20" t="s">
        <v>164</v>
      </c>
      <c r="L14" s="20">
        <v>35</v>
      </c>
      <c r="M14" s="20">
        <v>264168527.00000009</v>
      </c>
      <c r="N14" s="20"/>
      <c r="O14" s="20"/>
      <c r="P14" s="20"/>
      <c r="AC14" s="20" t="s">
        <v>164</v>
      </c>
      <c r="AD14" s="20">
        <v>35</v>
      </c>
      <c r="AE14" s="20">
        <v>449578378728268.63</v>
      </c>
      <c r="AF14" s="20"/>
      <c r="AG14" s="20"/>
      <c r="AH14" s="20"/>
      <c r="AM14">
        <v>13</v>
      </c>
      <c r="AN14">
        <f t="shared" si="5"/>
        <v>8.0602242404409576</v>
      </c>
      <c r="AO14">
        <v>67738</v>
      </c>
      <c r="AP14">
        <v>131</v>
      </c>
      <c r="AQ14">
        <f t="shared" si="6"/>
        <v>4588436644</v>
      </c>
      <c r="AR14">
        <f t="shared" si="7"/>
        <v>17161</v>
      </c>
      <c r="AS14">
        <f t="shared" si="8"/>
        <v>8873678</v>
      </c>
      <c r="AT14">
        <f t="shared" si="9"/>
        <v>1.8777479905689355E-4</v>
      </c>
      <c r="AV14" s="20" t="s">
        <v>164</v>
      </c>
      <c r="AW14" s="20">
        <v>35</v>
      </c>
      <c r="AX14" s="20">
        <v>41.988831521598627</v>
      </c>
      <c r="AY14" s="20"/>
      <c r="AZ14" s="20"/>
      <c r="BA14" s="20"/>
      <c r="BF14" s="20" t="s">
        <v>164</v>
      </c>
      <c r="BG14" s="20">
        <v>35</v>
      </c>
      <c r="BH14" s="20">
        <v>5.7271785772268853</v>
      </c>
      <c r="BI14" s="20"/>
      <c r="BJ14" s="20"/>
      <c r="BK14" s="20"/>
    </row>
    <row r="15" spans="1:66" ht="15" thickBot="1">
      <c r="A15">
        <v>14</v>
      </c>
      <c r="B15">
        <v>2160</v>
      </c>
      <c r="C15">
        <v>60467</v>
      </c>
      <c r="D15">
        <v>85</v>
      </c>
      <c r="E15">
        <f t="shared" si="0"/>
        <v>3656258089</v>
      </c>
      <c r="F15">
        <f t="shared" si="1"/>
        <v>7225</v>
      </c>
      <c r="G15">
        <f t="shared" si="2"/>
        <v>5139695</v>
      </c>
      <c r="H15">
        <f t="shared" si="3"/>
        <v>3248.6932941904824</v>
      </c>
      <c r="I15">
        <f t="shared" si="4"/>
        <v>1185253.0888153245</v>
      </c>
      <c r="AM15">
        <v>14</v>
      </c>
      <c r="AN15">
        <f t="shared" si="5"/>
        <v>7.6778635006782103</v>
      </c>
      <c r="AO15">
        <v>60467</v>
      </c>
      <c r="AP15">
        <v>85</v>
      </c>
      <c r="AQ15">
        <f t="shared" si="6"/>
        <v>3656258089</v>
      </c>
      <c r="AR15">
        <f t="shared" si="7"/>
        <v>7225</v>
      </c>
      <c r="AS15">
        <f t="shared" si="8"/>
        <v>5139695</v>
      </c>
      <c r="AT15">
        <f t="shared" si="9"/>
        <v>1.6349194624366912E-4</v>
      </c>
    </row>
    <row r="16" spans="1:66">
      <c r="A16">
        <v>15</v>
      </c>
      <c r="B16">
        <v>2752</v>
      </c>
      <c r="C16">
        <v>59808</v>
      </c>
      <c r="D16">
        <v>112</v>
      </c>
      <c r="E16">
        <f t="shared" si="0"/>
        <v>3576996864</v>
      </c>
      <c r="F16">
        <f t="shared" si="1"/>
        <v>12544</v>
      </c>
      <c r="G16">
        <f t="shared" si="2"/>
        <v>6698496</v>
      </c>
      <c r="H16">
        <f t="shared" si="3"/>
        <v>3540.7820175372945</v>
      </c>
      <c r="I16">
        <f t="shared" si="4"/>
        <v>622177.0711902047</v>
      </c>
      <c r="K16" s="21"/>
      <c r="L16" s="21" t="s">
        <v>189</v>
      </c>
      <c r="M16" s="21" t="s">
        <v>90</v>
      </c>
      <c r="N16" s="21" t="s">
        <v>190</v>
      </c>
      <c r="O16" s="21" t="s">
        <v>191</v>
      </c>
      <c r="P16" s="21" t="s">
        <v>192</v>
      </c>
      <c r="Q16" s="21" t="s">
        <v>193</v>
      </c>
      <c r="R16" s="21" t="s">
        <v>194</v>
      </c>
      <c r="S16" s="21" t="s">
        <v>195</v>
      </c>
      <c r="AC16" s="21"/>
      <c r="AD16" s="21" t="s">
        <v>189</v>
      </c>
      <c r="AE16" s="21" t="s">
        <v>90</v>
      </c>
      <c r="AF16" s="21" t="s">
        <v>190</v>
      </c>
      <c r="AG16" s="21" t="s">
        <v>191</v>
      </c>
      <c r="AH16" s="21" t="s">
        <v>192</v>
      </c>
      <c r="AI16" s="21" t="s">
        <v>193</v>
      </c>
      <c r="AJ16" s="21" t="s">
        <v>194</v>
      </c>
      <c r="AK16" s="21" t="s">
        <v>195</v>
      </c>
      <c r="AM16">
        <v>15</v>
      </c>
      <c r="AN16">
        <f t="shared" si="5"/>
        <v>7.9200831990532343</v>
      </c>
      <c r="AO16">
        <v>59808</v>
      </c>
      <c r="AP16">
        <v>112</v>
      </c>
      <c r="AQ16">
        <f t="shared" si="6"/>
        <v>3576996864</v>
      </c>
      <c r="AR16">
        <f t="shared" si="7"/>
        <v>12544</v>
      </c>
      <c r="AS16">
        <f t="shared" si="8"/>
        <v>6698496</v>
      </c>
      <c r="AT16">
        <f t="shared" si="9"/>
        <v>2.0657276574568516E-2</v>
      </c>
      <c r="AV16" s="21"/>
      <c r="AW16" s="21" t="s">
        <v>189</v>
      </c>
      <c r="AX16" s="21" t="s">
        <v>90</v>
      </c>
      <c r="AY16" s="21" t="s">
        <v>190</v>
      </c>
      <c r="AZ16" s="21" t="s">
        <v>191</v>
      </c>
      <c r="BA16" s="21" t="s">
        <v>192</v>
      </c>
      <c r="BB16" s="21" t="s">
        <v>193</v>
      </c>
      <c r="BC16" s="21" t="s">
        <v>194</v>
      </c>
      <c r="BD16" s="21" t="s">
        <v>195</v>
      </c>
      <c r="BF16" s="21"/>
      <c r="BG16" s="21" t="s">
        <v>189</v>
      </c>
      <c r="BH16" s="21" t="s">
        <v>90</v>
      </c>
      <c r="BI16" s="21" t="s">
        <v>190</v>
      </c>
      <c r="BJ16" s="21" t="s">
        <v>191</v>
      </c>
      <c r="BK16" s="21" t="s">
        <v>192</v>
      </c>
      <c r="BL16" s="21" t="s">
        <v>193</v>
      </c>
      <c r="BM16" s="21" t="s">
        <v>194</v>
      </c>
      <c r="BN16" s="21" t="s">
        <v>195</v>
      </c>
    </row>
    <row r="17" spans="1:66">
      <c r="A17">
        <v>16</v>
      </c>
      <c r="B17">
        <v>852</v>
      </c>
      <c r="C17">
        <v>51815</v>
      </c>
      <c r="D17">
        <v>24</v>
      </c>
      <c r="E17">
        <f t="shared" si="0"/>
        <v>2684794225</v>
      </c>
      <c r="F17">
        <f t="shared" si="1"/>
        <v>576</v>
      </c>
      <c r="G17">
        <f t="shared" si="2"/>
        <v>1243560</v>
      </c>
      <c r="H17">
        <f t="shared" si="3"/>
        <v>1949.2264354017698</v>
      </c>
      <c r="I17">
        <f t="shared" si="4"/>
        <v>1203905.8505444741</v>
      </c>
      <c r="K17" s="19" t="s">
        <v>184</v>
      </c>
      <c r="L17" s="19">
        <v>-1615.2174553908985</v>
      </c>
      <c r="M17" s="19">
        <v>481.91449512211943</v>
      </c>
      <c r="N17" s="19">
        <v>-3.3516681314630197</v>
      </c>
      <c r="O17" s="19">
        <v>2.0252471846175092E-3</v>
      </c>
      <c r="P17" s="19">
        <v>-2595.6798677794259</v>
      </c>
      <c r="Q17" s="19">
        <v>-634.75504300237139</v>
      </c>
      <c r="R17" s="19">
        <v>-2595.6798677794259</v>
      </c>
      <c r="S17" s="19">
        <v>-634.75504300237139</v>
      </c>
      <c r="AC17" s="19" t="s">
        <v>184</v>
      </c>
      <c r="AD17" s="19">
        <v>1930552.3586455011</v>
      </c>
      <c r="AE17" s="19">
        <v>1242517.4116839273</v>
      </c>
      <c r="AF17" s="19">
        <v>1.5537427004979443</v>
      </c>
      <c r="AG17" s="19">
        <v>0.13073307748560584</v>
      </c>
      <c r="AH17" s="19">
        <v>-607006.72771128919</v>
      </c>
      <c r="AI17" s="19">
        <v>4468111.4450022914</v>
      </c>
      <c r="AJ17" s="19">
        <v>-607006.72771128919</v>
      </c>
      <c r="AK17" s="19">
        <v>4468111.4450022914</v>
      </c>
      <c r="AM17">
        <v>16</v>
      </c>
      <c r="AN17">
        <f t="shared" si="5"/>
        <v>6.7475865268293154</v>
      </c>
      <c r="AO17">
        <v>51815</v>
      </c>
      <c r="AP17">
        <v>24</v>
      </c>
      <c r="AQ17">
        <f t="shared" si="6"/>
        <v>2684794225</v>
      </c>
      <c r="AR17">
        <f t="shared" si="7"/>
        <v>576</v>
      </c>
      <c r="AS17">
        <f t="shared" si="8"/>
        <v>1243560</v>
      </c>
      <c r="AT17">
        <f t="shared" si="9"/>
        <v>0.21417178770826284</v>
      </c>
      <c r="AV17" s="19" t="s">
        <v>184</v>
      </c>
      <c r="AW17" s="19">
        <v>5.6530242886654865</v>
      </c>
      <c r="AX17" s="19">
        <v>0.19473609691330443</v>
      </c>
      <c r="AY17" s="19">
        <v>29.029154729244603</v>
      </c>
      <c r="AZ17" s="19">
        <v>4.507479193138114E-25</v>
      </c>
      <c r="BA17" s="19">
        <v>5.2568307205297913</v>
      </c>
      <c r="BB17" s="19">
        <v>6.0492178568011816</v>
      </c>
      <c r="BC17" s="19">
        <v>5.2568307205297913</v>
      </c>
      <c r="BD17" s="19">
        <v>6.0492178568011816</v>
      </c>
      <c r="BF17" s="19" t="s">
        <v>184</v>
      </c>
      <c r="BG17" s="19">
        <v>0.66763870177702533</v>
      </c>
      <c r="BH17" s="19">
        <v>0.25071112812503593</v>
      </c>
      <c r="BI17" s="19">
        <v>2.6629799274169321</v>
      </c>
      <c r="BJ17" s="19">
        <v>1.2332978645815411E-2</v>
      </c>
      <c r="BK17" s="19">
        <v>0.15561827031905384</v>
      </c>
      <c r="BL17" s="19">
        <v>1.1796591332349968</v>
      </c>
      <c r="BM17" s="19">
        <v>0.15561827031905384</v>
      </c>
      <c r="BN17" s="19">
        <v>1.1796591332349968</v>
      </c>
    </row>
    <row r="18" spans="1:66">
      <c r="A18">
        <v>17</v>
      </c>
      <c r="B18">
        <v>1371</v>
      </c>
      <c r="C18">
        <v>51141</v>
      </c>
      <c r="D18">
        <v>48</v>
      </c>
      <c r="E18">
        <f t="shared" si="0"/>
        <v>2615401881</v>
      </c>
      <c r="F18">
        <f t="shared" si="1"/>
        <v>2304</v>
      </c>
      <c r="G18">
        <f t="shared" si="2"/>
        <v>2454768</v>
      </c>
      <c r="H18">
        <f t="shared" si="3"/>
        <v>2203.2968617285997</v>
      </c>
      <c r="I18">
        <f t="shared" si="4"/>
        <v>692718.06604327576</v>
      </c>
      <c r="K18" s="19" t="s">
        <v>235</v>
      </c>
      <c r="L18" s="19">
        <v>6.306794689298402E-2</v>
      </c>
      <c r="M18" s="19">
        <v>1.1955333496040429E-2</v>
      </c>
      <c r="N18" s="19">
        <v>5.2752980010028105</v>
      </c>
      <c r="O18" s="19">
        <v>8.1882108886348803E-6</v>
      </c>
      <c r="P18" s="19">
        <v>3.8744638009181272E-2</v>
      </c>
      <c r="Q18" s="19">
        <v>8.7391255776786775E-2</v>
      </c>
      <c r="R18" s="19">
        <v>3.8744638009181272E-2</v>
      </c>
      <c r="S18" s="19">
        <v>8.7391255776786775E-2</v>
      </c>
      <c r="AC18" s="19" t="s">
        <v>235</v>
      </c>
      <c r="AD18" s="19">
        <v>-43.508254034399236</v>
      </c>
      <c r="AE18" s="19">
        <v>56.386733941675388</v>
      </c>
      <c r="AF18" s="19">
        <v>-0.77160443588385108</v>
      </c>
      <c r="AG18" s="19">
        <v>0.44638437915278906</v>
      </c>
      <c r="AH18" s="19">
        <v>-158.665327664269</v>
      </c>
      <c r="AI18" s="19">
        <v>71.648819595470542</v>
      </c>
      <c r="AJ18" s="19">
        <v>-158.665327664269</v>
      </c>
      <c r="AK18" s="19">
        <v>71.648819595470542</v>
      </c>
      <c r="AM18">
        <v>17</v>
      </c>
      <c r="AN18">
        <f t="shared" si="5"/>
        <v>7.2232956795623142</v>
      </c>
      <c r="AO18">
        <v>51141</v>
      </c>
      <c r="AP18">
        <v>48</v>
      </c>
      <c r="AQ18">
        <f t="shared" si="6"/>
        <v>2615401881</v>
      </c>
      <c r="AR18">
        <f t="shared" si="7"/>
        <v>2304</v>
      </c>
      <c r="AS18">
        <f t="shared" si="8"/>
        <v>2454768</v>
      </c>
      <c r="AT18">
        <f t="shared" si="9"/>
        <v>3.6927553421520149E-3</v>
      </c>
      <c r="AV18" s="19" t="s">
        <v>235</v>
      </c>
      <c r="AW18" s="19">
        <v>2.8266093801445462E-5</v>
      </c>
      <c r="AX18" s="19">
        <v>4.8310125673348816E-6</v>
      </c>
      <c r="AY18" s="19">
        <v>5.8509667295357461</v>
      </c>
      <c r="AZ18" s="19">
        <v>1.496136307716767E-6</v>
      </c>
      <c r="BA18" s="19">
        <v>1.8437324831032637E-5</v>
      </c>
      <c r="BB18" s="19">
        <v>3.8094862771858288E-5</v>
      </c>
      <c r="BC18" s="19">
        <v>1.8437324831032637E-5</v>
      </c>
      <c r="BD18" s="19">
        <v>3.8094862771858288E-5</v>
      </c>
      <c r="BF18" s="19" t="s">
        <v>235</v>
      </c>
      <c r="BG18" s="19">
        <v>-1.85072585513759E-5</v>
      </c>
      <c r="BH18" s="19">
        <v>1.1377532052967161E-5</v>
      </c>
      <c r="BI18" s="19">
        <v>-1.6266496517185702</v>
      </c>
      <c r="BJ18" s="19">
        <v>0.11427138347175558</v>
      </c>
      <c r="BK18" s="19">
        <v>-4.1743278883835211E-5</v>
      </c>
      <c r="BL18" s="19">
        <v>4.728761781083407E-6</v>
      </c>
      <c r="BM18" s="19">
        <v>-4.1743278883835211E-5</v>
      </c>
      <c r="BN18" s="19">
        <v>4.728761781083407E-6</v>
      </c>
    </row>
    <row r="19" spans="1:66" ht="15" thickBot="1">
      <c r="A19">
        <v>18</v>
      </c>
      <c r="B19">
        <v>3682</v>
      </c>
      <c r="C19">
        <v>43052</v>
      </c>
      <c r="D19">
        <v>155</v>
      </c>
      <c r="E19">
        <f t="shared" si="0"/>
        <v>1853474704</v>
      </c>
      <c r="F19">
        <f t="shared" si="1"/>
        <v>24025</v>
      </c>
      <c r="G19">
        <f t="shared" si="2"/>
        <v>6673060</v>
      </c>
      <c r="H19">
        <f t="shared" si="3"/>
        <v>3015.3848147695435</v>
      </c>
      <c r="I19">
        <f t="shared" si="4"/>
        <v>444375.80517983588</v>
      </c>
      <c r="K19" s="20" t="s">
        <v>236</v>
      </c>
      <c r="L19" s="20">
        <v>12.357425938862542</v>
      </c>
      <c r="M19" s="20">
        <v>3.3774753688333199</v>
      </c>
      <c r="N19" s="20">
        <v>3.6587760351694776</v>
      </c>
      <c r="O19" s="20">
        <v>8.7617029519494803E-4</v>
      </c>
      <c r="P19" s="20">
        <v>5.4859006342128023</v>
      </c>
      <c r="Q19" s="20">
        <v>19.228951243512284</v>
      </c>
      <c r="R19" s="20">
        <v>5.4859006342128023</v>
      </c>
      <c r="S19" s="20">
        <v>19.228951243512284</v>
      </c>
      <c r="AC19" s="19" t="s">
        <v>236</v>
      </c>
      <c r="AD19" s="19">
        <v>-27778.068885720364</v>
      </c>
      <c r="AE19" s="19">
        <v>12323.613257435969</v>
      </c>
      <c r="AF19" s="19">
        <v>-2.2540523063687754</v>
      </c>
      <c r="AG19" s="19">
        <v>3.1654522939379509E-2</v>
      </c>
      <c r="AH19" s="19">
        <v>-52946.244803490619</v>
      </c>
      <c r="AI19" s="19">
        <v>-2609.8929679501089</v>
      </c>
      <c r="AJ19" s="19">
        <v>-52946.244803490619</v>
      </c>
      <c r="AK19" s="19">
        <v>-2609.8929679501089</v>
      </c>
      <c r="AM19">
        <v>18</v>
      </c>
      <c r="AN19">
        <f t="shared" si="5"/>
        <v>8.2112113617930227</v>
      </c>
      <c r="AO19">
        <v>43052</v>
      </c>
      <c r="AP19">
        <v>155</v>
      </c>
      <c r="AQ19">
        <f t="shared" si="6"/>
        <v>1853474704</v>
      </c>
      <c r="AR19">
        <f t="shared" si="7"/>
        <v>24025</v>
      </c>
      <c r="AS19">
        <f t="shared" si="8"/>
        <v>6673060</v>
      </c>
      <c r="AT19">
        <f t="shared" si="9"/>
        <v>0.55103787163401019</v>
      </c>
      <c r="AV19" s="20" t="s">
        <v>236</v>
      </c>
      <c r="AW19" s="20">
        <v>3.8642319416775741E-3</v>
      </c>
      <c r="AX19" s="20">
        <v>1.3647988956645835E-3</v>
      </c>
      <c r="AY19" s="20">
        <v>2.8313562928228349</v>
      </c>
      <c r="AZ19" s="20">
        <v>7.8361662155978489E-3</v>
      </c>
      <c r="BA19" s="20">
        <v>1.0875277105060139E-3</v>
      </c>
      <c r="BB19" s="20">
        <v>6.6409361728491344E-3</v>
      </c>
      <c r="BC19" s="20">
        <v>1.0875277105060139E-3</v>
      </c>
      <c r="BD19" s="20">
        <v>6.6409361728491344E-3</v>
      </c>
      <c r="BF19" s="19" t="s">
        <v>236</v>
      </c>
      <c r="BG19" s="19">
        <v>1.7238538373120567E-3</v>
      </c>
      <c r="BH19" s="19">
        <v>2.4866186608694142E-3</v>
      </c>
      <c r="BI19" s="19">
        <v>0.6932521919984842</v>
      </c>
      <c r="BJ19" s="19">
        <v>0.49348399279552002</v>
      </c>
      <c r="BK19" s="19">
        <v>-3.3544989631062163E-3</v>
      </c>
      <c r="BL19" s="19">
        <v>6.8022066377303294E-3</v>
      </c>
      <c r="BM19" s="19">
        <v>-3.3544989631062163E-3</v>
      </c>
      <c r="BN19" s="19">
        <v>6.8022066377303294E-3</v>
      </c>
    </row>
    <row r="20" spans="1:66">
      <c r="A20">
        <v>19</v>
      </c>
      <c r="B20">
        <v>764</v>
      </c>
      <c r="C20">
        <v>22104</v>
      </c>
      <c r="D20">
        <v>20</v>
      </c>
      <c r="E20">
        <f t="shared" si="0"/>
        <v>488586816</v>
      </c>
      <c r="F20">
        <f t="shared" si="1"/>
        <v>400</v>
      </c>
      <c r="G20">
        <f t="shared" si="2"/>
        <v>442080</v>
      </c>
      <c r="H20">
        <f t="shared" si="3"/>
        <v>25.984961508871152</v>
      </c>
      <c r="I20">
        <f t="shared" si="4"/>
        <v>544666.19703906239</v>
      </c>
      <c r="AC20" s="19" t="s">
        <v>237</v>
      </c>
      <c r="AD20" s="19">
        <v>2.4790927863338659E-4</v>
      </c>
      <c r="AE20" s="19">
        <v>8.3972283671492141E-4</v>
      </c>
      <c r="AF20" s="19">
        <v>0.2952275057842087</v>
      </c>
      <c r="AG20" s="19">
        <v>0.76985372882319758</v>
      </c>
      <c r="AH20" s="19">
        <v>-1.467033541716639E-3</v>
      </c>
      <c r="AI20" s="19">
        <v>1.9628520989834124E-3</v>
      </c>
      <c r="AJ20" s="19">
        <v>-1.467033541716639E-3</v>
      </c>
      <c r="AK20" s="19">
        <v>1.9628520989834124E-3</v>
      </c>
      <c r="AM20">
        <v>19</v>
      </c>
      <c r="AN20">
        <f t="shared" si="5"/>
        <v>6.6385677891665207</v>
      </c>
      <c r="AO20">
        <v>22104</v>
      </c>
      <c r="AP20">
        <v>20</v>
      </c>
      <c r="AQ20">
        <f t="shared" si="6"/>
        <v>488586816</v>
      </c>
      <c r="AR20">
        <f t="shared" si="7"/>
        <v>400</v>
      </c>
      <c r="AS20">
        <f t="shared" si="8"/>
        <v>442080</v>
      </c>
      <c r="AT20">
        <f t="shared" si="9"/>
        <v>8.0352476683264257E-2</v>
      </c>
      <c r="BF20" s="19" t="s">
        <v>237</v>
      </c>
      <c r="BG20" s="19">
        <v>1.4396083704980478E-10</v>
      </c>
      <c r="BH20" s="19">
        <v>1.6943654690507256E-10</v>
      </c>
      <c r="BI20" s="19">
        <v>0.84964454056337302</v>
      </c>
      <c r="BJ20" s="19">
        <v>0.40225253903663394</v>
      </c>
      <c r="BK20" s="19">
        <v>-2.0207475578521763E-10</v>
      </c>
      <c r="BL20" s="19">
        <v>4.8999642988482718E-10</v>
      </c>
      <c r="BM20" s="19">
        <v>-2.0207475578521763E-10</v>
      </c>
      <c r="BN20" s="19">
        <v>4.8999642988482718E-10</v>
      </c>
    </row>
    <row r="21" spans="1:66">
      <c r="A21">
        <v>20</v>
      </c>
      <c r="B21">
        <v>142</v>
      </c>
      <c r="C21">
        <v>20213</v>
      </c>
      <c r="D21">
        <v>10</v>
      </c>
      <c r="E21">
        <f t="shared" si="0"/>
        <v>408565369</v>
      </c>
      <c r="F21">
        <f t="shared" si="1"/>
        <v>100</v>
      </c>
      <c r="G21">
        <f t="shared" si="2"/>
        <v>202130</v>
      </c>
      <c r="H21">
        <f t="shared" si="3"/>
        <v>-216.85078545438711</v>
      </c>
      <c r="I21">
        <f t="shared" si="4"/>
        <v>128773.88622123057</v>
      </c>
      <c r="AC21" s="19" t="s">
        <v>238</v>
      </c>
      <c r="AD21" s="19">
        <v>50.25495149105074</v>
      </c>
      <c r="AE21" s="19">
        <v>62.787931468921812</v>
      </c>
      <c r="AF21" s="19">
        <v>0.80039189562926549</v>
      </c>
      <c r="AG21" s="19">
        <v>0.42977688442822459</v>
      </c>
      <c r="AH21" s="19">
        <v>-77.975111536057994</v>
      </c>
      <c r="AI21" s="19">
        <v>178.48501451815949</v>
      </c>
      <c r="AJ21" s="19">
        <v>-77.975111536057994</v>
      </c>
      <c r="AK21" s="19">
        <v>178.48501451815949</v>
      </c>
      <c r="AM21">
        <v>20</v>
      </c>
      <c r="AN21">
        <f t="shared" si="5"/>
        <v>4.9558270576012609</v>
      </c>
      <c r="AO21">
        <v>20213</v>
      </c>
      <c r="AP21">
        <v>10</v>
      </c>
      <c r="AQ21">
        <f t="shared" si="6"/>
        <v>408565369</v>
      </c>
      <c r="AR21">
        <f t="shared" si="7"/>
        <v>100</v>
      </c>
      <c r="AS21">
        <f t="shared" si="8"/>
        <v>202130</v>
      </c>
      <c r="AT21">
        <f t="shared" si="9"/>
        <v>1.7087250542979087</v>
      </c>
      <c r="BF21" s="19" t="s">
        <v>238</v>
      </c>
      <c r="BG21" s="19">
        <v>5.248415939212828E-6</v>
      </c>
      <c r="BH21" s="19">
        <v>1.2669144901460092E-5</v>
      </c>
      <c r="BI21" s="19">
        <v>0.41426757528110358</v>
      </c>
      <c r="BJ21" s="19">
        <v>0.68162532362945227</v>
      </c>
      <c r="BK21" s="19">
        <v>-2.0625429737928375E-5</v>
      </c>
      <c r="BL21" s="19">
        <v>3.1122261616354033E-5</v>
      </c>
      <c r="BM21" s="19">
        <v>-2.0625429737928375E-5</v>
      </c>
      <c r="BN21" s="19">
        <v>3.1122261616354033E-5</v>
      </c>
    </row>
    <row r="22" spans="1:66" ht="15" thickBot="1">
      <c r="A22">
        <v>21</v>
      </c>
      <c r="B22">
        <v>522</v>
      </c>
      <c r="C22">
        <v>20936</v>
      </c>
      <c r="D22">
        <v>29</v>
      </c>
      <c r="E22">
        <f t="shared" si="0"/>
        <v>438316096</v>
      </c>
      <c r="F22">
        <f t="shared" si="1"/>
        <v>841</v>
      </c>
      <c r="G22">
        <f t="shared" si="2"/>
        <v>607144</v>
      </c>
      <c r="H22">
        <f t="shared" si="3"/>
        <v>63.53843298762871</v>
      </c>
      <c r="I22">
        <f t="shared" si="4"/>
        <v>210187.00842743902</v>
      </c>
      <c r="AC22" s="20" t="s">
        <v>239</v>
      </c>
      <c r="AD22" s="20">
        <v>0.52339444093969556</v>
      </c>
      <c r="AE22" s="20">
        <v>0.3825909161252487</v>
      </c>
      <c r="AF22" s="20">
        <v>1.3680263144782874</v>
      </c>
      <c r="AG22" s="20">
        <v>0.18146415968113333</v>
      </c>
      <c r="AH22" s="20">
        <v>-0.25796044909395699</v>
      </c>
      <c r="AI22" s="20">
        <v>1.304749330973348</v>
      </c>
      <c r="AJ22" s="20">
        <v>-0.25796044909395699</v>
      </c>
      <c r="AK22" s="20">
        <v>1.304749330973348</v>
      </c>
      <c r="AM22">
        <v>21</v>
      </c>
      <c r="AN22">
        <f t="shared" si="5"/>
        <v>6.2576675878826391</v>
      </c>
      <c r="AO22">
        <v>20936</v>
      </c>
      <c r="AP22">
        <v>29</v>
      </c>
      <c r="AQ22">
        <f t="shared" si="6"/>
        <v>438316096</v>
      </c>
      <c r="AR22">
        <f t="shared" si="7"/>
        <v>841</v>
      </c>
      <c r="AS22">
        <f t="shared" si="8"/>
        <v>607144</v>
      </c>
      <c r="AT22">
        <f t="shared" si="9"/>
        <v>9.8403159993090579E-3</v>
      </c>
      <c r="BF22" s="20" t="s">
        <v>239</v>
      </c>
      <c r="BG22" s="20">
        <v>-3.7016794918358131E-8</v>
      </c>
      <c r="BH22" s="20">
        <v>7.71979525519536E-8</v>
      </c>
      <c r="BI22" s="20">
        <v>-0.47950487927054963</v>
      </c>
      <c r="BJ22" s="20">
        <v>0.63505675479351731</v>
      </c>
      <c r="BK22" s="20">
        <v>-1.9467604709806283E-7</v>
      </c>
      <c r="BL22" s="20">
        <v>1.2064245726134656E-7</v>
      </c>
      <c r="BM22" s="20">
        <v>-1.9467604709806283E-7</v>
      </c>
      <c r="BN22" s="20">
        <v>1.2064245726134656E-7</v>
      </c>
    </row>
    <row r="23" spans="1:66">
      <c r="A23">
        <v>22</v>
      </c>
      <c r="B23">
        <v>1090</v>
      </c>
      <c r="C23">
        <v>33829</v>
      </c>
      <c r="D23">
        <v>35</v>
      </c>
      <c r="E23">
        <f t="shared" si="0"/>
        <v>1144401241</v>
      </c>
      <c r="F23">
        <f t="shared" si="1"/>
        <v>1225</v>
      </c>
      <c r="G23">
        <f t="shared" si="2"/>
        <v>1184015</v>
      </c>
      <c r="H23">
        <f t="shared" si="3"/>
        <v>950.81802791204677</v>
      </c>
      <c r="I23">
        <f t="shared" si="4"/>
        <v>19371.62135429179</v>
      </c>
      <c r="K23" t="s">
        <v>196</v>
      </c>
      <c r="AM23">
        <v>22</v>
      </c>
      <c r="AN23">
        <f t="shared" si="5"/>
        <v>6.9939329752231894</v>
      </c>
      <c r="AO23">
        <v>33829</v>
      </c>
      <c r="AP23">
        <v>35</v>
      </c>
      <c r="AQ23">
        <f t="shared" si="6"/>
        <v>1144401241</v>
      </c>
      <c r="AR23">
        <f t="shared" si="7"/>
        <v>1225</v>
      </c>
      <c r="AS23">
        <f t="shared" si="8"/>
        <v>1184015</v>
      </c>
      <c r="AT23">
        <f t="shared" si="9"/>
        <v>6.2223746635141304E-2</v>
      </c>
      <c r="AV23" t="s">
        <v>196</v>
      </c>
    </row>
    <row r="24" spans="1:66" ht="15" thickBot="1">
      <c r="A24">
        <v>23</v>
      </c>
      <c r="B24">
        <v>1212</v>
      </c>
      <c r="C24">
        <v>33850</v>
      </c>
      <c r="D24">
        <v>41</v>
      </c>
      <c r="E24">
        <f t="shared" si="0"/>
        <v>1145822500</v>
      </c>
      <c r="F24">
        <f t="shared" si="1"/>
        <v>1681</v>
      </c>
      <c r="G24">
        <f t="shared" si="2"/>
        <v>1387850</v>
      </c>
      <c r="H24">
        <f t="shared" si="3"/>
        <v>1026.287010429975</v>
      </c>
      <c r="I24">
        <f t="shared" si="4"/>
        <v>34489.314495036218</v>
      </c>
      <c r="AM24">
        <v>23</v>
      </c>
      <c r="AN24">
        <f t="shared" si="5"/>
        <v>7.1000271666292596</v>
      </c>
      <c r="AO24">
        <v>33850</v>
      </c>
      <c r="AP24">
        <v>41</v>
      </c>
      <c r="AQ24">
        <f t="shared" si="6"/>
        <v>1145822500</v>
      </c>
      <c r="AR24">
        <f t="shared" si="7"/>
        <v>1681</v>
      </c>
      <c r="AS24">
        <f t="shared" si="8"/>
        <v>1387850</v>
      </c>
      <c r="AT24">
        <f t="shared" si="9"/>
        <v>0.11006608646856314</v>
      </c>
    </row>
    <row r="25" spans="1:66">
      <c r="A25">
        <v>24</v>
      </c>
      <c r="B25">
        <v>1037</v>
      </c>
      <c r="C25">
        <v>30328</v>
      </c>
      <c r="D25">
        <v>33</v>
      </c>
      <c r="E25">
        <f t="shared" si="0"/>
        <v>919787584</v>
      </c>
      <c r="F25">
        <f t="shared" si="1"/>
        <v>1089</v>
      </c>
      <c r="G25">
        <f t="shared" si="2"/>
        <v>1000824</v>
      </c>
      <c r="H25">
        <f t="shared" si="3"/>
        <v>705.30229396198479</v>
      </c>
      <c r="I25">
        <f t="shared" si="4"/>
        <v>110023.36819088155</v>
      </c>
      <c r="K25" s="21" t="s">
        <v>197</v>
      </c>
      <c r="L25" s="21" t="s">
        <v>241</v>
      </c>
      <c r="M25" s="21" t="s">
        <v>198</v>
      </c>
      <c r="AM25">
        <v>24</v>
      </c>
      <c r="AN25">
        <f t="shared" si="5"/>
        <v>6.9440872082295275</v>
      </c>
      <c r="AO25">
        <v>30328</v>
      </c>
      <c r="AP25">
        <v>33</v>
      </c>
      <c r="AQ25">
        <f t="shared" si="6"/>
        <v>919787584</v>
      </c>
      <c r="AR25">
        <f t="shared" si="7"/>
        <v>1089</v>
      </c>
      <c r="AS25">
        <f t="shared" si="8"/>
        <v>1000824</v>
      </c>
      <c r="AT25">
        <f t="shared" si="9"/>
        <v>9.3813057300045424E-2</v>
      </c>
      <c r="AV25" s="21" t="s">
        <v>197</v>
      </c>
      <c r="AW25" s="21" t="s">
        <v>241</v>
      </c>
      <c r="AX25" s="21" t="s">
        <v>198</v>
      </c>
      <c r="AY25" s="46" t="s">
        <v>250</v>
      </c>
      <c r="AZ25" s="46" t="s">
        <v>249</v>
      </c>
      <c r="BA25" s="46" t="s">
        <v>251</v>
      </c>
    </row>
    <row r="26" spans="1:66">
      <c r="A26">
        <v>25</v>
      </c>
      <c r="B26">
        <v>3025</v>
      </c>
      <c r="C26">
        <v>35866</v>
      </c>
      <c r="D26">
        <v>124</v>
      </c>
      <c r="E26">
        <f t="shared" si="0"/>
        <v>1286369956</v>
      </c>
      <c r="F26">
        <f t="shared" si="1"/>
        <v>15376</v>
      </c>
      <c r="G26">
        <f t="shared" si="2"/>
        <v>4447384</v>
      </c>
      <c r="H26">
        <f t="shared" si="3"/>
        <v>2179.0983442918214</v>
      </c>
      <c r="I26">
        <f t="shared" si="4"/>
        <v>715549.61112983793</v>
      </c>
      <c r="K26" s="19">
        <v>1</v>
      </c>
      <c r="L26" s="19">
        <v>6439.4183944930264</v>
      </c>
      <c r="M26" s="19">
        <v>1788.5816055069736</v>
      </c>
      <c r="AC26" t="s">
        <v>196</v>
      </c>
      <c r="AM26">
        <v>25</v>
      </c>
      <c r="AN26">
        <f t="shared" si="5"/>
        <v>8.0146663704649423</v>
      </c>
      <c r="AO26">
        <v>35866</v>
      </c>
      <c r="AP26">
        <v>124</v>
      </c>
      <c r="AQ26">
        <f t="shared" si="6"/>
        <v>1286369956</v>
      </c>
      <c r="AR26">
        <f t="shared" si="7"/>
        <v>15376</v>
      </c>
      <c r="AS26">
        <f t="shared" si="8"/>
        <v>4447384</v>
      </c>
      <c r="AT26">
        <f t="shared" si="9"/>
        <v>0.7546146729482931</v>
      </c>
      <c r="AV26" s="19">
        <v>1</v>
      </c>
      <c r="AW26" s="19">
        <v>9.0085143758698329</v>
      </c>
      <c r="AX26" s="19">
        <v>6.7838749030144641E-3</v>
      </c>
      <c r="AY26">
        <f>AX26^2</f>
        <v>4.6020958699749507E-5</v>
      </c>
    </row>
    <row r="27" spans="1:66" ht="15" thickBot="1">
      <c r="A27">
        <v>26</v>
      </c>
      <c r="B27">
        <v>701</v>
      </c>
      <c r="C27">
        <v>26578</v>
      </c>
      <c r="D27">
        <v>17</v>
      </c>
      <c r="E27">
        <f t="shared" si="0"/>
        <v>706390084</v>
      </c>
      <c r="F27">
        <f t="shared" si="1"/>
        <v>289</v>
      </c>
      <c r="G27">
        <f t="shared" si="2"/>
        <v>451826</v>
      </c>
      <c r="H27">
        <f t="shared" si="3"/>
        <v>271.07867809149388</v>
      </c>
      <c r="I27">
        <f t="shared" si="4"/>
        <v>184832.34303155734</v>
      </c>
      <c r="K27" s="19">
        <v>2</v>
      </c>
      <c r="L27" s="19">
        <v>9202.1155346355772</v>
      </c>
      <c r="M27" s="19">
        <v>4093.8844653644228</v>
      </c>
      <c r="AM27">
        <v>26</v>
      </c>
      <c r="AN27">
        <f t="shared" si="5"/>
        <v>6.5525078870345901</v>
      </c>
      <c r="AO27">
        <v>26578</v>
      </c>
      <c r="AP27">
        <v>17</v>
      </c>
      <c r="AQ27">
        <f t="shared" si="6"/>
        <v>706390084</v>
      </c>
      <c r="AR27">
        <f t="shared" si="7"/>
        <v>289</v>
      </c>
      <c r="AS27">
        <f t="shared" si="8"/>
        <v>451826</v>
      </c>
      <c r="AT27">
        <f t="shared" si="9"/>
        <v>6.81209461462469E-3</v>
      </c>
      <c r="AV27" s="19">
        <v>2</v>
      </c>
      <c r="AW27" s="19">
        <v>9.9235967763904629</v>
      </c>
      <c r="AX27" s="19">
        <v>-0.42837825929523277</v>
      </c>
      <c r="AY27">
        <f t="shared" ref="AY27:AY60" si="10">AX27^2</f>
        <v>0.18350793303681368</v>
      </c>
      <c r="AZ27">
        <f t="shared" ref="AZ27:AZ61" si="11">AX27-AX26</f>
        <v>-0.43516213419824723</v>
      </c>
      <c r="BA27">
        <f>AZ27^2</f>
        <v>0.18936608303997332</v>
      </c>
    </row>
    <row r="28" spans="1:66">
      <c r="A28">
        <v>27</v>
      </c>
      <c r="B28">
        <v>992</v>
      </c>
      <c r="C28">
        <v>26368</v>
      </c>
      <c r="D28">
        <v>93</v>
      </c>
      <c r="E28">
        <f t="shared" si="0"/>
        <v>695271424</v>
      </c>
      <c r="F28">
        <f t="shared" si="1"/>
        <v>8649</v>
      </c>
      <c r="G28">
        <f t="shared" si="2"/>
        <v>2452224</v>
      </c>
      <c r="H28">
        <f t="shared" si="3"/>
        <v>1196.9987805975204</v>
      </c>
      <c r="I28">
        <f t="shared" si="4"/>
        <v>42024.500046470312</v>
      </c>
      <c r="K28" s="19">
        <v>3</v>
      </c>
      <c r="L28" s="19">
        <v>4358.7273904256454</v>
      </c>
      <c r="M28" s="19">
        <v>-1388.7273904256454</v>
      </c>
      <c r="AC28" s="21" t="s">
        <v>197</v>
      </c>
      <c r="AD28" s="21" t="s">
        <v>243</v>
      </c>
      <c r="AE28" s="21" t="s">
        <v>198</v>
      </c>
      <c r="AM28">
        <v>27</v>
      </c>
      <c r="AN28">
        <f t="shared" si="5"/>
        <v>6.8997231072848724</v>
      </c>
      <c r="AO28">
        <v>26368</v>
      </c>
      <c r="AP28">
        <v>93</v>
      </c>
      <c r="AQ28">
        <f t="shared" si="6"/>
        <v>695271424</v>
      </c>
      <c r="AR28">
        <f t="shared" si="7"/>
        <v>8649</v>
      </c>
      <c r="AS28">
        <f t="shared" si="8"/>
        <v>2452224</v>
      </c>
      <c r="AT28">
        <f t="shared" si="9"/>
        <v>2.0165387842947177E-2</v>
      </c>
      <c r="AV28" s="19">
        <v>3</v>
      </c>
      <c r="AW28" s="19">
        <v>8.096070478493413</v>
      </c>
      <c r="AX28" s="19">
        <v>-9.9753246696667297E-2</v>
      </c>
      <c r="AY28">
        <f t="shared" si="10"/>
        <v>9.9507102265261656E-3</v>
      </c>
      <c r="AZ28">
        <f t="shared" si="11"/>
        <v>0.32862501259856547</v>
      </c>
      <c r="BA28">
        <f t="shared" ref="BA28:BA61" si="12">AZ28^2</f>
        <v>0.10799439890540731</v>
      </c>
    </row>
    <row r="29" spans="1:66">
      <c r="A29">
        <v>28</v>
      </c>
      <c r="B29">
        <v>697</v>
      </c>
      <c r="C29">
        <v>21037</v>
      </c>
      <c r="D29">
        <v>116</v>
      </c>
      <c r="E29">
        <f t="shared" si="0"/>
        <v>442555369</v>
      </c>
      <c r="F29">
        <f t="shared" si="1"/>
        <v>13456</v>
      </c>
      <c r="G29">
        <f t="shared" si="2"/>
        <v>2440292</v>
      </c>
      <c r="H29">
        <f t="shared" si="3"/>
        <v>1145.0043523048612</v>
      </c>
      <c r="I29">
        <f t="shared" si="4"/>
        <v>200707.89968409817</v>
      </c>
      <c r="K29" s="19">
        <v>4</v>
      </c>
      <c r="L29" s="19">
        <v>4999.9400079989091</v>
      </c>
      <c r="M29" s="19">
        <v>607.0599920010909</v>
      </c>
      <c r="AC29" s="19">
        <v>1</v>
      </c>
      <c r="AD29" s="19">
        <v>4777132.8599705026</v>
      </c>
      <c r="AE29" s="19">
        <v>-1578108.7004125994</v>
      </c>
      <c r="AM29">
        <v>28</v>
      </c>
      <c r="AN29">
        <f t="shared" si="5"/>
        <v>6.5467854107605241</v>
      </c>
      <c r="AO29">
        <v>21037</v>
      </c>
      <c r="AP29">
        <v>116</v>
      </c>
      <c r="AQ29">
        <f t="shared" si="6"/>
        <v>442555369</v>
      </c>
      <c r="AR29">
        <f t="shared" si="7"/>
        <v>13456</v>
      </c>
      <c r="AS29">
        <f t="shared" si="8"/>
        <v>2440292</v>
      </c>
      <c r="AT29">
        <f t="shared" si="9"/>
        <v>2.223784761186394E-2</v>
      </c>
      <c r="AV29" s="19">
        <v>4</v>
      </c>
      <c r="AW29" s="19">
        <v>8.3566653611720199</v>
      </c>
      <c r="AX29" s="19">
        <v>0.27510573495165325</v>
      </c>
      <c r="AY29">
        <f t="shared" si="10"/>
        <v>7.5683165403289288E-2</v>
      </c>
      <c r="AZ29">
        <f t="shared" si="11"/>
        <v>0.37485898164832054</v>
      </c>
      <c r="BA29">
        <f t="shared" si="12"/>
        <v>0.14051925612241592</v>
      </c>
    </row>
    <row r="30" spans="1:66">
      <c r="A30">
        <v>29</v>
      </c>
      <c r="B30">
        <v>678</v>
      </c>
      <c r="C30">
        <v>15955</v>
      </c>
      <c r="D30">
        <v>10</v>
      </c>
      <c r="E30">
        <f t="shared" si="0"/>
        <v>254562025</v>
      </c>
      <c r="F30">
        <f t="shared" si="1"/>
        <v>100</v>
      </c>
      <c r="G30">
        <f t="shared" si="2"/>
        <v>159550</v>
      </c>
      <c r="H30">
        <f t="shared" si="3"/>
        <v>-485.39410332471306</v>
      </c>
      <c r="I30">
        <f t="shared" si="4"/>
        <v>1353485.8396507131</v>
      </c>
      <c r="K30" s="19">
        <v>5</v>
      </c>
      <c r="L30" s="19">
        <v>7013.7013871351137</v>
      </c>
      <c r="M30" s="19">
        <v>-3361.7013871351137</v>
      </c>
      <c r="AC30" s="19">
        <v>2</v>
      </c>
      <c r="AD30" s="19">
        <v>15249546.423307495</v>
      </c>
      <c r="AE30" s="19">
        <v>1510343.5924446508</v>
      </c>
      <c r="AM30">
        <v>29</v>
      </c>
      <c r="AN30">
        <f t="shared" si="5"/>
        <v>6.5191472879403953</v>
      </c>
      <c r="AO30">
        <v>15955</v>
      </c>
      <c r="AP30">
        <v>10</v>
      </c>
      <c r="AQ30">
        <f t="shared" si="6"/>
        <v>254562025</v>
      </c>
      <c r="AR30">
        <f t="shared" si="7"/>
        <v>100</v>
      </c>
      <c r="AS30">
        <f t="shared" si="8"/>
        <v>159550</v>
      </c>
      <c r="AT30">
        <f t="shared" si="9"/>
        <v>0.14174860042531187</v>
      </c>
      <c r="AV30" s="19">
        <v>5</v>
      </c>
      <c r="AW30" s="19">
        <v>8.9344119753570777</v>
      </c>
      <c r="AX30" s="19">
        <v>-0.73138173364221792</v>
      </c>
      <c r="AY30">
        <f t="shared" si="10"/>
        <v>0.5349192403054962</v>
      </c>
      <c r="AZ30">
        <f t="shared" si="11"/>
        <v>-1.0064874685938712</v>
      </c>
      <c r="BA30">
        <f t="shared" si="12"/>
        <v>1.0130170244364989</v>
      </c>
    </row>
    <row r="31" spans="1:66">
      <c r="A31">
        <v>30</v>
      </c>
      <c r="B31">
        <v>489</v>
      </c>
      <c r="C31">
        <v>18775</v>
      </c>
      <c r="D31">
        <v>95</v>
      </c>
      <c r="E31">
        <f t="shared" si="0"/>
        <v>352500625</v>
      </c>
      <c r="F31">
        <f t="shared" si="1"/>
        <v>9025</v>
      </c>
      <c r="G31">
        <f t="shared" si="2"/>
        <v>1783625</v>
      </c>
      <c r="H31">
        <f t="shared" si="3"/>
        <v>742.8387117168179</v>
      </c>
      <c r="I31">
        <f t="shared" si="4"/>
        <v>64434.091566053787</v>
      </c>
      <c r="K31" s="19">
        <v>6</v>
      </c>
      <c r="L31" s="19">
        <v>6825.6825594660495</v>
      </c>
      <c r="M31" s="19">
        <v>-1689.6825594660495</v>
      </c>
      <c r="AC31" s="19">
        <v>3</v>
      </c>
      <c r="AD31" s="19">
        <v>2152221.5065806396</v>
      </c>
      <c r="AE31" s="19">
        <v>-223657.74166221684</v>
      </c>
      <c r="AM31">
        <v>30</v>
      </c>
      <c r="AN31">
        <f t="shared" si="5"/>
        <v>6.1923624894748723</v>
      </c>
      <c r="AO31">
        <v>18775</v>
      </c>
      <c r="AP31">
        <v>95</v>
      </c>
      <c r="AQ31">
        <f t="shared" si="6"/>
        <v>352500625</v>
      </c>
      <c r="AR31">
        <f t="shared" si="7"/>
        <v>9025</v>
      </c>
      <c r="AS31">
        <f t="shared" si="8"/>
        <v>1783625</v>
      </c>
      <c r="AT31">
        <f t="shared" si="9"/>
        <v>0.12849338862209489</v>
      </c>
      <c r="AV31" s="19">
        <v>6</v>
      </c>
      <c r="AW31" s="19">
        <v>8.8986959684061322</v>
      </c>
      <c r="AX31" s="19">
        <v>-0.35466612303633482</v>
      </c>
      <c r="AY31">
        <f t="shared" si="10"/>
        <v>0.1257880588296246</v>
      </c>
      <c r="AZ31">
        <f t="shared" si="11"/>
        <v>0.3767156106058831</v>
      </c>
      <c r="BA31">
        <f t="shared" si="12"/>
        <v>0.14191465127416333</v>
      </c>
    </row>
    <row r="32" spans="1:66">
      <c r="A32">
        <v>31</v>
      </c>
      <c r="B32">
        <v>189</v>
      </c>
      <c r="C32">
        <v>14579</v>
      </c>
      <c r="D32">
        <v>100</v>
      </c>
      <c r="E32">
        <f t="shared" si="0"/>
        <v>212547241</v>
      </c>
      <c r="F32">
        <f t="shared" si="1"/>
        <v>10000</v>
      </c>
      <c r="G32">
        <f t="shared" si="2"/>
        <v>1457900</v>
      </c>
      <c r="H32">
        <f t="shared" si="3"/>
        <v>539.99273624816988</v>
      </c>
      <c r="I32">
        <f t="shared" si="4"/>
        <v>123195.90089897734</v>
      </c>
      <c r="K32" s="19">
        <v>7</v>
      </c>
      <c r="L32" s="19">
        <v>3661.9527131519581</v>
      </c>
      <c r="M32" s="19">
        <v>-825.95271315195805</v>
      </c>
      <c r="AC32" s="19">
        <v>4</v>
      </c>
      <c r="AD32" s="19">
        <v>3024380.5017379411</v>
      </c>
      <c r="AE32" s="19">
        <v>-2655858.6678495766</v>
      </c>
      <c r="AM32">
        <v>31</v>
      </c>
      <c r="AN32">
        <f t="shared" si="5"/>
        <v>5.2417470150596426</v>
      </c>
      <c r="AO32">
        <v>14579</v>
      </c>
      <c r="AP32">
        <v>100</v>
      </c>
      <c r="AQ32">
        <f t="shared" si="6"/>
        <v>212547241</v>
      </c>
      <c r="AR32">
        <f t="shared" si="7"/>
        <v>10000</v>
      </c>
      <c r="AS32">
        <f t="shared" si="8"/>
        <v>1457900</v>
      </c>
      <c r="AT32">
        <f t="shared" si="9"/>
        <v>1.4635963186445082</v>
      </c>
      <c r="AV32" s="19">
        <v>7</v>
      </c>
      <c r="AW32" s="19">
        <v>7.7837866741750439</v>
      </c>
      <c r="AX32" s="19">
        <v>0.16636321347697436</v>
      </c>
      <c r="AY32">
        <f t="shared" si="10"/>
        <v>2.7676718798385343E-2</v>
      </c>
      <c r="AZ32">
        <f t="shared" si="11"/>
        <v>0.52102933651330918</v>
      </c>
      <c r="BA32">
        <f t="shared" si="12"/>
        <v>0.27147156950749918</v>
      </c>
    </row>
    <row r="33" spans="1:53">
      <c r="A33">
        <v>32</v>
      </c>
      <c r="B33">
        <v>239</v>
      </c>
      <c r="C33">
        <v>14061</v>
      </c>
      <c r="D33">
        <v>45</v>
      </c>
      <c r="E33">
        <f t="shared" si="0"/>
        <v>197711721</v>
      </c>
      <c r="F33">
        <f t="shared" si="1"/>
        <v>2025</v>
      </c>
      <c r="G33">
        <f t="shared" si="2"/>
        <v>632745</v>
      </c>
      <c r="H33">
        <f t="shared" si="3"/>
        <v>-172.33488687983584</v>
      </c>
      <c r="I33">
        <f t="shared" si="4"/>
        <v>169196.38916444735</v>
      </c>
      <c r="K33" s="19">
        <v>8</v>
      </c>
      <c r="L33" s="19">
        <v>4982.6773616957689</v>
      </c>
      <c r="M33" s="19">
        <v>3244.3226383042311</v>
      </c>
      <c r="AC33" s="19">
        <v>5</v>
      </c>
      <c r="AD33" s="19">
        <v>9050821.435929751</v>
      </c>
      <c r="AE33" s="19">
        <v>2250214.7803363968</v>
      </c>
      <c r="AM33">
        <v>32</v>
      </c>
      <c r="AN33">
        <f t="shared" si="5"/>
        <v>5.476463551931511</v>
      </c>
      <c r="AO33">
        <v>14061</v>
      </c>
      <c r="AP33">
        <v>45</v>
      </c>
      <c r="AQ33">
        <f t="shared" si="6"/>
        <v>197711721</v>
      </c>
      <c r="AR33">
        <f t="shared" si="7"/>
        <v>2025</v>
      </c>
      <c r="AS33">
        <f t="shared" si="8"/>
        <v>632745</v>
      </c>
      <c r="AT33">
        <f t="shared" si="9"/>
        <v>0.55935548555788572</v>
      </c>
      <c r="AV33" s="19">
        <v>8</v>
      </c>
      <c r="AW33" s="19">
        <v>8.275264662241975</v>
      </c>
      <c r="AX33" s="19">
        <v>0.73991204492695495</v>
      </c>
      <c r="AY33">
        <f t="shared" si="10"/>
        <v>0.54746983422798823</v>
      </c>
      <c r="AZ33">
        <f t="shared" si="11"/>
        <v>0.57354883144998059</v>
      </c>
      <c r="BA33">
        <f t="shared" si="12"/>
        <v>0.32895826205763823</v>
      </c>
    </row>
    <row r="34" spans="1:53">
      <c r="A34">
        <v>33</v>
      </c>
      <c r="B34">
        <v>1158</v>
      </c>
      <c r="C34">
        <v>14951</v>
      </c>
      <c r="D34">
        <v>95</v>
      </c>
      <c r="E34">
        <f t="shared" si="0"/>
        <v>223532401</v>
      </c>
      <c r="F34">
        <f t="shared" si="1"/>
        <v>9025</v>
      </c>
      <c r="G34">
        <f t="shared" si="2"/>
        <v>1420345</v>
      </c>
      <c r="H34">
        <f t="shared" si="3"/>
        <v>501.66688279804703</v>
      </c>
      <c r="I34">
        <f t="shared" si="4"/>
        <v>430773.16073603253</v>
      </c>
      <c r="K34" s="19">
        <v>9</v>
      </c>
      <c r="L34" s="19">
        <v>4044.6872458172284</v>
      </c>
      <c r="M34" s="19">
        <v>-612.68724581722836</v>
      </c>
      <c r="AC34" s="19">
        <v>6</v>
      </c>
      <c r="AD34" s="19">
        <v>8272158.0177043499</v>
      </c>
      <c r="AE34" s="19">
        <v>-5417130.8659406099</v>
      </c>
      <c r="AM34">
        <v>33</v>
      </c>
      <c r="AN34">
        <f t="shared" si="5"/>
        <v>7.0544496581329401</v>
      </c>
      <c r="AO34">
        <v>14951</v>
      </c>
      <c r="AP34">
        <v>95</v>
      </c>
      <c r="AQ34">
        <f t="shared" si="6"/>
        <v>223532401</v>
      </c>
      <c r="AR34">
        <f t="shared" si="7"/>
        <v>9025</v>
      </c>
      <c r="AS34">
        <f t="shared" si="8"/>
        <v>1420345</v>
      </c>
      <c r="AT34">
        <f t="shared" si="9"/>
        <v>0.37419764720510701</v>
      </c>
      <c r="AV34" s="19">
        <v>9</v>
      </c>
      <c r="AW34" s="19">
        <v>7.863242661350105</v>
      </c>
      <c r="AX34" s="19">
        <v>0.2776557992577473</v>
      </c>
      <c r="AY34">
        <f t="shared" si="10"/>
        <v>7.7092742861458466E-2</v>
      </c>
      <c r="AZ34">
        <f t="shared" si="11"/>
        <v>-0.46225624566920764</v>
      </c>
      <c r="BA34">
        <f t="shared" si="12"/>
        <v>0.21368083666019086</v>
      </c>
    </row>
    <row r="35" spans="1:53">
      <c r="A35">
        <v>34</v>
      </c>
      <c r="B35">
        <v>2316</v>
      </c>
      <c r="C35">
        <v>29902</v>
      </c>
      <c r="D35">
        <v>190</v>
      </c>
      <c r="E35">
        <f t="shared" si="0"/>
        <v>894129604</v>
      </c>
      <c r="F35">
        <f t="shared" si="1"/>
        <v>36100</v>
      </c>
      <c r="G35">
        <f t="shared" si="2"/>
        <v>5681380</v>
      </c>
      <c r="H35">
        <f t="shared" si="3"/>
        <v>2618.5512209869926</v>
      </c>
      <c r="I35">
        <f t="shared" si="4"/>
        <v>91537.241320720015</v>
      </c>
      <c r="K35" s="19">
        <v>10</v>
      </c>
      <c r="L35" s="19">
        <v>2704.9643801622765</v>
      </c>
      <c r="M35" s="19">
        <v>988.03561983772352</v>
      </c>
      <c r="AC35" s="19">
        <v>7</v>
      </c>
      <c r="AD35" s="19">
        <v>1485008.5635770909</v>
      </c>
      <c r="AE35" s="19">
        <v>-802810.67921401013</v>
      </c>
      <c r="AM35">
        <v>34</v>
      </c>
      <c r="AN35">
        <f t="shared" si="5"/>
        <v>7.7475968386928855</v>
      </c>
      <c r="AO35">
        <v>29902</v>
      </c>
      <c r="AP35">
        <v>190</v>
      </c>
      <c r="AQ35">
        <f t="shared" si="6"/>
        <v>894129604</v>
      </c>
      <c r="AR35">
        <f t="shared" si="7"/>
        <v>36100</v>
      </c>
      <c r="AS35">
        <f t="shared" si="8"/>
        <v>5681380</v>
      </c>
      <c r="AT35">
        <f t="shared" si="9"/>
        <v>0.26538544084184656</v>
      </c>
      <c r="AV35" s="19">
        <v>10</v>
      </c>
      <c r="AW35" s="19">
        <v>7.3297663962746258</v>
      </c>
      <c r="AX35" s="19">
        <v>0.88442801857793807</v>
      </c>
      <c r="AY35">
        <f t="shared" si="10"/>
        <v>0.78221292004569754</v>
      </c>
      <c r="AZ35">
        <f t="shared" si="11"/>
        <v>0.60677221932019076</v>
      </c>
      <c r="BA35">
        <f t="shared" si="12"/>
        <v>0.36817252613874968</v>
      </c>
    </row>
    <row r="36" spans="1:53">
      <c r="A36">
        <v>35</v>
      </c>
      <c r="B36">
        <v>246</v>
      </c>
      <c r="C36">
        <v>12301</v>
      </c>
      <c r="D36">
        <v>110</v>
      </c>
      <c r="E36">
        <f t="shared" si="0"/>
        <v>151314601</v>
      </c>
      <c r="F36">
        <f t="shared" si="1"/>
        <v>12100</v>
      </c>
      <c r="G36">
        <f t="shared" si="2"/>
        <v>1353110</v>
      </c>
      <c r="H36">
        <f t="shared" si="3"/>
        <v>519.89821261457746</v>
      </c>
      <c r="I36">
        <f t="shared" si="4"/>
        <v>75020.230873460285</v>
      </c>
      <c r="K36" s="19">
        <v>11</v>
      </c>
      <c r="L36" s="19">
        <v>4498.8908084746963</v>
      </c>
      <c r="M36" s="19">
        <v>-1624.8908084746963</v>
      </c>
      <c r="AC36" s="19">
        <v>8</v>
      </c>
      <c r="AD36" s="19">
        <v>3448664.680043783</v>
      </c>
      <c r="AE36" s="19">
        <v>7076964.7013695426</v>
      </c>
      <c r="AM36">
        <v>35</v>
      </c>
      <c r="AN36">
        <f t="shared" si="5"/>
        <v>5.5053315359323625</v>
      </c>
      <c r="AO36">
        <v>12301</v>
      </c>
      <c r="AP36">
        <v>110</v>
      </c>
      <c r="AQ36">
        <f t="shared" si="6"/>
        <v>151314601</v>
      </c>
      <c r="AR36">
        <f t="shared" si="7"/>
        <v>12100</v>
      </c>
      <c r="AS36">
        <f t="shared" si="8"/>
        <v>1353110</v>
      </c>
      <c r="AT36">
        <f t="shared" si="9"/>
        <v>0.84724566567893667</v>
      </c>
      <c r="AV36" s="19">
        <v>11</v>
      </c>
      <c r="AW36" s="19">
        <v>8.1973956890247557</v>
      </c>
      <c r="AX36" s="19">
        <v>-0.23393562238578536</v>
      </c>
      <c r="AY36">
        <f t="shared" si="10"/>
        <v>5.4725875421024757E-2</v>
      </c>
      <c r="AZ36">
        <f t="shared" si="11"/>
        <v>-1.1183636409637234</v>
      </c>
      <c r="BA36">
        <f t="shared" si="12"/>
        <v>1.2507372334296361</v>
      </c>
    </row>
    <row r="37" spans="1:53">
      <c r="A37">
        <v>36</v>
      </c>
      <c r="B37">
        <v>1234</v>
      </c>
      <c r="C37">
        <v>15620</v>
      </c>
      <c r="D37">
        <v>89</v>
      </c>
      <c r="E37">
        <f t="shared" si="0"/>
        <v>243984400</v>
      </c>
      <c r="F37">
        <f t="shared" si="1"/>
        <v>7921</v>
      </c>
      <c r="G37">
        <f t="shared" si="2"/>
        <v>1390180</v>
      </c>
      <c r="H37">
        <f t="shared" si="3"/>
        <v>469.71478363627807</v>
      </c>
      <c r="I37">
        <f t="shared" si="4"/>
        <v>584131.89195214119</v>
      </c>
      <c r="K37" s="19">
        <v>12</v>
      </c>
      <c r="L37" s="19">
        <v>2793.9632092508555</v>
      </c>
      <c r="M37" s="19">
        <v>-1616.9632092508555</v>
      </c>
      <c r="AC37" s="19">
        <v>9</v>
      </c>
      <c r="AD37" s="19">
        <v>2100747.8258045148</v>
      </c>
      <c r="AE37" s="19">
        <v>-1725362.1646174141</v>
      </c>
      <c r="AM37">
        <v>36</v>
      </c>
      <c r="AN37">
        <f t="shared" si="5"/>
        <v>7.1180162044653335</v>
      </c>
      <c r="AO37">
        <v>15620</v>
      </c>
      <c r="AP37">
        <v>89</v>
      </c>
      <c r="AQ37">
        <f t="shared" si="6"/>
        <v>243984400</v>
      </c>
      <c r="AR37">
        <f t="shared" si="7"/>
        <v>7921</v>
      </c>
      <c r="AS37">
        <f t="shared" si="8"/>
        <v>1390180</v>
      </c>
      <c r="AT37">
        <f t="shared" si="9"/>
        <v>0.46180028200423534</v>
      </c>
      <c r="AV37" s="19">
        <v>12</v>
      </c>
      <c r="AW37" s="19">
        <v>7.5638589954069211</v>
      </c>
      <c r="AX37" s="19">
        <v>-0.49313488814664463</v>
      </c>
      <c r="AY37">
        <f t="shared" si="10"/>
        <v>0.24318201790740371</v>
      </c>
      <c r="AZ37">
        <f t="shared" si="11"/>
        <v>-0.25919926576085928</v>
      </c>
      <c r="BA37">
        <f t="shared" si="12"/>
        <v>6.7184259370968558E-2</v>
      </c>
    </row>
    <row r="38" spans="1:53">
      <c r="K38" s="19">
        <v>13</v>
      </c>
      <c r="L38" s="19">
        <v>4275.701929237046</v>
      </c>
      <c r="M38" s="19">
        <v>-1109.701929237046</v>
      </c>
      <c r="AC38" s="19">
        <v>10</v>
      </c>
      <c r="AD38" s="19">
        <v>627131.35140575469</v>
      </c>
      <c r="AE38" s="19">
        <v>349083.03466235986</v>
      </c>
      <c r="AV38" s="19">
        <v>13</v>
      </c>
      <c r="AW38" s="19">
        <v>8.0739273349475607</v>
      </c>
      <c r="AX38" s="19">
        <v>-1.3703094506603009E-2</v>
      </c>
      <c r="AY38">
        <f t="shared" si="10"/>
        <v>1.8777479905689355E-4</v>
      </c>
      <c r="AZ38">
        <f t="shared" si="11"/>
        <v>0.47943179364004163</v>
      </c>
      <c r="BA38">
        <f t="shared" si="12"/>
        <v>0.22985484475290746</v>
      </c>
    </row>
    <row r="39" spans="1:53">
      <c r="K39" s="19">
        <v>14</v>
      </c>
      <c r="L39" s="19">
        <v>3248.6932941904824</v>
      </c>
      <c r="M39" s="19">
        <v>-1088.6932941904824</v>
      </c>
      <c r="AC39" s="19">
        <v>11</v>
      </c>
      <c r="AD39" s="19">
        <v>2039036.299423554</v>
      </c>
      <c r="AE39" s="19">
        <v>601233.84004199831</v>
      </c>
      <c r="AV39" s="19">
        <v>14</v>
      </c>
      <c r="AW39" s="19">
        <v>7.6906498976000828</v>
      </c>
      <c r="AX39" s="19">
        <v>-1.2786396921872445E-2</v>
      </c>
      <c r="AY39">
        <f t="shared" si="10"/>
        <v>1.6349194624366912E-4</v>
      </c>
      <c r="AZ39">
        <f t="shared" si="11"/>
        <v>9.1669758473056362E-4</v>
      </c>
      <c r="BA39">
        <f t="shared" si="12"/>
        <v>8.4033446185084882E-7</v>
      </c>
    </row>
    <row r="40" spans="1:53">
      <c r="K40" s="19">
        <v>15</v>
      </c>
      <c r="L40" s="19">
        <v>3540.7820175372945</v>
      </c>
      <c r="M40" s="19">
        <v>-788.78201753729445</v>
      </c>
      <c r="AC40" s="19">
        <v>12</v>
      </c>
      <c r="AD40" s="19">
        <v>446746.91855532955</v>
      </c>
      <c r="AE40" s="19">
        <v>2167823.1015154961</v>
      </c>
      <c r="AV40" s="19">
        <v>15</v>
      </c>
      <c r="AW40" s="19">
        <v>7.7763568042102253</v>
      </c>
      <c r="AX40" s="19">
        <v>0.14372639484300898</v>
      </c>
      <c r="AY40">
        <f t="shared" si="10"/>
        <v>2.0657276574568516E-2</v>
      </c>
      <c r="AZ40">
        <f t="shared" si="11"/>
        <v>0.15651279176488142</v>
      </c>
      <c r="BA40">
        <f t="shared" si="12"/>
        <v>2.4496253986037133E-2</v>
      </c>
    </row>
    <row r="41" spans="1:53">
      <c r="K41" s="19">
        <v>16</v>
      </c>
      <c r="L41" s="19">
        <v>1949.2264354017698</v>
      </c>
      <c r="M41" s="19">
        <v>-1097.2264354017698</v>
      </c>
      <c r="AC41" s="19">
        <v>13</v>
      </c>
      <c r="AD41" s="19">
        <v>1988838.1997298338</v>
      </c>
      <c r="AE41" s="19">
        <v>-757399.82797741191</v>
      </c>
      <c r="AV41" s="19">
        <v>16</v>
      </c>
      <c r="AW41" s="19">
        <v>7.2103735055876452</v>
      </c>
      <c r="AX41" s="19">
        <v>-0.46278697875832986</v>
      </c>
      <c r="AY41">
        <f t="shared" si="10"/>
        <v>0.21417178770826284</v>
      </c>
      <c r="AZ41">
        <f t="shared" si="11"/>
        <v>-0.60651337360133883</v>
      </c>
      <c r="BA41">
        <f t="shared" si="12"/>
        <v>0.3678584723572772</v>
      </c>
    </row>
    <row r="42" spans="1:53">
      <c r="K42" s="19">
        <v>17</v>
      </c>
      <c r="L42" s="19">
        <v>2203.2968617285997</v>
      </c>
      <c r="M42" s="19">
        <v>-832.29686172859965</v>
      </c>
      <c r="AC42" s="19">
        <v>14</v>
      </c>
      <c r="AD42" s="19">
        <v>898203.02765111648</v>
      </c>
      <c r="AE42" s="19">
        <v>287050.06116420799</v>
      </c>
      <c r="AV42" s="19">
        <v>17</v>
      </c>
      <c r="AW42" s="19">
        <v>7.2840637249657334</v>
      </c>
      <c r="AX42" s="19">
        <v>-6.076804540341918E-2</v>
      </c>
      <c r="AY42">
        <f t="shared" si="10"/>
        <v>3.6927553421520149E-3</v>
      </c>
      <c r="AZ42">
        <f t="shared" si="11"/>
        <v>0.40201893335491068</v>
      </c>
      <c r="BA42">
        <f t="shared" si="12"/>
        <v>0.16161922277582011</v>
      </c>
    </row>
    <row r="43" spans="1:53">
      <c r="K43" s="19">
        <v>18</v>
      </c>
      <c r="L43" s="19">
        <v>3015.3848147695435</v>
      </c>
      <c r="M43" s="19">
        <v>666.61518523045652</v>
      </c>
      <c r="AC43" s="19">
        <v>15</v>
      </c>
      <c r="AD43" s="19">
        <v>1240391.3789441241</v>
      </c>
      <c r="AE43" s="19">
        <v>-618214.30775391939</v>
      </c>
      <c r="AV43" s="19">
        <v>18</v>
      </c>
      <c r="AW43" s="19">
        <v>7.4688921099653403</v>
      </c>
      <c r="AX43" s="19">
        <v>0.74231925182768244</v>
      </c>
      <c r="AY43">
        <f t="shared" si="10"/>
        <v>0.55103787163401019</v>
      </c>
      <c r="AZ43">
        <f t="shared" si="11"/>
        <v>0.80308729723110162</v>
      </c>
      <c r="BA43">
        <f t="shared" si="12"/>
        <v>0.64494920697395575</v>
      </c>
    </row>
    <row r="44" spans="1:53">
      <c r="K44" s="19">
        <v>19</v>
      </c>
      <c r="L44" s="19">
        <v>25.984961508871152</v>
      </c>
      <c r="M44" s="19">
        <v>738.01503849112885</v>
      </c>
      <c r="AC44" s="19">
        <v>16</v>
      </c>
      <c r="AD44" s="19">
        <v>354903.16522846138</v>
      </c>
      <c r="AE44" s="19">
        <v>849002.68531601271</v>
      </c>
      <c r="AV44" s="19">
        <v>19</v>
      </c>
      <c r="AW44" s="19">
        <v>6.3551026648861884</v>
      </c>
      <c r="AX44" s="19">
        <v>0.28346512428033233</v>
      </c>
      <c r="AY44">
        <f t="shared" si="10"/>
        <v>8.0352476683264257E-2</v>
      </c>
      <c r="AZ44">
        <f t="shared" si="11"/>
        <v>-0.45885412754735011</v>
      </c>
      <c r="BA44">
        <f t="shared" si="12"/>
        <v>0.21054711036723983</v>
      </c>
    </row>
    <row r="45" spans="1:53">
      <c r="K45" s="19">
        <v>20</v>
      </c>
      <c r="L45" s="19">
        <v>-216.85078545438711</v>
      </c>
      <c r="M45" s="19">
        <v>358.85078545438711</v>
      </c>
      <c r="AC45" s="19">
        <v>17</v>
      </c>
      <c r="AD45" s="19">
        <v>421131.15944486007</v>
      </c>
      <c r="AE45" s="19">
        <v>271586.90659841569</v>
      </c>
      <c r="AV45" s="19">
        <v>20</v>
      </c>
      <c r="AW45" s="19">
        <v>6.2630091620908797</v>
      </c>
      <c r="AX45" s="19">
        <v>-1.3071821044896188</v>
      </c>
      <c r="AY45">
        <f t="shared" si="10"/>
        <v>1.7087250542979087</v>
      </c>
      <c r="AZ45">
        <f t="shared" si="11"/>
        <v>-1.5906472287699511</v>
      </c>
      <c r="BA45">
        <f t="shared" si="12"/>
        <v>2.5301586063935253</v>
      </c>
    </row>
    <row r="46" spans="1:53">
      <c r="K46" s="19">
        <v>21</v>
      </c>
      <c r="L46" s="19">
        <v>63.53843298762871</v>
      </c>
      <c r="M46" s="19">
        <v>458.46156701237129</v>
      </c>
      <c r="AC46" s="19">
        <v>18</v>
      </c>
      <c r="AD46" s="19">
        <v>911345.62313329754</v>
      </c>
      <c r="AE46" s="19">
        <v>-466969.81795346166</v>
      </c>
      <c r="AV46" s="19">
        <v>21</v>
      </c>
      <c r="AW46" s="19">
        <v>6.3568659548011981</v>
      </c>
      <c r="AX46" s="19">
        <v>-9.9198366918558989E-2</v>
      </c>
      <c r="AY46">
        <f t="shared" si="10"/>
        <v>9.8403159993090579E-3</v>
      </c>
      <c r="AZ46">
        <f t="shared" si="11"/>
        <v>1.2079837375710598</v>
      </c>
      <c r="BA46">
        <f t="shared" si="12"/>
        <v>1.4592247102361471</v>
      </c>
    </row>
    <row r="47" spans="1:53">
      <c r="K47" s="19">
        <v>22</v>
      </c>
      <c r="L47" s="19">
        <v>950.81802791204677</v>
      </c>
      <c r="M47" s="19">
        <v>139.18197208795323</v>
      </c>
      <c r="AC47" s="19">
        <v>19</v>
      </c>
      <c r="AD47" s="19">
        <v>785893.93390611722</v>
      </c>
      <c r="AE47" s="19">
        <v>-241227.73686705483</v>
      </c>
      <c r="AV47" s="19">
        <v>22</v>
      </c>
      <c r="AW47" s="19">
        <v>6.7444860938333004</v>
      </c>
      <c r="AX47" s="19">
        <v>0.24944688138988891</v>
      </c>
      <c r="AY47">
        <f t="shared" si="10"/>
        <v>6.2223746635141304E-2</v>
      </c>
      <c r="AZ47">
        <f t="shared" si="11"/>
        <v>0.3486452483084479</v>
      </c>
      <c r="BA47">
        <f t="shared" si="12"/>
        <v>0.12155350916805929</v>
      </c>
    </row>
    <row r="48" spans="1:53">
      <c r="K48" s="19">
        <v>23</v>
      </c>
      <c r="L48" s="19">
        <v>1026.287010429975</v>
      </c>
      <c r="M48" s="19">
        <v>185.712989570025</v>
      </c>
      <c r="AC48" s="19">
        <v>20</v>
      </c>
      <c r="AD48" s="19">
        <v>985445.6903906049</v>
      </c>
      <c r="AE48" s="19">
        <v>-856671.80416937429</v>
      </c>
      <c r="AV48" s="19">
        <v>23</v>
      </c>
      <c r="AW48" s="19">
        <v>6.7682650734531959</v>
      </c>
      <c r="AX48" s="19">
        <v>0.33176209317606364</v>
      </c>
      <c r="AY48">
        <f t="shared" si="10"/>
        <v>0.11006608646856314</v>
      </c>
      <c r="AZ48">
        <f t="shared" si="11"/>
        <v>8.2315211786174736E-2</v>
      </c>
      <c r="BA48">
        <f t="shared" si="12"/>
        <v>6.7757940914028002E-3</v>
      </c>
    </row>
    <row r="49" spans="11:55">
      <c r="K49" s="19">
        <v>24</v>
      </c>
      <c r="L49" s="19">
        <v>705.30229396198479</v>
      </c>
      <c r="M49" s="19">
        <v>331.69770603801521</v>
      </c>
      <c r="AC49" s="19">
        <v>21</v>
      </c>
      <c r="AD49" s="19">
        <v>682802.3903220545</v>
      </c>
      <c r="AE49" s="19">
        <v>-472615.38189461548</v>
      </c>
      <c r="AV49" s="19">
        <v>24</v>
      </c>
      <c r="AW49" s="19">
        <v>6.6377980355510839</v>
      </c>
      <c r="AX49" s="19">
        <v>0.30628917267844358</v>
      </c>
      <c r="AY49">
        <f t="shared" si="10"/>
        <v>9.3813057300045424E-2</v>
      </c>
      <c r="AZ49">
        <f t="shared" si="11"/>
        <v>-2.5472920497620066E-2</v>
      </c>
      <c r="BA49">
        <f t="shared" si="12"/>
        <v>6.4886967867807256E-4</v>
      </c>
    </row>
    <row r="50" spans="11:55">
      <c r="K50" s="19">
        <v>25</v>
      </c>
      <c r="L50" s="19">
        <v>2179.0983442918214</v>
      </c>
      <c r="M50" s="19">
        <v>845.90165570817862</v>
      </c>
      <c r="AC50" s="19">
        <v>22</v>
      </c>
      <c r="AD50" s="19">
        <v>451456.09260480967</v>
      </c>
      <c r="AE50" s="19">
        <v>-432084.47125051788</v>
      </c>
      <c r="AV50" s="19">
        <v>25</v>
      </c>
      <c r="AW50" s="19">
        <v>7.1459807697161484</v>
      </c>
      <c r="AX50" s="19">
        <v>0.86868560074879397</v>
      </c>
      <c r="AY50">
        <f t="shared" si="10"/>
        <v>0.7546146729482931</v>
      </c>
      <c r="AZ50">
        <f t="shared" si="11"/>
        <v>0.5623964280703504</v>
      </c>
      <c r="BA50">
        <f t="shared" si="12"/>
        <v>0.31628974230628881</v>
      </c>
    </row>
    <row r="51" spans="11:55">
      <c r="K51" s="19">
        <v>26</v>
      </c>
      <c r="L51" s="19">
        <v>271.07867809149388</v>
      </c>
      <c r="M51" s="19">
        <v>429.92132190850612</v>
      </c>
      <c r="AC51" s="19">
        <v>23</v>
      </c>
      <c r="AD51" s="19">
        <v>413828.71299806843</v>
      </c>
      <c r="AE51" s="19">
        <v>-379339.39850303222</v>
      </c>
      <c r="AV51" s="19">
        <v>26</v>
      </c>
      <c r="AW51" s="19">
        <v>6.4699724727288226</v>
      </c>
      <c r="AX51" s="19">
        <v>8.2535414305767496E-2</v>
      </c>
      <c r="AY51">
        <f t="shared" si="10"/>
        <v>6.81209461462469E-3</v>
      </c>
      <c r="AZ51">
        <f t="shared" si="11"/>
        <v>-0.78615018644302648</v>
      </c>
      <c r="BA51">
        <f t="shared" si="12"/>
        <v>0.6180321156444053</v>
      </c>
    </row>
    <row r="52" spans="11:55">
      <c r="K52" s="19">
        <v>27</v>
      </c>
      <c r="L52" s="19">
        <v>1196.9987805975204</v>
      </c>
      <c r="M52" s="19">
        <v>-204.99878059752041</v>
      </c>
      <c r="AC52" s="19">
        <v>24</v>
      </c>
      <c r="AD52" s="19">
        <v>500934.99363963876</v>
      </c>
      <c r="AE52" s="19">
        <v>-390911.6254487572</v>
      </c>
      <c r="AV52" s="19">
        <v>27</v>
      </c>
      <c r="AW52" s="19">
        <v>6.7577182205980151</v>
      </c>
      <c r="AX52" s="19">
        <v>0.14200488668685729</v>
      </c>
      <c r="AY52">
        <f t="shared" si="10"/>
        <v>2.0165387842947177E-2</v>
      </c>
      <c r="AZ52">
        <f t="shared" si="11"/>
        <v>5.9469472381089794E-2</v>
      </c>
      <c r="BA52">
        <f t="shared" si="12"/>
        <v>3.5366181452852019E-3</v>
      </c>
    </row>
    <row r="53" spans="11:55">
      <c r="K53" s="19">
        <v>28</v>
      </c>
      <c r="L53" s="19">
        <v>1145.0043523048612</v>
      </c>
      <c r="M53" s="19">
        <v>-448.00435230486119</v>
      </c>
      <c r="AC53" s="19">
        <v>25</v>
      </c>
      <c r="AD53" s="19">
        <v>344964.02191657736</v>
      </c>
      <c r="AE53" s="19">
        <v>370585.58921326057</v>
      </c>
      <c r="AV53" s="19">
        <v>28</v>
      </c>
      <c r="AW53" s="19">
        <v>6.6959090092010927</v>
      </c>
      <c r="AX53" s="19">
        <v>-0.14912359844056855</v>
      </c>
      <c r="AY53">
        <f t="shared" si="10"/>
        <v>2.223784761186394E-2</v>
      </c>
      <c r="AZ53">
        <f t="shared" si="11"/>
        <v>-0.29112848512742584</v>
      </c>
      <c r="BA53">
        <f t="shared" si="12"/>
        <v>8.4755794852589814E-2</v>
      </c>
    </row>
    <row r="54" spans="11:55">
      <c r="K54" s="19">
        <v>29</v>
      </c>
      <c r="L54" s="19">
        <v>-485.39410332471306</v>
      </c>
      <c r="M54" s="19">
        <v>1163.3941033247131</v>
      </c>
      <c r="AC54" s="19">
        <v>26</v>
      </c>
      <c r="AD54" s="19">
        <v>728090.36567314202</v>
      </c>
      <c r="AE54" s="19">
        <v>-543258.02264158474</v>
      </c>
      <c r="AV54" s="19">
        <v>29</v>
      </c>
      <c r="AW54" s="19">
        <v>6.142652134684325</v>
      </c>
      <c r="AX54" s="19">
        <v>0.3764951532560703</v>
      </c>
      <c r="AY54">
        <f t="shared" si="10"/>
        <v>0.14174860042531187</v>
      </c>
      <c r="AZ54">
        <f t="shared" si="11"/>
        <v>0.52561875169663885</v>
      </c>
      <c r="BA54">
        <f t="shared" si="12"/>
        <v>0.27627507213513292</v>
      </c>
    </row>
    <row r="55" spans="11:55">
      <c r="K55" s="19">
        <v>30</v>
      </c>
      <c r="L55" s="19">
        <v>742.8387117168179</v>
      </c>
      <c r="M55" s="19">
        <v>-253.8387117168179</v>
      </c>
      <c r="AC55" s="19">
        <v>27</v>
      </c>
      <c r="AD55" s="19">
        <v>90466.032057717443</v>
      </c>
      <c r="AE55" s="19">
        <v>-48441.532011247131</v>
      </c>
      <c r="AV55" s="19">
        <v>30</v>
      </c>
      <c r="AW55" s="19">
        <v>6.5508222342469944</v>
      </c>
      <c r="AX55" s="19">
        <v>-0.35845974477212206</v>
      </c>
      <c r="AY55">
        <f t="shared" si="10"/>
        <v>0.12849338862209489</v>
      </c>
      <c r="AZ55">
        <f t="shared" si="11"/>
        <v>-0.73495489802819236</v>
      </c>
      <c r="BA55">
        <f t="shared" si="12"/>
        <v>0.54015870213563066</v>
      </c>
    </row>
    <row r="56" spans="11:55">
      <c r="K56" s="19">
        <v>31</v>
      </c>
      <c r="L56" s="19">
        <v>539.99273624816988</v>
      </c>
      <c r="M56" s="19">
        <v>-350.99273624816988</v>
      </c>
      <c r="AC56" s="19">
        <v>28</v>
      </c>
      <c r="AD56" s="19">
        <v>-143807.29560240521</v>
      </c>
      <c r="AE56" s="19">
        <v>344515.19528650341</v>
      </c>
      <c r="AV56" s="19">
        <v>31</v>
      </c>
      <c r="AW56" s="19">
        <v>6.4515388643645171</v>
      </c>
      <c r="AX56" s="19">
        <v>-1.2097918493048745</v>
      </c>
      <c r="AY56">
        <f t="shared" si="10"/>
        <v>1.4635963186445082</v>
      </c>
      <c r="AZ56">
        <f t="shared" si="11"/>
        <v>-0.85133210453275243</v>
      </c>
      <c r="BA56">
        <f t="shared" si="12"/>
        <v>0.72476635220816532</v>
      </c>
    </row>
    <row r="57" spans="11:55">
      <c r="K57" s="19">
        <v>32</v>
      </c>
      <c r="L57" s="19">
        <v>-172.33488687983584</v>
      </c>
      <c r="M57" s="19">
        <v>411.33488687983584</v>
      </c>
      <c r="AC57" s="19">
        <v>29</v>
      </c>
      <c r="AD57" s="19">
        <v>1110238.8428556954</v>
      </c>
      <c r="AE57" s="19">
        <v>243246.99679501774</v>
      </c>
      <c r="AV57" s="19">
        <v>32</v>
      </c>
      <c r="AW57" s="19">
        <v>6.2243642709831013</v>
      </c>
      <c r="AX57" s="19">
        <v>-0.74790071905159028</v>
      </c>
      <c r="AY57">
        <f t="shared" si="10"/>
        <v>0.55935548555788572</v>
      </c>
      <c r="AZ57">
        <f t="shared" si="11"/>
        <v>0.46189113025328421</v>
      </c>
      <c r="BA57">
        <f t="shared" si="12"/>
        <v>0.21334341620665637</v>
      </c>
    </row>
    <row r="58" spans="11:55">
      <c r="K58" s="19">
        <v>33</v>
      </c>
      <c r="L58" s="19">
        <v>501.66688279804703</v>
      </c>
      <c r="M58" s="19">
        <v>656.33311720195297</v>
      </c>
      <c r="AC58" s="19">
        <v>30</v>
      </c>
      <c r="AD58" s="19">
        <v>-50753.132404413773</v>
      </c>
      <c r="AE58" s="19">
        <v>115187.22397046756</v>
      </c>
      <c r="AV58" s="19">
        <v>33</v>
      </c>
      <c r="AW58" s="19">
        <v>6.4427326915502672</v>
      </c>
      <c r="AX58" s="19">
        <v>0.61171696658267294</v>
      </c>
      <c r="AY58">
        <f t="shared" si="10"/>
        <v>0.37419764720510701</v>
      </c>
      <c r="AZ58">
        <f t="shared" si="11"/>
        <v>1.3596176856342632</v>
      </c>
      <c r="BA58">
        <f t="shared" si="12"/>
        <v>1.8485602510894703</v>
      </c>
    </row>
    <row r="59" spans="11:55">
      <c r="K59" s="19">
        <v>34</v>
      </c>
      <c r="L59" s="19">
        <v>2618.5512209869926</v>
      </c>
      <c r="M59" s="19">
        <v>-302.55122098699258</v>
      </c>
      <c r="AC59" s="19">
        <v>31</v>
      </c>
      <c r="AD59" s="19">
        <v>-163262.66194572544</v>
      </c>
      <c r="AE59" s="19">
        <v>286458.5628447028</v>
      </c>
      <c r="AV59" s="19">
        <v>34</v>
      </c>
      <c r="AW59" s="19">
        <v>7.2324410944350479</v>
      </c>
      <c r="AX59" s="19">
        <v>0.51515574425783761</v>
      </c>
      <c r="AY59">
        <f t="shared" si="10"/>
        <v>0.26538544084184656</v>
      </c>
      <c r="AZ59">
        <f t="shared" si="11"/>
        <v>-9.6561222324835327E-2</v>
      </c>
      <c r="BA59">
        <f t="shared" si="12"/>
        <v>9.3240696568662757E-3</v>
      </c>
    </row>
    <row r="60" spans="11:55">
      <c r="K60" s="19">
        <v>35</v>
      </c>
      <c r="L60" s="19">
        <v>519.89821261457746</v>
      </c>
      <c r="M60" s="19">
        <v>-273.89821261457746</v>
      </c>
      <c r="AC60" s="19">
        <v>32</v>
      </c>
      <c r="AD60" s="19">
        <v>550725.76124263776</v>
      </c>
      <c r="AE60" s="19">
        <v>-381529.37207819044</v>
      </c>
      <c r="AV60" s="19">
        <v>35</v>
      </c>
      <c r="AW60" s="19">
        <v>6.4257910221015999</v>
      </c>
      <c r="AX60" s="19">
        <v>-0.92045948616923745</v>
      </c>
      <c r="AY60">
        <f t="shared" si="10"/>
        <v>0.84724566567893667</v>
      </c>
      <c r="AZ60">
        <f t="shared" si="11"/>
        <v>-1.4356152304270751</v>
      </c>
      <c r="BA60">
        <f t="shared" si="12"/>
        <v>2.0609910898341837</v>
      </c>
    </row>
    <row r="61" spans="11:55" ht="15" thickBot="1">
      <c r="K61" s="20">
        <v>36</v>
      </c>
      <c r="L61" s="20">
        <v>469.71478363627807</v>
      </c>
      <c r="M61" s="20">
        <v>764.28521636372193</v>
      </c>
      <c r="AC61" s="19">
        <v>33</v>
      </c>
      <c r="AD61" s="19">
        <v>-106488.72085991304</v>
      </c>
      <c r="AE61" s="19">
        <v>537261.88159594557</v>
      </c>
      <c r="AV61" s="20">
        <v>36</v>
      </c>
      <c r="AW61" s="20">
        <v>6.4384573166533681</v>
      </c>
      <c r="AX61" s="20">
        <v>0.67955888781196538</v>
      </c>
      <c r="AY61">
        <f>AX61^2</f>
        <v>0.46180028200423534</v>
      </c>
      <c r="AZ61">
        <f t="shared" si="11"/>
        <v>1.6000183739812028</v>
      </c>
      <c r="BA61">
        <f t="shared" si="12"/>
        <v>2.5600587970774522</v>
      </c>
    </row>
    <row r="62" spans="11:55">
      <c r="AC62" s="19">
        <v>34</v>
      </c>
      <c r="AD62" s="19">
        <v>361204.94104732061</v>
      </c>
      <c r="AE62" s="19">
        <v>-269667.69972660061</v>
      </c>
      <c r="AX62" s="28" t="s">
        <v>252</v>
      </c>
      <c r="AY62">
        <f>SUM(AY26:AY61)</f>
        <v>10.56283976540859</v>
      </c>
      <c r="AZ62">
        <f>SUM(AZ26:AZ61)</f>
        <v>0.67277501290895092</v>
      </c>
      <c r="BA62">
        <f>SUM(BA26:BA61)</f>
        <v>19.106795563350783</v>
      </c>
      <c r="BB62" t="s">
        <v>253</v>
      </c>
      <c r="BC62">
        <f>BA62/AY62</f>
        <v>1.808869204465462</v>
      </c>
    </row>
    <row r="63" spans="11:55">
      <c r="AC63" s="19">
        <v>35</v>
      </c>
      <c r="AD63" s="19">
        <v>-306422.79305864975</v>
      </c>
      <c r="AE63" s="19">
        <v>381443.02393211005</v>
      </c>
    </row>
    <row r="64" spans="11:55" ht="15" thickBot="1">
      <c r="AC64" s="20">
        <v>36</v>
      </c>
      <c r="AD64" s="20">
        <v>-35126.748932968709</v>
      </c>
      <c r="AE64" s="20">
        <v>619258.6408851099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74A7D-743A-4BB6-B3C2-2FC33262B60D}">
  <dimension ref="A1:C201"/>
  <sheetViews>
    <sheetView workbookViewId="0"/>
  </sheetViews>
  <sheetFormatPr defaultRowHeight="14.4"/>
  <cols>
    <col min="2" max="2" width="11" bestFit="1" customWidth="1"/>
    <col min="3" max="3" width="10.5546875" bestFit="1" customWidth="1"/>
  </cols>
  <sheetData>
    <row r="1" spans="1:3">
      <c r="A1" s="31" t="s">
        <v>715</v>
      </c>
      <c r="B1" s="31" t="s">
        <v>716</v>
      </c>
      <c r="C1" s="31" t="s">
        <v>717</v>
      </c>
    </row>
    <row r="2" spans="1:3">
      <c r="A2" t="s">
        <v>718</v>
      </c>
      <c r="B2" t="s">
        <v>719</v>
      </c>
      <c r="C2" t="s">
        <v>719</v>
      </c>
    </row>
    <row r="3" spans="1:3">
      <c r="A3" t="s">
        <v>718</v>
      </c>
      <c r="B3" t="s">
        <v>720</v>
      </c>
      <c r="C3" t="s">
        <v>721</v>
      </c>
    </row>
    <row r="4" spans="1:3">
      <c r="A4" t="s">
        <v>718</v>
      </c>
      <c r="B4" t="s">
        <v>720</v>
      </c>
      <c r="C4" t="s">
        <v>722</v>
      </c>
    </row>
    <row r="5" spans="1:3">
      <c r="A5" t="s">
        <v>718</v>
      </c>
      <c r="B5" t="s">
        <v>720</v>
      </c>
      <c r="C5" t="s">
        <v>721</v>
      </c>
    </row>
    <row r="6" spans="1:3">
      <c r="A6" t="s">
        <v>718</v>
      </c>
      <c r="B6" t="s">
        <v>723</v>
      </c>
      <c r="C6" t="s">
        <v>723</v>
      </c>
    </row>
    <row r="7" spans="1:3">
      <c r="A7" t="s">
        <v>718</v>
      </c>
      <c r="B7" t="s">
        <v>719</v>
      </c>
      <c r="C7" t="s">
        <v>723</v>
      </c>
    </row>
    <row r="8" spans="1:3">
      <c r="A8" t="s">
        <v>718</v>
      </c>
      <c r="B8" t="s">
        <v>723</v>
      </c>
      <c r="C8" t="s">
        <v>720</v>
      </c>
    </row>
    <row r="9" spans="1:3">
      <c r="A9" t="s">
        <v>718</v>
      </c>
      <c r="B9" t="s">
        <v>719</v>
      </c>
      <c r="C9" t="s">
        <v>720</v>
      </c>
    </row>
    <row r="10" spans="1:3">
      <c r="A10" t="s">
        <v>718</v>
      </c>
      <c r="B10" t="s">
        <v>721</v>
      </c>
      <c r="C10" t="s">
        <v>721</v>
      </c>
    </row>
    <row r="11" spans="1:3">
      <c r="A11" t="s">
        <v>718</v>
      </c>
      <c r="B11" t="s">
        <v>723</v>
      </c>
      <c r="C11" t="s">
        <v>719</v>
      </c>
    </row>
    <row r="12" spans="1:3">
      <c r="A12" t="s">
        <v>718</v>
      </c>
      <c r="B12" t="s">
        <v>723</v>
      </c>
      <c r="C12" t="s">
        <v>719</v>
      </c>
    </row>
    <row r="13" spans="1:3">
      <c r="A13" t="s">
        <v>718</v>
      </c>
      <c r="B13" t="s">
        <v>720</v>
      </c>
      <c r="C13" t="s">
        <v>722</v>
      </c>
    </row>
    <row r="14" spans="1:3">
      <c r="A14" t="s">
        <v>724</v>
      </c>
      <c r="B14" t="s">
        <v>723</v>
      </c>
      <c r="C14" t="s">
        <v>721</v>
      </c>
    </row>
    <row r="15" spans="1:3">
      <c r="A15" t="s">
        <v>724</v>
      </c>
      <c r="B15" t="s">
        <v>721</v>
      </c>
      <c r="C15" t="s">
        <v>719</v>
      </c>
    </row>
    <row r="16" spans="1:3">
      <c r="A16" t="s">
        <v>724</v>
      </c>
      <c r="B16" t="s">
        <v>720</v>
      </c>
      <c r="C16" t="s">
        <v>722</v>
      </c>
    </row>
    <row r="17" spans="1:3">
      <c r="A17" t="s">
        <v>724</v>
      </c>
      <c r="B17" t="s">
        <v>722</v>
      </c>
      <c r="C17" t="s">
        <v>721</v>
      </c>
    </row>
    <row r="18" spans="1:3">
      <c r="A18" t="s">
        <v>724</v>
      </c>
      <c r="B18" t="s">
        <v>723</v>
      </c>
      <c r="C18" t="s">
        <v>719</v>
      </c>
    </row>
    <row r="19" spans="1:3">
      <c r="A19" t="s">
        <v>724</v>
      </c>
      <c r="B19" t="s">
        <v>722</v>
      </c>
      <c r="C19" t="s">
        <v>722</v>
      </c>
    </row>
    <row r="20" spans="1:3">
      <c r="A20" t="s">
        <v>724</v>
      </c>
      <c r="B20" t="s">
        <v>723</v>
      </c>
      <c r="C20" t="s">
        <v>723</v>
      </c>
    </row>
    <row r="21" spans="1:3">
      <c r="A21" t="s">
        <v>724</v>
      </c>
      <c r="B21" t="s">
        <v>722</v>
      </c>
      <c r="C21" t="s">
        <v>722</v>
      </c>
    </row>
    <row r="22" spans="1:3">
      <c r="A22" t="s">
        <v>724</v>
      </c>
      <c r="B22" t="s">
        <v>721</v>
      </c>
      <c r="C22" t="s">
        <v>720</v>
      </c>
    </row>
    <row r="23" spans="1:3">
      <c r="A23" t="s">
        <v>724</v>
      </c>
      <c r="B23" t="s">
        <v>721</v>
      </c>
      <c r="C23" t="s">
        <v>721</v>
      </c>
    </row>
    <row r="24" spans="1:3">
      <c r="A24" t="s">
        <v>724</v>
      </c>
      <c r="B24" t="s">
        <v>721</v>
      </c>
      <c r="C24" t="s">
        <v>720</v>
      </c>
    </row>
    <row r="25" spans="1:3">
      <c r="A25" t="s">
        <v>724</v>
      </c>
      <c r="B25" t="s">
        <v>722</v>
      </c>
      <c r="C25" t="s">
        <v>722</v>
      </c>
    </row>
    <row r="26" spans="1:3">
      <c r="A26" t="s">
        <v>724</v>
      </c>
      <c r="B26" t="s">
        <v>721</v>
      </c>
      <c r="C26" t="s">
        <v>723</v>
      </c>
    </row>
    <row r="27" spans="1:3">
      <c r="A27" t="s">
        <v>724</v>
      </c>
      <c r="B27" t="s">
        <v>719</v>
      </c>
      <c r="C27" t="s">
        <v>723</v>
      </c>
    </row>
    <row r="28" spans="1:3">
      <c r="A28" t="s">
        <v>724</v>
      </c>
      <c r="B28" t="s">
        <v>723</v>
      </c>
      <c r="C28" t="s">
        <v>723</v>
      </c>
    </row>
    <row r="29" spans="1:3">
      <c r="A29" t="s">
        <v>724</v>
      </c>
      <c r="B29" t="s">
        <v>719</v>
      </c>
      <c r="C29" t="s">
        <v>721</v>
      </c>
    </row>
    <row r="30" spans="1:3">
      <c r="A30" t="s">
        <v>724</v>
      </c>
      <c r="B30" t="s">
        <v>720</v>
      </c>
      <c r="C30" t="s">
        <v>723</v>
      </c>
    </row>
    <row r="31" spans="1:3">
      <c r="A31" t="s">
        <v>724</v>
      </c>
      <c r="B31" t="s">
        <v>721</v>
      </c>
      <c r="C31" t="s">
        <v>720</v>
      </c>
    </row>
    <row r="32" spans="1:3">
      <c r="A32" t="s">
        <v>724</v>
      </c>
      <c r="B32" t="s">
        <v>719</v>
      </c>
      <c r="C32" t="s">
        <v>719</v>
      </c>
    </row>
    <row r="33" spans="1:3">
      <c r="A33" t="s">
        <v>724</v>
      </c>
      <c r="B33" t="s">
        <v>720</v>
      </c>
      <c r="C33" t="s">
        <v>719</v>
      </c>
    </row>
    <row r="34" spans="1:3">
      <c r="A34" t="s">
        <v>724</v>
      </c>
      <c r="B34" t="s">
        <v>719</v>
      </c>
      <c r="C34" t="s">
        <v>723</v>
      </c>
    </row>
    <row r="35" spans="1:3">
      <c r="A35" t="s">
        <v>724</v>
      </c>
      <c r="B35" t="s">
        <v>720</v>
      </c>
      <c r="C35" t="s">
        <v>720</v>
      </c>
    </row>
    <row r="36" spans="1:3">
      <c r="A36" t="s">
        <v>724</v>
      </c>
      <c r="B36" t="s">
        <v>719</v>
      </c>
      <c r="C36" t="s">
        <v>720</v>
      </c>
    </row>
    <row r="37" spans="1:3">
      <c r="A37" t="s">
        <v>724</v>
      </c>
      <c r="B37" t="s">
        <v>719</v>
      </c>
      <c r="C37" t="s">
        <v>722</v>
      </c>
    </row>
    <row r="38" spans="1:3">
      <c r="A38" t="s">
        <v>724</v>
      </c>
      <c r="B38" t="s">
        <v>722</v>
      </c>
      <c r="C38" t="s">
        <v>721</v>
      </c>
    </row>
    <row r="39" spans="1:3">
      <c r="A39" t="s">
        <v>724</v>
      </c>
      <c r="B39" t="s">
        <v>722</v>
      </c>
      <c r="C39" t="s">
        <v>721</v>
      </c>
    </row>
    <row r="40" spans="1:3">
      <c r="A40" t="s">
        <v>724</v>
      </c>
      <c r="B40" t="s">
        <v>719</v>
      </c>
      <c r="C40" t="s">
        <v>723</v>
      </c>
    </row>
    <row r="41" spans="1:3">
      <c r="A41" t="s">
        <v>724</v>
      </c>
      <c r="B41" t="s">
        <v>721</v>
      </c>
      <c r="C41" t="s">
        <v>721</v>
      </c>
    </row>
    <row r="42" spans="1:3">
      <c r="A42" t="s">
        <v>724</v>
      </c>
      <c r="B42" t="s">
        <v>722</v>
      </c>
      <c r="C42" t="s">
        <v>721</v>
      </c>
    </row>
    <row r="43" spans="1:3">
      <c r="A43" t="s">
        <v>724</v>
      </c>
      <c r="B43" t="s">
        <v>721</v>
      </c>
      <c r="C43" t="s">
        <v>721</v>
      </c>
    </row>
    <row r="44" spans="1:3">
      <c r="A44" t="s">
        <v>724</v>
      </c>
      <c r="B44" t="s">
        <v>722</v>
      </c>
      <c r="C44" t="s">
        <v>722</v>
      </c>
    </row>
    <row r="45" spans="1:3">
      <c r="A45" t="s">
        <v>724</v>
      </c>
      <c r="B45" t="s">
        <v>722</v>
      </c>
      <c r="C45" t="s">
        <v>721</v>
      </c>
    </row>
    <row r="46" spans="1:3">
      <c r="A46" t="s">
        <v>724</v>
      </c>
      <c r="B46" t="s">
        <v>723</v>
      </c>
      <c r="C46" t="s">
        <v>720</v>
      </c>
    </row>
    <row r="47" spans="1:3">
      <c r="A47" t="s">
        <v>724</v>
      </c>
      <c r="B47" t="s">
        <v>719</v>
      </c>
      <c r="C47" t="s">
        <v>719</v>
      </c>
    </row>
    <row r="48" spans="1:3">
      <c r="A48" t="s">
        <v>724</v>
      </c>
      <c r="B48" t="s">
        <v>721</v>
      </c>
      <c r="C48" t="s">
        <v>722</v>
      </c>
    </row>
    <row r="49" spans="1:3">
      <c r="A49" t="s">
        <v>724</v>
      </c>
      <c r="B49" t="s">
        <v>723</v>
      </c>
      <c r="C49" t="s">
        <v>719</v>
      </c>
    </row>
    <row r="50" spans="1:3">
      <c r="A50" t="s">
        <v>724</v>
      </c>
      <c r="B50" t="s">
        <v>721</v>
      </c>
      <c r="C50" t="s">
        <v>721</v>
      </c>
    </row>
    <row r="51" spans="1:3">
      <c r="A51" t="s">
        <v>724</v>
      </c>
      <c r="B51" t="s">
        <v>721</v>
      </c>
      <c r="C51" t="s">
        <v>722</v>
      </c>
    </row>
    <row r="52" spans="1:3">
      <c r="A52" t="s">
        <v>724</v>
      </c>
      <c r="B52" t="s">
        <v>721</v>
      </c>
      <c r="C52" t="s">
        <v>722</v>
      </c>
    </row>
    <row r="53" spans="1:3">
      <c r="A53" t="s">
        <v>724</v>
      </c>
      <c r="B53" t="s">
        <v>721</v>
      </c>
      <c r="C53" t="s">
        <v>722</v>
      </c>
    </row>
    <row r="54" spans="1:3">
      <c r="A54" t="s">
        <v>724</v>
      </c>
      <c r="B54" t="s">
        <v>719</v>
      </c>
      <c r="C54" t="s">
        <v>720</v>
      </c>
    </row>
    <row r="55" spans="1:3">
      <c r="A55" t="s">
        <v>724</v>
      </c>
      <c r="B55" t="s">
        <v>719</v>
      </c>
      <c r="C55" t="s">
        <v>723</v>
      </c>
    </row>
    <row r="56" spans="1:3">
      <c r="A56" t="s">
        <v>724</v>
      </c>
      <c r="B56" t="s">
        <v>721</v>
      </c>
      <c r="C56" t="s">
        <v>721</v>
      </c>
    </row>
    <row r="57" spans="1:3">
      <c r="A57" t="s">
        <v>724</v>
      </c>
      <c r="B57" t="s">
        <v>719</v>
      </c>
      <c r="C57" t="s">
        <v>720</v>
      </c>
    </row>
    <row r="58" spans="1:3">
      <c r="A58" t="s">
        <v>724</v>
      </c>
      <c r="B58" t="s">
        <v>721</v>
      </c>
      <c r="C58" t="s">
        <v>721</v>
      </c>
    </row>
    <row r="59" spans="1:3">
      <c r="A59" t="s">
        <v>724</v>
      </c>
      <c r="B59" t="s">
        <v>719</v>
      </c>
      <c r="C59" t="s">
        <v>723</v>
      </c>
    </row>
    <row r="60" spans="1:3">
      <c r="A60" t="s">
        <v>724</v>
      </c>
      <c r="B60" t="s">
        <v>721</v>
      </c>
      <c r="C60" t="s">
        <v>721</v>
      </c>
    </row>
    <row r="61" spans="1:3">
      <c r="A61" t="s">
        <v>724</v>
      </c>
      <c r="B61" t="s">
        <v>720</v>
      </c>
      <c r="C61" t="s">
        <v>721</v>
      </c>
    </row>
    <row r="62" spans="1:3">
      <c r="A62" t="s">
        <v>724</v>
      </c>
      <c r="B62" t="s">
        <v>720</v>
      </c>
      <c r="C62" t="s">
        <v>722</v>
      </c>
    </row>
    <row r="63" spans="1:3">
      <c r="A63" t="s">
        <v>724</v>
      </c>
      <c r="B63" t="s">
        <v>719</v>
      </c>
      <c r="C63" t="s">
        <v>719</v>
      </c>
    </row>
    <row r="64" spans="1:3">
      <c r="A64" t="s">
        <v>724</v>
      </c>
      <c r="B64" t="s">
        <v>720</v>
      </c>
      <c r="C64" t="s">
        <v>721</v>
      </c>
    </row>
    <row r="65" spans="1:3">
      <c r="A65" t="s">
        <v>724</v>
      </c>
      <c r="B65" t="s">
        <v>720</v>
      </c>
      <c r="C65" t="s">
        <v>721</v>
      </c>
    </row>
    <row r="66" spans="1:3">
      <c r="A66" t="s">
        <v>724</v>
      </c>
      <c r="B66" t="s">
        <v>720</v>
      </c>
      <c r="C66" t="s">
        <v>722</v>
      </c>
    </row>
    <row r="67" spans="1:3">
      <c r="A67" t="s">
        <v>724</v>
      </c>
      <c r="B67" t="s">
        <v>722</v>
      </c>
      <c r="C67" t="s">
        <v>722</v>
      </c>
    </row>
    <row r="68" spans="1:3">
      <c r="A68" t="s">
        <v>724</v>
      </c>
      <c r="B68" t="s">
        <v>719</v>
      </c>
      <c r="C68" t="s">
        <v>723</v>
      </c>
    </row>
    <row r="69" spans="1:3">
      <c r="A69" t="s">
        <v>724</v>
      </c>
      <c r="B69" t="s">
        <v>721</v>
      </c>
      <c r="C69" t="s">
        <v>721</v>
      </c>
    </row>
    <row r="70" spans="1:3">
      <c r="A70" t="s">
        <v>724</v>
      </c>
      <c r="B70" t="s">
        <v>719</v>
      </c>
      <c r="C70" t="s">
        <v>720</v>
      </c>
    </row>
    <row r="71" spans="1:3">
      <c r="A71" t="s">
        <v>724</v>
      </c>
      <c r="B71" t="s">
        <v>721</v>
      </c>
      <c r="C71" t="s">
        <v>721</v>
      </c>
    </row>
    <row r="72" spans="1:3">
      <c r="A72" t="s">
        <v>724</v>
      </c>
      <c r="B72" t="s">
        <v>722</v>
      </c>
      <c r="C72" t="s">
        <v>722</v>
      </c>
    </row>
    <row r="73" spans="1:3">
      <c r="A73" t="s">
        <v>724</v>
      </c>
      <c r="B73" t="s">
        <v>722</v>
      </c>
      <c r="C73" t="s">
        <v>722</v>
      </c>
    </row>
    <row r="74" spans="1:3">
      <c r="A74" t="s">
        <v>724</v>
      </c>
      <c r="B74" t="s">
        <v>720</v>
      </c>
      <c r="C74" t="s">
        <v>722</v>
      </c>
    </row>
    <row r="75" spans="1:3">
      <c r="A75" t="s">
        <v>724</v>
      </c>
      <c r="B75" t="s">
        <v>723</v>
      </c>
      <c r="C75" t="s">
        <v>723</v>
      </c>
    </row>
    <row r="76" spans="1:3">
      <c r="A76" t="s">
        <v>724</v>
      </c>
      <c r="B76" t="s">
        <v>720</v>
      </c>
      <c r="C76" t="s">
        <v>721</v>
      </c>
    </row>
    <row r="77" spans="1:3">
      <c r="A77" t="s">
        <v>724</v>
      </c>
      <c r="B77" t="s">
        <v>719</v>
      </c>
      <c r="C77" t="s">
        <v>723</v>
      </c>
    </row>
    <row r="78" spans="1:3">
      <c r="A78" t="s">
        <v>724</v>
      </c>
      <c r="B78" t="s">
        <v>722</v>
      </c>
      <c r="C78" t="s">
        <v>721</v>
      </c>
    </row>
    <row r="79" spans="1:3">
      <c r="A79" t="s">
        <v>724</v>
      </c>
      <c r="B79" t="s">
        <v>722</v>
      </c>
      <c r="C79" t="s">
        <v>722</v>
      </c>
    </row>
    <row r="80" spans="1:3">
      <c r="A80" t="s">
        <v>724</v>
      </c>
      <c r="B80" t="s">
        <v>719</v>
      </c>
      <c r="C80" t="s">
        <v>719</v>
      </c>
    </row>
    <row r="81" spans="1:3">
      <c r="A81" t="s">
        <v>724</v>
      </c>
      <c r="B81" t="s">
        <v>722</v>
      </c>
      <c r="C81" t="s">
        <v>721</v>
      </c>
    </row>
    <row r="82" spans="1:3">
      <c r="A82" t="s">
        <v>725</v>
      </c>
      <c r="B82" t="s">
        <v>721</v>
      </c>
      <c r="C82" t="s">
        <v>722</v>
      </c>
    </row>
    <row r="83" spans="1:3">
      <c r="A83" t="s">
        <v>725</v>
      </c>
      <c r="B83" t="s">
        <v>721</v>
      </c>
      <c r="C83" t="s">
        <v>722</v>
      </c>
    </row>
    <row r="84" spans="1:3">
      <c r="A84" t="s">
        <v>725</v>
      </c>
      <c r="B84" t="s">
        <v>721</v>
      </c>
      <c r="C84" t="s">
        <v>722</v>
      </c>
    </row>
    <row r="85" spans="1:3">
      <c r="A85" t="s">
        <v>725</v>
      </c>
      <c r="B85" t="s">
        <v>721</v>
      </c>
      <c r="C85" t="s">
        <v>721</v>
      </c>
    </row>
    <row r="86" spans="1:3">
      <c r="A86" t="s">
        <v>725</v>
      </c>
      <c r="B86" t="s">
        <v>719</v>
      </c>
      <c r="C86" t="s">
        <v>723</v>
      </c>
    </row>
    <row r="87" spans="1:3">
      <c r="A87" t="s">
        <v>725</v>
      </c>
      <c r="B87" t="s">
        <v>719</v>
      </c>
      <c r="C87" t="s">
        <v>719</v>
      </c>
    </row>
    <row r="88" spans="1:3">
      <c r="A88" t="s">
        <v>725</v>
      </c>
      <c r="B88" t="s">
        <v>723</v>
      </c>
      <c r="C88" t="s">
        <v>720</v>
      </c>
    </row>
    <row r="89" spans="1:3">
      <c r="A89" t="s">
        <v>725</v>
      </c>
      <c r="B89" t="s">
        <v>722</v>
      </c>
      <c r="C89" t="s">
        <v>722</v>
      </c>
    </row>
    <row r="90" spans="1:3">
      <c r="A90" t="s">
        <v>725</v>
      </c>
      <c r="B90" t="s">
        <v>719</v>
      </c>
      <c r="C90" t="s">
        <v>720</v>
      </c>
    </row>
    <row r="91" spans="1:3">
      <c r="A91" t="s">
        <v>725</v>
      </c>
      <c r="B91" t="s">
        <v>723</v>
      </c>
      <c r="C91" t="s">
        <v>720</v>
      </c>
    </row>
    <row r="92" spans="1:3">
      <c r="A92" t="s">
        <v>725</v>
      </c>
      <c r="B92" t="s">
        <v>722</v>
      </c>
      <c r="C92" t="s">
        <v>721</v>
      </c>
    </row>
    <row r="93" spans="1:3">
      <c r="A93" t="s">
        <v>725</v>
      </c>
      <c r="B93" t="s">
        <v>720</v>
      </c>
      <c r="C93" t="s">
        <v>720</v>
      </c>
    </row>
    <row r="94" spans="1:3">
      <c r="A94" t="s">
        <v>725</v>
      </c>
      <c r="B94" t="s">
        <v>722</v>
      </c>
      <c r="C94" t="s">
        <v>719</v>
      </c>
    </row>
    <row r="95" spans="1:3">
      <c r="A95" t="s">
        <v>725</v>
      </c>
      <c r="B95" t="s">
        <v>721</v>
      </c>
      <c r="C95" t="s">
        <v>721</v>
      </c>
    </row>
    <row r="96" spans="1:3">
      <c r="A96" t="s">
        <v>725</v>
      </c>
      <c r="B96" t="s">
        <v>722</v>
      </c>
      <c r="C96" t="s">
        <v>722</v>
      </c>
    </row>
    <row r="97" spans="1:3">
      <c r="A97" t="s">
        <v>725</v>
      </c>
      <c r="B97" t="s">
        <v>722</v>
      </c>
      <c r="C97" t="s">
        <v>722</v>
      </c>
    </row>
    <row r="98" spans="1:3">
      <c r="A98" t="s">
        <v>725</v>
      </c>
      <c r="B98" t="s">
        <v>721</v>
      </c>
      <c r="C98" t="s">
        <v>719</v>
      </c>
    </row>
    <row r="99" spans="1:3">
      <c r="A99" t="s">
        <v>725</v>
      </c>
      <c r="B99" t="s">
        <v>723</v>
      </c>
      <c r="C99" t="s">
        <v>720</v>
      </c>
    </row>
    <row r="100" spans="1:3">
      <c r="A100" t="s">
        <v>725</v>
      </c>
      <c r="B100" t="s">
        <v>720</v>
      </c>
      <c r="C100" t="s">
        <v>720</v>
      </c>
    </row>
    <row r="101" spans="1:3">
      <c r="A101" t="s">
        <v>725</v>
      </c>
      <c r="B101" t="s">
        <v>721</v>
      </c>
      <c r="C101" t="s">
        <v>722</v>
      </c>
    </row>
    <row r="102" spans="1:3">
      <c r="A102" t="s">
        <v>725</v>
      </c>
      <c r="B102" t="s">
        <v>721</v>
      </c>
      <c r="C102" t="s">
        <v>720</v>
      </c>
    </row>
    <row r="103" spans="1:3">
      <c r="A103" t="s">
        <v>725</v>
      </c>
      <c r="B103" t="s">
        <v>720</v>
      </c>
      <c r="C103" t="s">
        <v>721</v>
      </c>
    </row>
    <row r="104" spans="1:3">
      <c r="A104" t="s">
        <v>725</v>
      </c>
      <c r="B104" t="s">
        <v>721</v>
      </c>
      <c r="C104" t="s">
        <v>722</v>
      </c>
    </row>
    <row r="105" spans="1:3">
      <c r="A105" t="s">
        <v>725</v>
      </c>
      <c r="B105" t="s">
        <v>722</v>
      </c>
      <c r="C105" t="s">
        <v>723</v>
      </c>
    </row>
    <row r="106" spans="1:3">
      <c r="A106" t="s">
        <v>725</v>
      </c>
      <c r="B106" t="s">
        <v>720</v>
      </c>
      <c r="C106" t="s">
        <v>721</v>
      </c>
    </row>
    <row r="107" spans="1:3">
      <c r="A107" t="s">
        <v>725</v>
      </c>
      <c r="B107" t="s">
        <v>723</v>
      </c>
      <c r="C107" t="s">
        <v>721</v>
      </c>
    </row>
    <row r="108" spans="1:3">
      <c r="A108" t="s">
        <v>725</v>
      </c>
      <c r="B108" t="s">
        <v>719</v>
      </c>
      <c r="C108" t="s">
        <v>720</v>
      </c>
    </row>
    <row r="109" spans="1:3">
      <c r="A109" t="s">
        <v>725</v>
      </c>
      <c r="B109" t="s">
        <v>722</v>
      </c>
      <c r="C109" t="s">
        <v>722</v>
      </c>
    </row>
    <row r="110" spans="1:3">
      <c r="A110" t="s">
        <v>725</v>
      </c>
      <c r="B110" t="s">
        <v>723</v>
      </c>
      <c r="C110" t="s">
        <v>721</v>
      </c>
    </row>
    <row r="111" spans="1:3">
      <c r="A111" t="s">
        <v>725</v>
      </c>
      <c r="B111" t="s">
        <v>722</v>
      </c>
      <c r="C111" t="s">
        <v>721</v>
      </c>
    </row>
    <row r="112" spans="1:3">
      <c r="A112" t="s">
        <v>725</v>
      </c>
      <c r="B112" t="s">
        <v>720</v>
      </c>
      <c r="C112" t="s">
        <v>722</v>
      </c>
    </row>
    <row r="113" spans="1:3">
      <c r="A113" t="s">
        <v>725</v>
      </c>
      <c r="B113" t="s">
        <v>722</v>
      </c>
      <c r="C113" t="s">
        <v>721</v>
      </c>
    </row>
    <row r="114" spans="1:3">
      <c r="A114" t="s">
        <v>725</v>
      </c>
      <c r="B114" t="s">
        <v>721</v>
      </c>
      <c r="C114" t="s">
        <v>722</v>
      </c>
    </row>
    <row r="115" spans="1:3">
      <c r="A115" t="s">
        <v>725</v>
      </c>
      <c r="B115" t="s">
        <v>723</v>
      </c>
      <c r="C115" t="s">
        <v>723</v>
      </c>
    </row>
    <row r="116" spans="1:3">
      <c r="A116" t="s">
        <v>725</v>
      </c>
      <c r="B116" t="s">
        <v>722</v>
      </c>
      <c r="C116" t="s">
        <v>721</v>
      </c>
    </row>
    <row r="117" spans="1:3">
      <c r="A117" t="s">
        <v>725</v>
      </c>
      <c r="B117" t="s">
        <v>720</v>
      </c>
      <c r="C117" t="s">
        <v>722</v>
      </c>
    </row>
    <row r="118" spans="1:3">
      <c r="A118" t="s">
        <v>725</v>
      </c>
      <c r="B118" t="s">
        <v>721</v>
      </c>
      <c r="C118" t="s">
        <v>721</v>
      </c>
    </row>
    <row r="119" spans="1:3">
      <c r="A119" t="s">
        <v>725</v>
      </c>
      <c r="B119" t="s">
        <v>719</v>
      </c>
      <c r="C119" t="s">
        <v>719</v>
      </c>
    </row>
    <row r="120" spans="1:3">
      <c r="A120" t="s">
        <v>725</v>
      </c>
      <c r="B120" t="s">
        <v>720</v>
      </c>
      <c r="C120" t="s">
        <v>721</v>
      </c>
    </row>
    <row r="121" spans="1:3">
      <c r="A121" t="s">
        <v>725</v>
      </c>
      <c r="B121" t="s">
        <v>719</v>
      </c>
      <c r="C121" t="s">
        <v>719</v>
      </c>
    </row>
    <row r="122" spans="1:3">
      <c r="A122" t="s">
        <v>725</v>
      </c>
      <c r="B122" t="s">
        <v>723</v>
      </c>
      <c r="C122" t="s">
        <v>719</v>
      </c>
    </row>
    <row r="123" spans="1:3">
      <c r="A123" t="s">
        <v>725</v>
      </c>
      <c r="B123" t="s">
        <v>723</v>
      </c>
      <c r="C123" t="s">
        <v>720</v>
      </c>
    </row>
    <row r="124" spans="1:3">
      <c r="A124" t="s">
        <v>725</v>
      </c>
      <c r="B124" t="s">
        <v>719</v>
      </c>
      <c r="C124" t="s">
        <v>719</v>
      </c>
    </row>
    <row r="125" spans="1:3">
      <c r="A125" t="s">
        <v>725</v>
      </c>
      <c r="B125" t="s">
        <v>721</v>
      </c>
      <c r="C125" t="s">
        <v>721</v>
      </c>
    </row>
    <row r="126" spans="1:3">
      <c r="A126" t="s">
        <v>725</v>
      </c>
      <c r="B126" t="s">
        <v>722</v>
      </c>
      <c r="C126" t="s">
        <v>721</v>
      </c>
    </row>
    <row r="127" spans="1:3">
      <c r="A127" t="s">
        <v>725</v>
      </c>
      <c r="B127" t="s">
        <v>721</v>
      </c>
      <c r="C127" t="s">
        <v>722</v>
      </c>
    </row>
    <row r="128" spans="1:3">
      <c r="A128" t="s">
        <v>725</v>
      </c>
      <c r="B128" t="s">
        <v>721</v>
      </c>
      <c r="C128" t="s">
        <v>721</v>
      </c>
    </row>
    <row r="129" spans="1:3">
      <c r="A129" t="s">
        <v>725</v>
      </c>
      <c r="B129" t="s">
        <v>721</v>
      </c>
      <c r="C129" t="s">
        <v>722</v>
      </c>
    </row>
    <row r="130" spans="1:3">
      <c r="A130" t="s">
        <v>725</v>
      </c>
      <c r="B130" t="s">
        <v>721</v>
      </c>
      <c r="C130" t="s">
        <v>721</v>
      </c>
    </row>
    <row r="131" spans="1:3">
      <c r="A131" t="s">
        <v>725</v>
      </c>
      <c r="B131" t="s">
        <v>723</v>
      </c>
      <c r="C131" t="s">
        <v>719</v>
      </c>
    </row>
    <row r="132" spans="1:3">
      <c r="A132" t="s">
        <v>725</v>
      </c>
      <c r="B132" t="s">
        <v>721</v>
      </c>
      <c r="C132" t="s">
        <v>721</v>
      </c>
    </row>
    <row r="133" spans="1:3">
      <c r="A133" t="s">
        <v>725</v>
      </c>
      <c r="B133" t="s">
        <v>719</v>
      </c>
      <c r="C133" t="s">
        <v>720</v>
      </c>
    </row>
    <row r="134" spans="1:3">
      <c r="A134" t="s">
        <v>725</v>
      </c>
      <c r="B134" t="s">
        <v>723</v>
      </c>
      <c r="C134" t="s">
        <v>723</v>
      </c>
    </row>
    <row r="135" spans="1:3">
      <c r="A135" t="s">
        <v>725</v>
      </c>
      <c r="B135" t="s">
        <v>723</v>
      </c>
      <c r="C135" t="s">
        <v>719</v>
      </c>
    </row>
    <row r="136" spans="1:3">
      <c r="A136" t="s">
        <v>725</v>
      </c>
      <c r="B136" t="s">
        <v>719</v>
      </c>
      <c r="C136" t="s">
        <v>720</v>
      </c>
    </row>
    <row r="137" spans="1:3">
      <c r="A137" t="s">
        <v>725</v>
      </c>
      <c r="B137" t="s">
        <v>721</v>
      </c>
      <c r="C137" t="s">
        <v>722</v>
      </c>
    </row>
    <row r="138" spans="1:3">
      <c r="A138" t="s">
        <v>725</v>
      </c>
      <c r="B138" t="s">
        <v>722</v>
      </c>
      <c r="C138" t="s">
        <v>721</v>
      </c>
    </row>
    <row r="139" spans="1:3">
      <c r="A139" t="s">
        <v>725</v>
      </c>
      <c r="B139" t="s">
        <v>722</v>
      </c>
      <c r="C139" t="s">
        <v>722</v>
      </c>
    </row>
    <row r="140" spans="1:3">
      <c r="A140" t="s">
        <v>725</v>
      </c>
      <c r="B140" t="s">
        <v>722</v>
      </c>
      <c r="C140" t="s">
        <v>722</v>
      </c>
    </row>
    <row r="141" spans="1:3">
      <c r="A141" t="s">
        <v>725</v>
      </c>
      <c r="B141" t="s">
        <v>719</v>
      </c>
      <c r="C141" t="s">
        <v>720</v>
      </c>
    </row>
    <row r="142" spans="1:3">
      <c r="A142" t="s">
        <v>725</v>
      </c>
      <c r="B142" t="s">
        <v>722</v>
      </c>
      <c r="C142" t="s">
        <v>721</v>
      </c>
    </row>
    <row r="143" spans="1:3">
      <c r="A143" t="s">
        <v>725</v>
      </c>
      <c r="B143" t="s">
        <v>723</v>
      </c>
      <c r="C143" t="s">
        <v>723</v>
      </c>
    </row>
    <row r="144" spans="1:3">
      <c r="A144" t="s">
        <v>725</v>
      </c>
      <c r="B144" t="s">
        <v>722</v>
      </c>
      <c r="C144" t="s">
        <v>721</v>
      </c>
    </row>
    <row r="145" spans="1:3">
      <c r="A145" t="s">
        <v>725</v>
      </c>
      <c r="B145" t="s">
        <v>720</v>
      </c>
      <c r="C145" t="s">
        <v>721</v>
      </c>
    </row>
    <row r="146" spans="1:3">
      <c r="A146" t="s">
        <v>725</v>
      </c>
      <c r="B146" t="s">
        <v>722</v>
      </c>
      <c r="C146" t="s">
        <v>721</v>
      </c>
    </row>
    <row r="147" spans="1:3">
      <c r="A147" t="s">
        <v>725</v>
      </c>
      <c r="B147" t="s">
        <v>723</v>
      </c>
      <c r="C147" t="s">
        <v>720</v>
      </c>
    </row>
    <row r="148" spans="1:3">
      <c r="A148" t="s">
        <v>725</v>
      </c>
      <c r="B148" t="s">
        <v>723</v>
      </c>
      <c r="C148" t="s">
        <v>723</v>
      </c>
    </row>
    <row r="149" spans="1:3">
      <c r="A149" t="s">
        <v>725</v>
      </c>
      <c r="B149" t="s">
        <v>719</v>
      </c>
      <c r="C149" t="s">
        <v>719</v>
      </c>
    </row>
    <row r="150" spans="1:3">
      <c r="A150" t="s">
        <v>725</v>
      </c>
      <c r="B150" t="s">
        <v>722</v>
      </c>
      <c r="C150" t="s">
        <v>721</v>
      </c>
    </row>
    <row r="151" spans="1:3">
      <c r="A151" t="s">
        <v>725</v>
      </c>
      <c r="B151" t="s">
        <v>719</v>
      </c>
      <c r="C151" t="s">
        <v>720</v>
      </c>
    </row>
    <row r="152" spans="1:3">
      <c r="A152" t="s">
        <v>725</v>
      </c>
      <c r="B152" t="s">
        <v>720</v>
      </c>
      <c r="C152" t="s">
        <v>722</v>
      </c>
    </row>
    <row r="153" spans="1:3">
      <c r="A153" t="s">
        <v>725</v>
      </c>
      <c r="B153" t="s">
        <v>723</v>
      </c>
      <c r="C153" t="s">
        <v>723</v>
      </c>
    </row>
    <row r="154" spans="1:3">
      <c r="A154" t="s">
        <v>725</v>
      </c>
      <c r="B154" t="s">
        <v>722</v>
      </c>
      <c r="C154" t="s">
        <v>722</v>
      </c>
    </row>
    <row r="155" spans="1:3">
      <c r="A155" t="s">
        <v>725</v>
      </c>
      <c r="B155" t="s">
        <v>721</v>
      </c>
      <c r="C155" t="s">
        <v>721</v>
      </c>
    </row>
    <row r="156" spans="1:3">
      <c r="A156" t="s">
        <v>725</v>
      </c>
      <c r="B156" t="s">
        <v>719</v>
      </c>
      <c r="C156" t="s">
        <v>719</v>
      </c>
    </row>
    <row r="157" spans="1:3">
      <c r="A157" t="s">
        <v>725</v>
      </c>
      <c r="B157" t="s">
        <v>722</v>
      </c>
      <c r="C157" t="s">
        <v>721</v>
      </c>
    </row>
    <row r="158" spans="1:3">
      <c r="A158" t="s">
        <v>725</v>
      </c>
      <c r="B158" t="s">
        <v>721</v>
      </c>
      <c r="C158" t="s">
        <v>721</v>
      </c>
    </row>
    <row r="159" spans="1:3">
      <c r="A159" t="s">
        <v>725</v>
      </c>
      <c r="B159" t="s">
        <v>721</v>
      </c>
      <c r="C159" t="s">
        <v>722</v>
      </c>
    </row>
    <row r="160" spans="1:3">
      <c r="A160" t="s">
        <v>725</v>
      </c>
      <c r="B160" t="s">
        <v>723</v>
      </c>
      <c r="C160" t="s">
        <v>719</v>
      </c>
    </row>
    <row r="161" spans="1:3">
      <c r="A161" t="s">
        <v>725</v>
      </c>
      <c r="B161" t="s">
        <v>720</v>
      </c>
      <c r="C161" t="s">
        <v>721</v>
      </c>
    </row>
    <row r="162" spans="1:3">
      <c r="A162" t="s">
        <v>725</v>
      </c>
      <c r="B162" t="s">
        <v>721</v>
      </c>
      <c r="C162" t="s">
        <v>721</v>
      </c>
    </row>
    <row r="163" spans="1:3">
      <c r="A163" t="s">
        <v>725</v>
      </c>
      <c r="B163" t="s">
        <v>721</v>
      </c>
      <c r="C163" t="s">
        <v>721</v>
      </c>
    </row>
    <row r="164" spans="1:3">
      <c r="A164" t="s">
        <v>725</v>
      </c>
      <c r="B164" t="s">
        <v>721</v>
      </c>
      <c r="C164" t="s">
        <v>721</v>
      </c>
    </row>
    <row r="165" spans="1:3">
      <c r="A165" t="s">
        <v>726</v>
      </c>
      <c r="B165" t="s">
        <v>723</v>
      </c>
      <c r="C165" t="s">
        <v>719</v>
      </c>
    </row>
    <row r="166" spans="1:3">
      <c r="A166" t="s">
        <v>726</v>
      </c>
      <c r="B166" t="s">
        <v>721</v>
      </c>
      <c r="C166" t="s">
        <v>722</v>
      </c>
    </row>
    <row r="167" spans="1:3">
      <c r="A167" t="s">
        <v>726</v>
      </c>
      <c r="B167" t="s">
        <v>720</v>
      </c>
      <c r="C167" t="s">
        <v>722</v>
      </c>
    </row>
    <row r="168" spans="1:3">
      <c r="A168" t="s">
        <v>726</v>
      </c>
      <c r="B168" t="s">
        <v>721</v>
      </c>
      <c r="C168" t="s">
        <v>722</v>
      </c>
    </row>
    <row r="169" spans="1:3">
      <c r="A169" t="s">
        <v>726</v>
      </c>
      <c r="B169" t="s">
        <v>720</v>
      </c>
      <c r="C169" t="s">
        <v>722</v>
      </c>
    </row>
    <row r="170" spans="1:3">
      <c r="A170" t="s">
        <v>726</v>
      </c>
      <c r="B170" t="s">
        <v>721</v>
      </c>
      <c r="C170" t="s">
        <v>722</v>
      </c>
    </row>
    <row r="171" spans="1:3">
      <c r="A171" t="s">
        <v>727</v>
      </c>
      <c r="B171" t="s">
        <v>722</v>
      </c>
      <c r="C171" t="s">
        <v>722</v>
      </c>
    </row>
    <row r="172" spans="1:3">
      <c r="A172" t="s">
        <v>727</v>
      </c>
      <c r="B172" t="s">
        <v>723</v>
      </c>
      <c r="C172" t="s">
        <v>719</v>
      </c>
    </row>
    <row r="173" spans="1:3">
      <c r="A173" t="s">
        <v>727</v>
      </c>
      <c r="B173" t="s">
        <v>722</v>
      </c>
      <c r="C173" t="s">
        <v>722</v>
      </c>
    </row>
    <row r="174" spans="1:3">
      <c r="A174" t="s">
        <v>727</v>
      </c>
      <c r="B174" t="s">
        <v>721</v>
      </c>
      <c r="C174" t="s">
        <v>722</v>
      </c>
    </row>
    <row r="175" spans="1:3">
      <c r="A175" t="s">
        <v>727</v>
      </c>
      <c r="B175" t="s">
        <v>723</v>
      </c>
      <c r="C175" t="s">
        <v>723</v>
      </c>
    </row>
    <row r="176" spans="1:3">
      <c r="A176" t="s">
        <v>727</v>
      </c>
      <c r="B176" t="s">
        <v>722</v>
      </c>
      <c r="C176" t="s">
        <v>722</v>
      </c>
    </row>
    <row r="177" spans="1:3">
      <c r="A177" t="s">
        <v>727</v>
      </c>
      <c r="B177" t="s">
        <v>720</v>
      </c>
      <c r="C177" t="s">
        <v>721</v>
      </c>
    </row>
    <row r="178" spans="1:3">
      <c r="A178" t="s">
        <v>727</v>
      </c>
      <c r="B178" t="s">
        <v>720</v>
      </c>
      <c r="C178" t="s">
        <v>720</v>
      </c>
    </row>
    <row r="179" spans="1:3">
      <c r="A179" t="s">
        <v>727</v>
      </c>
      <c r="B179" t="s">
        <v>723</v>
      </c>
      <c r="C179" t="s">
        <v>719</v>
      </c>
    </row>
    <row r="180" spans="1:3">
      <c r="A180" t="s">
        <v>727</v>
      </c>
      <c r="B180" t="s">
        <v>722</v>
      </c>
      <c r="C180" t="s">
        <v>722</v>
      </c>
    </row>
    <row r="181" spans="1:3">
      <c r="A181" t="s">
        <v>727</v>
      </c>
      <c r="B181" t="s">
        <v>721</v>
      </c>
      <c r="C181" t="s">
        <v>721</v>
      </c>
    </row>
    <row r="182" spans="1:3">
      <c r="A182" t="s">
        <v>727</v>
      </c>
      <c r="B182" t="s">
        <v>721</v>
      </c>
      <c r="C182" t="s">
        <v>721</v>
      </c>
    </row>
    <row r="183" spans="1:3">
      <c r="A183" t="s">
        <v>727</v>
      </c>
      <c r="B183" t="s">
        <v>719</v>
      </c>
      <c r="C183" t="s">
        <v>723</v>
      </c>
    </row>
    <row r="184" spans="1:3">
      <c r="A184" t="s">
        <v>727</v>
      </c>
      <c r="B184" t="s">
        <v>720</v>
      </c>
      <c r="C184" t="s">
        <v>722</v>
      </c>
    </row>
    <row r="185" spans="1:3">
      <c r="A185" t="s">
        <v>727</v>
      </c>
      <c r="B185" t="s">
        <v>720</v>
      </c>
      <c r="C185" t="s">
        <v>723</v>
      </c>
    </row>
    <row r="186" spans="1:3">
      <c r="A186" t="s">
        <v>727</v>
      </c>
      <c r="B186" t="s">
        <v>720</v>
      </c>
      <c r="C186" t="s">
        <v>721</v>
      </c>
    </row>
    <row r="187" spans="1:3">
      <c r="A187" t="s">
        <v>727</v>
      </c>
      <c r="B187" t="s">
        <v>721</v>
      </c>
      <c r="C187" t="s">
        <v>721</v>
      </c>
    </row>
    <row r="188" spans="1:3">
      <c r="A188" t="s">
        <v>727</v>
      </c>
      <c r="B188" t="s">
        <v>720</v>
      </c>
      <c r="C188" t="s">
        <v>721</v>
      </c>
    </row>
    <row r="189" spans="1:3">
      <c r="A189" t="s">
        <v>727</v>
      </c>
      <c r="B189" t="s">
        <v>721</v>
      </c>
      <c r="C189" t="s">
        <v>721</v>
      </c>
    </row>
    <row r="190" spans="1:3">
      <c r="A190" t="s">
        <v>727</v>
      </c>
      <c r="B190" t="s">
        <v>722</v>
      </c>
      <c r="C190" t="s">
        <v>722</v>
      </c>
    </row>
    <row r="191" spans="1:3">
      <c r="A191" t="s">
        <v>727</v>
      </c>
      <c r="B191" t="s">
        <v>719</v>
      </c>
      <c r="C191" t="s">
        <v>720</v>
      </c>
    </row>
    <row r="192" spans="1:3">
      <c r="A192" t="s">
        <v>727</v>
      </c>
      <c r="B192" t="s">
        <v>719</v>
      </c>
      <c r="C192" t="s">
        <v>720</v>
      </c>
    </row>
    <row r="193" spans="1:3">
      <c r="A193" t="s">
        <v>727</v>
      </c>
      <c r="B193" t="s">
        <v>722</v>
      </c>
      <c r="C193" t="s">
        <v>722</v>
      </c>
    </row>
    <row r="194" spans="1:3">
      <c r="A194" t="s">
        <v>727</v>
      </c>
      <c r="B194" t="s">
        <v>721</v>
      </c>
      <c r="C194" t="s">
        <v>722</v>
      </c>
    </row>
    <row r="195" spans="1:3">
      <c r="A195" t="s">
        <v>727</v>
      </c>
      <c r="B195" t="s">
        <v>720</v>
      </c>
      <c r="C195" t="s">
        <v>722</v>
      </c>
    </row>
    <row r="196" spans="1:3">
      <c r="A196" t="s">
        <v>727</v>
      </c>
      <c r="B196" t="s">
        <v>721</v>
      </c>
      <c r="C196" t="s">
        <v>721</v>
      </c>
    </row>
    <row r="197" spans="1:3">
      <c r="A197" t="s">
        <v>727</v>
      </c>
      <c r="B197" t="s">
        <v>721</v>
      </c>
      <c r="C197" t="s">
        <v>721</v>
      </c>
    </row>
    <row r="198" spans="1:3">
      <c r="A198" t="s">
        <v>727</v>
      </c>
      <c r="B198" t="s">
        <v>722</v>
      </c>
      <c r="C198" t="s">
        <v>721</v>
      </c>
    </row>
    <row r="199" spans="1:3">
      <c r="A199" t="s">
        <v>727</v>
      </c>
      <c r="B199" t="s">
        <v>719</v>
      </c>
      <c r="C199" t="s">
        <v>720</v>
      </c>
    </row>
    <row r="200" spans="1:3">
      <c r="A200" t="s">
        <v>727</v>
      </c>
      <c r="B200" t="s">
        <v>722</v>
      </c>
      <c r="C200" t="s">
        <v>722</v>
      </c>
    </row>
    <row r="201" spans="1:3">
      <c r="A201" t="s">
        <v>727</v>
      </c>
      <c r="B201" t="s">
        <v>721</v>
      </c>
      <c r="C201" t="s">
        <v>722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9"/>
  <sheetViews>
    <sheetView workbookViewId="0"/>
  </sheetViews>
  <sheetFormatPr defaultRowHeight="14.4"/>
  <cols>
    <col min="3" max="3" width="11" bestFit="1" customWidth="1"/>
    <col min="5" max="5" width="11.33203125" bestFit="1" customWidth="1"/>
    <col min="6" max="6" width="11.5546875" customWidth="1"/>
    <col min="10" max="10" width="11.33203125" bestFit="1" customWidth="1"/>
    <col min="11" max="11" width="10.5546875" customWidth="1"/>
    <col min="13" max="13" width="19.88671875" bestFit="1" customWidth="1"/>
    <col min="15" max="15" width="6.6640625" bestFit="1" customWidth="1"/>
  </cols>
  <sheetData>
    <row r="1" spans="1:15" ht="15" customHeight="1">
      <c r="A1" s="4" t="s">
        <v>58</v>
      </c>
      <c r="B1" s="4" t="s">
        <v>59</v>
      </c>
      <c r="C1" s="4" t="s">
        <v>60</v>
      </c>
      <c r="E1" s="6"/>
      <c r="F1" s="128" t="s">
        <v>85</v>
      </c>
      <c r="G1" s="128"/>
      <c r="H1" s="128"/>
      <c r="I1" s="128"/>
      <c r="J1" s="10" t="s">
        <v>77</v>
      </c>
      <c r="K1" s="127" t="s">
        <v>78</v>
      </c>
      <c r="L1" s="127"/>
      <c r="M1" s="129" t="s">
        <v>79</v>
      </c>
      <c r="N1" s="127" t="s">
        <v>80</v>
      </c>
      <c r="O1" s="127"/>
    </row>
    <row r="2" spans="1:15">
      <c r="A2" s="7">
        <v>2010</v>
      </c>
      <c r="B2" s="8" t="s">
        <v>0</v>
      </c>
      <c r="C2" s="9">
        <v>1050</v>
      </c>
      <c r="E2" s="22" t="s">
        <v>86</v>
      </c>
      <c r="F2" s="22">
        <v>1</v>
      </c>
      <c r="G2" s="22">
        <v>2</v>
      </c>
      <c r="H2" s="22">
        <v>3</v>
      </c>
      <c r="I2" s="22">
        <v>4</v>
      </c>
      <c r="J2" s="6"/>
      <c r="K2" s="11" t="s">
        <v>87</v>
      </c>
      <c r="L2" s="11" t="s">
        <v>88</v>
      </c>
      <c r="M2" s="129"/>
      <c r="N2" s="11" t="s">
        <v>87</v>
      </c>
      <c r="O2" s="11" t="s">
        <v>88</v>
      </c>
    </row>
    <row r="3" spans="1:15">
      <c r="A3" s="7">
        <v>2010</v>
      </c>
      <c r="B3" s="8" t="s">
        <v>1</v>
      </c>
      <c r="C3" s="9">
        <v>1289</v>
      </c>
      <c r="E3" s="9" t="s">
        <v>0</v>
      </c>
      <c r="F3" s="9">
        <v>1050</v>
      </c>
      <c r="G3" s="9">
        <v>1304</v>
      </c>
      <c r="H3" s="9">
        <v>1235</v>
      </c>
      <c r="I3" s="9">
        <v>1068</v>
      </c>
      <c r="J3" s="12"/>
      <c r="K3" s="12"/>
      <c r="L3" s="12"/>
      <c r="M3" s="6"/>
      <c r="N3" s="12"/>
      <c r="O3" s="12"/>
    </row>
    <row r="4" spans="1:15">
      <c r="A4" s="7">
        <v>2010</v>
      </c>
      <c r="B4" s="8" t="s">
        <v>2</v>
      </c>
      <c r="C4" s="9">
        <v>1368</v>
      </c>
      <c r="E4" s="9" t="s">
        <v>1</v>
      </c>
      <c r="F4" s="9">
        <v>1289</v>
      </c>
      <c r="G4" s="9">
        <v>1370</v>
      </c>
      <c r="H4" s="9">
        <v>1274</v>
      </c>
      <c r="I4" s="9">
        <v>1219</v>
      </c>
      <c r="J4" s="12"/>
      <c r="K4" s="12"/>
      <c r="L4" s="12"/>
      <c r="M4" s="6"/>
      <c r="N4" s="12"/>
      <c r="O4" s="12"/>
    </row>
    <row r="5" spans="1:15">
      <c r="A5" s="7">
        <v>2010</v>
      </c>
      <c r="B5" s="8" t="s">
        <v>3</v>
      </c>
      <c r="C5" s="9">
        <v>1169</v>
      </c>
      <c r="E5" s="9" t="s">
        <v>2</v>
      </c>
      <c r="F5" s="9">
        <v>1368</v>
      </c>
      <c r="G5" s="9">
        <v>1094</v>
      </c>
      <c r="H5" s="9">
        <v>1050</v>
      </c>
      <c r="I5" s="9">
        <v>1217</v>
      </c>
      <c r="J5" s="12"/>
      <c r="K5" s="12"/>
      <c r="L5" s="12"/>
      <c r="M5" s="6"/>
      <c r="N5" s="12"/>
      <c r="O5" s="12"/>
    </row>
    <row r="6" spans="1:15">
      <c r="A6" s="7">
        <v>2010</v>
      </c>
      <c r="B6" s="8" t="s">
        <v>4</v>
      </c>
      <c r="C6" s="9">
        <v>1062</v>
      </c>
      <c r="E6" s="9" t="s">
        <v>3</v>
      </c>
      <c r="F6" s="9">
        <v>1169</v>
      </c>
      <c r="G6" s="9">
        <v>1004</v>
      </c>
      <c r="H6" s="9">
        <v>1216</v>
      </c>
      <c r="I6" s="9">
        <v>1350</v>
      </c>
      <c r="J6" s="12"/>
      <c r="K6" s="12"/>
      <c r="L6" s="12"/>
      <c r="M6" s="6"/>
      <c r="N6" s="12"/>
      <c r="O6" s="12"/>
    </row>
    <row r="7" spans="1:15">
      <c r="A7" s="7">
        <v>2010</v>
      </c>
      <c r="B7" s="8" t="s">
        <v>5</v>
      </c>
      <c r="C7" s="9">
        <v>1208</v>
      </c>
      <c r="E7" s="9" t="s">
        <v>4</v>
      </c>
      <c r="F7" s="9">
        <v>1062</v>
      </c>
      <c r="G7" s="9">
        <v>1248</v>
      </c>
      <c r="H7" s="9">
        <v>1209</v>
      </c>
      <c r="I7" s="9">
        <v>1323</v>
      </c>
      <c r="J7" s="12"/>
      <c r="K7" s="12"/>
      <c r="L7" s="12"/>
      <c r="M7" s="6"/>
      <c r="N7" s="12"/>
      <c r="O7" s="12"/>
    </row>
    <row r="8" spans="1:15">
      <c r="A8" s="7">
        <v>2010</v>
      </c>
      <c r="B8" s="8" t="s">
        <v>6</v>
      </c>
      <c r="C8" s="9">
        <v>1135</v>
      </c>
      <c r="E8" s="9" t="s">
        <v>5</v>
      </c>
      <c r="F8" s="9">
        <v>1208</v>
      </c>
      <c r="G8" s="9">
        <v>1356</v>
      </c>
      <c r="H8" s="9">
        <v>1193</v>
      </c>
      <c r="I8" s="9">
        <v>1280</v>
      </c>
      <c r="J8" s="12"/>
      <c r="K8" s="12"/>
      <c r="L8" s="12"/>
      <c r="M8" s="6"/>
      <c r="N8" s="12"/>
      <c r="O8" s="12"/>
    </row>
    <row r="9" spans="1:15">
      <c r="A9" s="7">
        <v>2010</v>
      </c>
      <c r="B9" s="8" t="s">
        <v>7</v>
      </c>
      <c r="C9" s="9">
        <v>1753</v>
      </c>
      <c r="E9" s="9" t="s">
        <v>6</v>
      </c>
      <c r="F9" s="9">
        <v>1135</v>
      </c>
      <c r="G9" s="22">
        <v>4325</v>
      </c>
      <c r="H9" s="9">
        <v>1126</v>
      </c>
      <c r="I9" s="9">
        <v>1178</v>
      </c>
      <c r="J9" s="12"/>
      <c r="K9" s="12"/>
      <c r="L9" s="12"/>
      <c r="M9" s="6"/>
      <c r="N9" s="12"/>
      <c r="O9" s="12"/>
    </row>
    <row r="10" spans="1:15">
      <c r="A10" s="7">
        <v>2010</v>
      </c>
      <c r="B10" s="8" t="s">
        <v>8</v>
      </c>
      <c r="C10" s="9">
        <v>1244</v>
      </c>
      <c r="E10" s="9" t="s">
        <v>7</v>
      </c>
      <c r="F10" s="22">
        <v>1753</v>
      </c>
      <c r="G10" s="22">
        <v>1654</v>
      </c>
      <c r="H10" s="22">
        <v>1876</v>
      </c>
      <c r="I10" s="22">
        <v>1976</v>
      </c>
      <c r="J10" s="12"/>
      <c r="K10" s="12"/>
      <c r="L10" s="12"/>
      <c r="M10" s="6"/>
      <c r="N10" s="12"/>
      <c r="O10" s="12"/>
    </row>
    <row r="11" spans="1:15">
      <c r="A11" s="7">
        <v>2010</v>
      </c>
      <c r="B11" s="8" t="s">
        <v>9</v>
      </c>
      <c r="C11" s="9">
        <v>1594</v>
      </c>
      <c r="E11" s="9" t="s">
        <v>8</v>
      </c>
      <c r="F11" s="9">
        <v>1244</v>
      </c>
      <c r="G11" s="9">
        <v>1338</v>
      </c>
      <c r="H11" s="9">
        <v>1110</v>
      </c>
      <c r="I11" s="9">
        <v>1267</v>
      </c>
      <c r="J11" s="12"/>
      <c r="K11" s="12"/>
      <c r="L11" s="12"/>
      <c r="M11" s="6"/>
      <c r="N11" s="12"/>
      <c r="O11" s="12"/>
    </row>
    <row r="12" spans="1:15">
      <c r="A12" s="7">
        <v>2010</v>
      </c>
      <c r="B12" s="8" t="s">
        <v>10</v>
      </c>
      <c r="C12" s="9">
        <v>1121</v>
      </c>
      <c r="E12" s="9" t="s">
        <v>9</v>
      </c>
      <c r="F12" s="22">
        <v>1594</v>
      </c>
      <c r="G12" s="22">
        <v>1507</v>
      </c>
      <c r="H12" s="22">
        <v>1587</v>
      </c>
      <c r="I12" s="22">
        <v>1614</v>
      </c>
      <c r="J12" s="12"/>
      <c r="K12" s="12"/>
      <c r="L12" s="12"/>
      <c r="M12" s="6"/>
      <c r="N12" s="12"/>
      <c r="O12" s="12"/>
    </row>
    <row r="13" spans="1:15">
      <c r="A13" s="7">
        <v>2010</v>
      </c>
      <c r="B13" s="8" t="s">
        <v>11</v>
      </c>
      <c r="C13" s="9">
        <v>1567</v>
      </c>
      <c r="E13" s="9" t="s">
        <v>10</v>
      </c>
      <c r="F13" s="9">
        <v>1121</v>
      </c>
      <c r="G13" s="9">
        <v>1020</v>
      </c>
      <c r="H13" s="9">
        <v>1147</v>
      </c>
      <c r="I13" s="9">
        <v>1385</v>
      </c>
      <c r="J13" s="12"/>
      <c r="K13" s="12"/>
      <c r="L13" s="12"/>
      <c r="M13" s="6"/>
      <c r="N13" s="12"/>
      <c r="O13" s="12"/>
    </row>
    <row r="14" spans="1:15">
      <c r="A14" s="7">
        <v>2011</v>
      </c>
      <c r="B14" s="8" t="s">
        <v>0</v>
      </c>
      <c r="C14" s="9">
        <v>1304</v>
      </c>
      <c r="E14" s="9" t="s">
        <v>11</v>
      </c>
      <c r="F14" s="22">
        <v>1567</v>
      </c>
      <c r="G14" s="22">
        <v>1732</v>
      </c>
      <c r="H14" s="22">
        <v>1764</v>
      </c>
      <c r="I14" s="22">
        <v>1698</v>
      </c>
      <c r="J14" s="12"/>
      <c r="K14" s="12"/>
      <c r="L14" s="12"/>
      <c r="M14" s="6"/>
      <c r="N14" s="12"/>
      <c r="O14" s="12"/>
    </row>
    <row r="15" spans="1:15">
      <c r="A15" s="7">
        <v>2011</v>
      </c>
      <c r="B15" s="8" t="s">
        <v>1</v>
      </c>
      <c r="C15" s="9">
        <v>1370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>
      <c r="A16" s="7">
        <v>2011</v>
      </c>
      <c r="B16" s="8" t="s">
        <v>2</v>
      </c>
      <c r="C16" s="9">
        <v>1094</v>
      </c>
      <c r="E16" s="6"/>
      <c r="F16" s="6"/>
      <c r="G16" s="6"/>
      <c r="H16" s="6"/>
      <c r="I16" s="6"/>
      <c r="J16" s="12"/>
      <c r="K16" s="6"/>
      <c r="L16" s="6"/>
      <c r="M16" s="10" t="s">
        <v>81</v>
      </c>
      <c r="N16" s="6"/>
      <c r="O16" s="6"/>
    </row>
    <row r="17" spans="1:15">
      <c r="A17" s="7">
        <v>2011</v>
      </c>
      <c r="B17" s="8" t="s">
        <v>3</v>
      </c>
      <c r="C17" s="9">
        <v>1004</v>
      </c>
      <c r="E17" s="6"/>
      <c r="F17" s="6"/>
      <c r="G17" s="6"/>
      <c r="H17" s="6"/>
      <c r="I17" s="6"/>
      <c r="J17" s="6"/>
      <c r="K17" s="6"/>
      <c r="L17" s="6"/>
      <c r="M17" s="10" t="s">
        <v>82</v>
      </c>
      <c r="N17" s="6"/>
      <c r="O17" s="6"/>
    </row>
    <row r="18" spans="1:15">
      <c r="A18" s="7">
        <v>2011</v>
      </c>
      <c r="B18" s="8" t="s">
        <v>4</v>
      </c>
      <c r="C18" s="9">
        <v>1248</v>
      </c>
      <c r="E18" s="6"/>
      <c r="F18" s="6"/>
      <c r="G18" s="6"/>
      <c r="H18" s="6"/>
      <c r="I18" s="6"/>
      <c r="J18" s="6"/>
      <c r="K18" s="6"/>
      <c r="L18" s="6"/>
      <c r="M18" s="10" t="s">
        <v>57</v>
      </c>
      <c r="N18" s="6"/>
      <c r="O18" s="6"/>
    </row>
    <row r="19" spans="1:15">
      <c r="A19" s="7">
        <v>2011</v>
      </c>
      <c r="B19" s="8" t="s">
        <v>5</v>
      </c>
      <c r="C19" s="9">
        <v>1356</v>
      </c>
      <c r="E19" s="6"/>
      <c r="F19" s="6"/>
      <c r="G19" s="6"/>
      <c r="H19" s="6"/>
      <c r="I19" s="6"/>
      <c r="J19" s="6"/>
      <c r="K19" s="6"/>
      <c r="L19" s="6"/>
      <c r="M19" s="10" t="s">
        <v>83</v>
      </c>
      <c r="N19" s="6"/>
      <c r="O19" s="6"/>
    </row>
    <row r="20" spans="1:15">
      <c r="A20" s="7">
        <v>2011</v>
      </c>
      <c r="B20" s="8" t="s">
        <v>6</v>
      </c>
      <c r="C20" s="9">
        <v>4325</v>
      </c>
      <c r="E20" s="6"/>
      <c r="F20" s="6"/>
      <c r="G20" s="6"/>
      <c r="H20" s="6"/>
      <c r="I20" s="6"/>
      <c r="J20" s="6"/>
      <c r="K20" s="6"/>
      <c r="L20" s="6"/>
      <c r="M20" s="10" t="s">
        <v>84</v>
      </c>
      <c r="N20" s="6"/>
      <c r="O20" s="10"/>
    </row>
    <row r="21" spans="1:15">
      <c r="A21" s="7">
        <v>2011</v>
      </c>
      <c r="B21" s="8" t="s">
        <v>7</v>
      </c>
      <c r="C21" s="9">
        <v>1654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</row>
    <row r="22" spans="1:15">
      <c r="A22" s="7">
        <v>2011</v>
      </c>
      <c r="B22" s="8" t="s">
        <v>8</v>
      </c>
      <c r="C22" s="9">
        <v>1338</v>
      </c>
    </row>
    <row r="23" spans="1:15">
      <c r="A23" s="7">
        <v>2011</v>
      </c>
      <c r="B23" s="8" t="s">
        <v>9</v>
      </c>
      <c r="C23" s="9">
        <v>1507</v>
      </c>
    </row>
    <row r="24" spans="1:15">
      <c r="A24" s="7">
        <v>2011</v>
      </c>
      <c r="B24" s="8" t="s">
        <v>10</v>
      </c>
      <c r="C24" s="9">
        <v>1020</v>
      </c>
    </row>
    <row r="25" spans="1:15">
      <c r="A25" s="7">
        <v>2011</v>
      </c>
      <c r="B25" s="8" t="s">
        <v>11</v>
      </c>
      <c r="C25" s="9">
        <v>1732</v>
      </c>
    </row>
    <row r="26" spans="1:15">
      <c r="A26" s="7">
        <v>2012</v>
      </c>
      <c r="B26" s="8" t="s">
        <v>0</v>
      </c>
      <c r="C26" s="9">
        <v>1235</v>
      </c>
    </row>
    <row r="27" spans="1:15">
      <c r="A27" s="7">
        <v>2012</v>
      </c>
      <c r="B27" s="8" t="s">
        <v>1</v>
      </c>
      <c r="C27" s="9">
        <v>1274</v>
      </c>
    </row>
    <row r="28" spans="1:15">
      <c r="A28" s="7">
        <v>2012</v>
      </c>
      <c r="B28" s="8" t="s">
        <v>2</v>
      </c>
      <c r="C28" s="9">
        <v>1050</v>
      </c>
    </row>
    <row r="29" spans="1:15">
      <c r="A29" s="7">
        <v>2012</v>
      </c>
      <c r="B29" s="8" t="s">
        <v>3</v>
      </c>
      <c r="C29" s="9">
        <v>1216</v>
      </c>
    </row>
    <row r="30" spans="1:15">
      <c r="A30" s="7">
        <v>2012</v>
      </c>
      <c r="B30" s="8" t="s">
        <v>4</v>
      </c>
      <c r="C30" s="9">
        <v>1209</v>
      </c>
    </row>
    <row r="31" spans="1:15">
      <c r="A31" s="7">
        <v>2012</v>
      </c>
      <c r="B31" s="8" t="s">
        <v>5</v>
      </c>
      <c r="C31" s="9">
        <v>1193</v>
      </c>
    </row>
    <row r="32" spans="1:15">
      <c r="A32" s="7">
        <v>2012</v>
      </c>
      <c r="B32" s="8" t="s">
        <v>6</v>
      </c>
      <c r="C32" s="9">
        <v>1126</v>
      </c>
    </row>
    <row r="33" spans="1:3">
      <c r="A33" s="7">
        <v>2012</v>
      </c>
      <c r="B33" s="8" t="s">
        <v>7</v>
      </c>
      <c r="C33" s="9">
        <v>1876</v>
      </c>
    </row>
    <row r="34" spans="1:3">
      <c r="A34" s="7">
        <v>2012</v>
      </c>
      <c r="B34" s="8" t="s">
        <v>8</v>
      </c>
      <c r="C34" s="9">
        <v>1110</v>
      </c>
    </row>
    <row r="35" spans="1:3">
      <c r="A35" s="7">
        <v>2012</v>
      </c>
      <c r="B35" s="8" t="s">
        <v>9</v>
      </c>
      <c r="C35" s="9">
        <v>1587</v>
      </c>
    </row>
    <row r="36" spans="1:3">
      <c r="A36" s="7">
        <v>2012</v>
      </c>
      <c r="B36" s="8" t="s">
        <v>10</v>
      </c>
      <c r="C36" s="9">
        <v>1147</v>
      </c>
    </row>
    <row r="37" spans="1:3">
      <c r="A37" s="7">
        <v>2012</v>
      </c>
      <c r="B37" s="8" t="s">
        <v>11</v>
      </c>
      <c r="C37" s="9">
        <v>1764</v>
      </c>
    </row>
    <row r="38" spans="1:3">
      <c r="A38" s="7">
        <v>2013</v>
      </c>
      <c r="B38" s="8" t="s">
        <v>0</v>
      </c>
      <c r="C38" s="9">
        <v>1068</v>
      </c>
    </row>
    <row r="39" spans="1:3">
      <c r="A39" s="7">
        <v>2013</v>
      </c>
      <c r="B39" s="8" t="s">
        <v>1</v>
      </c>
      <c r="C39" s="9">
        <v>1219</v>
      </c>
    </row>
    <row r="40" spans="1:3">
      <c r="A40" s="7">
        <v>2013</v>
      </c>
      <c r="B40" s="8" t="s">
        <v>2</v>
      </c>
      <c r="C40" s="9">
        <v>1217</v>
      </c>
    </row>
    <row r="41" spans="1:3">
      <c r="A41" s="7">
        <v>2013</v>
      </c>
      <c r="B41" s="8" t="s">
        <v>3</v>
      </c>
      <c r="C41" s="9">
        <v>1350</v>
      </c>
    </row>
    <row r="42" spans="1:3">
      <c r="A42" s="7">
        <v>2013</v>
      </c>
      <c r="B42" s="8" t="s">
        <v>4</v>
      </c>
      <c r="C42" s="9">
        <v>1323</v>
      </c>
    </row>
    <row r="43" spans="1:3">
      <c r="A43" s="7">
        <v>2013</v>
      </c>
      <c r="B43" s="8" t="s">
        <v>5</v>
      </c>
      <c r="C43" s="9">
        <v>1280</v>
      </c>
    </row>
    <row r="44" spans="1:3">
      <c r="A44" s="7">
        <v>2013</v>
      </c>
      <c r="B44" s="8" t="s">
        <v>6</v>
      </c>
      <c r="C44" s="9">
        <v>1178</v>
      </c>
    </row>
    <row r="45" spans="1:3">
      <c r="A45" s="7">
        <v>2013</v>
      </c>
      <c r="B45" s="8" t="s">
        <v>7</v>
      </c>
      <c r="C45" s="9">
        <v>1976</v>
      </c>
    </row>
    <row r="46" spans="1:3">
      <c r="A46" s="7">
        <v>2013</v>
      </c>
      <c r="B46" s="8" t="s">
        <v>8</v>
      </c>
      <c r="C46" s="9">
        <v>1267</v>
      </c>
    </row>
    <row r="47" spans="1:3">
      <c r="A47" s="7">
        <v>2013</v>
      </c>
      <c r="B47" s="8" t="s">
        <v>9</v>
      </c>
      <c r="C47" s="9">
        <v>1614</v>
      </c>
    </row>
    <row r="48" spans="1:3">
      <c r="A48" s="7">
        <v>2013</v>
      </c>
      <c r="B48" s="8" t="s">
        <v>10</v>
      </c>
      <c r="C48" s="9">
        <v>1385</v>
      </c>
    </row>
    <row r="49" spans="1:3">
      <c r="A49" s="7">
        <v>2013</v>
      </c>
      <c r="B49" s="8" t="s">
        <v>11</v>
      </c>
      <c r="C49" s="9">
        <v>1698</v>
      </c>
    </row>
  </sheetData>
  <mergeCells count="4">
    <mergeCell ref="N1:O1"/>
    <mergeCell ref="F1:I1"/>
    <mergeCell ref="K1:L1"/>
    <mergeCell ref="M1:M2"/>
  </mergeCells>
  <pageMargins left="0.7" right="0.7" top="0.75" bottom="0.75" header="0.3" footer="0.3"/>
  <pageSetup paperSize="9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2"/>
  <sheetViews>
    <sheetView zoomScaleNormal="100" workbookViewId="0"/>
  </sheetViews>
  <sheetFormatPr defaultRowHeight="14.4"/>
  <cols>
    <col min="2" max="2" width="8.77734375" bestFit="1" customWidth="1"/>
    <col min="3" max="3" width="12" bestFit="1" customWidth="1"/>
    <col min="4" max="4" width="10.109375" bestFit="1" customWidth="1"/>
    <col min="6" max="6" width="9.5546875" bestFit="1" customWidth="1"/>
    <col min="7" max="7" width="9.33203125" bestFit="1" customWidth="1"/>
    <col min="8" max="8" width="24.109375" bestFit="1" customWidth="1"/>
    <col min="10" max="10" width="24.109375" bestFit="1" customWidth="1"/>
  </cols>
  <sheetData>
    <row r="1" spans="1:23">
      <c r="A1" s="1" t="s">
        <v>61</v>
      </c>
      <c r="B1" s="1" t="s">
        <v>62</v>
      </c>
      <c r="C1" s="1" t="s">
        <v>63</v>
      </c>
      <c r="D1" s="1" t="s">
        <v>64</v>
      </c>
      <c r="E1" s="1" t="s">
        <v>65</v>
      </c>
      <c r="F1" s="1" t="s">
        <v>66</v>
      </c>
      <c r="G1" s="1" t="s">
        <v>67</v>
      </c>
      <c r="L1" s="6"/>
      <c r="M1" s="6"/>
      <c r="N1" s="130"/>
      <c r="O1" s="130"/>
      <c r="P1" s="6"/>
      <c r="Q1" s="130"/>
      <c r="R1" s="130"/>
      <c r="S1" s="6"/>
      <c r="T1" s="10"/>
      <c r="U1" s="4"/>
      <c r="V1" s="24"/>
      <c r="W1" s="24"/>
    </row>
    <row r="2" spans="1:23">
      <c r="A2" s="96">
        <v>1</v>
      </c>
      <c r="B2" s="96" t="s">
        <v>728</v>
      </c>
      <c r="C2" s="96">
        <v>369787795</v>
      </c>
      <c r="D2" s="96">
        <v>13126527</v>
      </c>
      <c r="E2" s="96">
        <v>240</v>
      </c>
      <c r="F2" s="96">
        <f t="shared" ref="F2:F17" si="0">C2/1000000</f>
        <v>369.78779500000002</v>
      </c>
      <c r="G2" s="102">
        <v>13.1265</v>
      </c>
      <c r="H2" s="96"/>
      <c r="L2" s="6"/>
      <c r="M2" s="6"/>
      <c r="N2" s="24"/>
      <c r="O2" s="24"/>
      <c r="P2" s="4"/>
      <c r="Q2" s="24"/>
      <c r="R2" s="24"/>
      <c r="S2" s="6"/>
      <c r="T2" s="23"/>
      <c r="U2" s="6"/>
      <c r="V2" s="6"/>
      <c r="W2" s="6"/>
    </row>
    <row r="3" spans="1:23">
      <c r="A3" s="96">
        <v>2</v>
      </c>
      <c r="B3" s="96" t="s">
        <v>729</v>
      </c>
      <c r="C3" s="96">
        <v>281275000</v>
      </c>
      <c r="D3" s="96">
        <v>14158000</v>
      </c>
      <c r="E3" s="96">
        <v>381</v>
      </c>
      <c r="F3" s="96">
        <f t="shared" si="0"/>
        <v>281.27499999999998</v>
      </c>
      <c r="G3" s="102">
        <v>14.157999999999999</v>
      </c>
      <c r="H3" s="96"/>
      <c r="L3" s="6"/>
      <c r="M3" s="4"/>
      <c r="N3" s="6"/>
      <c r="O3" s="6"/>
      <c r="P3" s="4"/>
      <c r="Q3" s="6"/>
      <c r="R3" s="6"/>
      <c r="S3" s="6"/>
      <c r="T3" s="5"/>
      <c r="U3" s="6"/>
      <c r="V3" s="6"/>
      <c r="W3" s="6"/>
    </row>
    <row r="4" spans="1:23">
      <c r="A4" s="96">
        <v>3</v>
      </c>
      <c r="B4" s="96" t="s">
        <v>730</v>
      </c>
      <c r="C4" s="96">
        <v>250974000</v>
      </c>
      <c r="D4" s="96">
        <v>31034000</v>
      </c>
      <c r="E4" s="96">
        <v>1167</v>
      </c>
      <c r="F4" s="96">
        <f t="shared" si="0"/>
        <v>250.97399999999999</v>
      </c>
      <c r="G4" s="102">
        <v>31.033999999999999</v>
      </c>
      <c r="H4" s="96"/>
      <c r="L4" s="6"/>
      <c r="M4" s="4"/>
      <c r="N4" s="6"/>
      <c r="O4" s="6"/>
      <c r="P4" s="4"/>
      <c r="Q4" s="6"/>
      <c r="R4" s="6"/>
      <c r="S4" s="6"/>
      <c r="T4" s="23"/>
      <c r="U4" s="6"/>
      <c r="V4" s="6"/>
      <c r="W4" s="6"/>
    </row>
    <row r="5" spans="1:23">
      <c r="A5" s="96">
        <v>4</v>
      </c>
      <c r="B5" s="96" t="s">
        <v>731</v>
      </c>
      <c r="C5" s="96">
        <v>229600000</v>
      </c>
      <c r="D5" s="96">
        <v>2700000</v>
      </c>
      <c r="E5" s="96">
        <v>2109</v>
      </c>
      <c r="F5" s="96">
        <f t="shared" si="0"/>
        <v>229.6</v>
      </c>
      <c r="G5" s="102">
        <v>2.7</v>
      </c>
      <c r="H5" s="96"/>
      <c r="L5" s="6"/>
      <c r="M5" s="4"/>
      <c r="N5" s="6"/>
      <c r="O5" s="6"/>
      <c r="P5" s="4"/>
      <c r="Q5" s="6"/>
      <c r="R5" s="6"/>
      <c r="S5" s="6"/>
      <c r="T5" s="5"/>
      <c r="U5" s="6"/>
      <c r="V5" s="6"/>
      <c r="W5" s="6"/>
    </row>
    <row r="6" spans="1:23">
      <c r="A6" s="96">
        <v>5</v>
      </c>
      <c r="B6" s="96" t="s">
        <v>732</v>
      </c>
      <c r="C6" s="96">
        <v>210239639</v>
      </c>
      <c r="D6" s="96">
        <v>491744</v>
      </c>
      <c r="E6" s="96">
        <v>470</v>
      </c>
      <c r="F6" s="96">
        <f t="shared" si="0"/>
        <v>210.23963900000001</v>
      </c>
      <c r="G6" s="102">
        <v>0.49170000000000003</v>
      </c>
      <c r="H6" s="96"/>
      <c r="L6" s="6"/>
      <c r="M6" s="4"/>
      <c r="N6" s="6"/>
      <c r="O6" s="6"/>
      <c r="P6" s="4"/>
      <c r="Q6" s="6"/>
      <c r="R6" s="6"/>
      <c r="S6" s="6"/>
      <c r="T6" s="23"/>
      <c r="U6" s="6"/>
      <c r="V6" s="6"/>
      <c r="W6" s="6"/>
    </row>
    <row r="7" spans="1:23">
      <c r="A7" s="96">
        <v>6</v>
      </c>
      <c r="B7" s="96" t="s">
        <v>733</v>
      </c>
      <c r="C7" s="96">
        <v>208074501</v>
      </c>
      <c r="D7" s="96">
        <v>5717469</v>
      </c>
      <c r="E7" s="96">
        <v>190</v>
      </c>
      <c r="F7" s="96">
        <f t="shared" si="0"/>
        <v>208.074501</v>
      </c>
      <c r="G7" s="102">
        <v>5.7175000000000002</v>
      </c>
      <c r="H7" s="96"/>
      <c r="L7" s="6"/>
      <c r="M7" s="6"/>
      <c r="N7" s="6"/>
      <c r="O7" s="6"/>
      <c r="P7" s="4"/>
      <c r="Q7" s="6"/>
      <c r="R7" s="6"/>
      <c r="S7" s="6"/>
      <c r="T7" s="5"/>
      <c r="U7" s="6"/>
      <c r="V7" s="6"/>
      <c r="W7" s="6"/>
    </row>
    <row r="8" spans="1:23">
      <c r="A8" s="96">
        <v>7</v>
      </c>
      <c r="B8" s="96" t="s">
        <v>734</v>
      </c>
      <c r="C8" s="96">
        <v>195872797</v>
      </c>
      <c r="D8" s="96"/>
      <c r="E8" s="96">
        <v>97</v>
      </c>
      <c r="F8" s="96">
        <f t="shared" si="0"/>
        <v>195.87279699999999</v>
      </c>
      <c r="G8" s="102"/>
      <c r="H8" s="96"/>
      <c r="L8" s="6"/>
      <c r="M8" s="6"/>
      <c r="N8" s="6"/>
      <c r="O8" s="6"/>
      <c r="P8" s="4"/>
      <c r="Q8" s="6"/>
      <c r="R8" s="6"/>
      <c r="S8" s="6"/>
      <c r="T8" s="23"/>
      <c r="U8" s="6"/>
      <c r="V8" s="6"/>
      <c r="W8" s="6"/>
    </row>
    <row r="9" spans="1:23">
      <c r="A9" s="96">
        <v>8</v>
      </c>
      <c r="B9" s="96" t="s">
        <v>735</v>
      </c>
      <c r="C9" s="96">
        <v>158000000</v>
      </c>
      <c r="D9" s="96"/>
      <c r="E9" s="96">
        <v>98</v>
      </c>
      <c r="F9" s="96">
        <f t="shared" si="0"/>
        <v>158</v>
      </c>
      <c r="G9" s="102"/>
      <c r="H9" s="96"/>
      <c r="L9" s="6"/>
      <c r="M9" s="6"/>
      <c r="N9" s="6"/>
      <c r="O9" s="6"/>
      <c r="P9" s="6"/>
      <c r="Q9" s="6"/>
      <c r="R9" s="6"/>
      <c r="S9" s="6"/>
      <c r="T9" s="6"/>
      <c r="U9" s="6"/>
      <c r="V9" s="13"/>
      <c r="W9" s="13"/>
    </row>
    <row r="10" spans="1:23">
      <c r="A10" s="96">
        <v>9</v>
      </c>
      <c r="B10" s="96" t="s">
        <v>736</v>
      </c>
      <c r="C10" s="96">
        <v>150267756</v>
      </c>
      <c r="D10" s="96">
        <v>10194810</v>
      </c>
      <c r="E10" s="96">
        <v>451</v>
      </c>
      <c r="F10" s="96">
        <f t="shared" si="0"/>
        <v>150.26775599999999</v>
      </c>
      <c r="G10" s="102">
        <v>10.194800000000001</v>
      </c>
      <c r="H10" s="9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>
      <c r="A11" s="96">
        <v>10</v>
      </c>
      <c r="B11" s="96" t="s">
        <v>737</v>
      </c>
      <c r="C11" s="96">
        <v>123498109.38000001</v>
      </c>
      <c r="D11" s="96">
        <v>1982053</v>
      </c>
      <c r="E11" s="96">
        <v>102</v>
      </c>
      <c r="F11" s="96">
        <f t="shared" si="0"/>
        <v>123.49810938000002</v>
      </c>
      <c r="G11" s="102">
        <v>1.9821</v>
      </c>
      <c r="H11" s="9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>
      <c r="A12" s="96">
        <v>11</v>
      </c>
      <c r="B12" s="96" t="s">
        <v>738</v>
      </c>
      <c r="C12" s="96">
        <v>123324752.00000001</v>
      </c>
      <c r="D12" s="96">
        <v>2434436</v>
      </c>
      <c r="E12" s="96">
        <v>787</v>
      </c>
      <c r="F12" s="96">
        <f t="shared" si="0"/>
        <v>123.32475200000002</v>
      </c>
      <c r="G12" s="102">
        <v>2.4344000000000001</v>
      </c>
      <c r="H12" s="9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>
      <c r="A13" s="96">
        <v>12</v>
      </c>
      <c r="B13" s="96" t="s">
        <v>739</v>
      </c>
      <c r="C13" s="96">
        <v>115100534.71360001</v>
      </c>
      <c r="D13" s="96">
        <v>15766761</v>
      </c>
      <c r="E13" s="96">
        <v>679</v>
      </c>
      <c r="F13" s="96">
        <f t="shared" si="0"/>
        <v>115.10053471360001</v>
      </c>
      <c r="G13" s="102">
        <v>15.7668</v>
      </c>
      <c r="H13" s="9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>
      <c r="A14" s="96">
        <v>13</v>
      </c>
      <c r="B14" s="96" t="s">
        <v>740</v>
      </c>
      <c r="C14" s="96">
        <v>110631500.59999999</v>
      </c>
      <c r="D14" s="96">
        <v>6522032.0999999996</v>
      </c>
      <c r="E14" s="96">
        <v>730</v>
      </c>
      <c r="F14" s="96">
        <f t="shared" si="0"/>
        <v>110.6315006</v>
      </c>
      <c r="G14" s="102">
        <v>6.5220000000000002</v>
      </c>
      <c r="H14" s="9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</row>
    <row r="15" spans="1:23">
      <c r="A15" s="96">
        <v>14</v>
      </c>
      <c r="B15" s="96" t="s">
        <v>741</v>
      </c>
      <c r="C15" s="96">
        <v>110111800</v>
      </c>
      <c r="D15" s="96">
        <v>-13940842</v>
      </c>
      <c r="E15" s="96">
        <v>2469</v>
      </c>
      <c r="F15" s="96">
        <f t="shared" si="0"/>
        <v>110.1118</v>
      </c>
      <c r="G15" s="102">
        <v>-13.940799999999999</v>
      </c>
      <c r="H15" s="9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</row>
    <row r="16" spans="1:23">
      <c r="A16" s="96">
        <v>15</v>
      </c>
      <c r="B16" s="96" t="s">
        <v>742</v>
      </c>
      <c r="C16" s="96">
        <v>94464197</v>
      </c>
      <c r="D16" s="96">
        <v>1058102</v>
      </c>
      <c r="E16" s="96">
        <v>1336</v>
      </c>
      <c r="F16" s="96">
        <f t="shared" si="0"/>
        <v>94.464196999999999</v>
      </c>
      <c r="G16" s="102">
        <v>1.0581</v>
      </c>
      <c r="H16" s="9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</row>
    <row r="17" spans="1:23">
      <c r="A17" s="96">
        <v>16</v>
      </c>
      <c r="B17" s="96" t="s">
        <v>743</v>
      </c>
      <c r="C17" s="96">
        <v>80679900</v>
      </c>
      <c r="D17" s="96"/>
      <c r="E17" s="96"/>
      <c r="F17" s="96">
        <f t="shared" si="0"/>
        <v>80.679900000000004</v>
      </c>
      <c r="G17" s="102"/>
      <c r="H17" s="9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</row>
    <row r="18" spans="1:23">
      <c r="A18" s="96">
        <v>17</v>
      </c>
      <c r="B18" s="96" t="s">
        <v>744</v>
      </c>
      <c r="C18" s="96">
        <v>59336404.840000011</v>
      </c>
      <c r="D18" s="96">
        <v>3767532.4800000177</v>
      </c>
      <c r="E18" s="96">
        <v>173</v>
      </c>
      <c r="F18" s="96">
        <f t="shared" ref="F18:F31" si="1">C18/1000000</f>
        <v>59.336404840000014</v>
      </c>
      <c r="G18" s="102">
        <v>3.7675000000000001</v>
      </c>
      <c r="H18" s="9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</row>
    <row r="19" spans="1:23">
      <c r="A19" s="96">
        <v>18</v>
      </c>
      <c r="B19" s="96" t="s">
        <v>745</v>
      </c>
      <c r="C19" s="96">
        <v>54500000</v>
      </c>
      <c r="D19" s="96">
        <v>2316650</v>
      </c>
      <c r="E19" s="96">
        <v>100</v>
      </c>
      <c r="F19" s="96">
        <f t="shared" si="1"/>
        <v>54.5</v>
      </c>
      <c r="G19" s="102">
        <v>2.3167</v>
      </c>
      <c r="H19" s="9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</row>
    <row r="20" spans="1:23">
      <c r="A20" s="96">
        <v>19</v>
      </c>
      <c r="B20" s="96" t="s">
        <v>746</v>
      </c>
      <c r="C20" s="96">
        <v>49000000</v>
      </c>
      <c r="D20" s="96"/>
      <c r="E20" s="96"/>
      <c r="F20" s="96">
        <f t="shared" si="1"/>
        <v>49</v>
      </c>
      <c r="G20" s="102"/>
      <c r="H20" s="96"/>
    </row>
    <row r="21" spans="1:23">
      <c r="A21" s="96">
        <v>20</v>
      </c>
      <c r="B21" s="96" t="s">
        <v>747</v>
      </c>
      <c r="C21" s="96">
        <v>46209166</v>
      </c>
      <c r="D21" s="96">
        <v>777172</v>
      </c>
      <c r="E21" s="96">
        <v>397</v>
      </c>
      <c r="F21" s="96">
        <f t="shared" si="1"/>
        <v>46.209166000000003</v>
      </c>
      <c r="G21" s="102">
        <v>0.7772</v>
      </c>
      <c r="H21" s="96"/>
    </row>
    <row r="22" spans="1:23">
      <c r="A22" s="96">
        <v>21</v>
      </c>
      <c r="B22" s="96" t="s">
        <v>748</v>
      </c>
      <c r="C22" s="96">
        <v>45294432</v>
      </c>
      <c r="D22" s="96">
        <v>177766</v>
      </c>
      <c r="E22" s="96">
        <v>27</v>
      </c>
      <c r="F22" s="96">
        <f t="shared" si="1"/>
        <v>45.294432</v>
      </c>
      <c r="G22" s="102">
        <v>0.17780000000000001</v>
      </c>
      <c r="H22" s="96"/>
    </row>
    <row r="23" spans="1:23">
      <c r="A23" s="96">
        <v>22</v>
      </c>
      <c r="B23" s="96" t="s">
        <v>749</v>
      </c>
      <c r="C23" s="96">
        <v>43682661</v>
      </c>
      <c r="D23" s="96">
        <v>3501145</v>
      </c>
      <c r="E23" s="96">
        <v>467</v>
      </c>
      <c r="F23" s="96">
        <f t="shared" si="1"/>
        <v>43.682661000000003</v>
      </c>
      <c r="G23" s="102">
        <v>3.5011000000000001</v>
      </c>
      <c r="H23" s="96"/>
    </row>
    <row r="24" spans="1:23">
      <c r="A24" s="96">
        <v>23</v>
      </c>
      <c r="B24" s="96" t="s">
        <v>750</v>
      </c>
      <c r="C24" s="96">
        <v>42474998</v>
      </c>
      <c r="D24" s="96">
        <v>326231</v>
      </c>
      <c r="E24" s="96">
        <v>21</v>
      </c>
      <c r="F24" s="96">
        <f t="shared" si="1"/>
        <v>42.474997999999999</v>
      </c>
      <c r="G24" s="102">
        <v>0.32619999999999999</v>
      </c>
      <c r="H24" s="96"/>
    </row>
    <row r="25" spans="1:23">
      <c r="A25" s="96">
        <v>24</v>
      </c>
      <c r="B25" s="96" t="s">
        <v>751</v>
      </c>
      <c r="C25" s="96">
        <v>42094000</v>
      </c>
      <c r="D25" s="96">
        <v>236056</v>
      </c>
      <c r="E25" s="96">
        <v>506</v>
      </c>
      <c r="F25" s="96">
        <f t="shared" si="1"/>
        <v>42.094000000000001</v>
      </c>
      <c r="G25" s="102">
        <v>0.2361</v>
      </c>
      <c r="H25" s="96"/>
    </row>
    <row r="26" spans="1:23">
      <c r="A26" s="96">
        <v>25</v>
      </c>
      <c r="B26" s="96" t="s">
        <v>752</v>
      </c>
      <c r="C26" s="96">
        <v>31200000</v>
      </c>
      <c r="D26" s="96">
        <v>1990000</v>
      </c>
      <c r="E26" s="96">
        <v>354</v>
      </c>
      <c r="F26" s="96">
        <f t="shared" si="1"/>
        <v>31.2</v>
      </c>
      <c r="G26" s="102">
        <v>1.99</v>
      </c>
      <c r="H26" s="96"/>
    </row>
    <row r="27" spans="1:23">
      <c r="A27" s="96">
        <v>26</v>
      </c>
      <c r="B27" s="96" t="s">
        <v>753</v>
      </c>
      <c r="C27" s="96">
        <v>30252781</v>
      </c>
      <c r="D27" s="96">
        <v>399213</v>
      </c>
      <c r="E27" s="96">
        <v>135</v>
      </c>
      <c r="F27" s="96">
        <f t="shared" si="1"/>
        <v>30.252780999999999</v>
      </c>
      <c r="G27" s="102">
        <v>0.3992</v>
      </c>
      <c r="H27" s="96"/>
    </row>
    <row r="28" spans="1:23">
      <c r="A28" s="96">
        <v>27</v>
      </c>
      <c r="B28" s="96" t="s">
        <v>754</v>
      </c>
      <c r="C28" s="96">
        <v>29573248</v>
      </c>
      <c r="D28" s="96">
        <v>-1134198</v>
      </c>
      <c r="E28" s="96">
        <v>228</v>
      </c>
      <c r="F28" s="96">
        <f t="shared" si="1"/>
        <v>29.573248</v>
      </c>
      <c r="G28" s="102">
        <v>-1.1342000000000001</v>
      </c>
      <c r="H28" s="96"/>
    </row>
    <row r="29" spans="1:23">
      <c r="A29" s="96">
        <v>28</v>
      </c>
      <c r="B29" s="96" t="s">
        <v>755</v>
      </c>
      <c r="C29" s="96">
        <v>29571000</v>
      </c>
      <c r="D29" s="96">
        <v>187954</v>
      </c>
      <c r="E29" s="96">
        <v>18</v>
      </c>
      <c r="F29" s="96">
        <f t="shared" si="1"/>
        <v>29.571000000000002</v>
      </c>
      <c r="G29" s="102">
        <v>0.188</v>
      </c>
      <c r="H29" s="96"/>
    </row>
    <row r="30" spans="1:23">
      <c r="A30" s="96">
        <v>29</v>
      </c>
      <c r="B30" s="96" t="s">
        <v>756</v>
      </c>
      <c r="C30" s="96">
        <v>28830061</v>
      </c>
      <c r="D30" s="96">
        <v>819488</v>
      </c>
      <c r="E30" s="96">
        <v>542</v>
      </c>
      <c r="F30" s="96">
        <f t="shared" si="1"/>
        <v>28.830061000000001</v>
      </c>
      <c r="G30" s="102">
        <v>0.81950000000000001</v>
      </c>
      <c r="H30" s="96"/>
    </row>
    <row r="31" spans="1:23">
      <c r="A31" s="96">
        <v>30</v>
      </c>
      <c r="B31" s="96" t="s">
        <v>757</v>
      </c>
      <c r="C31" s="96">
        <v>28412012.739999998</v>
      </c>
      <c r="D31" s="96">
        <v>5668.94</v>
      </c>
      <c r="E31" s="96">
        <v>82</v>
      </c>
      <c r="F31" s="96">
        <f t="shared" si="1"/>
        <v>28.412012739999998</v>
      </c>
      <c r="G31" s="102">
        <v>5.7000000000000002E-3</v>
      </c>
      <c r="H31" s="96"/>
    </row>
    <row r="32" spans="1:23">
      <c r="A32" s="96"/>
      <c r="B32" s="96"/>
      <c r="C32" s="96"/>
      <c r="D32" s="96"/>
      <c r="E32" s="96"/>
      <c r="F32" s="96"/>
      <c r="G32" s="96"/>
    </row>
  </sheetData>
  <mergeCells count="2">
    <mergeCell ref="N1:O1"/>
    <mergeCell ref="Q1:R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480E8-DF97-47C2-9A4C-FEED7D9449C1}">
  <dimension ref="A1:D73"/>
  <sheetViews>
    <sheetView workbookViewId="0">
      <selection activeCell="J19" sqref="J19"/>
    </sheetView>
  </sheetViews>
  <sheetFormatPr defaultRowHeight="14.4"/>
  <sheetData>
    <row r="1" spans="1:4">
      <c r="A1" t="s">
        <v>696</v>
      </c>
      <c r="B1" t="s">
        <v>697</v>
      </c>
      <c r="C1" t="s">
        <v>698</v>
      </c>
      <c r="D1" t="s">
        <v>699</v>
      </c>
    </row>
    <row r="2" spans="1:4">
      <c r="A2">
        <v>1</v>
      </c>
      <c r="B2">
        <v>1</v>
      </c>
      <c r="C2">
        <v>3.2429999999999999</v>
      </c>
      <c r="D2">
        <v>0.28999999999999998</v>
      </c>
    </row>
    <row r="3" spans="1:4">
      <c r="A3">
        <v>2</v>
      </c>
      <c r="B3">
        <v>1</v>
      </c>
      <c r="C3">
        <v>3.52</v>
      </c>
      <c r="D3">
        <v>0.31900000000000001</v>
      </c>
    </row>
    <row r="4" spans="1:4">
      <c r="A4">
        <v>3</v>
      </c>
      <c r="B4">
        <v>1</v>
      </c>
      <c r="C4">
        <v>3.6779999999999999</v>
      </c>
      <c r="D4">
        <v>0.42399999999999999</v>
      </c>
    </row>
    <row r="5" spans="1:4">
      <c r="A5">
        <v>4</v>
      </c>
      <c r="B5">
        <v>1</v>
      </c>
      <c r="C5">
        <v>5.7489999999999997</v>
      </c>
      <c r="D5">
        <v>0.56499999999999995</v>
      </c>
    </row>
    <row r="6" spans="1:4">
      <c r="A6">
        <v>1</v>
      </c>
      <c r="B6">
        <v>2</v>
      </c>
      <c r="C6">
        <v>4.359</v>
      </c>
      <c r="D6">
        <v>0.41</v>
      </c>
    </row>
    <row r="7" spans="1:4">
      <c r="A7">
        <v>2</v>
      </c>
      <c r="B7">
        <v>2</v>
      </c>
      <c r="C7">
        <v>4.37</v>
      </c>
      <c r="D7">
        <v>0.47199999999999998</v>
      </c>
    </row>
    <row r="8" spans="1:4">
      <c r="A8">
        <v>3</v>
      </c>
      <c r="B8">
        <v>2</v>
      </c>
      <c r="C8">
        <v>4.8369999999999997</v>
      </c>
      <c r="D8">
        <v>0.54200000000000004</v>
      </c>
    </row>
    <row r="9" spans="1:4">
      <c r="A9">
        <v>4</v>
      </c>
      <c r="B9">
        <v>2</v>
      </c>
      <c r="C9">
        <v>7.1150000000000002</v>
      </c>
      <c r="D9">
        <v>1.004</v>
      </c>
    </row>
    <row r="10" spans="1:4">
      <c r="A10">
        <v>1</v>
      </c>
      <c r="B10">
        <v>3</v>
      </c>
      <c r="C10">
        <v>5.2640000000000002</v>
      </c>
      <c r="D10">
        <v>0.77</v>
      </c>
    </row>
    <row r="11" spans="1:4">
      <c r="A11">
        <v>2</v>
      </c>
      <c r="B11">
        <v>3</v>
      </c>
      <c r="C11">
        <v>5.41</v>
      </c>
      <c r="D11">
        <v>0.81799999999999995</v>
      </c>
    </row>
    <row r="12" spans="1:4">
      <c r="A12">
        <v>3</v>
      </c>
      <c r="B12">
        <v>3</v>
      </c>
      <c r="C12">
        <v>6.7889999999999997</v>
      </c>
      <c r="D12">
        <v>0.90300000000000002</v>
      </c>
    </row>
    <row r="13" spans="1:4">
      <c r="A13">
        <v>4</v>
      </c>
      <c r="B13">
        <v>3</v>
      </c>
      <c r="C13">
        <v>9.6080000000000005</v>
      </c>
      <c r="D13">
        <v>1.581</v>
      </c>
    </row>
    <row r="14" spans="1:4">
      <c r="A14">
        <v>1</v>
      </c>
      <c r="B14">
        <v>4</v>
      </c>
      <c r="C14">
        <v>7.5119999999999996</v>
      </c>
      <c r="D14">
        <v>1.0449999999999999</v>
      </c>
    </row>
    <row r="15" spans="1:4">
      <c r="A15">
        <v>2</v>
      </c>
      <c r="B15">
        <v>4</v>
      </c>
      <c r="C15">
        <v>7.4640000000000004</v>
      </c>
      <c r="D15">
        <v>1.0720000000000001</v>
      </c>
    </row>
    <row r="16" spans="1:4">
      <c r="A16">
        <v>3</v>
      </c>
      <c r="B16">
        <v>4</v>
      </c>
      <c r="C16">
        <v>12.907</v>
      </c>
      <c r="D16">
        <v>2.4209999999999998</v>
      </c>
    </row>
    <row r="17" spans="1:4">
      <c r="A17">
        <v>4</v>
      </c>
      <c r="B17">
        <v>4</v>
      </c>
      <c r="C17">
        <v>11.88</v>
      </c>
      <c r="D17">
        <v>2.2549999999999999</v>
      </c>
    </row>
    <row r="18" spans="1:4">
      <c r="A18">
        <v>1</v>
      </c>
      <c r="B18">
        <v>5</v>
      </c>
      <c r="C18">
        <v>9.0839999999999996</v>
      </c>
      <c r="D18">
        <v>1.62</v>
      </c>
    </row>
    <row r="19" spans="1:4">
      <c r="A19">
        <v>2</v>
      </c>
      <c r="B19">
        <v>5</v>
      </c>
      <c r="C19">
        <v>9.734</v>
      </c>
      <c r="D19">
        <v>1.8280000000000001</v>
      </c>
    </row>
    <row r="20" spans="1:4">
      <c r="A20">
        <v>3</v>
      </c>
      <c r="B20">
        <v>5</v>
      </c>
      <c r="C20">
        <v>12.207000000000001</v>
      </c>
      <c r="D20">
        <v>2.532</v>
      </c>
    </row>
    <row r="21" spans="1:4">
      <c r="A21">
        <v>4</v>
      </c>
      <c r="B21">
        <v>5</v>
      </c>
      <c r="C21">
        <v>15.683</v>
      </c>
      <c r="D21">
        <v>3.3780000000000001</v>
      </c>
    </row>
    <row r="22" spans="1:4">
      <c r="A22">
        <v>1</v>
      </c>
      <c r="B22">
        <v>6</v>
      </c>
      <c r="C22">
        <v>13.499000000000001</v>
      </c>
      <c r="D22">
        <v>3.0739999999999998</v>
      </c>
    </row>
    <row r="23" spans="1:4">
      <c r="A23">
        <v>2</v>
      </c>
      <c r="B23">
        <v>6</v>
      </c>
      <c r="C23">
        <v>15.7</v>
      </c>
      <c r="D23">
        <v>3.2530000000000001</v>
      </c>
    </row>
    <row r="24" spans="1:4">
      <c r="A24">
        <v>3</v>
      </c>
      <c r="B24">
        <v>6</v>
      </c>
      <c r="C24">
        <v>20.343</v>
      </c>
      <c r="D24">
        <v>4.3079999999999998</v>
      </c>
    </row>
    <row r="25" spans="1:4">
      <c r="A25">
        <v>4</v>
      </c>
      <c r="B25">
        <v>6</v>
      </c>
      <c r="C25">
        <v>26.741</v>
      </c>
      <c r="D25">
        <v>6.0039999999999996</v>
      </c>
    </row>
    <row r="26" spans="1:4">
      <c r="A26">
        <v>1</v>
      </c>
      <c r="B26">
        <v>7</v>
      </c>
      <c r="C26">
        <v>24.667000000000002</v>
      </c>
      <c r="D26">
        <v>5.9870000000000001</v>
      </c>
    </row>
    <row r="27" spans="1:4">
      <c r="A27">
        <v>2</v>
      </c>
      <c r="B27">
        <v>7</v>
      </c>
      <c r="C27">
        <v>28.571000000000002</v>
      </c>
      <c r="D27">
        <v>7.3079999999999998</v>
      </c>
    </row>
    <row r="28" spans="1:4">
      <c r="A28">
        <v>3</v>
      </c>
      <c r="B28">
        <v>7</v>
      </c>
      <c r="C28">
        <v>28.27</v>
      </c>
      <c r="D28">
        <v>6.6230000000000002</v>
      </c>
    </row>
    <row r="29" spans="1:4">
      <c r="A29">
        <v>4</v>
      </c>
      <c r="B29">
        <v>7</v>
      </c>
      <c r="C29">
        <v>46.332999999999998</v>
      </c>
      <c r="D29">
        <v>13.064</v>
      </c>
    </row>
    <row r="30" spans="1:4">
      <c r="A30">
        <v>1</v>
      </c>
      <c r="B30">
        <v>8</v>
      </c>
      <c r="C30">
        <v>39.186</v>
      </c>
      <c r="D30">
        <v>11.622</v>
      </c>
    </row>
    <row r="31" spans="1:4">
      <c r="A31">
        <v>2</v>
      </c>
      <c r="B31">
        <v>8</v>
      </c>
      <c r="C31">
        <v>35.023000000000003</v>
      </c>
      <c r="D31">
        <v>8.8239999999999998</v>
      </c>
    </row>
    <row r="32" spans="1:4">
      <c r="A32">
        <v>3</v>
      </c>
      <c r="B32">
        <v>8</v>
      </c>
      <c r="C32">
        <v>35.966000000000001</v>
      </c>
      <c r="D32">
        <v>8.2230000000000008</v>
      </c>
    </row>
    <row r="33" spans="1:4">
      <c r="A33">
        <v>4</v>
      </c>
      <c r="B33">
        <v>8</v>
      </c>
      <c r="C33">
        <v>54.512</v>
      </c>
      <c r="D33">
        <v>13.077999999999999</v>
      </c>
    </row>
    <row r="34" spans="1:4">
      <c r="A34">
        <v>1</v>
      </c>
      <c r="B34">
        <v>9</v>
      </c>
      <c r="C34">
        <v>43.603000000000002</v>
      </c>
      <c r="D34">
        <v>9.5470000000000006</v>
      </c>
    </row>
    <row r="35" spans="1:4">
      <c r="A35">
        <v>2</v>
      </c>
      <c r="B35">
        <v>9</v>
      </c>
      <c r="C35">
        <v>35.323</v>
      </c>
      <c r="D35">
        <v>6.9</v>
      </c>
    </row>
    <row r="36" spans="1:4">
      <c r="A36">
        <v>3</v>
      </c>
      <c r="B36">
        <v>9</v>
      </c>
      <c r="C36">
        <v>37.472000000000001</v>
      </c>
      <c r="D36">
        <v>7.5119999999999996</v>
      </c>
    </row>
    <row r="37" spans="1:4">
      <c r="A37">
        <v>4</v>
      </c>
      <c r="B37">
        <v>9</v>
      </c>
      <c r="C37">
        <v>57.594000000000001</v>
      </c>
      <c r="D37">
        <v>13.071999999999999</v>
      </c>
    </row>
    <row r="38" spans="1:4">
      <c r="A38">
        <v>1</v>
      </c>
      <c r="B38">
        <v>10</v>
      </c>
      <c r="C38">
        <v>45.646000000000001</v>
      </c>
      <c r="D38">
        <v>10.223000000000001</v>
      </c>
    </row>
    <row r="39" spans="1:4">
      <c r="A39">
        <v>2</v>
      </c>
      <c r="B39">
        <v>10</v>
      </c>
      <c r="C39">
        <v>37.432000000000002</v>
      </c>
      <c r="D39">
        <v>7.7480000000000002</v>
      </c>
    </row>
    <row r="40" spans="1:4">
      <c r="A40">
        <v>3</v>
      </c>
      <c r="B40">
        <v>10</v>
      </c>
      <c r="C40">
        <v>42.122999999999998</v>
      </c>
      <c r="D40">
        <v>8.4670000000000005</v>
      </c>
    </row>
    <row r="41" spans="1:4">
      <c r="A41">
        <v>4</v>
      </c>
      <c r="B41">
        <v>10</v>
      </c>
      <c r="C41">
        <v>74.599000000000004</v>
      </c>
      <c r="D41">
        <v>18.024000000000001</v>
      </c>
    </row>
    <row r="42" spans="1:4">
      <c r="A42">
        <v>1</v>
      </c>
      <c r="B42">
        <v>11</v>
      </c>
      <c r="C42">
        <v>58.01</v>
      </c>
      <c r="D42">
        <v>13.569000000000001</v>
      </c>
    </row>
    <row r="43" spans="1:4">
      <c r="A43">
        <v>2</v>
      </c>
      <c r="B43">
        <v>11</v>
      </c>
      <c r="C43">
        <v>49.604999999999997</v>
      </c>
      <c r="D43">
        <v>10.677</v>
      </c>
    </row>
    <row r="44" spans="1:4">
      <c r="A44">
        <v>3</v>
      </c>
      <c r="B44">
        <v>11</v>
      </c>
      <c r="C44">
        <v>51.500999999999998</v>
      </c>
      <c r="D44">
        <v>11.124000000000001</v>
      </c>
    </row>
    <row r="45" spans="1:4">
      <c r="A45">
        <v>4</v>
      </c>
      <c r="B45">
        <v>11</v>
      </c>
      <c r="C45">
        <v>75.872</v>
      </c>
      <c r="D45">
        <v>18.361000000000001</v>
      </c>
    </row>
    <row r="46" spans="1:4">
      <c r="A46">
        <v>1</v>
      </c>
      <c r="B46">
        <v>12</v>
      </c>
      <c r="C46">
        <v>50.557000000000002</v>
      </c>
      <c r="D46">
        <v>10.516</v>
      </c>
    </row>
    <row r="47" spans="1:4">
      <c r="A47">
        <v>2</v>
      </c>
      <c r="B47">
        <v>12</v>
      </c>
      <c r="C47">
        <v>42.357999999999997</v>
      </c>
      <c r="D47">
        <v>7.7960000000000003</v>
      </c>
    </row>
    <row r="48" spans="1:4">
      <c r="A48">
        <v>3</v>
      </c>
      <c r="B48">
        <v>12</v>
      </c>
      <c r="C48">
        <v>46.851999999999997</v>
      </c>
      <c r="D48">
        <v>9.0139999999999993</v>
      </c>
    </row>
    <row r="49" spans="1:4">
      <c r="A49">
        <v>4</v>
      </c>
      <c r="B49">
        <v>12</v>
      </c>
      <c r="C49">
        <v>78.350999999999999</v>
      </c>
      <c r="D49">
        <v>17.890999999999998</v>
      </c>
    </row>
    <row r="50" spans="1:4">
      <c r="A50">
        <v>1</v>
      </c>
      <c r="B50">
        <v>13</v>
      </c>
      <c r="C50">
        <v>52.896000000000001</v>
      </c>
      <c r="D50">
        <v>11.029</v>
      </c>
    </row>
    <row r="51" spans="1:4">
      <c r="A51">
        <v>2</v>
      </c>
      <c r="B51">
        <v>13</v>
      </c>
      <c r="C51">
        <v>45.408000000000001</v>
      </c>
      <c r="D51">
        <v>8.7170000000000005</v>
      </c>
    </row>
    <row r="52" spans="1:4">
      <c r="A52">
        <v>3</v>
      </c>
      <c r="B52">
        <v>13</v>
      </c>
      <c r="C52">
        <v>52.579000000000001</v>
      </c>
      <c r="D52">
        <v>10.714</v>
      </c>
    </row>
    <row r="53" spans="1:4">
      <c r="A53">
        <v>4</v>
      </c>
      <c r="B53">
        <v>13</v>
      </c>
      <c r="C53">
        <v>88.293000000000006</v>
      </c>
      <c r="D53">
        <v>20.065000000000001</v>
      </c>
    </row>
    <row r="54" spans="1:4">
      <c r="A54">
        <v>1</v>
      </c>
      <c r="B54">
        <v>14</v>
      </c>
      <c r="C54">
        <v>61.137</v>
      </c>
      <c r="D54">
        <v>13.821999999999999</v>
      </c>
    </row>
    <row r="55" spans="1:4">
      <c r="A55">
        <v>2</v>
      </c>
      <c r="B55">
        <v>14</v>
      </c>
      <c r="C55">
        <v>53.265000000000001</v>
      </c>
      <c r="D55">
        <v>11.519</v>
      </c>
    </row>
    <row r="56" spans="1:4">
      <c r="A56">
        <v>3</v>
      </c>
      <c r="B56">
        <v>14</v>
      </c>
      <c r="C56">
        <v>62.9</v>
      </c>
      <c r="D56">
        <v>14.125</v>
      </c>
    </row>
    <row r="57" spans="1:4">
      <c r="A57">
        <v>4</v>
      </c>
      <c r="B57">
        <v>14</v>
      </c>
      <c r="C57">
        <v>84.31</v>
      </c>
      <c r="D57">
        <v>19.965</v>
      </c>
    </row>
    <row r="58" spans="1:4">
      <c r="A58">
        <v>1</v>
      </c>
      <c r="B58">
        <v>15</v>
      </c>
      <c r="C58">
        <v>58.015000000000001</v>
      </c>
      <c r="D58">
        <v>11.561</v>
      </c>
    </row>
    <row r="59" spans="1:4">
      <c r="A59">
        <v>2</v>
      </c>
      <c r="B59">
        <v>15</v>
      </c>
      <c r="C59">
        <v>53.808999999999997</v>
      </c>
      <c r="D59">
        <v>10.044</v>
      </c>
    </row>
    <row r="60" spans="1:4">
      <c r="A60">
        <v>3</v>
      </c>
      <c r="B60">
        <v>15</v>
      </c>
      <c r="C60">
        <v>64.040000000000006</v>
      </c>
      <c r="D60">
        <v>13.686</v>
      </c>
    </row>
    <row r="61" spans="1:4">
      <c r="A61">
        <v>4</v>
      </c>
      <c r="B61">
        <v>15</v>
      </c>
      <c r="C61">
        <v>91.819000000000003</v>
      </c>
      <c r="D61">
        <v>22.236000000000001</v>
      </c>
    </row>
    <row r="62" spans="1:4">
      <c r="A62">
        <v>1</v>
      </c>
      <c r="B62">
        <v>16</v>
      </c>
      <c r="C62">
        <v>58.313000000000002</v>
      </c>
      <c r="D62">
        <v>11.249000000000001</v>
      </c>
    </row>
    <row r="63" spans="1:4">
      <c r="A63">
        <v>2</v>
      </c>
      <c r="B63">
        <v>16</v>
      </c>
      <c r="C63">
        <v>59.685000000000002</v>
      </c>
      <c r="D63">
        <v>11.253</v>
      </c>
    </row>
    <row r="64" spans="1:4">
      <c r="A64">
        <v>3</v>
      </c>
      <c r="B64">
        <v>16</v>
      </c>
      <c r="C64">
        <v>64.697999999999993</v>
      </c>
      <c r="D64">
        <v>12.673</v>
      </c>
    </row>
    <row r="65" spans="1:4">
      <c r="A65">
        <v>4</v>
      </c>
      <c r="B65">
        <v>16</v>
      </c>
      <c r="C65">
        <v>111.43899999999999</v>
      </c>
      <c r="D65">
        <v>28.754999999999999</v>
      </c>
    </row>
    <row r="66" spans="1:4">
      <c r="A66">
        <v>1</v>
      </c>
      <c r="B66">
        <v>17</v>
      </c>
      <c r="C66">
        <v>89.584000000000003</v>
      </c>
      <c r="D66">
        <v>23.63</v>
      </c>
    </row>
    <row r="67" spans="1:4">
      <c r="A67">
        <v>2</v>
      </c>
      <c r="B67">
        <v>17</v>
      </c>
      <c r="C67">
        <v>81.433999999999997</v>
      </c>
      <c r="D67">
        <v>21.744</v>
      </c>
    </row>
    <row r="68" spans="1:4">
      <c r="A68">
        <v>3</v>
      </c>
      <c r="B68">
        <v>17</v>
      </c>
      <c r="C68">
        <v>83.36</v>
      </c>
      <c r="D68">
        <v>20.550999999999998</v>
      </c>
    </row>
    <row r="69" spans="1:4">
      <c r="A69">
        <v>4</v>
      </c>
      <c r="B69">
        <v>17</v>
      </c>
      <c r="C69">
        <v>123.94499999999999</v>
      </c>
      <c r="D69">
        <v>34.630000000000003</v>
      </c>
    </row>
    <row r="70" spans="1:4">
      <c r="A70">
        <v>1</v>
      </c>
      <c r="B70">
        <v>18</v>
      </c>
      <c r="C70">
        <v>97.278000000000006</v>
      </c>
      <c r="D70">
        <v>25.01</v>
      </c>
    </row>
    <row r="71" spans="1:4">
      <c r="A71">
        <v>2</v>
      </c>
      <c r="B71">
        <v>18</v>
      </c>
      <c r="C71">
        <v>82.959000000000003</v>
      </c>
      <c r="D71">
        <v>19.442</v>
      </c>
    </row>
    <row r="72" spans="1:4">
      <c r="A72">
        <v>3</v>
      </c>
      <c r="B72">
        <v>18</v>
      </c>
      <c r="C72">
        <v>90.146000000000001</v>
      </c>
      <c r="D72">
        <v>20.721</v>
      </c>
    </row>
    <row r="73" spans="1:4">
      <c r="A73">
        <v>4</v>
      </c>
      <c r="B73">
        <v>18</v>
      </c>
      <c r="C73">
        <v>117.154</v>
      </c>
      <c r="D73">
        <v>29.998000000000001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E1433"/>
  <sheetViews>
    <sheetView workbookViewId="0"/>
  </sheetViews>
  <sheetFormatPr defaultRowHeight="14.4"/>
  <cols>
    <col min="1" max="1" width="9.44140625" bestFit="1" customWidth="1"/>
    <col min="2" max="7" width="9.33203125" bestFit="1" customWidth="1"/>
    <col min="8" max="9" width="10.44140625" customWidth="1"/>
    <col min="22" max="23" width="12.6640625" bestFit="1" customWidth="1"/>
    <col min="25" max="25" width="10.6640625" bestFit="1" customWidth="1"/>
    <col min="29" max="29" width="10.109375" bestFit="1" customWidth="1"/>
    <col min="33" max="35" width="9.21875" bestFit="1" customWidth="1"/>
    <col min="47" max="47" width="14.5546875" customWidth="1"/>
    <col min="53" max="53" width="9.5546875" customWidth="1"/>
    <col min="56" max="56" width="14" bestFit="1" customWidth="1"/>
  </cols>
  <sheetData>
    <row r="1" spans="1:57">
      <c r="A1" s="10" t="s">
        <v>764</v>
      </c>
      <c r="B1" s="82" t="s">
        <v>758</v>
      </c>
      <c r="C1" s="82" t="s">
        <v>759</v>
      </c>
      <c r="D1" s="82" t="s">
        <v>760</v>
      </c>
      <c r="E1" s="6"/>
      <c r="F1" s="6"/>
      <c r="G1" s="6"/>
      <c r="Y1" s="26" t="s">
        <v>68</v>
      </c>
      <c r="Z1" s="14" t="s">
        <v>72</v>
      </c>
      <c r="AA1" s="14" t="s">
        <v>73</v>
      </c>
      <c r="AB1" s="14" t="s">
        <v>74</v>
      </c>
      <c r="AC1" s="14" t="s">
        <v>101</v>
      </c>
      <c r="AD1" s="14" t="s">
        <v>102</v>
      </c>
      <c r="AE1" s="14" t="s">
        <v>103</v>
      </c>
      <c r="AG1" s="14" t="s">
        <v>650</v>
      </c>
      <c r="AJ1" s="31" t="s">
        <v>651</v>
      </c>
      <c r="AN1" s="31" t="s">
        <v>654</v>
      </c>
      <c r="AU1" t="s">
        <v>136</v>
      </c>
      <c r="AX1" t="s">
        <v>140</v>
      </c>
    </row>
    <row r="2" spans="1:57">
      <c r="A2" s="103">
        <v>1</v>
      </c>
      <c r="B2" s="92">
        <v>5259.68</v>
      </c>
      <c r="C2" s="93">
        <v>0.98</v>
      </c>
      <c r="D2" s="93">
        <v>2.6806399999999999</v>
      </c>
      <c r="E2" s="94" t="s">
        <v>761</v>
      </c>
      <c r="F2" s="94" t="s">
        <v>762</v>
      </c>
      <c r="G2" s="94" t="s">
        <v>763</v>
      </c>
      <c r="H2" s="96"/>
      <c r="Y2" s="84">
        <v>43682</v>
      </c>
      <c r="Z2" s="15">
        <f t="shared" ref="Z2:Z11" si="0">E503/100</f>
        <v>-1.0489999999999999E-2</v>
      </c>
      <c r="AA2" s="15">
        <f t="shared" ref="AA2:AA11" si="1">F503/100</f>
        <v>-1.7749999999999998E-2</v>
      </c>
      <c r="AB2" s="15">
        <f t="shared" ref="AB2:AB11" si="2">G503/100</f>
        <v>8.0300000000000007E-3</v>
      </c>
      <c r="AC2" s="15"/>
      <c r="AD2" s="15"/>
      <c r="AE2" s="15"/>
      <c r="AG2" s="14" t="s">
        <v>72</v>
      </c>
      <c r="AH2" s="14" t="s">
        <v>73</v>
      </c>
      <c r="AI2" s="14" t="s">
        <v>74</v>
      </c>
      <c r="AJ2" s="14" t="s">
        <v>72</v>
      </c>
      <c r="AK2" s="14" t="s">
        <v>73</v>
      </c>
      <c r="AL2" s="14" t="s">
        <v>74</v>
      </c>
      <c r="AV2" s="31" t="s">
        <v>137</v>
      </c>
      <c r="AY2" s="31" t="s">
        <v>72</v>
      </c>
      <c r="AZ2" s="1" t="s">
        <v>141</v>
      </c>
      <c r="BA2" s="1" t="s">
        <v>142</v>
      </c>
      <c r="BB2" s="1" t="s">
        <v>143</v>
      </c>
      <c r="BC2" s="1" t="s">
        <v>144</v>
      </c>
      <c r="BD2" s="32" t="s">
        <v>89</v>
      </c>
      <c r="BE2">
        <f>AVERAGE(AY3:AY512)</f>
        <v>-8.860196078431444E-2</v>
      </c>
    </row>
    <row r="3" spans="1:57">
      <c r="A3" s="104">
        <v>2</v>
      </c>
      <c r="B3" s="92">
        <v>5243.07</v>
      </c>
      <c r="C3" s="93">
        <v>0.97699999999999998</v>
      </c>
      <c r="D3" s="93">
        <v>2.6863000000000001</v>
      </c>
      <c r="E3" s="95">
        <f t="shared" ref="E3:G18" si="3">ROUND(100*(LN(B3)-LN(B2)),3)</f>
        <v>-0.316</v>
      </c>
      <c r="F3" s="95">
        <f t="shared" si="3"/>
        <v>-0.307</v>
      </c>
      <c r="G3" s="95">
        <f t="shared" si="3"/>
        <v>0.21099999999999999</v>
      </c>
      <c r="H3" s="96"/>
      <c r="Y3" s="84">
        <v>43683</v>
      </c>
      <c r="Z3" s="15">
        <f t="shared" si="0"/>
        <v>-1.8599999999999999E-3</v>
      </c>
      <c r="AA3" s="15">
        <f t="shared" si="1"/>
        <v>6.1599999999999997E-3</v>
      </c>
      <c r="AB3" s="15">
        <f t="shared" si="2"/>
        <v>-1.6129999999999999E-2</v>
      </c>
      <c r="AC3" s="15"/>
      <c r="AD3" s="15"/>
      <c r="AE3" s="15"/>
      <c r="AF3" s="81" t="s">
        <v>94</v>
      </c>
      <c r="AG3" s="15">
        <f>QUARTILE(E$3:E$512,1)</f>
        <v>-0.41325000000000001</v>
      </c>
      <c r="AH3" s="15">
        <f>QUARTILE(F$3:F$512,1)</f>
        <v>-0.93</v>
      </c>
      <c r="AI3" s="15">
        <f>QUARTILE(G$3:G$512,1)</f>
        <v>-0.38175000000000003</v>
      </c>
      <c r="AN3" s="14" t="s">
        <v>69</v>
      </c>
      <c r="AO3" s="14" t="s">
        <v>70</v>
      </c>
      <c r="AP3" s="14" t="s">
        <v>71</v>
      </c>
      <c r="AU3" s="32" t="s">
        <v>89</v>
      </c>
      <c r="AV3" s="2">
        <f>AVERAGE(E3:E512)</f>
        <v>-2.1525490196078436E-2</v>
      </c>
      <c r="AX3">
        <v>1</v>
      </c>
      <c r="AY3">
        <v>-7.2469999999999999</v>
      </c>
      <c r="AZ3">
        <f t="shared" ref="AZ3:AZ66" si="4">AX3/510</f>
        <v>1.9607843137254902E-3</v>
      </c>
      <c r="BA3">
        <f>_xlfn.NORM.DIST(AY3,$BE$2,$BE$3,1)</f>
        <v>1.2504813970337611E-6</v>
      </c>
      <c r="BB3">
        <f>ABS(AZ3-BA3)</f>
        <v>1.9595338323284564E-3</v>
      </c>
      <c r="BC3" s="31">
        <f>MAX(BB3:BB512)</f>
        <v>5.5206531020292382E-2</v>
      </c>
      <c r="BD3" t="s">
        <v>91</v>
      </c>
      <c r="BE3">
        <f>_xlfn.STDEV.S(AY3:AY512)</f>
        <v>1.5204588311965359</v>
      </c>
    </row>
    <row r="4" spans="1:57">
      <c r="A4" s="103">
        <v>3</v>
      </c>
      <c r="B4" s="92">
        <v>5186.1000000000004</v>
      </c>
      <c r="C4" s="93">
        <v>0.97</v>
      </c>
      <c r="D4" s="93">
        <v>2.6608399999999999</v>
      </c>
      <c r="E4" s="95">
        <f t="shared" si="3"/>
        <v>-1.093</v>
      </c>
      <c r="F4" s="95">
        <f t="shared" si="3"/>
        <v>-0.71899999999999997</v>
      </c>
      <c r="G4" s="95">
        <f t="shared" si="3"/>
        <v>-0.95199999999999996</v>
      </c>
      <c r="H4" s="96"/>
      <c r="Y4" s="84">
        <v>43684</v>
      </c>
      <c r="Z4" s="15">
        <f t="shared" si="0"/>
        <v>-3.5499999999999998E-3</v>
      </c>
      <c r="AA4" s="15">
        <f t="shared" si="1"/>
        <v>-3.6900000000000001E-3</v>
      </c>
      <c r="AB4" s="15">
        <f t="shared" si="2"/>
        <v>6.0799999999999995E-3</v>
      </c>
      <c r="AC4" s="15"/>
      <c r="AD4" s="15"/>
      <c r="AE4" s="15"/>
      <c r="AF4" s="81" t="s">
        <v>95</v>
      </c>
      <c r="AG4" s="15">
        <f>QUARTILE(E$3:E$512,3)</f>
        <v>0.45074999999999998</v>
      </c>
      <c r="AH4" s="15">
        <f>QUARTILE(F$3:F$512,3)</f>
        <v>0.79200000000000004</v>
      </c>
      <c r="AI4" s="15">
        <f>QUARTILE(G$3:G$512,3)</f>
        <v>0.40699999999999997</v>
      </c>
      <c r="AU4" t="s">
        <v>91</v>
      </c>
      <c r="AV4">
        <f>STDEV(E2:E512)</f>
        <v>0.74562951498196128</v>
      </c>
      <c r="AX4">
        <v>2</v>
      </c>
      <c r="AY4">
        <v>-5.9779999999999998</v>
      </c>
      <c r="AZ4">
        <f t="shared" si="4"/>
        <v>3.9215686274509803E-3</v>
      </c>
      <c r="BA4">
        <f t="shared" ref="BA4:BA67" si="5">_xlfn.NORM.DIST(AY4,$BE$2,$BE$3,1)</f>
        <v>5.3656078556082282E-5</v>
      </c>
      <c r="BB4">
        <f t="shared" ref="BB4:BB67" si="6">ABS(AZ4-BA4)</f>
        <v>3.8679125488948981E-3</v>
      </c>
    </row>
    <row r="5" spans="1:57">
      <c r="A5" s="104">
        <v>4</v>
      </c>
      <c r="B5" s="92">
        <v>5166.7700000000004</v>
      </c>
      <c r="C5" s="93">
        <v>0.95499999999999996</v>
      </c>
      <c r="D5" s="93">
        <v>2.6353800000000001</v>
      </c>
      <c r="E5" s="95">
        <f t="shared" si="3"/>
        <v>-0.373</v>
      </c>
      <c r="F5" s="95">
        <f t="shared" si="3"/>
        <v>-1.5580000000000001</v>
      </c>
      <c r="G5" s="95">
        <f t="shared" si="3"/>
        <v>-0.96099999999999997</v>
      </c>
      <c r="H5" s="96"/>
      <c r="Y5" s="84">
        <v>43685</v>
      </c>
      <c r="Z5" s="15">
        <f t="shared" si="0"/>
        <v>1.0169999999999998E-2</v>
      </c>
      <c r="AA5" s="15">
        <f t="shared" si="1"/>
        <v>1.103E-2</v>
      </c>
      <c r="AB5" s="15">
        <f t="shared" si="2"/>
        <v>1.205E-2</v>
      </c>
      <c r="AC5" s="15"/>
      <c r="AD5" s="15"/>
      <c r="AE5" s="15"/>
      <c r="AF5" s="81" t="s">
        <v>96</v>
      </c>
      <c r="AG5" s="15">
        <f>AG4-AG3</f>
        <v>0.86399999999999999</v>
      </c>
      <c r="AH5" s="15">
        <f t="shared" ref="AH5:AI5" si="7">AH4-AH3</f>
        <v>1.722</v>
      </c>
      <c r="AI5" s="15">
        <f t="shared" si="7"/>
        <v>0.78875000000000006</v>
      </c>
      <c r="AU5" t="s">
        <v>138</v>
      </c>
      <c r="AV5">
        <f>AV3-1.96*AV4/SQRT(510)</f>
        <v>-8.6238868757552947E-2</v>
      </c>
      <c r="AX5">
        <v>3</v>
      </c>
      <c r="AY5">
        <v>-5.3579999999999997</v>
      </c>
      <c r="AZ5">
        <f t="shared" si="4"/>
        <v>5.8823529411764705E-3</v>
      </c>
      <c r="BA5">
        <f t="shared" si="5"/>
        <v>2.6446281974602993E-4</v>
      </c>
      <c r="BB5">
        <f t="shared" si="6"/>
        <v>5.6178901214304407E-3</v>
      </c>
    </row>
    <row r="6" spans="1:57">
      <c r="A6" s="103">
        <v>5</v>
      </c>
      <c r="B6" s="92">
        <v>5191.24</v>
      </c>
      <c r="C6" s="93">
        <v>0.96299999999999997</v>
      </c>
      <c r="D6" s="93">
        <v>2.6438700000000002</v>
      </c>
      <c r="E6" s="95">
        <f t="shared" si="3"/>
        <v>0.47199999999999998</v>
      </c>
      <c r="F6" s="95">
        <f t="shared" si="3"/>
        <v>0.83399999999999996</v>
      </c>
      <c r="G6" s="95">
        <f t="shared" si="3"/>
        <v>0.32200000000000001</v>
      </c>
      <c r="H6" s="96"/>
      <c r="Y6" s="84">
        <v>43686</v>
      </c>
      <c r="Z6" s="15">
        <f t="shared" si="0"/>
        <v>-1.32E-3</v>
      </c>
      <c r="AA6" s="15">
        <f t="shared" si="1"/>
        <v>-1.721E-2</v>
      </c>
      <c r="AB6" s="15">
        <f t="shared" si="2"/>
        <v>1.99E-3</v>
      </c>
      <c r="AC6" s="15"/>
      <c r="AD6" s="15"/>
      <c r="AE6" s="15"/>
      <c r="AF6" s="81" t="s">
        <v>642</v>
      </c>
      <c r="AG6" s="15">
        <f>AG3-3*AG5</f>
        <v>-3.0052500000000002</v>
      </c>
      <c r="AH6" s="15">
        <f t="shared" ref="AH6:AI6" si="8">AH3-3*AH5</f>
        <v>-6.0960000000000001</v>
      </c>
      <c r="AI6" s="15">
        <f t="shared" si="8"/>
        <v>-2.7480000000000002</v>
      </c>
      <c r="AU6" t="s">
        <v>139</v>
      </c>
      <c r="AV6">
        <f>AV3+1.96*AV4/SQRT(510)</f>
        <v>4.3187888365396068E-2</v>
      </c>
      <c r="AX6">
        <v>4</v>
      </c>
      <c r="AY6">
        <v>-4.5679999999999996</v>
      </c>
      <c r="AZ6">
        <f t="shared" si="4"/>
        <v>7.8431372549019607E-3</v>
      </c>
      <c r="BA6">
        <f t="shared" si="5"/>
        <v>1.6091297256095231E-3</v>
      </c>
      <c r="BB6">
        <f t="shared" si="6"/>
        <v>6.2340075292924377E-3</v>
      </c>
    </row>
    <row r="7" spans="1:57">
      <c r="A7" s="104">
        <v>6</v>
      </c>
      <c r="B7" s="92">
        <v>5173.09</v>
      </c>
      <c r="C7" s="93">
        <v>0.96</v>
      </c>
      <c r="D7" s="93">
        <v>2.6353800000000001</v>
      </c>
      <c r="E7" s="95">
        <f t="shared" si="3"/>
        <v>-0.35</v>
      </c>
      <c r="F7" s="95">
        <f t="shared" si="3"/>
        <v>-0.312</v>
      </c>
      <c r="G7" s="95">
        <f t="shared" si="3"/>
        <v>-0.32200000000000001</v>
      </c>
      <c r="H7" s="96"/>
      <c r="Y7" s="84">
        <v>43689</v>
      </c>
      <c r="Z7" s="15">
        <f t="shared" si="0"/>
        <v>-1.302E-2</v>
      </c>
      <c r="AA7" s="15">
        <f t="shared" si="1"/>
        <v>-1.1850000000000001E-2</v>
      </c>
      <c r="AB7" s="15">
        <f t="shared" si="2"/>
        <v>-8.0000000000000002E-3</v>
      </c>
      <c r="AC7" s="15"/>
      <c r="AD7" s="15"/>
      <c r="AE7" s="15"/>
      <c r="AF7" s="81" t="s">
        <v>643</v>
      </c>
      <c r="AG7" s="15">
        <f>AG3-1.5*AG5</f>
        <v>-1.7092499999999999</v>
      </c>
      <c r="AH7" s="15">
        <f t="shared" ref="AH7:AI7" si="9">AH3-1.5*AH5</f>
        <v>-3.5130000000000003</v>
      </c>
      <c r="AI7" s="15">
        <f t="shared" si="9"/>
        <v>-1.564875</v>
      </c>
      <c r="AX7">
        <v>5</v>
      </c>
      <c r="AY7">
        <v>-4.2679999999999998</v>
      </c>
      <c r="AZ7">
        <f t="shared" si="4"/>
        <v>9.8039215686274508E-3</v>
      </c>
      <c r="BA7">
        <f t="shared" si="5"/>
        <v>2.9909287389071671E-3</v>
      </c>
      <c r="BB7">
        <f t="shared" si="6"/>
        <v>6.8129928297202842E-3</v>
      </c>
    </row>
    <row r="8" spans="1:57">
      <c r="A8" s="103">
        <v>7</v>
      </c>
      <c r="B8" s="92">
        <v>5196.28</v>
      </c>
      <c r="C8" s="93">
        <v>0.96299999999999997</v>
      </c>
      <c r="D8" s="93">
        <v>2.6400999999999999</v>
      </c>
      <c r="E8" s="95">
        <f t="shared" si="3"/>
        <v>0.44700000000000001</v>
      </c>
      <c r="F8" s="95">
        <f t="shared" si="3"/>
        <v>0.312</v>
      </c>
      <c r="G8" s="95">
        <f t="shared" si="3"/>
        <v>0.17899999999999999</v>
      </c>
      <c r="H8" s="96"/>
      <c r="Y8" s="84">
        <v>43690</v>
      </c>
      <c r="Z8" s="15">
        <f t="shared" si="0"/>
        <v>-7.3899999999999999E-3</v>
      </c>
      <c r="AA8" s="15">
        <f t="shared" si="1"/>
        <v>4.3800000000000002E-3</v>
      </c>
      <c r="AB8" s="15">
        <f t="shared" si="2"/>
        <v>-2.0100000000000001E-3</v>
      </c>
      <c r="AC8" s="15"/>
      <c r="AD8" s="15"/>
      <c r="AE8" s="15"/>
      <c r="AF8" s="81" t="s">
        <v>644</v>
      </c>
      <c r="AG8" s="15">
        <f>AG4+1.5*AG5</f>
        <v>1.74675</v>
      </c>
      <c r="AH8" s="15">
        <f t="shared" ref="AH8:AI8" si="10">AH4+1.5*AH5</f>
        <v>3.375</v>
      </c>
      <c r="AI8" s="15">
        <f t="shared" si="10"/>
        <v>1.590125</v>
      </c>
      <c r="AX8">
        <v>6</v>
      </c>
      <c r="AY8">
        <v>-4.1550000000000002</v>
      </c>
      <c r="AZ8">
        <f t="shared" si="4"/>
        <v>1.1764705882352941E-2</v>
      </c>
      <c r="BA8">
        <f t="shared" si="5"/>
        <v>3.7425460668529145E-3</v>
      </c>
      <c r="BB8">
        <f t="shared" si="6"/>
        <v>8.0221598155000261E-3</v>
      </c>
    </row>
    <row r="9" spans="1:57">
      <c r="A9" s="104">
        <v>8</v>
      </c>
      <c r="B9" s="92">
        <v>5165.92</v>
      </c>
      <c r="C9" s="93">
        <v>0.97</v>
      </c>
      <c r="D9" s="93">
        <v>2.6382099999999999</v>
      </c>
      <c r="E9" s="95">
        <f t="shared" si="3"/>
        <v>-0.58599999999999997</v>
      </c>
      <c r="F9" s="95">
        <f t="shared" si="3"/>
        <v>0.72399999999999998</v>
      </c>
      <c r="G9" s="95">
        <f t="shared" si="3"/>
        <v>-7.1999999999999995E-2</v>
      </c>
      <c r="H9" s="96"/>
      <c r="Y9" s="84">
        <v>43691</v>
      </c>
      <c r="Z9" s="15">
        <f t="shared" si="0"/>
        <v>-4.8599999999999997E-3</v>
      </c>
      <c r="AA9" s="15">
        <f t="shared" si="1"/>
        <v>-1.5100000000000001E-2</v>
      </c>
      <c r="AB9" s="15">
        <f t="shared" si="2"/>
        <v>0</v>
      </c>
      <c r="AC9" s="15"/>
      <c r="AD9" s="15"/>
      <c r="AE9" s="15"/>
      <c r="AF9" s="81" t="s">
        <v>645</v>
      </c>
      <c r="AG9" s="15">
        <f>AG4+3*AG5</f>
        <v>3.0427499999999998</v>
      </c>
      <c r="AH9" s="15">
        <f t="shared" ref="AH9:AI9" si="11">AH4+3*AH5</f>
        <v>5.9580000000000002</v>
      </c>
      <c r="AI9" s="15">
        <f t="shared" si="11"/>
        <v>2.77325</v>
      </c>
      <c r="AX9">
        <v>7</v>
      </c>
      <c r="AY9">
        <v>-4.1340000000000003</v>
      </c>
      <c r="AZ9">
        <f t="shared" si="4"/>
        <v>1.3725490196078431E-2</v>
      </c>
      <c r="BA9">
        <f t="shared" si="5"/>
        <v>3.8995808770080922E-3</v>
      </c>
      <c r="BB9">
        <f t="shared" si="6"/>
        <v>9.8259093190703386E-3</v>
      </c>
    </row>
    <row r="10" spans="1:57">
      <c r="A10" s="103">
        <v>9</v>
      </c>
      <c r="B10" s="92">
        <v>5129.53</v>
      </c>
      <c r="C10" s="93">
        <v>0.96199999999999997</v>
      </c>
      <c r="D10" s="93">
        <v>2.61747</v>
      </c>
      <c r="E10" s="95">
        <f t="shared" si="3"/>
        <v>-0.70699999999999996</v>
      </c>
      <c r="F10" s="95">
        <f t="shared" si="3"/>
        <v>-0.82799999999999996</v>
      </c>
      <c r="G10" s="95">
        <f t="shared" si="3"/>
        <v>-0.78900000000000003</v>
      </c>
      <c r="Y10" s="84">
        <v>43692</v>
      </c>
      <c r="Z10" s="15">
        <f t="shared" si="0"/>
        <v>-8.1799999999999998E-3</v>
      </c>
      <c r="AA10" s="15">
        <f t="shared" si="1"/>
        <v>-3.1800000000000001E-3</v>
      </c>
      <c r="AB10" s="15">
        <f t="shared" si="2"/>
        <v>-2.0100000000000001E-3</v>
      </c>
      <c r="AC10" s="15"/>
      <c r="AD10" s="15"/>
      <c r="AE10" s="15"/>
      <c r="AF10" s="81" t="s">
        <v>646</v>
      </c>
      <c r="AG10">
        <f>COUNTIF(E$3:E$512,"&lt;="&amp;AG6)</f>
        <v>0</v>
      </c>
      <c r="AH10">
        <f>COUNTIF(F$3:F$512,"&lt;="&amp;AH6)</f>
        <v>0</v>
      </c>
      <c r="AI10">
        <f>COUNTIF(G$3:G$512,"&lt;="&amp;AI6)</f>
        <v>4</v>
      </c>
      <c r="AV10" s="15"/>
      <c r="AX10">
        <v>8</v>
      </c>
      <c r="AY10">
        <v>-3.8839999999999999</v>
      </c>
      <c r="AZ10">
        <f t="shared" si="4"/>
        <v>1.5686274509803921E-2</v>
      </c>
      <c r="BA10">
        <f t="shared" si="5"/>
        <v>6.2762560306361907E-3</v>
      </c>
      <c r="BB10">
        <f t="shared" si="6"/>
        <v>9.4100184791677307E-3</v>
      </c>
    </row>
    <row r="11" spans="1:57">
      <c r="A11" s="104">
        <v>10</v>
      </c>
      <c r="B11" s="86">
        <v>5111.37</v>
      </c>
      <c r="C11" s="85">
        <v>0.94499999999999995</v>
      </c>
      <c r="D11" s="85">
        <v>2.59578</v>
      </c>
      <c r="E11" s="13">
        <f t="shared" si="3"/>
        <v>-0.35499999999999998</v>
      </c>
      <c r="F11" s="13">
        <f t="shared" si="3"/>
        <v>-1.7829999999999999</v>
      </c>
      <c r="G11" s="13">
        <f t="shared" si="3"/>
        <v>-0.83199999999999996</v>
      </c>
      <c r="Y11" s="84">
        <v>43693</v>
      </c>
      <c r="Z11" s="15">
        <f t="shared" si="0"/>
        <v>2.97E-3</v>
      </c>
      <c r="AA11" s="15">
        <f t="shared" si="1"/>
        <v>2.513E-2</v>
      </c>
      <c r="AB11" s="15">
        <f t="shared" si="2"/>
        <v>6.0299999999999998E-3</v>
      </c>
      <c r="AC11" s="15"/>
      <c r="AD11" s="15"/>
      <c r="AE11" s="15"/>
      <c r="AF11" s="81" t="s">
        <v>647</v>
      </c>
      <c r="AG11" s="17">
        <f>COUNTIF(E$3:E$512,"&lt;="&amp;AG7)-AG10</f>
        <v>12</v>
      </c>
      <c r="AH11" s="17">
        <f>COUNTIF(F$3:F$512,"&lt;="&amp;AH7)-AH10</f>
        <v>8</v>
      </c>
      <c r="AI11" s="17">
        <f>COUNTIF(G$3:G$512,"&lt;="&amp;AI7)-AI10</f>
        <v>13</v>
      </c>
      <c r="AX11">
        <v>9</v>
      </c>
      <c r="AY11">
        <v>-3.8559999999999999</v>
      </c>
      <c r="AZ11">
        <f t="shared" si="4"/>
        <v>1.7647058823529412E-2</v>
      </c>
      <c r="BA11">
        <f t="shared" si="5"/>
        <v>6.6096984467902669E-3</v>
      </c>
      <c r="BB11">
        <f t="shared" si="6"/>
        <v>1.1037360376739145E-2</v>
      </c>
    </row>
    <row r="12" spans="1:57">
      <c r="A12" s="103">
        <v>11</v>
      </c>
      <c r="B12" s="86">
        <v>5111.96</v>
      </c>
      <c r="C12" s="85">
        <v>0.94</v>
      </c>
      <c r="D12" s="85">
        <v>2.5872899999999999</v>
      </c>
      <c r="E12" s="13">
        <f t="shared" si="3"/>
        <v>1.2E-2</v>
      </c>
      <c r="F12" s="13">
        <f t="shared" si="3"/>
        <v>-0.53100000000000003</v>
      </c>
      <c r="G12" s="13">
        <f t="shared" si="3"/>
        <v>-0.32800000000000001</v>
      </c>
      <c r="Y12" s="31" t="s">
        <v>104</v>
      </c>
      <c r="Z12" s="34"/>
      <c r="AA12" s="15"/>
      <c r="AB12" s="15"/>
      <c r="AC12" s="15"/>
      <c r="AD12" s="15"/>
      <c r="AE12" s="15"/>
      <c r="AF12" s="81" t="s">
        <v>648</v>
      </c>
      <c r="AG12" s="17">
        <f>COUNTIF(E$3:E$512,"&gt;="&amp;AG8)-AG13</f>
        <v>6</v>
      </c>
      <c r="AH12" s="17">
        <f>COUNTIF(F$3:F$512,"&gt;="&amp;AH8)-AH13</f>
        <v>7</v>
      </c>
      <c r="AI12" s="17">
        <f>COUNTIF(G$3:G$512,"&gt;="&amp;AI8)-AI13</f>
        <v>7</v>
      </c>
      <c r="AX12">
        <v>10</v>
      </c>
      <c r="AY12">
        <v>-3.782</v>
      </c>
      <c r="AZ12">
        <f t="shared" si="4"/>
        <v>1.9607843137254902E-2</v>
      </c>
      <c r="BA12">
        <f t="shared" si="5"/>
        <v>7.5674714810363298E-3</v>
      </c>
      <c r="BB12">
        <f t="shared" si="6"/>
        <v>1.2040371656218572E-2</v>
      </c>
    </row>
    <row r="13" spans="1:57">
      <c r="A13" s="104">
        <v>12</v>
      </c>
      <c r="B13" s="86">
        <v>5156.67</v>
      </c>
      <c r="C13" s="85">
        <v>0.94099999999999995</v>
      </c>
      <c r="D13" s="85">
        <v>2.6023800000000001</v>
      </c>
      <c r="E13" s="13">
        <f t="shared" si="3"/>
        <v>0.871</v>
      </c>
      <c r="F13" s="13">
        <f t="shared" si="3"/>
        <v>0.106</v>
      </c>
      <c r="G13" s="13">
        <f t="shared" si="3"/>
        <v>0.58199999999999996</v>
      </c>
      <c r="Y13" s="31" t="s">
        <v>105</v>
      </c>
      <c r="AC13" s="34"/>
      <c r="AD13" s="15"/>
      <c r="AE13" s="15"/>
      <c r="AF13" s="81" t="s">
        <v>649</v>
      </c>
      <c r="AG13" s="17">
        <f>COUNTIF(E$3:E$512,"&gt;="&amp;AG9)</f>
        <v>0</v>
      </c>
      <c r="AH13" s="17">
        <f>COUNTIF(F$3:F$512,"&gt;="&amp;AH9)</f>
        <v>0</v>
      </c>
      <c r="AI13" s="17">
        <f>COUNTIF(G$3:G$512,"&gt;="&amp;AI9)</f>
        <v>1</v>
      </c>
      <c r="AX13">
        <v>11</v>
      </c>
      <c r="AY13">
        <v>-3.3860000000000001</v>
      </c>
      <c r="AZ13">
        <f t="shared" si="4"/>
        <v>2.1568627450980392E-2</v>
      </c>
      <c r="BA13">
        <f t="shared" si="5"/>
        <v>1.5053259036066505E-2</v>
      </c>
      <c r="BB13">
        <f t="shared" si="6"/>
        <v>6.5153684149138868E-3</v>
      </c>
    </row>
    <row r="14" spans="1:57">
      <c r="A14" s="103">
        <v>13</v>
      </c>
      <c r="B14" s="86">
        <v>5195.28</v>
      </c>
      <c r="C14" s="85">
        <v>0.95099999999999996</v>
      </c>
      <c r="D14" s="85">
        <v>2.6297199999999998</v>
      </c>
      <c r="E14" s="13">
        <f t="shared" si="3"/>
        <v>0.746</v>
      </c>
      <c r="F14" s="13">
        <f t="shared" si="3"/>
        <v>1.0569999999999999</v>
      </c>
      <c r="G14" s="13">
        <f t="shared" si="3"/>
        <v>1.0449999999999999</v>
      </c>
      <c r="AC14" s="15"/>
      <c r="AD14" s="15"/>
      <c r="AE14" s="15"/>
      <c r="AX14">
        <v>12</v>
      </c>
      <c r="AY14">
        <v>-3.3559999999999999</v>
      </c>
      <c r="AZ14">
        <f t="shared" si="4"/>
        <v>2.3529411764705882E-2</v>
      </c>
      <c r="BA14">
        <f t="shared" si="5"/>
        <v>1.5818972388113774E-2</v>
      </c>
      <c r="BB14">
        <f t="shared" si="6"/>
        <v>7.7104393765921077E-3</v>
      </c>
    </row>
    <row r="15" spans="1:57">
      <c r="A15" s="104">
        <v>14</v>
      </c>
      <c r="B15" s="86">
        <v>5163.5</v>
      </c>
      <c r="C15" s="85">
        <v>0.94</v>
      </c>
      <c r="D15" s="85">
        <v>2.6089799999999999</v>
      </c>
      <c r="E15" s="13">
        <f t="shared" si="3"/>
        <v>-0.61399999999999999</v>
      </c>
      <c r="F15" s="13">
        <f t="shared" si="3"/>
        <v>-1.163</v>
      </c>
      <c r="G15" s="13">
        <f t="shared" si="3"/>
        <v>-0.79200000000000004</v>
      </c>
      <c r="AX15">
        <v>13</v>
      </c>
      <c r="AY15">
        <v>-3.266</v>
      </c>
      <c r="AZ15">
        <f t="shared" si="4"/>
        <v>2.5490196078431372E-2</v>
      </c>
      <c r="BA15">
        <f t="shared" si="5"/>
        <v>1.8319564113286828E-2</v>
      </c>
      <c r="BB15">
        <f t="shared" si="6"/>
        <v>7.1706319651445444E-3</v>
      </c>
    </row>
    <row r="16" spans="1:57">
      <c r="A16" s="103">
        <v>15</v>
      </c>
      <c r="B16" s="86">
        <v>5136</v>
      </c>
      <c r="C16" s="85">
        <v>0.93600000000000005</v>
      </c>
      <c r="D16" s="85">
        <v>2.6042700000000001</v>
      </c>
      <c r="E16" s="13">
        <f t="shared" si="3"/>
        <v>-0.53400000000000003</v>
      </c>
      <c r="F16" s="13">
        <f t="shared" si="3"/>
        <v>-0.42599999999999999</v>
      </c>
      <c r="G16" s="13">
        <f t="shared" si="3"/>
        <v>-0.18099999999999999</v>
      </c>
      <c r="AX16">
        <v>14</v>
      </c>
      <c r="AY16">
        <v>-3.2610000000000001</v>
      </c>
      <c r="AZ16">
        <f t="shared" si="4"/>
        <v>2.7450980392156862E-2</v>
      </c>
      <c r="BA16">
        <f t="shared" si="5"/>
        <v>1.8467847441760686E-2</v>
      </c>
      <c r="BB16">
        <f t="shared" si="6"/>
        <v>8.9831329503961763E-3</v>
      </c>
    </row>
    <row r="17" spans="1:54">
      <c r="A17" s="104">
        <v>16</v>
      </c>
      <c r="B17" s="86">
        <v>5129.71</v>
      </c>
      <c r="C17" s="85">
        <v>0.93700000000000006</v>
      </c>
      <c r="D17" s="85">
        <v>2.61558</v>
      </c>
      <c r="E17" s="13">
        <f t="shared" si="3"/>
        <v>-0.123</v>
      </c>
      <c r="F17" s="13">
        <f t="shared" si="3"/>
        <v>0.107</v>
      </c>
      <c r="G17" s="13">
        <f t="shared" si="3"/>
        <v>0.433</v>
      </c>
      <c r="AX17">
        <v>15</v>
      </c>
      <c r="AY17">
        <v>-3.1840000000000002</v>
      </c>
      <c r="AZ17">
        <f t="shared" si="4"/>
        <v>2.9411764705882353E-2</v>
      </c>
      <c r="BA17">
        <f t="shared" si="5"/>
        <v>2.0883637229945688E-2</v>
      </c>
      <c r="BB17">
        <f t="shared" si="6"/>
        <v>8.528127475936665E-3</v>
      </c>
    </row>
    <row r="18" spans="1:54">
      <c r="A18" s="103">
        <v>17</v>
      </c>
      <c r="B18" s="86">
        <v>5074.49</v>
      </c>
      <c r="C18" s="85">
        <v>0.93799999999999994</v>
      </c>
      <c r="D18" s="85">
        <v>2.6004999999999998</v>
      </c>
      <c r="E18" s="13">
        <f t="shared" si="3"/>
        <v>-1.0820000000000001</v>
      </c>
      <c r="F18" s="13">
        <f t="shared" si="3"/>
        <v>0.107</v>
      </c>
      <c r="G18" s="13">
        <f t="shared" si="3"/>
        <v>-0.57799999999999996</v>
      </c>
      <c r="AX18">
        <v>16</v>
      </c>
      <c r="AY18">
        <v>-3.1709999999999998</v>
      </c>
      <c r="AZ18">
        <f t="shared" si="4"/>
        <v>3.1372549019607843E-2</v>
      </c>
      <c r="BA18">
        <f t="shared" si="5"/>
        <v>2.1316816883684676E-2</v>
      </c>
      <c r="BB18">
        <f t="shared" si="6"/>
        <v>1.0055732135923166E-2</v>
      </c>
    </row>
    <row r="19" spans="1:54">
      <c r="A19" s="104">
        <v>18</v>
      </c>
      <c r="B19" s="86">
        <v>5101.67</v>
      </c>
      <c r="C19" s="85">
        <v>0.93200000000000005</v>
      </c>
      <c r="D19" s="85">
        <v>2.60615</v>
      </c>
      <c r="E19" s="13">
        <f t="shared" ref="E19:G82" si="12">ROUND(100*(LN(B19)-LN(B18)),3)</f>
        <v>0.53400000000000003</v>
      </c>
      <c r="F19" s="13">
        <f t="shared" si="12"/>
        <v>-0.64200000000000002</v>
      </c>
      <c r="G19" s="13">
        <f t="shared" si="12"/>
        <v>0.217</v>
      </c>
      <c r="AX19">
        <v>17</v>
      </c>
      <c r="AY19">
        <v>-3.0960000000000001</v>
      </c>
      <c r="AZ19">
        <f t="shared" si="4"/>
        <v>3.3333333333333333E-2</v>
      </c>
      <c r="BA19">
        <f t="shared" si="5"/>
        <v>2.3966932827652162E-2</v>
      </c>
      <c r="BB19">
        <f t="shared" si="6"/>
        <v>9.366400505681171E-3</v>
      </c>
    </row>
    <row r="20" spans="1:54">
      <c r="A20" s="103">
        <v>19</v>
      </c>
      <c r="B20" s="86">
        <v>5107.22</v>
      </c>
      <c r="C20" s="85">
        <v>0.94199999999999995</v>
      </c>
      <c r="D20" s="85">
        <v>2.6297199999999998</v>
      </c>
      <c r="E20" s="13">
        <f t="shared" si="12"/>
        <v>0.109</v>
      </c>
      <c r="F20" s="13">
        <f t="shared" si="12"/>
        <v>1.0669999999999999</v>
      </c>
      <c r="G20" s="13">
        <f t="shared" si="12"/>
        <v>0.9</v>
      </c>
      <c r="AX20">
        <v>18</v>
      </c>
      <c r="AY20">
        <v>-3.0880000000000001</v>
      </c>
      <c r="AZ20">
        <f t="shared" si="4"/>
        <v>3.5294117647058823E-2</v>
      </c>
      <c r="BA20">
        <f t="shared" si="5"/>
        <v>2.4265292002395505E-2</v>
      </c>
      <c r="BB20">
        <f t="shared" si="6"/>
        <v>1.1028825644663318E-2</v>
      </c>
    </row>
    <row r="21" spans="1:54">
      <c r="A21" s="104">
        <v>20</v>
      </c>
      <c r="B21" s="86">
        <v>5138.2700000000004</v>
      </c>
      <c r="C21" s="85">
        <v>0.95499999999999996</v>
      </c>
      <c r="D21" s="85">
        <v>2.6269</v>
      </c>
      <c r="E21" s="13">
        <f t="shared" si="12"/>
        <v>0.60599999999999998</v>
      </c>
      <c r="F21" s="13">
        <f t="shared" si="12"/>
        <v>1.371</v>
      </c>
      <c r="G21" s="13">
        <f t="shared" si="12"/>
        <v>-0.107</v>
      </c>
      <c r="AU21" s="34"/>
      <c r="AX21">
        <v>19</v>
      </c>
      <c r="AY21">
        <v>-3.0859999999999999</v>
      </c>
      <c r="AZ21">
        <f t="shared" si="4"/>
        <v>3.7254901960784313E-2</v>
      </c>
      <c r="BA21">
        <f t="shared" si="5"/>
        <v>2.4340367252978994E-2</v>
      </c>
      <c r="BB21">
        <f t="shared" si="6"/>
        <v>1.291453470780532E-2</v>
      </c>
    </row>
    <row r="22" spans="1:54">
      <c r="A22" s="103">
        <v>21</v>
      </c>
      <c r="B22" s="86">
        <v>5168.88</v>
      </c>
      <c r="C22" s="85">
        <v>0.96</v>
      </c>
      <c r="D22" s="85">
        <v>2.6023800000000001</v>
      </c>
      <c r="E22" s="13">
        <f t="shared" si="12"/>
        <v>0.59399999999999997</v>
      </c>
      <c r="F22" s="13">
        <f t="shared" si="12"/>
        <v>0.52200000000000002</v>
      </c>
      <c r="G22" s="13">
        <f t="shared" si="12"/>
        <v>-0.93799999999999994</v>
      </c>
      <c r="AX22">
        <v>20</v>
      </c>
      <c r="AY22">
        <v>-2.8849999999999998</v>
      </c>
      <c r="AZ22">
        <f t="shared" si="4"/>
        <v>3.9215686274509803E-2</v>
      </c>
      <c r="BA22">
        <f t="shared" si="5"/>
        <v>3.2944330301553137E-2</v>
      </c>
      <c r="BB22">
        <f t="shared" si="6"/>
        <v>6.2713559729566659E-3</v>
      </c>
    </row>
    <row r="23" spans="1:54">
      <c r="A23" s="104">
        <v>22</v>
      </c>
      <c r="B23" s="86">
        <v>5201.51</v>
      </c>
      <c r="C23" s="85">
        <v>0.97599999999999998</v>
      </c>
      <c r="D23" s="85">
        <v>2.6108699999999998</v>
      </c>
      <c r="E23" s="13">
        <f t="shared" si="12"/>
        <v>0.629</v>
      </c>
      <c r="F23" s="13">
        <f t="shared" si="12"/>
        <v>1.653</v>
      </c>
      <c r="G23" s="13">
        <f t="shared" si="12"/>
        <v>0.32600000000000001</v>
      </c>
      <c r="AX23">
        <v>21</v>
      </c>
      <c r="AY23">
        <v>-2.8839999999999999</v>
      </c>
      <c r="AZ23">
        <f t="shared" si="4"/>
        <v>4.1176470588235294E-2</v>
      </c>
      <c r="BA23">
        <f t="shared" si="5"/>
        <v>3.2992711785272924E-2</v>
      </c>
      <c r="BB23">
        <f t="shared" si="6"/>
        <v>8.1837588029623695E-3</v>
      </c>
    </row>
    <row r="24" spans="1:54">
      <c r="A24" s="103">
        <v>23</v>
      </c>
      <c r="B24" s="86">
        <v>5201.88</v>
      </c>
      <c r="C24" s="85">
        <v>0.98</v>
      </c>
      <c r="D24" s="85">
        <v>2.6306699999999998</v>
      </c>
      <c r="E24" s="13">
        <f t="shared" si="12"/>
        <v>7.0000000000000001E-3</v>
      </c>
      <c r="F24" s="13">
        <f t="shared" si="12"/>
        <v>0.40899999999999997</v>
      </c>
      <c r="G24" s="13">
        <f t="shared" si="12"/>
        <v>0.75600000000000001</v>
      </c>
      <c r="AX24">
        <v>22</v>
      </c>
      <c r="AY24">
        <v>-2.843</v>
      </c>
      <c r="AZ24">
        <f t="shared" si="4"/>
        <v>4.3137254901960784E-2</v>
      </c>
      <c r="BA24">
        <f t="shared" si="5"/>
        <v>3.5027326900745621E-2</v>
      </c>
      <c r="BB24">
        <f t="shared" si="6"/>
        <v>8.1099280012151623E-3</v>
      </c>
    </row>
    <row r="25" spans="1:54">
      <c r="A25" s="104">
        <v>24</v>
      </c>
      <c r="B25" s="86">
        <v>5283.14</v>
      </c>
      <c r="C25" s="85">
        <v>0.999</v>
      </c>
      <c r="D25" s="85">
        <v>2.6353800000000001</v>
      </c>
      <c r="E25" s="13">
        <f t="shared" si="12"/>
        <v>1.55</v>
      </c>
      <c r="F25" s="13">
        <f t="shared" si="12"/>
        <v>1.92</v>
      </c>
      <c r="G25" s="13">
        <f t="shared" si="12"/>
        <v>0.17899999999999999</v>
      </c>
      <c r="AX25">
        <v>23</v>
      </c>
      <c r="AY25">
        <v>-2.8210000000000002</v>
      </c>
      <c r="AZ25">
        <f t="shared" si="4"/>
        <v>4.5098039215686274E-2</v>
      </c>
      <c r="BA25">
        <f t="shared" si="5"/>
        <v>3.6160839889534717E-2</v>
      </c>
      <c r="BB25">
        <f t="shared" si="6"/>
        <v>8.937199326151557E-3</v>
      </c>
    </row>
    <row r="26" spans="1:54">
      <c r="A26" s="103">
        <v>25</v>
      </c>
      <c r="B26" s="86">
        <v>5302.89</v>
      </c>
      <c r="C26" s="85">
        <v>1.0149999999999999</v>
      </c>
      <c r="D26" s="85">
        <v>2.6250100000000001</v>
      </c>
      <c r="E26" s="13">
        <f t="shared" si="12"/>
        <v>0.373</v>
      </c>
      <c r="F26" s="13">
        <f t="shared" si="12"/>
        <v>1.589</v>
      </c>
      <c r="G26" s="13">
        <f t="shared" si="12"/>
        <v>-0.39400000000000002</v>
      </c>
      <c r="AX26">
        <v>24</v>
      </c>
      <c r="AY26">
        <v>-2.766</v>
      </c>
      <c r="AZ26">
        <f t="shared" si="4"/>
        <v>4.7058823529411764E-2</v>
      </c>
      <c r="BA26">
        <f t="shared" si="5"/>
        <v>3.9126435630343674E-2</v>
      </c>
      <c r="BB26">
        <f t="shared" si="6"/>
        <v>7.9323878990680899E-3</v>
      </c>
    </row>
    <row r="27" spans="1:54">
      <c r="A27" s="104">
        <v>26</v>
      </c>
      <c r="B27" s="86">
        <v>5296.17</v>
      </c>
      <c r="C27" s="85">
        <v>1.002</v>
      </c>
      <c r="D27" s="85">
        <v>2.6080399999999999</v>
      </c>
      <c r="E27" s="13">
        <f t="shared" si="12"/>
        <v>-0.127</v>
      </c>
      <c r="F27" s="13">
        <f t="shared" si="12"/>
        <v>-1.2889999999999999</v>
      </c>
      <c r="G27" s="13">
        <f t="shared" si="12"/>
        <v>-0.64900000000000002</v>
      </c>
      <c r="AX27">
        <v>25</v>
      </c>
      <c r="AY27">
        <v>-2.702</v>
      </c>
      <c r="AZ27">
        <f t="shared" si="4"/>
        <v>4.9019607843137254E-2</v>
      </c>
      <c r="BA27">
        <f t="shared" si="5"/>
        <v>4.2823397157592841E-2</v>
      </c>
      <c r="BB27">
        <f t="shared" si="6"/>
        <v>6.1962106855444135E-3</v>
      </c>
    </row>
    <row r="28" spans="1:54">
      <c r="A28" s="103">
        <v>27</v>
      </c>
      <c r="B28" s="86">
        <v>5305.98</v>
      </c>
      <c r="C28" s="85">
        <v>0.997</v>
      </c>
      <c r="D28" s="85">
        <v>2.5910700000000002</v>
      </c>
      <c r="E28" s="13">
        <f t="shared" si="12"/>
        <v>0.185</v>
      </c>
      <c r="F28" s="13">
        <f t="shared" si="12"/>
        <v>-0.5</v>
      </c>
      <c r="G28" s="13">
        <f t="shared" si="12"/>
        <v>-0.65300000000000002</v>
      </c>
      <c r="AX28">
        <v>26</v>
      </c>
      <c r="AY28">
        <v>-2.6669999999999998</v>
      </c>
      <c r="AZ28">
        <f t="shared" si="4"/>
        <v>5.0980392156862744E-2</v>
      </c>
      <c r="BA28">
        <f t="shared" si="5"/>
        <v>4.4961634968026722E-2</v>
      </c>
      <c r="BB28">
        <f t="shared" si="6"/>
        <v>6.0187571888360228E-3</v>
      </c>
    </row>
    <row r="29" spans="1:54">
      <c r="A29" s="104">
        <v>28</v>
      </c>
      <c r="B29" s="86">
        <v>5310.06</v>
      </c>
      <c r="C29" s="85">
        <v>1</v>
      </c>
      <c r="D29" s="85">
        <v>2.58352</v>
      </c>
      <c r="E29" s="13">
        <f t="shared" si="12"/>
        <v>7.6999999999999999E-2</v>
      </c>
      <c r="F29" s="13">
        <f t="shared" si="12"/>
        <v>0.3</v>
      </c>
      <c r="G29" s="13">
        <f t="shared" si="12"/>
        <v>-0.29199999999999998</v>
      </c>
      <c r="AX29">
        <v>27</v>
      </c>
      <c r="AY29">
        <v>-2.5960000000000001</v>
      </c>
      <c r="AZ29">
        <f t="shared" si="4"/>
        <v>5.2941176470588235E-2</v>
      </c>
      <c r="BA29">
        <f t="shared" si="5"/>
        <v>4.9562942953360813E-2</v>
      </c>
      <c r="BB29">
        <f t="shared" si="6"/>
        <v>3.3782335172274219E-3</v>
      </c>
    </row>
    <row r="30" spans="1:54">
      <c r="A30" s="103">
        <v>29</v>
      </c>
      <c r="B30" s="86">
        <v>5313.09</v>
      </c>
      <c r="C30" s="85">
        <v>1</v>
      </c>
      <c r="D30" s="85">
        <v>2.5882399999999999</v>
      </c>
      <c r="E30" s="13">
        <f t="shared" si="12"/>
        <v>5.7000000000000002E-2</v>
      </c>
      <c r="F30" s="13">
        <f t="shared" si="12"/>
        <v>0</v>
      </c>
      <c r="G30" s="13">
        <f t="shared" si="12"/>
        <v>0.183</v>
      </c>
      <c r="AX30">
        <v>28</v>
      </c>
      <c r="AY30">
        <v>-2.5859999999999999</v>
      </c>
      <c r="AZ30">
        <f t="shared" si="4"/>
        <v>5.4901960784313725E-2</v>
      </c>
      <c r="BA30">
        <f t="shared" si="5"/>
        <v>5.0240189129254757E-2</v>
      </c>
      <c r="BB30">
        <f t="shared" si="6"/>
        <v>4.6617716550589675E-3</v>
      </c>
    </row>
    <row r="31" spans="1:54">
      <c r="A31" s="104">
        <v>30</v>
      </c>
      <c r="B31" s="86">
        <v>5316.69</v>
      </c>
      <c r="C31" s="85">
        <v>1.0009999999999999</v>
      </c>
      <c r="D31" s="85">
        <v>2.58352</v>
      </c>
      <c r="E31" s="13">
        <f t="shared" si="12"/>
        <v>6.8000000000000005E-2</v>
      </c>
      <c r="F31" s="13">
        <f t="shared" si="12"/>
        <v>0.1</v>
      </c>
      <c r="G31" s="13">
        <f t="shared" si="12"/>
        <v>-0.183</v>
      </c>
      <c r="AX31">
        <v>29</v>
      </c>
      <c r="AY31">
        <v>-2.4809999999999999</v>
      </c>
      <c r="AZ31">
        <f t="shared" si="4"/>
        <v>5.6862745098039215E-2</v>
      </c>
      <c r="BA31">
        <f t="shared" si="5"/>
        <v>5.7804886784221958E-2</v>
      </c>
      <c r="BB31">
        <f t="shared" si="6"/>
        <v>9.4214168618274308E-4</v>
      </c>
    </row>
    <row r="32" spans="1:54">
      <c r="A32" s="103">
        <v>31</v>
      </c>
      <c r="B32" s="86">
        <v>5333.61</v>
      </c>
      <c r="C32" s="85">
        <v>1</v>
      </c>
      <c r="D32" s="85">
        <v>2.58352</v>
      </c>
      <c r="E32" s="13">
        <f t="shared" si="12"/>
        <v>0.318</v>
      </c>
      <c r="F32" s="13">
        <f t="shared" si="12"/>
        <v>-0.1</v>
      </c>
      <c r="G32" s="13">
        <f t="shared" si="12"/>
        <v>0</v>
      </c>
      <c r="AX32">
        <v>30</v>
      </c>
      <c r="AY32">
        <v>-2.4740000000000002</v>
      </c>
      <c r="AZ32">
        <f t="shared" si="4"/>
        <v>5.8823529411764705E-2</v>
      </c>
      <c r="BA32">
        <f t="shared" si="5"/>
        <v>5.8339439183642462E-2</v>
      </c>
      <c r="BB32">
        <f t="shared" si="6"/>
        <v>4.8409022812224284E-4</v>
      </c>
    </row>
    <row r="33" spans="1:54">
      <c r="A33" s="104">
        <v>32</v>
      </c>
      <c r="B33" s="86">
        <v>5375.61</v>
      </c>
      <c r="C33" s="85">
        <v>1.006</v>
      </c>
      <c r="D33" s="85">
        <v>2.5825800000000001</v>
      </c>
      <c r="E33" s="13">
        <f t="shared" si="12"/>
        <v>0.78400000000000003</v>
      </c>
      <c r="F33" s="13">
        <f t="shared" si="12"/>
        <v>0.59799999999999998</v>
      </c>
      <c r="G33" s="13">
        <f t="shared" si="12"/>
        <v>-3.5999999999999997E-2</v>
      </c>
      <c r="AX33">
        <v>31</v>
      </c>
      <c r="AY33">
        <v>-2.444</v>
      </c>
      <c r="AZ33">
        <f t="shared" si="4"/>
        <v>6.0784313725490195E-2</v>
      </c>
      <c r="BA33">
        <f t="shared" si="5"/>
        <v>6.067447355152765E-2</v>
      </c>
      <c r="BB33">
        <f t="shared" si="6"/>
        <v>1.098401739625457E-4</v>
      </c>
    </row>
    <row r="34" spans="1:54">
      <c r="A34" s="103">
        <v>33</v>
      </c>
      <c r="B34" s="86">
        <v>5409.58</v>
      </c>
      <c r="C34" s="85">
        <v>1.0209999999999999</v>
      </c>
      <c r="D34" s="85">
        <v>2.5967199999999999</v>
      </c>
      <c r="E34" s="13">
        <f t="shared" si="12"/>
        <v>0.63</v>
      </c>
      <c r="F34" s="13">
        <f t="shared" si="12"/>
        <v>1.48</v>
      </c>
      <c r="G34" s="13">
        <f t="shared" si="12"/>
        <v>0.54600000000000004</v>
      </c>
      <c r="AX34">
        <v>32</v>
      </c>
      <c r="AY34">
        <v>-2.4390000000000001</v>
      </c>
      <c r="AZ34">
        <f t="shared" si="4"/>
        <v>6.2745098039215685E-2</v>
      </c>
      <c r="BA34">
        <f t="shared" si="5"/>
        <v>6.1070656947507775E-2</v>
      </c>
      <c r="BB34">
        <f t="shared" si="6"/>
        <v>1.6744410917079108E-3</v>
      </c>
    </row>
    <row r="35" spans="1:54">
      <c r="A35" s="104">
        <v>34</v>
      </c>
      <c r="B35" s="86">
        <v>5399.04</v>
      </c>
      <c r="C35" s="85">
        <v>1.02</v>
      </c>
      <c r="D35" s="85">
        <v>2.58447</v>
      </c>
      <c r="E35" s="13">
        <f t="shared" si="12"/>
        <v>-0.19500000000000001</v>
      </c>
      <c r="F35" s="13">
        <f t="shared" si="12"/>
        <v>-9.8000000000000004E-2</v>
      </c>
      <c r="G35" s="13">
        <f t="shared" si="12"/>
        <v>-0.47299999999999998</v>
      </c>
      <c r="AX35">
        <v>33</v>
      </c>
      <c r="AY35">
        <v>-2.4329999999999998</v>
      </c>
      <c r="AZ35">
        <f t="shared" si="4"/>
        <v>6.4705882352941183E-2</v>
      </c>
      <c r="BA35">
        <f t="shared" si="5"/>
        <v>6.154874278704113E-2</v>
      </c>
      <c r="BB35">
        <f t="shared" si="6"/>
        <v>3.1571395659000523E-3</v>
      </c>
    </row>
    <row r="36" spans="1:54">
      <c r="A36" s="103">
        <v>35</v>
      </c>
      <c r="B36" s="86">
        <v>5439.99</v>
      </c>
      <c r="C36" s="85">
        <v>1.04</v>
      </c>
      <c r="D36" s="85">
        <v>2.5816400000000002</v>
      </c>
      <c r="E36" s="13">
        <f t="shared" si="12"/>
        <v>0.75600000000000001</v>
      </c>
      <c r="F36" s="13">
        <f t="shared" si="12"/>
        <v>1.9419999999999999</v>
      </c>
      <c r="G36" s="13">
        <f t="shared" si="12"/>
        <v>-0.11</v>
      </c>
      <c r="AX36">
        <v>34</v>
      </c>
      <c r="AY36">
        <v>-2.423</v>
      </c>
      <c r="AZ36">
        <f t="shared" si="4"/>
        <v>6.6666666666666666E-2</v>
      </c>
      <c r="BA36">
        <f t="shared" si="5"/>
        <v>6.2352041667910703E-2</v>
      </c>
      <c r="BB36">
        <f t="shared" si="6"/>
        <v>4.3146249987559629E-3</v>
      </c>
    </row>
    <row r="37" spans="1:54">
      <c r="A37" s="104">
        <v>36</v>
      </c>
      <c r="B37" s="86">
        <v>5385.92</v>
      </c>
      <c r="C37" s="85">
        <v>1.0249999999999999</v>
      </c>
      <c r="D37" s="85">
        <v>2.5712700000000002</v>
      </c>
      <c r="E37" s="13">
        <f t="shared" si="12"/>
        <v>-0.999</v>
      </c>
      <c r="F37" s="13">
        <f t="shared" si="12"/>
        <v>-1.4530000000000001</v>
      </c>
      <c r="G37" s="13">
        <f t="shared" si="12"/>
        <v>-0.40200000000000002</v>
      </c>
      <c r="AX37">
        <v>35</v>
      </c>
      <c r="AY37">
        <v>-2.38</v>
      </c>
      <c r="AZ37">
        <f t="shared" si="4"/>
        <v>6.8627450980392163E-2</v>
      </c>
      <c r="BA37">
        <f t="shared" si="5"/>
        <v>6.5899716612817905E-2</v>
      </c>
      <c r="BB37">
        <f t="shared" si="6"/>
        <v>2.7277343675742582E-3</v>
      </c>
    </row>
    <row r="38" spans="1:54">
      <c r="A38" s="103">
        <v>37</v>
      </c>
      <c r="B38" s="86">
        <v>5427.77</v>
      </c>
      <c r="C38" s="85">
        <v>1.032</v>
      </c>
      <c r="D38" s="85">
        <v>2.57504</v>
      </c>
      <c r="E38" s="13">
        <f t="shared" si="12"/>
        <v>0.77400000000000002</v>
      </c>
      <c r="F38" s="13">
        <f t="shared" si="12"/>
        <v>0.68100000000000005</v>
      </c>
      <c r="G38" s="13">
        <f t="shared" si="12"/>
        <v>0.14699999999999999</v>
      </c>
      <c r="AX38">
        <v>36</v>
      </c>
      <c r="AY38">
        <v>-2.355</v>
      </c>
      <c r="AZ38">
        <f t="shared" si="4"/>
        <v>7.0588235294117646E-2</v>
      </c>
      <c r="BA38">
        <f t="shared" si="5"/>
        <v>6.8033090276687247E-2</v>
      </c>
      <c r="BB38">
        <f t="shared" si="6"/>
        <v>2.5551450174303991E-3</v>
      </c>
    </row>
    <row r="39" spans="1:54">
      <c r="A39" s="104">
        <v>38</v>
      </c>
      <c r="B39" s="86">
        <v>5395.27</v>
      </c>
      <c r="C39" s="85">
        <v>1.0229999999999999</v>
      </c>
      <c r="D39" s="85">
        <v>2.5703200000000002</v>
      </c>
      <c r="E39" s="13">
        <f t="shared" si="12"/>
        <v>-0.60099999999999998</v>
      </c>
      <c r="F39" s="13">
        <f t="shared" si="12"/>
        <v>-0.876</v>
      </c>
      <c r="G39" s="13">
        <f t="shared" si="12"/>
        <v>-0.183</v>
      </c>
      <c r="AX39">
        <v>37</v>
      </c>
      <c r="AY39">
        <v>-2.347</v>
      </c>
      <c r="AZ39">
        <f t="shared" si="4"/>
        <v>7.2549019607843143E-2</v>
      </c>
      <c r="BA39">
        <f t="shared" si="5"/>
        <v>6.8726914940524297E-2</v>
      </c>
      <c r="BB39">
        <f t="shared" si="6"/>
        <v>3.8221046673188458E-3</v>
      </c>
    </row>
    <row r="40" spans="1:54">
      <c r="A40" s="103">
        <v>39</v>
      </c>
      <c r="B40" s="86">
        <v>5411.5</v>
      </c>
      <c r="C40" s="85">
        <v>1.018</v>
      </c>
      <c r="D40" s="85">
        <v>2.5712700000000002</v>
      </c>
      <c r="E40" s="13">
        <f t="shared" si="12"/>
        <v>0.3</v>
      </c>
      <c r="F40" s="13">
        <f t="shared" si="12"/>
        <v>-0.49</v>
      </c>
      <c r="G40" s="13">
        <f t="shared" si="12"/>
        <v>3.6999999999999998E-2</v>
      </c>
      <c r="AX40">
        <v>38</v>
      </c>
      <c r="AY40">
        <v>-2.3410000000000002</v>
      </c>
      <c r="AZ40">
        <f t="shared" si="4"/>
        <v>7.4509803921568626E-2</v>
      </c>
      <c r="BA40">
        <f t="shared" si="5"/>
        <v>6.9250854545123308E-2</v>
      </c>
      <c r="BB40">
        <f t="shared" si="6"/>
        <v>5.2589493764453182E-3</v>
      </c>
    </row>
    <row r="41" spans="1:54">
      <c r="A41" s="104">
        <v>40</v>
      </c>
      <c r="B41" s="86">
        <v>5408.81</v>
      </c>
      <c r="C41" s="85">
        <v>1.026</v>
      </c>
      <c r="D41" s="85">
        <v>2.57504</v>
      </c>
      <c r="E41" s="13">
        <f t="shared" si="12"/>
        <v>-0.05</v>
      </c>
      <c r="F41" s="13">
        <f t="shared" si="12"/>
        <v>0.78300000000000003</v>
      </c>
      <c r="G41" s="13">
        <f t="shared" si="12"/>
        <v>0.14699999999999999</v>
      </c>
      <c r="AX41">
        <v>39</v>
      </c>
      <c r="AY41">
        <v>-2.3279999999999998</v>
      </c>
      <c r="AZ41">
        <f t="shared" si="4"/>
        <v>7.6470588235294124E-2</v>
      </c>
      <c r="BA41">
        <f t="shared" si="5"/>
        <v>7.0396608131391494E-2</v>
      </c>
      <c r="BB41">
        <f t="shared" si="6"/>
        <v>6.0739801039026292E-3</v>
      </c>
    </row>
    <row r="42" spans="1:54">
      <c r="A42" s="103">
        <v>41</v>
      </c>
      <c r="B42" s="86">
        <v>5439.32</v>
      </c>
      <c r="C42" s="85">
        <v>1.0249999999999999</v>
      </c>
      <c r="D42" s="85">
        <v>2.59389</v>
      </c>
      <c r="E42" s="13">
        <f t="shared" si="12"/>
        <v>0.56200000000000006</v>
      </c>
      <c r="F42" s="13">
        <f t="shared" si="12"/>
        <v>-9.8000000000000004E-2</v>
      </c>
      <c r="G42" s="13">
        <f t="shared" si="12"/>
        <v>0.72899999999999998</v>
      </c>
      <c r="AX42">
        <v>40</v>
      </c>
      <c r="AY42">
        <v>-2.2909999999999999</v>
      </c>
      <c r="AZ42">
        <f t="shared" si="4"/>
        <v>7.8431372549019607E-2</v>
      </c>
      <c r="BA42">
        <f t="shared" si="5"/>
        <v>7.3737399463190231E-2</v>
      </c>
      <c r="BB42">
        <f t="shared" si="6"/>
        <v>4.6939730858293754E-3</v>
      </c>
    </row>
    <row r="43" spans="1:54">
      <c r="A43" s="104">
        <v>42</v>
      </c>
      <c r="B43" s="86">
        <v>5457.15</v>
      </c>
      <c r="C43" s="85">
        <v>1.0309999999999999</v>
      </c>
      <c r="D43" s="85">
        <v>2.60521</v>
      </c>
      <c r="E43" s="13">
        <f t="shared" si="12"/>
        <v>0.32700000000000001</v>
      </c>
      <c r="F43" s="13">
        <f t="shared" si="12"/>
        <v>0.58399999999999996</v>
      </c>
      <c r="G43" s="13">
        <f t="shared" si="12"/>
        <v>0.435</v>
      </c>
      <c r="AX43">
        <v>41</v>
      </c>
      <c r="AY43">
        <v>-2.2890000000000001</v>
      </c>
      <c r="AZ43">
        <f t="shared" si="4"/>
        <v>8.0392156862745104E-2</v>
      </c>
      <c r="BA43">
        <f t="shared" si="5"/>
        <v>7.3921377319436224E-2</v>
      </c>
      <c r="BB43">
        <f t="shared" si="6"/>
        <v>6.4707795433088799E-3</v>
      </c>
    </row>
    <row r="44" spans="1:54">
      <c r="A44" s="103">
        <v>43</v>
      </c>
      <c r="B44" s="86">
        <v>5457.96</v>
      </c>
      <c r="C44" s="85">
        <v>1.0249999999999999</v>
      </c>
      <c r="D44" s="85">
        <v>2.59389</v>
      </c>
      <c r="E44" s="13">
        <f t="shared" si="12"/>
        <v>1.4999999999999999E-2</v>
      </c>
      <c r="F44" s="13">
        <f t="shared" si="12"/>
        <v>-0.58399999999999996</v>
      </c>
      <c r="G44" s="13">
        <f t="shared" si="12"/>
        <v>-0.435</v>
      </c>
      <c r="AX44">
        <v>42</v>
      </c>
      <c r="AY44">
        <v>-2.27</v>
      </c>
      <c r="AZ44">
        <f t="shared" si="4"/>
        <v>8.2352941176470587E-2</v>
      </c>
      <c r="BA44">
        <f t="shared" si="5"/>
        <v>7.5686700162133802E-2</v>
      </c>
      <c r="BB44">
        <f t="shared" si="6"/>
        <v>6.6662410143367851E-3</v>
      </c>
    </row>
    <row r="45" spans="1:54">
      <c r="A45" s="104">
        <v>44</v>
      </c>
      <c r="B45" s="86">
        <v>5452.53</v>
      </c>
      <c r="C45" s="85">
        <v>1.02</v>
      </c>
      <c r="D45" s="85">
        <v>2.5269499999999998</v>
      </c>
      <c r="E45" s="13">
        <f t="shared" si="12"/>
        <v>-0.1</v>
      </c>
      <c r="F45" s="13">
        <f t="shared" si="12"/>
        <v>-0.48899999999999999</v>
      </c>
      <c r="G45" s="13">
        <f t="shared" si="12"/>
        <v>-2.6150000000000002</v>
      </c>
      <c r="AX45">
        <v>43</v>
      </c>
      <c r="AY45">
        <v>-2.1989999999999998</v>
      </c>
      <c r="AZ45">
        <f t="shared" si="4"/>
        <v>8.4313725490196084E-2</v>
      </c>
      <c r="BA45">
        <f t="shared" si="5"/>
        <v>8.2568404244197577E-2</v>
      </c>
      <c r="BB45">
        <f t="shared" si="6"/>
        <v>1.7453212459985074E-3</v>
      </c>
    </row>
    <row r="46" spans="1:54">
      <c r="A46" s="103">
        <v>45</v>
      </c>
      <c r="B46" s="86">
        <v>5450.85</v>
      </c>
      <c r="C46" s="85">
        <v>1.016</v>
      </c>
      <c r="D46" s="85">
        <v>2.4948899999999998</v>
      </c>
      <c r="E46" s="13">
        <f t="shared" si="12"/>
        <v>-3.1E-2</v>
      </c>
      <c r="F46" s="13">
        <f t="shared" si="12"/>
        <v>-0.39300000000000002</v>
      </c>
      <c r="G46" s="13">
        <f t="shared" si="12"/>
        <v>-1.2769999999999999</v>
      </c>
      <c r="AX46">
        <v>44</v>
      </c>
      <c r="AY46">
        <v>-2.1920000000000002</v>
      </c>
      <c r="AZ46">
        <f t="shared" si="4"/>
        <v>8.6274509803921567E-2</v>
      </c>
      <c r="BA46">
        <f t="shared" si="5"/>
        <v>8.3271599723387449E-2</v>
      </c>
      <c r="BB46">
        <f t="shared" si="6"/>
        <v>3.0029100805341186E-3</v>
      </c>
    </row>
    <row r="47" spans="1:54">
      <c r="A47" s="104">
        <v>46</v>
      </c>
      <c r="B47" s="86">
        <v>5461.19</v>
      </c>
      <c r="C47" s="85">
        <v>1.02</v>
      </c>
      <c r="D47" s="85">
        <v>2.52318</v>
      </c>
      <c r="E47" s="13">
        <f t="shared" si="12"/>
        <v>0.19</v>
      </c>
      <c r="F47" s="13">
        <f t="shared" si="12"/>
        <v>0.39300000000000002</v>
      </c>
      <c r="G47" s="13">
        <f t="shared" si="12"/>
        <v>1.1279999999999999</v>
      </c>
      <c r="AX47">
        <v>45</v>
      </c>
      <c r="AY47">
        <v>-2.1720000000000002</v>
      </c>
      <c r="AZ47">
        <f t="shared" si="4"/>
        <v>8.8235294117647065E-2</v>
      </c>
      <c r="BA47">
        <f t="shared" si="5"/>
        <v>8.5305532952008697E-2</v>
      </c>
      <c r="BB47">
        <f t="shared" si="6"/>
        <v>2.9297611656383671E-3</v>
      </c>
    </row>
    <row r="48" spans="1:54">
      <c r="A48" s="103">
        <v>47</v>
      </c>
      <c r="B48" s="86">
        <v>5460.35</v>
      </c>
      <c r="C48" s="85">
        <v>1.028</v>
      </c>
      <c r="D48" s="85">
        <v>2.5288400000000002</v>
      </c>
      <c r="E48" s="13">
        <f t="shared" si="12"/>
        <v>-1.4999999999999999E-2</v>
      </c>
      <c r="F48" s="13">
        <f t="shared" si="12"/>
        <v>0.78100000000000003</v>
      </c>
      <c r="G48" s="13">
        <f t="shared" si="12"/>
        <v>0.224</v>
      </c>
      <c r="AX48">
        <v>46</v>
      </c>
      <c r="AY48">
        <v>-2.1560000000000001</v>
      </c>
      <c r="AZ48">
        <f t="shared" si="4"/>
        <v>9.0196078431372548E-2</v>
      </c>
      <c r="BA48">
        <f t="shared" si="5"/>
        <v>8.6959298594122922E-2</v>
      </c>
      <c r="BB48">
        <f t="shared" si="6"/>
        <v>3.2367798372496259E-3</v>
      </c>
    </row>
    <row r="49" spans="1:54">
      <c r="A49" s="104">
        <v>48</v>
      </c>
      <c r="B49" s="86">
        <v>5451.91</v>
      </c>
      <c r="C49" s="85">
        <v>1.0329999999999999</v>
      </c>
      <c r="D49" s="85">
        <v>2.5175200000000002</v>
      </c>
      <c r="E49" s="13">
        <f t="shared" si="12"/>
        <v>-0.155</v>
      </c>
      <c r="F49" s="13">
        <f t="shared" si="12"/>
        <v>0.48499999999999999</v>
      </c>
      <c r="G49" s="13">
        <f t="shared" si="12"/>
        <v>-0.44900000000000001</v>
      </c>
      <c r="AX49">
        <v>47</v>
      </c>
      <c r="AY49">
        <v>-2.133</v>
      </c>
      <c r="AZ49">
        <f t="shared" si="4"/>
        <v>9.2156862745098045E-2</v>
      </c>
      <c r="BA49">
        <f t="shared" si="5"/>
        <v>8.937838040807225E-2</v>
      </c>
      <c r="BB49">
        <f t="shared" si="6"/>
        <v>2.7784823370257949E-3</v>
      </c>
    </row>
    <row r="50" spans="1:54">
      <c r="A50" s="103">
        <v>49</v>
      </c>
      <c r="B50" s="86">
        <v>5436.28</v>
      </c>
      <c r="C50" s="85">
        <v>1.0309999999999999</v>
      </c>
      <c r="D50" s="85">
        <v>2.5175200000000002</v>
      </c>
      <c r="E50" s="13">
        <f t="shared" si="12"/>
        <v>-0.28699999999999998</v>
      </c>
      <c r="F50" s="13">
        <f t="shared" si="12"/>
        <v>-0.19400000000000001</v>
      </c>
      <c r="G50" s="13">
        <f t="shared" si="12"/>
        <v>0</v>
      </c>
      <c r="AX50">
        <v>48</v>
      </c>
      <c r="AY50">
        <v>-2.1280000000000001</v>
      </c>
      <c r="AZ50">
        <f t="shared" si="4"/>
        <v>9.4117647058823528E-2</v>
      </c>
      <c r="BA50">
        <f t="shared" si="5"/>
        <v>8.9910829565718886E-2</v>
      </c>
      <c r="BB50">
        <f t="shared" si="6"/>
        <v>4.206817493104642E-3</v>
      </c>
    </row>
    <row r="51" spans="1:54">
      <c r="A51" s="104">
        <v>50</v>
      </c>
      <c r="B51" s="86">
        <v>5414.31</v>
      </c>
      <c r="C51" s="85">
        <v>1.03</v>
      </c>
      <c r="D51" s="85">
        <v>2.5137499999999999</v>
      </c>
      <c r="E51" s="13">
        <f t="shared" si="12"/>
        <v>-0.40500000000000003</v>
      </c>
      <c r="F51" s="13">
        <f t="shared" si="12"/>
        <v>-9.7000000000000003E-2</v>
      </c>
      <c r="G51" s="13">
        <f t="shared" si="12"/>
        <v>-0.15</v>
      </c>
      <c r="AX51">
        <v>49</v>
      </c>
      <c r="AY51">
        <v>-2.1190000000000002</v>
      </c>
      <c r="AZ51">
        <f t="shared" si="4"/>
        <v>9.6078431372549025E-2</v>
      </c>
      <c r="BA51">
        <f t="shared" si="5"/>
        <v>9.0875172565070883E-2</v>
      </c>
      <c r="BB51">
        <f t="shared" si="6"/>
        <v>5.2032588074781422E-3</v>
      </c>
    </row>
    <row r="52" spans="1:54">
      <c r="A52" s="103">
        <v>51</v>
      </c>
      <c r="B52" s="86">
        <v>5368.7</v>
      </c>
      <c r="C52" s="85">
        <v>1.0129999999999999</v>
      </c>
      <c r="D52" s="85">
        <v>2.51281</v>
      </c>
      <c r="E52" s="13">
        <f t="shared" si="12"/>
        <v>-0.84599999999999997</v>
      </c>
      <c r="F52" s="13">
        <f t="shared" si="12"/>
        <v>-1.6639999999999999</v>
      </c>
      <c r="G52" s="13">
        <f t="shared" si="12"/>
        <v>-3.6999999999999998E-2</v>
      </c>
      <c r="AX52">
        <v>50</v>
      </c>
      <c r="AY52">
        <v>-2.0870000000000002</v>
      </c>
      <c r="AZ52">
        <f t="shared" si="4"/>
        <v>9.8039215686274508E-2</v>
      </c>
      <c r="BA52">
        <f t="shared" si="5"/>
        <v>9.4366107444426181E-2</v>
      </c>
      <c r="BB52">
        <f t="shared" si="6"/>
        <v>3.6731082418483274E-3</v>
      </c>
    </row>
    <row r="53" spans="1:54">
      <c r="A53" s="104">
        <v>52</v>
      </c>
      <c r="B53" s="86">
        <v>5402.15</v>
      </c>
      <c r="C53" s="85">
        <v>1.0249999999999999</v>
      </c>
      <c r="D53" s="85">
        <v>2.5410900000000001</v>
      </c>
      <c r="E53" s="13">
        <f t="shared" si="12"/>
        <v>0.621</v>
      </c>
      <c r="F53" s="13">
        <f t="shared" si="12"/>
        <v>1.1779999999999999</v>
      </c>
      <c r="G53" s="13">
        <f t="shared" si="12"/>
        <v>1.119</v>
      </c>
      <c r="AX53">
        <v>51</v>
      </c>
      <c r="AY53">
        <v>-2.069</v>
      </c>
      <c r="AZ53">
        <f t="shared" si="4"/>
        <v>0.1</v>
      </c>
      <c r="BA53">
        <f t="shared" si="5"/>
        <v>9.6372712743864455E-2</v>
      </c>
      <c r="BB53">
        <f t="shared" si="6"/>
        <v>3.6272872561355501E-3</v>
      </c>
    </row>
    <row r="54" spans="1:54">
      <c r="A54" s="103">
        <v>53</v>
      </c>
      <c r="B54" s="86">
        <v>5408.46</v>
      </c>
      <c r="C54" s="85">
        <v>1.028</v>
      </c>
      <c r="D54" s="85">
        <v>2.5627800000000001</v>
      </c>
      <c r="E54" s="13">
        <f t="shared" si="12"/>
        <v>0.11700000000000001</v>
      </c>
      <c r="F54" s="13">
        <f t="shared" si="12"/>
        <v>0.29199999999999998</v>
      </c>
      <c r="G54" s="13">
        <f t="shared" si="12"/>
        <v>0.85</v>
      </c>
      <c r="AX54">
        <v>52</v>
      </c>
      <c r="AY54">
        <v>-2.0670000000000002</v>
      </c>
      <c r="AZ54">
        <f t="shared" si="4"/>
        <v>0.10196078431372549</v>
      </c>
      <c r="BA54">
        <f t="shared" si="5"/>
        <v>9.6597590012378859E-2</v>
      </c>
      <c r="BB54">
        <f t="shared" si="6"/>
        <v>5.3631943013466299E-3</v>
      </c>
    </row>
    <row r="55" spans="1:54">
      <c r="A55" s="104">
        <v>54</v>
      </c>
      <c r="B55" s="86">
        <v>5446.51</v>
      </c>
      <c r="C55" s="85">
        <v>1.03</v>
      </c>
      <c r="D55" s="85">
        <v>2.5608900000000001</v>
      </c>
      <c r="E55" s="13">
        <f t="shared" si="12"/>
        <v>0.70099999999999996</v>
      </c>
      <c r="F55" s="13">
        <f t="shared" si="12"/>
        <v>0.19400000000000001</v>
      </c>
      <c r="G55" s="13">
        <f t="shared" si="12"/>
        <v>-7.3999999999999996E-2</v>
      </c>
      <c r="AX55">
        <v>53</v>
      </c>
      <c r="AY55">
        <v>-2.004</v>
      </c>
      <c r="AZ55">
        <f t="shared" si="4"/>
        <v>0.10392156862745099</v>
      </c>
      <c r="BA55">
        <f t="shared" si="5"/>
        <v>0.10387977785608003</v>
      </c>
      <c r="BB55">
        <f t="shared" si="6"/>
        <v>4.1790771370953106E-5</v>
      </c>
    </row>
    <row r="56" spans="1:54">
      <c r="A56" s="103">
        <v>55</v>
      </c>
      <c r="B56" s="86">
        <v>5475.67</v>
      </c>
      <c r="C56" s="85">
        <v>1.028</v>
      </c>
      <c r="D56" s="85">
        <v>2.5712700000000002</v>
      </c>
      <c r="E56" s="13">
        <f t="shared" si="12"/>
        <v>0.53400000000000003</v>
      </c>
      <c r="F56" s="13">
        <f t="shared" si="12"/>
        <v>-0.19400000000000001</v>
      </c>
      <c r="G56" s="13">
        <f t="shared" si="12"/>
        <v>0.40500000000000003</v>
      </c>
      <c r="AX56">
        <v>54</v>
      </c>
      <c r="AY56">
        <v>-1.99</v>
      </c>
      <c r="AZ56">
        <f t="shared" si="4"/>
        <v>0.10588235294117647</v>
      </c>
      <c r="BA56">
        <f t="shared" si="5"/>
        <v>0.10555076199163645</v>
      </c>
      <c r="BB56">
        <f t="shared" si="6"/>
        <v>3.3159094954002266E-4</v>
      </c>
    </row>
    <row r="57" spans="1:54">
      <c r="A57" s="104">
        <v>56</v>
      </c>
      <c r="B57" s="86">
        <v>5438.62</v>
      </c>
      <c r="C57" s="85">
        <v>1.032</v>
      </c>
      <c r="D57" s="85">
        <v>2.5759799999999999</v>
      </c>
      <c r="E57" s="13">
        <f t="shared" si="12"/>
        <v>-0.67900000000000005</v>
      </c>
      <c r="F57" s="13">
        <f t="shared" si="12"/>
        <v>0.38800000000000001</v>
      </c>
      <c r="G57" s="13">
        <f t="shared" si="12"/>
        <v>0.183</v>
      </c>
      <c r="AX57">
        <v>55</v>
      </c>
      <c r="AY57">
        <v>-1.982</v>
      </c>
      <c r="AZ57">
        <f t="shared" si="4"/>
        <v>0.10784313725490197</v>
      </c>
      <c r="BA57">
        <f t="shared" si="5"/>
        <v>0.10651429354892937</v>
      </c>
      <c r="BB57">
        <f t="shared" si="6"/>
        <v>1.328843705972596E-3</v>
      </c>
    </row>
    <row r="58" spans="1:54">
      <c r="A58" s="103">
        <v>57</v>
      </c>
      <c r="B58" s="86">
        <v>5446.82</v>
      </c>
      <c r="C58" s="85">
        <v>1.022</v>
      </c>
      <c r="D58" s="85">
        <v>2.5665499999999999</v>
      </c>
      <c r="E58" s="13">
        <f t="shared" si="12"/>
        <v>0.151</v>
      </c>
      <c r="F58" s="13">
        <f t="shared" si="12"/>
        <v>-0.97399999999999998</v>
      </c>
      <c r="G58" s="13">
        <f t="shared" si="12"/>
        <v>-0.36699999999999999</v>
      </c>
      <c r="AX58">
        <v>56</v>
      </c>
      <c r="AY58">
        <v>-1.9590000000000001</v>
      </c>
      <c r="AZ58">
        <f t="shared" si="4"/>
        <v>0.10980392156862745</v>
      </c>
      <c r="BA58">
        <f t="shared" si="5"/>
        <v>0.10931977923870254</v>
      </c>
      <c r="BB58">
        <f t="shared" si="6"/>
        <v>4.8414232992491368E-4</v>
      </c>
    </row>
    <row r="59" spans="1:54">
      <c r="A59" s="104">
        <v>58</v>
      </c>
      <c r="B59" s="86">
        <v>5368.64</v>
      </c>
      <c r="C59" s="85">
        <v>0.999</v>
      </c>
      <c r="D59" s="85">
        <v>2.5382600000000002</v>
      </c>
      <c r="E59" s="13">
        <f t="shared" si="12"/>
        <v>-1.446</v>
      </c>
      <c r="F59" s="13">
        <f t="shared" si="12"/>
        <v>-2.2759999999999998</v>
      </c>
      <c r="G59" s="13">
        <f t="shared" si="12"/>
        <v>-1.1080000000000001</v>
      </c>
      <c r="AX59">
        <v>57</v>
      </c>
      <c r="AY59">
        <v>-1.9510000000000001</v>
      </c>
      <c r="AZ59">
        <f t="shared" si="4"/>
        <v>0.11176470588235295</v>
      </c>
      <c r="BA59">
        <f t="shared" si="5"/>
        <v>0.11030793514060411</v>
      </c>
      <c r="BB59">
        <f t="shared" si="6"/>
        <v>1.456770741748839E-3</v>
      </c>
    </row>
    <row r="60" spans="1:54">
      <c r="A60" s="103">
        <v>59</v>
      </c>
      <c r="B60" s="86">
        <v>5349.73</v>
      </c>
      <c r="C60" s="85">
        <v>0.98</v>
      </c>
      <c r="D60" s="85">
        <v>2.54298</v>
      </c>
      <c r="E60" s="13">
        <f t="shared" si="12"/>
        <v>-0.35299999999999998</v>
      </c>
      <c r="F60" s="13">
        <f t="shared" si="12"/>
        <v>-1.92</v>
      </c>
      <c r="G60" s="13">
        <f t="shared" si="12"/>
        <v>0.186</v>
      </c>
      <c r="AX60">
        <v>58</v>
      </c>
      <c r="AY60">
        <v>-1.8919999999999999</v>
      </c>
      <c r="AZ60">
        <f t="shared" si="4"/>
        <v>0.11372549019607843</v>
      </c>
      <c r="BA60">
        <f t="shared" si="5"/>
        <v>0.11779376604354945</v>
      </c>
      <c r="BB60">
        <f t="shared" si="6"/>
        <v>4.0682758474710201E-3</v>
      </c>
    </row>
    <row r="61" spans="1:54">
      <c r="A61" s="104">
        <v>60</v>
      </c>
      <c r="B61" s="86">
        <v>5351.24</v>
      </c>
      <c r="C61" s="85">
        <v>0.98799999999999999</v>
      </c>
      <c r="D61" s="85">
        <v>2.4996100000000001</v>
      </c>
      <c r="E61" s="13">
        <f t="shared" si="12"/>
        <v>2.8000000000000001E-2</v>
      </c>
      <c r="F61" s="13">
        <f t="shared" si="12"/>
        <v>0.81299999999999994</v>
      </c>
      <c r="G61" s="13">
        <f t="shared" si="12"/>
        <v>-1.72</v>
      </c>
      <c r="AX61">
        <v>59</v>
      </c>
      <c r="AY61">
        <v>-1.861</v>
      </c>
      <c r="AZ61">
        <f t="shared" si="4"/>
        <v>0.11568627450980393</v>
      </c>
      <c r="BA61">
        <f t="shared" si="5"/>
        <v>0.1218679891936213</v>
      </c>
      <c r="BB61">
        <f t="shared" si="6"/>
        <v>6.1817146838173687E-3</v>
      </c>
    </row>
    <row r="62" spans="1:54">
      <c r="A62" s="103">
        <v>61</v>
      </c>
      <c r="B62" s="86">
        <v>5330</v>
      </c>
      <c r="C62" s="85">
        <v>1.006</v>
      </c>
      <c r="D62" s="85">
        <v>2.5203500000000001</v>
      </c>
      <c r="E62" s="13">
        <f t="shared" si="12"/>
        <v>-0.39800000000000002</v>
      </c>
      <c r="F62" s="13">
        <f t="shared" si="12"/>
        <v>1.8049999999999999</v>
      </c>
      <c r="G62" s="13">
        <f t="shared" si="12"/>
        <v>0.82599999999999996</v>
      </c>
      <c r="AX62">
        <v>60</v>
      </c>
      <c r="AY62">
        <v>-1.847</v>
      </c>
      <c r="AZ62">
        <f t="shared" si="4"/>
        <v>0.11764705882352941</v>
      </c>
      <c r="BA62">
        <f t="shared" si="5"/>
        <v>0.12374004351069214</v>
      </c>
      <c r="BB62">
        <f t="shared" si="6"/>
        <v>6.0929846871627252E-3</v>
      </c>
    </row>
    <row r="63" spans="1:54">
      <c r="A63" s="104">
        <v>62</v>
      </c>
      <c r="B63" s="86">
        <v>5321.82</v>
      </c>
      <c r="C63" s="85">
        <v>1.0109999999999999</v>
      </c>
      <c r="D63" s="85">
        <v>2.51186</v>
      </c>
      <c r="E63" s="13">
        <f t="shared" si="12"/>
        <v>-0.154</v>
      </c>
      <c r="F63" s="13">
        <f t="shared" si="12"/>
        <v>0.496</v>
      </c>
      <c r="G63" s="13">
        <f t="shared" si="12"/>
        <v>-0.33700000000000002</v>
      </c>
      <c r="AX63">
        <v>61</v>
      </c>
      <c r="AY63">
        <v>-1.84</v>
      </c>
      <c r="AZ63">
        <f t="shared" si="4"/>
        <v>0.11960784313725491</v>
      </c>
      <c r="BA63">
        <f t="shared" si="5"/>
        <v>0.12468358280907861</v>
      </c>
      <c r="BB63">
        <f t="shared" si="6"/>
        <v>5.0757396718237036E-3</v>
      </c>
    </row>
    <row r="64" spans="1:54">
      <c r="A64" s="103">
        <v>63</v>
      </c>
      <c r="B64" s="86">
        <v>5301.7</v>
      </c>
      <c r="C64" s="85">
        <v>0.99</v>
      </c>
      <c r="D64" s="85">
        <v>2.5080900000000002</v>
      </c>
      <c r="E64" s="13">
        <f t="shared" si="12"/>
        <v>-0.379</v>
      </c>
      <c r="F64" s="13">
        <f t="shared" si="12"/>
        <v>-2.0990000000000002</v>
      </c>
      <c r="G64" s="13">
        <f t="shared" si="12"/>
        <v>-0.15</v>
      </c>
      <c r="AX64">
        <v>62</v>
      </c>
      <c r="AY64">
        <v>-1.829</v>
      </c>
      <c r="AZ64">
        <f t="shared" si="4"/>
        <v>0.12156862745098039</v>
      </c>
      <c r="BA64">
        <f t="shared" si="5"/>
        <v>0.12617642632163309</v>
      </c>
      <c r="BB64">
        <f t="shared" si="6"/>
        <v>4.607798870652699E-3</v>
      </c>
    </row>
    <row r="65" spans="1:54">
      <c r="A65" s="104">
        <v>64</v>
      </c>
      <c r="B65" s="86">
        <v>5258.14</v>
      </c>
      <c r="C65" s="85">
        <v>0.97399999999999998</v>
      </c>
      <c r="D65" s="85">
        <v>2.4326599999999998</v>
      </c>
      <c r="E65" s="13">
        <f t="shared" si="12"/>
        <v>-0.82499999999999996</v>
      </c>
      <c r="F65" s="13">
        <f t="shared" si="12"/>
        <v>-1.629</v>
      </c>
      <c r="G65" s="13">
        <f t="shared" si="12"/>
        <v>-3.0539999999999998</v>
      </c>
      <c r="AX65">
        <v>63</v>
      </c>
      <c r="AY65">
        <v>-1.8029999999999999</v>
      </c>
      <c r="AZ65">
        <f t="shared" si="4"/>
        <v>0.12352941176470589</v>
      </c>
      <c r="BA65">
        <f t="shared" si="5"/>
        <v>0.12975435564732543</v>
      </c>
      <c r="BB65">
        <f t="shared" si="6"/>
        <v>6.2249438826195436E-3</v>
      </c>
    </row>
    <row r="66" spans="1:54">
      <c r="A66" s="103">
        <v>65</v>
      </c>
      <c r="B66" s="86">
        <v>5268.66</v>
      </c>
      <c r="C66" s="85">
        <v>0.97599999999999998</v>
      </c>
      <c r="D66" s="85">
        <v>2.44963</v>
      </c>
      <c r="E66" s="13">
        <f t="shared" si="12"/>
        <v>0.2</v>
      </c>
      <c r="F66" s="13">
        <f t="shared" si="12"/>
        <v>0.20499999999999999</v>
      </c>
      <c r="G66" s="13">
        <f t="shared" si="12"/>
        <v>0.69499999999999995</v>
      </c>
      <c r="AX66">
        <v>64</v>
      </c>
      <c r="AY66">
        <v>-1.7809999999999999</v>
      </c>
      <c r="AZ66">
        <f t="shared" si="4"/>
        <v>0.12549019607843137</v>
      </c>
      <c r="BA66">
        <f t="shared" si="5"/>
        <v>0.13283622797141253</v>
      </c>
      <c r="BB66">
        <f t="shared" si="6"/>
        <v>7.3460318929811641E-3</v>
      </c>
    </row>
    <row r="67" spans="1:54">
      <c r="A67" s="104">
        <v>66</v>
      </c>
      <c r="B67" s="86">
        <v>5260.18</v>
      </c>
      <c r="C67" s="85">
        <v>0.97499999999999998</v>
      </c>
      <c r="D67" s="85">
        <v>2.4628299999999999</v>
      </c>
      <c r="E67" s="13">
        <f t="shared" si="12"/>
        <v>-0.161</v>
      </c>
      <c r="F67" s="13">
        <f t="shared" si="12"/>
        <v>-0.10299999999999999</v>
      </c>
      <c r="G67" s="13">
        <f t="shared" si="12"/>
        <v>0.53700000000000003</v>
      </c>
      <c r="AX67">
        <v>65</v>
      </c>
      <c r="AY67">
        <v>-1.7310000000000001</v>
      </c>
      <c r="AZ67">
        <f t="shared" ref="AZ67:AZ130" si="13">AX67/510</f>
        <v>0.12745098039215685</v>
      </c>
      <c r="BA67">
        <f t="shared" si="5"/>
        <v>0.1400267970206672</v>
      </c>
      <c r="BB67">
        <f t="shared" si="6"/>
        <v>1.2575816628510345E-2</v>
      </c>
    </row>
    <row r="68" spans="1:54">
      <c r="A68" s="103">
        <v>67</v>
      </c>
      <c r="B68" s="86">
        <v>5271.75</v>
      </c>
      <c r="C68" s="85">
        <v>0.98199999999999998</v>
      </c>
      <c r="D68" s="85">
        <v>2.4798</v>
      </c>
      <c r="E68" s="13">
        <f t="shared" si="12"/>
        <v>0.22</v>
      </c>
      <c r="F68" s="13">
        <f t="shared" si="12"/>
        <v>0.71499999999999997</v>
      </c>
      <c r="G68" s="13">
        <f t="shared" si="12"/>
        <v>0.68700000000000006</v>
      </c>
      <c r="AX68">
        <v>66</v>
      </c>
      <c r="AY68">
        <v>-1.6970000000000001</v>
      </c>
      <c r="AZ68">
        <f t="shared" si="13"/>
        <v>0.12941176470588237</v>
      </c>
      <c r="BA68">
        <f t="shared" ref="BA68:BA131" si="14">_xlfn.NORM.DIST(AY68,$BE$2,$BE$3,1)</f>
        <v>0.14506481600117635</v>
      </c>
      <c r="BB68">
        <f t="shared" ref="BB68:BB131" si="15">ABS(AZ68-BA68)</f>
        <v>1.5653051295293985E-2</v>
      </c>
    </row>
    <row r="69" spans="1:54">
      <c r="A69" s="104">
        <v>68</v>
      </c>
      <c r="B69" s="86">
        <v>5258.75</v>
      </c>
      <c r="C69" s="85">
        <v>1.012</v>
      </c>
      <c r="D69" s="85">
        <v>2.46943</v>
      </c>
      <c r="E69" s="13">
        <f t="shared" si="12"/>
        <v>-0.247</v>
      </c>
      <c r="F69" s="13">
        <f t="shared" si="12"/>
        <v>3.0089999999999999</v>
      </c>
      <c r="G69" s="13">
        <f t="shared" si="12"/>
        <v>-0.41899999999999998</v>
      </c>
      <c r="AX69">
        <v>67</v>
      </c>
      <c r="AY69">
        <v>-1.6839999999999999</v>
      </c>
      <c r="AZ69">
        <f t="shared" si="13"/>
        <v>0.13137254901960785</v>
      </c>
      <c r="BA69">
        <f t="shared" si="14"/>
        <v>0.14702297019509425</v>
      </c>
      <c r="BB69">
        <f t="shared" si="15"/>
        <v>1.5650421175486401E-2</v>
      </c>
    </row>
    <row r="70" spans="1:54">
      <c r="A70" s="103">
        <v>69</v>
      </c>
      <c r="B70" s="86">
        <v>5280.34</v>
      </c>
      <c r="C70" s="85">
        <v>1.0209999999999999</v>
      </c>
      <c r="D70" s="85">
        <v>2.4731999999999998</v>
      </c>
      <c r="E70" s="13">
        <f t="shared" si="12"/>
        <v>0.41</v>
      </c>
      <c r="F70" s="13">
        <f t="shared" si="12"/>
        <v>0.88500000000000001</v>
      </c>
      <c r="G70" s="13">
        <f t="shared" si="12"/>
        <v>0.153</v>
      </c>
      <c r="AX70">
        <v>68</v>
      </c>
      <c r="AY70">
        <v>-1.675</v>
      </c>
      <c r="AZ70">
        <f t="shared" si="13"/>
        <v>0.13333333333333333</v>
      </c>
      <c r="BA70">
        <f t="shared" si="14"/>
        <v>0.14838895181780451</v>
      </c>
      <c r="BB70">
        <f t="shared" si="15"/>
        <v>1.5055618484471178E-2</v>
      </c>
    </row>
    <row r="71" spans="1:54">
      <c r="A71" s="104">
        <v>70</v>
      </c>
      <c r="B71" s="86">
        <v>5291.59</v>
      </c>
      <c r="C71" s="85">
        <v>1.0209999999999999</v>
      </c>
      <c r="D71" s="85">
        <v>2.512</v>
      </c>
      <c r="E71" s="13">
        <f t="shared" si="12"/>
        <v>0.21299999999999999</v>
      </c>
      <c r="F71" s="13">
        <f t="shared" si="12"/>
        <v>0</v>
      </c>
      <c r="G71" s="13">
        <f t="shared" si="12"/>
        <v>1.5569999999999999</v>
      </c>
      <c r="AX71">
        <v>69</v>
      </c>
      <c r="AY71">
        <v>-1.661</v>
      </c>
      <c r="AZ71">
        <f t="shared" si="13"/>
        <v>0.13529411764705881</v>
      </c>
      <c r="BA71">
        <f t="shared" si="14"/>
        <v>0.15053063382047402</v>
      </c>
      <c r="BB71">
        <f t="shared" si="15"/>
        <v>1.5236516173415204E-2</v>
      </c>
    </row>
    <row r="72" spans="1:54">
      <c r="A72" s="103">
        <v>71</v>
      </c>
      <c r="B72" s="86">
        <v>5305.06</v>
      </c>
      <c r="C72" s="85">
        <v>1.034</v>
      </c>
      <c r="D72" s="85">
        <v>2.5099999999999998</v>
      </c>
      <c r="E72" s="13">
        <f t="shared" si="12"/>
        <v>0.254</v>
      </c>
      <c r="F72" s="13">
        <f t="shared" si="12"/>
        <v>1.2649999999999999</v>
      </c>
      <c r="G72" s="13">
        <f t="shared" si="12"/>
        <v>-0.08</v>
      </c>
      <c r="AX72">
        <v>70</v>
      </c>
      <c r="AY72">
        <v>-1.57</v>
      </c>
      <c r="AZ72">
        <f t="shared" si="13"/>
        <v>0.13725490196078433</v>
      </c>
      <c r="BA72">
        <f t="shared" si="14"/>
        <v>0.16495135386266804</v>
      </c>
      <c r="BB72">
        <f t="shared" si="15"/>
        <v>2.7696451901883717E-2</v>
      </c>
    </row>
    <row r="73" spans="1:54">
      <c r="A73" s="104">
        <v>72</v>
      </c>
      <c r="B73" s="86">
        <v>5309.76</v>
      </c>
      <c r="C73" s="85">
        <v>1.03</v>
      </c>
      <c r="D73" s="85">
        <v>2.4889999999999999</v>
      </c>
      <c r="E73" s="13">
        <f t="shared" si="12"/>
        <v>8.8999999999999996E-2</v>
      </c>
      <c r="F73" s="13">
        <f t="shared" si="12"/>
        <v>-0.38800000000000001</v>
      </c>
      <c r="G73" s="13">
        <f t="shared" si="12"/>
        <v>-0.84</v>
      </c>
      <c r="AX73">
        <v>71</v>
      </c>
      <c r="AY73">
        <v>-1.5640000000000001</v>
      </c>
      <c r="AZ73">
        <f t="shared" si="13"/>
        <v>0.13921568627450981</v>
      </c>
      <c r="BA73">
        <f t="shared" si="14"/>
        <v>0.1659326208922042</v>
      </c>
      <c r="BB73">
        <f t="shared" si="15"/>
        <v>2.6716934617694393E-2</v>
      </c>
    </row>
    <row r="74" spans="1:54">
      <c r="A74" s="103">
        <v>73</v>
      </c>
      <c r="B74" s="86">
        <v>5283.35</v>
      </c>
      <c r="C74" s="85">
        <v>1.0109999999999999</v>
      </c>
      <c r="D74" s="85">
        <v>2.4380000000000002</v>
      </c>
      <c r="E74" s="13">
        <f t="shared" si="12"/>
        <v>-0.499</v>
      </c>
      <c r="F74" s="13">
        <f t="shared" si="12"/>
        <v>-1.8620000000000001</v>
      </c>
      <c r="G74" s="13">
        <f t="shared" si="12"/>
        <v>-2.0699999999999998</v>
      </c>
      <c r="AX74">
        <v>72</v>
      </c>
      <c r="AY74">
        <v>-1.5609999999999999</v>
      </c>
      <c r="AZ74">
        <f t="shared" si="13"/>
        <v>0.14117647058823529</v>
      </c>
      <c r="BA74">
        <f t="shared" si="14"/>
        <v>0.1664246662235653</v>
      </c>
      <c r="BB74">
        <f t="shared" si="15"/>
        <v>2.5248195635330012E-2</v>
      </c>
    </row>
    <row r="75" spans="1:54">
      <c r="A75" s="104">
        <v>74</v>
      </c>
      <c r="B75" s="86">
        <v>5262.22</v>
      </c>
      <c r="C75" s="85">
        <v>1.0029999999999999</v>
      </c>
      <c r="D75" s="85">
        <v>2.39</v>
      </c>
      <c r="E75" s="13">
        <f t="shared" si="12"/>
        <v>-0.40100000000000002</v>
      </c>
      <c r="F75" s="13">
        <f t="shared" si="12"/>
        <v>-0.79400000000000004</v>
      </c>
      <c r="G75" s="13">
        <f t="shared" si="12"/>
        <v>-1.988</v>
      </c>
      <c r="AX75">
        <v>73</v>
      </c>
      <c r="AY75">
        <v>-1.556</v>
      </c>
      <c r="AZ75">
        <f t="shared" si="13"/>
        <v>0.14313725490196078</v>
      </c>
      <c r="BA75">
        <f t="shared" si="14"/>
        <v>0.16724683295879009</v>
      </c>
      <c r="BB75">
        <f t="shared" si="15"/>
        <v>2.4109578056829312E-2</v>
      </c>
    </row>
    <row r="76" spans="1:54">
      <c r="A76" s="103">
        <v>75</v>
      </c>
      <c r="B76" s="86">
        <v>5276.95</v>
      </c>
      <c r="C76" s="85">
        <v>1.02</v>
      </c>
      <c r="D76" s="85">
        <v>2.419</v>
      </c>
      <c r="E76" s="13">
        <f t="shared" si="12"/>
        <v>0.28000000000000003</v>
      </c>
      <c r="F76" s="13">
        <f t="shared" si="12"/>
        <v>1.681</v>
      </c>
      <c r="G76" s="13">
        <f t="shared" si="12"/>
        <v>1.206</v>
      </c>
      <c r="AX76">
        <v>74</v>
      </c>
      <c r="AY76">
        <v>-1.5549999999999999</v>
      </c>
      <c r="AZ76">
        <f t="shared" si="13"/>
        <v>0.14509803921568629</v>
      </c>
      <c r="BA76">
        <f t="shared" si="14"/>
        <v>0.16741157994183131</v>
      </c>
      <c r="BB76">
        <f t="shared" si="15"/>
        <v>2.2313540726145026E-2</v>
      </c>
    </row>
    <row r="77" spans="1:54">
      <c r="A77" s="104">
        <v>76</v>
      </c>
      <c r="B77" s="86">
        <v>5351.77</v>
      </c>
      <c r="C77" s="85">
        <v>1.022</v>
      </c>
      <c r="D77" s="85">
        <v>2.4889999999999999</v>
      </c>
      <c r="E77" s="13">
        <f t="shared" si="12"/>
        <v>1.4079999999999999</v>
      </c>
      <c r="F77" s="13">
        <f t="shared" si="12"/>
        <v>0.19600000000000001</v>
      </c>
      <c r="G77" s="13">
        <f t="shared" si="12"/>
        <v>2.8530000000000002</v>
      </c>
      <c r="AX77">
        <v>75</v>
      </c>
      <c r="AY77">
        <v>-1.554</v>
      </c>
      <c r="AZ77">
        <f t="shared" si="13"/>
        <v>0.14705882352941177</v>
      </c>
      <c r="BA77">
        <f t="shared" si="14"/>
        <v>0.16757643145891382</v>
      </c>
      <c r="BB77">
        <f t="shared" si="15"/>
        <v>2.0517607929502052E-2</v>
      </c>
    </row>
    <row r="78" spans="1:54">
      <c r="A78" s="103">
        <v>77</v>
      </c>
      <c r="B78" s="86">
        <v>5363.07</v>
      </c>
      <c r="C78" s="85">
        <v>1.0189999999999999</v>
      </c>
      <c r="D78" s="85">
        <v>2.4649999999999999</v>
      </c>
      <c r="E78" s="13">
        <f t="shared" si="12"/>
        <v>0.21099999999999999</v>
      </c>
      <c r="F78" s="13">
        <f t="shared" si="12"/>
        <v>-0.29399999999999998</v>
      </c>
      <c r="G78" s="13">
        <f t="shared" si="12"/>
        <v>-0.96899999999999997</v>
      </c>
      <c r="AX78">
        <v>76</v>
      </c>
      <c r="AY78">
        <v>-1.552</v>
      </c>
      <c r="AZ78">
        <f t="shared" si="13"/>
        <v>0.14901960784313725</v>
      </c>
      <c r="BA78">
        <f t="shared" si="14"/>
        <v>0.16790644807500599</v>
      </c>
      <c r="BB78">
        <f t="shared" si="15"/>
        <v>1.8886840231868735E-2</v>
      </c>
    </row>
    <row r="79" spans="1:54">
      <c r="A79" s="104">
        <v>78</v>
      </c>
      <c r="B79" s="86">
        <v>5350.84</v>
      </c>
      <c r="C79" s="85">
        <v>1.024</v>
      </c>
      <c r="D79" s="85">
        <v>2.4900000000000002</v>
      </c>
      <c r="E79" s="13">
        <f t="shared" si="12"/>
        <v>-0.22800000000000001</v>
      </c>
      <c r="F79" s="13">
        <f t="shared" si="12"/>
        <v>0.48899999999999999</v>
      </c>
      <c r="G79" s="13">
        <f t="shared" si="12"/>
        <v>1.0089999999999999</v>
      </c>
      <c r="AX79">
        <v>77</v>
      </c>
      <c r="AY79">
        <v>-1.5489999999999999</v>
      </c>
      <c r="AZ79">
        <f t="shared" si="13"/>
        <v>0.15098039215686274</v>
      </c>
      <c r="BA79">
        <f t="shared" si="14"/>
        <v>0.16840225687576202</v>
      </c>
      <c r="BB79">
        <f t="shared" si="15"/>
        <v>1.7421864718899283E-2</v>
      </c>
    </row>
    <row r="80" spans="1:54">
      <c r="A80" s="103">
        <v>79</v>
      </c>
      <c r="B80" s="86">
        <v>5363.56</v>
      </c>
      <c r="C80" s="85">
        <v>1.0569999999999999</v>
      </c>
      <c r="D80" s="85">
        <v>2.5259999999999998</v>
      </c>
      <c r="E80" s="13">
        <f t="shared" si="12"/>
        <v>0.23699999999999999</v>
      </c>
      <c r="F80" s="13">
        <f t="shared" si="12"/>
        <v>3.1720000000000002</v>
      </c>
      <c r="G80" s="13">
        <f t="shared" si="12"/>
        <v>1.4350000000000001</v>
      </c>
      <c r="AX80">
        <v>78</v>
      </c>
      <c r="AY80">
        <v>-1.5409999999999999</v>
      </c>
      <c r="AZ80">
        <f t="shared" si="13"/>
        <v>0.15294117647058825</v>
      </c>
      <c r="BA80">
        <f t="shared" si="14"/>
        <v>0.16972901136397184</v>
      </c>
      <c r="BB80">
        <f t="shared" si="15"/>
        <v>1.6787834893383591E-2</v>
      </c>
    </row>
    <row r="81" spans="1:54">
      <c r="A81" s="104">
        <v>80</v>
      </c>
      <c r="B81" s="86">
        <v>5395.26</v>
      </c>
      <c r="C81" s="85">
        <v>1.0840000000000001</v>
      </c>
      <c r="D81" s="85">
        <v>2.528</v>
      </c>
      <c r="E81" s="13">
        <f t="shared" si="12"/>
        <v>0.58899999999999997</v>
      </c>
      <c r="F81" s="13">
        <f t="shared" si="12"/>
        <v>2.5219999999999998</v>
      </c>
      <c r="G81" s="13">
        <f t="shared" si="12"/>
        <v>7.9000000000000001E-2</v>
      </c>
      <c r="AX81">
        <v>79</v>
      </c>
      <c r="AY81">
        <v>-1.514</v>
      </c>
      <c r="AZ81">
        <f t="shared" si="13"/>
        <v>0.15490196078431373</v>
      </c>
      <c r="BA81">
        <f t="shared" si="14"/>
        <v>0.1742561418324047</v>
      </c>
      <c r="BB81">
        <f t="shared" si="15"/>
        <v>1.9354181048090974E-2</v>
      </c>
    </row>
    <row r="82" spans="1:54">
      <c r="A82" s="103">
        <v>81</v>
      </c>
      <c r="B82" s="86">
        <v>5381</v>
      </c>
      <c r="C82" s="85">
        <v>1.083</v>
      </c>
      <c r="D82" s="85">
        <v>2.5070000000000001</v>
      </c>
      <c r="E82" s="13">
        <f t="shared" si="12"/>
        <v>-0.26500000000000001</v>
      </c>
      <c r="F82" s="13">
        <f t="shared" si="12"/>
        <v>-9.1999999999999998E-2</v>
      </c>
      <c r="G82" s="13">
        <f t="shared" si="12"/>
        <v>-0.83399999999999996</v>
      </c>
      <c r="AX82">
        <v>80</v>
      </c>
      <c r="AY82">
        <v>-1.508</v>
      </c>
      <c r="AZ82">
        <f t="shared" si="13"/>
        <v>0.15686274509803921</v>
      </c>
      <c r="BA82">
        <f t="shared" si="14"/>
        <v>0.17527249730446359</v>
      </c>
      <c r="BB82">
        <f t="shared" si="15"/>
        <v>1.8409752206424379E-2</v>
      </c>
    </row>
    <row r="83" spans="1:54">
      <c r="A83" s="104">
        <v>82</v>
      </c>
      <c r="B83" s="86">
        <v>5391.67</v>
      </c>
      <c r="C83" s="85">
        <v>1.0900000000000001</v>
      </c>
      <c r="D83" s="85">
        <v>2.4990000000000001</v>
      </c>
      <c r="E83" s="13">
        <f t="shared" ref="E83:G146" si="16">ROUND(100*(LN(B83)-LN(B82)),3)</f>
        <v>0.19800000000000001</v>
      </c>
      <c r="F83" s="13">
        <f t="shared" si="16"/>
        <v>0.64400000000000002</v>
      </c>
      <c r="G83" s="13">
        <f t="shared" si="16"/>
        <v>-0.32</v>
      </c>
      <c r="AX83">
        <v>81</v>
      </c>
      <c r="AY83">
        <v>-1.5029999999999999</v>
      </c>
      <c r="AZ83">
        <f t="shared" si="13"/>
        <v>0.1588235294117647</v>
      </c>
      <c r="BA83">
        <f t="shared" si="14"/>
        <v>0.17612232566110222</v>
      </c>
      <c r="BB83">
        <f t="shared" si="15"/>
        <v>1.7298796249337528E-2</v>
      </c>
    </row>
    <row r="84" spans="1:54">
      <c r="A84" s="103">
        <v>83</v>
      </c>
      <c r="B84" s="86">
        <v>5360.26</v>
      </c>
      <c r="C84" s="85">
        <v>1.093</v>
      </c>
      <c r="D84" s="85">
        <v>2.4430000000000001</v>
      </c>
      <c r="E84" s="13">
        <f t="shared" si="16"/>
        <v>-0.58399999999999996</v>
      </c>
      <c r="F84" s="13">
        <f t="shared" si="16"/>
        <v>0.27500000000000002</v>
      </c>
      <c r="G84" s="13">
        <f t="shared" si="16"/>
        <v>-2.266</v>
      </c>
      <c r="AX84">
        <v>82</v>
      </c>
      <c r="AY84">
        <v>-1.4830000000000001</v>
      </c>
      <c r="AZ84">
        <f t="shared" si="13"/>
        <v>0.16078431372549021</v>
      </c>
      <c r="BA84">
        <f t="shared" si="14"/>
        <v>0.17954766289116958</v>
      </c>
      <c r="BB84">
        <f t="shared" si="15"/>
        <v>1.8763349165679372E-2</v>
      </c>
    </row>
    <row r="85" spans="1:54">
      <c r="A85" s="104">
        <v>84</v>
      </c>
      <c r="B85" s="86">
        <v>5363</v>
      </c>
      <c r="C85" s="85">
        <v>1.073</v>
      </c>
      <c r="D85" s="85">
        <v>2.4830000000000001</v>
      </c>
      <c r="E85" s="13">
        <f t="shared" si="16"/>
        <v>5.0999999999999997E-2</v>
      </c>
      <c r="F85" s="13">
        <f t="shared" si="16"/>
        <v>-1.847</v>
      </c>
      <c r="G85" s="13">
        <f t="shared" si="16"/>
        <v>1.6240000000000001</v>
      </c>
      <c r="AX85">
        <v>83</v>
      </c>
      <c r="AY85">
        <v>-1.448</v>
      </c>
      <c r="AZ85">
        <f t="shared" si="13"/>
        <v>0.16274509803921569</v>
      </c>
      <c r="BA85">
        <f t="shared" si="14"/>
        <v>0.18564197125827231</v>
      </c>
      <c r="BB85">
        <f t="shared" si="15"/>
        <v>2.2896873219056618E-2</v>
      </c>
    </row>
    <row r="86" spans="1:54">
      <c r="A86" s="103">
        <v>85</v>
      </c>
      <c r="B86" s="86">
        <v>5398.02</v>
      </c>
      <c r="C86" s="85">
        <v>1.101</v>
      </c>
      <c r="D86" s="85">
        <v>2.4620000000000002</v>
      </c>
      <c r="E86" s="13">
        <f t="shared" si="16"/>
        <v>0.65100000000000002</v>
      </c>
      <c r="F86" s="13">
        <f t="shared" si="16"/>
        <v>2.5760000000000001</v>
      </c>
      <c r="G86" s="13">
        <f t="shared" si="16"/>
        <v>-0.84899999999999998</v>
      </c>
      <c r="AX86">
        <v>84</v>
      </c>
      <c r="AY86">
        <v>-1.446</v>
      </c>
      <c r="AZ86">
        <f t="shared" si="13"/>
        <v>0.16470588235294117</v>
      </c>
      <c r="BA86">
        <f t="shared" si="14"/>
        <v>0.18599405116510259</v>
      </c>
      <c r="BB86">
        <f t="shared" si="15"/>
        <v>2.1288168812161418E-2</v>
      </c>
    </row>
    <row r="87" spans="1:54">
      <c r="A87" s="104">
        <v>86</v>
      </c>
      <c r="B87" s="86">
        <v>5383.69</v>
      </c>
      <c r="C87" s="85">
        <v>1.141</v>
      </c>
      <c r="D87" s="85">
        <v>2.4300000000000002</v>
      </c>
      <c r="E87" s="13">
        <f t="shared" si="16"/>
        <v>-0.26600000000000001</v>
      </c>
      <c r="F87" s="13">
        <f t="shared" si="16"/>
        <v>3.569</v>
      </c>
      <c r="G87" s="13">
        <f t="shared" si="16"/>
        <v>-1.3080000000000001</v>
      </c>
      <c r="AX87">
        <v>85</v>
      </c>
      <c r="AY87">
        <v>-1.44</v>
      </c>
      <c r="AZ87">
        <f t="shared" si="13"/>
        <v>0.16666666666666666</v>
      </c>
      <c r="BA87">
        <f t="shared" si="14"/>
        <v>0.18705277257773995</v>
      </c>
      <c r="BB87">
        <f t="shared" si="15"/>
        <v>2.0386105911073288E-2</v>
      </c>
    </row>
    <row r="88" spans="1:54">
      <c r="A88" s="103">
        <v>87</v>
      </c>
      <c r="B88" s="86">
        <v>5356.12</v>
      </c>
      <c r="C88" s="85">
        <v>1.1259999999999999</v>
      </c>
      <c r="D88" s="85">
        <v>2.4049999999999998</v>
      </c>
      <c r="E88" s="13">
        <f t="shared" si="16"/>
        <v>-0.51300000000000001</v>
      </c>
      <c r="F88" s="13">
        <f t="shared" si="16"/>
        <v>-1.323</v>
      </c>
      <c r="G88" s="13">
        <f t="shared" si="16"/>
        <v>-1.034</v>
      </c>
      <c r="AX88">
        <v>86</v>
      </c>
      <c r="AY88">
        <v>-1.4370000000000001</v>
      </c>
      <c r="AZ88">
        <f t="shared" si="13"/>
        <v>0.16862745098039217</v>
      </c>
      <c r="BA88">
        <f t="shared" si="14"/>
        <v>0.18758352845444037</v>
      </c>
      <c r="BB88">
        <f t="shared" si="15"/>
        <v>1.8956077474048205E-2</v>
      </c>
    </row>
    <row r="89" spans="1:54">
      <c r="A89" s="104">
        <v>88</v>
      </c>
      <c r="B89" s="86">
        <v>5385.63</v>
      </c>
      <c r="C89" s="85">
        <v>1.163</v>
      </c>
      <c r="D89" s="85">
        <v>2.4220000000000002</v>
      </c>
      <c r="E89" s="13">
        <f t="shared" si="16"/>
        <v>0.54900000000000004</v>
      </c>
      <c r="F89" s="13">
        <f t="shared" si="16"/>
        <v>3.2330000000000001</v>
      </c>
      <c r="G89" s="13">
        <f t="shared" si="16"/>
        <v>0.70399999999999996</v>
      </c>
      <c r="AX89">
        <v>87</v>
      </c>
      <c r="AY89">
        <v>-1.4159999999999999</v>
      </c>
      <c r="AZ89">
        <f t="shared" si="13"/>
        <v>0.17058823529411765</v>
      </c>
      <c r="BA89">
        <f t="shared" si="14"/>
        <v>0.19132482099554488</v>
      </c>
      <c r="BB89">
        <f t="shared" si="15"/>
        <v>2.0736585701427224E-2</v>
      </c>
    </row>
    <row r="90" spans="1:54">
      <c r="A90" s="103">
        <v>89</v>
      </c>
      <c r="B90" s="86">
        <v>5428.89</v>
      </c>
      <c r="C90" s="85">
        <v>1.169</v>
      </c>
      <c r="D90" s="85">
        <v>2.4430000000000001</v>
      </c>
      <c r="E90" s="13">
        <f t="shared" si="16"/>
        <v>0.8</v>
      </c>
      <c r="F90" s="13">
        <f t="shared" si="16"/>
        <v>0.51500000000000001</v>
      </c>
      <c r="G90" s="13">
        <f t="shared" si="16"/>
        <v>0.86299999999999999</v>
      </c>
      <c r="AX90">
        <v>88</v>
      </c>
      <c r="AY90">
        <v>-1.4059999999999999</v>
      </c>
      <c r="AZ90">
        <f t="shared" si="13"/>
        <v>0.17254901960784313</v>
      </c>
      <c r="BA90">
        <f t="shared" si="14"/>
        <v>0.19312235093546587</v>
      </c>
      <c r="BB90">
        <f t="shared" si="15"/>
        <v>2.0573331327622735E-2</v>
      </c>
    </row>
    <row r="91" spans="1:54">
      <c r="A91" s="104">
        <v>90</v>
      </c>
      <c r="B91" s="86">
        <v>5431.01</v>
      </c>
      <c r="C91" s="85">
        <v>1.173</v>
      </c>
      <c r="D91" s="85">
        <v>2.4620000000000002</v>
      </c>
      <c r="E91" s="13">
        <f t="shared" si="16"/>
        <v>3.9E-2</v>
      </c>
      <c r="F91" s="13">
        <f t="shared" si="16"/>
        <v>0.34200000000000003</v>
      </c>
      <c r="G91" s="13">
        <f t="shared" si="16"/>
        <v>0.77500000000000002</v>
      </c>
      <c r="AX91">
        <v>89</v>
      </c>
      <c r="AY91">
        <v>-1.3919999999999999</v>
      </c>
      <c r="AZ91">
        <f t="shared" si="13"/>
        <v>0.17450980392156862</v>
      </c>
      <c r="BA91">
        <f t="shared" si="14"/>
        <v>0.19565614638252563</v>
      </c>
      <c r="BB91">
        <f t="shared" si="15"/>
        <v>2.1146342460957007E-2</v>
      </c>
    </row>
    <row r="92" spans="1:54">
      <c r="A92" s="103">
        <v>91</v>
      </c>
      <c r="B92" s="86">
        <v>5406.64</v>
      </c>
      <c r="C92" s="85">
        <v>1.1779999999999999</v>
      </c>
      <c r="D92" s="85">
        <v>2.4529999999999998</v>
      </c>
      <c r="E92" s="13">
        <f t="shared" si="16"/>
        <v>-0.45</v>
      </c>
      <c r="F92" s="13">
        <f t="shared" si="16"/>
        <v>0.42499999999999999</v>
      </c>
      <c r="G92" s="13">
        <f t="shared" si="16"/>
        <v>-0.36599999999999999</v>
      </c>
      <c r="AX92">
        <v>90</v>
      </c>
      <c r="AY92">
        <v>-1.34</v>
      </c>
      <c r="AZ92">
        <f t="shared" si="13"/>
        <v>0.17647058823529413</v>
      </c>
      <c r="BA92">
        <f t="shared" si="14"/>
        <v>0.20524269778863183</v>
      </c>
      <c r="BB92">
        <f t="shared" si="15"/>
        <v>2.8772109553337699E-2</v>
      </c>
    </row>
    <row r="93" spans="1:54">
      <c r="A93" s="104">
        <v>92</v>
      </c>
      <c r="B93" s="86">
        <v>5396.53</v>
      </c>
      <c r="C93" s="85">
        <v>1.1639999999999999</v>
      </c>
      <c r="D93" s="85">
        <v>2.4510000000000001</v>
      </c>
      <c r="E93" s="13">
        <f t="shared" si="16"/>
        <v>-0.187</v>
      </c>
      <c r="F93" s="13">
        <f t="shared" si="16"/>
        <v>-1.196</v>
      </c>
      <c r="G93" s="13">
        <f t="shared" si="16"/>
        <v>-8.2000000000000003E-2</v>
      </c>
      <c r="AX93">
        <v>91</v>
      </c>
      <c r="AY93">
        <v>-1.337</v>
      </c>
      <c r="AZ93">
        <f t="shared" si="13"/>
        <v>0.17843137254901961</v>
      </c>
      <c r="BA93">
        <f t="shared" si="14"/>
        <v>0.20580415249340278</v>
      </c>
      <c r="BB93">
        <f t="shared" si="15"/>
        <v>2.7372779944383169E-2</v>
      </c>
    </row>
    <row r="94" spans="1:54">
      <c r="A94" s="103">
        <v>93</v>
      </c>
      <c r="B94" s="86">
        <v>5383.33</v>
      </c>
      <c r="C94" s="85">
        <v>1.1379999999999999</v>
      </c>
      <c r="D94" s="85">
        <v>2.4489999999999998</v>
      </c>
      <c r="E94" s="13">
        <f t="shared" si="16"/>
        <v>-0.245</v>
      </c>
      <c r="F94" s="13">
        <f t="shared" si="16"/>
        <v>-2.2589999999999999</v>
      </c>
      <c r="G94" s="13">
        <f t="shared" si="16"/>
        <v>-8.2000000000000003E-2</v>
      </c>
      <c r="AX94">
        <v>92</v>
      </c>
      <c r="AY94">
        <v>-1.33</v>
      </c>
      <c r="AZ94">
        <f t="shared" si="13"/>
        <v>0.1803921568627451</v>
      </c>
      <c r="BA94">
        <f t="shared" si="14"/>
        <v>0.20711775234247801</v>
      </c>
      <c r="BB94">
        <f t="shared" si="15"/>
        <v>2.6725595479732911E-2</v>
      </c>
    </row>
    <row r="95" spans="1:54">
      <c r="A95" s="104">
        <v>94</v>
      </c>
      <c r="B95" s="86">
        <v>5379.2</v>
      </c>
      <c r="C95" s="85">
        <v>1.139</v>
      </c>
      <c r="D95" s="85">
        <v>2.464</v>
      </c>
      <c r="E95" s="13">
        <f t="shared" si="16"/>
        <v>-7.6999999999999999E-2</v>
      </c>
      <c r="F95" s="13">
        <f t="shared" si="16"/>
        <v>8.7999999999999995E-2</v>
      </c>
      <c r="G95" s="13">
        <f t="shared" si="16"/>
        <v>0.61099999999999999</v>
      </c>
      <c r="AX95">
        <v>93</v>
      </c>
      <c r="AY95">
        <v>-1.323</v>
      </c>
      <c r="AZ95">
        <f t="shared" si="13"/>
        <v>0.18235294117647058</v>
      </c>
      <c r="BA95">
        <f t="shared" si="14"/>
        <v>0.20843629915355058</v>
      </c>
      <c r="BB95">
        <f t="shared" si="15"/>
        <v>2.6083357977080002E-2</v>
      </c>
    </row>
    <row r="96" spans="1:54">
      <c r="A96" s="103">
        <v>95</v>
      </c>
      <c r="B96" s="86">
        <v>5368.83</v>
      </c>
      <c r="C96" s="85">
        <v>1.121</v>
      </c>
      <c r="D96" s="85">
        <v>2.4609999999999999</v>
      </c>
      <c r="E96" s="13">
        <f t="shared" si="16"/>
        <v>-0.193</v>
      </c>
      <c r="F96" s="13">
        <f t="shared" si="16"/>
        <v>-1.593</v>
      </c>
      <c r="G96" s="13">
        <f t="shared" si="16"/>
        <v>-0.122</v>
      </c>
      <c r="AX96">
        <v>94</v>
      </c>
      <c r="AY96">
        <v>-1.302</v>
      </c>
      <c r="AZ96">
        <f t="shared" si="13"/>
        <v>0.18431372549019609</v>
      </c>
      <c r="BA96">
        <f t="shared" si="14"/>
        <v>0.21242152591046651</v>
      </c>
      <c r="BB96">
        <f t="shared" si="15"/>
        <v>2.8107800420270418E-2</v>
      </c>
    </row>
    <row r="97" spans="1:54">
      <c r="A97" s="104">
        <v>96</v>
      </c>
      <c r="B97" s="86">
        <v>5388.33</v>
      </c>
      <c r="C97" s="85">
        <v>1.1259999999999999</v>
      </c>
      <c r="D97" s="85">
        <v>2.4790000000000001</v>
      </c>
      <c r="E97" s="13">
        <f t="shared" si="16"/>
        <v>0.36299999999999999</v>
      </c>
      <c r="F97" s="13">
        <f t="shared" si="16"/>
        <v>0.44500000000000001</v>
      </c>
      <c r="G97" s="13">
        <f t="shared" si="16"/>
        <v>0.72899999999999998</v>
      </c>
      <c r="AX97">
        <v>95</v>
      </c>
      <c r="AY97">
        <v>-1.2969999999999999</v>
      </c>
      <c r="AZ97">
        <f t="shared" si="13"/>
        <v>0.18627450980392157</v>
      </c>
      <c r="BA97">
        <f t="shared" si="14"/>
        <v>0.21337690999118958</v>
      </c>
      <c r="BB97">
        <f t="shared" si="15"/>
        <v>2.7102400187268005E-2</v>
      </c>
    </row>
    <row r="98" spans="1:54">
      <c r="A98" s="103">
        <v>97</v>
      </c>
      <c r="B98" s="86">
        <v>5469.6</v>
      </c>
      <c r="C98" s="85">
        <v>1.1579999999999999</v>
      </c>
      <c r="D98" s="85">
        <v>2.468</v>
      </c>
      <c r="E98" s="13">
        <f t="shared" si="16"/>
        <v>1.4970000000000001</v>
      </c>
      <c r="F98" s="13">
        <f t="shared" si="16"/>
        <v>2.802</v>
      </c>
      <c r="G98" s="13">
        <f t="shared" si="16"/>
        <v>-0.44500000000000001</v>
      </c>
      <c r="AX98">
        <v>96</v>
      </c>
      <c r="AY98">
        <v>-1.262</v>
      </c>
      <c r="AZ98">
        <f t="shared" si="13"/>
        <v>0.18823529411764706</v>
      </c>
      <c r="BA98">
        <f t="shared" si="14"/>
        <v>0.22013438466672622</v>
      </c>
      <c r="BB98">
        <f t="shared" si="15"/>
        <v>3.1899090549079162E-2</v>
      </c>
    </row>
    <row r="99" spans="1:54">
      <c r="A99" s="104">
        <v>98</v>
      </c>
      <c r="B99" s="86">
        <v>5537.97</v>
      </c>
      <c r="C99" s="85">
        <v>1.1759999999999999</v>
      </c>
      <c r="D99" s="85">
        <v>2.484</v>
      </c>
      <c r="E99" s="13">
        <f t="shared" si="16"/>
        <v>1.242</v>
      </c>
      <c r="F99" s="13">
        <f t="shared" si="16"/>
        <v>1.542</v>
      </c>
      <c r="G99" s="13">
        <f t="shared" si="16"/>
        <v>0.64600000000000002</v>
      </c>
      <c r="AX99">
        <v>97</v>
      </c>
      <c r="AY99">
        <v>-1.2509999999999999</v>
      </c>
      <c r="AZ99">
        <f t="shared" si="13"/>
        <v>0.19019607843137254</v>
      </c>
      <c r="BA99">
        <f t="shared" si="14"/>
        <v>0.222283245611925</v>
      </c>
      <c r="BB99">
        <f t="shared" si="15"/>
        <v>3.2087167180552462E-2</v>
      </c>
    </row>
    <row r="100" spans="1:54">
      <c r="A100" s="103">
        <v>99</v>
      </c>
      <c r="B100" s="86">
        <v>5622.72</v>
      </c>
      <c r="C100" s="85">
        <v>1.19</v>
      </c>
      <c r="D100" s="85">
        <v>2.504</v>
      </c>
      <c r="E100" s="13">
        <f t="shared" si="16"/>
        <v>1.5189999999999999</v>
      </c>
      <c r="F100" s="13">
        <f t="shared" si="16"/>
        <v>1.1830000000000001</v>
      </c>
      <c r="G100" s="13">
        <f t="shared" si="16"/>
        <v>0.80200000000000005</v>
      </c>
      <c r="AX100">
        <v>98</v>
      </c>
      <c r="AY100">
        <v>-1.25</v>
      </c>
      <c r="AZ100">
        <f t="shared" si="13"/>
        <v>0.19215686274509805</v>
      </c>
      <c r="BA100">
        <f t="shared" si="14"/>
        <v>0.22247918829073829</v>
      </c>
      <c r="BB100">
        <f t="shared" si="15"/>
        <v>3.0322325545640239E-2</v>
      </c>
    </row>
    <row r="101" spans="1:54">
      <c r="A101" s="104">
        <v>100</v>
      </c>
      <c r="B101" s="86">
        <v>5615.63</v>
      </c>
      <c r="C101" s="85">
        <v>1.19</v>
      </c>
      <c r="D101" s="85">
        <v>2.5219999999999998</v>
      </c>
      <c r="E101" s="13">
        <f t="shared" si="16"/>
        <v>-0.126</v>
      </c>
      <c r="F101" s="13">
        <f t="shared" si="16"/>
        <v>0</v>
      </c>
      <c r="G101" s="13">
        <f t="shared" si="16"/>
        <v>0.71599999999999997</v>
      </c>
      <c r="AX101">
        <v>99</v>
      </c>
      <c r="AY101">
        <v>-1.2470000000000001</v>
      </c>
      <c r="AZ101">
        <f t="shared" si="13"/>
        <v>0.19411764705882353</v>
      </c>
      <c r="BA101">
        <f t="shared" si="14"/>
        <v>0.22306760695928085</v>
      </c>
      <c r="BB101">
        <f t="shared" si="15"/>
        <v>2.8949959900457317E-2</v>
      </c>
    </row>
    <row r="102" spans="1:54">
      <c r="A102" s="103">
        <v>101</v>
      </c>
      <c r="B102" s="86">
        <v>5645.53</v>
      </c>
      <c r="C102" s="85">
        <v>1.1879999999999999</v>
      </c>
      <c r="D102" s="85">
        <v>2.528</v>
      </c>
      <c r="E102" s="13">
        <f t="shared" si="16"/>
        <v>0.53100000000000003</v>
      </c>
      <c r="F102" s="13">
        <f t="shared" si="16"/>
        <v>-0.16800000000000001</v>
      </c>
      <c r="G102" s="13">
        <f t="shared" si="16"/>
        <v>0.23799999999999999</v>
      </c>
      <c r="AX102">
        <v>100</v>
      </c>
      <c r="AY102">
        <v>-1.2170000000000001</v>
      </c>
      <c r="AZ102">
        <f t="shared" si="13"/>
        <v>0.19607843137254902</v>
      </c>
      <c r="BA102">
        <f t="shared" si="14"/>
        <v>0.22900031762953346</v>
      </c>
      <c r="BB102">
        <f t="shared" si="15"/>
        <v>3.2921886256984445E-2</v>
      </c>
    </row>
    <row r="103" spans="1:54">
      <c r="A103" s="104">
        <v>102</v>
      </c>
      <c r="B103" s="86">
        <v>5654.24</v>
      </c>
      <c r="C103" s="85">
        <v>1.1930000000000001</v>
      </c>
      <c r="D103" s="85">
        <v>2.536</v>
      </c>
      <c r="E103" s="13">
        <f t="shared" si="16"/>
        <v>0.154</v>
      </c>
      <c r="F103" s="13">
        <f t="shared" si="16"/>
        <v>0.42</v>
      </c>
      <c r="G103" s="13">
        <f t="shared" si="16"/>
        <v>0.316</v>
      </c>
      <c r="AX103">
        <v>101</v>
      </c>
      <c r="AY103">
        <v>-1.214</v>
      </c>
      <c r="AZ103">
        <f t="shared" si="13"/>
        <v>0.1980392156862745</v>
      </c>
      <c r="BA103">
        <f t="shared" si="14"/>
        <v>0.22959841901774497</v>
      </c>
      <c r="BB103">
        <f t="shared" si="15"/>
        <v>3.155920333147047E-2</v>
      </c>
    </row>
    <row r="104" spans="1:54">
      <c r="A104" s="103">
        <v>103</v>
      </c>
      <c r="B104" s="86">
        <v>5657.95</v>
      </c>
      <c r="C104" s="85">
        <v>1.1930000000000001</v>
      </c>
      <c r="D104" s="85">
        <v>2.5179999999999998</v>
      </c>
      <c r="E104" s="13">
        <f t="shared" si="16"/>
        <v>6.6000000000000003E-2</v>
      </c>
      <c r="F104" s="13">
        <f t="shared" si="16"/>
        <v>0</v>
      </c>
      <c r="G104" s="13">
        <f t="shared" si="16"/>
        <v>-0.71199999999999997</v>
      </c>
      <c r="AX104">
        <v>102</v>
      </c>
      <c r="AY104">
        <v>-1.1739999999999999</v>
      </c>
      <c r="AZ104">
        <f t="shared" si="13"/>
        <v>0.2</v>
      </c>
      <c r="BA104">
        <f t="shared" si="14"/>
        <v>0.23765620618363242</v>
      </c>
      <c r="BB104">
        <f t="shared" si="15"/>
        <v>3.7656206183632412E-2</v>
      </c>
    </row>
    <row r="105" spans="1:54">
      <c r="A105" s="104">
        <v>104</v>
      </c>
      <c r="B105" s="86">
        <v>5644.26</v>
      </c>
      <c r="C105" s="85">
        <v>1.1830000000000001</v>
      </c>
      <c r="D105" s="85">
        <v>2.532</v>
      </c>
      <c r="E105" s="13">
        <f t="shared" si="16"/>
        <v>-0.24199999999999999</v>
      </c>
      <c r="F105" s="13">
        <f t="shared" si="16"/>
        <v>-0.84199999999999997</v>
      </c>
      <c r="G105" s="13">
        <f t="shared" si="16"/>
        <v>0.55400000000000005</v>
      </c>
      <c r="AX105">
        <v>103</v>
      </c>
      <c r="AY105">
        <v>-1.1719999999999999</v>
      </c>
      <c r="AZ105">
        <f t="shared" si="13"/>
        <v>0.20196078431372549</v>
      </c>
      <c r="BA105">
        <f t="shared" si="14"/>
        <v>0.23806312814621075</v>
      </c>
      <c r="BB105">
        <f t="shared" si="15"/>
        <v>3.6102343832485256E-2</v>
      </c>
    </row>
    <row r="106" spans="1:54">
      <c r="A106" s="103">
        <v>105</v>
      </c>
      <c r="B106" s="86">
        <v>5623.41</v>
      </c>
      <c r="C106" s="85">
        <v>1.2170000000000001</v>
      </c>
      <c r="D106" s="85">
        <v>2.5259999999999998</v>
      </c>
      <c r="E106" s="13">
        <f t="shared" si="16"/>
        <v>-0.37</v>
      </c>
      <c r="F106" s="13">
        <f t="shared" si="16"/>
        <v>2.8340000000000001</v>
      </c>
      <c r="G106" s="13">
        <f t="shared" si="16"/>
        <v>-0.23699999999999999</v>
      </c>
      <c r="AX106">
        <v>104</v>
      </c>
      <c r="AY106">
        <v>-1.137</v>
      </c>
      <c r="AZ106">
        <f t="shared" si="13"/>
        <v>0.20392156862745098</v>
      </c>
      <c r="BA106">
        <f t="shared" si="14"/>
        <v>0.24524571529481476</v>
      </c>
      <c r="BB106">
        <f t="shared" si="15"/>
        <v>4.1324146667363781E-2</v>
      </c>
    </row>
    <row r="107" spans="1:54">
      <c r="A107" s="104">
        <v>106</v>
      </c>
      <c r="B107" s="86">
        <v>5620.95</v>
      </c>
      <c r="C107" s="85">
        <v>1.2010000000000001</v>
      </c>
      <c r="D107" s="85">
        <v>2.5379999999999998</v>
      </c>
      <c r="E107" s="13">
        <f t="shared" si="16"/>
        <v>-4.3999999999999997E-2</v>
      </c>
      <c r="F107" s="13">
        <f t="shared" si="16"/>
        <v>-1.323</v>
      </c>
      <c r="G107" s="13">
        <f t="shared" si="16"/>
        <v>0.47399999999999998</v>
      </c>
      <c r="AX107">
        <v>105</v>
      </c>
      <c r="AY107">
        <v>-1.1339999999999999</v>
      </c>
      <c r="AZ107">
        <f t="shared" si="13"/>
        <v>0.20588235294117646</v>
      </c>
      <c r="BA107">
        <f t="shared" si="14"/>
        <v>0.24586674103809886</v>
      </c>
      <c r="BB107">
        <f t="shared" si="15"/>
        <v>3.9984388096922396E-2</v>
      </c>
    </row>
    <row r="108" spans="1:54">
      <c r="A108" s="103">
        <v>107</v>
      </c>
      <c r="B108" s="86">
        <v>5613.58</v>
      </c>
      <c r="C108" s="85">
        <v>1.206</v>
      </c>
      <c r="D108" s="85">
        <v>2.5640000000000001</v>
      </c>
      <c r="E108" s="13">
        <f t="shared" si="16"/>
        <v>-0.13100000000000001</v>
      </c>
      <c r="F108" s="13">
        <f t="shared" si="16"/>
        <v>0.41499999999999998</v>
      </c>
      <c r="G108" s="13">
        <f t="shared" si="16"/>
        <v>1.0189999999999999</v>
      </c>
      <c r="AX108">
        <v>106</v>
      </c>
      <c r="AY108">
        <v>-1.1299999999999999</v>
      </c>
      <c r="AZ108">
        <f t="shared" si="13"/>
        <v>0.20784313725490197</v>
      </c>
      <c r="BA108">
        <f t="shared" si="14"/>
        <v>0.24669608656576764</v>
      </c>
      <c r="BB108">
        <f t="shared" si="15"/>
        <v>3.8852949310865664E-2</v>
      </c>
    </row>
    <row r="109" spans="1:54">
      <c r="A109" s="104">
        <v>108</v>
      </c>
      <c r="B109" s="86">
        <v>5618.69</v>
      </c>
      <c r="C109" s="85">
        <v>1.198</v>
      </c>
      <c r="D109" s="85">
        <v>2.5659999999999998</v>
      </c>
      <c r="E109" s="13">
        <f t="shared" si="16"/>
        <v>9.0999999999999998E-2</v>
      </c>
      <c r="F109" s="13">
        <f t="shared" si="16"/>
        <v>-0.66600000000000004</v>
      </c>
      <c r="G109" s="13">
        <f t="shared" si="16"/>
        <v>7.8E-2</v>
      </c>
      <c r="AX109">
        <v>107</v>
      </c>
      <c r="AY109">
        <v>-1.125</v>
      </c>
      <c r="AZ109">
        <f t="shared" si="13"/>
        <v>0.20980392156862746</v>
      </c>
      <c r="BA109">
        <f t="shared" si="14"/>
        <v>0.24773487149117118</v>
      </c>
      <c r="BB109">
        <f t="shared" si="15"/>
        <v>3.7930949922543727E-2</v>
      </c>
    </row>
    <row r="110" spans="1:54">
      <c r="A110" s="103">
        <v>109</v>
      </c>
      <c r="B110" s="86">
        <v>5671.54</v>
      </c>
      <c r="C110" s="85">
        <v>1.21</v>
      </c>
      <c r="D110" s="85">
        <v>2.5619999999999998</v>
      </c>
      <c r="E110" s="13">
        <f t="shared" si="16"/>
        <v>0.93600000000000005</v>
      </c>
      <c r="F110" s="13">
        <f t="shared" si="16"/>
        <v>0.997</v>
      </c>
      <c r="G110" s="13">
        <f t="shared" si="16"/>
        <v>-0.156</v>
      </c>
      <c r="AX110">
        <v>108</v>
      </c>
      <c r="AY110">
        <v>-1.113</v>
      </c>
      <c r="AZ110">
        <f t="shared" si="13"/>
        <v>0.21176470588235294</v>
      </c>
      <c r="BA110">
        <f t="shared" si="14"/>
        <v>0.25023745462910085</v>
      </c>
      <c r="BB110">
        <f t="shared" si="15"/>
        <v>3.8472748746747915E-2</v>
      </c>
    </row>
    <row r="111" spans="1:54">
      <c r="A111" s="104">
        <v>110</v>
      </c>
      <c r="B111" s="86">
        <v>5689.05</v>
      </c>
      <c r="C111" s="85">
        <v>1.2290000000000001</v>
      </c>
      <c r="D111" s="85">
        <v>2.56</v>
      </c>
      <c r="E111" s="13">
        <f t="shared" si="16"/>
        <v>0.308</v>
      </c>
      <c r="F111" s="13">
        <f t="shared" si="16"/>
        <v>1.5580000000000001</v>
      </c>
      <c r="G111" s="13">
        <f t="shared" si="16"/>
        <v>-7.8E-2</v>
      </c>
      <c r="AX111">
        <v>109</v>
      </c>
      <c r="AY111">
        <v>-1.109</v>
      </c>
      <c r="AZ111">
        <f t="shared" si="13"/>
        <v>0.21372549019607842</v>
      </c>
      <c r="BA111">
        <f t="shared" si="14"/>
        <v>0.25107461826522365</v>
      </c>
      <c r="BB111">
        <f t="shared" si="15"/>
        <v>3.7349128069145227E-2</v>
      </c>
    </row>
    <row r="112" spans="1:54">
      <c r="A112" s="103">
        <v>111</v>
      </c>
      <c r="B112" s="86">
        <v>5744.83</v>
      </c>
      <c r="C112" s="85">
        <v>1.2230000000000001</v>
      </c>
      <c r="D112" s="85">
        <v>2.5619999999999998</v>
      </c>
      <c r="E112" s="13">
        <f t="shared" si="16"/>
        <v>0.97599999999999998</v>
      </c>
      <c r="F112" s="13">
        <f t="shared" si="16"/>
        <v>-0.48899999999999999</v>
      </c>
      <c r="G112" s="13">
        <f t="shared" si="16"/>
        <v>7.8E-2</v>
      </c>
      <c r="AX112">
        <v>110</v>
      </c>
      <c r="AY112">
        <v>-1.085</v>
      </c>
      <c r="AZ112">
        <f t="shared" si="13"/>
        <v>0.21568627450980393</v>
      </c>
      <c r="BA112">
        <f t="shared" si="14"/>
        <v>0.2561285537148732</v>
      </c>
      <c r="BB112">
        <f t="shared" si="15"/>
        <v>4.0442279205069265E-2</v>
      </c>
    </row>
    <row r="113" spans="1:54">
      <c r="A113" s="104">
        <v>112</v>
      </c>
      <c r="B113" s="86">
        <v>5791.88</v>
      </c>
      <c r="C113" s="85">
        <v>1.2130000000000001</v>
      </c>
      <c r="D113" s="85">
        <v>2.5579999999999998</v>
      </c>
      <c r="E113" s="13">
        <f t="shared" si="16"/>
        <v>0.81599999999999995</v>
      </c>
      <c r="F113" s="13">
        <f t="shared" si="16"/>
        <v>-0.82099999999999995</v>
      </c>
      <c r="G113" s="13">
        <f t="shared" si="16"/>
        <v>-0.156</v>
      </c>
      <c r="AX113">
        <v>111</v>
      </c>
      <c r="AY113">
        <v>-1.083</v>
      </c>
      <c r="AZ113">
        <f t="shared" si="13"/>
        <v>0.21764705882352942</v>
      </c>
      <c r="BA113">
        <f t="shared" si="14"/>
        <v>0.25655209697122355</v>
      </c>
      <c r="BB113">
        <f t="shared" si="15"/>
        <v>3.8905038147694138E-2</v>
      </c>
    </row>
    <row r="114" spans="1:54">
      <c r="A114" s="103">
        <v>113</v>
      </c>
      <c r="B114" s="86">
        <v>5752.26</v>
      </c>
      <c r="C114" s="85">
        <v>1.2270000000000001</v>
      </c>
      <c r="D114" s="85">
        <v>2.556</v>
      </c>
      <c r="E114" s="13">
        <f t="shared" si="16"/>
        <v>-0.68600000000000005</v>
      </c>
      <c r="F114" s="13">
        <f t="shared" si="16"/>
        <v>1.1479999999999999</v>
      </c>
      <c r="G114" s="13">
        <f t="shared" si="16"/>
        <v>-7.8E-2</v>
      </c>
      <c r="AX114">
        <v>112</v>
      </c>
      <c r="AY114">
        <v>-1.08</v>
      </c>
      <c r="AZ114">
        <f t="shared" si="13"/>
        <v>0.2196078431372549</v>
      </c>
      <c r="BA114">
        <f t="shared" si="14"/>
        <v>0.25718809520588659</v>
      </c>
      <c r="BB114">
        <f t="shared" si="15"/>
        <v>3.7580252068631692E-2</v>
      </c>
    </row>
    <row r="115" spans="1:54">
      <c r="A115" s="104">
        <v>114</v>
      </c>
      <c r="B115" s="86">
        <v>5766.67</v>
      </c>
      <c r="C115" s="85">
        <v>1.2929999999999999</v>
      </c>
      <c r="D115" s="85">
        <v>2.5659999999999998</v>
      </c>
      <c r="E115" s="13">
        <f t="shared" si="16"/>
        <v>0.25</v>
      </c>
      <c r="F115" s="13">
        <f t="shared" si="16"/>
        <v>5.2389999999999999</v>
      </c>
      <c r="G115" s="13">
        <f t="shared" si="16"/>
        <v>0.39</v>
      </c>
      <c r="AX115">
        <v>113</v>
      </c>
      <c r="AY115">
        <v>-1.0660000000000001</v>
      </c>
      <c r="AZ115">
        <f t="shared" si="13"/>
        <v>0.22156862745098038</v>
      </c>
      <c r="BA115">
        <f t="shared" si="14"/>
        <v>0.26016688958674472</v>
      </c>
      <c r="BB115">
        <f t="shared" si="15"/>
        <v>3.8598262135764339E-2</v>
      </c>
    </row>
    <row r="116" spans="1:54">
      <c r="A116" s="103">
        <v>115</v>
      </c>
      <c r="B116" s="86">
        <v>5768.48</v>
      </c>
      <c r="C116" s="85">
        <v>1.2709999999999999</v>
      </c>
      <c r="D116" s="85">
        <v>2.5640000000000001</v>
      </c>
      <c r="E116" s="13">
        <f t="shared" si="16"/>
        <v>3.1E-2</v>
      </c>
      <c r="F116" s="13">
        <f t="shared" si="16"/>
        <v>-1.716</v>
      </c>
      <c r="G116" s="13">
        <f t="shared" si="16"/>
        <v>-7.8E-2</v>
      </c>
      <c r="AX116">
        <v>114</v>
      </c>
      <c r="AY116">
        <v>-1.056</v>
      </c>
      <c r="AZ116">
        <f t="shared" si="13"/>
        <v>0.22352941176470589</v>
      </c>
      <c r="BA116">
        <f t="shared" si="14"/>
        <v>0.26230543533091349</v>
      </c>
      <c r="BB116">
        <f t="shared" si="15"/>
        <v>3.8776023566207601E-2</v>
      </c>
    </row>
    <row r="117" spans="1:54">
      <c r="A117" s="104">
        <v>116</v>
      </c>
      <c r="B117" s="86">
        <v>5730.22</v>
      </c>
      <c r="C117" s="85">
        <v>1.2749999999999999</v>
      </c>
      <c r="D117" s="85">
        <v>2.556</v>
      </c>
      <c r="E117" s="13">
        <f t="shared" si="16"/>
        <v>-0.66500000000000004</v>
      </c>
      <c r="F117" s="13">
        <f t="shared" si="16"/>
        <v>0.314</v>
      </c>
      <c r="G117" s="13">
        <f t="shared" si="16"/>
        <v>-0.313</v>
      </c>
      <c r="AX117">
        <v>115</v>
      </c>
      <c r="AY117">
        <v>-1.036</v>
      </c>
      <c r="AZ117">
        <f t="shared" si="13"/>
        <v>0.22549019607843138</v>
      </c>
      <c r="BA117">
        <f t="shared" si="14"/>
        <v>0.26660937429105902</v>
      </c>
      <c r="BB117">
        <f t="shared" si="15"/>
        <v>4.1119178212627644E-2</v>
      </c>
    </row>
    <row r="118" spans="1:54">
      <c r="A118" s="103">
        <v>117</v>
      </c>
      <c r="B118" s="86">
        <v>5692.4</v>
      </c>
      <c r="C118" s="85">
        <v>1.2909999999999999</v>
      </c>
      <c r="D118" s="85">
        <v>2.5339999999999998</v>
      </c>
      <c r="E118" s="13">
        <f t="shared" si="16"/>
        <v>-0.66200000000000003</v>
      </c>
      <c r="F118" s="13">
        <f t="shared" si="16"/>
        <v>1.2470000000000001</v>
      </c>
      <c r="G118" s="13">
        <f t="shared" si="16"/>
        <v>-0.86399999999999999</v>
      </c>
      <c r="AX118">
        <v>116</v>
      </c>
      <c r="AY118">
        <v>-1.022</v>
      </c>
      <c r="AZ118">
        <f t="shared" si="13"/>
        <v>0.22745098039215686</v>
      </c>
      <c r="BA118">
        <f t="shared" si="14"/>
        <v>0.26964323410966395</v>
      </c>
      <c r="BB118">
        <f t="shared" si="15"/>
        <v>4.2192253717507094E-2</v>
      </c>
    </row>
    <row r="119" spans="1:54">
      <c r="A119" s="104">
        <v>118</v>
      </c>
      <c r="B119" s="86">
        <v>5663.44</v>
      </c>
      <c r="C119" s="85">
        <v>1.2929999999999999</v>
      </c>
      <c r="D119" s="85">
        <v>2.5139999999999998</v>
      </c>
      <c r="E119" s="13">
        <f t="shared" si="16"/>
        <v>-0.51</v>
      </c>
      <c r="F119" s="13">
        <f t="shared" si="16"/>
        <v>0.155</v>
      </c>
      <c r="G119" s="13">
        <f t="shared" si="16"/>
        <v>-0.79200000000000004</v>
      </c>
      <c r="AX119">
        <v>117</v>
      </c>
      <c r="AY119">
        <v>-1.0109999999999999</v>
      </c>
      <c r="AZ119">
        <f t="shared" si="13"/>
        <v>0.22941176470588234</v>
      </c>
      <c r="BA119">
        <f t="shared" si="14"/>
        <v>0.27203905379476612</v>
      </c>
      <c r="BB119">
        <f t="shared" si="15"/>
        <v>4.2627289088883774E-2</v>
      </c>
    </row>
    <row r="120" spans="1:54">
      <c r="A120" s="103">
        <v>119</v>
      </c>
      <c r="B120" s="86">
        <v>5606.88</v>
      </c>
      <c r="C120" s="85">
        <v>1.2809999999999999</v>
      </c>
      <c r="D120" s="85">
        <v>2.508</v>
      </c>
      <c r="E120" s="13">
        <f t="shared" si="16"/>
        <v>-1.004</v>
      </c>
      <c r="F120" s="13">
        <f t="shared" si="16"/>
        <v>-0.93200000000000005</v>
      </c>
      <c r="G120" s="13">
        <f t="shared" si="16"/>
        <v>-0.23899999999999999</v>
      </c>
      <c r="AX120">
        <v>118</v>
      </c>
      <c r="AY120">
        <v>-1.002</v>
      </c>
      <c r="AZ120">
        <f t="shared" si="13"/>
        <v>0.23137254901960785</v>
      </c>
      <c r="BA120">
        <f t="shared" si="14"/>
        <v>0.27400711184153459</v>
      </c>
      <c r="BB120">
        <f t="shared" si="15"/>
        <v>4.2634562821926736E-2</v>
      </c>
    </row>
    <row r="121" spans="1:54">
      <c r="A121" s="104">
        <v>120</v>
      </c>
      <c r="B121" s="86">
        <v>5516.87</v>
      </c>
      <c r="C121" s="85">
        <v>1.248</v>
      </c>
      <c r="D121" s="85">
        <v>2.4780000000000002</v>
      </c>
      <c r="E121" s="13">
        <f t="shared" si="16"/>
        <v>-1.6180000000000001</v>
      </c>
      <c r="F121" s="13">
        <f t="shared" si="16"/>
        <v>-2.61</v>
      </c>
      <c r="G121" s="13">
        <f t="shared" si="16"/>
        <v>-1.2030000000000001</v>
      </c>
      <c r="AX121">
        <v>119</v>
      </c>
      <c r="AY121">
        <v>-0.998</v>
      </c>
      <c r="AZ121">
        <f t="shared" si="13"/>
        <v>0.23333333333333334</v>
      </c>
      <c r="BA121">
        <f t="shared" si="14"/>
        <v>0.27488405728815501</v>
      </c>
      <c r="BB121">
        <f t="shared" si="15"/>
        <v>4.1550723954821678E-2</v>
      </c>
    </row>
    <row r="122" spans="1:54">
      <c r="A122" s="103">
        <v>121</v>
      </c>
      <c r="B122" s="86">
        <v>5405.31</v>
      </c>
      <c r="C122" s="85">
        <v>1.224</v>
      </c>
      <c r="D122" s="85">
        <v>2.452</v>
      </c>
      <c r="E122" s="13">
        <f t="shared" si="16"/>
        <v>-2.0430000000000001</v>
      </c>
      <c r="F122" s="13">
        <f t="shared" si="16"/>
        <v>-1.9419999999999999</v>
      </c>
      <c r="G122" s="13">
        <f t="shared" si="16"/>
        <v>-1.0549999999999999</v>
      </c>
      <c r="AX122">
        <v>120</v>
      </c>
      <c r="AY122">
        <v>-0.99099999999999999</v>
      </c>
      <c r="AZ122">
        <f t="shared" si="13"/>
        <v>0.23529411764705882</v>
      </c>
      <c r="BA122">
        <f t="shared" si="14"/>
        <v>0.2764220323831022</v>
      </c>
      <c r="BB122">
        <f t="shared" si="15"/>
        <v>4.1127914736043381E-2</v>
      </c>
    </row>
    <row r="123" spans="1:54">
      <c r="A123" s="104">
        <v>122</v>
      </c>
      <c r="B123" s="86">
        <v>5326.25</v>
      </c>
      <c r="C123" s="85">
        <v>1.1879999999999999</v>
      </c>
      <c r="D123" s="85">
        <v>2.4159999999999999</v>
      </c>
      <c r="E123" s="13">
        <f t="shared" si="16"/>
        <v>-1.4730000000000001</v>
      </c>
      <c r="F123" s="13">
        <f t="shared" si="16"/>
        <v>-2.9849999999999999</v>
      </c>
      <c r="G123" s="13">
        <f t="shared" si="16"/>
        <v>-1.4790000000000001</v>
      </c>
      <c r="AX123">
        <v>121</v>
      </c>
      <c r="AY123">
        <v>-0.98599999999999999</v>
      </c>
      <c r="AZ123">
        <f t="shared" si="13"/>
        <v>0.2372549019607843</v>
      </c>
      <c r="BA123">
        <f t="shared" si="14"/>
        <v>0.27752316366213625</v>
      </c>
      <c r="BB123">
        <f t="shared" si="15"/>
        <v>4.0268261701351948E-2</v>
      </c>
    </row>
    <row r="124" spans="1:54">
      <c r="A124" s="103">
        <v>123</v>
      </c>
      <c r="B124" s="86">
        <v>5441.08</v>
      </c>
      <c r="C124" s="85">
        <v>1.2290000000000001</v>
      </c>
      <c r="D124" s="85">
        <v>2.448</v>
      </c>
      <c r="E124" s="13">
        <f t="shared" si="16"/>
        <v>2.133</v>
      </c>
      <c r="F124" s="13">
        <f t="shared" si="16"/>
        <v>3.3929999999999998</v>
      </c>
      <c r="G124" s="13">
        <f t="shared" si="16"/>
        <v>1.3160000000000001</v>
      </c>
      <c r="AX124">
        <v>122</v>
      </c>
      <c r="AY124">
        <v>-0.96199999999999997</v>
      </c>
      <c r="AZ124">
        <f t="shared" si="13"/>
        <v>0.23921568627450981</v>
      </c>
      <c r="BA124">
        <f t="shared" si="14"/>
        <v>0.28283823422319432</v>
      </c>
      <c r="BB124">
        <f t="shared" si="15"/>
        <v>4.3622547948684504E-2</v>
      </c>
    </row>
    <row r="125" spans="1:54">
      <c r="A125" s="104">
        <v>124</v>
      </c>
      <c r="B125" s="86">
        <v>5377.99</v>
      </c>
      <c r="C125" s="85">
        <v>1.2190000000000001</v>
      </c>
      <c r="D125" s="85">
        <v>2.4300000000000002</v>
      </c>
      <c r="E125" s="13">
        <f t="shared" si="16"/>
        <v>-1.1659999999999999</v>
      </c>
      <c r="F125" s="13">
        <f t="shared" si="16"/>
        <v>-0.81699999999999995</v>
      </c>
      <c r="G125" s="13">
        <f t="shared" si="16"/>
        <v>-0.73799999999999999</v>
      </c>
      <c r="AX125">
        <v>123</v>
      </c>
      <c r="AY125">
        <v>-0.94199999999999995</v>
      </c>
      <c r="AZ125">
        <f t="shared" si="13"/>
        <v>0.2411764705882353</v>
      </c>
      <c r="BA125">
        <f t="shared" si="14"/>
        <v>0.28730447846641588</v>
      </c>
      <c r="BB125">
        <f t="shared" si="15"/>
        <v>4.6128007878180582E-2</v>
      </c>
    </row>
    <row r="126" spans="1:54">
      <c r="A126" s="103">
        <v>125</v>
      </c>
      <c r="B126" s="86">
        <v>5294.9</v>
      </c>
      <c r="C126" s="85">
        <v>1.1870000000000001</v>
      </c>
      <c r="D126" s="85">
        <v>2.4279999999999999</v>
      </c>
      <c r="E126" s="13">
        <f t="shared" si="16"/>
        <v>-1.5569999999999999</v>
      </c>
      <c r="F126" s="13">
        <f t="shared" si="16"/>
        <v>-2.66</v>
      </c>
      <c r="G126" s="13">
        <f t="shared" si="16"/>
        <v>-8.2000000000000003E-2</v>
      </c>
      <c r="AX126">
        <v>124</v>
      </c>
      <c r="AY126">
        <v>-0.92900000000000005</v>
      </c>
      <c r="AZ126">
        <f t="shared" si="13"/>
        <v>0.24313725490196078</v>
      </c>
      <c r="BA126">
        <f t="shared" si="14"/>
        <v>0.29022531823356557</v>
      </c>
      <c r="BB126">
        <f t="shared" si="15"/>
        <v>4.7088063331604785E-2</v>
      </c>
    </row>
    <row r="127" spans="1:54">
      <c r="A127" s="104">
        <v>126</v>
      </c>
      <c r="B127" s="86">
        <v>5373.37</v>
      </c>
      <c r="C127" s="85">
        <v>1.206</v>
      </c>
      <c r="D127" s="85">
        <v>2.44</v>
      </c>
      <c r="E127" s="13">
        <f t="shared" si="16"/>
        <v>1.4710000000000001</v>
      </c>
      <c r="F127" s="13">
        <f t="shared" si="16"/>
        <v>1.5880000000000001</v>
      </c>
      <c r="G127" s="13">
        <f t="shared" si="16"/>
        <v>0.49299999999999999</v>
      </c>
      <c r="AX127">
        <v>125</v>
      </c>
      <c r="AY127">
        <v>-0.90600000000000003</v>
      </c>
      <c r="AZ127">
        <f t="shared" si="13"/>
        <v>0.24509803921568626</v>
      </c>
      <c r="BA127">
        <f t="shared" si="14"/>
        <v>0.29542675782111538</v>
      </c>
      <c r="BB127">
        <f t="shared" si="15"/>
        <v>5.0328718605429118E-2</v>
      </c>
    </row>
    <row r="128" spans="1:54">
      <c r="A128" s="103">
        <v>127</v>
      </c>
      <c r="B128" s="86">
        <v>5365.45</v>
      </c>
      <c r="C128" s="85">
        <v>1.2010000000000001</v>
      </c>
      <c r="D128" s="85">
        <v>2.444</v>
      </c>
      <c r="E128" s="13">
        <f t="shared" si="16"/>
        <v>-0.14799999999999999</v>
      </c>
      <c r="F128" s="13">
        <f t="shared" si="16"/>
        <v>-0.41499999999999998</v>
      </c>
      <c r="G128" s="13">
        <f t="shared" si="16"/>
        <v>0.16400000000000001</v>
      </c>
      <c r="AX128">
        <v>126</v>
      </c>
      <c r="AY128">
        <v>-0.90400000000000003</v>
      </c>
      <c r="AZ128">
        <f t="shared" si="13"/>
        <v>0.24705882352941178</v>
      </c>
      <c r="BA128">
        <f t="shared" si="14"/>
        <v>0.29588107629035421</v>
      </c>
      <c r="BB128">
        <f t="shared" si="15"/>
        <v>4.8822252760942431E-2</v>
      </c>
    </row>
    <row r="129" spans="1:54">
      <c r="A129" s="104">
        <v>128</v>
      </c>
      <c r="B129" s="86">
        <v>5420.61</v>
      </c>
      <c r="C129" s="85">
        <v>1.1890000000000001</v>
      </c>
      <c r="D129" s="85">
        <v>2.4740000000000002</v>
      </c>
      <c r="E129" s="13">
        <f t="shared" si="16"/>
        <v>1.0229999999999999</v>
      </c>
      <c r="F129" s="13">
        <f t="shared" si="16"/>
        <v>-1.004</v>
      </c>
      <c r="G129" s="13">
        <f t="shared" si="16"/>
        <v>1.22</v>
      </c>
      <c r="AX129">
        <v>127</v>
      </c>
      <c r="AY129">
        <v>-0.89600000000000002</v>
      </c>
      <c r="AZ129">
        <f t="shared" si="13"/>
        <v>0.24901960784313726</v>
      </c>
      <c r="BA129">
        <f t="shared" si="14"/>
        <v>0.29770155055264846</v>
      </c>
      <c r="BB129">
        <f t="shared" si="15"/>
        <v>4.8681942709511206E-2</v>
      </c>
    </row>
    <row r="130" spans="1:54">
      <c r="A130" s="103">
        <v>129</v>
      </c>
      <c r="B130" s="86">
        <v>5463.89</v>
      </c>
      <c r="C130" s="85">
        <v>1.216</v>
      </c>
      <c r="D130" s="85">
        <v>2.484</v>
      </c>
      <c r="E130" s="13">
        <f t="shared" si="16"/>
        <v>0.79500000000000004</v>
      </c>
      <c r="F130" s="13">
        <f t="shared" si="16"/>
        <v>2.2450000000000001</v>
      </c>
      <c r="G130" s="13">
        <f t="shared" si="16"/>
        <v>0.40300000000000002</v>
      </c>
      <c r="AX130">
        <v>128</v>
      </c>
      <c r="AY130">
        <v>-0.85899999999999999</v>
      </c>
      <c r="AZ130">
        <f t="shared" si="13"/>
        <v>0.25098039215686274</v>
      </c>
      <c r="BA130">
        <f t="shared" si="14"/>
        <v>0.30618692317715512</v>
      </c>
      <c r="BB130">
        <f t="shared" si="15"/>
        <v>5.5206531020292382E-2</v>
      </c>
    </row>
    <row r="131" spans="1:54">
      <c r="A131" s="104">
        <v>130</v>
      </c>
      <c r="B131" s="86">
        <v>5505.43</v>
      </c>
      <c r="C131" s="85">
        <v>1.234</v>
      </c>
      <c r="D131" s="85">
        <v>2.508</v>
      </c>
      <c r="E131" s="13">
        <f t="shared" si="16"/>
        <v>0.75700000000000001</v>
      </c>
      <c r="F131" s="13">
        <f t="shared" si="16"/>
        <v>1.4690000000000001</v>
      </c>
      <c r="G131" s="13">
        <f t="shared" si="16"/>
        <v>0.96199999999999997</v>
      </c>
      <c r="AX131">
        <v>129</v>
      </c>
      <c r="AY131">
        <v>-0.85399999999999998</v>
      </c>
      <c r="AZ131">
        <f t="shared" ref="AZ131:AZ194" si="17">AX131/510</f>
        <v>0.25294117647058822</v>
      </c>
      <c r="BA131">
        <f t="shared" si="14"/>
        <v>0.30734175226859384</v>
      </c>
      <c r="BB131">
        <f t="shared" si="15"/>
        <v>5.4400575798005613E-2</v>
      </c>
    </row>
    <row r="132" spans="1:54">
      <c r="A132" s="103">
        <v>131</v>
      </c>
      <c r="B132" s="86">
        <v>5435.65</v>
      </c>
      <c r="C132" s="85">
        <v>1.2230000000000001</v>
      </c>
      <c r="D132" s="85">
        <v>2.496</v>
      </c>
      <c r="E132" s="13">
        <f t="shared" si="16"/>
        <v>-1.276</v>
      </c>
      <c r="F132" s="13">
        <f t="shared" si="16"/>
        <v>-0.89500000000000002</v>
      </c>
      <c r="G132" s="13">
        <f t="shared" si="16"/>
        <v>-0.48</v>
      </c>
      <c r="AX132">
        <v>130</v>
      </c>
      <c r="AY132">
        <v>-0.85199999999999998</v>
      </c>
      <c r="AZ132">
        <f t="shared" si="17"/>
        <v>0.25490196078431371</v>
      </c>
      <c r="BA132">
        <f t="shared" ref="BA132:BA195" si="18">_xlfn.NORM.DIST(AY132,$BE$2,$BE$3,1)</f>
        <v>0.30780422015425812</v>
      </c>
      <c r="BB132">
        <f t="shared" ref="BB132:BB195" si="19">ABS(AZ132-BA132)</f>
        <v>5.2902259369944415E-2</v>
      </c>
    </row>
    <row r="133" spans="1:54">
      <c r="A133" s="104">
        <v>132</v>
      </c>
      <c r="B133" s="86">
        <v>5448.81</v>
      </c>
      <c r="C133" s="85">
        <v>1.2190000000000001</v>
      </c>
      <c r="D133" s="85">
        <v>2.464</v>
      </c>
      <c r="E133" s="13">
        <f t="shared" si="16"/>
        <v>0.24199999999999999</v>
      </c>
      <c r="F133" s="13">
        <f t="shared" si="16"/>
        <v>-0.32800000000000001</v>
      </c>
      <c r="G133" s="13">
        <f t="shared" si="16"/>
        <v>-1.29</v>
      </c>
      <c r="AX133">
        <v>131</v>
      </c>
      <c r="AY133">
        <v>-0.84</v>
      </c>
      <c r="AZ133">
        <f t="shared" si="17"/>
        <v>0.25686274509803919</v>
      </c>
      <c r="BA133">
        <f t="shared" si="18"/>
        <v>0.31058542260984434</v>
      </c>
      <c r="BB133">
        <f t="shared" si="19"/>
        <v>5.372267751180515E-2</v>
      </c>
    </row>
    <row r="134" spans="1:54">
      <c r="A134" s="103">
        <v>133</v>
      </c>
      <c r="B134" s="86">
        <v>5468.18</v>
      </c>
      <c r="C134" s="85">
        <v>1.2290000000000001</v>
      </c>
      <c r="D134" s="85">
        <v>2.4500000000000002</v>
      </c>
      <c r="E134" s="13">
        <f t="shared" si="16"/>
        <v>0.35499999999999998</v>
      </c>
      <c r="F134" s="13">
        <f t="shared" si="16"/>
        <v>0.81699999999999995</v>
      </c>
      <c r="G134" s="13">
        <f t="shared" si="16"/>
        <v>-0.56999999999999995</v>
      </c>
      <c r="AX134">
        <v>132</v>
      </c>
      <c r="AY134">
        <v>-0.83799999999999997</v>
      </c>
      <c r="AZ134">
        <f t="shared" si="17"/>
        <v>0.25882352941176473</v>
      </c>
      <c r="BA134">
        <f t="shared" si="18"/>
        <v>0.31105001658124809</v>
      </c>
      <c r="BB134">
        <f t="shared" si="19"/>
        <v>5.222648716948336E-2</v>
      </c>
    </row>
    <row r="135" spans="1:54">
      <c r="A135" s="104">
        <v>134</v>
      </c>
      <c r="B135" s="86">
        <v>5450.52</v>
      </c>
      <c r="C135" s="85">
        <v>1.202</v>
      </c>
      <c r="D135" s="85">
        <v>2.4780000000000002</v>
      </c>
      <c r="E135" s="13">
        <f t="shared" si="16"/>
        <v>-0.32300000000000001</v>
      </c>
      <c r="F135" s="13">
        <f t="shared" si="16"/>
        <v>-2.2210000000000001</v>
      </c>
      <c r="G135" s="13">
        <f t="shared" si="16"/>
        <v>1.1359999999999999</v>
      </c>
      <c r="AX135">
        <v>133</v>
      </c>
      <c r="AY135">
        <v>-0.82799999999999996</v>
      </c>
      <c r="AZ135">
        <f t="shared" si="17"/>
        <v>0.26078431372549021</v>
      </c>
      <c r="BA135">
        <f t="shared" si="18"/>
        <v>0.31337749381395608</v>
      </c>
      <c r="BB135">
        <f t="shared" si="19"/>
        <v>5.2593180088465863E-2</v>
      </c>
    </row>
    <row r="136" spans="1:54">
      <c r="A136" s="103">
        <v>135</v>
      </c>
      <c r="B136" s="86">
        <v>5469.91</v>
      </c>
      <c r="C136" s="85">
        <v>1.214</v>
      </c>
      <c r="D136" s="85">
        <v>2.5099999999999998</v>
      </c>
      <c r="E136" s="13">
        <f t="shared" si="16"/>
        <v>0.35499999999999998</v>
      </c>
      <c r="F136" s="13">
        <f t="shared" si="16"/>
        <v>0.99299999999999999</v>
      </c>
      <c r="G136" s="13">
        <f t="shared" si="16"/>
        <v>1.2829999999999999</v>
      </c>
      <c r="AX136">
        <v>134</v>
      </c>
      <c r="AY136">
        <v>-0.82599999999999996</v>
      </c>
      <c r="AZ136">
        <f t="shared" si="17"/>
        <v>0.2627450980392157</v>
      </c>
      <c r="BA136">
        <f t="shared" si="18"/>
        <v>0.31384388644906069</v>
      </c>
      <c r="BB136">
        <f t="shared" si="19"/>
        <v>5.1098788409844997E-2</v>
      </c>
    </row>
    <row r="137" spans="1:54">
      <c r="A137" s="104">
        <v>136</v>
      </c>
      <c r="B137" s="86">
        <v>5476.74</v>
      </c>
      <c r="C137" s="85">
        <v>1.2110000000000001</v>
      </c>
      <c r="D137" s="85">
        <v>2.5219999999999998</v>
      </c>
      <c r="E137" s="13">
        <f t="shared" si="16"/>
        <v>0.125</v>
      </c>
      <c r="F137" s="13">
        <f t="shared" si="16"/>
        <v>-0.247</v>
      </c>
      <c r="G137" s="13">
        <f t="shared" si="16"/>
        <v>0.47699999999999998</v>
      </c>
      <c r="AX137">
        <v>135</v>
      </c>
      <c r="AY137">
        <v>-0.82099999999999995</v>
      </c>
      <c r="AZ137">
        <f t="shared" si="17"/>
        <v>0.26470588235294118</v>
      </c>
      <c r="BA137">
        <f t="shared" si="18"/>
        <v>0.31501116880392888</v>
      </c>
      <c r="BB137">
        <f t="shared" si="19"/>
        <v>5.0305286450987696E-2</v>
      </c>
    </row>
    <row r="138" spans="1:54">
      <c r="A138" s="103">
        <v>137</v>
      </c>
      <c r="B138" s="86">
        <v>5468.05</v>
      </c>
      <c r="C138" s="85">
        <v>1.1950000000000001</v>
      </c>
      <c r="D138" s="85">
        <v>2.504</v>
      </c>
      <c r="E138" s="13">
        <f t="shared" si="16"/>
        <v>-0.159</v>
      </c>
      <c r="F138" s="13">
        <f t="shared" si="16"/>
        <v>-1.33</v>
      </c>
      <c r="G138" s="13">
        <f t="shared" si="16"/>
        <v>-0.71599999999999997</v>
      </c>
      <c r="AX138">
        <v>136</v>
      </c>
      <c r="AY138">
        <v>-0.82099999999999995</v>
      </c>
      <c r="AZ138">
        <f t="shared" si="17"/>
        <v>0.26666666666666666</v>
      </c>
      <c r="BA138">
        <f t="shared" si="18"/>
        <v>0.31501116880392888</v>
      </c>
      <c r="BB138">
        <f t="shared" si="19"/>
        <v>4.8344502137262213E-2</v>
      </c>
    </row>
    <row r="139" spans="1:54">
      <c r="A139" s="104">
        <v>138</v>
      </c>
      <c r="B139" s="86">
        <v>5468.21</v>
      </c>
      <c r="C139" s="85">
        <v>1.204</v>
      </c>
      <c r="D139" s="85">
        <v>2.4740000000000002</v>
      </c>
      <c r="E139" s="13">
        <f t="shared" si="16"/>
        <v>3.0000000000000001E-3</v>
      </c>
      <c r="F139" s="13">
        <f t="shared" si="16"/>
        <v>0.75</v>
      </c>
      <c r="G139" s="13">
        <f t="shared" si="16"/>
        <v>-1.2050000000000001</v>
      </c>
      <c r="AX139">
        <v>137</v>
      </c>
      <c r="AY139">
        <v>-0.81200000000000006</v>
      </c>
      <c r="AZ139">
        <f t="shared" si="17"/>
        <v>0.26862745098039215</v>
      </c>
      <c r="BA139">
        <f t="shared" si="18"/>
        <v>0.31711693374809302</v>
      </c>
      <c r="BB139">
        <f t="shared" si="19"/>
        <v>4.8489482767700876E-2</v>
      </c>
    </row>
    <row r="140" spans="1:54">
      <c r="A140" s="103">
        <v>139</v>
      </c>
      <c r="B140" s="86">
        <v>5376.33</v>
      </c>
      <c r="C140" s="85">
        <v>1.1990000000000001</v>
      </c>
      <c r="D140" s="85">
        <v>2.4820000000000002</v>
      </c>
      <c r="E140" s="13">
        <f t="shared" si="16"/>
        <v>-1.6950000000000001</v>
      </c>
      <c r="F140" s="13">
        <f t="shared" si="16"/>
        <v>-0.41599999999999998</v>
      </c>
      <c r="G140" s="13">
        <f t="shared" si="16"/>
        <v>0.32300000000000001</v>
      </c>
      <c r="AX140">
        <v>138</v>
      </c>
      <c r="AY140">
        <v>-0.80500000000000005</v>
      </c>
      <c r="AZ140">
        <f t="shared" si="17"/>
        <v>0.27058823529411763</v>
      </c>
      <c r="BA140">
        <f t="shared" si="18"/>
        <v>0.31875885962236344</v>
      </c>
      <c r="BB140">
        <f t="shared" si="19"/>
        <v>4.8170624328245815E-2</v>
      </c>
    </row>
    <row r="141" spans="1:54">
      <c r="A141" s="104">
        <v>140</v>
      </c>
      <c r="B141" s="86">
        <v>5367.16</v>
      </c>
      <c r="C141" s="85">
        <v>1.141</v>
      </c>
      <c r="D141" s="85">
        <v>2.46</v>
      </c>
      <c r="E141" s="13">
        <f t="shared" si="16"/>
        <v>-0.17100000000000001</v>
      </c>
      <c r="F141" s="13">
        <f t="shared" si="16"/>
        <v>-4.9580000000000002</v>
      </c>
      <c r="G141" s="13">
        <f t="shared" si="16"/>
        <v>-0.89</v>
      </c>
      <c r="AX141">
        <v>139</v>
      </c>
      <c r="AY141">
        <v>-0.80500000000000005</v>
      </c>
      <c r="AZ141">
        <f t="shared" si="17"/>
        <v>0.27254901960784311</v>
      </c>
      <c r="BA141">
        <f t="shared" si="18"/>
        <v>0.31875885962236344</v>
      </c>
      <c r="BB141">
        <f t="shared" si="19"/>
        <v>4.6209840014520331E-2</v>
      </c>
    </row>
    <row r="142" spans="1:54">
      <c r="A142" s="103">
        <v>141</v>
      </c>
      <c r="B142" s="86">
        <v>5365.66</v>
      </c>
      <c r="C142" s="85">
        <v>1.1459999999999999</v>
      </c>
      <c r="D142" s="85">
        <v>2.4500000000000002</v>
      </c>
      <c r="E142" s="13">
        <f t="shared" si="16"/>
        <v>-2.8000000000000001E-2</v>
      </c>
      <c r="F142" s="13">
        <f t="shared" si="16"/>
        <v>0.437</v>
      </c>
      <c r="G142" s="13">
        <f t="shared" si="16"/>
        <v>-0.40699999999999997</v>
      </c>
      <c r="AX142">
        <v>140</v>
      </c>
      <c r="AY142">
        <v>-0.78900000000000003</v>
      </c>
      <c r="AZ142">
        <f t="shared" si="17"/>
        <v>0.27450980392156865</v>
      </c>
      <c r="BA142">
        <f t="shared" si="18"/>
        <v>0.32252517825442772</v>
      </c>
      <c r="BB142">
        <f t="shared" si="19"/>
        <v>4.8015374332859073E-2</v>
      </c>
    </row>
    <row r="143" spans="1:54">
      <c r="A143" s="104">
        <v>142</v>
      </c>
      <c r="B143" s="86">
        <v>5354.25</v>
      </c>
      <c r="C143" s="85">
        <v>1.1479999999999999</v>
      </c>
      <c r="D143" s="85">
        <v>2.46</v>
      </c>
      <c r="E143" s="13">
        <f t="shared" si="16"/>
        <v>-0.21299999999999999</v>
      </c>
      <c r="F143" s="13">
        <f t="shared" si="16"/>
        <v>0.17399999999999999</v>
      </c>
      <c r="G143" s="13">
        <f t="shared" si="16"/>
        <v>0.40699999999999997</v>
      </c>
      <c r="AX143">
        <v>141</v>
      </c>
      <c r="AY143">
        <v>-0.78900000000000003</v>
      </c>
      <c r="AZ143">
        <f t="shared" si="17"/>
        <v>0.27647058823529413</v>
      </c>
      <c r="BA143">
        <f t="shared" si="18"/>
        <v>0.32252517825442772</v>
      </c>
      <c r="BB143">
        <f t="shared" si="19"/>
        <v>4.605459001913359E-2</v>
      </c>
    </row>
    <row r="144" spans="1:54">
      <c r="A144" s="103">
        <v>143</v>
      </c>
      <c r="B144" s="86">
        <v>5339.43</v>
      </c>
      <c r="C144" s="85">
        <v>1.1559999999999999</v>
      </c>
      <c r="D144" s="85">
        <v>2.468</v>
      </c>
      <c r="E144" s="13">
        <f t="shared" si="16"/>
        <v>-0.27700000000000002</v>
      </c>
      <c r="F144" s="13">
        <f t="shared" si="16"/>
        <v>0.69399999999999995</v>
      </c>
      <c r="G144" s="13">
        <f t="shared" si="16"/>
        <v>0.32500000000000001</v>
      </c>
      <c r="AX144">
        <v>142</v>
      </c>
      <c r="AY144">
        <v>-0.77400000000000002</v>
      </c>
      <c r="AZ144">
        <f t="shared" si="17"/>
        <v>0.27843137254901962</v>
      </c>
      <c r="BA144">
        <f t="shared" si="18"/>
        <v>0.32607272951585459</v>
      </c>
      <c r="BB144">
        <f t="shared" si="19"/>
        <v>4.7641356966834969E-2</v>
      </c>
    </row>
    <row r="145" spans="1:54">
      <c r="A145" s="104">
        <v>144</v>
      </c>
      <c r="B145" s="86">
        <v>5395.13</v>
      </c>
      <c r="C145" s="85">
        <v>1.1499999999999999</v>
      </c>
      <c r="D145" s="85">
        <v>2.4940000000000002</v>
      </c>
      <c r="E145" s="13">
        <f t="shared" si="16"/>
        <v>1.038</v>
      </c>
      <c r="F145" s="13">
        <f t="shared" si="16"/>
        <v>-0.52</v>
      </c>
      <c r="G145" s="13">
        <f t="shared" si="16"/>
        <v>1.048</v>
      </c>
      <c r="AX145">
        <v>143</v>
      </c>
      <c r="AY145">
        <v>-0.77200000000000002</v>
      </c>
      <c r="AZ145">
        <f t="shared" si="17"/>
        <v>0.2803921568627451</v>
      </c>
      <c r="BA145">
        <f t="shared" si="18"/>
        <v>0.32654693702680859</v>
      </c>
      <c r="BB145">
        <f t="shared" si="19"/>
        <v>4.6154780164063491E-2</v>
      </c>
    </row>
    <row r="146" spans="1:54">
      <c r="A146" s="103">
        <v>145</v>
      </c>
      <c r="B146" s="86">
        <v>5423.8</v>
      </c>
      <c r="C146" s="85">
        <v>1.1499999999999999</v>
      </c>
      <c r="D146" s="85">
        <v>2.5</v>
      </c>
      <c r="E146" s="13">
        <f t="shared" si="16"/>
        <v>0.53</v>
      </c>
      <c r="F146" s="13">
        <f t="shared" si="16"/>
        <v>0</v>
      </c>
      <c r="G146" s="13">
        <f t="shared" si="16"/>
        <v>0.24</v>
      </c>
      <c r="AX146">
        <v>144</v>
      </c>
      <c r="AY146">
        <v>-0.76800000000000002</v>
      </c>
      <c r="AZ146">
        <f t="shared" si="17"/>
        <v>0.28235294117647058</v>
      </c>
      <c r="BA146">
        <f t="shared" si="18"/>
        <v>0.32749619273478087</v>
      </c>
      <c r="BB146">
        <f t="shared" si="19"/>
        <v>4.5143251558310282E-2</v>
      </c>
    </row>
    <row r="147" spans="1:54">
      <c r="A147" s="104">
        <v>146</v>
      </c>
      <c r="B147" s="86">
        <v>5438.37</v>
      </c>
      <c r="C147" s="85">
        <v>1.1459999999999999</v>
      </c>
      <c r="D147" s="85">
        <v>2.4940000000000002</v>
      </c>
      <c r="E147" s="13">
        <f t="shared" ref="E147:G210" si="20">ROUND(100*(LN(B147)-LN(B146)),3)</f>
        <v>0.26800000000000002</v>
      </c>
      <c r="F147" s="13">
        <f t="shared" si="20"/>
        <v>-0.34799999999999998</v>
      </c>
      <c r="G147" s="13">
        <f t="shared" si="20"/>
        <v>-0.24</v>
      </c>
      <c r="AX147">
        <v>145</v>
      </c>
      <c r="AY147">
        <v>-0.76400000000000001</v>
      </c>
      <c r="AZ147">
        <f t="shared" si="17"/>
        <v>0.28431372549019607</v>
      </c>
      <c r="BA147">
        <f t="shared" si="18"/>
        <v>0.32844656497997343</v>
      </c>
      <c r="BB147">
        <f t="shared" si="19"/>
        <v>4.4132839489777365E-2</v>
      </c>
    </row>
    <row r="148" spans="1:54">
      <c r="A148" s="103">
        <v>147</v>
      </c>
      <c r="B148" s="86">
        <v>5425.62</v>
      </c>
      <c r="C148" s="85">
        <v>1.1319999999999999</v>
      </c>
      <c r="D148" s="85">
        <v>2.5</v>
      </c>
      <c r="E148" s="13">
        <f t="shared" si="20"/>
        <v>-0.23499999999999999</v>
      </c>
      <c r="F148" s="13">
        <f t="shared" si="20"/>
        <v>-1.2290000000000001</v>
      </c>
      <c r="G148" s="13">
        <f t="shared" si="20"/>
        <v>0.24</v>
      </c>
      <c r="AX148">
        <v>146</v>
      </c>
      <c r="AY148">
        <v>-0.76</v>
      </c>
      <c r="AZ148">
        <f t="shared" si="17"/>
        <v>0.28627450980392155</v>
      </c>
      <c r="BA148">
        <f t="shared" si="18"/>
        <v>0.32939804849042043</v>
      </c>
      <c r="BB148">
        <f t="shared" si="19"/>
        <v>4.3123538686498875E-2</v>
      </c>
    </row>
    <row r="149" spans="1:54">
      <c r="A149" s="104">
        <v>148</v>
      </c>
      <c r="B149" s="86">
        <v>5420</v>
      </c>
      <c r="C149" s="85">
        <v>1.1240000000000001</v>
      </c>
      <c r="D149" s="85">
        <v>2.48</v>
      </c>
      <c r="E149" s="13">
        <f t="shared" si="20"/>
        <v>-0.104</v>
      </c>
      <c r="F149" s="13">
        <f t="shared" si="20"/>
        <v>-0.70899999999999996</v>
      </c>
      <c r="G149" s="13">
        <f t="shared" si="20"/>
        <v>-0.80300000000000005</v>
      </c>
      <c r="AX149">
        <v>147</v>
      </c>
      <c r="AY149">
        <v>-0.75700000000000001</v>
      </c>
      <c r="AZ149">
        <f t="shared" si="17"/>
        <v>0.28823529411764703</v>
      </c>
      <c r="BA149">
        <f t="shared" si="18"/>
        <v>0.33011238720750274</v>
      </c>
      <c r="BB149">
        <f t="shared" si="19"/>
        <v>4.187709308985571E-2</v>
      </c>
    </row>
    <row r="150" spans="1:54">
      <c r="A150" s="103">
        <v>149</v>
      </c>
      <c r="B150" s="86">
        <v>5440.8</v>
      </c>
      <c r="C150" s="85">
        <v>1.1859999999999999</v>
      </c>
      <c r="D150" s="85">
        <v>2.476</v>
      </c>
      <c r="E150" s="13">
        <f t="shared" si="20"/>
        <v>0.38300000000000001</v>
      </c>
      <c r="F150" s="13">
        <f t="shared" si="20"/>
        <v>5.3689999999999998</v>
      </c>
      <c r="G150" s="13">
        <f t="shared" si="20"/>
        <v>-0.161</v>
      </c>
      <c r="AX150">
        <v>148</v>
      </c>
      <c r="AY150">
        <v>-0.753</v>
      </c>
      <c r="AZ150">
        <f t="shared" si="17"/>
        <v>0.29019607843137257</v>
      </c>
      <c r="BA150">
        <f t="shared" si="18"/>
        <v>0.33106580268168917</v>
      </c>
      <c r="BB150">
        <f t="shared" si="19"/>
        <v>4.0869724250316597E-2</v>
      </c>
    </row>
    <row r="151" spans="1:54">
      <c r="A151" s="104">
        <v>150</v>
      </c>
      <c r="B151" s="86">
        <v>5435.94</v>
      </c>
      <c r="C151" s="85">
        <v>1.165</v>
      </c>
      <c r="D151" s="85">
        <v>2.528</v>
      </c>
      <c r="E151" s="13">
        <f t="shared" si="20"/>
        <v>-8.8999999999999996E-2</v>
      </c>
      <c r="F151" s="13">
        <f t="shared" si="20"/>
        <v>-1.7869999999999999</v>
      </c>
      <c r="G151" s="13">
        <f t="shared" si="20"/>
        <v>2.0779999999999998</v>
      </c>
      <c r="AX151">
        <v>149</v>
      </c>
      <c r="AY151">
        <v>-0.752</v>
      </c>
      <c r="AZ151">
        <f t="shared" si="17"/>
        <v>0.29215686274509806</v>
      </c>
      <c r="BA151">
        <f t="shared" si="18"/>
        <v>0.33130432811152016</v>
      </c>
      <c r="BB151">
        <f t="shared" si="19"/>
        <v>3.9147465366422107E-2</v>
      </c>
    </row>
    <row r="152" spans="1:54">
      <c r="A152" s="103">
        <v>151</v>
      </c>
      <c r="B152" s="86">
        <v>5396.4</v>
      </c>
      <c r="C152" s="85">
        <v>1.165</v>
      </c>
      <c r="D152" s="85">
        <v>2.484</v>
      </c>
      <c r="E152" s="13">
        <f t="shared" si="20"/>
        <v>-0.73</v>
      </c>
      <c r="F152" s="13">
        <f t="shared" si="20"/>
        <v>0</v>
      </c>
      <c r="G152" s="13">
        <f t="shared" si="20"/>
        <v>-1.756</v>
      </c>
      <c r="AX152">
        <v>150</v>
      </c>
      <c r="AY152">
        <v>-0.74199999999999999</v>
      </c>
      <c r="AZ152">
        <f t="shared" si="17"/>
        <v>0.29411764705882354</v>
      </c>
      <c r="BA152">
        <f t="shared" si="18"/>
        <v>0.33369333375968768</v>
      </c>
      <c r="BB152">
        <f t="shared" si="19"/>
        <v>3.9575686700864143E-2</v>
      </c>
    </row>
    <row r="153" spans="1:54">
      <c r="A153" s="104">
        <v>152</v>
      </c>
      <c r="B153" s="86">
        <v>5421.36</v>
      </c>
      <c r="C153" s="85">
        <v>1.171</v>
      </c>
      <c r="D153" s="85">
        <v>2.48</v>
      </c>
      <c r="E153" s="13">
        <f t="shared" si="20"/>
        <v>0.46100000000000002</v>
      </c>
      <c r="F153" s="13">
        <f t="shared" si="20"/>
        <v>0.51400000000000001</v>
      </c>
      <c r="G153" s="13">
        <f t="shared" si="20"/>
        <v>-0.161</v>
      </c>
      <c r="AX153">
        <v>151</v>
      </c>
      <c r="AY153">
        <v>-0.73899999999999999</v>
      </c>
      <c r="AZ153">
        <f t="shared" si="17"/>
        <v>0.29607843137254902</v>
      </c>
      <c r="BA153">
        <f t="shared" si="18"/>
        <v>0.33441135783384801</v>
      </c>
      <c r="BB153">
        <f t="shared" si="19"/>
        <v>3.8332926461298988E-2</v>
      </c>
    </row>
    <row r="154" spans="1:54">
      <c r="A154" s="103">
        <v>153</v>
      </c>
      <c r="B154" s="86">
        <v>5429.97</v>
      </c>
      <c r="C154" s="85">
        <v>1.1679999999999999</v>
      </c>
      <c r="D154" s="85">
        <v>2.4740000000000002</v>
      </c>
      <c r="E154" s="13">
        <f t="shared" si="20"/>
        <v>0.159</v>
      </c>
      <c r="F154" s="13">
        <f t="shared" si="20"/>
        <v>-0.25700000000000001</v>
      </c>
      <c r="G154" s="13">
        <f t="shared" si="20"/>
        <v>-0.24199999999999999</v>
      </c>
      <c r="AX154">
        <v>152</v>
      </c>
      <c r="AY154">
        <v>-0.73599999999999999</v>
      </c>
      <c r="AZ154">
        <f t="shared" si="17"/>
        <v>0.29803921568627451</v>
      </c>
      <c r="BA154">
        <f t="shared" si="18"/>
        <v>0.33512998818809026</v>
      </c>
      <c r="BB154">
        <f t="shared" si="19"/>
        <v>3.709077250181575E-2</v>
      </c>
    </row>
    <row r="155" spans="1:54">
      <c r="A155" s="104">
        <v>154</v>
      </c>
      <c r="B155" s="86">
        <v>5373.16</v>
      </c>
      <c r="C155" s="85">
        <v>1.1240000000000001</v>
      </c>
      <c r="D155" s="85">
        <v>2.4660000000000002</v>
      </c>
      <c r="E155" s="13">
        <f t="shared" si="20"/>
        <v>-1.052</v>
      </c>
      <c r="F155" s="13">
        <f t="shared" si="20"/>
        <v>-3.84</v>
      </c>
      <c r="G155" s="13">
        <f t="shared" si="20"/>
        <v>-0.32400000000000001</v>
      </c>
      <c r="AX155">
        <v>153</v>
      </c>
      <c r="AY155">
        <v>-0.72699999999999998</v>
      </c>
      <c r="AZ155">
        <f t="shared" si="17"/>
        <v>0.3</v>
      </c>
      <c r="BA155">
        <f t="shared" si="18"/>
        <v>0.33728949401705172</v>
      </c>
      <c r="BB155">
        <f t="shared" si="19"/>
        <v>3.7289494017051728E-2</v>
      </c>
    </row>
    <row r="156" spans="1:54">
      <c r="A156" s="103">
        <v>155</v>
      </c>
      <c r="B156" s="86">
        <v>5342.53</v>
      </c>
      <c r="C156" s="85">
        <v>1.119</v>
      </c>
      <c r="D156" s="85">
        <v>2.452</v>
      </c>
      <c r="E156" s="13">
        <f t="shared" si="20"/>
        <v>-0.57199999999999995</v>
      </c>
      <c r="F156" s="13">
        <f t="shared" si="20"/>
        <v>-0.44600000000000001</v>
      </c>
      <c r="G156" s="13">
        <f t="shared" si="20"/>
        <v>-0.56899999999999995</v>
      </c>
      <c r="AX156">
        <v>154</v>
      </c>
      <c r="AY156">
        <v>-0.70899999999999996</v>
      </c>
      <c r="AZ156">
        <f t="shared" si="17"/>
        <v>0.30196078431372547</v>
      </c>
      <c r="BA156">
        <f t="shared" si="18"/>
        <v>0.34162456426384591</v>
      </c>
      <c r="BB156">
        <f t="shared" si="19"/>
        <v>3.9663779950120437E-2</v>
      </c>
    </row>
    <row r="157" spans="1:54">
      <c r="A157" s="104">
        <v>156</v>
      </c>
      <c r="B157" s="86">
        <v>5319.84</v>
      </c>
      <c r="C157" s="85">
        <v>1.113</v>
      </c>
      <c r="D157" s="85">
        <v>2.4500000000000002</v>
      </c>
      <c r="E157" s="13">
        <f t="shared" si="20"/>
        <v>-0.42599999999999999</v>
      </c>
      <c r="F157" s="13">
        <f t="shared" si="20"/>
        <v>-0.53800000000000003</v>
      </c>
      <c r="G157" s="13">
        <f t="shared" si="20"/>
        <v>-8.2000000000000003E-2</v>
      </c>
      <c r="AX157">
        <v>155</v>
      </c>
      <c r="AY157">
        <v>-0.69699999999999995</v>
      </c>
      <c r="AZ157">
        <f t="shared" si="17"/>
        <v>0.30392156862745096</v>
      </c>
      <c r="BA157">
        <f t="shared" si="18"/>
        <v>0.34452630420627478</v>
      </c>
      <c r="BB157">
        <f t="shared" si="19"/>
        <v>4.0604735578823825E-2</v>
      </c>
    </row>
    <row r="158" spans="1:54">
      <c r="A158" s="103">
        <v>157</v>
      </c>
      <c r="B158" s="86">
        <v>5375.28</v>
      </c>
      <c r="C158" s="85">
        <v>1.1160000000000001</v>
      </c>
      <c r="D158" s="85">
        <v>2.468</v>
      </c>
      <c r="E158" s="13">
        <f t="shared" si="20"/>
        <v>1.0369999999999999</v>
      </c>
      <c r="F158" s="13">
        <f t="shared" si="20"/>
        <v>0.26900000000000002</v>
      </c>
      <c r="G158" s="13">
        <f t="shared" si="20"/>
        <v>0.73199999999999998</v>
      </c>
      <c r="AX158">
        <v>156</v>
      </c>
      <c r="AY158">
        <v>-0.69599999999999995</v>
      </c>
      <c r="AZ158">
        <f t="shared" si="17"/>
        <v>0.30588235294117649</v>
      </c>
      <c r="BA158">
        <f t="shared" si="18"/>
        <v>0.3447685322636419</v>
      </c>
      <c r="BB158">
        <f t="shared" si="19"/>
        <v>3.8886179322465408E-2</v>
      </c>
    </row>
    <row r="159" spans="1:54">
      <c r="A159" s="104">
        <v>158</v>
      </c>
      <c r="B159" s="86">
        <v>5357.78</v>
      </c>
      <c r="C159" s="85">
        <v>1.091</v>
      </c>
      <c r="D159" s="85">
        <v>2.4980000000000002</v>
      </c>
      <c r="E159" s="13">
        <f t="shared" si="20"/>
        <v>-0.32600000000000001</v>
      </c>
      <c r="F159" s="13">
        <f t="shared" si="20"/>
        <v>-2.266</v>
      </c>
      <c r="G159" s="13">
        <f t="shared" si="20"/>
        <v>1.208</v>
      </c>
      <c r="AX159">
        <v>157</v>
      </c>
      <c r="AY159">
        <v>-0.69199999999999995</v>
      </c>
      <c r="AZ159">
        <f t="shared" si="17"/>
        <v>0.30784313725490198</v>
      </c>
      <c r="BA159">
        <f t="shared" si="18"/>
        <v>0.34573808012208729</v>
      </c>
      <c r="BB159">
        <f t="shared" si="19"/>
        <v>3.7894942867185311E-2</v>
      </c>
    </row>
    <row r="160" spans="1:54">
      <c r="A160" s="103">
        <v>159</v>
      </c>
      <c r="B160" s="86">
        <v>5405.57</v>
      </c>
      <c r="C160" s="85">
        <v>1.095</v>
      </c>
      <c r="D160" s="85">
        <v>2.508</v>
      </c>
      <c r="E160" s="13">
        <f t="shared" si="20"/>
        <v>0.88800000000000001</v>
      </c>
      <c r="F160" s="13">
        <f t="shared" si="20"/>
        <v>0.36599999999999999</v>
      </c>
      <c r="G160" s="13">
        <f t="shared" si="20"/>
        <v>0.4</v>
      </c>
      <c r="AX160">
        <v>158</v>
      </c>
      <c r="AY160">
        <v>-0.68700000000000006</v>
      </c>
      <c r="AZ160">
        <f t="shared" si="17"/>
        <v>0.30980392156862746</v>
      </c>
      <c r="BA160">
        <f t="shared" si="18"/>
        <v>0.34695143848758436</v>
      </c>
      <c r="BB160">
        <f t="shared" si="19"/>
        <v>3.7147516918956902E-2</v>
      </c>
    </row>
    <row r="161" spans="1:54">
      <c r="A161" s="104">
        <v>160</v>
      </c>
      <c r="B161" s="86">
        <v>5383.58</v>
      </c>
      <c r="C161" s="85">
        <v>1.097</v>
      </c>
      <c r="D161" s="85">
        <v>2.5259999999999998</v>
      </c>
      <c r="E161" s="13">
        <f t="shared" si="20"/>
        <v>-0.40799999999999997</v>
      </c>
      <c r="F161" s="13">
        <f t="shared" si="20"/>
        <v>0.182</v>
      </c>
      <c r="G161" s="13">
        <f t="shared" si="20"/>
        <v>0.71499999999999997</v>
      </c>
      <c r="AX161">
        <v>159</v>
      </c>
      <c r="AY161">
        <v>-0.68500000000000005</v>
      </c>
      <c r="AZ161">
        <f t="shared" si="17"/>
        <v>0.31176470588235294</v>
      </c>
      <c r="BA161">
        <f t="shared" si="18"/>
        <v>0.34743722244121028</v>
      </c>
      <c r="BB161">
        <f t="shared" si="19"/>
        <v>3.5672516558857337E-2</v>
      </c>
    </row>
    <row r="162" spans="1:54">
      <c r="A162" s="103">
        <v>161</v>
      </c>
      <c r="B162" s="86">
        <v>5373.22</v>
      </c>
      <c r="C162" s="85">
        <v>1.099</v>
      </c>
      <c r="D162" s="85">
        <v>2.5139999999999998</v>
      </c>
      <c r="E162" s="13">
        <f t="shared" si="20"/>
        <v>-0.193</v>
      </c>
      <c r="F162" s="13">
        <f t="shared" si="20"/>
        <v>0.182</v>
      </c>
      <c r="G162" s="13">
        <f t="shared" si="20"/>
        <v>-0.47599999999999998</v>
      </c>
      <c r="AX162">
        <v>160</v>
      </c>
      <c r="AY162">
        <v>-0.66100000000000003</v>
      </c>
      <c r="AZ162">
        <f t="shared" si="17"/>
        <v>0.31372549019607843</v>
      </c>
      <c r="BA162">
        <f t="shared" si="18"/>
        <v>0.35328598077008666</v>
      </c>
      <c r="BB162">
        <f t="shared" si="19"/>
        <v>3.9560490574008234E-2</v>
      </c>
    </row>
    <row r="163" spans="1:54">
      <c r="A163" s="104">
        <v>162</v>
      </c>
      <c r="B163" s="86">
        <v>5485.45</v>
      </c>
      <c r="C163" s="85">
        <v>1.1240000000000001</v>
      </c>
      <c r="D163" s="85">
        <v>2.5219999999999998</v>
      </c>
      <c r="E163" s="13">
        <f t="shared" si="20"/>
        <v>2.0670000000000002</v>
      </c>
      <c r="F163" s="13">
        <f t="shared" si="20"/>
        <v>2.2490000000000001</v>
      </c>
      <c r="G163" s="13">
        <f t="shared" si="20"/>
        <v>0.318</v>
      </c>
      <c r="AX163">
        <v>161</v>
      </c>
      <c r="AY163">
        <v>-0.65200000000000002</v>
      </c>
      <c r="AZ163">
        <f t="shared" si="17"/>
        <v>0.31568627450980391</v>
      </c>
      <c r="BA163">
        <f t="shared" si="18"/>
        <v>0.35548831954126359</v>
      </c>
      <c r="BB163">
        <f t="shared" si="19"/>
        <v>3.9802045031459676E-2</v>
      </c>
    </row>
    <row r="164" spans="1:54">
      <c r="A164" s="103">
        <v>163</v>
      </c>
      <c r="B164" s="86">
        <v>5417.06</v>
      </c>
      <c r="C164" s="85">
        <v>1.099</v>
      </c>
      <c r="D164" s="85">
        <v>2.536</v>
      </c>
      <c r="E164" s="13">
        <f t="shared" si="20"/>
        <v>-1.2549999999999999</v>
      </c>
      <c r="F164" s="13">
        <f t="shared" si="20"/>
        <v>-2.2490000000000001</v>
      </c>
      <c r="G164" s="13">
        <f t="shared" si="20"/>
        <v>0.55400000000000005</v>
      </c>
      <c r="AX164">
        <v>162</v>
      </c>
      <c r="AY164">
        <v>-0.65</v>
      </c>
      <c r="AZ164">
        <f t="shared" si="17"/>
        <v>0.31764705882352939</v>
      </c>
      <c r="BA164">
        <f t="shared" si="18"/>
        <v>0.3559783872170747</v>
      </c>
      <c r="BB164">
        <f t="shared" si="19"/>
        <v>3.8331328393545305E-2</v>
      </c>
    </row>
    <row r="165" spans="1:54">
      <c r="A165" s="104">
        <v>164</v>
      </c>
      <c r="B165" s="86">
        <v>5448.99</v>
      </c>
      <c r="C165" s="85">
        <v>1.0980000000000001</v>
      </c>
      <c r="D165" s="85">
        <v>2.5459999999999998</v>
      </c>
      <c r="E165" s="13">
        <f t="shared" si="20"/>
        <v>0.58799999999999997</v>
      </c>
      <c r="F165" s="13">
        <f t="shared" si="20"/>
        <v>-9.0999999999999998E-2</v>
      </c>
      <c r="G165" s="13">
        <f t="shared" si="20"/>
        <v>0.39400000000000002</v>
      </c>
      <c r="AX165">
        <v>163</v>
      </c>
      <c r="AY165">
        <v>-0.64</v>
      </c>
      <c r="AZ165">
        <f t="shared" si="17"/>
        <v>0.31960784313725488</v>
      </c>
      <c r="BA165">
        <f t="shared" si="18"/>
        <v>0.35843228203495275</v>
      </c>
      <c r="BB165">
        <f t="shared" si="19"/>
        <v>3.8824438897697877E-2</v>
      </c>
    </row>
    <row r="166" spans="1:54">
      <c r="A166" s="103">
        <v>165</v>
      </c>
      <c r="B166" s="86">
        <v>5475.84</v>
      </c>
      <c r="C166" s="85">
        <v>1.125</v>
      </c>
      <c r="D166" s="85">
        <v>2.556</v>
      </c>
      <c r="E166" s="13">
        <f t="shared" si="20"/>
        <v>0.49199999999999999</v>
      </c>
      <c r="F166" s="13">
        <f t="shared" si="20"/>
        <v>2.4289999999999998</v>
      </c>
      <c r="G166" s="13">
        <f t="shared" si="20"/>
        <v>0.39200000000000002</v>
      </c>
      <c r="AX166">
        <v>164</v>
      </c>
      <c r="AY166">
        <v>-0.628</v>
      </c>
      <c r="AZ166">
        <f t="shared" si="17"/>
        <v>0.32156862745098042</v>
      </c>
      <c r="BA166">
        <f t="shared" si="18"/>
        <v>0.36138468270913632</v>
      </c>
      <c r="BB166">
        <f t="shared" si="19"/>
        <v>3.9816055258155902E-2</v>
      </c>
    </row>
    <row r="167" spans="1:54">
      <c r="A167" s="104">
        <v>166</v>
      </c>
      <c r="B167" s="86">
        <v>5465.71</v>
      </c>
      <c r="C167" s="85">
        <v>1.1100000000000001</v>
      </c>
      <c r="D167" s="85">
        <v>2.5499999999999998</v>
      </c>
      <c r="E167" s="13">
        <f t="shared" si="20"/>
        <v>-0.185</v>
      </c>
      <c r="F167" s="13">
        <f t="shared" si="20"/>
        <v>-1.3420000000000001</v>
      </c>
      <c r="G167" s="13">
        <f t="shared" si="20"/>
        <v>-0.23499999999999999</v>
      </c>
      <c r="AX167">
        <v>165</v>
      </c>
      <c r="AY167">
        <v>-0.623</v>
      </c>
      <c r="AZ167">
        <f t="shared" si="17"/>
        <v>0.3235294117647059</v>
      </c>
      <c r="BA167">
        <f t="shared" si="18"/>
        <v>0.36261730204707932</v>
      </c>
      <c r="BB167">
        <f t="shared" si="19"/>
        <v>3.9087890282373416E-2</v>
      </c>
    </row>
    <row r="168" spans="1:54">
      <c r="A168" s="103">
        <v>167</v>
      </c>
      <c r="B168" s="86">
        <v>5487.54</v>
      </c>
      <c r="C168" s="85">
        <v>1.1040000000000001</v>
      </c>
      <c r="D168" s="85">
        <v>2.56</v>
      </c>
      <c r="E168" s="13">
        <f t="shared" si="20"/>
        <v>0.39900000000000002</v>
      </c>
      <c r="F168" s="13">
        <f t="shared" si="20"/>
        <v>-0.54200000000000004</v>
      </c>
      <c r="G168" s="13">
        <f t="shared" si="20"/>
        <v>0.39100000000000001</v>
      </c>
      <c r="AX168">
        <v>166</v>
      </c>
      <c r="AY168">
        <v>-0.621</v>
      </c>
      <c r="AZ168">
        <f t="shared" si="17"/>
        <v>0.32549019607843138</v>
      </c>
      <c r="BA168">
        <f t="shared" si="18"/>
        <v>0.36311074957520084</v>
      </c>
      <c r="BB168">
        <f t="shared" si="19"/>
        <v>3.762055349676946E-2</v>
      </c>
    </row>
    <row r="169" spans="1:54">
      <c r="A169" s="104">
        <v>168</v>
      </c>
      <c r="B169" s="86">
        <v>5477.58</v>
      </c>
      <c r="C169" s="85">
        <v>1.101</v>
      </c>
      <c r="D169" s="85">
        <v>2.552</v>
      </c>
      <c r="E169" s="13">
        <f t="shared" si="20"/>
        <v>-0.182</v>
      </c>
      <c r="F169" s="13">
        <f t="shared" si="20"/>
        <v>-0.27200000000000002</v>
      </c>
      <c r="G169" s="13">
        <f t="shared" si="20"/>
        <v>-0.313</v>
      </c>
      <c r="AX169">
        <v>167</v>
      </c>
      <c r="AY169">
        <v>-0.61899999999999999</v>
      </c>
      <c r="AZ169">
        <f t="shared" si="17"/>
        <v>0.32745098039215687</v>
      </c>
      <c r="BA169">
        <f t="shared" si="18"/>
        <v>0.36360442443400043</v>
      </c>
      <c r="BB169">
        <f t="shared" si="19"/>
        <v>3.6153444041843563E-2</v>
      </c>
    </row>
    <row r="170" spans="1:54">
      <c r="A170" s="103">
        <v>169</v>
      </c>
      <c r="B170" s="86">
        <v>5453.97</v>
      </c>
      <c r="C170" s="85">
        <v>1.095</v>
      </c>
      <c r="D170" s="85">
        <v>2.54</v>
      </c>
      <c r="E170" s="13">
        <f t="shared" si="20"/>
        <v>-0.432</v>
      </c>
      <c r="F170" s="13">
        <f t="shared" si="20"/>
        <v>-0.54600000000000004</v>
      </c>
      <c r="G170" s="13">
        <f t="shared" si="20"/>
        <v>-0.47099999999999997</v>
      </c>
      <c r="AX170">
        <v>168</v>
      </c>
      <c r="AY170">
        <v>-0.61599999999999999</v>
      </c>
      <c r="AZ170">
        <f t="shared" si="17"/>
        <v>0.32941176470588235</v>
      </c>
      <c r="BA170">
        <f t="shared" si="18"/>
        <v>0.36434536132662437</v>
      </c>
      <c r="BB170">
        <f t="shared" si="19"/>
        <v>3.4933596620742025E-2</v>
      </c>
    </row>
    <row r="171" spans="1:54">
      <c r="A171" s="104">
        <v>170</v>
      </c>
      <c r="B171" s="86">
        <v>5458.3</v>
      </c>
      <c r="C171" s="85">
        <v>1.1220000000000001</v>
      </c>
      <c r="D171" s="85">
        <v>2.5379999999999998</v>
      </c>
      <c r="E171" s="13">
        <f t="shared" si="20"/>
        <v>7.9000000000000001E-2</v>
      </c>
      <c r="F171" s="13">
        <f t="shared" si="20"/>
        <v>2.4359999999999999</v>
      </c>
      <c r="G171" s="13">
        <f t="shared" si="20"/>
        <v>-7.9000000000000001E-2</v>
      </c>
      <c r="AX171">
        <v>169</v>
      </c>
      <c r="AY171">
        <v>-0.60099999999999998</v>
      </c>
      <c r="AZ171">
        <f t="shared" si="17"/>
        <v>0.33137254901960783</v>
      </c>
      <c r="BA171">
        <f t="shared" si="18"/>
        <v>0.36805760394828674</v>
      </c>
      <c r="BB171">
        <f t="shared" si="19"/>
        <v>3.6685054928678906E-2</v>
      </c>
    </row>
    <row r="172" spans="1:54">
      <c r="A172" s="103">
        <v>171</v>
      </c>
      <c r="B172" s="86">
        <v>5500.8</v>
      </c>
      <c r="C172" s="85">
        <v>1.149</v>
      </c>
      <c r="D172" s="85">
        <v>2.5299999999999998</v>
      </c>
      <c r="E172" s="13">
        <f t="shared" si="20"/>
        <v>0.77600000000000002</v>
      </c>
      <c r="F172" s="13">
        <f t="shared" si="20"/>
        <v>2.3780000000000001</v>
      </c>
      <c r="G172" s="13">
        <f t="shared" si="20"/>
        <v>-0.316</v>
      </c>
      <c r="AX172">
        <v>170</v>
      </c>
      <c r="AY172">
        <v>-0.6</v>
      </c>
      <c r="AZ172">
        <f t="shared" si="17"/>
        <v>0.33333333333333331</v>
      </c>
      <c r="BA172">
        <f t="shared" si="18"/>
        <v>0.36830552989257825</v>
      </c>
      <c r="BB172">
        <f t="shared" si="19"/>
        <v>3.4972196559244939E-2</v>
      </c>
    </row>
    <row r="173" spans="1:54">
      <c r="A173" s="104">
        <v>172</v>
      </c>
      <c r="B173" s="86">
        <v>5521.9</v>
      </c>
      <c r="C173" s="85">
        <v>1.145</v>
      </c>
      <c r="D173" s="85">
        <v>2.5539999999999998</v>
      </c>
      <c r="E173" s="13">
        <f t="shared" si="20"/>
        <v>0.38300000000000001</v>
      </c>
      <c r="F173" s="13">
        <f t="shared" si="20"/>
        <v>-0.34899999999999998</v>
      </c>
      <c r="G173" s="13">
        <f t="shared" si="20"/>
        <v>0.94399999999999995</v>
      </c>
      <c r="AX173">
        <v>171</v>
      </c>
      <c r="AY173">
        <v>-0.59399999999999997</v>
      </c>
      <c r="AZ173">
        <f t="shared" si="17"/>
        <v>0.3352941176470588</v>
      </c>
      <c r="BA173">
        <f t="shared" si="18"/>
        <v>0.36979423408366424</v>
      </c>
      <c r="BB173">
        <f t="shared" si="19"/>
        <v>3.4500116436605444E-2</v>
      </c>
    </row>
    <row r="174" spans="1:54">
      <c r="A174" s="103">
        <v>173</v>
      </c>
      <c r="B174" s="86">
        <v>5527.86</v>
      </c>
      <c r="C174" s="85">
        <v>1.1419999999999999</v>
      </c>
      <c r="D174" s="85">
        <v>2.5619999999999998</v>
      </c>
      <c r="E174" s="13">
        <f t="shared" si="20"/>
        <v>0.108</v>
      </c>
      <c r="F174" s="13">
        <f t="shared" si="20"/>
        <v>-0.26200000000000001</v>
      </c>
      <c r="G174" s="13">
        <f t="shared" si="20"/>
        <v>0.313</v>
      </c>
      <c r="AX174">
        <v>172</v>
      </c>
      <c r="AY174">
        <v>-0.59399999999999997</v>
      </c>
      <c r="AZ174">
        <f t="shared" si="17"/>
        <v>0.33725490196078434</v>
      </c>
      <c r="BA174">
        <f t="shared" si="18"/>
        <v>0.36979423408366424</v>
      </c>
      <c r="BB174">
        <f t="shared" si="19"/>
        <v>3.2539332122879905E-2</v>
      </c>
    </row>
    <row r="175" spans="1:54">
      <c r="A175" s="104">
        <v>174</v>
      </c>
      <c r="B175" s="86">
        <v>5544.44</v>
      </c>
      <c r="C175" s="85">
        <v>1.1479999999999999</v>
      </c>
      <c r="D175" s="85">
        <v>2.5640000000000001</v>
      </c>
      <c r="E175" s="13">
        <f t="shared" si="20"/>
        <v>0.29899999999999999</v>
      </c>
      <c r="F175" s="13">
        <f t="shared" si="20"/>
        <v>0.52400000000000002</v>
      </c>
      <c r="G175" s="13">
        <f t="shared" si="20"/>
        <v>7.8E-2</v>
      </c>
      <c r="AX175">
        <v>173</v>
      </c>
      <c r="AY175">
        <v>-0.59299999999999997</v>
      </c>
      <c r="AZ175">
        <f t="shared" si="17"/>
        <v>0.33921568627450982</v>
      </c>
      <c r="BA175">
        <f t="shared" si="18"/>
        <v>0.37004254198001563</v>
      </c>
      <c r="BB175">
        <f t="shared" si="19"/>
        <v>3.0826855705505807E-2</v>
      </c>
    </row>
    <row r="176" spans="1:54">
      <c r="A176" s="103">
        <v>175</v>
      </c>
      <c r="B176" s="86">
        <v>5585.28</v>
      </c>
      <c r="C176" s="85">
        <v>1.153</v>
      </c>
      <c r="D176" s="85">
        <v>2.59</v>
      </c>
      <c r="E176" s="13">
        <f t="shared" si="20"/>
        <v>0.73399999999999999</v>
      </c>
      <c r="F176" s="13">
        <f t="shared" si="20"/>
        <v>0.435</v>
      </c>
      <c r="G176" s="13">
        <f t="shared" si="20"/>
        <v>1.0089999999999999</v>
      </c>
      <c r="AX176">
        <v>174</v>
      </c>
      <c r="AY176">
        <v>-0.58799999999999997</v>
      </c>
      <c r="AZ176">
        <f t="shared" si="17"/>
        <v>0.3411764705882353</v>
      </c>
      <c r="BA176">
        <f t="shared" si="18"/>
        <v>0.37128489229105399</v>
      </c>
      <c r="BB176">
        <f t="shared" si="19"/>
        <v>3.0108421702818688E-2</v>
      </c>
    </row>
    <row r="177" spans="1:54">
      <c r="A177" s="104">
        <v>176</v>
      </c>
      <c r="B177" s="86">
        <v>5537.8</v>
      </c>
      <c r="C177" s="85">
        <v>1.1439999999999999</v>
      </c>
      <c r="D177" s="85">
        <v>2.5619999999999998</v>
      </c>
      <c r="E177" s="13">
        <f t="shared" si="20"/>
        <v>-0.85399999999999998</v>
      </c>
      <c r="F177" s="13">
        <f t="shared" si="20"/>
        <v>-0.78400000000000003</v>
      </c>
      <c r="G177" s="13">
        <f t="shared" si="20"/>
        <v>-1.087</v>
      </c>
      <c r="AX177">
        <v>175</v>
      </c>
      <c r="AY177">
        <v>-0.58099999999999996</v>
      </c>
      <c r="AZ177">
        <f t="shared" si="17"/>
        <v>0.34313725490196079</v>
      </c>
      <c r="BA177">
        <f t="shared" si="18"/>
        <v>0.37302643560038196</v>
      </c>
      <c r="BB177">
        <f t="shared" si="19"/>
        <v>2.9889180698421169E-2</v>
      </c>
    </row>
    <row r="178" spans="1:54">
      <c r="A178" s="103">
        <v>177</v>
      </c>
      <c r="B178" s="86">
        <v>5516.79</v>
      </c>
      <c r="C178" s="85">
        <v>1.127</v>
      </c>
      <c r="D178" s="85">
        <v>2.56</v>
      </c>
      <c r="E178" s="13">
        <f t="shared" si="20"/>
        <v>-0.38</v>
      </c>
      <c r="F178" s="13">
        <f t="shared" si="20"/>
        <v>-1.4970000000000001</v>
      </c>
      <c r="G178" s="13">
        <f t="shared" si="20"/>
        <v>-7.8E-2</v>
      </c>
      <c r="AX178">
        <v>176</v>
      </c>
      <c r="AY178">
        <v>-0.57499999999999996</v>
      </c>
      <c r="AZ178">
        <f t="shared" si="17"/>
        <v>0.34509803921568627</v>
      </c>
      <c r="BA178">
        <f t="shared" si="18"/>
        <v>0.37452125645494483</v>
      </c>
      <c r="BB178">
        <f t="shared" si="19"/>
        <v>2.9423217239258559E-2</v>
      </c>
    </row>
    <row r="179" spans="1:54">
      <c r="A179" s="104">
        <v>178</v>
      </c>
      <c r="B179" s="86">
        <v>5527.69</v>
      </c>
      <c r="C179" s="85">
        <v>1.1299999999999999</v>
      </c>
      <c r="D179" s="85">
        <v>2.58</v>
      </c>
      <c r="E179" s="13">
        <f t="shared" si="20"/>
        <v>0.19700000000000001</v>
      </c>
      <c r="F179" s="13">
        <f t="shared" si="20"/>
        <v>0.26600000000000001</v>
      </c>
      <c r="G179" s="13">
        <f t="shared" si="20"/>
        <v>0.77800000000000002</v>
      </c>
      <c r="AX179">
        <v>177</v>
      </c>
      <c r="AY179">
        <v>-0.56899999999999995</v>
      </c>
      <c r="AZ179">
        <f t="shared" si="17"/>
        <v>0.34705882352941175</v>
      </c>
      <c r="BA179">
        <f t="shared" si="18"/>
        <v>0.37601796554637429</v>
      </c>
      <c r="BB179">
        <f t="shared" si="19"/>
        <v>2.8959142016962536E-2</v>
      </c>
    </row>
    <row r="180" spans="1:54">
      <c r="A180" s="103">
        <v>179</v>
      </c>
      <c r="B180" s="86">
        <v>5512.29</v>
      </c>
      <c r="C180" s="85">
        <v>1.1279999999999999</v>
      </c>
      <c r="D180" s="85">
        <v>2.6120000000000001</v>
      </c>
      <c r="E180" s="13">
        <f t="shared" si="20"/>
        <v>-0.27900000000000003</v>
      </c>
      <c r="F180" s="13">
        <f t="shared" si="20"/>
        <v>-0.17699999999999999</v>
      </c>
      <c r="G180" s="13">
        <f t="shared" si="20"/>
        <v>1.2330000000000001</v>
      </c>
      <c r="AX180">
        <v>178</v>
      </c>
      <c r="AY180">
        <v>-0.56899999999999995</v>
      </c>
      <c r="AZ180">
        <f t="shared" si="17"/>
        <v>0.34901960784313724</v>
      </c>
      <c r="BA180">
        <f t="shared" si="18"/>
        <v>0.37601796554637429</v>
      </c>
      <c r="BB180">
        <f t="shared" si="19"/>
        <v>2.6998357703237053E-2</v>
      </c>
    </row>
    <row r="181" spans="1:54">
      <c r="A181" s="104">
        <v>180</v>
      </c>
      <c r="B181" s="86">
        <v>5498.05</v>
      </c>
      <c r="C181" s="85">
        <v>1.1180000000000001</v>
      </c>
      <c r="D181" s="85">
        <v>2.5939999999999999</v>
      </c>
      <c r="E181" s="13">
        <f t="shared" si="20"/>
        <v>-0.25900000000000001</v>
      </c>
      <c r="F181" s="13">
        <f t="shared" si="20"/>
        <v>-0.89</v>
      </c>
      <c r="G181" s="13">
        <f t="shared" si="20"/>
        <v>-0.69199999999999995</v>
      </c>
      <c r="AX181">
        <v>179</v>
      </c>
      <c r="AY181">
        <v>-0.56799999999999995</v>
      </c>
      <c r="AZ181">
        <f t="shared" si="17"/>
        <v>0.35098039215686272</v>
      </c>
      <c r="BA181">
        <f t="shared" si="18"/>
        <v>0.37626759917032049</v>
      </c>
      <c r="BB181">
        <f t="shared" si="19"/>
        <v>2.5287207013457769E-2</v>
      </c>
    </row>
    <row r="182" spans="1:54">
      <c r="A182" s="103">
        <v>181</v>
      </c>
      <c r="B182" s="86">
        <v>5486.78</v>
      </c>
      <c r="C182" s="85">
        <v>1.123</v>
      </c>
      <c r="D182" s="85">
        <v>2.5939999999999999</v>
      </c>
      <c r="E182" s="13">
        <f t="shared" si="20"/>
        <v>-0.20499999999999999</v>
      </c>
      <c r="F182" s="13">
        <f t="shared" si="20"/>
        <v>0.44600000000000001</v>
      </c>
      <c r="G182" s="13">
        <f t="shared" si="20"/>
        <v>0</v>
      </c>
      <c r="AX182">
        <v>180</v>
      </c>
      <c r="AY182">
        <v>-0.56799999999999995</v>
      </c>
      <c r="AZ182">
        <f t="shared" si="17"/>
        <v>0.35294117647058826</v>
      </c>
      <c r="BA182">
        <f t="shared" si="18"/>
        <v>0.37626759917032049</v>
      </c>
      <c r="BB182">
        <f t="shared" si="19"/>
        <v>2.332642269973223E-2</v>
      </c>
    </row>
    <row r="183" spans="1:54">
      <c r="A183" s="104">
        <v>182</v>
      </c>
      <c r="B183" s="86">
        <v>5487.79</v>
      </c>
      <c r="C183" s="85">
        <v>1.1299999999999999</v>
      </c>
      <c r="D183" s="85">
        <v>2.5960000000000001</v>
      </c>
      <c r="E183" s="13">
        <f t="shared" si="20"/>
        <v>1.7999999999999999E-2</v>
      </c>
      <c r="F183" s="13">
        <f t="shared" si="20"/>
        <v>0.621</v>
      </c>
      <c r="G183" s="13">
        <f t="shared" si="20"/>
        <v>7.6999999999999999E-2</v>
      </c>
      <c r="AX183">
        <v>181</v>
      </c>
      <c r="AY183">
        <v>-0.56399999999999995</v>
      </c>
      <c r="AZ183">
        <f t="shared" si="17"/>
        <v>0.35490196078431374</v>
      </c>
      <c r="BA183">
        <f t="shared" si="18"/>
        <v>0.37726665041296947</v>
      </c>
      <c r="BB183">
        <f t="shared" si="19"/>
        <v>2.2364689628655732E-2</v>
      </c>
    </row>
    <row r="184" spans="1:54">
      <c r="A184" s="103">
        <v>183</v>
      </c>
      <c r="B184" s="86">
        <v>5527.76</v>
      </c>
      <c r="C184" s="85">
        <v>1.1419999999999999</v>
      </c>
      <c r="D184" s="85">
        <v>2.5979999999999999</v>
      </c>
      <c r="E184" s="13">
        <f t="shared" si="20"/>
        <v>0.72599999999999998</v>
      </c>
      <c r="F184" s="13">
        <f t="shared" si="20"/>
        <v>1.056</v>
      </c>
      <c r="G184" s="13">
        <f t="shared" si="20"/>
        <v>7.6999999999999999E-2</v>
      </c>
      <c r="AX184">
        <v>182</v>
      </c>
      <c r="AY184">
        <v>-0.55800000000000005</v>
      </c>
      <c r="AZ184">
        <f t="shared" si="17"/>
        <v>0.35686274509803922</v>
      </c>
      <c r="BA184">
        <f t="shared" si="18"/>
        <v>0.37876676679604387</v>
      </c>
      <c r="BB184">
        <f t="shared" si="19"/>
        <v>2.190402169800465E-2</v>
      </c>
    </row>
    <row r="185" spans="1:54">
      <c r="A185" s="104">
        <v>184</v>
      </c>
      <c r="B185" s="86">
        <v>5539.56</v>
      </c>
      <c r="C185" s="85">
        <v>1.137</v>
      </c>
      <c r="D185" s="85">
        <v>2.59</v>
      </c>
      <c r="E185" s="13">
        <f t="shared" si="20"/>
        <v>0.21299999999999999</v>
      </c>
      <c r="F185" s="13">
        <f t="shared" si="20"/>
        <v>-0.439</v>
      </c>
      <c r="G185" s="13">
        <f t="shared" si="20"/>
        <v>-0.308</v>
      </c>
      <c r="AX185">
        <v>183</v>
      </c>
      <c r="AY185">
        <v>-0.54600000000000004</v>
      </c>
      <c r="AZ185">
        <f t="shared" si="17"/>
        <v>0.35882352941176471</v>
      </c>
      <c r="BA185">
        <f t="shared" si="18"/>
        <v>0.38177246434400341</v>
      </c>
      <c r="BB185">
        <f t="shared" si="19"/>
        <v>2.2948934932238707E-2</v>
      </c>
    </row>
    <row r="186" spans="1:54">
      <c r="A186" s="103">
        <v>185</v>
      </c>
      <c r="B186" s="86">
        <v>5550.39</v>
      </c>
      <c r="C186" s="85">
        <v>1.1439999999999999</v>
      </c>
      <c r="D186" s="85">
        <v>2.5720000000000001</v>
      </c>
      <c r="E186" s="13">
        <f t="shared" si="20"/>
        <v>0.19500000000000001</v>
      </c>
      <c r="F186" s="13">
        <f t="shared" si="20"/>
        <v>0.61399999999999999</v>
      </c>
      <c r="G186" s="13">
        <f t="shared" si="20"/>
        <v>-0.69699999999999995</v>
      </c>
      <c r="AX186">
        <v>184</v>
      </c>
      <c r="AY186">
        <v>-0.54300000000000004</v>
      </c>
      <c r="AZ186">
        <f t="shared" si="17"/>
        <v>0.36078431372549019</v>
      </c>
      <c r="BA186">
        <f t="shared" si="18"/>
        <v>0.38252501175528869</v>
      </c>
      <c r="BB186">
        <f t="shared" si="19"/>
        <v>2.17406980297985E-2</v>
      </c>
    </row>
    <row r="187" spans="1:54">
      <c r="A187" s="104">
        <v>186</v>
      </c>
      <c r="B187" s="86">
        <v>5559.62</v>
      </c>
      <c r="C187" s="85">
        <v>1.1399999999999999</v>
      </c>
      <c r="D187" s="85">
        <v>2.57</v>
      </c>
      <c r="E187" s="13">
        <f t="shared" si="20"/>
        <v>0.16600000000000001</v>
      </c>
      <c r="F187" s="13">
        <f t="shared" si="20"/>
        <v>-0.35</v>
      </c>
      <c r="G187" s="13">
        <f t="shared" si="20"/>
        <v>-7.8E-2</v>
      </c>
      <c r="AX187">
        <v>185</v>
      </c>
      <c r="AY187">
        <v>-0.53100000000000003</v>
      </c>
      <c r="AZ187">
        <f t="shared" si="17"/>
        <v>0.36274509803921567</v>
      </c>
      <c r="BA187">
        <f t="shared" si="18"/>
        <v>0.38553961350862997</v>
      </c>
      <c r="BB187">
        <f t="shared" si="19"/>
        <v>2.27945154694143E-2</v>
      </c>
    </row>
    <row r="188" spans="1:54">
      <c r="A188" s="103">
        <v>187</v>
      </c>
      <c r="B188" s="86">
        <v>5613.82</v>
      </c>
      <c r="C188" s="85">
        <v>1.143</v>
      </c>
      <c r="D188" s="85">
        <v>2.6019999999999999</v>
      </c>
      <c r="E188" s="13">
        <f t="shared" si="20"/>
        <v>0.97</v>
      </c>
      <c r="F188" s="13">
        <f t="shared" si="20"/>
        <v>0.26300000000000001</v>
      </c>
      <c r="G188" s="13">
        <f t="shared" si="20"/>
        <v>1.2370000000000001</v>
      </c>
      <c r="AX188">
        <v>186</v>
      </c>
      <c r="AY188">
        <v>-0.50700000000000001</v>
      </c>
      <c r="AZ188">
        <f t="shared" si="17"/>
        <v>0.36470588235294116</v>
      </c>
      <c r="BA188">
        <f t="shared" si="18"/>
        <v>0.39158943614823594</v>
      </c>
      <c r="BB188">
        <f t="shared" si="19"/>
        <v>2.6883553795294779E-2</v>
      </c>
    </row>
    <row r="189" spans="1:54">
      <c r="A189" s="104">
        <v>188</v>
      </c>
      <c r="B189" s="86">
        <v>5692.66</v>
      </c>
      <c r="C189" s="85">
        <v>1.133</v>
      </c>
      <c r="D189" s="85">
        <v>2.63</v>
      </c>
      <c r="E189" s="13">
        <f t="shared" si="20"/>
        <v>1.395</v>
      </c>
      <c r="F189" s="13">
        <f t="shared" si="20"/>
        <v>-0.879</v>
      </c>
      <c r="G189" s="13">
        <f t="shared" si="20"/>
        <v>1.07</v>
      </c>
      <c r="AX189">
        <v>187</v>
      </c>
      <c r="AY189">
        <v>-0.49399999999999999</v>
      </c>
      <c r="AZ189">
        <f t="shared" si="17"/>
        <v>0.36666666666666664</v>
      </c>
      <c r="BA189">
        <f t="shared" si="18"/>
        <v>0.3948775083030891</v>
      </c>
      <c r="BB189">
        <f t="shared" si="19"/>
        <v>2.8210841636422457E-2</v>
      </c>
    </row>
    <row r="190" spans="1:54">
      <c r="A190" s="103">
        <v>189</v>
      </c>
      <c r="B190" s="86">
        <v>5699.72</v>
      </c>
      <c r="C190" s="85">
        <v>1.125</v>
      </c>
      <c r="D190" s="85">
        <v>2.65</v>
      </c>
      <c r="E190" s="13">
        <f t="shared" si="20"/>
        <v>0.124</v>
      </c>
      <c r="F190" s="13">
        <f t="shared" si="20"/>
        <v>-0.70899999999999996</v>
      </c>
      <c r="G190" s="13">
        <f t="shared" si="20"/>
        <v>0.75800000000000001</v>
      </c>
      <c r="AX190">
        <v>188</v>
      </c>
      <c r="AY190">
        <v>-0.49299999999999999</v>
      </c>
      <c r="AZ190">
        <f t="shared" si="17"/>
        <v>0.36862745098039218</v>
      </c>
      <c r="BA190">
        <f t="shared" si="18"/>
        <v>0.39513075060815572</v>
      </c>
      <c r="BB190">
        <f t="shared" si="19"/>
        <v>2.6503299627763544E-2</v>
      </c>
    </row>
    <row r="191" spans="1:54">
      <c r="A191" s="104">
        <v>190</v>
      </c>
      <c r="B191" s="86">
        <v>5695.67</v>
      </c>
      <c r="C191" s="85">
        <v>1.1359999999999999</v>
      </c>
      <c r="D191" s="85">
        <v>2.6139999999999999</v>
      </c>
      <c r="E191" s="13">
        <f t="shared" si="20"/>
        <v>-7.0999999999999994E-2</v>
      </c>
      <c r="F191" s="13">
        <f t="shared" si="20"/>
        <v>0.97299999999999998</v>
      </c>
      <c r="G191" s="13">
        <f t="shared" si="20"/>
        <v>-1.3680000000000001</v>
      </c>
      <c r="AX191">
        <v>189</v>
      </c>
      <c r="AY191">
        <v>-0.47599999999999998</v>
      </c>
      <c r="AZ191">
        <f t="shared" si="17"/>
        <v>0.37058823529411766</v>
      </c>
      <c r="BA191">
        <f t="shared" si="18"/>
        <v>0.39944256490108454</v>
      </c>
      <c r="BB191">
        <f t="shared" si="19"/>
        <v>2.8854329606966878E-2</v>
      </c>
    </row>
    <row r="192" spans="1:54">
      <c r="A192" s="103">
        <v>191</v>
      </c>
      <c r="B192" s="86">
        <v>5753.69</v>
      </c>
      <c r="C192" s="85">
        <v>1.147</v>
      </c>
      <c r="D192" s="85">
        <v>2.62</v>
      </c>
      <c r="E192" s="13">
        <f t="shared" si="20"/>
        <v>1.014</v>
      </c>
      <c r="F192" s="13">
        <f t="shared" si="20"/>
        <v>0.96399999999999997</v>
      </c>
      <c r="G192" s="13">
        <f t="shared" si="20"/>
        <v>0.22900000000000001</v>
      </c>
      <c r="AX192">
        <v>190</v>
      </c>
      <c r="AY192">
        <v>-0.45600000000000002</v>
      </c>
      <c r="AZ192">
        <f t="shared" si="17"/>
        <v>0.37254901960784315</v>
      </c>
      <c r="BA192">
        <f t="shared" si="18"/>
        <v>0.40453099784005864</v>
      </c>
      <c r="BB192">
        <f t="shared" si="19"/>
        <v>3.1981978232215491E-2</v>
      </c>
    </row>
    <row r="193" spans="1:54">
      <c r="A193" s="104">
        <v>192</v>
      </c>
      <c r="B193" s="86">
        <v>5715.42</v>
      </c>
      <c r="C193" s="85">
        <v>1.1599999999999999</v>
      </c>
      <c r="D193" s="85">
        <v>2.6240000000000001</v>
      </c>
      <c r="E193" s="13">
        <f t="shared" si="20"/>
        <v>-0.66700000000000004</v>
      </c>
      <c r="F193" s="13">
        <f t="shared" si="20"/>
        <v>1.127</v>
      </c>
      <c r="G193" s="13">
        <f t="shared" si="20"/>
        <v>0.153</v>
      </c>
      <c r="AX193">
        <v>191</v>
      </c>
      <c r="AY193">
        <v>-0.44700000000000001</v>
      </c>
      <c r="AZ193">
        <f t="shared" si="17"/>
        <v>0.37450980392156863</v>
      </c>
      <c r="BA193">
        <f t="shared" si="18"/>
        <v>0.40682612727561951</v>
      </c>
      <c r="BB193">
        <f t="shared" si="19"/>
        <v>3.231632335405088E-2</v>
      </c>
    </row>
    <row r="194" spans="1:54">
      <c r="A194" s="103">
        <v>193</v>
      </c>
      <c r="B194" s="86">
        <v>5749.83</v>
      </c>
      <c r="C194" s="85">
        <v>1.1439999999999999</v>
      </c>
      <c r="D194" s="85">
        <v>2.6139999999999999</v>
      </c>
      <c r="E194" s="13">
        <f t="shared" si="20"/>
        <v>0.6</v>
      </c>
      <c r="F194" s="13">
        <f t="shared" si="20"/>
        <v>-1.389</v>
      </c>
      <c r="G194" s="13">
        <f t="shared" si="20"/>
        <v>-0.38200000000000001</v>
      </c>
      <c r="AX194">
        <v>192</v>
      </c>
      <c r="AY194">
        <v>-0.435</v>
      </c>
      <c r="AZ194">
        <f t="shared" si="17"/>
        <v>0.37647058823529411</v>
      </c>
      <c r="BA194">
        <f t="shared" si="18"/>
        <v>0.40989127156481803</v>
      </c>
      <c r="BB194">
        <f t="shared" si="19"/>
        <v>3.3420683329523915E-2</v>
      </c>
    </row>
    <row r="195" spans="1:54">
      <c r="A195" s="104">
        <v>194</v>
      </c>
      <c r="B195" s="86">
        <v>5787.44</v>
      </c>
      <c r="C195" s="85">
        <v>1.159</v>
      </c>
      <c r="D195" s="85">
        <v>2.6379999999999999</v>
      </c>
      <c r="E195" s="13">
        <f t="shared" si="20"/>
        <v>0.65200000000000002</v>
      </c>
      <c r="F195" s="13">
        <f t="shared" si="20"/>
        <v>1.3029999999999999</v>
      </c>
      <c r="G195" s="13">
        <f t="shared" si="20"/>
        <v>0.91400000000000003</v>
      </c>
      <c r="AX195">
        <v>193</v>
      </c>
      <c r="AY195">
        <v>-0.433</v>
      </c>
      <c r="AZ195">
        <f t="shared" ref="AZ195:AZ258" si="21">AX195/510</f>
        <v>0.3784313725490196</v>
      </c>
      <c r="BA195">
        <f t="shared" si="18"/>
        <v>0.41040267014569554</v>
      </c>
      <c r="BB195">
        <f t="shared" si="19"/>
        <v>3.1971297596675941E-2</v>
      </c>
    </row>
    <row r="196" spans="1:54">
      <c r="A196" s="103">
        <v>195</v>
      </c>
      <c r="B196" s="86">
        <v>5700.05</v>
      </c>
      <c r="C196" s="85">
        <v>1.1519999999999999</v>
      </c>
      <c r="D196" s="85">
        <v>2.4700000000000002</v>
      </c>
      <c r="E196" s="13">
        <f t="shared" si="20"/>
        <v>-1.522</v>
      </c>
      <c r="F196" s="13">
        <f t="shared" si="20"/>
        <v>-0.60599999999999998</v>
      </c>
      <c r="G196" s="13">
        <f t="shared" si="20"/>
        <v>-6.58</v>
      </c>
      <c r="AX196">
        <v>194</v>
      </c>
      <c r="AY196">
        <v>-0.42699999999999999</v>
      </c>
      <c r="AZ196">
        <f t="shared" si="21"/>
        <v>0.38039215686274508</v>
      </c>
      <c r="BA196">
        <f t="shared" ref="BA196:BA259" si="22">_xlfn.NORM.DIST(AY196,$BE$2,$BE$3,1)</f>
        <v>0.41193777688668753</v>
      </c>
      <c r="BB196">
        <f t="shared" ref="BB196:BB259" si="23">ABS(AZ196-BA196)</f>
        <v>3.1545620023942456E-2</v>
      </c>
    </row>
    <row r="197" spans="1:54">
      <c r="A197" s="104">
        <v>196</v>
      </c>
      <c r="B197" s="86">
        <v>5662</v>
      </c>
      <c r="C197" s="85">
        <v>1.1399999999999999</v>
      </c>
      <c r="D197" s="85">
        <v>2.4500000000000002</v>
      </c>
      <c r="E197" s="13">
        <f t="shared" si="20"/>
        <v>-0.67</v>
      </c>
      <c r="F197" s="13">
        <f t="shared" si="20"/>
        <v>-1.0469999999999999</v>
      </c>
      <c r="G197" s="13">
        <f t="shared" si="20"/>
        <v>-0.81299999999999994</v>
      </c>
      <c r="AX197">
        <v>195</v>
      </c>
      <c r="AY197">
        <v>-0.42599999999999999</v>
      </c>
      <c r="AZ197">
        <f t="shared" si="21"/>
        <v>0.38235294117647056</v>
      </c>
      <c r="BA197">
        <f t="shared" si="22"/>
        <v>0.41219375976077177</v>
      </c>
      <c r="BB197">
        <f t="shared" si="23"/>
        <v>2.984081858430121E-2</v>
      </c>
    </row>
    <row r="198" spans="1:54">
      <c r="A198" s="103">
        <v>197</v>
      </c>
      <c r="B198" s="86">
        <v>5610.46</v>
      </c>
      <c r="C198" s="85">
        <v>1.1120000000000001</v>
      </c>
      <c r="D198" s="85">
        <v>2.42</v>
      </c>
      <c r="E198" s="13">
        <f t="shared" si="20"/>
        <v>-0.91400000000000003</v>
      </c>
      <c r="F198" s="13">
        <f t="shared" si="20"/>
        <v>-2.4870000000000001</v>
      </c>
      <c r="G198" s="13">
        <f t="shared" si="20"/>
        <v>-1.232</v>
      </c>
      <c r="AX198">
        <v>196</v>
      </c>
      <c r="AY198">
        <v>-0.42</v>
      </c>
      <c r="AZ198">
        <f t="shared" si="21"/>
        <v>0.3843137254901961</v>
      </c>
      <c r="BA198">
        <f t="shared" si="22"/>
        <v>0.41373043793012226</v>
      </c>
      <c r="BB198">
        <f t="shared" si="23"/>
        <v>2.9416712439926163E-2</v>
      </c>
    </row>
    <row r="199" spans="1:54">
      <c r="A199" s="104">
        <v>198</v>
      </c>
      <c r="B199" s="86">
        <v>5513.02</v>
      </c>
      <c r="C199" s="85">
        <v>1.0569999999999999</v>
      </c>
      <c r="D199" s="85">
        <v>2.4060000000000001</v>
      </c>
      <c r="E199" s="13">
        <f t="shared" si="20"/>
        <v>-1.752</v>
      </c>
      <c r="F199" s="13">
        <f t="shared" si="20"/>
        <v>-5.0730000000000004</v>
      </c>
      <c r="G199" s="13">
        <f t="shared" si="20"/>
        <v>-0.57999999999999996</v>
      </c>
      <c r="AX199">
        <v>197</v>
      </c>
      <c r="AY199">
        <v>-0.40400000000000003</v>
      </c>
      <c r="AZ199">
        <f t="shared" si="21"/>
        <v>0.38627450980392158</v>
      </c>
      <c r="BA199">
        <f t="shared" si="22"/>
        <v>0.4178346487832878</v>
      </c>
      <c r="BB199">
        <f t="shared" si="23"/>
        <v>3.1560138979366215E-2</v>
      </c>
    </row>
    <row r="200" spans="1:54">
      <c r="A200" s="103">
        <v>199</v>
      </c>
      <c r="B200" s="86">
        <v>5369.19</v>
      </c>
      <c r="C200" s="85">
        <v>1.038</v>
      </c>
      <c r="D200" s="85">
        <v>2.3260000000000001</v>
      </c>
      <c r="E200" s="13">
        <f t="shared" si="20"/>
        <v>-2.6440000000000001</v>
      </c>
      <c r="F200" s="13">
        <f t="shared" si="20"/>
        <v>-1.8140000000000001</v>
      </c>
      <c r="G200" s="13">
        <f t="shared" si="20"/>
        <v>-3.3820000000000001</v>
      </c>
      <c r="AX200">
        <v>198</v>
      </c>
      <c r="AY200">
        <v>-0.39800000000000002</v>
      </c>
      <c r="AZ200">
        <f t="shared" si="21"/>
        <v>0.38823529411764707</v>
      </c>
      <c r="BA200">
        <f t="shared" si="22"/>
        <v>0.41937606349636547</v>
      </c>
      <c r="BB200">
        <f t="shared" si="23"/>
        <v>3.1140769378718403E-2</v>
      </c>
    </row>
    <row r="201" spans="1:54">
      <c r="A201" s="104">
        <v>200</v>
      </c>
      <c r="B201" s="86">
        <v>5443.56</v>
      </c>
      <c r="C201" s="85">
        <v>1.0529999999999999</v>
      </c>
      <c r="D201" s="85">
        <v>2.3559999999999999</v>
      </c>
      <c r="E201" s="13">
        <f t="shared" si="20"/>
        <v>1.3759999999999999</v>
      </c>
      <c r="F201" s="13">
        <f t="shared" si="20"/>
        <v>1.4350000000000001</v>
      </c>
      <c r="G201" s="13">
        <f t="shared" si="20"/>
        <v>1.282</v>
      </c>
      <c r="AX201">
        <v>199</v>
      </c>
      <c r="AY201">
        <v>-0.38</v>
      </c>
      <c r="AZ201">
        <f t="shared" si="21"/>
        <v>0.39019607843137255</v>
      </c>
      <c r="BA201">
        <f t="shared" si="22"/>
        <v>0.42400764496775573</v>
      </c>
      <c r="BB201">
        <f t="shared" si="23"/>
        <v>3.3811566536383175E-2</v>
      </c>
    </row>
    <row r="202" spans="1:54">
      <c r="A202" s="103">
        <v>201</v>
      </c>
      <c r="B202" s="86">
        <v>5468.67</v>
      </c>
      <c r="C202" s="85">
        <v>1.0569999999999999</v>
      </c>
      <c r="D202" s="85">
        <v>2.3780000000000001</v>
      </c>
      <c r="E202" s="13">
        <f t="shared" si="20"/>
        <v>0.46</v>
      </c>
      <c r="F202" s="13">
        <f t="shared" si="20"/>
        <v>0.379</v>
      </c>
      <c r="G202" s="13">
        <f t="shared" si="20"/>
        <v>0.92900000000000005</v>
      </c>
      <c r="AX202">
        <v>200</v>
      </c>
      <c r="AY202">
        <v>-0.375</v>
      </c>
      <c r="AZ202">
        <f t="shared" si="21"/>
        <v>0.39215686274509803</v>
      </c>
      <c r="BA202">
        <f t="shared" si="22"/>
        <v>0.42529608915705336</v>
      </c>
      <c r="BB202">
        <f t="shared" si="23"/>
        <v>3.3139226411955325E-2</v>
      </c>
    </row>
    <row r="203" spans="1:54">
      <c r="A203" s="104">
        <v>202</v>
      </c>
      <c r="B203" s="86">
        <v>5517.49</v>
      </c>
      <c r="C203" s="85">
        <v>1.06</v>
      </c>
      <c r="D203" s="85">
        <v>2.3559999999999999</v>
      </c>
      <c r="E203" s="13">
        <f t="shared" si="20"/>
        <v>0.88900000000000001</v>
      </c>
      <c r="F203" s="13">
        <f t="shared" si="20"/>
        <v>0.28299999999999997</v>
      </c>
      <c r="G203" s="13">
        <f t="shared" si="20"/>
        <v>-0.92900000000000005</v>
      </c>
      <c r="AX203">
        <v>201</v>
      </c>
      <c r="AY203">
        <v>-0.375</v>
      </c>
      <c r="AZ203">
        <f t="shared" si="21"/>
        <v>0.39411764705882352</v>
      </c>
      <c r="BA203">
        <f t="shared" si="22"/>
        <v>0.42529608915705336</v>
      </c>
      <c r="BB203">
        <f t="shared" si="23"/>
        <v>3.1178442098229842E-2</v>
      </c>
    </row>
    <row r="204" spans="1:54">
      <c r="A204" s="103">
        <v>203</v>
      </c>
      <c r="B204" s="86">
        <v>5584.2</v>
      </c>
      <c r="C204" s="85">
        <v>1.046</v>
      </c>
      <c r="D204" s="85">
        <v>2.37</v>
      </c>
      <c r="E204" s="13">
        <f t="shared" si="20"/>
        <v>1.202</v>
      </c>
      <c r="F204" s="13">
        <f t="shared" si="20"/>
        <v>-1.33</v>
      </c>
      <c r="G204" s="13">
        <f t="shared" si="20"/>
        <v>0.59199999999999997</v>
      </c>
      <c r="AX204">
        <v>202</v>
      </c>
      <c r="AY204">
        <v>-0.36199999999999999</v>
      </c>
      <c r="AZ204">
        <f t="shared" si="21"/>
        <v>0.396078431372549</v>
      </c>
      <c r="BA204">
        <f t="shared" si="22"/>
        <v>0.42864974670709766</v>
      </c>
      <c r="BB204">
        <f t="shared" si="23"/>
        <v>3.2571315334548656E-2</v>
      </c>
    </row>
    <row r="205" spans="1:54">
      <c r="A205" s="104">
        <v>204</v>
      </c>
      <c r="B205" s="86">
        <v>5584.67</v>
      </c>
      <c r="C205" s="85">
        <v>1.0640000000000001</v>
      </c>
      <c r="D205" s="85">
        <v>2.37</v>
      </c>
      <c r="E205" s="13">
        <f t="shared" si="20"/>
        <v>8.0000000000000002E-3</v>
      </c>
      <c r="F205" s="13">
        <f t="shared" si="20"/>
        <v>1.706</v>
      </c>
      <c r="G205" s="13">
        <f t="shared" si="20"/>
        <v>0</v>
      </c>
      <c r="AX205">
        <v>203</v>
      </c>
      <c r="AY205">
        <v>-0.34599999999999997</v>
      </c>
      <c r="AZ205">
        <f t="shared" si="21"/>
        <v>0.39803921568627448</v>
      </c>
      <c r="BA205">
        <f t="shared" si="22"/>
        <v>0.43278438350487236</v>
      </c>
      <c r="BB205">
        <f t="shared" si="23"/>
        <v>3.4745167818597877E-2</v>
      </c>
    </row>
    <row r="206" spans="1:54">
      <c r="A206" s="103">
        <v>205</v>
      </c>
      <c r="B206" s="86">
        <v>5613.46</v>
      </c>
      <c r="C206" s="85">
        <v>1.103</v>
      </c>
      <c r="D206" s="85">
        <v>2.3559999999999999</v>
      </c>
      <c r="E206" s="13">
        <f t="shared" si="20"/>
        <v>0.51400000000000001</v>
      </c>
      <c r="F206" s="13">
        <f t="shared" si="20"/>
        <v>3.6</v>
      </c>
      <c r="G206" s="13">
        <f t="shared" si="20"/>
        <v>-0.59199999999999997</v>
      </c>
      <c r="AX206">
        <v>204</v>
      </c>
      <c r="AY206">
        <v>-0.34399999999999997</v>
      </c>
      <c r="AZ206">
        <f t="shared" si="21"/>
        <v>0.4</v>
      </c>
      <c r="BA206">
        <f t="shared" si="22"/>
        <v>0.43330174059145488</v>
      </c>
      <c r="BB206">
        <f t="shared" si="23"/>
        <v>3.3301740591454854E-2</v>
      </c>
    </row>
    <row r="207" spans="1:54">
      <c r="A207" s="104">
        <v>206</v>
      </c>
      <c r="B207" s="86">
        <v>5624.61</v>
      </c>
      <c r="C207" s="85">
        <v>1.095</v>
      </c>
      <c r="D207" s="85">
        <v>2.3639999999999999</v>
      </c>
      <c r="E207" s="13">
        <f t="shared" si="20"/>
        <v>0.19800000000000001</v>
      </c>
      <c r="F207" s="13">
        <f t="shared" si="20"/>
        <v>-0.72799999999999998</v>
      </c>
      <c r="G207" s="13">
        <f t="shared" si="20"/>
        <v>0.33900000000000002</v>
      </c>
      <c r="AX207">
        <v>205</v>
      </c>
      <c r="AY207">
        <v>-0.33200000000000002</v>
      </c>
      <c r="AZ207">
        <f t="shared" si="21"/>
        <v>0.40196078431372551</v>
      </c>
      <c r="BA207">
        <f t="shared" si="22"/>
        <v>0.4364082534295779</v>
      </c>
      <c r="BB207">
        <f t="shared" si="23"/>
        <v>3.4447469115852392E-2</v>
      </c>
    </row>
    <row r="208" spans="1:54">
      <c r="A208" s="103">
        <v>207</v>
      </c>
      <c r="B208" s="86">
        <v>5615.38</v>
      </c>
      <c r="C208" s="85">
        <v>1.095</v>
      </c>
      <c r="D208" s="85">
        <v>2.3340000000000001</v>
      </c>
      <c r="E208" s="13">
        <f t="shared" si="20"/>
        <v>-0.16400000000000001</v>
      </c>
      <c r="F208" s="13">
        <f t="shared" si="20"/>
        <v>0</v>
      </c>
      <c r="G208" s="13">
        <f t="shared" si="20"/>
        <v>-1.2769999999999999</v>
      </c>
      <c r="AX208">
        <v>206</v>
      </c>
      <c r="AY208">
        <v>-0.33</v>
      </c>
      <c r="AZ208">
        <f t="shared" si="21"/>
        <v>0.40392156862745099</v>
      </c>
      <c r="BA208">
        <f t="shared" si="22"/>
        <v>0.4369263924861469</v>
      </c>
      <c r="BB208">
        <f t="shared" si="23"/>
        <v>3.3004823858695909E-2</v>
      </c>
    </row>
    <row r="209" spans="1:54">
      <c r="A209" s="104">
        <v>208</v>
      </c>
      <c r="B209" s="86">
        <v>5644.59</v>
      </c>
      <c r="C209" s="85">
        <v>1.103</v>
      </c>
      <c r="D209" s="85">
        <v>2.3359999999999999</v>
      </c>
      <c r="E209" s="13">
        <f t="shared" si="20"/>
        <v>0.51900000000000002</v>
      </c>
      <c r="F209" s="13">
        <f t="shared" si="20"/>
        <v>0.72799999999999998</v>
      </c>
      <c r="G209" s="13">
        <f t="shared" si="20"/>
        <v>8.5999999999999993E-2</v>
      </c>
      <c r="AX209">
        <v>207</v>
      </c>
      <c r="AY209">
        <v>-0.32400000000000001</v>
      </c>
      <c r="AZ209">
        <f t="shared" si="21"/>
        <v>0.40588235294117647</v>
      </c>
      <c r="BA209">
        <f t="shared" si="22"/>
        <v>0.43848145547590678</v>
      </c>
      <c r="BB209">
        <f t="shared" si="23"/>
        <v>3.2599102534730307E-2</v>
      </c>
    </row>
    <row r="210" spans="1:54">
      <c r="A210" s="103">
        <v>209</v>
      </c>
      <c r="B210" s="86">
        <v>5662.93</v>
      </c>
      <c r="C210" s="85">
        <v>1.1200000000000001</v>
      </c>
      <c r="D210" s="85">
        <v>2.3420000000000001</v>
      </c>
      <c r="E210" s="13">
        <f t="shared" si="20"/>
        <v>0.32400000000000001</v>
      </c>
      <c r="F210" s="13">
        <f t="shared" si="20"/>
        <v>1.5289999999999999</v>
      </c>
      <c r="G210" s="13">
        <f t="shared" si="20"/>
        <v>0.25700000000000001</v>
      </c>
      <c r="AX210">
        <v>208</v>
      </c>
      <c r="AY210">
        <v>-0.316</v>
      </c>
      <c r="AZ210">
        <f t="shared" si="21"/>
        <v>0.40784313725490196</v>
      </c>
      <c r="BA210">
        <f t="shared" si="22"/>
        <v>0.44055634703323443</v>
      </c>
      <c r="BB210">
        <f t="shared" si="23"/>
        <v>3.2713209778332475E-2</v>
      </c>
    </row>
    <row r="211" spans="1:54">
      <c r="A211" s="104">
        <v>210</v>
      </c>
      <c r="B211" s="86">
        <v>5683.46</v>
      </c>
      <c r="C211" s="85">
        <v>1.137</v>
      </c>
      <c r="D211" s="85">
        <v>2.3679999999999999</v>
      </c>
      <c r="E211" s="13">
        <f t="shared" ref="E211:G274" si="24">ROUND(100*(LN(B211)-LN(B210)),3)</f>
        <v>0.36199999999999999</v>
      </c>
      <c r="F211" s="13">
        <f t="shared" si="24"/>
        <v>1.506</v>
      </c>
      <c r="G211" s="13">
        <f t="shared" si="24"/>
        <v>1.1040000000000001</v>
      </c>
      <c r="AX211">
        <v>209</v>
      </c>
      <c r="AY211">
        <v>-0.30499999999999999</v>
      </c>
      <c r="AZ211">
        <f t="shared" si="21"/>
        <v>0.40980392156862744</v>
      </c>
      <c r="BA211">
        <f t="shared" si="22"/>
        <v>0.44341197848562358</v>
      </c>
      <c r="BB211">
        <f t="shared" si="23"/>
        <v>3.3608056916996143E-2</v>
      </c>
    </row>
    <row r="212" spans="1:54">
      <c r="A212" s="103">
        <v>211</v>
      </c>
      <c r="B212" s="86">
        <v>5677.81</v>
      </c>
      <c r="C212" s="85">
        <v>1.1240000000000001</v>
      </c>
      <c r="D212" s="85">
        <v>2.3759999999999999</v>
      </c>
      <c r="E212" s="13">
        <f t="shared" si="24"/>
        <v>-9.9000000000000005E-2</v>
      </c>
      <c r="F212" s="13">
        <f t="shared" si="24"/>
        <v>-1.1499999999999999</v>
      </c>
      <c r="G212" s="13">
        <f t="shared" si="24"/>
        <v>0.33700000000000002</v>
      </c>
      <c r="AX212">
        <v>210</v>
      </c>
      <c r="AY212">
        <v>-0.30099999999999999</v>
      </c>
      <c r="AZ212">
        <f t="shared" si="21"/>
        <v>0.41176470588235292</v>
      </c>
      <c r="BA212">
        <f t="shared" si="22"/>
        <v>0.44445112701476575</v>
      </c>
      <c r="BB212">
        <f t="shared" si="23"/>
        <v>3.2686421132412824E-2</v>
      </c>
    </row>
    <row r="213" spans="1:54">
      <c r="A213" s="104">
        <v>212</v>
      </c>
      <c r="B213" s="86">
        <v>5569.17</v>
      </c>
      <c r="C213" s="85">
        <v>1.101</v>
      </c>
      <c r="D213" s="85">
        <v>2.3719999999999999</v>
      </c>
      <c r="E213" s="13">
        <f t="shared" si="24"/>
        <v>-1.9319999999999999</v>
      </c>
      <c r="F213" s="13">
        <f t="shared" si="24"/>
        <v>-2.0670000000000002</v>
      </c>
      <c r="G213" s="13">
        <f t="shared" si="24"/>
        <v>-0.16800000000000001</v>
      </c>
      <c r="AX213">
        <v>211</v>
      </c>
      <c r="AY213">
        <v>-0.3</v>
      </c>
      <c r="AZ213">
        <f t="shared" si="21"/>
        <v>0.4137254901960784</v>
      </c>
      <c r="BA213">
        <f t="shared" si="22"/>
        <v>0.44471097410388877</v>
      </c>
      <c r="BB213">
        <f t="shared" si="23"/>
        <v>3.0985483907810363E-2</v>
      </c>
    </row>
    <row r="214" spans="1:54">
      <c r="A214" s="103">
        <v>213</v>
      </c>
      <c r="B214" s="86">
        <v>5569.83</v>
      </c>
      <c r="C214" s="85">
        <v>1.1180000000000001</v>
      </c>
      <c r="D214" s="85">
        <v>2.3839999999999999</v>
      </c>
      <c r="E214" s="13">
        <f t="shared" si="24"/>
        <v>1.2E-2</v>
      </c>
      <c r="F214" s="13">
        <f t="shared" si="24"/>
        <v>1.532</v>
      </c>
      <c r="G214" s="13">
        <f t="shared" si="24"/>
        <v>0.505</v>
      </c>
      <c r="AX214">
        <v>212</v>
      </c>
      <c r="AY214">
        <v>-0.28100000000000003</v>
      </c>
      <c r="AZ214">
        <f t="shared" si="21"/>
        <v>0.41568627450980394</v>
      </c>
      <c r="BA214">
        <f t="shared" si="22"/>
        <v>0.44965245781461483</v>
      </c>
      <c r="BB214">
        <f t="shared" si="23"/>
        <v>3.3966183304810882E-2</v>
      </c>
    </row>
    <row r="215" spans="1:54">
      <c r="A215" s="104">
        <v>214</v>
      </c>
      <c r="B215" s="86">
        <v>5544.5</v>
      </c>
      <c r="C215" s="85">
        <v>1.103</v>
      </c>
      <c r="D215" s="85">
        <v>2.39</v>
      </c>
      <c r="E215" s="13">
        <f t="shared" si="24"/>
        <v>-0.45600000000000002</v>
      </c>
      <c r="F215" s="13">
        <f t="shared" si="24"/>
        <v>-1.351</v>
      </c>
      <c r="G215" s="13">
        <f t="shared" si="24"/>
        <v>0.251</v>
      </c>
      <c r="AX215">
        <v>213</v>
      </c>
      <c r="AY215">
        <v>-0.27500000000000002</v>
      </c>
      <c r="AZ215">
        <f t="shared" si="21"/>
        <v>0.41764705882352943</v>
      </c>
      <c r="BA215">
        <f t="shared" si="22"/>
        <v>0.45121458700277717</v>
      </c>
      <c r="BB215">
        <f t="shared" si="23"/>
        <v>3.3567528179247741E-2</v>
      </c>
    </row>
    <row r="216" spans="1:54">
      <c r="A216" s="103">
        <v>215</v>
      </c>
      <c r="B216" s="86">
        <v>5533.95</v>
      </c>
      <c r="C216" s="85">
        <v>1.1040000000000001</v>
      </c>
      <c r="D216" s="85">
        <v>2.39</v>
      </c>
      <c r="E216" s="13">
        <f t="shared" si="24"/>
        <v>-0.19</v>
      </c>
      <c r="F216" s="13">
        <f t="shared" si="24"/>
        <v>9.0999999999999998E-2</v>
      </c>
      <c r="G216" s="13">
        <f t="shared" si="24"/>
        <v>0</v>
      </c>
      <c r="AX216">
        <v>214</v>
      </c>
      <c r="AY216">
        <v>-0.27500000000000002</v>
      </c>
      <c r="AZ216">
        <f t="shared" si="21"/>
        <v>0.41960784313725491</v>
      </c>
      <c r="BA216">
        <f t="shared" si="22"/>
        <v>0.45121458700277717</v>
      </c>
      <c r="BB216">
        <f t="shared" si="23"/>
        <v>3.1606743865522258E-2</v>
      </c>
    </row>
    <row r="217" spans="1:54">
      <c r="A217" s="104">
        <v>216</v>
      </c>
      <c r="B217" s="86">
        <v>5471.65</v>
      </c>
      <c r="C217" s="85">
        <v>1.0820000000000001</v>
      </c>
      <c r="D217" s="85">
        <v>2.3479999999999999</v>
      </c>
      <c r="E217" s="13">
        <f t="shared" si="24"/>
        <v>-1.1319999999999999</v>
      </c>
      <c r="F217" s="13">
        <f t="shared" si="24"/>
        <v>-2.0129999999999999</v>
      </c>
      <c r="G217" s="13">
        <f t="shared" si="24"/>
        <v>-1.7729999999999999</v>
      </c>
      <c r="AX217">
        <v>215</v>
      </c>
      <c r="AY217">
        <v>-0.27100000000000002</v>
      </c>
      <c r="AZ217">
        <f t="shared" si="21"/>
        <v>0.42156862745098039</v>
      </c>
      <c r="BA217">
        <f t="shared" si="22"/>
        <v>0.45225642788609</v>
      </c>
      <c r="BB217">
        <f t="shared" si="23"/>
        <v>3.0687800435109602E-2</v>
      </c>
    </row>
    <row r="218" spans="1:54">
      <c r="A218" s="103">
        <v>217</v>
      </c>
      <c r="B218" s="86">
        <v>5575.41</v>
      </c>
      <c r="C218" s="85">
        <v>1.1080000000000001</v>
      </c>
      <c r="D218" s="85">
        <v>2.3420000000000001</v>
      </c>
      <c r="E218" s="13">
        <f t="shared" si="24"/>
        <v>1.879</v>
      </c>
      <c r="F218" s="13">
        <f t="shared" si="24"/>
        <v>2.375</v>
      </c>
      <c r="G218" s="13">
        <f t="shared" si="24"/>
        <v>-0.25600000000000001</v>
      </c>
      <c r="AX218">
        <v>216</v>
      </c>
      <c r="AY218">
        <v>-0.26400000000000001</v>
      </c>
      <c r="AZ218">
        <f t="shared" si="21"/>
        <v>0.42352941176470588</v>
      </c>
      <c r="BA218">
        <f t="shared" si="22"/>
        <v>0.45408043645438145</v>
      </c>
      <c r="BB218">
        <f t="shared" si="23"/>
        <v>3.0551024689675577E-2</v>
      </c>
    </row>
    <row r="219" spans="1:54">
      <c r="A219" s="104">
        <v>218</v>
      </c>
      <c r="B219" s="86">
        <v>5528.75</v>
      </c>
      <c r="C219" s="85">
        <v>1.0860000000000001</v>
      </c>
      <c r="D219" s="85">
        <v>2.3420000000000001</v>
      </c>
      <c r="E219" s="13">
        <f t="shared" si="24"/>
        <v>-0.84</v>
      </c>
      <c r="F219" s="13">
        <f t="shared" si="24"/>
        <v>-2.0059999999999998</v>
      </c>
      <c r="G219" s="13">
        <f t="shared" si="24"/>
        <v>0</v>
      </c>
      <c r="AX219">
        <v>217</v>
      </c>
      <c r="AY219">
        <v>-0.255</v>
      </c>
      <c r="AZ219">
        <f t="shared" si="21"/>
        <v>0.42549019607843136</v>
      </c>
      <c r="BA219">
        <f t="shared" si="22"/>
        <v>0.45642700879302334</v>
      </c>
      <c r="BB219">
        <f t="shared" si="23"/>
        <v>3.0936812714591977E-2</v>
      </c>
    </row>
    <row r="220" spans="1:54">
      <c r="A220" s="103">
        <v>219</v>
      </c>
      <c r="B220" s="86">
        <v>5572.36</v>
      </c>
      <c r="C220" s="85">
        <v>1.08</v>
      </c>
      <c r="D220" s="85">
        <v>2.3559999999999999</v>
      </c>
      <c r="E220" s="13">
        <f t="shared" si="24"/>
        <v>0.78600000000000003</v>
      </c>
      <c r="F220" s="13">
        <f t="shared" si="24"/>
        <v>-0.55400000000000005</v>
      </c>
      <c r="G220" s="13">
        <f t="shared" si="24"/>
        <v>0.59599999999999997</v>
      </c>
      <c r="AX220">
        <v>218</v>
      </c>
      <c r="AY220">
        <v>-0.252</v>
      </c>
      <c r="AZ220">
        <f t="shared" si="21"/>
        <v>0.42745098039215684</v>
      </c>
      <c r="BA220">
        <f t="shared" si="22"/>
        <v>0.45720954149698789</v>
      </c>
      <c r="BB220">
        <f t="shared" si="23"/>
        <v>2.9758561104831049E-2</v>
      </c>
    </row>
    <row r="221" spans="1:54">
      <c r="A221" s="104">
        <v>220</v>
      </c>
      <c r="B221" s="86">
        <v>5591.62</v>
      </c>
      <c r="C221" s="85">
        <v>1.07</v>
      </c>
      <c r="D221" s="85">
        <v>2.3740000000000001</v>
      </c>
      <c r="E221" s="13">
        <f t="shared" si="24"/>
        <v>0.34499999999999997</v>
      </c>
      <c r="F221" s="13">
        <f t="shared" si="24"/>
        <v>-0.93</v>
      </c>
      <c r="G221" s="13">
        <f t="shared" si="24"/>
        <v>0.76100000000000001</v>
      </c>
      <c r="AX221">
        <v>219</v>
      </c>
      <c r="AY221">
        <v>-0.24199999999999999</v>
      </c>
      <c r="AZ221">
        <f t="shared" si="21"/>
        <v>0.42941176470588233</v>
      </c>
      <c r="BA221">
        <f t="shared" si="22"/>
        <v>0.45981916541753898</v>
      </c>
      <c r="BB221">
        <f t="shared" si="23"/>
        <v>3.0407400711656651E-2</v>
      </c>
    </row>
    <row r="222" spans="1:54">
      <c r="A222" s="103">
        <v>221</v>
      </c>
      <c r="B222" s="86">
        <v>5554.33</v>
      </c>
      <c r="C222" s="85">
        <v>1.054</v>
      </c>
      <c r="D222" s="85">
        <v>2.3959999999999999</v>
      </c>
      <c r="E222" s="13">
        <f t="shared" si="24"/>
        <v>-0.66900000000000004</v>
      </c>
      <c r="F222" s="13">
        <f t="shared" si="24"/>
        <v>-1.5069999999999999</v>
      </c>
      <c r="G222" s="13">
        <f t="shared" si="24"/>
        <v>0.92200000000000004</v>
      </c>
      <c r="AX222">
        <v>220</v>
      </c>
      <c r="AY222">
        <v>-0.23400000000000001</v>
      </c>
      <c r="AZ222">
        <f t="shared" si="21"/>
        <v>0.43137254901960786</v>
      </c>
      <c r="BA222">
        <f t="shared" si="22"/>
        <v>0.46190811708472634</v>
      </c>
      <c r="BB222">
        <f t="shared" si="23"/>
        <v>3.0535568065118479E-2</v>
      </c>
    </row>
    <row r="223" spans="1:54">
      <c r="A223" s="104">
        <v>222</v>
      </c>
      <c r="B223" s="86">
        <v>5528.5</v>
      </c>
      <c r="C223" s="85">
        <v>1.03</v>
      </c>
      <c r="D223" s="85">
        <v>2.4</v>
      </c>
      <c r="E223" s="13">
        <f t="shared" si="24"/>
        <v>-0.46600000000000003</v>
      </c>
      <c r="F223" s="13">
        <f t="shared" si="24"/>
        <v>-2.3029999999999999</v>
      </c>
      <c r="G223" s="13">
        <f t="shared" si="24"/>
        <v>0.16700000000000001</v>
      </c>
      <c r="AX223">
        <v>221</v>
      </c>
      <c r="AY223">
        <v>-0.22800000000000001</v>
      </c>
      <c r="AZ223">
        <f t="shared" si="21"/>
        <v>0.43333333333333335</v>
      </c>
      <c r="BA223">
        <f t="shared" si="22"/>
        <v>0.46347552390072194</v>
      </c>
      <c r="BB223">
        <f t="shared" si="23"/>
        <v>3.0142190567388594E-2</v>
      </c>
    </row>
    <row r="224" spans="1:54">
      <c r="A224" s="103">
        <v>223</v>
      </c>
      <c r="B224" s="86">
        <v>5488.34</v>
      </c>
      <c r="C224" s="85">
        <v>1.0049999999999999</v>
      </c>
      <c r="D224" s="85">
        <v>2.4340000000000002</v>
      </c>
      <c r="E224" s="13">
        <f t="shared" si="24"/>
        <v>-0.72899999999999998</v>
      </c>
      <c r="F224" s="13">
        <f t="shared" si="24"/>
        <v>-2.4569999999999999</v>
      </c>
      <c r="G224" s="13">
        <f t="shared" si="24"/>
        <v>1.407</v>
      </c>
      <c r="AX224">
        <v>222</v>
      </c>
      <c r="AY224">
        <v>-0.224</v>
      </c>
      <c r="AZ224">
        <f t="shared" si="21"/>
        <v>0.43529411764705883</v>
      </c>
      <c r="BA224">
        <f t="shared" si="22"/>
        <v>0.46452077837072436</v>
      </c>
      <c r="BB224">
        <f t="shared" si="23"/>
        <v>2.9226660723665532E-2</v>
      </c>
    </row>
    <row r="225" spans="1:54">
      <c r="A225" s="104">
        <v>224</v>
      </c>
      <c r="B225" s="86">
        <v>5487.72</v>
      </c>
      <c r="C225" s="85">
        <v>0.996</v>
      </c>
      <c r="D225" s="85">
        <v>2.4340000000000002</v>
      </c>
      <c r="E225" s="13">
        <f t="shared" si="24"/>
        <v>-1.0999999999999999E-2</v>
      </c>
      <c r="F225" s="13">
        <f t="shared" si="24"/>
        <v>-0.9</v>
      </c>
      <c r="G225" s="13">
        <f t="shared" si="24"/>
        <v>0</v>
      </c>
      <c r="AX225">
        <v>223</v>
      </c>
      <c r="AY225">
        <v>-0.21299999999999999</v>
      </c>
      <c r="AZ225">
        <f t="shared" si="21"/>
        <v>0.43725490196078431</v>
      </c>
      <c r="BA225">
        <f t="shared" si="22"/>
        <v>0.46739646934941192</v>
      </c>
      <c r="BB225">
        <f t="shared" si="23"/>
        <v>3.014156738862761E-2</v>
      </c>
    </row>
    <row r="226" spans="1:54">
      <c r="A226" s="103">
        <v>225</v>
      </c>
      <c r="B226" s="86">
        <v>5515.24</v>
      </c>
      <c r="C226" s="85">
        <v>0.99399999999999999</v>
      </c>
      <c r="D226" s="85">
        <v>2.448</v>
      </c>
      <c r="E226" s="13">
        <f t="shared" si="24"/>
        <v>0.5</v>
      </c>
      <c r="F226" s="13">
        <f t="shared" si="24"/>
        <v>-0.20100000000000001</v>
      </c>
      <c r="G226" s="13">
        <f t="shared" si="24"/>
        <v>0.57399999999999995</v>
      </c>
      <c r="AX226">
        <v>224</v>
      </c>
      <c r="AY226">
        <v>-0.21099999999999999</v>
      </c>
      <c r="AZ226">
        <f t="shared" si="21"/>
        <v>0.4392156862745098</v>
      </c>
      <c r="BA226">
        <f t="shared" si="22"/>
        <v>0.46791950956651973</v>
      </c>
      <c r="BB226">
        <f t="shared" si="23"/>
        <v>2.8703823292009933E-2</v>
      </c>
    </row>
    <row r="227" spans="1:54">
      <c r="A227" s="104">
        <v>226</v>
      </c>
      <c r="B227" s="86">
        <v>5569.36</v>
      </c>
      <c r="C227" s="85">
        <v>1.0069999999999999</v>
      </c>
      <c r="D227" s="85">
        <v>2.4500000000000002</v>
      </c>
      <c r="E227" s="13">
        <f t="shared" si="24"/>
        <v>0.97599999999999998</v>
      </c>
      <c r="F227" s="13">
        <f t="shared" si="24"/>
        <v>1.2989999999999999</v>
      </c>
      <c r="G227" s="13">
        <f t="shared" si="24"/>
        <v>8.2000000000000003E-2</v>
      </c>
      <c r="AX227">
        <v>225</v>
      </c>
      <c r="AY227">
        <v>-0.19</v>
      </c>
      <c r="AZ227">
        <f t="shared" si="21"/>
        <v>0.44117647058823528</v>
      </c>
      <c r="BA227">
        <f t="shared" si="22"/>
        <v>0.47341460382657352</v>
      </c>
      <c r="BB227">
        <f t="shared" si="23"/>
        <v>3.223813323833824E-2</v>
      </c>
    </row>
    <row r="228" spans="1:54">
      <c r="A228" s="103">
        <v>227</v>
      </c>
      <c r="B228" s="86">
        <v>5599.76</v>
      </c>
      <c r="C228" s="85">
        <v>1.0229999999999999</v>
      </c>
      <c r="D228" s="85">
        <v>2.4700000000000002</v>
      </c>
      <c r="E228" s="13">
        <f t="shared" si="24"/>
        <v>0.54400000000000004</v>
      </c>
      <c r="F228" s="13">
        <f t="shared" si="24"/>
        <v>1.5760000000000001</v>
      </c>
      <c r="G228" s="13">
        <f t="shared" si="24"/>
        <v>0.81299999999999994</v>
      </c>
      <c r="AX228">
        <v>226</v>
      </c>
      <c r="AY228">
        <v>-0.19</v>
      </c>
      <c r="AZ228">
        <f t="shared" si="21"/>
        <v>0.44313725490196076</v>
      </c>
      <c r="BA228">
        <f t="shared" si="22"/>
        <v>0.47341460382657352</v>
      </c>
      <c r="BB228">
        <f t="shared" si="23"/>
        <v>3.0277348924612757E-2</v>
      </c>
    </row>
    <row r="229" spans="1:54">
      <c r="A229" s="104">
        <v>228</v>
      </c>
      <c r="B229" s="86">
        <v>5642.86</v>
      </c>
      <c r="C229" s="85">
        <v>1.022</v>
      </c>
      <c r="D229" s="85">
        <v>2.4740000000000002</v>
      </c>
      <c r="E229" s="13">
        <f t="shared" si="24"/>
        <v>0.76700000000000002</v>
      </c>
      <c r="F229" s="13">
        <f t="shared" si="24"/>
        <v>-9.8000000000000004E-2</v>
      </c>
      <c r="G229" s="13">
        <f t="shared" si="24"/>
        <v>0.16200000000000001</v>
      </c>
      <c r="AX229">
        <v>227</v>
      </c>
      <c r="AY229">
        <v>-0.185</v>
      </c>
      <c r="AZ229">
        <f t="shared" si="21"/>
        <v>0.44509803921568625</v>
      </c>
      <c r="BA229">
        <f t="shared" si="22"/>
        <v>0.47472374504185982</v>
      </c>
      <c r="BB229">
        <f t="shared" si="23"/>
        <v>2.9625705826173576E-2</v>
      </c>
    </row>
    <row r="230" spans="1:54">
      <c r="A230" s="103">
        <v>229</v>
      </c>
      <c r="B230" s="86">
        <v>5661.81</v>
      </c>
      <c r="C230" s="85">
        <v>1.0229999999999999</v>
      </c>
      <c r="D230" s="85">
        <v>2.4780000000000002</v>
      </c>
      <c r="E230" s="13">
        <f t="shared" si="24"/>
        <v>0.33500000000000002</v>
      </c>
      <c r="F230" s="13">
        <f t="shared" si="24"/>
        <v>9.8000000000000004E-2</v>
      </c>
      <c r="G230" s="13">
        <f t="shared" si="24"/>
        <v>0.16200000000000001</v>
      </c>
      <c r="AX230">
        <v>228</v>
      </c>
      <c r="AY230">
        <v>-0.18099999999999999</v>
      </c>
      <c r="AZ230">
        <f t="shared" si="21"/>
        <v>0.44705882352941179</v>
      </c>
      <c r="BA230">
        <f t="shared" si="22"/>
        <v>0.4757712552318708</v>
      </c>
      <c r="BB230">
        <f t="shared" si="23"/>
        <v>2.8712431702459018E-2</v>
      </c>
    </row>
    <row r="231" spans="1:54">
      <c r="A231" s="104">
        <v>230</v>
      </c>
      <c r="B231" s="86">
        <v>5636.79</v>
      </c>
      <c r="C231" s="85">
        <v>1.0129999999999999</v>
      </c>
      <c r="D231" s="85">
        <v>2.456</v>
      </c>
      <c r="E231" s="13">
        <f t="shared" si="24"/>
        <v>-0.443</v>
      </c>
      <c r="F231" s="13">
        <f t="shared" si="24"/>
        <v>-0.98199999999999998</v>
      </c>
      <c r="G231" s="13">
        <f t="shared" si="24"/>
        <v>-0.89200000000000002</v>
      </c>
      <c r="AX231">
        <v>229</v>
      </c>
      <c r="AY231">
        <v>-0.17499999999999999</v>
      </c>
      <c r="AZ231">
        <f t="shared" si="21"/>
        <v>0.44901960784313727</v>
      </c>
      <c r="BA231">
        <f t="shared" si="22"/>
        <v>0.47734283228639734</v>
      </c>
      <c r="BB231">
        <f t="shared" si="23"/>
        <v>2.8323224443260075E-2</v>
      </c>
    </row>
    <row r="232" spans="1:54">
      <c r="A232" s="103">
        <v>231</v>
      </c>
      <c r="B232" s="86">
        <v>5633.88</v>
      </c>
      <c r="C232" s="85">
        <v>1.018</v>
      </c>
      <c r="D232" s="85">
        <v>2.468</v>
      </c>
      <c r="E232" s="13">
        <f t="shared" si="24"/>
        <v>-5.1999999999999998E-2</v>
      </c>
      <c r="F232" s="13">
        <f t="shared" si="24"/>
        <v>0.49199999999999999</v>
      </c>
      <c r="G232" s="13">
        <f t="shared" si="24"/>
        <v>0.48699999999999999</v>
      </c>
      <c r="AX232">
        <v>230</v>
      </c>
      <c r="AY232">
        <v>-0.17199999999999999</v>
      </c>
      <c r="AZ232">
        <f t="shared" si="21"/>
        <v>0.45098039215686275</v>
      </c>
      <c r="BA232">
        <f t="shared" si="22"/>
        <v>0.47812875450493475</v>
      </c>
      <c r="BB232">
        <f t="shared" si="23"/>
        <v>2.7148362348071997E-2</v>
      </c>
    </row>
    <row r="233" spans="1:54">
      <c r="A233" s="104">
        <v>232</v>
      </c>
      <c r="B233" s="86">
        <v>5619.49</v>
      </c>
      <c r="C233" s="85">
        <v>1.018</v>
      </c>
      <c r="D233" s="85">
        <v>2.464</v>
      </c>
      <c r="E233" s="13">
        <f t="shared" si="24"/>
        <v>-0.25600000000000001</v>
      </c>
      <c r="F233" s="13">
        <f t="shared" si="24"/>
        <v>0</v>
      </c>
      <c r="G233" s="13">
        <f t="shared" si="24"/>
        <v>-0.16200000000000001</v>
      </c>
      <c r="AX233">
        <v>231</v>
      </c>
      <c r="AY233">
        <v>-0.17199999999999999</v>
      </c>
      <c r="AZ233">
        <f t="shared" si="21"/>
        <v>0.45294117647058824</v>
      </c>
      <c r="BA233">
        <f t="shared" si="22"/>
        <v>0.47812875450493475</v>
      </c>
      <c r="BB233">
        <f t="shared" si="23"/>
        <v>2.5187578034346514E-2</v>
      </c>
    </row>
    <row r="234" spans="1:54">
      <c r="A234" s="103">
        <v>233</v>
      </c>
      <c r="B234" s="86">
        <v>5620.74</v>
      </c>
      <c r="C234" s="85">
        <v>1.03</v>
      </c>
      <c r="D234" s="85">
        <v>2.4620000000000002</v>
      </c>
      <c r="E234" s="13">
        <f t="shared" si="24"/>
        <v>2.1999999999999999E-2</v>
      </c>
      <c r="F234" s="13">
        <f t="shared" si="24"/>
        <v>1.1719999999999999</v>
      </c>
      <c r="G234" s="13">
        <f t="shared" si="24"/>
        <v>-8.1000000000000003E-2</v>
      </c>
      <c r="AX234">
        <v>232</v>
      </c>
      <c r="AY234">
        <v>-0.16900000000000001</v>
      </c>
      <c r="AZ234">
        <f t="shared" si="21"/>
        <v>0.45490196078431372</v>
      </c>
      <c r="BA234">
        <f t="shared" si="22"/>
        <v>0.47891476178451264</v>
      </c>
      <c r="BB234">
        <f t="shared" si="23"/>
        <v>2.4012801000198924E-2</v>
      </c>
    </row>
    <row r="235" spans="1:54">
      <c r="A235" s="104">
        <v>234</v>
      </c>
      <c r="B235" s="86">
        <v>5638.26</v>
      </c>
      <c r="C235" s="85">
        <v>1.032</v>
      </c>
      <c r="D235" s="85">
        <v>2.4700000000000002</v>
      </c>
      <c r="E235" s="13">
        <f t="shared" si="24"/>
        <v>0.311</v>
      </c>
      <c r="F235" s="13">
        <f t="shared" si="24"/>
        <v>0.19400000000000001</v>
      </c>
      <c r="G235" s="13">
        <f t="shared" si="24"/>
        <v>0.32400000000000001</v>
      </c>
      <c r="AX235">
        <v>233</v>
      </c>
      <c r="AY235">
        <v>-0.157</v>
      </c>
      <c r="AZ235">
        <f t="shared" si="21"/>
        <v>0.4568627450980392</v>
      </c>
      <c r="BA235">
        <f t="shared" si="22"/>
        <v>0.48205958047696484</v>
      </c>
      <c r="BB235">
        <f t="shared" si="23"/>
        <v>2.5196835378925642E-2</v>
      </c>
    </row>
    <row r="236" spans="1:54">
      <c r="A236" s="103">
        <v>235</v>
      </c>
      <c r="B236" s="86">
        <v>5623.32</v>
      </c>
      <c r="C236" s="85">
        <v>1.014</v>
      </c>
      <c r="D236" s="85">
        <v>2.4700000000000002</v>
      </c>
      <c r="E236" s="13">
        <f t="shared" si="24"/>
        <v>-0.26500000000000001</v>
      </c>
      <c r="F236" s="13">
        <f t="shared" si="24"/>
        <v>-1.76</v>
      </c>
      <c r="G236" s="13">
        <f t="shared" si="24"/>
        <v>0</v>
      </c>
      <c r="AX236">
        <v>234</v>
      </c>
      <c r="AY236">
        <v>-0.155</v>
      </c>
      <c r="AZ236">
        <f t="shared" si="21"/>
        <v>0.45882352941176469</v>
      </c>
      <c r="BA236">
        <f t="shared" si="22"/>
        <v>0.48258383077680617</v>
      </c>
      <c r="BB236">
        <f t="shared" si="23"/>
        <v>2.3760301365041481E-2</v>
      </c>
    </row>
    <row r="237" spans="1:54">
      <c r="A237" s="104">
        <v>236</v>
      </c>
      <c r="B237" s="86">
        <v>5617.8</v>
      </c>
      <c r="C237" s="85">
        <v>0.99850000000000005</v>
      </c>
      <c r="D237" s="85">
        <v>2.488</v>
      </c>
      <c r="E237" s="13">
        <f t="shared" si="24"/>
        <v>-9.8000000000000004E-2</v>
      </c>
      <c r="F237" s="13">
        <f t="shared" si="24"/>
        <v>-1.54</v>
      </c>
      <c r="G237" s="13">
        <f t="shared" si="24"/>
        <v>0.72599999999999998</v>
      </c>
      <c r="AX237">
        <v>235</v>
      </c>
      <c r="AY237">
        <v>-0.154</v>
      </c>
      <c r="AZ237">
        <f t="shared" si="21"/>
        <v>0.46078431372549017</v>
      </c>
      <c r="BA237">
        <f t="shared" si="22"/>
        <v>0.48284596727654744</v>
      </c>
      <c r="BB237">
        <f t="shared" si="23"/>
        <v>2.206165355105727E-2</v>
      </c>
    </row>
    <row r="238" spans="1:54">
      <c r="A238" s="103">
        <v>237</v>
      </c>
      <c r="B238" s="86">
        <v>5605.51</v>
      </c>
      <c r="C238" s="85">
        <v>0.99150000000000005</v>
      </c>
      <c r="D238" s="85">
        <v>2.484</v>
      </c>
      <c r="E238" s="13">
        <f t="shared" si="24"/>
        <v>-0.219</v>
      </c>
      <c r="F238" s="13">
        <f t="shared" si="24"/>
        <v>-0.70399999999999996</v>
      </c>
      <c r="G238" s="13">
        <f t="shared" si="24"/>
        <v>-0.161</v>
      </c>
      <c r="AX238">
        <v>236</v>
      </c>
      <c r="AY238">
        <v>-0.152</v>
      </c>
      <c r="AZ238">
        <f t="shared" si="21"/>
        <v>0.46274509803921571</v>
      </c>
      <c r="BA238">
        <f t="shared" si="22"/>
        <v>0.48337026240978209</v>
      </c>
      <c r="BB238">
        <f t="shared" si="23"/>
        <v>2.0625164370566385E-2</v>
      </c>
    </row>
    <row r="239" spans="1:54">
      <c r="A239" s="104">
        <v>238</v>
      </c>
      <c r="B239" s="86">
        <v>5638.17</v>
      </c>
      <c r="C239" s="85">
        <v>0.99</v>
      </c>
      <c r="D239" s="85">
        <v>2.4860000000000002</v>
      </c>
      <c r="E239" s="13">
        <f t="shared" si="24"/>
        <v>0.58099999999999996</v>
      </c>
      <c r="F239" s="13">
        <f t="shared" si="24"/>
        <v>-0.151</v>
      </c>
      <c r="G239" s="13">
        <f t="shared" si="24"/>
        <v>0.08</v>
      </c>
      <c r="AX239">
        <v>237</v>
      </c>
      <c r="AY239">
        <v>-0.152</v>
      </c>
      <c r="AZ239">
        <f t="shared" si="21"/>
        <v>0.46470588235294119</v>
      </c>
      <c r="BA239">
        <f t="shared" si="22"/>
        <v>0.48337026240978209</v>
      </c>
      <c r="BB239">
        <f t="shared" si="23"/>
        <v>1.8664380056840901E-2</v>
      </c>
    </row>
    <row r="240" spans="1:54">
      <c r="A240" s="103">
        <v>239</v>
      </c>
      <c r="B240" s="86">
        <v>5608.27</v>
      </c>
      <c r="C240" s="85">
        <v>0.96750000000000003</v>
      </c>
      <c r="D240" s="85">
        <v>2.4700000000000002</v>
      </c>
      <c r="E240" s="13">
        <f t="shared" si="24"/>
        <v>-0.53200000000000003</v>
      </c>
      <c r="F240" s="13">
        <f t="shared" si="24"/>
        <v>-2.2989999999999999</v>
      </c>
      <c r="G240" s="13">
        <f t="shared" si="24"/>
        <v>-0.64600000000000002</v>
      </c>
      <c r="AX240">
        <v>238</v>
      </c>
      <c r="AY240">
        <v>-0.13600000000000001</v>
      </c>
      <c r="AZ240">
        <f t="shared" si="21"/>
        <v>0.46666666666666667</v>
      </c>
      <c r="BA240">
        <f t="shared" si="22"/>
        <v>0.48756558263375976</v>
      </c>
      <c r="BB240">
        <f t="shared" si="23"/>
        <v>2.089891596709309E-2</v>
      </c>
    </row>
    <row r="241" spans="1:54">
      <c r="A241" s="104">
        <v>240</v>
      </c>
      <c r="B241" s="86">
        <v>5620.52</v>
      </c>
      <c r="C241" s="85">
        <v>0.97899999999999998</v>
      </c>
      <c r="D241" s="85">
        <v>2.476</v>
      </c>
      <c r="E241" s="13">
        <f t="shared" si="24"/>
        <v>0.218</v>
      </c>
      <c r="F241" s="13">
        <f t="shared" si="24"/>
        <v>1.1819999999999999</v>
      </c>
      <c r="G241" s="13">
        <f t="shared" si="24"/>
        <v>0.24299999999999999</v>
      </c>
      <c r="AX241">
        <v>239</v>
      </c>
      <c r="AY241">
        <v>-0.129</v>
      </c>
      <c r="AZ241">
        <f t="shared" si="21"/>
        <v>0.46862745098039216</v>
      </c>
      <c r="BA241">
        <f t="shared" si="22"/>
        <v>0.48940149543577499</v>
      </c>
      <c r="BB241">
        <f t="shared" si="23"/>
        <v>2.0774044455382834E-2</v>
      </c>
    </row>
    <row r="242" spans="1:54">
      <c r="A242" s="103">
        <v>241</v>
      </c>
      <c r="B242" s="86">
        <v>5593.01</v>
      </c>
      <c r="C242" s="85">
        <v>0.95450000000000002</v>
      </c>
      <c r="D242" s="85">
        <v>2.4740000000000002</v>
      </c>
      <c r="E242" s="13">
        <f t="shared" si="24"/>
        <v>-0.49099999999999999</v>
      </c>
      <c r="F242" s="13">
        <f t="shared" si="24"/>
        <v>-2.5339999999999998</v>
      </c>
      <c r="G242" s="13">
        <f t="shared" si="24"/>
        <v>-8.1000000000000003E-2</v>
      </c>
      <c r="AX242">
        <v>240</v>
      </c>
      <c r="AY242">
        <v>-0.128</v>
      </c>
      <c r="AZ242">
        <f t="shared" si="21"/>
        <v>0.47058823529411764</v>
      </c>
      <c r="BA242">
        <f t="shared" si="22"/>
        <v>0.4896637879339597</v>
      </c>
      <c r="BB242">
        <f t="shared" si="23"/>
        <v>1.9075552639842064E-2</v>
      </c>
    </row>
    <row r="243" spans="1:54">
      <c r="A243" s="104">
        <v>242</v>
      </c>
      <c r="B243" s="86">
        <v>5615.27</v>
      </c>
      <c r="C243" s="85">
        <v>0.97150000000000003</v>
      </c>
      <c r="D243" s="85">
        <v>2.4900000000000002</v>
      </c>
      <c r="E243" s="13">
        <f t="shared" si="24"/>
        <v>0.39700000000000002</v>
      </c>
      <c r="F243" s="13">
        <f t="shared" si="24"/>
        <v>1.7649999999999999</v>
      </c>
      <c r="G243" s="13">
        <f t="shared" si="24"/>
        <v>0.64500000000000002</v>
      </c>
      <c r="AX243">
        <v>241</v>
      </c>
      <c r="AY243">
        <v>-0.11</v>
      </c>
      <c r="AZ243">
        <f t="shared" si="21"/>
        <v>0.47254901960784312</v>
      </c>
      <c r="BA243">
        <f t="shared" si="22"/>
        <v>0.49438570739288851</v>
      </c>
      <c r="BB243">
        <f t="shared" si="23"/>
        <v>2.1836687785045383E-2</v>
      </c>
    </row>
    <row r="244" spans="1:54">
      <c r="A244" s="103">
        <v>243</v>
      </c>
      <c r="B244" s="86">
        <v>5627.74</v>
      </c>
      <c r="C244" s="85">
        <v>0.98</v>
      </c>
      <c r="D244" s="85">
        <v>2.52</v>
      </c>
      <c r="E244" s="13">
        <f t="shared" si="24"/>
        <v>0.222</v>
      </c>
      <c r="F244" s="13">
        <f t="shared" si="24"/>
        <v>0.871</v>
      </c>
      <c r="G244" s="13">
        <f t="shared" si="24"/>
        <v>1.198</v>
      </c>
      <c r="AX244">
        <v>242</v>
      </c>
      <c r="AY244">
        <v>-0.106</v>
      </c>
      <c r="AZ244">
        <f t="shared" si="21"/>
        <v>0.47450980392156861</v>
      </c>
      <c r="BA244">
        <f t="shared" si="22"/>
        <v>0.4954351529712972</v>
      </c>
      <c r="BB244">
        <f t="shared" si="23"/>
        <v>2.0925349049728592E-2</v>
      </c>
    </row>
    <row r="245" spans="1:54">
      <c r="A245" s="104">
        <v>244</v>
      </c>
      <c r="B245" s="86">
        <v>5619.8</v>
      </c>
      <c r="C245" s="85">
        <v>0.97250000000000003</v>
      </c>
      <c r="D245" s="85">
        <v>2.5059999999999998</v>
      </c>
      <c r="E245" s="13">
        <f t="shared" si="24"/>
        <v>-0.14099999999999999</v>
      </c>
      <c r="F245" s="13">
        <f t="shared" si="24"/>
        <v>-0.76800000000000002</v>
      </c>
      <c r="G245" s="13">
        <f t="shared" si="24"/>
        <v>-0.55700000000000005</v>
      </c>
      <c r="AX245">
        <v>243</v>
      </c>
      <c r="AY245">
        <v>-0.10199999999999999</v>
      </c>
      <c r="AZ245">
        <f t="shared" si="21"/>
        <v>0.47647058823529409</v>
      </c>
      <c r="BA245">
        <f t="shared" si="22"/>
        <v>0.49648463014170979</v>
      </c>
      <c r="BB245">
        <f t="shared" si="23"/>
        <v>2.0014041906415703E-2</v>
      </c>
    </row>
    <row r="246" spans="1:54">
      <c r="A246" s="103">
        <v>245</v>
      </c>
      <c r="B246" s="86">
        <v>5637.27</v>
      </c>
      <c r="C246" s="85">
        <v>0.98899999999999999</v>
      </c>
      <c r="D246" s="85">
        <v>2.5</v>
      </c>
      <c r="E246" s="13">
        <f t="shared" si="24"/>
        <v>0.31</v>
      </c>
      <c r="F246" s="13">
        <f t="shared" si="24"/>
        <v>1.6819999999999999</v>
      </c>
      <c r="G246" s="13">
        <f t="shared" si="24"/>
        <v>-0.24</v>
      </c>
      <c r="AX246">
        <v>244</v>
      </c>
      <c r="AY246">
        <v>-9.4E-2</v>
      </c>
      <c r="AZ246">
        <f t="shared" si="21"/>
        <v>0.47843137254901963</v>
      </c>
      <c r="BA246">
        <f t="shared" si="22"/>
        <v>0.49858365020724177</v>
      </c>
      <c r="BB246">
        <f t="shared" si="23"/>
        <v>2.015227765822214E-2</v>
      </c>
    </row>
    <row r="247" spans="1:54">
      <c r="A247" s="104">
        <v>246</v>
      </c>
      <c r="B247" s="86">
        <v>5611.57</v>
      </c>
      <c r="C247" s="85">
        <v>0.97250000000000003</v>
      </c>
      <c r="D247" s="85">
        <v>2.496</v>
      </c>
      <c r="E247" s="13">
        <f t="shared" si="24"/>
        <v>-0.45700000000000002</v>
      </c>
      <c r="F247" s="13">
        <f t="shared" si="24"/>
        <v>-1.6819999999999999</v>
      </c>
      <c r="G247" s="13">
        <f t="shared" si="24"/>
        <v>-0.16</v>
      </c>
      <c r="AX247">
        <v>245</v>
      </c>
      <c r="AY247">
        <v>-8.8999999999999996E-2</v>
      </c>
      <c r="AZ247">
        <f t="shared" si="21"/>
        <v>0.48039215686274511</v>
      </c>
      <c r="BA247">
        <f t="shared" si="22"/>
        <v>0.49989556134811225</v>
      </c>
      <c r="BB247">
        <f t="shared" si="23"/>
        <v>1.9503404485367137E-2</v>
      </c>
    </row>
    <row r="248" spans="1:54">
      <c r="A248" s="103">
        <v>247</v>
      </c>
      <c r="B248" s="86">
        <v>5593.92</v>
      </c>
      <c r="C248" s="85">
        <v>0.97850000000000004</v>
      </c>
      <c r="D248" s="85">
        <v>2.4980000000000002</v>
      </c>
      <c r="E248" s="13">
        <f t="shared" si="24"/>
        <v>-0.315</v>
      </c>
      <c r="F248" s="13">
        <f t="shared" si="24"/>
        <v>0.61499999999999999</v>
      </c>
      <c r="G248" s="13">
        <f t="shared" si="24"/>
        <v>0.08</v>
      </c>
      <c r="AX248">
        <v>246</v>
      </c>
      <c r="AY248">
        <v>-8.5000000000000006E-2</v>
      </c>
      <c r="AZ248">
        <f t="shared" si="21"/>
        <v>0.4823529411764706</v>
      </c>
      <c r="BA248">
        <f t="shared" si="22"/>
        <v>0.50094509175496538</v>
      </c>
      <c r="BB248">
        <f t="shared" si="23"/>
        <v>1.8592150578494782E-2</v>
      </c>
    </row>
    <row r="249" spans="1:54">
      <c r="A249" s="104">
        <v>248</v>
      </c>
      <c r="B249" s="86">
        <v>5611.54</v>
      </c>
      <c r="C249" s="85">
        <v>0.98099999999999998</v>
      </c>
      <c r="D249" s="85">
        <v>2.496</v>
      </c>
      <c r="E249" s="13">
        <f t="shared" si="24"/>
        <v>0.314</v>
      </c>
      <c r="F249" s="13">
        <f t="shared" si="24"/>
        <v>0.255</v>
      </c>
      <c r="G249" s="13">
        <f t="shared" si="24"/>
        <v>-0.08</v>
      </c>
      <c r="AX249">
        <v>247</v>
      </c>
      <c r="AY249">
        <v>-7.6999999999999999E-2</v>
      </c>
      <c r="AZ249">
        <f t="shared" si="21"/>
        <v>0.48431372549019608</v>
      </c>
      <c r="BA249">
        <f t="shared" si="22"/>
        <v>0.50304412568205104</v>
      </c>
      <c r="BB249">
        <f t="shared" si="23"/>
        <v>1.8730400191854957E-2</v>
      </c>
    </row>
    <row r="250" spans="1:54">
      <c r="A250" s="103">
        <v>249</v>
      </c>
      <c r="B250" s="86">
        <v>5630.99</v>
      </c>
      <c r="C250" s="85">
        <v>0.99250000000000005</v>
      </c>
      <c r="D250" s="85">
        <v>2.4940000000000002</v>
      </c>
      <c r="E250" s="13">
        <f t="shared" si="24"/>
        <v>0.34599999999999997</v>
      </c>
      <c r="F250" s="13">
        <f t="shared" si="24"/>
        <v>1.165</v>
      </c>
      <c r="G250" s="13">
        <f t="shared" si="24"/>
        <v>-0.08</v>
      </c>
      <c r="AX250">
        <v>248</v>
      </c>
      <c r="AY250">
        <v>-7.4999999999999997E-2</v>
      </c>
      <c r="AZ250">
        <f t="shared" si="21"/>
        <v>0.48627450980392156</v>
      </c>
      <c r="BA250">
        <f t="shared" si="22"/>
        <v>0.5035688732660919</v>
      </c>
      <c r="BB250">
        <f t="shared" si="23"/>
        <v>1.7294363462170337E-2</v>
      </c>
    </row>
    <row r="251" spans="1:54">
      <c r="A251" s="104">
        <v>250</v>
      </c>
      <c r="B251" s="86">
        <v>5636.26</v>
      </c>
      <c r="C251" s="85">
        <v>0.99350000000000005</v>
      </c>
      <c r="D251" s="85">
        <v>2.4940000000000002</v>
      </c>
      <c r="E251" s="13">
        <f t="shared" si="24"/>
        <v>9.4E-2</v>
      </c>
      <c r="F251" s="13">
        <f t="shared" si="24"/>
        <v>0.10100000000000001</v>
      </c>
      <c r="G251" s="13">
        <f t="shared" si="24"/>
        <v>0</v>
      </c>
      <c r="AX251">
        <v>249</v>
      </c>
      <c r="AY251">
        <v>-7.3999999999999996E-2</v>
      </c>
      <c r="AZ251">
        <f t="shared" si="21"/>
        <v>0.48823529411764705</v>
      </c>
      <c r="BA251">
        <f t="shared" si="22"/>
        <v>0.50383124479926589</v>
      </c>
      <c r="BB251">
        <f t="shared" si="23"/>
        <v>1.5595950681618842E-2</v>
      </c>
    </row>
    <row r="252" spans="1:54">
      <c r="A252" s="103">
        <v>251</v>
      </c>
      <c r="B252" s="86">
        <v>5642.35</v>
      </c>
      <c r="C252" s="85">
        <v>0.999</v>
      </c>
      <c r="D252" s="85">
        <v>2.4900000000000002</v>
      </c>
      <c r="E252" s="13">
        <f t="shared" si="24"/>
        <v>0.108</v>
      </c>
      <c r="F252" s="13">
        <f t="shared" si="24"/>
        <v>0.55200000000000005</v>
      </c>
      <c r="G252" s="13">
        <f t="shared" si="24"/>
        <v>-0.161</v>
      </c>
      <c r="AX252">
        <v>250</v>
      </c>
      <c r="AY252">
        <v>-6.0999999999999999E-2</v>
      </c>
      <c r="AZ252">
        <f t="shared" si="21"/>
        <v>0.49019607843137253</v>
      </c>
      <c r="BA252">
        <f t="shared" si="22"/>
        <v>0.50724188262019476</v>
      </c>
      <c r="BB252">
        <f t="shared" si="23"/>
        <v>1.7045804188822233E-2</v>
      </c>
    </row>
    <row r="253" spans="1:54">
      <c r="A253" s="104">
        <v>252</v>
      </c>
      <c r="B253" s="86">
        <v>5628.6</v>
      </c>
      <c r="C253" s="85">
        <v>0.98699999999999999</v>
      </c>
      <c r="D253" s="85">
        <v>2.4820000000000002</v>
      </c>
      <c r="E253" s="13">
        <f t="shared" si="24"/>
        <v>-0.24399999999999999</v>
      </c>
      <c r="F253" s="13">
        <f t="shared" si="24"/>
        <v>-1.208</v>
      </c>
      <c r="G253" s="13">
        <f t="shared" si="24"/>
        <v>-0.32200000000000001</v>
      </c>
      <c r="AX253">
        <v>251</v>
      </c>
      <c r="AY253">
        <v>-5.5E-2</v>
      </c>
      <c r="AZ253">
        <f t="shared" si="21"/>
        <v>0.49215686274509801</v>
      </c>
      <c r="BA253">
        <f t="shared" si="22"/>
        <v>0.5088158597054433</v>
      </c>
      <c r="BB253">
        <f t="shared" si="23"/>
        <v>1.6658996960345285E-2</v>
      </c>
    </row>
    <row r="254" spans="1:54">
      <c r="A254" s="103">
        <v>253</v>
      </c>
      <c r="B254" s="86">
        <v>5537.21</v>
      </c>
      <c r="C254" s="85">
        <v>0.98099999999999998</v>
      </c>
      <c r="D254" s="85">
        <v>2.4460000000000002</v>
      </c>
      <c r="E254" s="13">
        <f t="shared" si="24"/>
        <v>-1.637</v>
      </c>
      <c r="F254" s="13">
        <f t="shared" si="24"/>
        <v>-0.61</v>
      </c>
      <c r="G254" s="13">
        <f t="shared" si="24"/>
        <v>-1.4610000000000001</v>
      </c>
      <c r="AX254">
        <v>252</v>
      </c>
      <c r="AY254">
        <v>-3.5999999999999997E-2</v>
      </c>
      <c r="AZ254">
        <f t="shared" si="21"/>
        <v>0.49411764705882355</v>
      </c>
      <c r="BA254">
        <f t="shared" si="22"/>
        <v>0.51379909824261327</v>
      </c>
      <c r="BB254">
        <f t="shared" si="23"/>
        <v>1.9681451183789722E-2</v>
      </c>
    </row>
    <row r="255" spans="1:54">
      <c r="A255" s="104">
        <v>254</v>
      </c>
      <c r="B255" s="86">
        <v>5504.5</v>
      </c>
      <c r="C255" s="85">
        <v>0.95350000000000001</v>
      </c>
      <c r="D255" s="85">
        <v>2.4500000000000002</v>
      </c>
      <c r="E255" s="13">
        <f t="shared" si="24"/>
        <v>-0.59199999999999997</v>
      </c>
      <c r="F255" s="13">
        <f t="shared" si="24"/>
        <v>-2.843</v>
      </c>
      <c r="G255" s="13">
        <f t="shared" si="24"/>
        <v>0.16300000000000001</v>
      </c>
      <c r="AX255">
        <v>253</v>
      </c>
      <c r="AY255">
        <v>-3.5000000000000003E-2</v>
      </c>
      <c r="AZ255">
        <f t="shared" si="21"/>
        <v>0.49607843137254903</v>
      </c>
      <c r="BA255">
        <f t="shared" si="22"/>
        <v>0.51406132108861358</v>
      </c>
      <c r="BB255">
        <f t="shared" si="23"/>
        <v>1.7982889716064543E-2</v>
      </c>
    </row>
    <row r="256" spans="1:54">
      <c r="A256" s="103">
        <v>255</v>
      </c>
      <c r="B256" s="86">
        <v>5417.05</v>
      </c>
      <c r="C256" s="85">
        <v>0.93600000000000005</v>
      </c>
      <c r="D256" s="85">
        <v>2.4260000000000002</v>
      </c>
      <c r="E256" s="13">
        <f t="shared" si="24"/>
        <v>-1.601</v>
      </c>
      <c r="F256" s="13">
        <f t="shared" si="24"/>
        <v>-1.8520000000000001</v>
      </c>
      <c r="G256" s="13">
        <f t="shared" si="24"/>
        <v>-0.98399999999999999</v>
      </c>
      <c r="AX256">
        <v>254</v>
      </c>
      <c r="AY256">
        <v>-3.4000000000000002E-2</v>
      </c>
      <c r="AZ256">
        <f t="shared" si="21"/>
        <v>0.49803921568627452</v>
      </c>
      <c r="BA256">
        <f t="shared" si="22"/>
        <v>0.5143235378547083</v>
      </c>
      <c r="BB256">
        <f t="shared" si="23"/>
        <v>1.6284322168433785E-2</v>
      </c>
    </row>
    <row r="257" spans="1:54">
      <c r="A257" s="104">
        <v>256</v>
      </c>
      <c r="B257" s="86">
        <v>5487</v>
      </c>
      <c r="C257" s="85">
        <v>0.95399999999999996</v>
      </c>
      <c r="D257" s="85">
        <v>2.44</v>
      </c>
      <c r="E257" s="13">
        <f t="shared" si="24"/>
        <v>1.2829999999999999</v>
      </c>
      <c r="F257" s="13">
        <f t="shared" si="24"/>
        <v>1.905</v>
      </c>
      <c r="G257" s="13">
        <f t="shared" si="24"/>
        <v>0.57499999999999996</v>
      </c>
      <c r="AX257">
        <v>255</v>
      </c>
      <c r="AY257">
        <v>-3.3000000000000002E-2</v>
      </c>
      <c r="AZ257">
        <f t="shared" si="21"/>
        <v>0.5</v>
      </c>
      <c r="BA257">
        <f t="shared" si="22"/>
        <v>0.51458574842761573</v>
      </c>
      <c r="BB257">
        <f t="shared" si="23"/>
        <v>1.458574842761573E-2</v>
      </c>
    </row>
    <row r="258" spans="1:54">
      <c r="A258" s="103">
        <v>257</v>
      </c>
      <c r="B258" s="86">
        <v>5461.3</v>
      </c>
      <c r="C258" s="85">
        <v>0.94550000000000001</v>
      </c>
      <c r="D258" s="85">
        <v>2.4420000000000002</v>
      </c>
      <c r="E258" s="13">
        <f t="shared" si="24"/>
        <v>-0.46899999999999997</v>
      </c>
      <c r="F258" s="13">
        <f t="shared" si="24"/>
        <v>-0.89500000000000002</v>
      </c>
      <c r="G258" s="13">
        <f t="shared" si="24"/>
        <v>8.2000000000000003E-2</v>
      </c>
      <c r="AX258">
        <v>256</v>
      </c>
      <c r="AY258">
        <v>-0.03</v>
      </c>
      <c r="AZ258">
        <f t="shared" si="21"/>
        <v>0.50196078431372548</v>
      </c>
      <c r="BA258">
        <f t="shared" si="22"/>
        <v>0.5153723418545153</v>
      </c>
      <c r="BB258">
        <f t="shared" si="23"/>
        <v>1.341155754078982E-2</v>
      </c>
    </row>
    <row r="259" spans="1:54">
      <c r="A259" s="104">
        <v>258</v>
      </c>
      <c r="B259" s="86">
        <v>5478.78</v>
      </c>
      <c r="C259" s="85">
        <v>0.96299999999999997</v>
      </c>
      <c r="D259" s="85">
        <v>2.4460000000000002</v>
      </c>
      <c r="E259" s="13">
        <f t="shared" si="24"/>
        <v>0.32</v>
      </c>
      <c r="F259" s="13">
        <f t="shared" si="24"/>
        <v>1.8340000000000001</v>
      </c>
      <c r="G259" s="13">
        <f t="shared" si="24"/>
        <v>0.16400000000000001</v>
      </c>
      <c r="AX259">
        <v>257</v>
      </c>
      <c r="AY259">
        <v>-2.8000000000000001E-2</v>
      </c>
      <c r="AZ259">
        <f t="shared" ref="AZ259:AZ322" si="25">AX259/510</f>
        <v>0.50392156862745097</v>
      </c>
      <c r="BA259">
        <f t="shared" si="22"/>
        <v>0.51589670443004332</v>
      </c>
      <c r="BB259">
        <f t="shared" si="23"/>
        <v>1.1975135802592352E-2</v>
      </c>
    </row>
    <row r="260" spans="1:54">
      <c r="A260" s="103">
        <v>259</v>
      </c>
      <c r="B260" s="86">
        <v>5505.06</v>
      </c>
      <c r="C260" s="85">
        <v>0.98799999999999999</v>
      </c>
      <c r="D260" s="85">
        <v>2.4660000000000002</v>
      </c>
      <c r="E260" s="13">
        <f t="shared" si="24"/>
        <v>0.47899999999999998</v>
      </c>
      <c r="F260" s="13">
        <f t="shared" si="24"/>
        <v>2.5630000000000002</v>
      </c>
      <c r="G260" s="13">
        <f t="shared" si="24"/>
        <v>0.81399999999999995</v>
      </c>
      <c r="AX260">
        <v>258</v>
      </c>
      <c r="AY260">
        <v>-2.8000000000000001E-2</v>
      </c>
      <c r="AZ260">
        <f t="shared" si="25"/>
        <v>0.50588235294117645</v>
      </c>
      <c r="BA260">
        <f t="shared" ref="BA260:BA323" si="26">_xlfn.NORM.DIST(AY260,$BE$2,$BE$3,1)</f>
        <v>0.51589670443004332</v>
      </c>
      <c r="BB260">
        <f t="shared" ref="BB260:BB323" si="27">ABS(AZ260-BA260)</f>
        <v>1.0014351488866868E-2</v>
      </c>
    </row>
    <row r="261" spans="1:54">
      <c r="A261" s="104">
        <v>260</v>
      </c>
      <c r="B261" s="86">
        <v>5516.98</v>
      </c>
      <c r="C261" s="85">
        <v>0.96199999999999997</v>
      </c>
      <c r="D261" s="85">
        <v>2.452</v>
      </c>
      <c r="E261" s="13">
        <f t="shared" si="24"/>
        <v>0.216</v>
      </c>
      <c r="F261" s="13">
        <f t="shared" si="24"/>
        <v>-2.6669999999999998</v>
      </c>
      <c r="G261" s="13">
        <f t="shared" si="24"/>
        <v>-0.56899999999999995</v>
      </c>
      <c r="AX261">
        <v>259</v>
      </c>
      <c r="AY261">
        <v>-2.7E-2</v>
      </c>
      <c r="AZ261">
        <f t="shared" si="25"/>
        <v>0.50784313725490193</v>
      </c>
      <c r="BA261">
        <f t="shared" si="26"/>
        <v>0.51615887546536499</v>
      </c>
      <c r="BB261">
        <f t="shared" si="27"/>
        <v>8.3157382104630528E-3</v>
      </c>
    </row>
    <row r="262" spans="1:54">
      <c r="A262" s="103">
        <v>261</v>
      </c>
      <c r="B262" s="86">
        <v>5490.72</v>
      </c>
      <c r="C262" s="85">
        <v>0.9415</v>
      </c>
      <c r="D262" s="85">
        <v>2.44</v>
      </c>
      <c r="E262" s="13">
        <f t="shared" si="24"/>
        <v>-0.47699999999999998</v>
      </c>
      <c r="F262" s="13">
        <f t="shared" si="24"/>
        <v>-2.1539999999999999</v>
      </c>
      <c r="G262" s="13">
        <f t="shared" si="24"/>
        <v>-0.49099999999999999</v>
      </c>
      <c r="AX262">
        <v>260</v>
      </c>
      <c r="AY262">
        <v>-1.4E-2</v>
      </c>
      <c r="AZ262">
        <f t="shared" si="25"/>
        <v>0.50980392156862742</v>
      </c>
      <c r="BA262">
        <f t="shared" si="26"/>
        <v>0.51956642200484504</v>
      </c>
      <c r="BB262">
        <f t="shared" si="27"/>
        <v>9.7625004362176249E-3</v>
      </c>
    </row>
    <row r="263" spans="1:54">
      <c r="A263" s="104">
        <v>262</v>
      </c>
      <c r="B263" s="86">
        <v>5497.2</v>
      </c>
      <c r="C263" s="85">
        <v>0.93899999999999995</v>
      </c>
      <c r="D263" s="85">
        <v>2.4460000000000002</v>
      </c>
      <c r="E263" s="13">
        <f t="shared" si="24"/>
        <v>0.11799999999999999</v>
      </c>
      <c r="F263" s="13">
        <f t="shared" si="24"/>
        <v>-0.26600000000000001</v>
      </c>
      <c r="G263" s="13">
        <f t="shared" si="24"/>
        <v>0.246</v>
      </c>
      <c r="AX263">
        <v>261</v>
      </c>
      <c r="AY263">
        <v>-0.01</v>
      </c>
      <c r="AZ263">
        <f t="shared" si="25"/>
        <v>0.5117647058823529</v>
      </c>
      <c r="BA263">
        <f t="shared" si="26"/>
        <v>0.52061462186595886</v>
      </c>
      <c r="BB263">
        <f t="shared" si="27"/>
        <v>8.8499159836059604E-3</v>
      </c>
    </row>
    <row r="264" spans="1:54">
      <c r="A264" s="103">
        <v>263</v>
      </c>
      <c r="B264" s="86">
        <v>5521.2</v>
      </c>
      <c r="C264" s="85">
        <v>0.9395</v>
      </c>
      <c r="D264" s="85">
        <v>2.4700000000000002</v>
      </c>
      <c r="E264" s="13">
        <f t="shared" si="24"/>
        <v>0.436</v>
      </c>
      <c r="F264" s="13">
        <f t="shared" si="24"/>
        <v>5.2999999999999999E-2</v>
      </c>
      <c r="G264" s="13">
        <f t="shared" si="24"/>
        <v>0.97599999999999998</v>
      </c>
      <c r="AX264">
        <v>262</v>
      </c>
      <c r="AY264">
        <v>-8.0000000000000002E-3</v>
      </c>
      <c r="AZ264">
        <f t="shared" si="25"/>
        <v>0.51372549019607838</v>
      </c>
      <c r="BA264">
        <f t="shared" si="26"/>
        <v>0.52113866879350512</v>
      </c>
      <c r="BB264">
        <f t="shared" si="27"/>
        <v>7.4131785974267395E-3</v>
      </c>
    </row>
    <row r="265" spans="1:54">
      <c r="A265" s="104">
        <v>264</v>
      </c>
      <c r="B265" s="86">
        <v>5511.79</v>
      </c>
      <c r="C265" s="85">
        <v>0.94650000000000001</v>
      </c>
      <c r="D265" s="85">
        <v>2.4700000000000002</v>
      </c>
      <c r="E265" s="13">
        <f t="shared" si="24"/>
        <v>-0.17100000000000001</v>
      </c>
      <c r="F265" s="13">
        <f t="shared" si="24"/>
        <v>0.74199999999999999</v>
      </c>
      <c r="G265" s="13">
        <f t="shared" si="24"/>
        <v>0</v>
      </c>
      <c r="AX265">
        <v>263</v>
      </c>
      <c r="AY265">
        <v>-7.0000000000000001E-3</v>
      </c>
      <c r="AZ265">
        <f t="shared" si="25"/>
        <v>0.51568627450980398</v>
      </c>
      <c r="BA265">
        <f t="shared" si="26"/>
        <v>0.52140067861088579</v>
      </c>
      <c r="BB265">
        <f t="shared" si="27"/>
        <v>5.7144041010818158E-3</v>
      </c>
    </row>
    <row r="266" spans="1:54">
      <c r="A266" s="103">
        <v>265</v>
      </c>
      <c r="B266" s="86">
        <v>5495.74</v>
      </c>
      <c r="C266" s="85">
        <v>0.93100000000000005</v>
      </c>
      <c r="D266" s="85">
        <v>2.456</v>
      </c>
      <c r="E266" s="13">
        <f t="shared" si="24"/>
        <v>-0.29199999999999998</v>
      </c>
      <c r="F266" s="13">
        <f t="shared" si="24"/>
        <v>-1.651</v>
      </c>
      <c r="G266" s="13">
        <f t="shared" si="24"/>
        <v>-0.56799999999999995</v>
      </c>
      <c r="AX266">
        <v>264</v>
      </c>
      <c r="AY266">
        <v>7.0000000000000001E-3</v>
      </c>
      <c r="AZ266">
        <f t="shared" si="25"/>
        <v>0.51764705882352946</v>
      </c>
      <c r="BA266">
        <f t="shared" si="26"/>
        <v>0.52506779358568467</v>
      </c>
      <c r="BB266">
        <f t="shared" si="27"/>
        <v>7.4207347621552122E-3</v>
      </c>
    </row>
    <row r="267" spans="1:54">
      <c r="A267" s="104">
        <v>266</v>
      </c>
      <c r="B267" s="86">
        <v>5462.73</v>
      </c>
      <c r="C267" s="85">
        <v>0.92700000000000005</v>
      </c>
      <c r="D267" s="85">
        <v>2.4359999999999999</v>
      </c>
      <c r="E267" s="13">
        <f t="shared" si="24"/>
        <v>-0.60199999999999998</v>
      </c>
      <c r="F267" s="13">
        <f t="shared" si="24"/>
        <v>-0.43099999999999999</v>
      </c>
      <c r="G267" s="13">
        <f t="shared" si="24"/>
        <v>-0.81799999999999995</v>
      </c>
      <c r="AX267">
        <v>265</v>
      </c>
      <c r="AY267">
        <v>8.0000000000000002E-3</v>
      </c>
      <c r="AZ267">
        <f t="shared" si="25"/>
        <v>0.51960784313725494</v>
      </c>
      <c r="BA267">
        <f t="shared" si="26"/>
        <v>0.52532965281935973</v>
      </c>
      <c r="BB267">
        <f t="shared" si="27"/>
        <v>5.7218096821047837E-3</v>
      </c>
    </row>
    <row r="268" spans="1:54">
      <c r="A268" s="103">
        <v>267</v>
      </c>
      <c r="B268" s="86">
        <v>5422.58</v>
      </c>
      <c r="C268" s="85">
        <v>0.91700000000000004</v>
      </c>
      <c r="D268" s="85">
        <v>2.44</v>
      </c>
      <c r="E268" s="13">
        <f t="shared" si="24"/>
        <v>-0.73799999999999999</v>
      </c>
      <c r="F268" s="13">
        <f t="shared" si="24"/>
        <v>-1.085</v>
      </c>
      <c r="G268" s="13">
        <f t="shared" si="24"/>
        <v>0.16400000000000001</v>
      </c>
      <c r="AX268">
        <v>266</v>
      </c>
      <c r="AY268">
        <v>1.4E-2</v>
      </c>
      <c r="AZ268">
        <f t="shared" si="25"/>
        <v>0.52156862745098043</v>
      </c>
      <c r="BA268">
        <f t="shared" si="26"/>
        <v>0.52690057449245209</v>
      </c>
      <c r="BB268">
        <f t="shared" si="27"/>
        <v>5.331947041471663E-3</v>
      </c>
    </row>
    <row r="269" spans="1:54">
      <c r="A269" s="104">
        <v>268</v>
      </c>
      <c r="B269" s="86">
        <v>5409.89</v>
      </c>
      <c r="C269" s="85">
        <v>0.91500000000000004</v>
      </c>
      <c r="D269" s="85">
        <v>2.44</v>
      </c>
      <c r="E269" s="13">
        <f t="shared" si="24"/>
        <v>-0.23400000000000001</v>
      </c>
      <c r="F269" s="13">
        <f t="shared" si="24"/>
        <v>-0.218</v>
      </c>
      <c r="G269" s="13">
        <f t="shared" si="24"/>
        <v>0</v>
      </c>
      <c r="AX269">
        <v>267</v>
      </c>
      <c r="AY269">
        <v>1.6E-2</v>
      </c>
      <c r="AZ269">
        <f t="shared" si="25"/>
        <v>0.52352941176470591</v>
      </c>
      <c r="BA269">
        <f t="shared" si="26"/>
        <v>0.5274241233042033</v>
      </c>
      <c r="BB269">
        <f t="shared" si="27"/>
        <v>3.8947115394973864E-3</v>
      </c>
    </row>
    <row r="270" spans="1:54">
      <c r="A270" s="103">
        <v>269</v>
      </c>
      <c r="B270" s="86">
        <v>5368.78</v>
      </c>
      <c r="C270" s="85">
        <v>0.91949999999999998</v>
      </c>
      <c r="D270" s="85">
        <v>2.4239999999999999</v>
      </c>
      <c r="E270" s="13">
        <f t="shared" si="24"/>
        <v>-0.76300000000000001</v>
      </c>
      <c r="F270" s="13">
        <f t="shared" si="24"/>
        <v>0.49099999999999999</v>
      </c>
      <c r="G270" s="13">
        <f t="shared" si="24"/>
        <v>-0.65800000000000003</v>
      </c>
      <c r="AX270">
        <v>268</v>
      </c>
      <c r="AY270">
        <v>1.7999999999999999E-2</v>
      </c>
      <c r="AZ270">
        <f t="shared" si="25"/>
        <v>0.52549019607843139</v>
      </c>
      <c r="BA270">
        <f t="shared" si="26"/>
        <v>0.5279476247400019</v>
      </c>
      <c r="BB270">
        <f t="shared" si="27"/>
        <v>2.4574286615705043E-3</v>
      </c>
    </row>
    <row r="271" spans="1:54">
      <c r="A271" s="104">
        <v>270</v>
      </c>
      <c r="B271" s="86">
        <v>5294.33</v>
      </c>
      <c r="C271" s="85">
        <v>0.91049999999999998</v>
      </c>
      <c r="D271" s="85">
        <v>2.4239999999999999</v>
      </c>
      <c r="E271" s="13">
        <f t="shared" si="24"/>
        <v>-1.3959999999999999</v>
      </c>
      <c r="F271" s="13">
        <f t="shared" si="24"/>
        <v>-0.98399999999999999</v>
      </c>
      <c r="G271" s="13">
        <f t="shared" si="24"/>
        <v>0</v>
      </c>
      <c r="AX271">
        <v>269</v>
      </c>
      <c r="AY271">
        <v>4.2999999999999997E-2</v>
      </c>
      <c r="AZ271">
        <f t="shared" si="25"/>
        <v>0.52745098039215688</v>
      </c>
      <c r="BA271">
        <f t="shared" si="26"/>
        <v>0.53448702803503179</v>
      </c>
      <c r="BB271">
        <f t="shared" si="27"/>
        <v>7.0360476428749097E-3</v>
      </c>
    </row>
    <row r="272" spans="1:54">
      <c r="A272" s="103">
        <v>271</v>
      </c>
      <c r="B272" s="86">
        <v>5261.96</v>
      </c>
      <c r="C272" s="85">
        <v>0.90149999999999997</v>
      </c>
      <c r="D272" s="85">
        <v>2.4180000000000001</v>
      </c>
      <c r="E272" s="13">
        <f t="shared" si="24"/>
        <v>-0.61299999999999999</v>
      </c>
      <c r="F272" s="13">
        <f t="shared" si="24"/>
        <v>-0.99299999999999999</v>
      </c>
      <c r="G272" s="13">
        <f t="shared" si="24"/>
        <v>-0.248</v>
      </c>
      <c r="AX272">
        <v>270</v>
      </c>
      <c r="AY272">
        <v>4.3999999999999997E-2</v>
      </c>
      <c r="AZ272">
        <f t="shared" si="25"/>
        <v>0.52941176470588236</v>
      </c>
      <c r="BA272">
        <f t="shared" si="26"/>
        <v>0.53474842240207088</v>
      </c>
      <c r="BB272">
        <f t="shared" si="27"/>
        <v>5.3366576961885182E-3</v>
      </c>
    </row>
    <row r="273" spans="1:54">
      <c r="A273" s="104">
        <v>272</v>
      </c>
      <c r="B273" s="86">
        <v>5232.99</v>
      </c>
      <c r="C273" s="85">
        <v>0.88849999999999996</v>
      </c>
      <c r="D273" s="85">
        <v>2.4079999999999999</v>
      </c>
      <c r="E273" s="13">
        <f t="shared" si="24"/>
        <v>-0.55200000000000005</v>
      </c>
      <c r="F273" s="13">
        <f t="shared" si="24"/>
        <v>-1.4530000000000001</v>
      </c>
      <c r="G273" s="13">
        <f t="shared" si="24"/>
        <v>-0.41399999999999998</v>
      </c>
      <c r="AX273">
        <v>271</v>
      </c>
      <c r="AY273">
        <v>4.7E-2</v>
      </c>
      <c r="AZ273">
        <f t="shared" si="25"/>
        <v>0.53137254901960784</v>
      </c>
      <c r="BA273">
        <f t="shared" si="26"/>
        <v>0.53553251509728406</v>
      </c>
      <c r="BB273">
        <f t="shared" si="27"/>
        <v>4.1599660776762137E-3</v>
      </c>
    </row>
    <row r="274" spans="1:54">
      <c r="A274" s="103">
        <v>273</v>
      </c>
      <c r="B274" s="86">
        <v>5279.09</v>
      </c>
      <c r="C274" s="85">
        <v>0.90700000000000003</v>
      </c>
      <c r="D274" s="85">
        <v>2.4279999999999999</v>
      </c>
      <c r="E274" s="13">
        <f t="shared" si="24"/>
        <v>0.877</v>
      </c>
      <c r="F274" s="13">
        <f t="shared" si="24"/>
        <v>2.0609999999999999</v>
      </c>
      <c r="G274" s="13">
        <f t="shared" si="24"/>
        <v>0.82699999999999996</v>
      </c>
      <c r="AX274">
        <v>272</v>
      </c>
      <c r="AY274">
        <v>5.0999999999999997E-2</v>
      </c>
      <c r="AZ274">
        <f t="shared" si="25"/>
        <v>0.53333333333333333</v>
      </c>
      <c r="BA274">
        <f t="shared" si="26"/>
        <v>0.53657775688972631</v>
      </c>
      <c r="BB274">
        <f t="shared" si="27"/>
        <v>3.2444235563929835E-3</v>
      </c>
    </row>
    <row r="275" spans="1:54">
      <c r="A275" s="104">
        <v>274</v>
      </c>
      <c r="B275" s="86">
        <v>5269.45</v>
      </c>
      <c r="C275" s="85">
        <v>0.88449999999999995</v>
      </c>
      <c r="D275" s="85">
        <v>2.4300000000000002</v>
      </c>
      <c r="E275" s="13">
        <f t="shared" ref="E275:G338" si="28">ROUND(100*(LN(B275)-LN(B274)),3)</f>
        <v>-0.183</v>
      </c>
      <c r="F275" s="13">
        <f t="shared" si="28"/>
        <v>-2.512</v>
      </c>
      <c r="G275" s="13">
        <f t="shared" si="28"/>
        <v>8.2000000000000003E-2</v>
      </c>
      <c r="AX275">
        <v>273</v>
      </c>
      <c r="AY275">
        <v>5.3999999999999999E-2</v>
      </c>
      <c r="AZ275">
        <f t="shared" si="25"/>
        <v>0.53529411764705881</v>
      </c>
      <c r="BA275">
        <f t="shared" si="26"/>
        <v>0.53736152295940998</v>
      </c>
      <c r="BB275">
        <f t="shared" si="27"/>
        <v>2.0674053123511671E-3</v>
      </c>
    </row>
    <row r="276" spans="1:54">
      <c r="A276" s="103">
        <v>275</v>
      </c>
      <c r="B276" s="86">
        <v>5307.07</v>
      </c>
      <c r="C276" s="85">
        <v>0.88900000000000001</v>
      </c>
      <c r="D276" s="85">
        <v>2.4260000000000002</v>
      </c>
      <c r="E276" s="13">
        <f t="shared" si="28"/>
        <v>0.71099999999999997</v>
      </c>
      <c r="F276" s="13">
        <f t="shared" si="28"/>
        <v>0.50700000000000001</v>
      </c>
      <c r="G276" s="13">
        <f t="shared" si="28"/>
        <v>-0.16500000000000001</v>
      </c>
      <c r="AX276">
        <v>274</v>
      </c>
      <c r="AY276">
        <v>6.2E-2</v>
      </c>
      <c r="AZ276">
        <f t="shared" si="25"/>
        <v>0.53725490196078429</v>
      </c>
      <c r="BA276">
        <f t="shared" si="26"/>
        <v>0.53945084858904568</v>
      </c>
      <c r="BB276">
        <f t="shared" si="27"/>
        <v>2.1959466282613915E-3</v>
      </c>
    </row>
    <row r="277" spans="1:54">
      <c r="A277" s="104">
        <v>276</v>
      </c>
      <c r="B277" s="86">
        <v>5315.06</v>
      </c>
      <c r="C277" s="85">
        <v>0.90449999999999997</v>
      </c>
      <c r="D277" s="85">
        <v>2.4279999999999999</v>
      </c>
      <c r="E277" s="13">
        <f t="shared" si="28"/>
        <v>0.15</v>
      </c>
      <c r="F277" s="13">
        <f t="shared" si="28"/>
        <v>1.7290000000000001</v>
      </c>
      <c r="G277" s="13">
        <f t="shared" si="28"/>
        <v>8.2000000000000003E-2</v>
      </c>
      <c r="AX277">
        <v>275</v>
      </c>
      <c r="AY277">
        <v>6.5000000000000002E-2</v>
      </c>
      <c r="AZ277">
        <f t="shared" si="25"/>
        <v>0.53921568627450978</v>
      </c>
      <c r="BA277">
        <f t="shared" si="26"/>
        <v>0.5402340681237211</v>
      </c>
      <c r="BB277">
        <f t="shared" si="27"/>
        <v>1.018381849211325E-3</v>
      </c>
    </row>
    <row r="278" spans="1:54">
      <c r="A278" s="103">
        <v>277</v>
      </c>
      <c r="B278" s="86">
        <v>5285.32</v>
      </c>
      <c r="C278" s="85">
        <v>0.89800000000000002</v>
      </c>
      <c r="D278" s="85">
        <v>2.4239999999999999</v>
      </c>
      <c r="E278" s="13">
        <f t="shared" si="28"/>
        <v>-0.56100000000000005</v>
      </c>
      <c r="F278" s="13">
        <f t="shared" si="28"/>
        <v>-0.72099999999999997</v>
      </c>
      <c r="G278" s="13">
        <f t="shared" si="28"/>
        <v>-0.16500000000000001</v>
      </c>
      <c r="AX278">
        <v>276</v>
      </c>
      <c r="AY278">
        <v>6.6000000000000003E-2</v>
      </c>
      <c r="AZ278">
        <f t="shared" si="25"/>
        <v>0.54117647058823526</v>
      </c>
      <c r="BA278">
        <f t="shared" si="26"/>
        <v>0.54049510676160417</v>
      </c>
      <c r="BB278">
        <f t="shared" si="27"/>
        <v>6.813638266310873E-4</v>
      </c>
    </row>
    <row r="279" spans="1:54">
      <c r="A279" s="104">
        <v>278</v>
      </c>
      <c r="B279" s="86">
        <v>5328.83</v>
      </c>
      <c r="C279" s="85">
        <v>0.91200000000000003</v>
      </c>
      <c r="D279" s="85">
        <v>2.4420000000000002</v>
      </c>
      <c r="E279" s="13">
        <f t="shared" si="28"/>
        <v>0.82</v>
      </c>
      <c r="F279" s="13">
        <f t="shared" si="28"/>
        <v>1.5469999999999999</v>
      </c>
      <c r="G279" s="13">
        <f t="shared" si="28"/>
        <v>0.74</v>
      </c>
      <c r="AX279">
        <v>277</v>
      </c>
      <c r="AY279">
        <v>6.6000000000000003E-2</v>
      </c>
      <c r="AZ279">
        <f t="shared" si="25"/>
        <v>0.54313725490196074</v>
      </c>
      <c r="BA279">
        <f t="shared" si="26"/>
        <v>0.54049510676160417</v>
      </c>
      <c r="BB279">
        <f t="shared" si="27"/>
        <v>2.6421481403565705E-3</v>
      </c>
    </row>
    <row r="280" spans="1:54">
      <c r="A280" s="103">
        <v>279</v>
      </c>
      <c r="B280" s="86">
        <v>5361.16</v>
      </c>
      <c r="C280" s="85">
        <v>0.95199999999999996</v>
      </c>
      <c r="D280" s="85">
        <v>2.456</v>
      </c>
      <c r="E280" s="13">
        <f t="shared" si="28"/>
        <v>0.60499999999999998</v>
      </c>
      <c r="F280" s="13">
        <f t="shared" si="28"/>
        <v>4.2930000000000001</v>
      </c>
      <c r="G280" s="13">
        <f t="shared" si="28"/>
        <v>0.57199999999999995</v>
      </c>
      <c r="AX280">
        <v>278</v>
      </c>
      <c r="AY280">
        <v>7.1999999999999995E-2</v>
      </c>
      <c r="AZ280">
        <f t="shared" si="25"/>
        <v>0.54509803921568623</v>
      </c>
      <c r="BA280">
        <f t="shared" si="26"/>
        <v>0.54206096809358262</v>
      </c>
      <c r="BB280">
        <f t="shared" si="27"/>
        <v>3.0370711221036073E-3</v>
      </c>
    </row>
    <row r="281" spans="1:54">
      <c r="A281" s="104">
        <v>280</v>
      </c>
      <c r="B281" s="86">
        <v>5373.06</v>
      </c>
      <c r="C281" s="85">
        <v>0.95899999999999996</v>
      </c>
      <c r="D281" s="85">
        <v>2.4319999999999999</v>
      </c>
      <c r="E281" s="13">
        <f t="shared" si="28"/>
        <v>0.222</v>
      </c>
      <c r="F281" s="13">
        <f t="shared" si="28"/>
        <v>0.73299999999999998</v>
      </c>
      <c r="G281" s="13">
        <f t="shared" si="28"/>
        <v>-0.98199999999999998</v>
      </c>
      <c r="AX281">
        <v>279</v>
      </c>
      <c r="AY281">
        <v>7.3999999999999996E-2</v>
      </c>
      <c r="AZ281">
        <f t="shared" si="25"/>
        <v>0.54705882352941182</v>
      </c>
      <c r="BA281">
        <f t="shared" si="26"/>
        <v>0.54258277804974275</v>
      </c>
      <c r="BB281">
        <f t="shared" si="27"/>
        <v>4.4760454796690663E-3</v>
      </c>
    </row>
    <row r="282" spans="1:54">
      <c r="A282" s="103">
        <v>281</v>
      </c>
      <c r="B282" s="86">
        <v>5358.81</v>
      </c>
      <c r="C282" s="85">
        <v>0.9345</v>
      </c>
      <c r="D282" s="85">
        <v>2.42</v>
      </c>
      <c r="E282" s="13">
        <f t="shared" si="28"/>
        <v>-0.26600000000000001</v>
      </c>
      <c r="F282" s="13">
        <f t="shared" si="28"/>
        <v>-2.5880000000000001</v>
      </c>
      <c r="G282" s="13">
        <f t="shared" si="28"/>
        <v>-0.495</v>
      </c>
      <c r="AX282">
        <v>280</v>
      </c>
      <c r="AY282">
        <v>0.08</v>
      </c>
      <c r="AZ282">
        <f t="shared" si="25"/>
        <v>0.5490196078431373</v>
      </c>
      <c r="BA282">
        <f t="shared" si="26"/>
        <v>0.54414776395743747</v>
      </c>
      <c r="BB282">
        <f t="shared" si="27"/>
        <v>4.8718438856998336E-3</v>
      </c>
    </row>
    <row r="283" spans="1:54">
      <c r="A283" s="104">
        <v>282</v>
      </c>
      <c r="B283" s="86">
        <v>5345.85</v>
      </c>
      <c r="C283" s="85">
        <v>0.89900000000000002</v>
      </c>
      <c r="D283" s="85">
        <v>2.4220000000000002</v>
      </c>
      <c r="E283" s="13">
        <f t="shared" si="28"/>
        <v>-0.24199999999999999</v>
      </c>
      <c r="F283" s="13">
        <f t="shared" si="28"/>
        <v>-3.8730000000000002</v>
      </c>
      <c r="G283" s="13">
        <f t="shared" si="28"/>
        <v>8.3000000000000004E-2</v>
      </c>
      <c r="AX283">
        <v>281</v>
      </c>
      <c r="AY283">
        <v>8.2000000000000003E-2</v>
      </c>
      <c r="AZ283">
        <f t="shared" si="25"/>
        <v>0.55098039215686279</v>
      </c>
      <c r="BA283">
        <f t="shared" si="26"/>
        <v>0.54466927496673834</v>
      </c>
      <c r="BB283">
        <f t="shared" si="27"/>
        <v>6.3111171901244489E-3</v>
      </c>
    </row>
    <row r="284" spans="1:54">
      <c r="A284" s="103">
        <v>283</v>
      </c>
      <c r="B284" s="86">
        <v>5361.44</v>
      </c>
      <c r="C284" s="85">
        <v>0.89600000000000002</v>
      </c>
      <c r="D284" s="85">
        <v>2.4239999999999999</v>
      </c>
      <c r="E284" s="13">
        <f t="shared" si="28"/>
        <v>0.29099999999999998</v>
      </c>
      <c r="F284" s="13">
        <f t="shared" si="28"/>
        <v>-0.33400000000000002</v>
      </c>
      <c r="G284" s="13">
        <f t="shared" si="28"/>
        <v>8.3000000000000004E-2</v>
      </c>
      <c r="AX284">
        <v>282</v>
      </c>
      <c r="AY284">
        <v>8.5000000000000006E-2</v>
      </c>
      <c r="AZ284">
        <f t="shared" si="25"/>
        <v>0.55294117647058827</v>
      </c>
      <c r="BA284">
        <f t="shared" si="26"/>
        <v>0.54545139689202471</v>
      </c>
      <c r="BB284">
        <f t="shared" si="27"/>
        <v>7.4897795785635601E-3</v>
      </c>
    </row>
    <row r="285" spans="1:54">
      <c r="A285" s="104">
        <v>284</v>
      </c>
      <c r="B285" s="86">
        <v>5391.17</v>
      </c>
      <c r="C285" s="85">
        <v>0.89</v>
      </c>
      <c r="D285" s="85">
        <v>2.4220000000000002</v>
      </c>
      <c r="E285" s="13">
        <f t="shared" si="28"/>
        <v>0.55300000000000005</v>
      </c>
      <c r="F285" s="13">
        <f t="shared" si="28"/>
        <v>-0.67200000000000004</v>
      </c>
      <c r="G285" s="13">
        <f t="shared" si="28"/>
        <v>-8.3000000000000004E-2</v>
      </c>
      <c r="AX285">
        <v>283</v>
      </c>
      <c r="AY285">
        <v>0.106</v>
      </c>
      <c r="AZ285">
        <f t="shared" si="25"/>
        <v>0.55490196078431375</v>
      </c>
      <c r="BA285">
        <f t="shared" si="26"/>
        <v>0.5509211493169528</v>
      </c>
      <c r="BB285">
        <f t="shared" si="27"/>
        <v>3.9808114673609563E-3</v>
      </c>
    </row>
    <row r="286" spans="1:54">
      <c r="A286" s="103">
        <v>285</v>
      </c>
      <c r="B286" s="86">
        <v>5389.83</v>
      </c>
      <c r="C286" s="85">
        <v>0.90500000000000003</v>
      </c>
      <c r="D286" s="85">
        <v>2.42</v>
      </c>
      <c r="E286" s="13">
        <f t="shared" si="28"/>
        <v>-2.5000000000000001E-2</v>
      </c>
      <c r="F286" s="13">
        <f t="shared" si="28"/>
        <v>1.671</v>
      </c>
      <c r="G286" s="13">
        <f t="shared" si="28"/>
        <v>-8.3000000000000004E-2</v>
      </c>
      <c r="AX286">
        <v>284</v>
      </c>
      <c r="AY286">
        <v>0.11</v>
      </c>
      <c r="AZ286">
        <f t="shared" si="25"/>
        <v>0.55686274509803924</v>
      </c>
      <c r="BA286">
        <f t="shared" si="26"/>
        <v>0.55196194300457224</v>
      </c>
      <c r="BB286">
        <f t="shared" si="27"/>
        <v>4.9008020934669938E-3</v>
      </c>
    </row>
    <row r="287" spans="1:54">
      <c r="A287" s="104">
        <v>286</v>
      </c>
      <c r="B287" s="86">
        <v>5424.27</v>
      </c>
      <c r="C287" s="85">
        <v>0.90249999999999997</v>
      </c>
      <c r="D287" s="85">
        <v>2.444</v>
      </c>
      <c r="E287" s="13">
        <f t="shared" si="28"/>
        <v>0.63700000000000001</v>
      </c>
      <c r="F287" s="13">
        <f t="shared" si="28"/>
        <v>-0.27700000000000002</v>
      </c>
      <c r="G287" s="13">
        <f t="shared" si="28"/>
        <v>0.98699999999999999</v>
      </c>
      <c r="AX287">
        <v>285</v>
      </c>
      <c r="AY287">
        <v>0.113</v>
      </c>
      <c r="AZ287">
        <f t="shared" si="25"/>
        <v>0.55882352941176472</v>
      </c>
      <c r="BA287">
        <f t="shared" si="26"/>
        <v>0.55274230398967106</v>
      </c>
      <c r="BB287">
        <f t="shared" si="27"/>
        <v>6.0812254220936612E-3</v>
      </c>
    </row>
    <row r="288" spans="1:54">
      <c r="A288" s="103">
        <v>287</v>
      </c>
      <c r="B288" s="86">
        <v>5359.27</v>
      </c>
      <c r="C288" s="85">
        <v>0.89249999999999996</v>
      </c>
      <c r="D288" s="85">
        <v>2.4300000000000002</v>
      </c>
      <c r="E288" s="13">
        <f t="shared" si="28"/>
        <v>-1.206</v>
      </c>
      <c r="F288" s="13">
        <f t="shared" si="28"/>
        <v>-1.1140000000000001</v>
      </c>
      <c r="G288" s="13">
        <f t="shared" si="28"/>
        <v>-0.57399999999999995</v>
      </c>
      <c r="AX288">
        <v>286</v>
      </c>
      <c r="AY288">
        <v>0.123</v>
      </c>
      <c r="AZ288">
        <f t="shared" si="25"/>
        <v>0.5607843137254902</v>
      </c>
      <c r="BA288">
        <f t="shared" si="26"/>
        <v>0.55534201625448021</v>
      </c>
      <c r="BB288">
        <f t="shared" si="27"/>
        <v>5.4422974710099936E-3</v>
      </c>
    </row>
    <row r="289" spans="1:54">
      <c r="A289" s="104">
        <v>288</v>
      </c>
      <c r="B289" s="86">
        <v>5313.17</v>
      </c>
      <c r="C289" s="85">
        <v>0.88549999999999995</v>
      </c>
      <c r="D289" s="85">
        <v>2.4159999999999999</v>
      </c>
      <c r="E289" s="13">
        <f t="shared" si="28"/>
        <v>-0.86399999999999999</v>
      </c>
      <c r="F289" s="13">
        <f t="shared" si="28"/>
        <v>-0.78700000000000003</v>
      </c>
      <c r="G289" s="13">
        <f t="shared" si="28"/>
        <v>-0.57799999999999996</v>
      </c>
      <c r="AX289">
        <v>287</v>
      </c>
      <c r="AY289">
        <v>0.13400000000000001</v>
      </c>
      <c r="AZ289">
        <f t="shared" si="25"/>
        <v>0.56274509803921569</v>
      </c>
      <c r="BA289">
        <f t="shared" si="26"/>
        <v>0.55819894838734152</v>
      </c>
      <c r="BB289">
        <f t="shared" si="27"/>
        <v>4.5461496518741651E-3</v>
      </c>
    </row>
    <row r="290" spans="1:54">
      <c r="A290" s="103">
        <v>289</v>
      </c>
      <c r="B290" s="86">
        <v>5292.19</v>
      </c>
      <c r="C290" s="85">
        <v>0.88849999999999996</v>
      </c>
      <c r="D290" s="85">
        <v>2.3879999999999999</v>
      </c>
      <c r="E290" s="13">
        <f t="shared" si="28"/>
        <v>-0.39600000000000002</v>
      </c>
      <c r="F290" s="13">
        <f t="shared" si="28"/>
        <v>0.33800000000000002</v>
      </c>
      <c r="G290" s="13">
        <f t="shared" si="28"/>
        <v>-1.1659999999999999</v>
      </c>
      <c r="AX290">
        <v>288</v>
      </c>
      <c r="AY290">
        <v>0.184</v>
      </c>
      <c r="AZ290">
        <f t="shared" si="25"/>
        <v>0.56470588235294117</v>
      </c>
      <c r="BA290">
        <f t="shared" si="26"/>
        <v>0.57114471595210259</v>
      </c>
      <c r="BB290">
        <f t="shared" si="27"/>
        <v>6.4388335991614198E-3</v>
      </c>
    </row>
    <row r="291" spans="1:54">
      <c r="A291" s="104">
        <v>290</v>
      </c>
      <c r="B291" s="86">
        <v>5294.32</v>
      </c>
      <c r="C291" s="85">
        <v>0.88949999999999996</v>
      </c>
      <c r="D291" s="85">
        <v>2.3919999999999999</v>
      </c>
      <c r="E291" s="13">
        <f t="shared" si="28"/>
        <v>0.04</v>
      </c>
      <c r="F291" s="13">
        <f t="shared" si="28"/>
        <v>0.112</v>
      </c>
      <c r="G291" s="13">
        <f t="shared" si="28"/>
        <v>0.16700000000000001</v>
      </c>
      <c r="AX291">
        <v>289</v>
      </c>
      <c r="AY291">
        <v>0.20100000000000001</v>
      </c>
      <c r="AZ291">
        <f t="shared" si="25"/>
        <v>0.56666666666666665</v>
      </c>
      <c r="BA291">
        <f t="shared" si="26"/>
        <v>0.57552961839589656</v>
      </c>
      <c r="BB291">
        <f t="shared" si="27"/>
        <v>8.8629517292299065E-3</v>
      </c>
    </row>
    <row r="292" spans="1:54">
      <c r="A292" s="103">
        <v>291</v>
      </c>
      <c r="B292" s="86">
        <v>5254.19</v>
      </c>
      <c r="C292" s="85">
        <v>0.86750000000000005</v>
      </c>
      <c r="D292" s="85">
        <v>2.3879999999999999</v>
      </c>
      <c r="E292" s="13">
        <f t="shared" si="28"/>
        <v>-0.76100000000000001</v>
      </c>
      <c r="F292" s="13">
        <f t="shared" si="28"/>
        <v>-2.504</v>
      </c>
      <c r="G292" s="13">
        <f t="shared" si="28"/>
        <v>-0.16700000000000001</v>
      </c>
      <c r="AX292">
        <v>290</v>
      </c>
      <c r="AY292">
        <v>0.20499999999999999</v>
      </c>
      <c r="AZ292">
        <f t="shared" si="25"/>
        <v>0.56862745098039214</v>
      </c>
      <c r="BA292">
        <f t="shared" si="26"/>
        <v>0.57656002404495732</v>
      </c>
      <c r="BB292">
        <f t="shared" si="27"/>
        <v>7.9325730645651849E-3</v>
      </c>
    </row>
    <row r="293" spans="1:54">
      <c r="A293" s="104">
        <v>292</v>
      </c>
      <c r="B293" s="86">
        <v>5203.8999999999996</v>
      </c>
      <c r="C293" s="85">
        <v>0.86050000000000004</v>
      </c>
      <c r="D293" s="85">
        <v>2.3839999999999999</v>
      </c>
      <c r="E293" s="13">
        <f t="shared" si="28"/>
        <v>-0.96199999999999997</v>
      </c>
      <c r="F293" s="13">
        <f t="shared" si="28"/>
        <v>-0.81</v>
      </c>
      <c r="G293" s="13">
        <f t="shared" si="28"/>
        <v>-0.16800000000000001</v>
      </c>
      <c r="AX293">
        <v>291</v>
      </c>
      <c r="AY293">
        <v>0.20899999999999999</v>
      </c>
      <c r="AZ293">
        <f t="shared" si="25"/>
        <v>0.57058823529411762</v>
      </c>
      <c r="BA293">
        <f t="shared" si="26"/>
        <v>0.5775899063740757</v>
      </c>
      <c r="BB293">
        <f t="shared" si="27"/>
        <v>7.0016710799580828E-3</v>
      </c>
    </row>
    <row r="294" spans="1:54">
      <c r="A294" s="103">
        <v>293</v>
      </c>
      <c r="B294" s="86">
        <v>5122.99</v>
      </c>
      <c r="C294" s="85">
        <v>0.85250000000000004</v>
      </c>
      <c r="D294" s="85">
        <v>2.3679999999999999</v>
      </c>
      <c r="E294" s="13">
        <f t="shared" si="28"/>
        <v>-1.5669999999999999</v>
      </c>
      <c r="F294" s="13">
        <f t="shared" si="28"/>
        <v>-0.93400000000000005</v>
      </c>
      <c r="G294" s="13">
        <f t="shared" si="28"/>
        <v>-0.67300000000000004</v>
      </c>
      <c r="AX294">
        <v>292</v>
      </c>
      <c r="AY294">
        <v>0.216</v>
      </c>
      <c r="AZ294">
        <f t="shared" si="25"/>
        <v>0.5725490196078431</v>
      </c>
      <c r="BA294">
        <f t="shared" si="26"/>
        <v>0.5793909205887231</v>
      </c>
      <c r="BB294">
        <f t="shared" si="27"/>
        <v>6.8419009808800002E-3</v>
      </c>
    </row>
    <row r="295" spans="1:54">
      <c r="A295" s="104">
        <v>294</v>
      </c>
      <c r="B295" s="86">
        <v>5148.8100000000004</v>
      </c>
      <c r="C295" s="85">
        <v>0.87649999999999995</v>
      </c>
      <c r="D295" s="85">
        <v>2.3679999999999999</v>
      </c>
      <c r="E295" s="13">
        <f t="shared" si="28"/>
        <v>0.503</v>
      </c>
      <c r="F295" s="13">
        <f t="shared" si="28"/>
        <v>2.7759999999999998</v>
      </c>
      <c r="G295" s="13">
        <f t="shared" si="28"/>
        <v>0</v>
      </c>
      <c r="AX295">
        <v>293</v>
      </c>
      <c r="AY295">
        <v>0.24</v>
      </c>
      <c r="AZ295">
        <f t="shared" si="25"/>
        <v>0.57450980392156858</v>
      </c>
      <c r="BA295">
        <f t="shared" si="26"/>
        <v>0.58555299689287321</v>
      </c>
      <c r="BB295">
        <f t="shared" si="27"/>
        <v>1.1043192971304627E-2</v>
      </c>
    </row>
    <row r="296" spans="1:54">
      <c r="A296" s="103">
        <v>295</v>
      </c>
      <c r="B296" s="86">
        <v>5035.8599999999997</v>
      </c>
      <c r="C296" s="85">
        <v>0.85150000000000003</v>
      </c>
      <c r="D296" s="85">
        <v>2.36</v>
      </c>
      <c r="E296" s="13">
        <f t="shared" si="28"/>
        <v>-2.218</v>
      </c>
      <c r="F296" s="13">
        <f t="shared" si="28"/>
        <v>-2.8940000000000001</v>
      </c>
      <c r="G296" s="13">
        <f t="shared" si="28"/>
        <v>-0.33800000000000002</v>
      </c>
      <c r="AX296">
        <v>294</v>
      </c>
      <c r="AY296">
        <v>0.24</v>
      </c>
      <c r="AZ296">
        <f t="shared" si="25"/>
        <v>0.57647058823529407</v>
      </c>
      <c r="BA296">
        <f t="shared" si="26"/>
        <v>0.58555299689287321</v>
      </c>
      <c r="BB296">
        <f t="shared" si="27"/>
        <v>9.0824086575791441E-3</v>
      </c>
    </row>
    <row r="297" spans="1:54">
      <c r="A297" s="104">
        <v>296</v>
      </c>
      <c r="B297" s="86">
        <v>4994.3500000000004</v>
      </c>
      <c r="C297" s="85">
        <v>0.82899999999999996</v>
      </c>
      <c r="D297" s="85">
        <v>2.35</v>
      </c>
      <c r="E297" s="13">
        <f t="shared" si="28"/>
        <v>-0.82799999999999996</v>
      </c>
      <c r="F297" s="13">
        <f t="shared" si="28"/>
        <v>-2.6779999999999999</v>
      </c>
      <c r="G297" s="13">
        <f t="shared" si="28"/>
        <v>-0.42499999999999999</v>
      </c>
      <c r="AX297">
        <v>295</v>
      </c>
      <c r="AY297">
        <v>0.24</v>
      </c>
      <c r="AZ297">
        <f t="shared" si="25"/>
        <v>0.57843137254901966</v>
      </c>
      <c r="BA297">
        <f t="shared" si="26"/>
        <v>0.58555299689287321</v>
      </c>
      <c r="BB297">
        <f t="shared" si="27"/>
        <v>7.1216243438535498E-3</v>
      </c>
    </row>
    <row r="298" spans="1:54">
      <c r="A298" s="103">
        <v>297</v>
      </c>
      <c r="B298" s="86">
        <v>5006.8100000000004</v>
      </c>
      <c r="C298" s="85">
        <v>0.872</v>
      </c>
      <c r="D298" s="85">
        <v>2.3340000000000001</v>
      </c>
      <c r="E298" s="13">
        <f t="shared" si="28"/>
        <v>0.249</v>
      </c>
      <c r="F298" s="13">
        <f t="shared" si="28"/>
        <v>5.0570000000000004</v>
      </c>
      <c r="G298" s="13">
        <f t="shared" si="28"/>
        <v>-0.68300000000000005</v>
      </c>
      <c r="AX298">
        <v>296</v>
      </c>
      <c r="AY298">
        <v>0.24399999999999999</v>
      </c>
      <c r="AZ298">
        <f t="shared" si="25"/>
        <v>0.58039215686274515</v>
      </c>
      <c r="BA298">
        <f t="shared" si="26"/>
        <v>0.58657800884112998</v>
      </c>
      <c r="BB298">
        <f t="shared" si="27"/>
        <v>6.1858519783848376E-3</v>
      </c>
    </row>
    <row r="299" spans="1:54">
      <c r="A299" s="104">
        <v>298</v>
      </c>
      <c r="B299" s="86">
        <v>4996.54</v>
      </c>
      <c r="C299" s="85">
        <v>0.84</v>
      </c>
      <c r="D299" s="85">
        <v>2.3540000000000001</v>
      </c>
      <c r="E299" s="13">
        <f t="shared" si="28"/>
        <v>-0.20499999999999999</v>
      </c>
      <c r="F299" s="13">
        <f t="shared" si="28"/>
        <v>-3.7389999999999999</v>
      </c>
      <c r="G299" s="13">
        <f t="shared" si="28"/>
        <v>0.85299999999999998</v>
      </c>
      <c r="AX299">
        <v>297</v>
      </c>
      <c r="AY299">
        <v>0.254</v>
      </c>
      <c r="AZ299">
        <f t="shared" si="25"/>
        <v>0.58235294117647063</v>
      </c>
      <c r="BA299">
        <f t="shared" si="26"/>
        <v>0.58913794397139108</v>
      </c>
      <c r="BB299">
        <f t="shared" si="27"/>
        <v>6.7850027949204472E-3</v>
      </c>
    </row>
    <row r="300" spans="1:54">
      <c r="A300" s="103">
        <v>299</v>
      </c>
      <c r="B300" s="86">
        <v>5042.74</v>
      </c>
      <c r="C300" s="85">
        <v>0.81</v>
      </c>
      <c r="D300" s="85">
        <v>2.3820000000000001</v>
      </c>
      <c r="E300" s="13">
        <f t="shared" si="28"/>
        <v>0.92</v>
      </c>
      <c r="F300" s="13">
        <f t="shared" si="28"/>
        <v>-3.637</v>
      </c>
      <c r="G300" s="13">
        <f t="shared" si="28"/>
        <v>1.1819999999999999</v>
      </c>
      <c r="AX300">
        <v>298</v>
      </c>
      <c r="AY300">
        <v>0.255</v>
      </c>
      <c r="AZ300">
        <f t="shared" si="25"/>
        <v>0.58431372549019611</v>
      </c>
      <c r="BA300">
        <f t="shared" si="26"/>
        <v>0.58939373071594159</v>
      </c>
      <c r="BB300">
        <f t="shared" si="27"/>
        <v>5.0800052257454764E-3</v>
      </c>
    </row>
    <row r="301" spans="1:54">
      <c r="A301" s="104">
        <v>300</v>
      </c>
      <c r="B301" s="86">
        <v>5058.08</v>
      </c>
      <c r="C301" s="85">
        <v>0.83650000000000002</v>
      </c>
      <c r="D301" s="85">
        <v>2.3879999999999999</v>
      </c>
      <c r="E301" s="13">
        <f t="shared" si="28"/>
        <v>0.30399999999999999</v>
      </c>
      <c r="F301" s="13">
        <f t="shared" si="28"/>
        <v>3.2189999999999999</v>
      </c>
      <c r="G301" s="13">
        <f t="shared" si="28"/>
        <v>0.252</v>
      </c>
      <c r="AX301">
        <v>299</v>
      </c>
      <c r="AY301">
        <v>0.25700000000000001</v>
      </c>
      <c r="AZ301">
        <f t="shared" si="25"/>
        <v>0.5862745098039216</v>
      </c>
      <c r="BA301">
        <f t="shared" si="26"/>
        <v>0.58990519005585518</v>
      </c>
      <c r="BB301">
        <f t="shared" si="27"/>
        <v>3.6306802519335823E-3</v>
      </c>
    </row>
    <row r="302" spans="1:54">
      <c r="A302" s="103">
        <v>301</v>
      </c>
      <c r="B302" s="86">
        <v>5060.3599999999997</v>
      </c>
      <c r="C302" s="85">
        <v>0.84699999999999998</v>
      </c>
      <c r="D302" s="85">
        <v>2.3780000000000001</v>
      </c>
      <c r="E302" s="13">
        <f t="shared" si="28"/>
        <v>4.4999999999999998E-2</v>
      </c>
      <c r="F302" s="13">
        <f t="shared" si="28"/>
        <v>1.2470000000000001</v>
      </c>
      <c r="G302" s="13">
        <f t="shared" si="28"/>
        <v>-0.42</v>
      </c>
      <c r="AX302">
        <v>300</v>
      </c>
      <c r="AY302">
        <v>0.26500000000000001</v>
      </c>
      <c r="AZ302">
        <f t="shared" si="25"/>
        <v>0.58823529411764708</v>
      </c>
      <c r="BA302">
        <f t="shared" si="26"/>
        <v>0.59194949004807929</v>
      </c>
      <c r="BB302">
        <f t="shared" si="27"/>
        <v>3.714195930432207E-3</v>
      </c>
    </row>
    <row r="303" spans="1:54">
      <c r="A303" s="104">
        <v>302</v>
      </c>
      <c r="B303" s="86">
        <v>5026.0200000000004</v>
      </c>
      <c r="C303" s="85">
        <v>0.84950000000000003</v>
      </c>
      <c r="D303" s="85">
        <v>2.36</v>
      </c>
      <c r="E303" s="13">
        <f t="shared" si="28"/>
        <v>-0.68100000000000005</v>
      </c>
      <c r="F303" s="13">
        <f t="shared" si="28"/>
        <v>0.29499999999999998</v>
      </c>
      <c r="G303" s="13">
        <f t="shared" si="28"/>
        <v>-0.76</v>
      </c>
      <c r="AX303">
        <v>301</v>
      </c>
      <c r="AY303">
        <v>0.27600000000000002</v>
      </c>
      <c r="AZ303">
        <f t="shared" si="25"/>
        <v>0.59019607843137256</v>
      </c>
      <c r="BA303">
        <f t="shared" si="26"/>
        <v>0.5947563096642976</v>
      </c>
      <c r="BB303">
        <f t="shared" si="27"/>
        <v>4.5602312329250383E-3</v>
      </c>
    </row>
    <row r="304" spans="1:54">
      <c r="A304" s="103">
        <v>303</v>
      </c>
      <c r="B304" s="86">
        <v>5019.07</v>
      </c>
      <c r="C304" s="85">
        <v>0.85699999999999998</v>
      </c>
      <c r="D304" s="85">
        <v>2.3559999999999999</v>
      </c>
      <c r="E304" s="13">
        <f t="shared" si="28"/>
        <v>-0.13800000000000001</v>
      </c>
      <c r="F304" s="13">
        <f t="shared" si="28"/>
        <v>0.879</v>
      </c>
      <c r="G304" s="13">
        <f t="shared" si="28"/>
        <v>-0.17</v>
      </c>
      <c r="AX304">
        <v>302</v>
      </c>
      <c r="AY304">
        <v>0.28199999999999997</v>
      </c>
      <c r="AZ304">
        <f t="shared" si="25"/>
        <v>0.59215686274509804</v>
      </c>
      <c r="BA304">
        <f t="shared" si="26"/>
        <v>0.59628526040029306</v>
      </c>
      <c r="BB304">
        <f t="shared" si="27"/>
        <v>4.1283976551950152E-3</v>
      </c>
    </row>
    <row r="305" spans="1:54">
      <c r="A305" s="104">
        <v>304</v>
      </c>
      <c r="B305" s="86">
        <v>4932.55</v>
      </c>
      <c r="C305" s="85">
        <v>0.85499999999999998</v>
      </c>
      <c r="D305" s="85">
        <v>2.33</v>
      </c>
      <c r="E305" s="13">
        <f t="shared" si="28"/>
        <v>-1.7390000000000001</v>
      </c>
      <c r="F305" s="13">
        <f t="shared" si="28"/>
        <v>-0.23400000000000001</v>
      </c>
      <c r="G305" s="13">
        <f t="shared" si="28"/>
        <v>-1.1100000000000001</v>
      </c>
      <c r="AX305">
        <v>303</v>
      </c>
      <c r="AY305">
        <v>0.28499999999999998</v>
      </c>
      <c r="AZ305">
        <f t="shared" si="25"/>
        <v>0.59411764705882353</v>
      </c>
      <c r="BA305">
        <f t="shared" si="26"/>
        <v>0.59704918594674594</v>
      </c>
      <c r="BB305">
        <f t="shared" si="27"/>
        <v>2.9315388879224136E-3</v>
      </c>
    </row>
    <row r="306" spans="1:54">
      <c r="A306" s="103">
        <v>305</v>
      </c>
      <c r="B306" s="86">
        <v>4932.2</v>
      </c>
      <c r="C306" s="85">
        <v>0.86599999999999999</v>
      </c>
      <c r="D306" s="85">
        <v>2.3340000000000001</v>
      </c>
      <c r="E306" s="13">
        <f t="shared" si="28"/>
        <v>-7.0000000000000001E-3</v>
      </c>
      <c r="F306" s="13">
        <f t="shared" si="28"/>
        <v>1.278</v>
      </c>
      <c r="G306" s="13">
        <f t="shared" si="28"/>
        <v>0.17199999999999999</v>
      </c>
      <c r="AX306">
        <v>304</v>
      </c>
      <c r="AY306">
        <v>0.28999999999999998</v>
      </c>
      <c r="AZ306">
        <f t="shared" si="25"/>
        <v>0.59607843137254901</v>
      </c>
      <c r="BA306">
        <f t="shared" si="26"/>
        <v>0.59832157097437166</v>
      </c>
      <c r="BB306">
        <f t="shared" si="27"/>
        <v>2.2431396018226524E-3</v>
      </c>
    </row>
    <row r="307" spans="1:54">
      <c r="A307" s="104">
        <v>306</v>
      </c>
      <c r="B307" s="86">
        <v>4988.1499999999996</v>
      </c>
      <c r="C307" s="85">
        <v>0.86950000000000005</v>
      </c>
      <c r="D307" s="85">
        <v>2.34</v>
      </c>
      <c r="E307" s="13">
        <f t="shared" si="28"/>
        <v>1.1279999999999999</v>
      </c>
      <c r="F307" s="13">
        <f t="shared" si="28"/>
        <v>0.40300000000000002</v>
      </c>
      <c r="G307" s="13">
        <f t="shared" si="28"/>
        <v>0.25700000000000001</v>
      </c>
      <c r="AX307">
        <v>305</v>
      </c>
      <c r="AY307">
        <v>0.29799999999999999</v>
      </c>
      <c r="AZ307">
        <f t="shared" si="25"/>
        <v>0.59803921568627449</v>
      </c>
      <c r="BA307">
        <f t="shared" si="26"/>
        <v>0.6003552154138927</v>
      </c>
      <c r="BB307">
        <f t="shared" si="27"/>
        <v>2.3159997276182009E-3</v>
      </c>
    </row>
    <row r="308" spans="1:54">
      <c r="A308" s="103">
        <v>307</v>
      </c>
      <c r="B308" s="86">
        <v>4924.95</v>
      </c>
      <c r="C308" s="85">
        <v>0.85499999999999998</v>
      </c>
      <c r="D308" s="85">
        <v>2.3359999999999999</v>
      </c>
      <c r="E308" s="13">
        <f t="shared" si="28"/>
        <v>-1.2749999999999999</v>
      </c>
      <c r="F308" s="13">
        <f t="shared" si="28"/>
        <v>-1.6819999999999999</v>
      </c>
      <c r="G308" s="13">
        <f t="shared" si="28"/>
        <v>-0.17100000000000001</v>
      </c>
      <c r="AX308">
        <v>306</v>
      </c>
      <c r="AY308">
        <v>0.30099999999999999</v>
      </c>
      <c r="AZ308">
        <f t="shared" si="25"/>
        <v>0.6</v>
      </c>
      <c r="BA308">
        <f t="shared" si="26"/>
        <v>0.60111713394574795</v>
      </c>
      <c r="BB308">
        <f t="shared" si="27"/>
        <v>1.1171339457479723E-3</v>
      </c>
    </row>
    <row r="309" spans="1:54">
      <c r="A309" s="104">
        <v>308</v>
      </c>
      <c r="B309" s="86">
        <v>4952.3100000000004</v>
      </c>
      <c r="C309" s="85">
        <v>0.85899999999999999</v>
      </c>
      <c r="D309" s="85">
        <v>2.34</v>
      </c>
      <c r="E309" s="13">
        <f t="shared" si="28"/>
        <v>0.55400000000000005</v>
      </c>
      <c r="F309" s="13">
        <f t="shared" si="28"/>
        <v>0.46700000000000003</v>
      </c>
      <c r="G309" s="13">
        <f t="shared" si="28"/>
        <v>0.17100000000000001</v>
      </c>
      <c r="AX309">
        <v>307</v>
      </c>
      <c r="AY309">
        <v>0.309</v>
      </c>
      <c r="AZ309">
        <f t="shared" si="25"/>
        <v>0.60196078431372546</v>
      </c>
      <c r="BA309">
        <f t="shared" si="26"/>
        <v>0.60314702639005013</v>
      </c>
      <c r="BB309">
        <f t="shared" si="27"/>
        <v>1.1862420763246728E-3</v>
      </c>
    </row>
    <row r="310" spans="1:54">
      <c r="A310" s="103">
        <v>309</v>
      </c>
      <c r="B310" s="86">
        <v>5006.8599999999997</v>
      </c>
      <c r="C310" s="85">
        <v>0.88249999999999995</v>
      </c>
      <c r="D310" s="85">
        <v>2.33</v>
      </c>
      <c r="E310" s="13">
        <f t="shared" si="28"/>
        <v>1.095</v>
      </c>
      <c r="F310" s="13">
        <f t="shared" si="28"/>
        <v>2.6989999999999998</v>
      </c>
      <c r="G310" s="13">
        <f t="shared" si="28"/>
        <v>-0.42799999999999999</v>
      </c>
      <c r="AX310">
        <v>308</v>
      </c>
      <c r="AY310">
        <v>0.31</v>
      </c>
      <c r="AZ310">
        <f t="shared" si="25"/>
        <v>0.60392156862745094</v>
      </c>
      <c r="BA310">
        <f t="shared" si="26"/>
        <v>0.60340056777497675</v>
      </c>
      <c r="BB310">
        <f t="shared" si="27"/>
        <v>5.2100085247419603E-4</v>
      </c>
    </row>
    <row r="311" spans="1:54">
      <c r="A311" s="104">
        <v>310</v>
      </c>
      <c r="B311" s="86">
        <v>5030.71</v>
      </c>
      <c r="C311" s="85">
        <v>0.88449999999999995</v>
      </c>
      <c r="D311" s="85">
        <v>2.3540000000000001</v>
      </c>
      <c r="E311" s="13">
        <f t="shared" si="28"/>
        <v>0.47499999999999998</v>
      </c>
      <c r="F311" s="13">
        <f t="shared" si="28"/>
        <v>0.22600000000000001</v>
      </c>
      <c r="G311" s="13">
        <f t="shared" si="28"/>
        <v>1.0249999999999999</v>
      </c>
      <c r="AX311">
        <v>309</v>
      </c>
      <c r="AY311">
        <v>0.312</v>
      </c>
      <c r="AZ311">
        <f t="shared" si="25"/>
        <v>0.60588235294117643</v>
      </c>
      <c r="BA311">
        <f t="shared" si="26"/>
        <v>0.60390751930648223</v>
      </c>
      <c r="BB311">
        <f t="shared" si="27"/>
        <v>1.9748336346941953E-3</v>
      </c>
    </row>
    <row r="312" spans="1:54">
      <c r="A312" s="103">
        <v>311</v>
      </c>
      <c r="B312" s="86">
        <v>5014.63</v>
      </c>
      <c r="C312" s="85">
        <v>0.88900000000000001</v>
      </c>
      <c r="D312" s="85">
        <v>2.3519999999999999</v>
      </c>
      <c r="E312" s="13">
        <f t="shared" si="28"/>
        <v>-0.32</v>
      </c>
      <c r="F312" s="13">
        <f t="shared" si="28"/>
        <v>0.50700000000000001</v>
      </c>
      <c r="G312" s="13">
        <f t="shared" si="28"/>
        <v>-8.5000000000000006E-2</v>
      </c>
      <c r="AX312">
        <v>310</v>
      </c>
      <c r="AY312">
        <v>0.318</v>
      </c>
      <c r="AZ312">
        <f t="shared" si="25"/>
        <v>0.60784313725490191</v>
      </c>
      <c r="BA312">
        <f t="shared" si="26"/>
        <v>0.60542731665011085</v>
      </c>
      <c r="BB312">
        <f t="shared" si="27"/>
        <v>2.4158206047910635E-3</v>
      </c>
    </row>
    <row r="313" spans="1:54">
      <c r="A313" s="104">
        <v>312</v>
      </c>
      <c r="B313" s="86">
        <v>4979.51</v>
      </c>
      <c r="C313" s="85">
        <v>0.89</v>
      </c>
      <c r="D313" s="85">
        <v>2.37</v>
      </c>
      <c r="E313" s="13">
        <f t="shared" si="28"/>
        <v>-0.70299999999999996</v>
      </c>
      <c r="F313" s="13">
        <f t="shared" si="28"/>
        <v>0.112</v>
      </c>
      <c r="G313" s="13">
        <f t="shared" si="28"/>
        <v>0.76200000000000001</v>
      </c>
      <c r="AX313">
        <v>311</v>
      </c>
      <c r="AY313">
        <v>0.32500000000000001</v>
      </c>
      <c r="AZ313">
        <f t="shared" si="25"/>
        <v>0.6098039215686275</v>
      </c>
      <c r="BA313">
        <f t="shared" si="26"/>
        <v>0.60719838602517784</v>
      </c>
      <c r="BB313">
        <f t="shared" si="27"/>
        <v>2.6055355434496663E-3</v>
      </c>
    </row>
    <row r="314" spans="1:54">
      <c r="A314" s="103">
        <v>313</v>
      </c>
      <c r="B314" s="86">
        <v>4987.67</v>
      </c>
      <c r="C314" s="85">
        <v>0.87250000000000005</v>
      </c>
      <c r="D314" s="85">
        <v>2.37</v>
      </c>
      <c r="E314" s="13">
        <f t="shared" si="28"/>
        <v>0.16400000000000001</v>
      </c>
      <c r="F314" s="13">
        <f t="shared" si="28"/>
        <v>-1.986</v>
      </c>
      <c r="G314" s="13">
        <f t="shared" si="28"/>
        <v>0</v>
      </c>
      <c r="AX314">
        <v>312</v>
      </c>
      <c r="AY314">
        <v>0.32500000000000001</v>
      </c>
      <c r="AZ314">
        <f t="shared" si="25"/>
        <v>0.61176470588235299</v>
      </c>
      <c r="BA314">
        <f t="shared" si="26"/>
        <v>0.60719838602517784</v>
      </c>
      <c r="BB314">
        <f t="shared" si="27"/>
        <v>4.5663198571751495E-3</v>
      </c>
    </row>
    <row r="315" spans="1:54">
      <c r="A315" s="104">
        <v>314</v>
      </c>
      <c r="B315" s="86">
        <v>4977.68</v>
      </c>
      <c r="C315" s="85">
        <v>0.86050000000000004</v>
      </c>
      <c r="D315" s="85">
        <v>2.3780000000000001</v>
      </c>
      <c r="E315" s="13">
        <f t="shared" si="28"/>
        <v>-0.2</v>
      </c>
      <c r="F315" s="13">
        <f t="shared" si="28"/>
        <v>-1.385</v>
      </c>
      <c r="G315" s="13">
        <f t="shared" si="28"/>
        <v>0.33700000000000002</v>
      </c>
      <c r="AX315">
        <v>313</v>
      </c>
      <c r="AY315">
        <v>0.32800000000000001</v>
      </c>
      <c r="AZ315">
        <f t="shared" si="25"/>
        <v>0.61372549019607847</v>
      </c>
      <c r="BA315">
        <f t="shared" si="26"/>
        <v>0.60795673922037974</v>
      </c>
      <c r="BB315">
        <f t="shared" si="27"/>
        <v>5.7687509756987332E-3</v>
      </c>
    </row>
    <row r="316" spans="1:54">
      <c r="A316" s="103">
        <v>315</v>
      </c>
      <c r="B316" s="86">
        <v>5015.34</v>
      </c>
      <c r="C316" s="85">
        <v>0.86399999999999999</v>
      </c>
      <c r="D316" s="85">
        <v>2.3879999999999999</v>
      </c>
      <c r="E316" s="13">
        <f t="shared" si="28"/>
        <v>0.754</v>
      </c>
      <c r="F316" s="13">
        <f t="shared" si="28"/>
        <v>0.40600000000000003</v>
      </c>
      <c r="G316" s="13">
        <f t="shared" si="28"/>
        <v>0.42</v>
      </c>
      <c r="AX316">
        <v>314</v>
      </c>
      <c r="AY316">
        <v>0.34599999999999997</v>
      </c>
      <c r="AZ316">
        <f t="shared" si="25"/>
        <v>0.61568627450980395</v>
      </c>
      <c r="BA316">
        <f t="shared" si="26"/>
        <v>0.61249815579870182</v>
      </c>
      <c r="BB316">
        <f t="shared" si="27"/>
        <v>3.1881187111021392E-3</v>
      </c>
    </row>
    <row r="317" spans="1:54">
      <c r="A317" s="104">
        <v>316</v>
      </c>
      <c r="B317" s="86">
        <v>5020.71</v>
      </c>
      <c r="C317" s="85">
        <v>0.85899999999999999</v>
      </c>
      <c r="D317" s="85">
        <v>2.42</v>
      </c>
      <c r="E317" s="13">
        <f t="shared" si="28"/>
        <v>0.107</v>
      </c>
      <c r="F317" s="13">
        <f t="shared" si="28"/>
        <v>-0.57999999999999996</v>
      </c>
      <c r="G317" s="13">
        <f t="shared" si="28"/>
        <v>1.331</v>
      </c>
      <c r="AX317">
        <v>315</v>
      </c>
      <c r="AY317">
        <v>0.35299999999999998</v>
      </c>
      <c r="AZ317">
        <f t="shared" si="25"/>
        <v>0.61764705882352944</v>
      </c>
      <c r="BA317">
        <f t="shared" si="26"/>
        <v>0.61426015117199673</v>
      </c>
      <c r="BB317">
        <f t="shared" si="27"/>
        <v>3.3869076515327112E-3</v>
      </c>
    </row>
    <row r="318" spans="1:54">
      <c r="A318" s="103">
        <v>317</v>
      </c>
      <c r="B318" s="86">
        <v>5020.43</v>
      </c>
      <c r="C318" s="85">
        <v>0.86599999999999999</v>
      </c>
      <c r="D318" s="85">
        <v>2.444</v>
      </c>
      <c r="E318" s="13">
        <f t="shared" si="28"/>
        <v>-6.0000000000000001E-3</v>
      </c>
      <c r="F318" s="13">
        <f t="shared" si="28"/>
        <v>0.81200000000000006</v>
      </c>
      <c r="G318" s="13">
        <f t="shared" si="28"/>
        <v>0.98699999999999999</v>
      </c>
      <c r="AX318">
        <v>316</v>
      </c>
      <c r="AY318">
        <v>0.36799999999999999</v>
      </c>
      <c r="AZ318">
        <f t="shared" si="25"/>
        <v>0.61960784313725492</v>
      </c>
      <c r="BA318">
        <f t="shared" si="26"/>
        <v>0.61802788348507798</v>
      </c>
      <c r="BB318">
        <f t="shared" si="27"/>
        <v>1.5799596521769432E-3</v>
      </c>
    </row>
    <row r="319" spans="1:54">
      <c r="A319" s="104">
        <v>318</v>
      </c>
      <c r="B319" s="86">
        <v>4992.03</v>
      </c>
      <c r="C319" s="85">
        <v>0.89100000000000001</v>
      </c>
      <c r="D319" s="85">
        <v>2.4359999999999999</v>
      </c>
      <c r="E319" s="13">
        <f t="shared" si="28"/>
        <v>-0.56699999999999995</v>
      </c>
      <c r="F319" s="13">
        <f t="shared" si="28"/>
        <v>2.8460000000000001</v>
      </c>
      <c r="G319" s="13">
        <f t="shared" si="28"/>
        <v>-0.32800000000000001</v>
      </c>
      <c r="AX319">
        <v>317</v>
      </c>
      <c r="AY319">
        <v>0.378</v>
      </c>
      <c r="AZ319">
        <f t="shared" si="25"/>
        <v>0.6215686274509804</v>
      </c>
      <c r="BA319">
        <f t="shared" si="26"/>
        <v>0.62053353342179163</v>
      </c>
      <c r="BB319">
        <f t="shared" si="27"/>
        <v>1.0350940291887767E-3</v>
      </c>
    </row>
    <row r="320" spans="1:54">
      <c r="A320" s="103">
        <v>319</v>
      </c>
      <c r="B320" s="86">
        <v>4955.6000000000004</v>
      </c>
      <c r="C320" s="85">
        <v>0.89449999999999996</v>
      </c>
      <c r="D320" s="85">
        <v>2.4119999999999999</v>
      </c>
      <c r="E320" s="13">
        <f t="shared" si="28"/>
        <v>-0.73199999999999998</v>
      </c>
      <c r="F320" s="13">
        <f t="shared" si="28"/>
        <v>0.39200000000000002</v>
      </c>
      <c r="G320" s="13">
        <f t="shared" si="28"/>
        <v>-0.99</v>
      </c>
      <c r="AX320">
        <v>318</v>
      </c>
      <c r="AY320">
        <v>0.38100000000000001</v>
      </c>
      <c r="AZ320">
        <f t="shared" si="25"/>
        <v>0.62352941176470589</v>
      </c>
      <c r="BA320">
        <f t="shared" si="26"/>
        <v>0.62128424769031843</v>
      </c>
      <c r="BB320">
        <f t="shared" si="27"/>
        <v>2.2451640743874623E-3</v>
      </c>
    </row>
    <row r="321" spans="1:54">
      <c r="A321" s="104">
        <v>320</v>
      </c>
      <c r="B321" s="86">
        <v>4959.68</v>
      </c>
      <c r="C321" s="85">
        <v>0.86699999999999999</v>
      </c>
      <c r="D321" s="85">
        <v>2.4260000000000002</v>
      </c>
      <c r="E321" s="13">
        <f t="shared" si="28"/>
        <v>8.2000000000000003E-2</v>
      </c>
      <c r="F321" s="13">
        <f t="shared" si="28"/>
        <v>-3.1230000000000002</v>
      </c>
      <c r="G321" s="13">
        <f t="shared" si="28"/>
        <v>0.57899999999999996</v>
      </c>
      <c r="AX321">
        <v>319</v>
      </c>
      <c r="AY321">
        <v>0.38500000000000001</v>
      </c>
      <c r="AZ321">
        <f t="shared" si="25"/>
        <v>0.62549019607843137</v>
      </c>
      <c r="BA321">
        <f t="shared" si="26"/>
        <v>0.62228448816612425</v>
      </c>
      <c r="BB321">
        <f t="shared" si="27"/>
        <v>3.2057079123071208E-3</v>
      </c>
    </row>
    <row r="322" spans="1:54">
      <c r="A322" s="103">
        <v>321</v>
      </c>
      <c r="B322" s="86">
        <v>4916.67</v>
      </c>
      <c r="C322" s="85">
        <v>0.82</v>
      </c>
      <c r="D322" s="85">
        <v>2.4180000000000001</v>
      </c>
      <c r="E322" s="13">
        <f t="shared" si="28"/>
        <v>-0.871</v>
      </c>
      <c r="F322" s="13">
        <f t="shared" si="28"/>
        <v>-5.5730000000000004</v>
      </c>
      <c r="G322" s="13">
        <f t="shared" si="28"/>
        <v>-0.33</v>
      </c>
      <c r="AX322">
        <v>320</v>
      </c>
      <c r="AY322">
        <v>0.38600000000000001</v>
      </c>
      <c r="AZ322">
        <f t="shared" si="25"/>
        <v>0.62745098039215685</v>
      </c>
      <c r="BA322">
        <f t="shared" si="26"/>
        <v>0.6225344205112977</v>
      </c>
      <c r="BB322">
        <f t="shared" si="27"/>
        <v>4.9165598808591504E-3</v>
      </c>
    </row>
    <row r="323" spans="1:54">
      <c r="A323" s="104">
        <v>322</v>
      </c>
      <c r="B323" s="86">
        <v>4913.93</v>
      </c>
      <c r="C323" s="85">
        <v>0.82499999999999996</v>
      </c>
      <c r="D323" s="85">
        <v>2.4239999999999999</v>
      </c>
      <c r="E323" s="13">
        <f t="shared" si="28"/>
        <v>-5.6000000000000001E-2</v>
      </c>
      <c r="F323" s="13">
        <f t="shared" si="28"/>
        <v>0.60799999999999998</v>
      </c>
      <c r="G323" s="13">
        <f t="shared" si="28"/>
        <v>0.248</v>
      </c>
      <c r="AX323">
        <v>321</v>
      </c>
      <c r="AY323">
        <v>0.38700000000000001</v>
      </c>
      <c r="AZ323">
        <f t="shared" ref="AZ323:AZ386" si="29">AX323/510</f>
        <v>0.62941176470588234</v>
      </c>
      <c r="BA323">
        <f t="shared" si="26"/>
        <v>0.62278430155166298</v>
      </c>
      <c r="BB323">
        <f t="shared" si="27"/>
        <v>6.6274631542193596E-3</v>
      </c>
    </row>
    <row r="324" spans="1:54">
      <c r="A324" s="103">
        <v>323</v>
      </c>
      <c r="B324" s="86">
        <v>4903.59</v>
      </c>
      <c r="C324" s="85">
        <v>0.83850000000000002</v>
      </c>
      <c r="D324" s="85">
        <v>2.4159999999999999</v>
      </c>
      <c r="E324" s="13">
        <f t="shared" si="28"/>
        <v>-0.21099999999999999</v>
      </c>
      <c r="F324" s="13">
        <f t="shared" si="28"/>
        <v>1.623</v>
      </c>
      <c r="G324" s="13">
        <f t="shared" si="28"/>
        <v>-0.33100000000000002</v>
      </c>
      <c r="AX324">
        <v>322</v>
      </c>
      <c r="AY324">
        <v>0.39100000000000001</v>
      </c>
      <c r="AZ324">
        <f t="shared" si="29"/>
        <v>0.63137254901960782</v>
      </c>
      <c r="BA324">
        <f t="shared" ref="BA324:BA387" si="30">_xlfn.NORM.DIST(AY324,$BE$2,$BE$3,1)</f>
        <v>0.62378331071529591</v>
      </c>
      <c r="BB324">
        <f t="shared" ref="BB324:BB387" si="31">ABS(AZ324-BA324)</f>
        <v>7.5892383043119072E-3</v>
      </c>
    </row>
    <row r="325" spans="1:54">
      <c r="A325" s="104">
        <v>324</v>
      </c>
      <c r="B325" s="86">
        <v>4829.53</v>
      </c>
      <c r="C325" s="85">
        <v>0.83099999999999996</v>
      </c>
      <c r="D325" s="85">
        <v>2.4079999999999999</v>
      </c>
      <c r="E325" s="13">
        <f t="shared" si="28"/>
        <v>-1.522</v>
      </c>
      <c r="F325" s="13">
        <f t="shared" si="28"/>
        <v>-0.89800000000000002</v>
      </c>
      <c r="G325" s="13">
        <f t="shared" si="28"/>
        <v>-0.33200000000000002</v>
      </c>
      <c r="AX325">
        <v>323</v>
      </c>
      <c r="AY325">
        <v>0.4</v>
      </c>
      <c r="AZ325">
        <f t="shared" si="29"/>
        <v>0.6333333333333333</v>
      </c>
      <c r="BA325">
        <f t="shared" si="30"/>
        <v>0.6260280420485026</v>
      </c>
      <c r="BB325">
        <f t="shared" si="31"/>
        <v>7.3052912848307061E-3</v>
      </c>
    </row>
    <row r="326" spans="1:54">
      <c r="A326" s="103">
        <v>325</v>
      </c>
      <c r="B326" s="86">
        <v>4859.96</v>
      </c>
      <c r="C326" s="85">
        <v>0.82550000000000001</v>
      </c>
      <c r="D326" s="85">
        <v>2.4</v>
      </c>
      <c r="E326" s="13">
        <f t="shared" si="28"/>
        <v>0.628</v>
      </c>
      <c r="F326" s="13">
        <f t="shared" si="28"/>
        <v>-0.66400000000000003</v>
      </c>
      <c r="G326" s="13">
        <f t="shared" si="28"/>
        <v>-0.33300000000000002</v>
      </c>
      <c r="AX326">
        <v>324</v>
      </c>
      <c r="AY326">
        <v>0.40400000000000003</v>
      </c>
      <c r="AZ326">
        <f t="shared" si="29"/>
        <v>0.63529411764705879</v>
      </c>
      <c r="BA326">
        <f t="shared" si="30"/>
        <v>0.62702433534145896</v>
      </c>
      <c r="BB326">
        <f t="shared" si="31"/>
        <v>8.2697823055998265E-3</v>
      </c>
    </row>
    <row r="327" spans="1:54">
      <c r="A327" s="104">
        <v>326</v>
      </c>
      <c r="B327" s="86">
        <v>4818.8500000000004</v>
      </c>
      <c r="C327" s="85">
        <v>0.81899999999999995</v>
      </c>
      <c r="D327" s="85">
        <v>2.4060000000000001</v>
      </c>
      <c r="E327" s="13">
        <f t="shared" si="28"/>
        <v>-0.84899999999999998</v>
      </c>
      <c r="F327" s="13">
        <f t="shared" si="28"/>
        <v>-0.79100000000000004</v>
      </c>
      <c r="G327" s="13">
        <f t="shared" si="28"/>
        <v>0.25</v>
      </c>
      <c r="AX327">
        <v>325</v>
      </c>
      <c r="AY327">
        <v>0.40799999999999997</v>
      </c>
      <c r="AZ327">
        <f t="shared" si="29"/>
        <v>0.63725490196078427</v>
      </c>
      <c r="BA327">
        <f t="shared" si="30"/>
        <v>0.62801977982793722</v>
      </c>
      <c r="BB327">
        <f t="shared" si="31"/>
        <v>9.2351221328470512E-3</v>
      </c>
    </row>
    <row r="328" spans="1:54">
      <c r="A328" s="103">
        <v>327</v>
      </c>
      <c r="B328" s="86">
        <v>4800.59</v>
      </c>
      <c r="C328" s="85">
        <v>0.82199999999999995</v>
      </c>
      <c r="D328" s="85">
        <v>2.3980000000000001</v>
      </c>
      <c r="E328" s="13">
        <f t="shared" si="28"/>
        <v>-0.38</v>
      </c>
      <c r="F328" s="13">
        <f t="shared" si="28"/>
        <v>0.36599999999999999</v>
      </c>
      <c r="G328" s="13">
        <f t="shared" si="28"/>
        <v>-0.33300000000000002</v>
      </c>
      <c r="AX328">
        <v>326</v>
      </c>
      <c r="AY328">
        <v>0.40799999999999997</v>
      </c>
      <c r="AZ328">
        <f t="shared" si="29"/>
        <v>0.63921568627450975</v>
      </c>
      <c r="BA328">
        <f t="shared" si="30"/>
        <v>0.62801977982793722</v>
      </c>
      <c r="BB328">
        <f t="shared" si="31"/>
        <v>1.1195906446572534E-2</v>
      </c>
    </row>
    <row r="329" spans="1:54">
      <c r="A329" s="104">
        <v>328</v>
      </c>
      <c r="B329" s="86">
        <v>4860.79</v>
      </c>
      <c r="C329" s="85">
        <v>0.84050000000000002</v>
      </c>
      <c r="D329" s="85">
        <v>2.4079999999999999</v>
      </c>
      <c r="E329" s="13">
        <f t="shared" si="28"/>
        <v>1.246</v>
      </c>
      <c r="F329" s="13">
        <f t="shared" si="28"/>
        <v>2.226</v>
      </c>
      <c r="G329" s="13">
        <f t="shared" si="28"/>
        <v>0.41599999999999998</v>
      </c>
      <c r="AX329">
        <v>327</v>
      </c>
      <c r="AY329">
        <v>0.40899999999999997</v>
      </c>
      <c r="AZ329">
        <f t="shared" si="29"/>
        <v>0.64117647058823535</v>
      </c>
      <c r="BA329">
        <f t="shared" si="30"/>
        <v>0.62826850760124164</v>
      </c>
      <c r="BB329">
        <f t="shared" si="31"/>
        <v>1.2907962986993704E-2</v>
      </c>
    </row>
    <row r="330" spans="1:54">
      <c r="A330" s="103">
        <v>329</v>
      </c>
      <c r="B330" s="86">
        <v>4836.18</v>
      </c>
      <c r="C330" s="85">
        <v>0.84499999999999997</v>
      </c>
      <c r="D330" s="85">
        <v>2.3639999999999999</v>
      </c>
      <c r="E330" s="13">
        <f t="shared" si="28"/>
        <v>-0.50800000000000001</v>
      </c>
      <c r="F330" s="13">
        <f t="shared" si="28"/>
        <v>0.53400000000000003</v>
      </c>
      <c r="G330" s="13">
        <f t="shared" si="28"/>
        <v>-1.8440000000000001</v>
      </c>
      <c r="AX330">
        <v>328</v>
      </c>
      <c r="AY330">
        <v>0.42</v>
      </c>
      <c r="AZ330">
        <f t="shared" si="29"/>
        <v>0.64313725490196083</v>
      </c>
      <c r="BA330">
        <f t="shared" si="30"/>
        <v>0.63100095892972385</v>
      </c>
      <c r="BB330">
        <f t="shared" si="31"/>
        <v>1.2136295972236977E-2</v>
      </c>
    </row>
    <row r="331" spans="1:54">
      <c r="A331" s="104">
        <v>330</v>
      </c>
      <c r="B331" s="86">
        <v>4870.1400000000003</v>
      </c>
      <c r="C331" s="85">
        <v>0.84299999999999997</v>
      </c>
      <c r="D331" s="85">
        <v>2.4140000000000001</v>
      </c>
      <c r="E331" s="13">
        <f t="shared" si="28"/>
        <v>0.7</v>
      </c>
      <c r="F331" s="13">
        <f t="shared" si="28"/>
        <v>-0.23699999999999999</v>
      </c>
      <c r="G331" s="13">
        <f t="shared" si="28"/>
        <v>2.093</v>
      </c>
      <c r="AX331">
        <v>329</v>
      </c>
      <c r="AY331">
        <v>0.42299999999999999</v>
      </c>
      <c r="AZ331">
        <f t="shared" si="29"/>
        <v>0.64509803921568631</v>
      </c>
      <c r="BA331">
        <f t="shared" si="30"/>
        <v>0.63174503201012322</v>
      </c>
      <c r="BB331">
        <f t="shared" si="31"/>
        <v>1.3353007205563094E-2</v>
      </c>
    </row>
    <row r="332" spans="1:54">
      <c r="A332" s="103">
        <v>331</v>
      </c>
      <c r="B332" s="86">
        <v>4905.49</v>
      </c>
      <c r="C332" s="85">
        <v>0.84099999999999997</v>
      </c>
      <c r="D332" s="85">
        <v>2.4039999999999999</v>
      </c>
      <c r="E332" s="13">
        <f t="shared" si="28"/>
        <v>0.72299999999999998</v>
      </c>
      <c r="F332" s="13">
        <f t="shared" si="28"/>
        <v>-0.23799999999999999</v>
      </c>
      <c r="G332" s="13">
        <f t="shared" si="28"/>
        <v>-0.41499999999999998</v>
      </c>
      <c r="AX332">
        <v>330</v>
      </c>
      <c r="AY332">
        <v>0.42399999999999999</v>
      </c>
      <c r="AZ332">
        <f t="shared" si="29"/>
        <v>0.6470588235294118</v>
      </c>
      <c r="BA332">
        <f t="shared" si="30"/>
        <v>0.63199294675756246</v>
      </c>
      <c r="BB332">
        <f t="shared" si="31"/>
        <v>1.506587677184934E-2</v>
      </c>
    </row>
    <row r="333" spans="1:54">
      <c r="A333" s="104">
        <v>332</v>
      </c>
      <c r="B333" s="86">
        <v>4914.1400000000003</v>
      </c>
      <c r="C333" s="85">
        <v>0.83699999999999997</v>
      </c>
      <c r="D333" s="85">
        <v>2.4079999999999999</v>
      </c>
      <c r="E333" s="13">
        <f t="shared" si="28"/>
        <v>0.17599999999999999</v>
      </c>
      <c r="F333" s="13">
        <f t="shared" si="28"/>
        <v>-0.47699999999999998</v>
      </c>
      <c r="G333" s="13">
        <f t="shared" si="28"/>
        <v>0.16600000000000001</v>
      </c>
      <c r="AX333">
        <v>331</v>
      </c>
      <c r="AY333">
        <v>0.42399999999999999</v>
      </c>
      <c r="AZ333">
        <f t="shared" si="29"/>
        <v>0.64901960784313728</v>
      </c>
      <c r="BA333">
        <f t="shared" si="30"/>
        <v>0.63199294675756246</v>
      </c>
      <c r="BB333">
        <f t="shared" si="31"/>
        <v>1.7026661085574823E-2</v>
      </c>
    </row>
    <row r="334" spans="1:54">
      <c r="A334" s="103">
        <v>333</v>
      </c>
      <c r="B334" s="86">
        <v>4989.0200000000004</v>
      </c>
      <c r="C334" s="85">
        <v>0.83699999999999997</v>
      </c>
      <c r="D334" s="85">
        <v>2.3959999999999999</v>
      </c>
      <c r="E334" s="13">
        <f t="shared" si="28"/>
        <v>1.512</v>
      </c>
      <c r="F334" s="13">
        <f t="shared" si="28"/>
        <v>0</v>
      </c>
      <c r="G334" s="13">
        <f t="shared" si="28"/>
        <v>-0.5</v>
      </c>
      <c r="AX334">
        <v>332</v>
      </c>
      <c r="AY334">
        <v>0.44800000000000001</v>
      </c>
      <c r="AZ334">
        <f t="shared" si="29"/>
        <v>0.65098039215686276</v>
      </c>
      <c r="BA334">
        <f t="shared" si="30"/>
        <v>0.63792619360091152</v>
      </c>
      <c r="BB334">
        <f t="shared" si="31"/>
        <v>1.3054198555951246E-2</v>
      </c>
    </row>
    <row r="335" spans="1:54">
      <c r="A335" s="104">
        <v>334</v>
      </c>
      <c r="B335" s="86">
        <v>4938.51</v>
      </c>
      <c r="C335" s="85">
        <v>0.82250000000000001</v>
      </c>
      <c r="D335" s="85">
        <v>2.4079999999999999</v>
      </c>
      <c r="E335" s="13">
        <f t="shared" si="28"/>
        <v>-1.018</v>
      </c>
      <c r="F335" s="13">
        <f t="shared" si="28"/>
        <v>-1.748</v>
      </c>
      <c r="G335" s="13">
        <f t="shared" si="28"/>
        <v>0.5</v>
      </c>
      <c r="AX335">
        <v>333</v>
      </c>
      <c r="AY335">
        <v>0.46</v>
      </c>
      <c r="AZ335">
        <f t="shared" si="29"/>
        <v>0.65294117647058825</v>
      </c>
      <c r="BA335">
        <f t="shared" si="30"/>
        <v>0.64088053746318896</v>
      </c>
      <c r="BB335">
        <f t="shared" si="31"/>
        <v>1.2060639007399288E-2</v>
      </c>
    </row>
    <row r="336" spans="1:54">
      <c r="A336" s="103">
        <v>335</v>
      </c>
      <c r="B336" s="86">
        <v>4921.1499999999996</v>
      </c>
      <c r="C336" s="85">
        <v>0.82950000000000002</v>
      </c>
      <c r="D336" s="85">
        <v>2.4239999999999999</v>
      </c>
      <c r="E336" s="13">
        <f t="shared" si="28"/>
        <v>-0.35199999999999998</v>
      </c>
      <c r="F336" s="13">
        <f t="shared" si="28"/>
        <v>0.84699999999999998</v>
      </c>
      <c r="G336" s="13">
        <f t="shared" si="28"/>
        <v>0.66200000000000003</v>
      </c>
      <c r="AX336">
        <v>334</v>
      </c>
      <c r="AY336">
        <v>0.47399999999999998</v>
      </c>
      <c r="AZ336">
        <f t="shared" si="29"/>
        <v>0.65490196078431373</v>
      </c>
      <c r="BA336">
        <f t="shared" si="30"/>
        <v>0.64431664287408386</v>
      </c>
      <c r="BB336">
        <f t="shared" si="31"/>
        <v>1.0585317910229874E-2</v>
      </c>
    </row>
    <row r="337" spans="1:54">
      <c r="A337" s="104">
        <v>336</v>
      </c>
      <c r="B337" s="86">
        <v>4817.6899999999996</v>
      </c>
      <c r="C337" s="85">
        <v>0.8125</v>
      </c>
      <c r="D337" s="85">
        <v>2.4060000000000001</v>
      </c>
      <c r="E337" s="13">
        <f t="shared" si="28"/>
        <v>-2.125</v>
      </c>
      <c r="F337" s="13">
        <f t="shared" si="28"/>
        <v>-2.0710000000000002</v>
      </c>
      <c r="G337" s="13">
        <f t="shared" si="28"/>
        <v>-0.745</v>
      </c>
      <c r="AX337">
        <v>335</v>
      </c>
      <c r="AY337">
        <v>0.504</v>
      </c>
      <c r="AZ337">
        <f t="shared" si="29"/>
        <v>0.65686274509803921</v>
      </c>
      <c r="BA337">
        <f t="shared" si="30"/>
        <v>0.65164005162332672</v>
      </c>
      <c r="BB337">
        <f t="shared" si="31"/>
        <v>5.222693474712492E-3</v>
      </c>
    </row>
    <row r="338" spans="1:54">
      <c r="A338" s="103">
        <v>337</v>
      </c>
      <c r="B338" s="86">
        <v>4836.7299999999996</v>
      </c>
      <c r="C338" s="85">
        <v>0.83</v>
      </c>
      <c r="D338" s="85">
        <v>2.4039999999999999</v>
      </c>
      <c r="E338" s="13">
        <f t="shared" si="28"/>
        <v>0.39400000000000002</v>
      </c>
      <c r="F338" s="13">
        <f t="shared" si="28"/>
        <v>2.1309999999999998</v>
      </c>
      <c r="G338" s="13">
        <f t="shared" si="28"/>
        <v>-8.3000000000000004E-2</v>
      </c>
      <c r="AX338">
        <v>336</v>
      </c>
      <c r="AY338">
        <v>0.51600000000000001</v>
      </c>
      <c r="AZ338">
        <f t="shared" si="29"/>
        <v>0.6588235294117647</v>
      </c>
      <c r="BA338">
        <f t="shared" si="30"/>
        <v>0.65455384156934715</v>
      </c>
      <c r="BB338">
        <f t="shared" si="31"/>
        <v>4.2696878424175466E-3</v>
      </c>
    </row>
    <row r="339" spans="1:54">
      <c r="A339" s="104">
        <v>338</v>
      </c>
      <c r="B339" s="86">
        <v>4791.29</v>
      </c>
      <c r="C339" s="85">
        <v>0.81850000000000001</v>
      </c>
      <c r="D339" s="85">
        <v>2.3919999999999999</v>
      </c>
      <c r="E339" s="13">
        <f t="shared" ref="E339:G402" si="32">ROUND(100*(LN(B339)-LN(B338)),3)</f>
        <v>-0.94399999999999995</v>
      </c>
      <c r="F339" s="13">
        <f t="shared" si="32"/>
        <v>-1.395</v>
      </c>
      <c r="G339" s="13">
        <f t="shared" si="32"/>
        <v>-0.5</v>
      </c>
      <c r="AX339">
        <v>337</v>
      </c>
      <c r="AY339">
        <v>0.51800000000000002</v>
      </c>
      <c r="AZ339">
        <f t="shared" si="29"/>
        <v>0.66078431372549018</v>
      </c>
      <c r="BA339">
        <f t="shared" si="30"/>
        <v>0.65503858969538831</v>
      </c>
      <c r="BB339">
        <f t="shared" si="31"/>
        <v>5.745724030101873E-3</v>
      </c>
    </row>
    <row r="340" spans="1:54">
      <c r="A340" s="103">
        <v>339</v>
      </c>
      <c r="B340" s="86">
        <v>4778.0600000000004</v>
      </c>
      <c r="C340" s="85">
        <v>0.8</v>
      </c>
      <c r="D340" s="85">
        <v>2.3980000000000001</v>
      </c>
      <c r="E340" s="13">
        <f t="shared" si="32"/>
        <v>-0.27700000000000002</v>
      </c>
      <c r="F340" s="13">
        <f t="shared" si="32"/>
        <v>-2.286</v>
      </c>
      <c r="G340" s="13">
        <f t="shared" si="32"/>
        <v>0.251</v>
      </c>
      <c r="AX340">
        <v>338</v>
      </c>
      <c r="AY340">
        <v>0.51900000000000002</v>
      </c>
      <c r="AZ340">
        <f t="shared" si="29"/>
        <v>0.66274509803921566</v>
      </c>
      <c r="BA340">
        <f t="shared" si="30"/>
        <v>0.65528086843112876</v>
      </c>
      <c r="BB340">
        <f t="shared" si="31"/>
        <v>7.4642296080869031E-3</v>
      </c>
    </row>
    <row r="341" spans="1:54">
      <c r="A341" s="104">
        <v>340</v>
      </c>
      <c r="B341" s="86">
        <v>4842.58</v>
      </c>
      <c r="C341" s="85">
        <v>0.82</v>
      </c>
      <c r="D341" s="85">
        <v>2.4300000000000002</v>
      </c>
      <c r="E341" s="13">
        <f t="shared" si="32"/>
        <v>1.341</v>
      </c>
      <c r="F341" s="13">
        <f t="shared" si="32"/>
        <v>2.4689999999999999</v>
      </c>
      <c r="G341" s="13">
        <f t="shared" si="32"/>
        <v>1.3260000000000001</v>
      </c>
      <c r="AX341">
        <v>339</v>
      </c>
      <c r="AY341">
        <v>0.52</v>
      </c>
      <c r="AZ341">
        <f t="shared" si="29"/>
        <v>0.66470588235294115</v>
      </c>
      <c r="BA341">
        <f t="shared" si="30"/>
        <v>0.65552308349786637</v>
      </c>
      <c r="BB341">
        <f t="shared" si="31"/>
        <v>9.1827988550747808E-3</v>
      </c>
    </row>
    <row r="342" spans="1:54">
      <c r="A342" s="103">
        <v>341</v>
      </c>
      <c r="B342" s="86">
        <v>4823.0600000000004</v>
      </c>
      <c r="C342" s="85">
        <v>0.83250000000000002</v>
      </c>
      <c r="D342" s="85">
        <v>2.4580000000000002</v>
      </c>
      <c r="E342" s="13">
        <f t="shared" si="32"/>
        <v>-0.40400000000000003</v>
      </c>
      <c r="F342" s="13">
        <f t="shared" si="32"/>
        <v>1.5129999999999999</v>
      </c>
      <c r="G342" s="13">
        <f t="shared" si="32"/>
        <v>1.1459999999999999</v>
      </c>
      <c r="AX342">
        <v>340</v>
      </c>
      <c r="AY342">
        <v>0.52800000000000002</v>
      </c>
      <c r="AZ342">
        <f t="shared" si="29"/>
        <v>0.66666666666666663</v>
      </c>
      <c r="BA342">
        <f t="shared" si="30"/>
        <v>0.65745850140242001</v>
      </c>
      <c r="BB342">
        <f t="shared" si="31"/>
        <v>9.208165264246615E-3</v>
      </c>
    </row>
    <row r="343" spans="1:54">
      <c r="A343" s="104">
        <v>342</v>
      </c>
      <c r="B343" s="86">
        <v>4803.42</v>
      </c>
      <c r="C343" s="85">
        <v>0.81599999999999995</v>
      </c>
      <c r="D343" s="85">
        <v>2.46</v>
      </c>
      <c r="E343" s="13">
        <f t="shared" si="32"/>
        <v>-0.40799999999999997</v>
      </c>
      <c r="F343" s="13">
        <f t="shared" si="32"/>
        <v>-2.0019999999999998</v>
      </c>
      <c r="G343" s="13">
        <f t="shared" si="32"/>
        <v>8.1000000000000003E-2</v>
      </c>
      <c r="AX343">
        <v>341</v>
      </c>
      <c r="AY343">
        <v>0.53600000000000003</v>
      </c>
      <c r="AZ343">
        <f t="shared" si="29"/>
        <v>0.66862745098039211</v>
      </c>
      <c r="BA343">
        <f t="shared" si="30"/>
        <v>0.65938979400206632</v>
      </c>
      <c r="BB343">
        <f t="shared" si="31"/>
        <v>9.2376569783257922E-3</v>
      </c>
    </row>
    <row r="344" spans="1:54">
      <c r="A344" s="103">
        <v>343</v>
      </c>
      <c r="B344" s="86">
        <v>4730.62</v>
      </c>
      <c r="C344" s="85">
        <v>0.79549999999999998</v>
      </c>
      <c r="D344" s="85">
        <v>2.444</v>
      </c>
      <c r="E344" s="13">
        <f t="shared" si="32"/>
        <v>-1.5269999999999999</v>
      </c>
      <c r="F344" s="13">
        <f t="shared" si="32"/>
        <v>-2.544</v>
      </c>
      <c r="G344" s="13">
        <f t="shared" si="32"/>
        <v>-0.65300000000000002</v>
      </c>
      <c r="AX344">
        <v>342</v>
      </c>
      <c r="AY344">
        <v>0.53900000000000003</v>
      </c>
      <c r="AZ344">
        <f t="shared" si="29"/>
        <v>0.6705882352941176</v>
      </c>
      <c r="BA344">
        <f t="shared" si="30"/>
        <v>0.66011295606695219</v>
      </c>
      <c r="BB344">
        <f t="shared" si="31"/>
        <v>1.0475279227165402E-2</v>
      </c>
    </row>
    <row r="345" spans="1:54">
      <c r="A345" s="104">
        <v>344</v>
      </c>
      <c r="B345" s="86">
        <v>4702.63</v>
      </c>
      <c r="C345" s="85">
        <v>0.8095</v>
      </c>
      <c r="D345" s="85">
        <v>2.4180000000000001</v>
      </c>
      <c r="E345" s="13">
        <f t="shared" si="32"/>
        <v>-0.59299999999999997</v>
      </c>
      <c r="F345" s="13">
        <f t="shared" si="32"/>
        <v>1.7450000000000001</v>
      </c>
      <c r="G345" s="13">
        <f t="shared" si="32"/>
        <v>-1.07</v>
      </c>
      <c r="AX345">
        <v>343</v>
      </c>
      <c r="AY345">
        <v>0.54500000000000004</v>
      </c>
      <c r="AZ345">
        <f t="shared" si="29"/>
        <v>0.67254901960784319</v>
      </c>
      <c r="BA345">
        <f t="shared" si="30"/>
        <v>0.66155751168054178</v>
      </c>
      <c r="BB345">
        <f t="shared" si="31"/>
        <v>1.0991507927301414E-2</v>
      </c>
    </row>
    <row r="346" spans="1:54">
      <c r="A346" s="103">
        <v>345</v>
      </c>
      <c r="B346" s="86">
        <v>4744.1499999999996</v>
      </c>
      <c r="C346" s="85">
        <v>0.81699999999999995</v>
      </c>
      <c r="D346" s="85">
        <v>2.4460000000000002</v>
      </c>
      <c r="E346" s="13">
        <f t="shared" si="32"/>
        <v>0.879</v>
      </c>
      <c r="F346" s="13">
        <f t="shared" si="32"/>
        <v>0.92200000000000004</v>
      </c>
      <c r="G346" s="13">
        <f t="shared" si="32"/>
        <v>1.151</v>
      </c>
      <c r="AX346">
        <v>344</v>
      </c>
      <c r="AY346">
        <v>0.55300000000000005</v>
      </c>
      <c r="AZ346">
        <f t="shared" si="29"/>
        <v>0.67450980392156867</v>
      </c>
      <c r="BA346">
        <f t="shared" si="30"/>
        <v>0.66347989046684797</v>
      </c>
      <c r="BB346">
        <f t="shared" si="31"/>
        <v>1.1029913454720708E-2</v>
      </c>
    </row>
    <row r="347" spans="1:54">
      <c r="A347" s="104">
        <v>346</v>
      </c>
      <c r="B347" s="86">
        <v>4674.8100000000004</v>
      </c>
      <c r="C347" s="85">
        <v>0.8075</v>
      </c>
      <c r="D347" s="85">
        <v>2.4340000000000002</v>
      </c>
      <c r="E347" s="13">
        <f t="shared" si="32"/>
        <v>-1.472</v>
      </c>
      <c r="F347" s="13">
        <f t="shared" si="32"/>
        <v>-1.17</v>
      </c>
      <c r="G347" s="13">
        <f t="shared" si="32"/>
        <v>-0.49199999999999999</v>
      </c>
      <c r="AX347">
        <v>345</v>
      </c>
      <c r="AY347">
        <v>0.55600000000000005</v>
      </c>
      <c r="AZ347">
        <f t="shared" si="29"/>
        <v>0.67647058823529416</v>
      </c>
      <c r="BA347">
        <f t="shared" si="30"/>
        <v>0.66419968568342858</v>
      </c>
      <c r="BB347">
        <f t="shared" si="31"/>
        <v>1.2270902551865581E-2</v>
      </c>
    </row>
    <row r="348" spans="1:54">
      <c r="A348" s="103">
        <v>347</v>
      </c>
      <c r="B348" s="86">
        <v>4649.97</v>
      </c>
      <c r="C348" s="85">
        <v>0.79900000000000004</v>
      </c>
      <c r="D348" s="85">
        <v>2.44</v>
      </c>
      <c r="E348" s="13">
        <f t="shared" si="32"/>
        <v>-0.53300000000000003</v>
      </c>
      <c r="F348" s="13">
        <f t="shared" si="32"/>
        <v>-1.0580000000000001</v>
      </c>
      <c r="G348" s="13">
        <f t="shared" si="32"/>
        <v>0.246</v>
      </c>
      <c r="AX348">
        <v>346</v>
      </c>
      <c r="AY348">
        <v>0.56699999999999995</v>
      </c>
      <c r="AZ348">
        <f t="shared" si="29"/>
        <v>0.67843137254901964</v>
      </c>
      <c r="BA348">
        <f t="shared" si="30"/>
        <v>0.66683376819360152</v>
      </c>
      <c r="BB348">
        <f t="shared" si="31"/>
        <v>1.1597604355418123E-2</v>
      </c>
    </row>
    <row r="349" spans="1:54">
      <c r="A349" s="104">
        <v>348</v>
      </c>
      <c r="B349" s="86">
        <v>4640.1400000000003</v>
      </c>
      <c r="C349" s="85">
        <v>0.79100000000000004</v>
      </c>
      <c r="D349" s="85">
        <v>2.4039999999999999</v>
      </c>
      <c r="E349" s="13">
        <f t="shared" si="32"/>
        <v>-0.21199999999999999</v>
      </c>
      <c r="F349" s="13">
        <f t="shared" si="32"/>
        <v>-1.006</v>
      </c>
      <c r="G349" s="13">
        <f t="shared" si="32"/>
        <v>-1.486</v>
      </c>
      <c r="AX349">
        <v>347</v>
      </c>
      <c r="AY349">
        <v>0.59599999999999997</v>
      </c>
      <c r="AZ349">
        <f t="shared" si="29"/>
        <v>0.68039215686274512</v>
      </c>
      <c r="BA349">
        <f t="shared" si="30"/>
        <v>0.67373855093843638</v>
      </c>
      <c r="BB349">
        <f t="shared" si="31"/>
        <v>6.6536059243087475E-3</v>
      </c>
    </row>
    <row r="350" spans="1:54">
      <c r="A350" s="103">
        <v>349</v>
      </c>
      <c r="B350" s="86">
        <v>4587.45</v>
      </c>
      <c r="C350" s="85">
        <v>0.78400000000000003</v>
      </c>
      <c r="D350" s="85">
        <v>2.4</v>
      </c>
      <c r="E350" s="13">
        <f t="shared" si="32"/>
        <v>-1.1419999999999999</v>
      </c>
      <c r="F350" s="13">
        <f t="shared" si="32"/>
        <v>-0.88900000000000001</v>
      </c>
      <c r="G350" s="13">
        <f t="shared" si="32"/>
        <v>-0.16700000000000001</v>
      </c>
      <c r="AX350">
        <v>348</v>
      </c>
      <c r="AY350">
        <v>0.60899999999999999</v>
      </c>
      <c r="AZ350">
        <f t="shared" si="29"/>
        <v>0.68235294117647061</v>
      </c>
      <c r="BA350">
        <f t="shared" si="30"/>
        <v>0.67681475122125956</v>
      </c>
      <c r="BB350">
        <f t="shared" si="31"/>
        <v>5.5381899552110481E-3</v>
      </c>
    </row>
    <row r="351" spans="1:54">
      <c r="A351" s="104">
        <v>350</v>
      </c>
      <c r="B351" s="86">
        <v>4647.16</v>
      </c>
      <c r="C351" s="85">
        <v>0.79549999999999998</v>
      </c>
      <c r="D351" s="85">
        <v>2.41</v>
      </c>
      <c r="E351" s="13">
        <f t="shared" si="32"/>
        <v>1.2929999999999999</v>
      </c>
      <c r="F351" s="13">
        <f t="shared" si="32"/>
        <v>1.456</v>
      </c>
      <c r="G351" s="13">
        <f t="shared" si="32"/>
        <v>0.41599999999999998</v>
      </c>
      <c r="AX351">
        <v>349</v>
      </c>
      <c r="AY351">
        <v>0.61399999999999999</v>
      </c>
      <c r="AZ351">
        <f t="shared" si="29"/>
        <v>0.68431372549019609</v>
      </c>
      <c r="BA351">
        <f t="shared" si="30"/>
        <v>0.67799470792305527</v>
      </c>
      <c r="BB351">
        <f t="shared" si="31"/>
        <v>6.3190175671408166E-3</v>
      </c>
    </row>
    <row r="352" spans="1:54">
      <c r="A352" s="103">
        <v>351</v>
      </c>
      <c r="B352" s="86">
        <v>4731.47</v>
      </c>
      <c r="C352" s="85">
        <v>0.81</v>
      </c>
      <c r="D352" s="85">
        <v>2.4340000000000002</v>
      </c>
      <c r="E352" s="13">
        <f t="shared" si="32"/>
        <v>1.798</v>
      </c>
      <c r="F352" s="13">
        <f t="shared" si="32"/>
        <v>1.806</v>
      </c>
      <c r="G352" s="13">
        <f t="shared" si="32"/>
        <v>0.99099999999999999</v>
      </c>
      <c r="AX352">
        <v>350</v>
      </c>
      <c r="AY352">
        <v>0.61399999999999999</v>
      </c>
      <c r="AZ352">
        <f t="shared" si="29"/>
        <v>0.68627450980392157</v>
      </c>
      <c r="BA352">
        <f t="shared" si="30"/>
        <v>0.67799470792305527</v>
      </c>
      <c r="BB352">
        <f t="shared" si="31"/>
        <v>8.2798018808662999E-3</v>
      </c>
    </row>
    <row r="353" spans="1:54">
      <c r="A353" s="104">
        <v>352</v>
      </c>
      <c r="B353" s="86">
        <v>4740.8500000000004</v>
      </c>
      <c r="C353" s="85">
        <v>0.8125</v>
      </c>
      <c r="D353" s="85">
        <v>2.448</v>
      </c>
      <c r="E353" s="13">
        <f t="shared" si="32"/>
        <v>0.19800000000000001</v>
      </c>
      <c r="F353" s="13">
        <f t="shared" si="32"/>
        <v>0.308</v>
      </c>
      <c r="G353" s="13">
        <f t="shared" si="32"/>
        <v>0.57399999999999995</v>
      </c>
      <c r="AX353">
        <v>351</v>
      </c>
      <c r="AY353">
        <v>0.61699999999999999</v>
      </c>
      <c r="AZ353">
        <f t="shared" si="29"/>
        <v>0.68823529411764706</v>
      </c>
      <c r="BA353">
        <f t="shared" si="30"/>
        <v>0.67870182256844036</v>
      </c>
      <c r="BB353">
        <f t="shared" si="31"/>
        <v>9.5334715492066957E-3</v>
      </c>
    </row>
    <row r="354" spans="1:54">
      <c r="A354" s="103">
        <v>353</v>
      </c>
      <c r="B354" s="86">
        <v>4746.0600000000004</v>
      </c>
      <c r="C354" s="85">
        <v>0.8125</v>
      </c>
      <c r="D354" s="85">
        <v>2.4900000000000002</v>
      </c>
      <c r="E354" s="13">
        <f t="shared" si="32"/>
        <v>0.11</v>
      </c>
      <c r="F354" s="13">
        <f t="shared" si="32"/>
        <v>0</v>
      </c>
      <c r="G354" s="13">
        <f t="shared" si="32"/>
        <v>1.7010000000000001</v>
      </c>
      <c r="AX354">
        <v>352</v>
      </c>
      <c r="AY354">
        <v>0.623</v>
      </c>
      <c r="AZ354">
        <f t="shared" si="29"/>
        <v>0.69019607843137254</v>
      </c>
      <c r="BA354">
        <f t="shared" si="30"/>
        <v>0.68011410817494089</v>
      </c>
      <c r="BB354">
        <f t="shared" si="31"/>
        <v>1.0081970256431649E-2</v>
      </c>
    </row>
    <row r="355" spans="1:54">
      <c r="A355" s="104">
        <v>354</v>
      </c>
      <c r="B355" s="86">
        <v>4880.01</v>
      </c>
      <c r="C355" s="85">
        <v>0.82699999999999996</v>
      </c>
      <c r="D355" s="85">
        <v>2.512</v>
      </c>
      <c r="E355" s="13">
        <f t="shared" si="32"/>
        <v>2.7829999999999999</v>
      </c>
      <c r="F355" s="13">
        <f t="shared" si="32"/>
        <v>1.7689999999999999</v>
      </c>
      <c r="G355" s="13">
        <f t="shared" si="32"/>
        <v>0.88</v>
      </c>
      <c r="AX355">
        <v>353</v>
      </c>
      <c r="AY355">
        <v>0.63100000000000001</v>
      </c>
      <c r="AZ355">
        <f t="shared" si="29"/>
        <v>0.69215686274509802</v>
      </c>
      <c r="BA355">
        <f t="shared" si="30"/>
        <v>0.68199309904730154</v>
      </c>
      <c r="BB355">
        <f t="shared" si="31"/>
        <v>1.016376369779648E-2</v>
      </c>
    </row>
    <row r="356" spans="1:54">
      <c r="A356" s="103">
        <v>355</v>
      </c>
      <c r="B356" s="86">
        <v>4923.87</v>
      </c>
      <c r="C356" s="85">
        <v>0.83250000000000002</v>
      </c>
      <c r="D356" s="85">
        <v>2.5419999999999998</v>
      </c>
      <c r="E356" s="13">
        <f t="shared" si="32"/>
        <v>0.89500000000000002</v>
      </c>
      <c r="F356" s="13">
        <f t="shared" si="32"/>
        <v>0.66300000000000003</v>
      </c>
      <c r="G356" s="13">
        <f t="shared" si="32"/>
        <v>1.1870000000000001</v>
      </c>
      <c r="AX356">
        <v>354</v>
      </c>
      <c r="AY356">
        <v>0.64</v>
      </c>
      <c r="AZ356">
        <f t="shared" si="29"/>
        <v>0.69411764705882351</v>
      </c>
      <c r="BA356">
        <f t="shared" si="30"/>
        <v>0.68410137581995611</v>
      </c>
      <c r="BB356">
        <f t="shared" si="31"/>
        <v>1.0016271238867391E-2</v>
      </c>
    </row>
    <row r="357" spans="1:54">
      <c r="A357" s="104">
        <v>356</v>
      </c>
      <c r="B357" s="86">
        <v>4909.74</v>
      </c>
      <c r="C357" s="85">
        <v>0.82299999999999995</v>
      </c>
      <c r="D357" s="85">
        <v>2.5419999999999998</v>
      </c>
      <c r="E357" s="13">
        <f t="shared" si="32"/>
        <v>-0.28699999999999998</v>
      </c>
      <c r="F357" s="13">
        <f t="shared" si="32"/>
        <v>-1.1479999999999999</v>
      </c>
      <c r="G357" s="13">
        <f t="shared" si="32"/>
        <v>0</v>
      </c>
      <c r="AX357">
        <v>355</v>
      </c>
      <c r="AY357">
        <v>0.64100000000000001</v>
      </c>
      <c r="AZ357">
        <f t="shared" si="29"/>
        <v>0.69607843137254899</v>
      </c>
      <c r="BA357">
        <f t="shared" si="30"/>
        <v>0.684335261213598</v>
      </c>
      <c r="BB357">
        <f t="shared" si="31"/>
        <v>1.1743170158950988E-2</v>
      </c>
    </row>
    <row r="358" spans="1:54">
      <c r="A358" s="103">
        <v>357</v>
      </c>
      <c r="B358" s="86">
        <v>4923.97</v>
      </c>
      <c r="C358" s="85">
        <v>0.82699999999999996</v>
      </c>
      <c r="D358" s="85">
        <v>2.5499999999999998</v>
      </c>
      <c r="E358" s="13">
        <f t="shared" si="32"/>
        <v>0.28899999999999998</v>
      </c>
      <c r="F358" s="13">
        <f t="shared" si="32"/>
        <v>0.48499999999999999</v>
      </c>
      <c r="G358" s="13">
        <f t="shared" si="32"/>
        <v>0.314</v>
      </c>
      <c r="AX358">
        <v>356</v>
      </c>
      <c r="AY358">
        <v>0.65900000000000003</v>
      </c>
      <c r="AZ358">
        <f t="shared" si="29"/>
        <v>0.69803921568627447</v>
      </c>
      <c r="BA358">
        <f t="shared" si="30"/>
        <v>0.68853250300547952</v>
      </c>
      <c r="BB358">
        <f t="shared" si="31"/>
        <v>9.5067126807949487E-3</v>
      </c>
    </row>
    <row r="359" spans="1:54">
      <c r="A359" s="104">
        <v>358</v>
      </c>
      <c r="B359" s="86">
        <v>4923.75</v>
      </c>
      <c r="C359" s="85">
        <v>0.84550000000000003</v>
      </c>
      <c r="D359" s="85">
        <v>2.54</v>
      </c>
      <c r="E359" s="13">
        <f t="shared" si="32"/>
        <v>-4.0000000000000001E-3</v>
      </c>
      <c r="F359" s="13">
        <f t="shared" si="32"/>
        <v>2.2120000000000002</v>
      </c>
      <c r="G359" s="13">
        <f t="shared" si="32"/>
        <v>-0.39300000000000002</v>
      </c>
      <c r="AX359">
        <v>357</v>
      </c>
      <c r="AY359">
        <v>0.66300000000000003</v>
      </c>
      <c r="AZ359">
        <f t="shared" si="29"/>
        <v>0.7</v>
      </c>
      <c r="BA359">
        <f t="shared" si="30"/>
        <v>0.68946193080504414</v>
      </c>
      <c r="BB359">
        <f t="shared" si="31"/>
        <v>1.0538069194955813E-2</v>
      </c>
    </row>
    <row r="360" spans="1:54">
      <c r="A360" s="103">
        <v>359</v>
      </c>
      <c r="B360" s="86">
        <v>4958.6099999999997</v>
      </c>
      <c r="C360" s="85">
        <v>0.85850000000000004</v>
      </c>
      <c r="D360" s="85">
        <v>2.544</v>
      </c>
      <c r="E360" s="13">
        <f t="shared" si="32"/>
        <v>0.70599999999999996</v>
      </c>
      <c r="F360" s="13">
        <f t="shared" si="32"/>
        <v>1.526</v>
      </c>
      <c r="G360" s="13">
        <f t="shared" si="32"/>
        <v>0.157</v>
      </c>
      <c r="AX360">
        <v>358</v>
      </c>
      <c r="AY360">
        <v>0.66700000000000004</v>
      </c>
      <c r="AZ360">
        <f t="shared" si="29"/>
        <v>0.70196078431372544</v>
      </c>
      <c r="BA360">
        <f t="shared" si="30"/>
        <v>0.69039015070285692</v>
      </c>
      <c r="BB360">
        <f t="shared" si="31"/>
        <v>1.1570633610868519E-2</v>
      </c>
    </row>
    <row r="361" spans="1:54">
      <c r="A361" s="104">
        <v>360</v>
      </c>
      <c r="B361" s="86">
        <v>4950.51</v>
      </c>
      <c r="C361" s="85">
        <v>0.86299999999999999</v>
      </c>
      <c r="D361" s="85">
        <v>2.5339999999999998</v>
      </c>
      <c r="E361" s="13">
        <f t="shared" si="32"/>
        <v>-0.16300000000000001</v>
      </c>
      <c r="F361" s="13">
        <f t="shared" si="32"/>
        <v>0.52300000000000002</v>
      </c>
      <c r="G361" s="13">
        <f t="shared" si="32"/>
        <v>-0.39400000000000002</v>
      </c>
      <c r="AX361">
        <v>359</v>
      </c>
      <c r="AY361">
        <v>0.67800000000000005</v>
      </c>
      <c r="AZ361">
        <f t="shared" si="29"/>
        <v>0.70392156862745103</v>
      </c>
      <c r="BA361">
        <f t="shared" si="30"/>
        <v>0.69293648769755245</v>
      </c>
      <c r="BB361">
        <f t="shared" si="31"/>
        <v>1.0985080929898583E-2</v>
      </c>
    </row>
    <row r="362" spans="1:54">
      <c r="A362" s="103">
        <v>361</v>
      </c>
      <c r="B362" s="86">
        <v>5002.63</v>
      </c>
      <c r="C362" s="85">
        <v>0.88249999999999995</v>
      </c>
      <c r="D362" s="85">
        <v>2.536</v>
      </c>
      <c r="E362" s="13">
        <f t="shared" si="32"/>
        <v>1.0469999999999999</v>
      </c>
      <c r="F362" s="13">
        <f t="shared" si="32"/>
        <v>2.234</v>
      </c>
      <c r="G362" s="13">
        <f t="shared" si="32"/>
        <v>7.9000000000000001E-2</v>
      </c>
      <c r="AX362">
        <v>360</v>
      </c>
      <c r="AY362">
        <v>0.67900000000000005</v>
      </c>
      <c r="AZ362">
        <f t="shared" si="29"/>
        <v>0.70588235294117652</v>
      </c>
      <c r="BA362">
        <f t="shared" si="30"/>
        <v>0.69316751464089266</v>
      </c>
      <c r="BB362">
        <f t="shared" si="31"/>
        <v>1.2714838300283859E-2</v>
      </c>
    </row>
    <row r="363" spans="1:54">
      <c r="A363" s="104">
        <v>362</v>
      </c>
      <c r="B363" s="86">
        <v>4998.62</v>
      </c>
      <c r="C363" s="85">
        <v>0.87649999999999995</v>
      </c>
      <c r="D363" s="85">
        <v>2.544</v>
      </c>
      <c r="E363" s="13">
        <f t="shared" si="32"/>
        <v>-0.08</v>
      </c>
      <c r="F363" s="13">
        <f t="shared" si="32"/>
        <v>-0.68200000000000005</v>
      </c>
      <c r="G363" s="13">
        <f t="shared" si="32"/>
        <v>0.315</v>
      </c>
      <c r="AX363">
        <v>361</v>
      </c>
      <c r="AY363">
        <v>0.68600000000000005</v>
      </c>
      <c r="AZ363">
        <f t="shared" si="29"/>
        <v>0.707843137254902</v>
      </c>
      <c r="BA363">
        <f t="shared" si="30"/>
        <v>0.69478255157345303</v>
      </c>
      <c r="BB363">
        <f t="shared" si="31"/>
        <v>1.3060585681448966E-2</v>
      </c>
    </row>
    <row r="364" spans="1:54">
      <c r="A364" s="103">
        <v>363</v>
      </c>
      <c r="B364" s="86">
        <v>5029.68</v>
      </c>
      <c r="C364" s="85">
        <v>0.88549999999999995</v>
      </c>
      <c r="D364" s="85">
        <v>2.54</v>
      </c>
      <c r="E364" s="13">
        <f t="shared" si="32"/>
        <v>0.61899999999999999</v>
      </c>
      <c r="F364" s="13">
        <f t="shared" si="32"/>
        <v>1.022</v>
      </c>
      <c r="G364" s="13">
        <f t="shared" si="32"/>
        <v>-0.157</v>
      </c>
      <c r="AX364">
        <v>362</v>
      </c>
      <c r="AY364">
        <v>0.68899999999999995</v>
      </c>
      <c r="AZ364">
        <f t="shared" si="29"/>
        <v>0.70980392156862748</v>
      </c>
      <c r="BA364">
        <f t="shared" si="30"/>
        <v>0.69547355350329387</v>
      </c>
      <c r="BB364">
        <f t="shared" si="31"/>
        <v>1.433036806533361E-2</v>
      </c>
    </row>
    <row r="365" spans="1:54">
      <c r="A365" s="104">
        <v>364</v>
      </c>
      <c r="B365" s="86">
        <v>5068.0200000000004</v>
      </c>
      <c r="C365" s="85">
        <v>0.89049999999999996</v>
      </c>
      <c r="D365" s="85">
        <v>2.5459999999999998</v>
      </c>
      <c r="E365" s="13">
        <f t="shared" si="32"/>
        <v>0.75900000000000001</v>
      </c>
      <c r="F365" s="13">
        <f t="shared" si="32"/>
        <v>0.56299999999999994</v>
      </c>
      <c r="G365" s="13">
        <f t="shared" si="32"/>
        <v>0.23599999999999999</v>
      </c>
      <c r="AX365">
        <v>363</v>
      </c>
      <c r="AY365">
        <v>0.68899999999999995</v>
      </c>
      <c r="AZ365">
        <f t="shared" si="29"/>
        <v>0.71176470588235297</v>
      </c>
      <c r="BA365">
        <f t="shared" si="30"/>
        <v>0.69547355350329387</v>
      </c>
      <c r="BB365">
        <f t="shared" si="31"/>
        <v>1.6291152379059093E-2</v>
      </c>
    </row>
    <row r="366" spans="1:54">
      <c r="A366" s="103">
        <v>365</v>
      </c>
      <c r="B366" s="86">
        <v>5087.3599999999997</v>
      </c>
      <c r="C366" s="85">
        <v>0.90849999999999997</v>
      </c>
      <c r="D366" s="85">
        <v>2.5419999999999998</v>
      </c>
      <c r="E366" s="13">
        <f t="shared" si="32"/>
        <v>0.38100000000000001</v>
      </c>
      <c r="F366" s="13">
        <f t="shared" si="32"/>
        <v>2.0009999999999999</v>
      </c>
      <c r="G366" s="13">
        <f t="shared" si="32"/>
        <v>-0.157</v>
      </c>
      <c r="AX366">
        <v>364</v>
      </c>
      <c r="AY366">
        <v>0.69399999999999995</v>
      </c>
      <c r="AZ366">
        <f t="shared" si="29"/>
        <v>0.71372549019607845</v>
      </c>
      <c r="BA366">
        <f t="shared" si="30"/>
        <v>0.69662367367360489</v>
      </c>
      <c r="BB366">
        <f t="shared" si="31"/>
        <v>1.7101816522473556E-2</v>
      </c>
    </row>
    <row r="367" spans="1:54">
      <c r="A367" s="104">
        <v>366</v>
      </c>
      <c r="B367" s="86">
        <v>5068.75</v>
      </c>
      <c r="C367" s="85">
        <v>0.91749999999999998</v>
      </c>
      <c r="D367" s="85">
        <v>2.5499999999999998</v>
      </c>
      <c r="E367" s="13">
        <f t="shared" si="32"/>
        <v>-0.36599999999999999</v>
      </c>
      <c r="F367" s="13">
        <f t="shared" si="32"/>
        <v>0.98599999999999999</v>
      </c>
      <c r="G367" s="13">
        <f t="shared" si="32"/>
        <v>0.314</v>
      </c>
      <c r="AX367">
        <v>365</v>
      </c>
      <c r="AY367">
        <v>0.71199999999999997</v>
      </c>
      <c r="AZ367">
        <f t="shared" si="29"/>
        <v>0.71568627450980393</v>
      </c>
      <c r="BA367">
        <f t="shared" si="30"/>
        <v>0.70074793586583706</v>
      </c>
      <c r="BB367">
        <f t="shared" si="31"/>
        <v>1.4938338643966875E-2</v>
      </c>
    </row>
    <row r="368" spans="1:54">
      <c r="A368" s="103">
        <v>367</v>
      </c>
      <c r="B368" s="86">
        <v>5086.01</v>
      </c>
      <c r="C368" s="85">
        <v>0.92700000000000005</v>
      </c>
      <c r="D368" s="85">
        <v>2.5459999999999998</v>
      </c>
      <c r="E368" s="13">
        <f t="shared" si="32"/>
        <v>0.34</v>
      </c>
      <c r="F368" s="13">
        <f t="shared" si="32"/>
        <v>1.03</v>
      </c>
      <c r="G368" s="13">
        <f t="shared" si="32"/>
        <v>-0.157</v>
      </c>
      <c r="AX368">
        <v>366</v>
      </c>
      <c r="AY368">
        <v>0.72199999999999998</v>
      </c>
      <c r="AZ368">
        <f t="shared" si="29"/>
        <v>0.71764705882352942</v>
      </c>
      <c r="BA368">
        <f t="shared" si="30"/>
        <v>0.70302814504277999</v>
      </c>
      <c r="BB368">
        <f t="shared" si="31"/>
        <v>1.4618913780749421E-2</v>
      </c>
    </row>
    <row r="369" spans="1:54">
      <c r="A369" s="104">
        <v>368</v>
      </c>
      <c r="B369" s="86">
        <v>5101.7299999999996</v>
      </c>
      <c r="C369" s="85">
        <v>0.94850000000000001</v>
      </c>
      <c r="D369" s="85">
        <v>2.5539999999999998</v>
      </c>
      <c r="E369" s="13">
        <f t="shared" si="32"/>
        <v>0.309</v>
      </c>
      <c r="F369" s="13">
        <f t="shared" si="32"/>
        <v>2.2930000000000001</v>
      </c>
      <c r="G369" s="13">
        <f t="shared" si="32"/>
        <v>0.314</v>
      </c>
      <c r="AX369">
        <v>367</v>
      </c>
      <c r="AY369">
        <v>0.72499999999999998</v>
      </c>
      <c r="AZ369">
        <f t="shared" si="29"/>
        <v>0.7196078431372549</v>
      </c>
      <c r="BA369">
        <f t="shared" si="30"/>
        <v>0.70371065465787763</v>
      </c>
      <c r="BB369">
        <f t="shared" si="31"/>
        <v>1.5897188479377267E-2</v>
      </c>
    </row>
    <row r="370" spans="1:54">
      <c r="A370" s="103">
        <v>369</v>
      </c>
      <c r="B370" s="86">
        <v>5152.04</v>
      </c>
      <c r="C370" s="85">
        <v>0.95099999999999996</v>
      </c>
      <c r="D370" s="85">
        <v>2.57</v>
      </c>
      <c r="E370" s="13">
        <f t="shared" si="32"/>
        <v>0.98099999999999998</v>
      </c>
      <c r="F370" s="13">
        <f t="shared" si="32"/>
        <v>0.26300000000000001</v>
      </c>
      <c r="G370" s="13">
        <f t="shared" si="32"/>
        <v>0.625</v>
      </c>
      <c r="AX370">
        <v>368</v>
      </c>
      <c r="AY370">
        <v>0.75600000000000001</v>
      </c>
      <c r="AZ370">
        <f t="shared" si="29"/>
        <v>0.72156862745098038</v>
      </c>
      <c r="BA370">
        <f t="shared" si="30"/>
        <v>0.71072073964481364</v>
      </c>
      <c r="BB370">
        <f t="shared" si="31"/>
        <v>1.0847887806166745E-2</v>
      </c>
    </row>
    <row r="371" spans="1:54">
      <c r="A371" s="104">
        <v>370</v>
      </c>
      <c r="B371" s="86">
        <v>5089.92</v>
      </c>
      <c r="C371" s="85">
        <v>0.92949999999999999</v>
      </c>
      <c r="D371" s="85">
        <v>2.5760000000000001</v>
      </c>
      <c r="E371" s="13">
        <f t="shared" si="32"/>
        <v>-1.2130000000000001</v>
      </c>
      <c r="F371" s="13">
        <f t="shared" si="32"/>
        <v>-2.2869999999999999</v>
      </c>
      <c r="G371" s="13">
        <f t="shared" si="32"/>
        <v>0.23300000000000001</v>
      </c>
      <c r="AX371">
        <v>369</v>
      </c>
      <c r="AY371">
        <v>0.76700000000000002</v>
      </c>
      <c r="AZ371">
        <f t="shared" si="29"/>
        <v>0.72352941176470587</v>
      </c>
      <c r="BA371">
        <f t="shared" si="30"/>
        <v>0.71318931633485094</v>
      </c>
      <c r="BB371">
        <f t="shared" si="31"/>
        <v>1.0340095429854923E-2</v>
      </c>
    </row>
    <row r="372" spans="1:54">
      <c r="A372" s="103">
        <v>371</v>
      </c>
      <c r="B372" s="86">
        <v>5110.4399999999996</v>
      </c>
      <c r="C372" s="85">
        <v>0.91249999999999998</v>
      </c>
      <c r="D372" s="85">
        <v>2.62</v>
      </c>
      <c r="E372" s="13">
        <f t="shared" si="32"/>
        <v>0.40200000000000002</v>
      </c>
      <c r="F372" s="13">
        <f t="shared" si="32"/>
        <v>-1.8460000000000001</v>
      </c>
      <c r="G372" s="13">
        <f t="shared" si="32"/>
        <v>1.694</v>
      </c>
      <c r="AX372">
        <v>370</v>
      </c>
      <c r="AY372">
        <v>0.78100000000000003</v>
      </c>
      <c r="AZ372">
        <f t="shared" si="29"/>
        <v>0.72549019607843135</v>
      </c>
      <c r="BA372">
        <f t="shared" si="30"/>
        <v>0.71631662431738308</v>
      </c>
      <c r="BB372">
        <f t="shared" si="31"/>
        <v>9.1735717610482714E-3</v>
      </c>
    </row>
    <row r="373" spans="1:54">
      <c r="A373" s="104">
        <v>372</v>
      </c>
      <c r="B373" s="86">
        <v>5118.5600000000004</v>
      </c>
      <c r="C373" s="85">
        <v>0.90749999999999997</v>
      </c>
      <c r="D373" s="85">
        <v>2.6160000000000001</v>
      </c>
      <c r="E373" s="13">
        <f t="shared" si="32"/>
        <v>0.159</v>
      </c>
      <c r="F373" s="13">
        <f t="shared" si="32"/>
        <v>-0.54900000000000004</v>
      </c>
      <c r="G373" s="13">
        <f t="shared" si="32"/>
        <v>-0.153</v>
      </c>
      <c r="AX373">
        <v>371</v>
      </c>
      <c r="AY373">
        <v>0.79200000000000004</v>
      </c>
      <c r="AZ373">
        <f t="shared" si="29"/>
        <v>0.72745098039215683</v>
      </c>
      <c r="BA373">
        <f t="shared" si="30"/>
        <v>0.71876228062689052</v>
      </c>
      <c r="BB373">
        <f t="shared" si="31"/>
        <v>8.6886997652663167E-3</v>
      </c>
    </row>
    <row r="374" spans="1:54">
      <c r="A374" s="103">
        <v>373</v>
      </c>
      <c r="B374" s="86">
        <v>5129.0200000000004</v>
      </c>
      <c r="C374" s="85">
        <v>0.91149999999999998</v>
      </c>
      <c r="D374" s="85">
        <v>2.6219999999999999</v>
      </c>
      <c r="E374" s="13">
        <f t="shared" si="32"/>
        <v>0.20399999999999999</v>
      </c>
      <c r="F374" s="13">
        <f t="shared" si="32"/>
        <v>0.44</v>
      </c>
      <c r="G374" s="13">
        <f t="shared" si="32"/>
        <v>0.22900000000000001</v>
      </c>
      <c r="AX374">
        <v>372</v>
      </c>
      <c r="AY374">
        <v>0.8</v>
      </c>
      <c r="AZ374">
        <f t="shared" si="29"/>
        <v>0.72941176470588232</v>
      </c>
      <c r="BA374">
        <f t="shared" si="30"/>
        <v>0.72053452163360165</v>
      </c>
      <c r="BB374">
        <f t="shared" si="31"/>
        <v>8.8772430722806606E-3</v>
      </c>
    </row>
    <row r="375" spans="1:54">
      <c r="A375" s="104">
        <v>374</v>
      </c>
      <c r="B375" s="86">
        <v>5115.0200000000004</v>
      </c>
      <c r="C375" s="85">
        <v>0.92549999999999999</v>
      </c>
      <c r="D375" s="85">
        <v>2.6</v>
      </c>
      <c r="E375" s="13">
        <f t="shared" si="32"/>
        <v>-0.27300000000000002</v>
      </c>
      <c r="F375" s="13">
        <f t="shared" si="32"/>
        <v>1.524</v>
      </c>
      <c r="G375" s="13">
        <f t="shared" si="32"/>
        <v>-0.84299999999999997</v>
      </c>
      <c r="AX375">
        <v>373</v>
      </c>
      <c r="AY375">
        <v>0.80700000000000005</v>
      </c>
      <c r="AZ375">
        <f t="shared" si="29"/>
        <v>0.7313725490196078</v>
      </c>
      <c r="BA375">
        <f t="shared" si="30"/>
        <v>0.7220807700529781</v>
      </c>
      <c r="BB375">
        <f t="shared" si="31"/>
        <v>9.2917789666296935E-3</v>
      </c>
    </row>
    <row r="376" spans="1:54">
      <c r="A376" s="103">
        <v>375</v>
      </c>
      <c r="B376" s="86">
        <v>5093.8500000000004</v>
      </c>
      <c r="C376" s="85">
        <v>0.91</v>
      </c>
      <c r="D376" s="85">
        <v>2.5939999999999999</v>
      </c>
      <c r="E376" s="13">
        <f t="shared" si="32"/>
        <v>-0.41499999999999998</v>
      </c>
      <c r="F376" s="13">
        <f t="shared" si="32"/>
        <v>-1.6890000000000001</v>
      </c>
      <c r="G376" s="13">
        <f t="shared" si="32"/>
        <v>-0.23100000000000001</v>
      </c>
      <c r="AX376">
        <v>374</v>
      </c>
      <c r="AY376">
        <v>0.80800000000000005</v>
      </c>
      <c r="AZ376">
        <f t="shared" si="29"/>
        <v>0.73333333333333328</v>
      </c>
      <c r="BA376">
        <f t="shared" si="30"/>
        <v>0.72230132134692471</v>
      </c>
      <c r="BB376">
        <f t="shared" si="31"/>
        <v>1.1032011986408574E-2</v>
      </c>
    </row>
    <row r="377" spans="1:54">
      <c r="A377" s="104">
        <v>376</v>
      </c>
      <c r="B377" s="86">
        <v>5169.42</v>
      </c>
      <c r="C377" s="85">
        <v>0.91049999999999998</v>
      </c>
      <c r="D377" s="85">
        <v>2.6019999999999999</v>
      </c>
      <c r="E377" s="13">
        <f t="shared" si="32"/>
        <v>1.4730000000000001</v>
      </c>
      <c r="F377" s="13">
        <f t="shared" si="32"/>
        <v>5.5E-2</v>
      </c>
      <c r="G377" s="13">
        <f t="shared" si="32"/>
        <v>0.308</v>
      </c>
      <c r="AX377">
        <v>375</v>
      </c>
      <c r="AY377">
        <v>0.80900000000000005</v>
      </c>
      <c r="AZ377">
        <f t="shared" si="29"/>
        <v>0.73529411764705888</v>
      </c>
      <c r="BA377">
        <f t="shared" si="30"/>
        <v>0.72252178711928805</v>
      </c>
      <c r="BB377">
        <f t="shared" si="31"/>
        <v>1.2772330527770825E-2</v>
      </c>
    </row>
    <row r="378" spans="1:54">
      <c r="A378" s="103">
        <v>377</v>
      </c>
      <c r="B378" s="86">
        <v>5215.24</v>
      </c>
      <c r="C378" s="85">
        <v>0.92149999999999999</v>
      </c>
      <c r="D378" s="85">
        <v>2.6339999999999999</v>
      </c>
      <c r="E378" s="13">
        <f t="shared" si="32"/>
        <v>0.88200000000000001</v>
      </c>
      <c r="F378" s="13">
        <f t="shared" si="32"/>
        <v>1.2010000000000001</v>
      </c>
      <c r="G378" s="13">
        <f t="shared" si="32"/>
        <v>1.222</v>
      </c>
      <c r="AX378">
        <v>376</v>
      </c>
      <c r="AY378">
        <v>0.81100000000000005</v>
      </c>
      <c r="AZ378">
        <f t="shared" si="29"/>
        <v>0.73725490196078436</v>
      </c>
      <c r="BA378">
        <f t="shared" si="30"/>
        <v>0.72296246185069668</v>
      </c>
      <c r="BB378">
        <f t="shared" si="31"/>
        <v>1.4292440110087679E-2</v>
      </c>
    </row>
    <row r="379" spans="1:54">
      <c r="A379" s="104">
        <v>378</v>
      </c>
      <c r="B379" s="86">
        <v>5136.2</v>
      </c>
      <c r="C379" s="85">
        <v>0.90400000000000003</v>
      </c>
      <c r="D379" s="85">
        <v>2.63</v>
      </c>
      <c r="E379" s="13">
        <f t="shared" si="32"/>
        <v>-1.5269999999999999</v>
      </c>
      <c r="F379" s="13">
        <f t="shared" si="32"/>
        <v>-1.917</v>
      </c>
      <c r="G379" s="13">
        <f t="shared" si="32"/>
        <v>-0.152</v>
      </c>
      <c r="AX379">
        <v>377</v>
      </c>
      <c r="AY379">
        <v>0.81799999999999995</v>
      </c>
      <c r="AZ379">
        <f t="shared" si="29"/>
        <v>0.73921568627450984</v>
      </c>
      <c r="BA379">
        <f t="shared" si="30"/>
        <v>0.724502120374243</v>
      </c>
      <c r="BB379">
        <f t="shared" si="31"/>
        <v>1.4713565900266845E-2</v>
      </c>
    </row>
    <row r="380" spans="1:54">
      <c r="A380" s="103">
        <v>379</v>
      </c>
      <c r="B380" s="86">
        <v>5091.0600000000004</v>
      </c>
      <c r="C380" s="85">
        <v>0.90400000000000003</v>
      </c>
      <c r="D380" s="85">
        <v>2.62</v>
      </c>
      <c r="E380" s="13">
        <f t="shared" si="32"/>
        <v>-0.88300000000000001</v>
      </c>
      <c r="F380" s="13">
        <f t="shared" si="32"/>
        <v>0</v>
      </c>
      <c r="G380" s="13">
        <f t="shared" si="32"/>
        <v>-0.38100000000000001</v>
      </c>
      <c r="AX380">
        <v>378</v>
      </c>
      <c r="AY380">
        <v>0.82399999999999995</v>
      </c>
      <c r="AZ380">
        <f t="shared" si="29"/>
        <v>0.74117647058823533</v>
      </c>
      <c r="BA380">
        <f t="shared" si="30"/>
        <v>0.72581846907537817</v>
      </c>
      <c r="BB380">
        <f t="shared" si="31"/>
        <v>1.5358001512857156E-2</v>
      </c>
    </row>
    <row r="381" spans="1:54">
      <c r="A381" s="104">
        <v>380</v>
      </c>
      <c r="B381" s="86">
        <v>5093.82</v>
      </c>
      <c r="C381" s="85">
        <v>0.90949999999999998</v>
      </c>
      <c r="D381" s="85">
        <v>2.62</v>
      </c>
      <c r="E381" s="13">
        <f t="shared" si="32"/>
        <v>5.3999999999999999E-2</v>
      </c>
      <c r="F381" s="13">
        <f t="shared" si="32"/>
        <v>0.60699999999999998</v>
      </c>
      <c r="G381" s="13">
        <f t="shared" si="32"/>
        <v>0</v>
      </c>
      <c r="AX381">
        <v>379</v>
      </c>
      <c r="AY381">
        <v>0.83299999999999996</v>
      </c>
      <c r="AZ381">
        <f t="shared" si="29"/>
        <v>0.74313725490196081</v>
      </c>
      <c r="BA381">
        <f t="shared" si="30"/>
        <v>0.72778714901826114</v>
      </c>
      <c r="BB381">
        <f t="shared" si="31"/>
        <v>1.5350105883699672E-2</v>
      </c>
    </row>
    <row r="382" spans="1:54">
      <c r="A382" s="103">
        <v>381</v>
      </c>
      <c r="B382" s="86">
        <v>5131.51</v>
      </c>
      <c r="C382" s="85">
        <v>0.91049999999999998</v>
      </c>
      <c r="D382" s="85">
        <v>2.62</v>
      </c>
      <c r="E382" s="13">
        <f t="shared" si="32"/>
        <v>0.73699999999999999</v>
      </c>
      <c r="F382" s="13">
        <f t="shared" si="32"/>
        <v>0.11</v>
      </c>
      <c r="G382" s="13">
        <f t="shared" si="32"/>
        <v>0</v>
      </c>
      <c r="AX382">
        <v>380</v>
      </c>
      <c r="AY382">
        <v>0.84</v>
      </c>
      <c r="AZ382">
        <f t="shared" si="29"/>
        <v>0.74509803921568629</v>
      </c>
      <c r="BA382">
        <f t="shared" si="30"/>
        <v>0.729313472203171</v>
      </c>
      <c r="BB382">
        <f t="shared" si="31"/>
        <v>1.5784567012515294E-2</v>
      </c>
    </row>
    <row r="383" spans="1:54">
      <c r="A383" s="104">
        <v>382</v>
      </c>
      <c r="B383" s="86">
        <v>5070.67</v>
      </c>
      <c r="C383" s="85">
        <v>0.90649999999999997</v>
      </c>
      <c r="D383" s="85">
        <v>2.6040000000000001</v>
      </c>
      <c r="E383" s="13">
        <f t="shared" si="32"/>
        <v>-1.1930000000000001</v>
      </c>
      <c r="F383" s="13">
        <f t="shared" si="32"/>
        <v>-0.44</v>
      </c>
      <c r="G383" s="13">
        <f t="shared" si="32"/>
        <v>-0.61299999999999999</v>
      </c>
      <c r="AX383">
        <v>381</v>
      </c>
      <c r="AY383">
        <v>0.874</v>
      </c>
      <c r="AZ383">
        <f t="shared" si="29"/>
        <v>0.74705882352941178</v>
      </c>
      <c r="BA383">
        <f t="shared" si="30"/>
        <v>0.73666571606708597</v>
      </c>
      <c r="BB383">
        <f t="shared" si="31"/>
        <v>1.0393107462325801E-2</v>
      </c>
    </row>
    <row r="384" spans="1:54">
      <c r="A384" s="103">
        <v>383</v>
      </c>
      <c r="B384" s="86">
        <v>5087.46</v>
      </c>
      <c r="C384" s="85">
        <v>0.90100000000000002</v>
      </c>
      <c r="D384" s="85">
        <v>2.6019999999999999</v>
      </c>
      <c r="E384" s="13">
        <f t="shared" si="32"/>
        <v>0.33100000000000002</v>
      </c>
      <c r="F384" s="13">
        <f t="shared" si="32"/>
        <v>-0.60899999999999999</v>
      </c>
      <c r="G384" s="13">
        <f t="shared" si="32"/>
        <v>-7.6999999999999999E-2</v>
      </c>
      <c r="AX384">
        <v>382</v>
      </c>
      <c r="AY384">
        <v>0.88300000000000001</v>
      </c>
      <c r="AZ384">
        <f t="shared" si="29"/>
        <v>0.74901960784313726</v>
      </c>
      <c r="BA384">
        <f t="shared" si="30"/>
        <v>0.73859468825191765</v>
      </c>
      <c r="BB384">
        <f t="shared" si="31"/>
        <v>1.0424919591219606E-2</v>
      </c>
    </row>
    <row r="385" spans="1:54">
      <c r="A385" s="104">
        <v>384</v>
      </c>
      <c r="B385" s="86">
        <v>5141.96</v>
      </c>
      <c r="C385" s="85">
        <v>0.90549999999999997</v>
      </c>
      <c r="D385" s="85">
        <v>2.5979999999999999</v>
      </c>
      <c r="E385" s="13">
        <f t="shared" si="32"/>
        <v>1.0660000000000001</v>
      </c>
      <c r="F385" s="13">
        <f t="shared" si="32"/>
        <v>0.498</v>
      </c>
      <c r="G385" s="13">
        <f t="shared" si="32"/>
        <v>-0.154</v>
      </c>
      <c r="AX385">
        <v>383</v>
      </c>
      <c r="AY385">
        <v>0.9</v>
      </c>
      <c r="AZ385">
        <f t="shared" si="29"/>
        <v>0.75098039215686274</v>
      </c>
      <c r="BA385">
        <f t="shared" si="30"/>
        <v>0.74221840061530242</v>
      </c>
      <c r="BB385">
        <f t="shared" si="31"/>
        <v>8.7619915415603211E-3</v>
      </c>
    </row>
    <row r="386" spans="1:54">
      <c r="A386" s="103">
        <v>385</v>
      </c>
      <c r="B386" s="86">
        <v>5143.68</v>
      </c>
      <c r="C386" s="85">
        <v>0.9</v>
      </c>
      <c r="D386" s="85">
        <v>2.5960000000000001</v>
      </c>
      <c r="E386" s="13">
        <f t="shared" si="32"/>
        <v>3.3000000000000002E-2</v>
      </c>
      <c r="F386" s="13">
        <f t="shared" si="32"/>
        <v>-0.60899999999999999</v>
      </c>
      <c r="G386" s="13">
        <f t="shared" si="32"/>
        <v>-7.6999999999999999E-2</v>
      </c>
      <c r="AX386">
        <v>384</v>
      </c>
      <c r="AY386">
        <v>0.91</v>
      </c>
      <c r="AZ386">
        <f t="shared" si="29"/>
        <v>0.75294117647058822</v>
      </c>
      <c r="BA386">
        <f t="shared" si="30"/>
        <v>0.744337751673811</v>
      </c>
      <c r="BB386">
        <f t="shared" si="31"/>
        <v>8.6034247967772259E-3</v>
      </c>
    </row>
    <row r="387" spans="1:54">
      <c r="A387" s="104">
        <v>386</v>
      </c>
      <c r="B387" s="86">
        <v>5139.3599999999997</v>
      </c>
      <c r="C387" s="85">
        <v>0.91449999999999998</v>
      </c>
      <c r="D387" s="85">
        <v>2.5880000000000001</v>
      </c>
      <c r="E387" s="13">
        <f t="shared" si="32"/>
        <v>-8.4000000000000005E-2</v>
      </c>
      <c r="F387" s="13">
        <f t="shared" si="32"/>
        <v>1.5980000000000001</v>
      </c>
      <c r="G387" s="13">
        <f t="shared" si="32"/>
        <v>-0.309</v>
      </c>
      <c r="AX387">
        <v>385</v>
      </c>
      <c r="AY387">
        <v>0.91200000000000003</v>
      </c>
      <c r="AZ387">
        <f t="shared" ref="AZ387:AZ450" si="33">AX387/510</f>
        <v>0.75490196078431371</v>
      </c>
      <c r="BA387">
        <f t="shared" si="30"/>
        <v>0.74476052735297393</v>
      </c>
      <c r="BB387">
        <f t="shared" si="31"/>
        <v>1.0141433431339775E-2</v>
      </c>
    </row>
    <row r="388" spans="1:54">
      <c r="A388" s="103">
        <v>387</v>
      </c>
      <c r="B388" s="86">
        <v>5178.2</v>
      </c>
      <c r="C388" s="85">
        <v>0.91300000000000003</v>
      </c>
      <c r="D388" s="85">
        <v>2.5920000000000001</v>
      </c>
      <c r="E388" s="13">
        <f t="shared" si="32"/>
        <v>0.753</v>
      </c>
      <c r="F388" s="13">
        <f t="shared" si="32"/>
        <v>-0.16400000000000001</v>
      </c>
      <c r="G388" s="13">
        <f t="shared" si="32"/>
        <v>0.154</v>
      </c>
      <c r="AX388">
        <v>386</v>
      </c>
      <c r="AY388">
        <v>0.91600000000000004</v>
      </c>
      <c r="AZ388">
        <f t="shared" si="33"/>
        <v>0.75686274509803919</v>
      </c>
      <c r="BA388">
        <f t="shared" ref="BA388:BA451" si="34">_xlfn.NORM.DIST(AY388,$BE$2,$BE$3,1)</f>
        <v>0.74560498084632465</v>
      </c>
      <c r="BB388">
        <f t="shared" ref="BB388:BB451" si="35">ABS(AZ388-BA388)</f>
        <v>1.1257764251714542E-2</v>
      </c>
    </row>
    <row r="389" spans="1:54">
      <c r="A389" s="104">
        <v>388</v>
      </c>
      <c r="B389" s="86">
        <v>5161.43</v>
      </c>
      <c r="C389" s="85">
        <v>0.90949999999999998</v>
      </c>
      <c r="D389" s="85">
        <v>2.5939999999999999</v>
      </c>
      <c r="E389" s="13">
        <f t="shared" si="32"/>
        <v>-0.32400000000000001</v>
      </c>
      <c r="F389" s="13">
        <f t="shared" si="32"/>
        <v>-0.38400000000000001</v>
      </c>
      <c r="G389" s="13">
        <f t="shared" si="32"/>
        <v>7.6999999999999999E-2</v>
      </c>
      <c r="AX389">
        <v>387</v>
      </c>
      <c r="AY389">
        <v>0.92200000000000004</v>
      </c>
      <c r="AZ389">
        <f t="shared" si="33"/>
        <v>0.75882352941176467</v>
      </c>
      <c r="BA389">
        <f t="shared" si="34"/>
        <v>0.74686891024261515</v>
      </c>
      <c r="BB389">
        <f t="shared" si="35"/>
        <v>1.1954619169149527E-2</v>
      </c>
    </row>
    <row r="390" spans="1:54">
      <c r="A390" s="103">
        <v>389</v>
      </c>
      <c r="B390" s="86">
        <v>5152.6899999999996</v>
      </c>
      <c r="C390" s="85">
        <v>0.90849999999999997</v>
      </c>
      <c r="D390" s="85">
        <v>2.6</v>
      </c>
      <c r="E390" s="13">
        <f t="shared" si="32"/>
        <v>-0.16900000000000001</v>
      </c>
      <c r="F390" s="13">
        <f t="shared" si="32"/>
        <v>-0.11</v>
      </c>
      <c r="G390" s="13">
        <f t="shared" si="32"/>
        <v>0.23100000000000001</v>
      </c>
      <c r="AX390">
        <v>388</v>
      </c>
      <c r="AY390">
        <v>0.93100000000000005</v>
      </c>
      <c r="AZ390">
        <f t="shared" si="33"/>
        <v>0.76078431372549016</v>
      </c>
      <c r="BA390">
        <f t="shared" si="34"/>
        <v>0.74875859314599613</v>
      </c>
      <c r="BB390">
        <f t="shared" si="35"/>
        <v>1.2025720579494026E-2</v>
      </c>
    </row>
    <row r="391" spans="1:54">
      <c r="A391" s="104">
        <v>390</v>
      </c>
      <c r="B391" s="86">
        <v>5153.2299999999996</v>
      </c>
      <c r="C391" s="85">
        <v>0.90600000000000003</v>
      </c>
      <c r="D391" s="85">
        <v>2.6</v>
      </c>
      <c r="E391" s="13">
        <f t="shared" si="32"/>
        <v>0.01</v>
      </c>
      <c r="F391" s="13">
        <f t="shared" si="32"/>
        <v>-0.27600000000000002</v>
      </c>
      <c r="G391" s="13">
        <f t="shared" si="32"/>
        <v>0</v>
      </c>
      <c r="AX391">
        <v>389</v>
      </c>
      <c r="AY391">
        <v>0.94199999999999995</v>
      </c>
      <c r="AZ391">
        <f t="shared" si="33"/>
        <v>0.76274509803921564</v>
      </c>
      <c r="BA391">
        <f t="shared" si="34"/>
        <v>0.75105803577248909</v>
      </c>
      <c r="BB391">
        <f t="shared" si="35"/>
        <v>1.1687062266726556E-2</v>
      </c>
    </row>
    <row r="392" spans="1:54">
      <c r="A392" s="103">
        <v>391</v>
      </c>
      <c r="B392" s="86">
        <v>5163.8900000000003</v>
      </c>
      <c r="C392" s="85">
        <v>0.92449999999999999</v>
      </c>
      <c r="D392" s="85">
        <v>2.6</v>
      </c>
      <c r="E392" s="13">
        <f t="shared" si="32"/>
        <v>0.20699999999999999</v>
      </c>
      <c r="F392" s="13">
        <f t="shared" si="32"/>
        <v>2.0209999999999999</v>
      </c>
      <c r="G392" s="13">
        <f t="shared" si="32"/>
        <v>0</v>
      </c>
      <c r="AX392">
        <v>390</v>
      </c>
      <c r="AY392">
        <v>0.94899999999999995</v>
      </c>
      <c r="AZ392">
        <f t="shared" si="33"/>
        <v>0.76470588235294112</v>
      </c>
      <c r="BA392">
        <f t="shared" si="34"/>
        <v>0.75251546492186594</v>
      </c>
      <c r="BB392">
        <f t="shared" si="35"/>
        <v>1.2190417431075184E-2</v>
      </c>
    </row>
    <row r="393" spans="1:54">
      <c r="A393" s="104">
        <v>392</v>
      </c>
      <c r="B393" s="86">
        <v>5162.05</v>
      </c>
      <c r="C393" s="85">
        <v>0.92600000000000005</v>
      </c>
      <c r="D393" s="85">
        <v>2.6040000000000001</v>
      </c>
      <c r="E393" s="13">
        <f t="shared" si="32"/>
        <v>-3.5999999999999997E-2</v>
      </c>
      <c r="F393" s="13">
        <f t="shared" si="32"/>
        <v>0.16200000000000001</v>
      </c>
      <c r="G393" s="13">
        <f t="shared" si="32"/>
        <v>0.154</v>
      </c>
      <c r="AX393">
        <v>391</v>
      </c>
      <c r="AY393">
        <v>0.95099999999999996</v>
      </c>
      <c r="AZ393">
        <f t="shared" si="33"/>
        <v>0.76666666666666672</v>
      </c>
      <c r="BA393">
        <f t="shared" si="34"/>
        <v>0.75293103425777996</v>
      </c>
      <c r="BB393">
        <f t="shared" si="35"/>
        <v>1.3735632408886755E-2</v>
      </c>
    </row>
    <row r="394" spans="1:54">
      <c r="A394" s="103">
        <v>393</v>
      </c>
      <c r="B394" s="86">
        <v>5185.43</v>
      </c>
      <c r="C394" s="85">
        <v>0.93799999999999994</v>
      </c>
      <c r="D394" s="85">
        <v>2.61</v>
      </c>
      <c r="E394" s="13">
        <f t="shared" si="32"/>
        <v>0.45200000000000001</v>
      </c>
      <c r="F394" s="13">
        <f t="shared" si="32"/>
        <v>1.288</v>
      </c>
      <c r="G394" s="13">
        <f t="shared" si="32"/>
        <v>0.23</v>
      </c>
      <c r="AX394">
        <v>392</v>
      </c>
      <c r="AY394">
        <v>0.95899999999999996</v>
      </c>
      <c r="AZ394">
        <f t="shared" si="33"/>
        <v>0.7686274509803922</v>
      </c>
      <c r="BA394">
        <f t="shared" si="34"/>
        <v>0.75458957188499509</v>
      </c>
      <c r="BB394">
        <f t="shared" si="35"/>
        <v>1.403787909539711E-2</v>
      </c>
    </row>
    <row r="395" spans="1:54">
      <c r="A395" s="104">
        <v>394</v>
      </c>
      <c r="B395" s="86">
        <v>5238.54</v>
      </c>
      <c r="C395" s="85">
        <v>0.95</v>
      </c>
      <c r="D395" s="85">
        <v>2.6339999999999999</v>
      </c>
      <c r="E395" s="13">
        <f t="shared" si="32"/>
        <v>1.0189999999999999</v>
      </c>
      <c r="F395" s="13">
        <f t="shared" si="32"/>
        <v>1.2709999999999999</v>
      </c>
      <c r="G395" s="13">
        <f t="shared" si="32"/>
        <v>0.91500000000000004</v>
      </c>
      <c r="AX395">
        <v>393</v>
      </c>
      <c r="AY395">
        <v>0.96399999999999997</v>
      </c>
      <c r="AZ395">
        <f t="shared" si="33"/>
        <v>0.77058823529411768</v>
      </c>
      <c r="BA395">
        <f t="shared" si="34"/>
        <v>0.75562311168750518</v>
      </c>
      <c r="BB395">
        <f t="shared" si="35"/>
        <v>1.4965123606612507E-2</v>
      </c>
    </row>
    <row r="396" spans="1:54">
      <c r="A396" s="103">
        <v>395</v>
      </c>
      <c r="B396" s="86">
        <v>5276.13</v>
      </c>
      <c r="C396" s="85">
        <v>0.96399999999999997</v>
      </c>
      <c r="D396" s="85">
        <v>2.6539999999999999</v>
      </c>
      <c r="E396" s="13">
        <f t="shared" si="32"/>
        <v>0.71499999999999997</v>
      </c>
      <c r="F396" s="13">
        <f t="shared" si="32"/>
        <v>1.4630000000000001</v>
      </c>
      <c r="G396" s="13">
        <f t="shared" si="32"/>
        <v>0.75600000000000001</v>
      </c>
      <c r="AX396">
        <v>394</v>
      </c>
      <c r="AY396">
        <v>0.96899999999999997</v>
      </c>
      <c r="AZ396">
        <f t="shared" si="33"/>
        <v>0.77254901960784317</v>
      </c>
      <c r="BA396">
        <f t="shared" si="34"/>
        <v>0.75665430122193622</v>
      </c>
      <c r="BB396">
        <f t="shared" si="35"/>
        <v>1.5894718385906947E-2</v>
      </c>
    </row>
    <row r="397" spans="1:54">
      <c r="A397" s="104">
        <v>396</v>
      </c>
      <c r="B397" s="86">
        <v>5276.72</v>
      </c>
      <c r="C397" s="85">
        <v>0.96650000000000003</v>
      </c>
      <c r="D397" s="85">
        <v>2.6480000000000001</v>
      </c>
      <c r="E397" s="13">
        <f t="shared" si="32"/>
        <v>1.0999999999999999E-2</v>
      </c>
      <c r="F397" s="13">
        <f t="shared" si="32"/>
        <v>0.25900000000000001</v>
      </c>
      <c r="G397" s="13">
        <f t="shared" si="32"/>
        <v>-0.22600000000000001</v>
      </c>
      <c r="AX397">
        <v>395</v>
      </c>
      <c r="AY397">
        <v>0.97299999999999998</v>
      </c>
      <c r="AZ397">
        <f t="shared" si="33"/>
        <v>0.77450980392156865</v>
      </c>
      <c r="BA397">
        <f t="shared" si="34"/>
        <v>0.75747755676916972</v>
      </c>
      <c r="BB397">
        <f t="shared" si="35"/>
        <v>1.7032247152398927E-2</v>
      </c>
    </row>
    <row r="398" spans="1:54">
      <c r="A398" s="103">
        <v>397</v>
      </c>
      <c r="B398" s="86">
        <v>5297.53</v>
      </c>
      <c r="C398" s="85">
        <v>0.97050000000000003</v>
      </c>
      <c r="D398" s="85">
        <v>2.6579999999999999</v>
      </c>
      <c r="E398" s="13">
        <f t="shared" si="32"/>
        <v>0.39400000000000002</v>
      </c>
      <c r="F398" s="13">
        <f t="shared" si="32"/>
        <v>0.41299999999999998</v>
      </c>
      <c r="G398" s="13">
        <f t="shared" si="32"/>
        <v>0.377</v>
      </c>
      <c r="AX398">
        <v>396</v>
      </c>
      <c r="AY398">
        <v>1.004</v>
      </c>
      <c r="AZ398">
        <f t="shared" si="33"/>
        <v>0.77647058823529413</v>
      </c>
      <c r="BA398">
        <f t="shared" si="34"/>
        <v>0.76380634289635663</v>
      </c>
      <c r="BB398">
        <f t="shared" si="35"/>
        <v>1.2664245338937508E-2</v>
      </c>
    </row>
    <row r="399" spans="1:54">
      <c r="A399" s="104">
        <v>398</v>
      </c>
      <c r="B399" s="86">
        <v>5239.8100000000004</v>
      </c>
      <c r="C399" s="85">
        <v>0.96950000000000003</v>
      </c>
      <c r="D399" s="85">
        <v>2.6680000000000001</v>
      </c>
      <c r="E399" s="13">
        <f t="shared" si="32"/>
        <v>-1.0960000000000001</v>
      </c>
      <c r="F399" s="13">
        <f t="shared" si="32"/>
        <v>-0.10299999999999999</v>
      </c>
      <c r="G399" s="13">
        <f t="shared" si="32"/>
        <v>0.376</v>
      </c>
      <c r="AX399">
        <v>397</v>
      </c>
      <c r="AY399">
        <v>1.0129999999999999</v>
      </c>
      <c r="AZ399">
        <f t="shared" si="33"/>
        <v>0.77843137254901962</v>
      </c>
      <c r="BA399">
        <f t="shared" si="34"/>
        <v>0.76562654751818104</v>
      </c>
      <c r="BB399">
        <f t="shared" si="35"/>
        <v>1.2804825030838574E-2</v>
      </c>
    </row>
    <row r="400" spans="1:54">
      <c r="A400" s="103">
        <v>399</v>
      </c>
      <c r="B400" s="86">
        <v>5181.05</v>
      </c>
      <c r="C400" s="85">
        <v>0.95699999999999996</v>
      </c>
      <c r="D400" s="85">
        <v>2.6579999999999999</v>
      </c>
      <c r="E400" s="13">
        <f t="shared" si="32"/>
        <v>-1.1279999999999999</v>
      </c>
      <c r="F400" s="13">
        <f t="shared" si="32"/>
        <v>-1.298</v>
      </c>
      <c r="G400" s="13">
        <f t="shared" si="32"/>
        <v>-0.376</v>
      </c>
      <c r="AX400">
        <v>398</v>
      </c>
      <c r="AY400">
        <v>1.0189999999999999</v>
      </c>
      <c r="AZ400">
        <f t="shared" si="33"/>
        <v>0.7803921568627451</v>
      </c>
      <c r="BA400">
        <f t="shared" si="34"/>
        <v>0.76683569166208865</v>
      </c>
      <c r="BB400">
        <f t="shared" si="35"/>
        <v>1.3556465200656453E-2</v>
      </c>
    </row>
    <row r="401" spans="1:54">
      <c r="A401" s="104">
        <v>400</v>
      </c>
      <c r="B401" s="86">
        <v>5183.6099999999997</v>
      </c>
      <c r="C401" s="85">
        <v>0.94099999999999995</v>
      </c>
      <c r="D401" s="85">
        <v>2.6560000000000001</v>
      </c>
      <c r="E401" s="13">
        <f t="shared" si="32"/>
        <v>4.9000000000000002E-2</v>
      </c>
      <c r="F401" s="13">
        <f t="shared" si="32"/>
        <v>-1.6859999999999999</v>
      </c>
      <c r="G401" s="13">
        <f t="shared" si="32"/>
        <v>-7.4999999999999997E-2</v>
      </c>
      <c r="AX401">
        <v>399</v>
      </c>
      <c r="AY401">
        <v>1.022</v>
      </c>
      <c r="AZ401">
        <f t="shared" si="33"/>
        <v>0.78235294117647058</v>
      </c>
      <c r="BA401">
        <f t="shared" si="34"/>
        <v>0.76743896270610334</v>
      </c>
      <c r="BB401">
        <f t="shared" si="35"/>
        <v>1.491397847036724E-2</v>
      </c>
    </row>
    <row r="402" spans="1:54">
      <c r="A402" s="103">
        <v>401</v>
      </c>
      <c r="B402" s="86">
        <v>5151.6099999999997</v>
      </c>
      <c r="C402" s="85">
        <v>0.9355</v>
      </c>
      <c r="D402" s="85">
        <v>2.6659999999999999</v>
      </c>
      <c r="E402" s="13">
        <f t="shared" si="32"/>
        <v>-0.61899999999999999</v>
      </c>
      <c r="F402" s="13">
        <f t="shared" si="32"/>
        <v>-0.58599999999999997</v>
      </c>
      <c r="G402" s="13">
        <f t="shared" si="32"/>
        <v>0.376</v>
      </c>
      <c r="AX402">
        <v>400</v>
      </c>
      <c r="AY402">
        <v>1.026</v>
      </c>
      <c r="AZ402">
        <f t="shared" si="33"/>
        <v>0.78431372549019607</v>
      </c>
      <c r="BA402">
        <f t="shared" si="34"/>
        <v>0.76824197241170566</v>
      </c>
      <c r="BB402">
        <f t="shared" si="35"/>
        <v>1.6071753078490403E-2</v>
      </c>
    </row>
    <row r="403" spans="1:54">
      <c r="A403" s="104">
        <v>402</v>
      </c>
      <c r="B403" s="86">
        <v>5206.1899999999996</v>
      </c>
      <c r="C403" s="85">
        <v>0.93700000000000006</v>
      </c>
      <c r="D403" s="85">
        <v>2.6659999999999999</v>
      </c>
      <c r="E403" s="13">
        <f t="shared" ref="E403:G466" si="36">ROUND(100*(LN(B403)-LN(B402)),3)</f>
        <v>1.054</v>
      </c>
      <c r="F403" s="13">
        <f t="shared" si="36"/>
        <v>0.16</v>
      </c>
      <c r="G403" s="13">
        <f t="shared" si="36"/>
        <v>0</v>
      </c>
      <c r="AX403">
        <v>401</v>
      </c>
      <c r="AY403">
        <v>1.034</v>
      </c>
      <c r="AZ403">
        <f t="shared" si="33"/>
        <v>0.78627450980392155</v>
      </c>
      <c r="BA403">
        <f t="shared" si="34"/>
        <v>0.76984334781889541</v>
      </c>
      <c r="BB403">
        <f t="shared" si="35"/>
        <v>1.6431161985026144E-2</v>
      </c>
    </row>
    <row r="404" spans="1:54">
      <c r="A404" s="103">
        <v>403</v>
      </c>
      <c r="B404" s="86">
        <v>5271.55</v>
      </c>
      <c r="C404" s="85">
        <v>0.94199999999999995</v>
      </c>
      <c r="D404" s="85">
        <v>2.6680000000000001</v>
      </c>
      <c r="E404" s="13">
        <f t="shared" si="36"/>
        <v>1.248</v>
      </c>
      <c r="F404" s="13">
        <f t="shared" si="36"/>
        <v>0.53200000000000003</v>
      </c>
      <c r="G404" s="13">
        <f t="shared" si="36"/>
        <v>7.4999999999999997E-2</v>
      </c>
      <c r="AX404">
        <v>402</v>
      </c>
      <c r="AY404">
        <v>1.0349999999999999</v>
      </c>
      <c r="AZ404">
        <f t="shared" si="33"/>
        <v>0.78823529411764703</v>
      </c>
      <c r="BA404">
        <f t="shared" si="34"/>
        <v>0.77004308359334206</v>
      </c>
      <c r="BB404">
        <f t="shared" si="35"/>
        <v>1.8192210524304975E-2</v>
      </c>
    </row>
    <row r="405" spans="1:54">
      <c r="A405" s="104">
        <v>404</v>
      </c>
      <c r="B405" s="86">
        <v>5240</v>
      </c>
      <c r="C405" s="85">
        <v>0.94599999999999995</v>
      </c>
      <c r="D405" s="85">
        <v>2.6579999999999999</v>
      </c>
      <c r="E405" s="13">
        <f t="shared" si="36"/>
        <v>-0.6</v>
      </c>
      <c r="F405" s="13">
        <f t="shared" si="36"/>
        <v>0.42399999999999999</v>
      </c>
      <c r="G405" s="13">
        <f t="shared" si="36"/>
        <v>-0.376</v>
      </c>
      <c r="AX405">
        <v>403</v>
      </c>
      <c r="AY405">
        <v>1.048</v>
      </c>
      <c r="AZ405">
        <f t="shared" si="33"/>
        <v>0.79019607843137252</v>
      </c>
      <c r="BA405">
        <f t="shared" si="34"/>
        <v>0.7726308025973897</v>
      </c>
      <c r="BB405">
        <f t="shared" si="35"/>
        <v>1.7565275833982819E-2</v>
      </c>
    </row>
    <row r="406" spans="1:54">
      <c r="A406" s="103">
        <v>405</v>
      </c>
      <c r="B406" s="86">
        <v>5283.65</v>
      </c>
      <c r="C406" s="85">
        <v>0.95799999999999996</v>
      </c>
      <c r="D406" s="85">
        <v>2.6579999999999999</v>
      </c>
      <c r="E406" s="13">
        <f t="shared" si="36"/>
        <v>0.83</v>
      </c>
      <c r="F406" s="13">
        <f t="shared" si="36"/>
        <v>1.2609999999999999</v>
      </c>
      <c r="G406" s="13">
        <f t="shared" si="36"/>
        <v>0</v>
      </c>
      <c r="AX406">
        <v>404</v>
      </c>
      <c r="AY406">
        <v>1.0549999999999999</v>
      </c>
      <c r="AZ406">
        <f t="shared" si="33"/>
        <v>0.792156862745098</v>
      </c>
      <c r="BA406">
        <f t="shared" si="34"/>
        <v>0.77401736628168538</v>
      </c>
      <c r="BB406">
        <f t="shared" si="35"/>
        <v>1.8139496463412619E-2</v>
      </c>
    </row>
    <row r="407" spans="1:54">
      <c r="A407" s="104">
        <v>406</v>
      </c>
      <c r="B407" s="86">
        <v>5300.51</v>
      </c>
      <c r="C407" s="85">
        <v>0.97</v>
      </c>
      <c r="D407" s="85">
        <v>2.65</v>
      </c>
      <c r="E407" s="13">
        <f t="shared" si="36"/>
        <v>0.31900000000000001</v>
      </c>
      <c r="F407" s="13">
        <f t="shared" si="36"/>
        <v>1.2450000000000001</v>
      </c>
      <c r="G407" s="13">
        <f t="shared" si="36"/>
        <v>-0.30099999999999999</v>
      </c>
      <c r="AX407">
        <v>405</v>
      </c>
      <c r="AY407">
        <v>1.0629999999999999</v>
      </c>
      <c r="AZ407">
        <f t="shared" si="33"/>
        <v>0.79411764705882348</v>
      </c>
      <c r="BA407">
        <f t="shared" si="34"/>
        <v>0.77559614072643912</v>
      </c>
      <c r="BB407">
        <f t="shared" si="35"/>
        <v>1.8521506332384363E-2</v>
      </c>
    </row>
    <row r="408" spans="1:54">
      <c r="A408" s="103">
        <v>407</v>
      </c>
      <c r="B408" s="86">
        <v>5265.52</v>
      </c>
      <c r="C408" s="85">
        <v>0.97450000000000003</v>
      </c>
      <c r="D408" s="85">
        <v>2.6520000000000001</v>
      </c>
      <c r="E408" s="13">
        <f t="shared" si="36"/>
        <v>-0.66200000000000003</v>
      </c>
      <c r="F408" s="13">
        <f t="shared" si="36"/>
        <v>0.46300000000000002</v>
      </c>
      <c r="G408" s="13">
        <f t="shared" si="36"/>
        <v>7.4999999999999997E-2</v>
      </c>
      <c r="AX408">
        <v>406</v>
      </c>
      <c r="AY408">
        <v>1.075</v>
      </c>
      <c r="AZ408">
        <f t="shared" si="33"/>
        <v>0.79607843137254897</v>
      </c>
      <c r="BA408">
        <f t="shared" si="34"/>
        <v>0.77795252332798048</v>
      </c>
      <c r="BB408">
        <f t="shared" si="35"/>
        <v>1.8125908044568484E-2</v>
      </c>
    </row>
    <row r="409" spans="1:54">
      <c r="A409" s="104">
        <v>408</v>
      </c>
      <c r="B409" s="86">
        <v>5267.78</v>
      </c>
      <c r="C409" s="85">
        <v>0.98099999999999998</v>
      </c>
      <c r="D409" s="85">
        <v>2.6419999999999999</v>
      </c>
      <c r="E409" s="13">
        <f t="shared" si="36"/>
        <v>4.2999999999999997E-2</v>
      </c>
      <c r="F409" s="13">
        <f t="shared" si="36"/>
        <v>0.66500000000000004</v>
      </c>
      <c r="G409" s="13">
        <f t="shared" si="36"/>
        <v>-0.378</v>
      </c>
      <c r="AX409">
        <v>407</v>
      </c>
      <c r="AY409">
        <v>1.093</v>
      </c>
      <c r="AZ409">
        <f t="shared" si="33"/>
        <v>0.79803921568627456</v>
      </c>
      <c r="BA409">
        <f t="shared" si="34"/>
        <v>0.7814604731032655</v>
      </c>
      <c r="BB409">
        <f t="shared" si="35"/>
        <v>1.6578742583009065E-2</v>
      </c>
    </row>
    <row r="410" spans="1:54">
      <c r="A410" s="103">
        <v>409</v>
      </c>
      <c r="B410" s="86">
        <v>5160.37</v>
      </c>
      <c r="C410" s="85">
        <v>0.92800000000000005</v>
      </c>
      <c r="D410" s="85">
        <v>2.58</v>
      </c>
      <c r="E410" s="13">
        <f t="shared" si="36"/>
        <v>-2.06</v>
      </c>
      <c r="F410" s="13">
        <f t="shared" si="36"/>
        <v>-5.5540000000000003</v>
      </c>
      <c r="G410" s="13">
        <f t="shared" si="36"/>
        <v>-2.375</v>
      </c>
      <c r="AX410">
        <v>408</v>
      </c>
      <c r="AY410">
        <v>1.115</v>
      </c>
      <c r="AZ410">
        <f t="shared" si="33"/>
        <v>0.8</v>
      </c>
      <c r="BA410">
        <f t="shared" si="34"/>
        <v>0.78570432123088663</v>
      </c>
      <c r="BB410">
        <f t="shared" si="35"/>
        <v>1.4295678769113418E-2</v>
      </c>
    </row>
    <row r="411" spans="1:54">
      <c r="A411" s="104">
        <v>410</v>
      </c>
      <c r="B411" s="86">
        <v>5142.45</v>
      </c>
      <c r="C411" s="85">
        <v>0.91100000000000003</v>
      </c>
      <c r="D411" s="85">
        <v>2.5680000000000001</v>
      </c>
      <c r="E411" s="13">
        <f t="shared" si="36"/>
        <v>-0.34799999999999998</v>
      </c>
      <c r="F411" s="13">
        <f t="shared" si="36"/>
        <v>-1.849</v>
      </c>
      <c r="G411" s="13">
        <f t="shared" si="36"/>
        <v>-0.46600000000000003</v>
      </c>
      <c r="AX411">
        <v>409</v>
      </c>
      <c r="AY411">
        <v>1.1359999999999999</v>
      </c>
      <c r="AZ411">
        <f t="shared" si="33"/>
        <v>0.80196078431372553</v>
      </c>
      <c r="BA411">
        <f t="shared" si="34"/>
        <v>0.7897101863336673</v>
      </c>
      <c r="BB411">
        <f t="shared" si="35"/>
        <v>1.2250597980058231E-2</v>
      </c>
    </row>
    <row r="412" spans="1:54">
      <c r="A412" s="103">
        <v>411</v>
      </c>
      <c r="B412" s="86">
        <v>5145.28</v>
      </c>
      <c r="C412" s="85">
        <v>0.91700000000000004</v>
      </c>
      <c r="D412" s="85">
        <v>2.5539999999999998</v>
      </c>
      <c r="E412" s="13">
        <f t="shared" si="36"/>
        <v>5.5E-2</v>
      </c>
      <c r="F412" s="13">
        <f t="shared" si="36"/>
        <v>0.65600000000000003</v>
      </c>
      <c r="G412" s="13">
        <f t="shared" si="36"/>
        <v>-0.54700000000000004</v>
      </c>
      <c r="AX412">
        <v>410</v>
      </c>
      <c r="AY412">
        <v>1.143</v>
      </c>
      <c r="AZ412">
        <f t="shared" si="33"/>
        <v>0.80392156862745101</v>
      </c>
      <c r="BA412">
        <f t="shared" si="34"/>
        <v>0.79103564024592532</v>
      </c>
      <c r="BB412">
        <f t="shared" si="35"/>
        <v>1.2885928381525691E-2</v>
      </c>
    </row>
    <row r="413" spans="1:54">
      <c r="A413" s="104">
        <v>412</v>
      </c>
      <c r="B413" s="86">
        <v>5168.79</v>
      </c>
      <c r="C413" s="85">
        <v>0.93400000000000005</v>
      </c>
      <c r="D413" s="85">
        <v>2.54</v>
      </c>
      <c r="E413" s="13">
        <f t="shared" si="36"/>
        <v>0.45600000000000002</v>
      </c>
      <c r="F413" s="13">
        <f t="shared" si="36"/>
        <v>1.837</v>
      </c>
      <c r="G413" s="13">
        <f t="shared" si="36"/>
        <v>-0.55000000000000004</v>
      </c>
      <c r="AX413">
        <v>411</v>
      </c>
      <c r="AY413">
        <v>1.1519999999999999</v>
      </c>
      <c r="AZ413">
        <f t="shared" si="33"/>
        <v>0.80588235294117649</v>
      </c>
      <c r="BA413">
        <f t="shared" si="34"/>
        <v>0.79273254440806773</v>
      </c>
      <c r="BB413">
        <f t="shared" si="35"/>
        <v>1.3149808533108764E-2</v>
      </c>
    </row>
    <row r="414" spans="1:54">
      <c r="A414" s="103">
        <v>413</v>
      </c>
      <c r="B414" s="86">
        <v>5177.3999999999996</v>
      </c>
      <c r="C414" s="85">
        <v>0.92600000000000005</v>
      </c>
      <c r="D414" s="85">
        <v>2.54</v>
      </c>
      <c r="E414" s="13">
        <f t="shared" si="36"/>
        <v>0.16600000000000001</v>
      </c>
      <c r="F414" s="13">
        <f t="shared" si="36"/>
        <v>-0.86</v>
      </c>
      <c r="G414" s="13">
        <f t="shared" si="36"/>
        <v>0</v>
      </c>
      <c r="AX414">
        <v>412</v>
      </c>
      <c r="AY414">
        <v>1.161</v>
      </c>
      <c r="AZ414">
        <f t="shared" si="33"/>
        <v>0.80784313725490198</v>
      </c>
      <c r="BA414">
        <f t="shared" si="34"/>
        <v>0.79442127271212382</v>
      </c>
      <c r="BB414">
        <f t="shared" si="35"/>
        <v>1.3421864542778161E-2</v>
      </c>
    </row>
    <row r="415" spans="1:54">
      <c r="A415" s="104">
        <v>414</v>
      </c>
      <c r="B415" s="86">
        <v>5206.6099999999997</v>
      </c>
      <c r="C415" s="85">
        <v>0.92200000000000004</v>
      </c>
      <c r="D415" s="85">
        <v>2.5419999999999998</v>
      </c>
      <c r="E415" s="13">
        <f t="shared" si="36"/>
        <v>0.56299999999999994</v>
      </c>
      <c r="F415" s="13">
        <f t="shared" si="36"/>
        <v>-0.433</v>
      </c>
      <c r="G415" s="13">
        <f t="shared" si="36"/>
        <v>7.9000000000000001E-2</v>
      </c>
      <c r="AX415">
        <v>413</v>
      </c>
      <c r="AY415">
        <v>1.1639999999999999</v>
      </c>
      <c r="AZ415">
        <f t="shared" si="33"/>
        <v>0.80980392156862746</v>
      </c>
      <c r="BA415">
        <f t="shared" si="34"/>
        <v>0.79498236190144356</v>
      </c>
      <c r="BB415">
        <f t="shared" si="35"/>
        <v>1.4821559667183903E-2</v>
      </c>
    </row>
    <row r="416" spans="1:54">
      <c r="A416" s="103">
        <v>415</v>
      </c>
      <c r="B416" s="86">
        <v>5258.41</v>
      </c>
      <c r="C416" s="85">
        <v>0.94350000000000001</v>
      </c>
      <c r="D416" s="85">
        <v>2.5499999999999998</v>
      </c>
      <c r="E416" s="13">
        <f t="shared" si="36"/>
        <v>0.99</v>
      </c>
      <c r="F416" s="13">
        <f t="shared" si="36"/>
        <v>2.3050000000000002</v>
      </c>
      <c r="G416" s="13">
        <f t="shared" si="36"/>
        <v>0.314</v>
      </c>
      <c r="AX416">
        <v>414</v>
      </c>
      <c r="AY416">
        <v>1.175</v>
      </c>
      <c r="AZ416">
        <f t="shared" si="33"/>
        <v>0.81176470588235294</v>
      </c>
      <c r="BA416">
        <f t="shared" si="34"/>
        <v>0.79703188693095917</v>
      </c>
      <c r="BB416">
        <f t="shared" si="35"/>
        <v>1.4732818951393778E-2</v>
      </c>
    </row>
    <row r="417" spans="1:54">
      <c r="A417" s="104">
        <v>416</v>
      </c>
      <c r="B417" s="86">
        <v>5287.05</v>
      </c>
      <c r="C417" s="85">
        <v>0.94299999999999995</v>
      </c>
      <c r="D417" s="85">
        <v>2.5750000000000002</v>
      </c>
      <c r="E417" s="13">
        <f t="shared" si="36"/>
        <v>0.54300000000000004</v>
      </c>
      <c r="F417" s="13">
        <f t="shared" si="36"/>
        <v>-5.2999999999999999E-2</v>
      </c>
      <c r="G417" s="13">
        <f t="shared" si="36"/>
        <v>0.97599999999999998</v>
      </c>
      <c r="AX417">
        <v>415</v>
      </c>
      <c r="AY417">
        <v>1.2010000000000001</v>
      </c>
      <c r="AZ417">
        <f t="shared" si="33"/>
        <v>0.81372549019607843</v>
      </c>
      <c r="BA417">
        <f t="shared" si="34"/>
        <v>0.80182732241240229</v>
      </c>
      <c r="BB417">
        <f t="shared" si="35"/>
        <v>1.1898167783676139E-2</v>
      </c>
    </row>
    <row r="418" spans="1:54">
      <c r="A418" s="103">
        <v>417</v>
      </c>
      <c r="B418" s="86">
        <v>5338.48</v>
      </c>
      <c r="C418" s="85">
        <v>0.95050000000000001</v>
      </c>
      <c r="D418" s="85">
        <v>2.57</v>
      </c>
      <c r="E418" s="13">
        <f t="shared" si="36"/>
        <v>0.96799999999999997</v>
      </c>
      <c r="F418" s="13">
        <f t="shared" si="36"/>
        <v>0.79200000000000004</v>
      </c>
      <c r="G418" s="13">
        <f t="shared" si="36"/>
        <v>-0.19400000000000001</v>
      </c>
      <c r="AX418">
        <v>416</v>
      </c>
      <c r="AY418">
        <v>1.2070000000000001</v>
      </c>
      <c r="AZ418">
        <f t="shared" si="33"/>
        <v>0.81568627450980391</v>
      </c>
      <c r="BA418">
        <f t="shared" si="34"/>
        <v>0.80292416985432169</v>
      </c>
      <c r="BB418">
        <f t="shared" si="35"/>
        <v>1.276210465548222E-2</v>
      </c>
    </row>
    <row r="419" spans="1:54">
      <c r="A419" s="104">
        <v>418</v>
      </c>
      <c r="B419" s="86">
        <v>5317.72</v>
      </c>
      <c r="C419" s="85">
        <v>0.94699999999999995</v>
      </c>
      <c r="D419" s="85">
        <v>2.5550000000000002</v>
      </c>
      <c r="E419" s="13">
        <f t="shared" si="36"/>
        <v>-0.39</v>
      </c>
      <c r="F419" s="13">
        <f t="shared" si="36"/>
        <v>-0.36899999999999999</v>
      </c>
      <c r="G419" s="13">
        <f t="shared" si="36"/>
        <v>-0.58499999999999996</v>
      </c>
      <c r="AX419">
        <v>417</v>
      </c>
      <c r="AY419">
        <v>1.22</v>
      </c>
      <c r="AZ419">
        <f t="shared" si="33"/>
        <v>0.81764705882352939</v>
      </c>
      <c r="BA419">
        <f t="shared" si="34"/>
        <v>0.8052880350449465</v>
      </c>
      <c r="BB419">
        <f t="shared" si="35"/>
        <v>1.2359023778582889E-2</v>
      </c>
    </row>
    <row r="420" spans="1:54">
      <c r="A420" s="103">
        <v>419</v>
      </c>
      <c r="B420" s="86">
        <v>5309.4</v>
      </c>
      <c r="C420" s="85">
        <v>0.93600000000000005</v>
      </c>
      <c r="D420" s="85">
        <v>2.5449999999999999</v>
      </c>
      <c r="E420" s="13">
        <f t="shared" si="36"/>
        <v>-0.157</v>
      </c>
      <c r="F420" s="13">
        <f t="shared" si="36"/>
        <v>-1.1679999999999999</v>
      </c>
      <c r="G420" s="13">
        <f t="shared" si="36"/>
        <v>-0.39200000000000002</v>
      </c>
      <c r="AX420">
        <v>418</v>
      </c>
      <c r="AY420">
        <v>1.226</v>
      </c>
      <c r="AZ420">
        <f t="shared" si="33"/>
        <v>0.81960784313725488</v>
      </c>
      <c r="BA420">
        <f t="shared" si="34"/>
        <v>0.80637320704903503</v>
      </c>
      <c r="BB420">
        <f t="shared" si="35"/>
        <v>1.3234636088219842E-2</v>
      </c>
    </row>
    <row r="421" spans="1:54">
      <c r="A421" s="104">
        <v>420</v>
      </c>
      <c r="B421" s="86">
        <v>5310.95</v>
      </c>
      <c r="C421" s="85">
        <v>0.9345</v>
      </c>
      <c r="D421" s="85">
        <v>2.5449999999999999</v>
      </c>
      <c r="E421" s="13">
        <f t="shared" si="36"/>
        <v>2.9000000000000001E-2</v>
      </c>
      <c r="F421" s="13">
        <f t="shared" si="36"/>
        <v>-0.16</v>
      </c>
      <c r="G421" s="13">
        <f t="shared" si="36"/>
        <v>0</v>
      </c>
      <c r="AX421">
        <v>419</v>
      </c>
      <c r="AY421">
        <v>1.2270000000000001</v>
      </c>
      <c r="AZ421">
        <f t="shared" si="33"/>
        <v>0.82156862745098036</v>
      </c>
      <c r="BA421">
        <f t="shared" si="34"/>
        <v>0.80655370981339902</v>
      </c>
      <c r="BB421">
        <f t="shared" si="35"/>
        <v>1.5014917637581338E-2</v>
      </c>
    </row>
    <row r="422" spans="1:54">
      <c r="A422" s="103">
        <v>421</v>
      </c>
      <c r="B422" s="86">
        <v>5275.6</v>
      </c>
      <c r="C422" s="85">
        <v>0.93300000000000005</v>
      </c>
      <c r="D422" s="85">
        <v>2.5449999999999999</v>
      </c>
      <c r="E422" s="13">
        <f t="shared" si="36"/>
        <v>-0.66800000000000004</v>
      </c>
      <c r="F422" s="13">
        <f t="shared" si="36"/>
        <v>-0.161</v>
      </c>
      <c r="G422" s="13">
        <f t="shared" si="36"/>
        <v>0</v>
      </c>
      <c r="AX422">
        <v>420</v>
      </c>
      <c r="AY422">
        <v>1.236</v>
      </c>
      <c r="AZ422">
        <f t="shared" si="33"/>
        <v>0.82352941176470584</v>
      </c>
      <c r="BA422">
        <f t="shared" si="34"/>
        <v>0.80817361123796727</v>
      </c>
      <c r="BB422">
        <f t="shared" si="35"/>
        <v>1.5355800526738572E-2</v>
      </c>
    </row>
    <row r="423" spans="1:54">
      <c r="A423" s="104">
        <v>422</v>
      </c>
      <c r="B423" s="86">
        <v>5325.09</v>
      </c>
      <c r="C423" s="85">
        <v>0.94550000000000001</v>
      </c>
      <c r="D423" s="85">
        <v>2.5449999999999999</v>
      </c>
      <c r="E423" s="13">
        <f t="shared" si="36"/>
        <v>0.93400000000000005</v>
      </c>
      <c r="F423" s="13">
        <f t="shared" si="36"/>
        <v>1.331</v>
      </c>
      <c r="G423" s="13">
        <f t="shared" si="36"/>
        <v>0</v>
      </c>
      <c r="AX423">
        <v>421</v>
      </c>
      <c r="AY423">
        <v>1.242</v>
      </c>
      <c r="AZ423">
        <f t="shared" si="33"/>
        <v>0.82549019607843133</v>
      </c>
      <c r="BA423">
        <f t="shared" si="34"/>
        <v>0.80924891749612626</v>
      </c>
      <c r="BB423">
        <f t="shared" si="35"/>
        <v>1.6241278582305063E-2</v>
      </c>
    </row>
    <row r="424" spans="1:54">
      <c r="A424" s="103">
        <v>423</v>
      </c>
      <c r="B424" s="86">
        <v>5344.12</v>
      </c>
      <c r="C424" s="85">
        <v>0.95499999999999996</v>
      </c>
      <c r="D424" s="85">
        <v>2.54</v>
      </c>
      <c r="E424" s="13">
        <f t="shared" si="36"/>
        <v>0.35699999999999998</v>
      </c>
      <c r="F424" s="13">
        <f t="shared" si="36"/>
        <v>1</v>
      </c>
      <c r="G424" s="13">
        <f t="shared" si="36"/>
        <v>-0.19700000000000001</v>
      </c>
      <c r="AX424">
        <v>422</v>
      </c>
      <c r="AY424">
        <v>1.2909999999999999</v>
      </c>
      <c r="AZ424">
        <f t="shared" si="33"/>
        <v>0.82745098039215681</v>
      </c>
      <c r="BA424">
        <f t="shared" si="34"/>
        <v>0.81789150067672733</v>
      </c>
      <c r="BB424">
        <f t="shared" si="35"/>
        <v>9.5594797154294753E-3</v>
      </c>
    </row>
    <row r="425" spans="1:54">
      <c r="A425" s="104">
        <v>424</v>
      </c>
      <c r="B425" s="86">
        <v>5379.51</v>
      </c>
      <c r="C425" s="85">
        <v>0.95650000000000002</v>
      </c>
      <c r="D425" s="85">
        <v>2.5350000000000001</v>
      </c>
      <c r="E425" s="13">
        <f t="shared" si="36"/>
        <v>0.66</v>
      </c>
      <c r="F425" s="13">
        <f t="shared" si="36"/>
        <v>0.157</v>
      </c>
      <c r="G425" s="13">
        <f t="shared" si="36"/>
        <v>-0.19700000000000001</v>
      </c>
      <c r="AX425">
        <v>423</v>
      </c>
      <c r="AY425">
        <v>1.298</v>
      </c>
      <c r="AZ425">
        <f t="shared" si="33"/>
        <v>0.8294117647058824</v>
      </c>
      <c r="BA425">
        <f t="shared" si="34"/>
        <v>0.81910586145252173</v>
      </c>
      <c r="BB425">
        <f t="shared" si="35"/>
        <v>1.0305903253360671E-2</v>
      </c>
    </row>
    <row r="426" spans="1:54">
      <c r="A426" s="103">
        <v>425</v>
      </c>
      <c r="B426" s="86">
        <v>5409.55</v>
      </c>
      <c r="C426" s="85">
        <v>0.95899999999999996</v>
      </c>
      <c r="D426" s="85">
        <v>2.5499999999999998</v>
      </c>
      <c r="E426" s="13">
        <f t="shared" si="36"/>
        <v>0.55700000000000005</v>
      </c>
      <c r="F426" s="13">
        <f t="shared" si="36"/>
        <v>0.26100000000000001</v>
      </c>
      <c r="G426" s="13">
        <f t="shared" si="36"/>
        <v>0.59</v>
      </c>
      <c r="AX426">
        <v>424</v>
      </c>
      <c r="AY426">
        <v>1.3029999999999999</v>
      </c>
      <c r="AZ426">
        <f t="shared" si="33"/>
        <v>0.83137254901960789</v>
      </c>
      <c r="BA426">
        <f t="shared" si="34"/>
        <v>0.81997014723322015</v>
      </c>
      <c r="BB426">
        <f t="shared" si="35"/>
        <v>1.1402401786387739E-2</v>
      </c>
    </row>
    <row r="427" spans="1:54">
      <c r="A427" s="104">
        <v>426</v>
      </c>
      <c r="B427" s="86">
        <v>5397.27</v>
      </c>
      <c r="C427" s="85">
        <v>0.96399999999999997</v>
      </c>
      <c r="D427" s="85">
        <v>2.5449999999999999</v>
      </c>
      <c r="E427" s="13">
        <f t="shared" si="36"/>
        <v>-0.22700000000000001</v>
      </c>
      <c r="F427" s="13">
        <f t="shared" si="36"/>
        <v>0.52</v>
      </c>
      <c r="G427" s="13">
        <f t="shared" si="36"/>
        <v>-0.19600000000000001</v>
      </c>
      <c r="AX427">
        <v>425</v>
      </c>
      <c r="AY427">
        <v>1.3120000000000001</v>
      </c>
      <c r="AZ427">
        <f t="shared" si="33"/>
        <v>0.83333333333333337</v>
      </c>
      <c r="BA427">
        <f t="shared" si="34"/>
        <v>0.82151931518419752</v>
      </c>
      <c r="BB427">
        <f t="shared" si="35"/>
        <v>1.1814018149135852E-2</v>
      </c>
    </row>
    <row r="428" spans="1:54">
      <c r="A428" s="103">
        <v>427</v>
      </c>
      <c r="B428" s="86">
        <v>5367.96</v>
      </c>
      <c r="C428" s="85">
        <v>0.95</v>
      </c>
      <c r="D428" s="85">
        <v>2.5</v>
      </c>
      <c r="E428" s="13">
        <f t="shared" si="36"/>
        <v>-0.54500000000000004</v>
      </c>
      <c r="F428" s="13">
        <f t="shared" si="36"/>
        <v>-1.4630000000000001</v>
      </c>
      <c r="G428" s="13">
        <f t="shared" si="36"/>
        <v>-1.784</v>
      </c>
      <c r="AX428">
        <v>426</v>
      </c>
      <c r="AY428">
        <v>1.323</v>
      </c>
      <c r="AZ428">
        <f t="shared" si="33"/>
        <v>0.83529411764705885</v>
      </c>
      <c r="BA428">
        <f t="shared" si="34"/>
        <v>0.82340130178775439</v>
      </c>
      <c r="BB428">
        <f t="shared" si="35"/>
        <v>1.1892815859304462E-2</v>
      </c>
    </row>
    <row r="429" spans="1:54">
      <c r="A429" s="104">
        <v>428</v>
      </c>
      <c r="B429" s="86">
        <v>5359.75</v>
      </c>
      <c r="C429" s="85">
        <v>0.95650000000000002</v>
      </c>
      <c r="D429" s="85">
        <v>2.5150000000000001</v>
      </c>
      <c r="E429" s="13">
        <f t="shared" si="36"/>
        <v>-0.153</v>
      </c>
      <c r="F429" s="13">
        <f t="shared" si="36"/>
        <v>0.68200000000000005</v>
      </c>
      <c r="G429" s="13">
        <f t="shared" si="36"/>
        <v>0.59799999999999998</v>
      </c>
      <c r="AX429">
        <v>427</v>
      </c>
      <c r="AY429">
        <v>1.3280000000000001</v>
      </c>
      <c r="AZ429">
        <f t="shared" si="33"/>
        <v>0.83725490196078434</v>
      </c>
      <c r="BA429">
        <f t="shared" si="34"/>
        <v>0.82425258631591447</v>
      </c>
      <c r="BB429">
        <f t="shared" si="35"/>
        <v>1.3002315644869866E-2</v>
      </c>
    </row>
    <row r="430" spans="1:54">
      <c r="A430" s="103">
        <v>429</v>
      </c>
      <c r="B430" s="86">
        <v>5373.17</v>
      </c>
      <c r="C430" s="85">
        <v>0.98</v>
      </c>
      <c r="D430" s="85">
        <v>2.5099999999999998</v>
      </c>
      <c r="E430" s="13">
        <f t="shared" si="36"/>
        <v>0.25</v>
      </c>
      <c r="F430" s="13">
        <f t="shared" si="36"/>
        <v>2.427</v>
      </c>
      <c r="G430" s="13">
        <f t="shared" si="36"/>
        <v>-0.19900000000000001</v>
      </c>
      <c r="AX430">
        <v>428</v>
      </c>
      <c r="AY430">
        <v>1.3520000000000001</v>
      </c>
      <c r="AZ430">
        <f t="shared" si="33"/>
        <v>0.83921568627450982</v>
      </c>
      <c r="BA430">
        <f t="shared" si="34"/>
        <v>0.8283024811868871</v>
      </c>
      <c r="BB430">
        <f t="shared" si="35"/>
        <v>1.0913205087622724E-2</v>
      </c>
    </row>
    <row r="431" spans="1:54">
      <c r="A431" s="104">
        <v>430</v>
      </c>
      <c r="B431" s="86">
        <v>5356.77</v>
      </c>
      <c r="C431" s="85">
        <v>0.97399999999999998</v>
      </c>
      <c r="D431" s="85">
        <v>2.5099999999999998</v>
      </c>
      <c r="E431" s="13">
        <f t="shared" si="36"/>
        <v>-0.30599999999999999</v>
      </c>
      <c r="F431" s="13">
        <f t="shared" si="36"/>
        <v>-0.61399999999999999</v>
      </c>
      <c r="G431" s="13">
        <f t="shared" si="36"/>
        <v>0</v>
      </c>
      <c r="AX431">
        <v>429</v>
      </c>
      <c r="AY431">
        <v>1.367</v>
      </c>
      <c r="AZ431">
        <f t="shared" si="33"/>
        <v>0.8411764705882353</v>
      </c>
      <c r="BA431">
        <f t="shared" si="34"/>
        <v>0.83080314351816165</v>
      </c>
      <c r="BB431">
        <f t="shared" si="35"/>
        <v>1.0373327070073657E-2</v>
      </c>
    </row>
    <row r="432" spans="1:54">
      <c r="A432" s="103">
        <v>431</v>
      </c>
      <c r="B432" s="86">
        <v>5351.77</v>
      </c>
      <c r="C432" s="85">
        <v>0.98199999999999998</v>
      </c>
      <c r="D432" s="85">
        <v>2.52</v>
      </c>
      <c r="E432" s="13">
        <f t="shared" si="36"/>
        <v>-9.2999999999999999E-2</v>
      </c>
      <c r="F432" s="13">
        <f t="shared" si="36"/>
        <v>0.81799999999999995</v>
      </c>
      <c r="G432" s="13">
        <f t="shared" si="36"/>
        <v>0.39800000000000002</v>
      </c>
      <c r="AX432">
        <v>430</v>
      </c>
      <c r="AY432">
        <v>1.3819999999999999</v>
      </c>
      <c r="AZ432">
        <f t="shared" si="33"/>
        <v>0.84313725490196079</v>
      </c>
      <c r="BA432">
        <f t="shared" si="34"/>
        <v>0.83328029941019377</v>
      </c>
      <c r="BB432">
        <f t="shared" si="35"/>
        <v>9.8569554917670166E-3</v>
      </c>
    </row>
    <row r="433" spans="1:54">
      <c r="A433" s="104">
        <v>432</v>
      </c>
      <c r="B433" s="86">
        <v>5420.07</v>
      </c>
      <c r="C433" s="85">
        <v>0.98650000000000004</v>
      </c>
      <c r="D433" s="85">
        <v>2.5350000000000001</v>
      </c>
      <c r="E433" s="13">
        <f t="shared" si="36"/>
        <v>1.268</v>
      </c>
      <c r="F433" s="13">
        <f t="shared" si="36"/>
        <v>0.45700000000000002</v>
      </c>
      <c r="G433" s="13">
        <f t="shared" si="36"/>
        <v>0.59299999999999997</v>
      </c>
      <c r="AX433">
        <v>431</v>
      </c>
      <c r="AY433">
        <v>1.401</v>
      </c>
      <c r="AZ433">
        <f t="shared" si="33"/>
        <v>0.84509803921568627</v>
      </c>
      <c r="BA433">
        <f t="shared" si="34"/>
        <v>0.83638425799548499</v>
      </c>
      <c r="BB433">
        <f t="shared" si="35"/>
        <v>8.7137812202012777E-3</v>
      </c>
    </row>
    <row r="434" spans="1:54">
      <c r="A434" s="103">
        <v>433</v>
      </c>
      <c r="B434" s="86">
        <v>5393.52</v>
      </c>
      <c r="C434" s="85">
        <v>0.99250000000000005</v>
      </c>
      <c r="D434" s="85">
        <v>2.5299999999999998</v>
      </c>
      <c r="E434" s="13">
        <f t="shared" si="36"/>
        <v>-0.49099999999999999</v>
      </c>
      <c r="F434" s="13">
        <f t="shared" si="36"/>
        <v>0.60599999999999998</v>
      </c>
      <c r="G434" s="13">
        <f t="shared" si="36"/>
        <v>-0.19700000000000001</v>
      </c>
      <c r="AX434">
        <v>432</v>
      </c>
      <c r="AY434">
        <v>1.4079999999999999</v>
      </c>
      <c r="AZ434">
        <f t="shared" si="33"/>
        <v>0.84705882352941175</v>
      </c>
      <c r="BA434">
        <f t="shared" si="34"/>
        <v>0.83751830207685418</v>
      </c>
      <c r="BB434">
        <f t="shared" si="35"/>
        <v>9.540521452557571E-3</v>
      </c>
    </row>
    <row r="435" spans="1:54">
      <c r="A435" s="104">
        <v>434</v>
      </c>
      <c r="B435" s="86">
        <v>5390.56</v>
      </c>
      <c r="C435" s="85">
        <v>0.99399999999999999</v>
      </c>
      <c r="D435" s="85">
        <v>2.5499999999999998</v>
      </c>
      <c r="E435" s="13">
        <f t="shared" si="36"/>
        <v>-5.5E-2</v>
      </c>
      <c r="F435" s="13">
        <f t="shared" si="36"/>
        <v>0.151</v>
      </c>
      <c r="G435" s="13">
        <f t="shared" si="36"/>
        <v>0.78700000000000003</v>
      </c>
      <c r="AX435">
        <v>433</v>
      </c>
      <c r="AY435">
        <v>1.4450000000000001</v>
      </c>
      <c r="AZ435">
        <f t="shared" si="33"/>
        <v>0.84901960784313724</v>
      </c>
      <c r="BA435">
        <f t="shared" si="34"/>
        <v>0.84342734596969715</v>
      </c>
      <c r="BB435">
        <f t="shared" si="35"/>
        <v>5.5922618734400853E-3</v>
      </c>
    </row>
    <row r="436" spans="1:54">
      <c r="A436" s="103">
        <v>435</v>
      </c>
      <c r="B436" s="86">
        <v>5385.71</v>
      </c>
      <c r="C436" s="85">
        <v>0.99950000000000006</v>
      </c>
      <c r="D436" s="85">
        <v>2.54</v>
      </c>
      <c r="E436" s="13">
        <f t="shared" si="36"/>
        <v>-0.09</v>
      </c>
      <c r="F436" s="13">
        <f t="shared" si="36"/>
        <v>0.55200000000000005</v>
      </c>
      <c r="G436" s="13">
        <f t="shared" si="36"/>
        <v>-0.39300000000000002</v>
      </c>
      <c r="AX436">
        <v>434</v>
      </c>
      <c r="AY436">
        <v>1.4530000000000001</v>
      </c>
      <c r="AZ436">
        <f t="shared" si="33"/>
        <v>0.85098039215686272</v>
      </c>
      <c r="BA436">
        <f t="shared" si="34"/>
        <v>0.84468613774065104</v>
      </c>
      <c r="BB436">
        <f t="shared" si="35"/>
        <v>6.2942544162116754E-3</v>
      </c>
    </row>
    <row r="437" spans="1:54">
      <c r="A437" s="104">
        <v>436</v>
      </c>
      <c r="B437" s="86">
        <v>5379.5</v>
      </c>
      <c r="C437" s="85">
        <v>0.99</v>
      </c>
      <c r="D437" s="85">
        <v>2.5299999999999998</v>
      </c>
      <c r="E437" s="13">
        <f t="shared" si="36"/>
        <v>-0.115</v>
      </c>
      <c r="F437" s="13">
        <f t="shared" si="36"/>
        <v>-0.95499999999999996</v>
      </c>
      <c r="G437" s="13">
        <f t="shared" si="36"/>
        <v>-0.39400000000000002</v>
      </c>
      <c r="AX437">
        <v>435</v>
      </c>
      <c r="AY437">
        <v>1.466</v>
      </c>
      <c r="AZ437">
        <f t="shared" si="33"/>
        <v>0.8529411764705882</v>
      </c>
      <c r="BA437">
        <f t="shared" si="34"/>
        <v>0.84671739051373429</v>
      </c>
      <c r="BB437">
        <f t="shared" si="35"/>
        <v>6.2237859568539111E-3</v>
      </c>
    </row>
    <row r="438" spans="1:54">
      <c r="A438" s="103">
        <v>437</v>
      </c>
      <c r="B438" s="86">
        <v>5301.3</v>
      </c>
      <c r="C438" s="85">
        <v>0.97799999999999998</v>
      </c>
      <c r="D438" s="85">
        <v>2.5249999999999999</v>
      </c>
      <c r="E438" s="13">
        <f t="shared" si="36"/>
        <v>-1.464</v>
      </c>
      <c r="F438" s="13">
        <f t="shared" si="36"/>
        <v>-1.22</v>
      </c>
      <c r="G438" s="13">
        <f t="shared" si="36"/>
        <v>-0.19800000000000001</v>
      </c>
      <c r="AX438">
        <v>436</v>
      </c>
      <c r="AY438">
        <v>1.4810000000000001</v>
      </c>
      <c r="AZ438">
        <f t="shared" si="33"/>
        <v>0.85490196078431369</v>
      </c>
      <c r="BA438">
        <f t="shared" si="34"/>
        <v>0.84903917519050964</v>
      </c>
      <c r="BB438">
        <f t="shared" si="35"/>
        <v>5.862785593804043E-3</v>
      </c>
    </row>
    <row r="439" spans="1:54">
      <c r="A439" s="104">
        <v>438</v>
      </c>
      <c r="B439" s="86">
        <v>5233.0200000000004</v>
      </c>
      <c r="C439" s="85">
        <v>0.96699999999999997</v>
      </c>
      <c r="D439" s="85">
        <v>2.54</v>
      </c>
      <c r="E439" s="13">
        <f t="shared" si="36"/>
        <v>-1.296</v>
      </c>
      <c r="F439" s="13">
        <f t="shared" si="36"/>
        <v>-1.131</v>
      </c>
      <c r="G439" s="13">
        <f t="shared" si="36"/>
        <v>0.59199999999999997</v>
      </c>
      <c r="AX439">
        <v>437</v>
      </c>
      <c r="AY439">
        <v>1.5149999999999999</v>
      </c>
      <c r="AZ439">
        <f t="shared" si="33"/>
        <v>0.85686274509803917</v>
      </c>
      <c r="BA439">
        <f t="shared" si="34"/>
        <v>0.85421481719583525</v>
      </c>
      <c r="BB439">
        <f t="shared" si="35"/>
        <v>2.647927902203917E-3</v>
      </c>
    </row>
    <row r="440" spans="1:54">
      <c r="A440" s="103">
        <v>439</v>
      </c>
      <c r="B440" s="86">
        <v>5200.2299999999996</v>
      </c>
      <c r="C440" s="85">
        <v>0.95750000000000002</v>
      </c>
      <c r="D440" s="85">
        <v>2.5299999999999998</v>
      </c>
      <c r="E440" s="13">
        <f t="shared" si="36"/>
        <v>-0.629</v>
      </c>
      <c r="F440" s="13">
        <f t="shared" si="36"/>
        <v>-0.98699999999999999</v>
      </c>
      <c r="G440" s="13">
        <f t="shared" si="36"/>
        <v>-0.39400000000000002</v>
      </c>
      <c r="AX440">
        <v>438</v>
      </c>
      <c r="AY440">
        <v>1.5169999999999999</v>
      </c>
      <c r="AZ440">
        <f t="shared" si="33"/>
        <v>0.85882352941176465</v>
      </c>
      <c r="BA440">
        <f t="shared" si="34"/>
        <v>0.85451550720790126</v>
      </c>
      <c r="BB440">
        <f t="shared" si="35"/>
        <v>4.3080222038633931E-3</v>
      </c>
    </row>
    <row r="441" spans="1:54">
      <c r="A441" s="104">
        <v>440</v>
      </c>
      <c r="B441" s="86">
        <v>5107.8599999999997</v>
      </c>
      <c r="C441" s="85">
        <v>0.94299999999999995</v>
      </c>
      <c r="D441" s="85">
        <v>2.5099999999999998</v>
      </c>
      <c r="E441" s="13">
        <f t="shared" si="36"/>
        <v>-1.792</v>
      </c>
      <c r="F441" s="13">
        <f t="shared" si="36"/>
        <v>-1.526</v>
      </c>
      <c r="G441" s="13">
        <f t="shared" si="36"/>
        <v>-0.79400000000000004</v>
      </c>
      <c r="AX441">
        <v>439</v>
      </c>
      <c r="AY441">
        <v>1.536</v>
      </c>
      <c r="AZ441">
        <f t="shared" si="33"/>
        <v>0.86078431372549025</v>
      </c>
      <c r="BA441">
        <f t="shared" si="34"/>
        <v>0.85735125420472769</v>
      </c>
      <c r="BB441">
        <f t="shared" si="35"/>
        <v>3.4330595207625603E-3</v>
      </c>
    </row>
    <row r="442" spans="1:54">
      <c r="A442" s="103">
        <v>441</v>
      </c>
      <c r="B442" s="86">
        <v>5163.75</v>
      </c>
      <c r="C442" s="85">
        <v>0.95050000000000001</v>
      </c>
      <c r="D442" s="85">
        <v>2.5249999999999999</v>
      </c>
      <c r="E442" s="13">
        <f t="shared" si="36"/>
        <v>1.0880000000000001</v>
      </c>
      <c r="F442" s="13">
        <f t="shared" si="36"/>
        <v>0.79200000000000004</v>
      </c>
      <c r="G442" s="13">
        <f t="shared" si="36"/>
        <v>0.59599999999999997</v>
      </c>
      <c r="AX442">
        <v>440</v>
      </c>
      <c r="AY442">
        <v>1.5369999999999999</v>
      </c>
      <c r="AZ442">
        <f t="shared" si="33"/>
        <v>0.86274509803921573</v>
      </c>
      <c r="BA442">
        <f t="shared" si="34"/>
        <v>0.85749946163938429</v>
      </c>
      <c r="BB442">
        <f t="shared" si="35"/>
        <v>5.2456363998314437E-3</v>
      </c>
    </row>
    <row r="443" spans="1:54">
      <c r="A443" s="104">
        <v>442</v>
      </c>
      <c r="B443" s="87">
        <v>5067.71</v>
      </c>
      <c r="C443" s="85">
        <v>0.92449999999999999</v>
      </c>
      <c r="D443" s="85">
        <v>2.5449999999999999</v>
      </c>
      <c r="E443" s="13">
        <f t="shared" si="36"/>
        <v>-1.877</v>
      </c>
      <c r="F443" s="13">
        <f t="shared" si="36"/>
        <v>-2.774</v>
      </c>
      <c r="G443" s="13">
        <f t="shared" si="36"/>
        <v>0.78900000000000003</v>
      </c>
      <c r="AX443">
        <v>441</v>
      </c>
      <c r="AY443">
        <v>1.548</v>
      </c>
      <c r="AZ443">
        <f t="shared" si="33"/>
        <v>0.86470588235294121</v>
      </c>
      <c r="BA443">
        <f t="shared" si="34"/>
        <v>0.8591228696430282</v>
      </c>
      <c r="BB443">
        <f t="shared" si="35"/>
        <v>5.5830127099130156E-3</v>
      </c>
    </row>
    <row r="444" spans="1:54">
      <c r="A444" s="103">
        <v>443</v>
      </c>
      <c r="B444" s="87">
        <v>5086.6499999999996</v>
      </c>
      <c r="C444" s="85">
        <v>0.9415</v>
      </c>
      <c r="D444" s="85">
        <v>2.5550000000000002</v>
      </c>
      <c r="E444" s="13">
        <f t="shared" si="36"/>
        <v>0.373</v>
      </c>
      <c r="F444" s="13">
        <f t="shared" si="36"/>
        <v>1.8220000000000001</v>
      </c>
      <c r="G444" s="13">
        <f t="shared" si="36"/>
        <v>0.39200000000000002</v>
      </c>
      <c r="AX444">
        <v>442</v>
      </c>
      <c r="AY444">
        <v>1.55</v>
      </c>
      <c r="AZ444">
        <f t="shared" si="33"/>
        <v>0.8666666666666667</v>
      </c>
      <c r="BA444">
        <f t="shared" si="34"/>
        <v>0.85941668139412508</v>
      </c>
      <c r="BB444">
        <f t="shared" si="35"/>
        <v>7.2499852725416147E-3</v>
      </c>
    </row>
    <row r="445" spans="1:54">
      <c r="A445" s="104">
        <v>444</v>
      </c>
      <c r="B445" s="87">
        <v>5087.07</v>
      </c>
      <c r="C445" s="85">
        <v>0.96</v>
      </c>
      <c r="D445" s="85">
        <v>2.56</v>
      </c>
      <c r="E445" s="13">
        <f t="shared" si="36"/>
        <v>8.0000000000000002E-3</v>
      </c>
      <c r="F445" s="13">
        <f t="shared" si="36"/>
        <v>1.946</v>
      </c>
      <c r="G445" s="13">
        <f t="shared" si="36"/>
        <v>0.19600000000000001</v>
      </c>
      <c r="AX445">
        <v>443</v>
      </c>
      <c r="AY445">
        <v>1.552</v>
      </c>
      <c r="AZ445">
        <f t="shared" si="33"/>
        <v>0.86862745098039218</v>
      </c>
      <c r="BA445">
        <f t="shared" si="34"/>
        <v>0.85971007693241241</v>
      </c>
      <c r="BB445">
        <f t="shared" si="35"/>
        <v>8.9173740479797647E-3</v>
      </c>
    </row>
    <row r="446" spans="1:54">
      <c r="A446" s="103">
        <v>445</v>
      </c>
      <c r="B446" s="87">
        <v>5070.71</v>
      </c>
      <c r="C446" s="85">
        <v>0.93049999999999999</v>
      </c>
      <c r="D446" s="85">
        <v>2.5649999999999999</v>
      </c>
      <c r="E446" s="13">
        <f t="shared" si="36"/>
        <v>-0.32200000000000001</v>
      </c>
      <c r="F446" s="13">
        <f t="shared" si="36"/>
        <v>-3.121</v>
      </c>
      <c r="G446" s="13">
        <f t="shared" si="36"/>
        <v>0.19500000000000001</v>
      </c>
      <c r="AX446">
        <v>444</v>
      </c>
      <c r="AY446">
        <v>1.5609999999999999</v>
      </c>
      <c r="AZ446">
        <f t="shared" si="33"/>
        <v>0.87058823529411766</v>
      </c>
      <c r="BA446">
        <f t="shared" si="34"/>
        <v>0.86102520846891117</v>
      </c>
      <c r="BB446">
        <f t="shared" si="35"/>
        <v>9.5630268252064887E-3</v>
      </c>
    </row>
    <row r="447" spans="1:54">
      <c r="A447" s="104">
        <v>446</v>
      </c>
      <c r="B447" s="87">
        <v>5092.75</v>
      </c>
      <c r="C447" s="85">
        <v>0.91549999999999998</v>
      </c>
      <c r="D447" s="85">
        <v>2.56</v>
      </c>
      <c r="E447" s="13">
        <f t="shared" si="36"/>
        <v>0.434</v>
      </c>
      <c r="F447" s="13">
        <f t="shared" si="36"/>
        <v>-1.625</v>
      </c>
      <c r="G447" s="13">
        <f t="shared" si="36"/>
        <v>-0.19500000000000001</v>
      </c>
      <c r="AX447">
        <v>445</v>
      </c>
      <c r="AY447">
        <v>1.573</v>
      </c>
      <c r="AZ447">
        <f t="shared" si="33"/>
        <v>0.87254901960784315</v>
      </c>
      <c r="BA447">
        <f t="shared" si="34"/>
        <v>0.86276562282148717</v>
      </c>
      <c r="BB447">
        <f t="shared" si="35"/>
        <v>9.7833967863559801E-3</v>
      </c>
    </row>
    <row r="448" spans="1:54">
      <c r="A448" s="103">
        <v>447</v>
      </c>
      <c r="B448" s="87">
        <v>5093.3900000000003</v>
      </c>
      <c r="C448" s="85">
        <v>0.90900000000000003</v>
      </c>
      <c r="D448" s="85">
        <v>2.56</v>
      </c>
      <c r="E448" s="13">
        <f t="shared" si="36"/>
        <v>1.2999999999999999E-2</v>
      </c>
      <c r="F448" s="13">
        <f t="shared" si="36"/>
        <v>-0.71299999999999997</v>
      </c>
      <c r="G448" s="13">
        <f t="shared" si="36"/>
        <v>0</v>
      </c>
      <c r="AX448">
        <v>446</v>
      </c>
      <c r="AY448">
        <v>1.573</v>
      </c>
      <c r="AZ448">
        <f t="shared" si="33"/>
        <v>0.87450980392156863</v>
      </c>
      <c r="BA448">
        <f t="shared" si="34"/>
        <v>0.86276562282148717</v>
      </c>
      <c r="BB448">
        <f t="shared" si="35"/>
        <v>1.1744181100081463E-2</v>
      </c>
    </row>
    <row r="449" spans="1:54">
      <c r="A449" s="104">
        <v>448</v>
      </c>
      <c r="B449" s="87">
        <v>5081.12</v>
      </c>
      <c r="C449" s="85">
        <v>0.90500000000000003</v>
      </c>
      <c r="D449" s="85">
        <v>2.4300000000000002</v>
      </c>
      <c r="E449" s="13">
        <f t="shared" si="36"/>
        <v>-0.24099999999999999</v>
      </c>
      <c r="F449" s="13">
        <f t="shared" si="36"/>
        <v>-0.441</v>
      </c>
      <c r="G449" s="13">
        <f t="shared" si="36"/>
        <v>-5.2119999999999997</v>
      </c>
      <c r="AX449">
        <v>447</v>
      </c>
      <c r="AY449">
        <v>1.601</v>
      </c>
      <c r="AZ449">
        <f t="shared" si="33"/>
        <v>0.87647058823529411</v>
      </c>
      <c r="BA449">
        <f t="shared" si="34"/>
        <v>0.86676850252866011</v>
      </c>
      <c r="BB449">
        <f t="shared" si="35"/>
        <v>9.7020857066340005E-3</v>
      </c>
    </row>
    <row r="450" spans="1:54">
      <c r="A450" s="103">
        <v>449</v>
      </c>
      <c r="B450" s="87">
        <v>5092.17</v>
      </c>
      <c r="C450" s="85">
        <v>0.89649999999999996</v>
      </c>
      <c r="D450" s="85">
        <v>2.4249999999999998</v>
      </c>
      <c r="E450" s="13">
        <f t="shared" si="36"/>
        <v>0.217</v>
      </c>
      <c r="F450" s="13">
        <f t="shared" si="36"/>
        <v>-0.94399999999999995</v>
      </c>
      <c r="G450" s="13">
        <f t="shared" si="36"/>
        <v>-0.20599999999999999</v>
      </c>
      <c r="AX450">
        <v>448</v>
      </c>
      <c r="AY450">
        <v>1.637</v>
      </c>
      <c r="AZ450">
        <f t="shared" si="33"/>
        <v>0.8784313725490196</v>
      </c>
      <c r="BA450">
        <f t="shared" si="34"/>
        <v>0.87179596952734406</v>
      </c>
      <c r="BB450">
        <f t="shared" si="35"/>
        <v>6.6354030216755344E-3</v>
      </c>
    </row>
    <row r="451" spans="1:54">
      <c r="A451" s="104">
        <v>450</v>
      </c>
      <c r="B451" s="87">
        <v>5050.2299999999996</v>
      </c>
      <c r="C451" s="85">
        <v>0.88600000000000001</v>
      </c>
      <c r="D451" s="85">
        <v>2.4300000000000002</v>
      </c>
      <c r="E451" s="13">
        <f t="shared" si="36"/>
        <v>-0.82699999999999996</v>
      </c>
      <c r="F451" s="13">
        <f t="shared" si="36"/>
        <v>-1.1779999999999999</v>
      </c>
      <c r="G451" s="13">
        <f t="shared" si="36"/>
        <v>0.20599999999999999</v>
      </c>
      <c r="AX451">
        <v>449</v>
      </c>
      <c r="AY451">
        <v>1.639</v>
      </c>
      <c r="AZ451">
        <f t="shared" ref="AZ451:AZ512" si="37">AX451/510</f>
        <v>0.88039215686274508</v>
      </c>
      <c r="BA451">
        <f t="shared" si="34"/>
        <v>0.87207135761592192</v>
      </c>
      <c r="BB451">
        <f t="shared" si="35"/>
        <v>8.3207992468231629E-3</v>
      </c>
    </row>
    <row r="452" spans="1:54">
      <c r="A452" s="103">
        <v>451</v>
      </c>
      <c r="B452" s="87">
        <v>5078.3999999999996</v>
      </c>
      <c r="C452" s="85">
        <v>0.90149999999999997</v>
      </c>
      <c r="D452" s="85">
        <v>2.4649999999999999</v>
      </c>
      <c r="E452" s="13">
        <f t="shared" si="36"/>
        <v>0.55600000000000005</v>
      </c>
      <c r="F452" s="13">
        <f t="shared" si="36"/>
        <v>1.734</v>
      </c>
      <c r="G452" s="13">
        <f t="shared" si="36"/>
        <v>1.43</v>
      </c>
      <c r="AX452">
        <v>450</v>
      </c>
      <c r="AY452">
        <v>1.641</v>
      </c>
      <c r="AZ452">
        <f t="shared" si="37"/>
        <v>0.88235294117647056</v>
      </c>
      <c r="BA452">
        <f t="shared" ref="BA452:BA512" si="38">_xlfn.NORM.DIST(AY452,$BE$2,$BE$3,1)</f>
        <v>0.87234633441754506</v>
      </c>
      <c r="BB452">
        <f t="shared" ref="BB452:BB512" si="39">ABS(AZ452-BA452)</f>
        <v>1.0006606758925507E-2</v>
      </c>
    </row>
    <row r="453" spans="1:54">
      <c r="A453" s="104">
        <v>452</v>
      </c>
      <c r="B453" s="87">
        <v>5108.7</v>
      </c>
      <c r="C453" s="85">
        <v>0.91449999999999998</v>
      </c>
      <c r="D453" s="85">
        <v>2.4700000000000002</v>
      </c>
      <c r="E453" s="13">
        <f t="shared" si="36"/>
        <v>0.59499999999999997</v>
      </c>
      <c r="F453" s="13">
        <f t="shared" si="36"/>
        <v>1.4319999999999999</v>
      </c>
      <c r="G453" s="13">
        <f t="shared" si="36"/>
        <v>0.20300000000000001</v>
      </c>
      <c r="AX453">
        <v>451</v>
      </c>
      <c r="AY453">
        <v>1.645</v>
      </c>
      <c r="AZ453">
        <f t="shared" si="37"/>
        <v>0.88431372549019605</v>
      </c>
      <c r="BA453">
        <f t="shared" si="38"/>
        <v>0.87289505471785944</v>
      </c>
      <c r="BB453">
        <f t="shared" si="39"/>
        <v>1.1418670772336603E-2</v>
      </c>
    </row>
    <row r="454" spans="1:54">
      <c r="A454" s="103">
        <v>453</v>
      </c>
      <c r="B454" s="87">
        <v>5104.09</v>
      </c>
      <c r="C454" s="85">
        <v>0.89049999999999996</v>
      </c>
      <c r="D454" s="85">
        <v>2.4500000000000002</v>
      </c>
      <c r="E454" s="13">
        <f t="shared" si="36"/>
        <v>-0.09</v>
      </c>
      <c r="F454" s="13">
        <f t="shared" si="36"/>
        <v>-2.6589999999999998</v>
      </c>
      <c r="G454" s="13">
        <f t="shared" si="36"/>
        <v>-0.81299999999999994</v>
      </c>
      <c r="AX454">
        <v>452</v>
      </c>
      <c r="AY454">
        <v>1.663</v>
      </c>
      <c r="AZ454">
        <f t="shared" si="37"/>
        <v>0.88627450980392153</v>
      </c>
      <c r="BA454">
        <f t="shared" si="38"/>
        <v>0.87534397496626304</v>
      </c>
      <c r="BB454">
        <f t="shared" si="39"/>
        <v>1.093053483765849E-2</v>
      </c>
    </row>
    <row r="455" spans="1:54">
      <c r="A455" s="104">
        <v>454</v>
      </c>
      <c r="B455" s="87">
        <v>5021.54</v>
      </c>
      <c r="C455" s="85">
        <v>0.88400000000000001</v>
      </c>
      <c r="D455" s="85">
        <v>2.4449999999999998</v>
      </c>
      <c r="E455" s="13">
        <f t="shared" si="36"/>
        <v>-1.631</v>
      </c>
      <c r="F455" s="13">
        <f t="shared" si="36"/>
        <v>-0.73299999999999998</v>
      </c>
      <c r="G455" s="13">
        <f t="shared" si="36"/>
        <v>-0.20399999999999999</v>
      </c>
      <c r="AX455">
        <v>453</v>
      </c>
      <c r="AY455">
        <v>1.6970000000000001</v>
      </c>
      <c r="AZ455">
        <f t="shared" si="37"/>
        <v>0.88823529411764701</v>
      </c>
      <c r="BA455">
        <f t="shared" si="38"/>
        <v>0.87987930032337913</v>
      </c>
      <c r="BB455">
        <f t="shared" si="39"/>
        <v>8.3559937942678797E-3</v>
      </c>
    </row>
    <row r="456" spans="1:54">
      <c r="A456" s="103">
        <v>455</v>
      </c>
      <c r="B456" s="87">
        <v>5050.22</v>
      </c>
      <c r="C456" s="85">
        <v>0.88849999999999996</v>
      </c>
      <c r="D456" s="85">
        <v>2.44</v>
      </c>
      <c r="E456" s="13">
        <f t="shared" si="36"/>
        <v>0.56999999999999995</v>
      </c>
      <c r="F456" s="13">
        <f t="shared" si="36"/>
        <v>0.50800000000000001</v>
      </c>
      <c r="G456" s="13">
        <f t="shared" si="36"/>
        <v>-0.20499999999999999</v>
      </c>
      <c r="AX456">
        <v>454</v>
      </c>
      <c r="AY456">
        <v>1.704</v>
      </c>
      <c r="AZ456">
        <f t="shared" si="37"/>
        <v>0.8901960784313725</v>
      </c>
      <c r="BA456">
        <f t="shared" si="38"/>
        <v>0.88079842393650321</v>
      </c>
      <c r="BB456">
        <f t="shared" si="39"/>
        <v>9.3976544948692897E-3</v>
      </c>
    </row>
    <row r="457" spans="1:54">
      <c r="A457" s="104">
        <v>456</v>
      </c>
      <c r="B457" s="87">
        <v>5003.58</v>
      </c>
      <c r="C457" s="85">
        <v>0.89</v>
      </c>
      <c r="D457" s="85">
        <v>2.4350000000000001</v>
      </c>
      <c r="E457" s="13">
        <f t="shared" si="36"/>
        <v>-0.92800000000000005</v>
      </c>
      <c r="F457" s="13">
        <f t="shared" si="36"/>
        <v>0.16900000000000001</v>
      </c>
      <c r="G457" s="13">
        <f t="shared" si="36"/>
        <v>-0.20499999999999999</v>
      </c>
      <c r="AX457">
        <v>455</v>
      </c>
      <c r="AY457">
        <v>1.71</v>
      </c>
      <c r="AZ457">
        <f t="shared" si="37"/>
        <v>0.89215686274509809</v>
      </c>
      <c r="BA457">
        <f t="shared" si="38"/>
        <v>0.88158228387906401</v>
      </c>
      <c r="BB457">
        <f t="shared" si="39"/>
        <v>1.0574578866034079E-2</v>
      </c>
    </row>
    <row r="458" spans="1:54">
      <c r="A458" s="103">
        <v>457</v>
      </c>
      <c r="B458" s="87">
        <v>4971.45</v>
      </c>
      <c r="C458" s="85">
        <v>0.86299999999999999</v>
      </c>
      <c r="D458" s="85">
        <v>2.4449999999999998</v>
      </c>
      <c r="E458" s="13">
        <f t="shared" si="36"/>
        <v>-0.64400000000000002</v>
      </c>
      <c r="F458" s="13">
        <f t="shared" si="36"/>
        <v>-3.081</v>
      </c>
      <c r="G458" s="13">
        <f t="shared" si="36"/>
        <v>0.41</v>
      </c>
      <c r="AX458">
        <v>456</v>
      </c>
      <c r="AY458">
        <v>1.732</v>
      </c>
      <c r="AZ458">
        <f t="shared" si="37"/>
        <v>0.89411764705882357</v>
      </c>
      <c r="BA458">
        <f t="shared" si="38"/>
        <v>0.88442524189352112</v>
      </c>
      <c r="BB458">
        <f t="shared" si="39"/>
        <v>9.6924051653024534E-3</v>
      </c>
    </row>
    <row r="459" spans="1:54">
      <c r="A459" s="104">
        <v>458</v>
      </c>
      <c r="B459" s="87">
        <v>4968.82</v>
      </c>
      <c r="C459" s="85">
        <v>0.89</v>
      </c>
      <c r="D459" s="85">
        <v>2.4300000000000002</v>
      </c>
      <c r="E459" s="13">
        <f t="shared" si="36"/>
        <v>-5.2999999999999999E-2</v>
      </c>
      <c r="F459" s="13">
        <f t="shared" si="36"/>
        <v>3.081</v>
      </c>
      <c r="G459" s="13">
        <f t="shared" si="36"/>
        <v>-0.61499999999999999</v>
      </c>
      <c r="AX459">
        <v>457</v>
      </c>
      <c r="AY459">
        <v>1.74</v>
      </c>
      <c r="AZ459">
        <f t="shared" si="37"/>
        <v>0.89607843137254906</v>
      </c>
      <c r="BA459">
        <f t="shared" si="38"/>
        <v>0.88544692444222928</v>
      </c>
      <c r="BB459">
        <f t="shared" si="39"/>
        <v>1.0631506930319778E-2</v>
      </c>
    </row>
    <row r="460" spans="1:54">
      <c r="A460" s="103">
        <v>459</v>
      </c>
      <c r="B460" s="87">
        <v>5058.3</v>
      </c>
      <c r="C460" s="85">
        <v>0.90400000000000003</v>
      </c>
      <c r="D460" s="85">
        <v>2.4500000000000002</v>
      </c>
      <c r="E460" s="13">
        <f t="shared" si="36"/>
        <v>1.7849999999999999</v>
      </c>
      <c r="F460" s="13">
        <f t="shared" si="36"/>
        <v>1.5609999999999999</v>
      </c>
      <c r="G460" s="13">
        <f t="shared" si="36"/>
        <v>0.82</v>
      </c>
      <c r="AX460">
        <v>458</v>
      </c>
      <c r="AY460">
        <v>1.742</v>
      </c>
      <c r="AZ460">
        <f t="shared" si="37"/>
        <v>0.89803921568627454</v>
      </c>
      <c r="BA460">
        <f t="shared" si="38"/>
        <v>0.88570133760561387</v>
      </c>
      <c r="BB460">
        <f t="shared" si="39"/>
        <v>1.2337878080660669E-2</v>
      </c>
    </row>
    <row r="461" spans="1:54">
      <c r="A461" s="104">
        <v>460</v>
      </c>
      <c r="B461" s="87">
        <v>5082.4799999999996</v>
      </c>
      <c r="C461" s="85">
        <v>0.89449999999999996</v>
      </c>
      <c r="D461" s="85">
        <v>2.4550000000000001</v>
      </c>
      <c r="E461" s="13">
        <f t="shared" si="36"/>
        <v>0.47699999999999998</v>
      </c>
      <c r="F461" s="13">
        <f t="shared" si="36"/>
        <v>-1.056</v>
      </c>
      <c r="G461" s="13">
        <f t="shared" si="36"/>
        <v>0.20399999999999999</v>
      </c>
      <c r="AX461">
        <v>459</v>
      </c>
      <c r="AY461">
        <v>1.744</v>
      </c>
      <c r="AZ461">
        <f t="shared" si="37"/>
        <v>0.9</v>
      </c>
      <c r="BA461">
        <f t="shared" si="38"/>
        <v>0.88595534817226074</v>
      </c>
      <c r="BB461">
        <f t="shared" si="39"/>
        <v>1.4044651827739285E-2</v>
      </c>
    </row>
    <row r="462" spans="1:54">
      <c r="A462" s="103">
        <v>461</v>
      </c>
      <c r="B462" s="87">
        <v>5095.3500000000004</v>
      </c>
      <c r="C462" s="85">
        <v>0.9</v>
      </c>
      <c r="D462" s="85">
        <v>2.4649999999999999</v>
      </c>
      <c r="E462" s="13">
        <f t="shared" si="36"/>
        <v>0.253</v>
      </c>
      <c r="F462" s="13">
        <f t="shared" si="36"/>
        <v>0.61299999999999999</v>
      </c>
      <c r="G462" s="13">
        <f t="shared" si="36"/>
        <v>0.40699999999999997</v>
      </c>
      <c r="AX462">
        <v>460</v>
      </c>
      <c r="AY462">
        <v>1.75</v>
      </c>
      <c r="AZ462">
        <f t="shared" si="37"/>
        <v>0.90196078431372551</v>
      </c>
      <c r="BA462">
        <f t="shared" si="38"/>
        <v>0.88671496627998425</v>
      </c>
      <c r="BB462">
        <f t="shared" si="39"/>
        <v>1.5245818033741254E-2</v>
      </c>
    </row>
    <row r="463" spans="1:54">
      <c r="A463" s="104">
        <v>462</v>
      </c>
      <c r="B463" s="87">
        <v>5148.2</v>
      </c>
      <c r="C463" s="85">
        <v>0.90649999999999997</v>
      </c>
      <c r="D463" s="85">
        <v>2.4849999999999999</v>
      </c>
      <c r="E463" s="13">
        <f t="shared" si="36"/>
        <v>1.032</v>
      </c>
      <c r="F463" s="13">
        <f t="shared" si="36"/>
        <v>0.72</v>
      </c>
      <c r="G463" s="13">
        <f t="shared" si="36"/>
        <v>0.80800000000000005</v>
      </c>
      <c r="AX463">
        <v>461</v>
      </c>
      <c r="AY463">
        <v>1.7609999999999999</v>
      </c>
      <c r="AZ463">
        <f t="shared" si="37"/>
        <v>0.90392156862745099</v>
      </c>
      <c r="BA463">
        <f t="shared" si="38"/>
        <v>0.88809821144976753</v>
      </c>
      <c r="BB463">
        <f t="shared" si="39"/>
        <v>1.5823357177683461E-2</v>
      </c>
    </row>
    <row r="464" spans="1:54">
      <c r="A464" s="103">
        <v>463</v>
      </c>
      <c r="B464" s="87">
        <v>5163.8999999999996</v>
      </c>
      <c r="C464" s="85">
        <v>0.90849999999999997</v>
      </c>
      <c r="D464" s="85">
        <v>2.4849999999999999</v>
      </c>
      <c r="E464" s="13">
        <f t="shared" si="36"/>
        <v>0.30399999999999999</v>
      </c>
      <c r="F464" s="13">
        <f t="shared" si="36"/>
        <v>0.22</v>
      </c>
      <c r="G464" s="13">
        <f t="shared" si="36"/>
        <v>0</v>
      </c>
      <c r="AX464">
        <v>462</v>
      </c>
      <c r="AY464">
        <v>1.764</v>
      </c>
      <c r="AZ464">
        <f t="shared" si="37"/>
        <v>0.90588235294117647</v>
      </c>
      <c r="BA464">
        <f t="shared" si="38"/>
        <v>0.88847335517139425</v>
      </c>
      <c r="BB464">
        <f t="shared" si="39"/>
        <v>1.740899776978222E-2</v>
      </c>
    </row>
    <row r="465" spans="1:54">
      <c r="A465" s="104">
        <v>464</v>
      </c>
      <c r="B465" s="87">
        <v>5163.99</v>
      </c>
      <c r="C465" s="85">
        <v>0.90500000000000003</v>
      </c>
      <c r="D465" s="85">
        <v>2.5099999999999998</v>
      </c>
      <c r="E465" s="13">
        <f t="shared" si="36"/>
        <v>2E-3</v>
      </c>
      <c r="F465" s="13">
        <f t="shared" si="36"/>
        <v>-0.38600000000000001</v>
      </c>
      <c r="G465" s="13">
        <f t="shared" si="36"/>
        <v>1.0009999999999999</v>
      </c>
      <c r="AX465">
        <v>463</v>
      </c>
      <c r="AY465">
        <v>1.7689999999999999</v>
      </c>
      <c r="AZ465">
        <f t="shared" si="37"/>
        <v>0.90784313725490196</v>
      </c>
      <c r="BA465">
        <f t="shared" si="38"/>
        <v>0.88909659327400992</v>
      </c>
      <c r="BB465">
        <f t="shared" si="39"/>
        <v>1.8746543980892039E-2</v>
      </c>
    </row>
    <row r="466" spans="1:54">
      <c r="A466" s="103">
        <v>465</v>
      </c>
      <c r="B466" s="87">
        <v>5163.34</v>
      </c>
      <c r="C466" s="85">
        <v>0.90500000000000003</v>
      </c>
      <c r="D466" s="85">
        <v>2.4900000000000002</v>
      </c>
      <c r="E466" s="13">
        <f t="shared" si="36"/>
        <v>-1.2999999999999999E-2</v>
      </c>
      <c r="F466" s="13">
        <f t="shared" si="36"/>
        <v>0</v>
      </c>
      <c r="G466" s="13">
        <f t="shared" si="36"/>
        <v>-0.8</v>
      </c>
      <c r="AX466">
        <v>464</v>
      </c>
      <c r="AY466">
        <v>1.7849999999999999</v>
      </c>
      <c r="AZ466">
        <f t="shared" si="37"/>
        <v>0.90980392156862744</v>
      </c>
      <c r="BA466">
        <f t="shared" si="38"/>
        <v>0.89107417885448581</v>
      </c>
      <c r="BB466">
        <f t="shared" si="39"/>
        <v>1.8729742714141628E-2</v>
      </c>
    </row>
    <row r="467" spans="1:54">
      <c r="A467" s="104">
        <v>466</v>
      </c>
      <c r="B467" s="87">
        <v>5127.72</v>
      </c>
      <c r="C467" s="85">
        <v>0.88500000000000001</v>
      </c>
      <c r="D467" s="85">
        <v>2.4849999999999999</v>
      </c>
      <c r="E467" s="13">
        <f t="shared" ref="E467:G512" si="40">ROUND(100*(LN(B467)-LN(B466)),3)</f>
        <v>-0.69199999999999995</v>
      </c>
      <c r="F467" s="13">
        <f t="shared" si="40"/>
        <v>-2.2349999999999999</v>
      </c>
      <c r="G467" s="13">
        <f t="shared" si="40"/>
        <v>-0.20100000000000001</v>
      </c>
      <c r="AX467">
        <v>465</v>
      </c>
      <c r="AY467">
        <v>1.798</v>
      </c>
      <c r="AZ467">
        <f t="shared" si="37"/>
        <v>0.91176470588235292</v>
      </c>
      <c r="BA467">
        <f t="shared" si="38"/>
        <v>0.89266220168885946</v>
      </c>
      <c r="BB467">
        <f t="shared" si="39"/>
        <v>1.9102504193493464E-2</v>
      </c>
    </row>
    <row r="468" spans="1:54">
      <c r="A468" s="103">
        <v>467</v>
      </c>
      <c r="B468" s="87">
        <v>5063.67</v>
      </c>
      <c r="C468" s="85">
        <v>0.879</v>
      </c>
      <c r="D468" s="85">
        <v>2.4449999999999998</v>
      </c>
      <c r="E468" s="13">
        <f t="shared" si="40"/>
        <v>-1.2569999999999999</v>
      </c>
      <c r="F468" s="13">
        <f t="shared" si="40"/>
        <v>-0.68</v>
      </c>
      <c r="G468" s="13">
        <f t="shared" si="40"/>
        <v>-1.623</v>
      </c>
      <c r="AX468">
        <v>466</v>
      </c>
      <c r="AY468">
        <v>1.8129999999999999</v>
      </c>
      <c r="AZ468">
        <f t="shared" si="37"/>
        <v>0.9137254901960784</v>
      </c>
      <c r="BA468">
        <f t="shared" si="38"/>
        <v>0.89447371596344005</v>
      </c>
      <c r="BB468">
        <f t="shared" si="39"/>
        <v>1.9251774232638352E-2</v>
      </c>
    </row>
    <row r="469" spans="1:54">
      <c r="A469" s="104">
        <v>468</v>
      </c>
      <c r="B469" s="87">
        <v>5039.08</v>
      </c>
      <c r="C469" s="85">
        <v>0.88249999999999995</v>
      </c>
      <c r="D469" s="85">
        <v>2.46</v>
      </c>
      <c r="E469" s="13">
        <f t="shared" si="40"/>
        <v>-0.48699999999999999</v>
      </c>
      <c r="F469" s="13">
        <f t="shared" si="40"/>
        <v>0.39700000000000002</v>
      </c>
      <c r="G469" s="13">
        <f t="shared" si="40"/>
        <v>0.61199999999999999</v>
      </c>
      <c r="AX469">
        <v>467</v>
      </c>
      <c r="AY469">
        <v>1.82</v>
      </c>
      <c r="AZ469">
        <f t="shared" si="37"/>
        <v>0.91568627450980389</v>
      </c>
      <c r="BA469">
        <f t="shared" si="38"/>
        <v>0.89531148119148829</v>
      </c>
      <c r="BB469">
        <f t="shared" si="39"/>
        <v>2.0374793318315598E-2</v>
      </c>
    </row>
    <row r="470" spans="1:54">
      <c r="A470" s="103">
        <v>469</v>
      </c>
      <c r="B470" s="87">
        <v>5088.5200000000004</v>
      </c>
      <c r="C470" s="85">
        <v>0.86150000000000004</v>
      </c>
      <c r="D470" s="85">
        <v>2.4550000000000001</v>
      </c>
      <c r="E470" s="13">
        <f t="shared" si="40"/>
        <v>0.97599999999999998</v>
      </c>
      <c r="F470" s="13">
        <f t="shared" si="40"/>
        <v>-2.4079999999999999</v>
      </c>
      <c r="G470" s="13">
        <f t="shared" si="40"/>
        <v>-0.20300000000000001</v>
      </c>
      <c r="AX470">
        <v>468</v>
      </c>
      <c r="AY470">
        <v>1.847</v>
      </c>
      <c r="AZ470">
        <f t="shared" si="37"/>
        <v>0.91764705882352937</v>
      </c>
      <c r="BA470">
        <f t="shared" si="38"/>
        <v>0.89849773173285874</v>
      </c>
      <c r="BB470">
        <f t="shared" si="39"/>
        <v>1.9149327090670631E-2</v>
      </c>
    </row>
    <row r="471" spans="1:54">
      <c r="A471" s="104">
        <v>470</v>
      </c>
      <c r="B471" s="87">
        <v>5076.1400000000003</v>
      </c>
      <c r="C471" s="85">
        <v>0.85099999999999998</v>
      </c>
      <c r="D471" s="85">
        <v>2.44</v>
      </c>
      <c r="E471" s="13">
        <f t="shared" si="40"/>
        <v>-0.24399999999999999</v>
      </c>
      <c r="F471" s="13">
        <f t="shared" si="40"/>
        <v>-1.226</v>
      </c>
      <c r="G471" s="13">
        <f t="shared" si="40"/>
        <v>-0.61299999999999999</v>
      </c>
      <c r="AX471">
        <v>469</v>
      </c>
      <c r="AY471">
        <v>1.8620000000000001</v>
      </c>
      <c r="AZ471">
        <f t="shared" si="37"/>
        <v>0.91960784313725485</v>
      </c>
      <c r="BA471">
        <f t="shared" si="38"/>
        <v>0.90023705728533676</v>
      </c>
      <c r="BB471">
        <f t="shared" si="39"/>
        <v>1.9370785851918093E-2</v>
      </c>
    </row>
    <row r="472" spans="1:54">
      <c r="A472" s="103">
        <v>471</v>
      </c>
      <c r="B472" s="87">
        <v>5112.5600000000004</v>
      </c>
      <c r="C472" s="85">
        <v>0.84850000000000003</v>
      </c>
      <c r="D472" s="85">
        <v>2.4449999999999998</v>
      </c>
      <c r="E472" s="13">
        <f t="shared" si="40"/>
        <v>0.71499999999999997</v>
      </c>
      <c r="F472" s="13">
        <f t="shared" si="40"/>
        <v>-0.29399999999999998</v>
      </c>
      <c r="G472" s="13">
        <f t="shared" si="40"/>
        <v>0.20499999999999999</v>
      </c>
      <c r="AX472">
        <v>470</v>
      </c>
      <c r="AY472">
        <v>1.8959999999999999</v>
      </c>
      <c r="AZ472">
        <f t="shared" si="37"/>
        <v>0.92156862745098034</v>
      </c>
      <c r="BA472">
        <f t="shared" si="38"/>
        <v>0.90409871579839873</v>
      </c>
      <c r="BB472">
        <f t="shared" si="39"/>
        <v>1.7469911652581604E-2</v>
      </c>
    </row>
    <row r="473" spans="1:54">
      <c r="A473" s="104">
        <v>472</v>
      </c>
      <c r="B473" s="87">
        <v>5077.2700000000004</v>
      </c>
      <c r="C473" s="85">
        <v>0.84550000000000003</v>
      </c>
      <c r="D473" s="85">
        <v>2.44</v>
      </c>
      <c r="E473" s="13">
        <f t="shared" si="40"/>
        <v>-0.69299999999999995</v>
      </c>
      <c r="F473" s="13">
        <f t="shared" si="40"/>
        <v>-0.35399999999999998</v>
      </c>
      <c r="G473" s="13">
        <f t="shared" si="40"/>
        <v>-0.20499999999999999</v>
      </c>
      <c r="AX473">
        <v>471</v>
      </c>
      <c r="AY473">
        <v>1.9119999999999999</v>
      </c>
      <c r="AZ473">
        <f t="shared" si="37"/>
        <v>0.92352941176470593</v>
      </c>
      <c r="BA473">
        <f t="shared" si="38"/>
        <v>0.90587744855225993</v>
      </c>
      <c r="BB473">
        <f t="shared" si="39"/>
        <v>1.7651963212445998E-2</v>
      </c>
    </row>
    <row r="474" spans="1:54">
      <c r="A474" s="103">
        <v>473</v>
      </c>
      <c r="B474" s="87">
        <v>5060.92</v>
      </c>
      <c r="C474" s="85">
        <v>0.82599999999999996</v>
      </c>
      <c r="D474" s="85">
        <v>2.4249999999999998</v>
      </c>
      <c r="E474" s="13">
        <f t="shared" si="40"/>
        <v>-0.32300000000000001</v>
      </c>
      <c r="F474" s="13">
        <f t="shared" si="40"/>
        <v>-2.3330000000000002</v>
      </c>
      <c r="G474" s="13">
        <f t="shared" si="40"/>
        <v>-0.61699999999999999</v>
      </c>
      <c r="AX474">
        <v>472</v>
      </c>
      <c r="AY474">
        <v>1.9359999999999999</v>
      </c>
      <c r="AZ474">
        <f t="shared" si="37"/>
        <v>0.92549019607843142</v>
      </c>
      <c r="BA474">
        <f t="shared" si="38"/>
        <v>0.90849973256442174</v>
      </c>
      <c r="BB474">
        <f t="shared" si="39"/>
        <v>1.6990463514009679E-2</v>
      </c>
    </row>
    <row r="475" spans="1:54">
      <c r="A475" s="104">
        <v>474</v>
      </c>
      <c r="B475" s="87">
        <v>5055.58</v>
      </c>
      <c r="C475" s="85">
        <v>0.82299999999999995</v>
      </c>
      <c r="D475" s="85">
        <v>2.415</v>
      </c>
      <c r="E475" s="13">
        <f t="shared" si="40"/>
        <v>-0.106</v>
      </c>
      <c r="F475" s="13">
        <f t="shared" si="40"/>
        <v>-0.36399999999999999</v>
      </c>
      <c r="G475" s="13">
        <f t="shared" si="40"/>
        <v>-0.41299999999999998</v>
      </c>
      <c r="AX475">
        <v>473</v>
      </c>
      <c r="AY475">
        <v>1.9390000000000001</v>
      </c>
      <c r="AZ475">
        <f t="shared" si="37"/>
        <v>0.9274509803921569</v>
      </c>
      <c r="BA475">
        <f t="shared" si="38"/>
        <v>0.90882367295182753</v>
      </c>
      <c r="BB475">
        <f t="shared" si="39"/>
        <v>1.8627307440329366E-2</v>
      </c>
    </row>
    <row r="476" spans="1:54">
      <c r="A476" s="103">
        <v>475</v>
      </c>
      <c r="B476" s="87">
        <v>5057.01</v>
      </c>
      <c r="C476" s="85">
        <v>0.82699999999999996</v>
      </c>
      <c r="D476" s="85">
        <v>2.4</v>
      </c>
      <c r="E476" s="13">
        <f t="shared" si="40"/>
        <v>2.8000000000000001E-2</v>
      </c>
      <c r="F476" s="13">
        <f t="shared" si="40"/>
        <v>0.48499999999999999</v>
      </c>
      <c r="G476" s="13">
        <f t="shared" si="40"/>
        <v>-0.623</v>
      </c>
      <c r="AX476">
        <v>474</v>
      </c>
      <c r="AY476">
        <v>1.944</v>
      </c>
      <c r="AZ476">
        <f t="shared" si="37"/>
        <v>0.92941176470588238</v>
      </c>
      <c r="BA476">
        <f t="shared" si="38"/>
        <v>0.90936168245399074</v>
      </c>
      <c r="BB476">
        <f t="shared" si="39"/>
        <v>2.0050082251891643E-2</v>
      </c>
    </row>
    <row r="477" spans="1:54">
      <c r="A477" s="104">
        <v>476</v>
      </c>
      <c r="B477" s="87">
        <v>5095.25</v>
      </c>
      <c r="C477" s="85">
        <v>0.84950000000000003</v>
      </c>
      <c r="D477" s="85">
        <v>2.41</v>
      </c>
      <c r="E477" s="13">
        <f t="shared" si="40"/>
        <v>0.753</v>
      </c>
      <c r="F477" s="13">
        <f t="shared" si="40"/>
        <v>2.6840000000000002</v>
      </c>
      <c r="G477" s="13">
        <f t="shared" si="40"/>
        <v>0.41599999999999998</v>
      </c>
      <c r="AX477">
        <v>475</v>
      </c>
      <c r="AY477">
        <v>1.9590000000000001</v>
      </c>
      <c r="AZ477">
        <f t="shared" si="37"/>
        <v>0.93137254901960786</v>
      </c>
      <c r="BA477">
        <f t="shared" si="38"/>
        <v>0.91096156945141293</v>
      </c>
      <c r="BB477">
        <f t="shared" si="39"/>
        <v>2.0410979568194931E-2</v>
      </c>
    </row>
    <row r="478" spans="1:54">
      <c r="A478" s="103">
        <v>477</v>
      </c>
      <c r="B478" s="87">
        <v>5164.84</v>
      </c>
      <c r="C478" s="85">
        <v>0.86399999999999999</v>
      </c>
      <c r="D478" s="85">
        <v>2.415</v>
      </c>
      <c r="E478" s="13">
        <f t="shared" si="40"/>
        <v>1.357</v>
      </c>
      <c r="F478" s="13">
        <f t="shared" si="40"/>
        <v>1.6919999999999999</v>
      </c>
      <c r="G478" s="13">
        <f t="shared" si="40"/>
        <v>0.20699999999999999</v>
      </c>
      <c r="AX478">
        <v>476</v>
      </c>
      <c r="AY478">
        <v>1.9710000000000001</v>
      </c>
      <c r="AZ478">
        <f t="shared" si="37"/>
        <v>0.93333333333333335</v>
      </c>
      <c r="BA478">
        <f t="shared" si="38"/>
        <v>0.91222627017107305</v>
      </c>
      <c r="BB478">
        <f t="shared" si="39"/>
        <v>2.1107063162260298E-2</v>
      </c>
    </row>
    <row r="479" spans="1:54">
      <c r="A479" s="104">
        <v>478</v>
      </c>
      <c r="B479" s="87">
        <v>5125.8999999999996</v>
      </c>
      <c r="C479" s="85">
        <v>0.85599999999999998</v>
      </c>
      <c r="D479" s="85">
        <v>2.44</v>
      </c>
      <c r="E479" s="13">
        <f t="shared" si="40"/>
        <v>-0.75700000000000001</v>
      </c>
      <c r="F479" s="13">
        <f t="shared" si="40"/>
        <v>-0.93</v>
      </c>
      <c r="G479" s="13">
        <f t="shared" si="40"/>
        <v>1.03</v>
      </c>
      <c r="AX479">
        <v>477</v>
      </c>
      <c r="AY479">
        <v>2.0089999999999999</v>
      </c>
      <c r="AZ479">
        <f t="shared" si="37"/>
        <v>0.93529411764705883</v>
      </c>
      <c r="BA479">
        <f t="shared" si="38"/>
        <v>0.9161427468558625</v>
      </c>
      <c r="BB479">
        <f t="shared" si="39"/>
        <v>1.9151370791196332E-2</v>
      </c>
    </row>
    <row r="480" spans="1:54">
      <c r="A480" s="103">
        <v>479</v>
      </c>
      <c r="B480" s="87">
        <v>5148.17</v>
      </c>
      <c r="C480" s="85">
        <v>0.85850000000000004</v>
      </c>
      <c r="D480" s="85">
        <v>2.48</v>
      </c>
      <c r="E480" s="13">
        <f t="shared" si="40"/>
        <v>0.434</v>
      </c>
      <c r="F480" s="13">
        <f t="shared" si="40"/>
        <v>0.29199999999999998</v>
      </c>
      <c r="G480" s="13">
        <f t="shared" si="40"/>
        <v>1.6259999999999999</v>
      </c>
      <c r="AX480">
        <v>478</v>
      </c>
      <c r="AY480">
        <v>2.0219999999999998</v>
      </c>
      <c r="AZ480">
        <f t="shared" si="37"/>
        <v>0.93725490196078431</v>
      </c>
      <c r="BA480">
        <f t="shared" si="38"/>
        <v>0.91745201379141428</v>
      </c>
      <c r="BB480">
        <f t="shared" si="39"/>
        <v>1.9802888169370036E-2</v>
      </c>
    </row>
    <row r="481" spans="1:54">
      <c r="A481" s="104">
        <v>480</v>
      </c>
      <c r="B481" s="87">
        <v>5178.07</v>
      </c>
      <c r="C481" s="85">
        <v>0.871</v>
      </c>
      <c r="D481" s="85">
        <v>2.4750000000000001</v>
      </c>
      <c r="E481" s="13">
        <f t="shared" si="40"/>
        <v>0.57899999999999996</v>
      </c>
      <c r="F481" s="13">
        <f t="shared" si="40"/>
        <v>1.446</v>
      </c>
      <c r="G481" s="13">
        <f t="shared" si="40"/>
        <v>-0.20200000000000001</v>
      </c>
      <c r="AX481">
        <v>479</v>
      </c>
      <c r="AY481">
        <v>2.0259999999999998</v>
      </c>
      <c r="AZ481">
        <f t="shared" si="37"/>
        <v>0.9392156862745098</v>
      </c>
      <c r="BA481">
        <f t="shared" si="38"/>
        <v>0.91785175332621383</v>
      </c>
      <c r="BB481">
        <f t="shared" si="39"/>
        <v>2.1363932948295972E-2</v>
      </c>
    </row>
    <row r="482" spans="1:54">
      <c r="A482" s="103">
        <v>481</v>
      </c>
      <c r="B482" s="87">
        <v>5187.04</v>
      </c>
      <c r="C482" s="85">
        <v>0.86350000000000005</v>
      </c>
      <c r="D482" s="85">
        <v>2.4700000000000002</v>
      </c>
      <c r="E482" s="13">
        <f t="shared" si="40"/>
        <v>0.17299999999999999</v>
      </c>
      <c r="F482" s="13">
        <f t="shared" si="40"/>
        <v>-0.86499999999999999</v>
      </c>
      <c r="G482" s="13">
        <f t="shared" si="40"/>
        <v>-0.20200000000000001</v>
      </c>
      <c r="AX482">
        <v>480</v>
      </c>
      <c r="AY482">
        <v>2.0830000000000002</v>
      </c>
      <c r="AZ482">
        <f t="shared" si="37"/>
        <v>0.94117647058823528</v>
      </c>
      <c r="BA482">
        <f t="shared" si="38"/>
        <v>0.92339067094132132</v>
      </c>
      <c r="BB482">
        <f t="shared" si="39"/>
        <v>1.7785799646913958E-2</v>
      </c>
    </row>
    <row r="483" spans="1:54">
      <c r="A483" s="104">
        <v>482</v>
      </c>
      <c r="B483" s="87">
        <v>5166.26</v>
      </c>
      <c r="C483" s="85">
        <v>0.85950000000000004</v>
      </c>
      <c r="D483" s="85">
        <v>2.46</v>
      </c>
      <c r="E483" s="13">
        <f t="shared" si="40"/>
        <v>-0.40100000000000002</v>
      </c>
      <c r="F483" s="13">
        <f t="shared" si="40"/>
        <v>-0.46400000000000002</v>
      </c>
      <c r="G483" s="13">
        <f t="shared" si="40"/>
        <v>-0.40600000000000003</v>
      </c>
      <c r="AX483">
        <v>481</v>
      </c>
      <c r="AY483">
        <v>2.1230000000000002</v>
      </c>
      <c r="AZ483">
        <f t="shared" si="37"/>
        <v>0.94313725490196076</v>
      </c>
      <c r="BA483">
        <f t="shared" si="38"/>
        <v>0.92710475062629383</v>
      </c>
      <c r="BB483">
        <f t="shared" si="39"/>
        <v>1.6032504275666937E-2</v>
      </c>
    </row>
    <row r="484" spans="1:54">
      <c r="A484" s="103">
        <v>483</v>
      </c>
      <c r="B484" s="87">
        <v>5132.82</v>
      </c>
      <c r="C484" s="85">
        <v>0.85350000000000004</v>
      </c>
      <c r="D484" s="85">
        <v>2.4849999999999999</v>
      </c>
      <c r="E484" s="13">
        <f t="shared" si="40"/>
        <v>-0.64900000000000002</v>
      </c>
      <c r="F484" s="13">
        <f t="shared" si="40"/>
        <v>-0.70099999999999996</v>
      </c>
      <c r="G484" s="13">
        <f t="shared" si="40"/>
        <v>1.0109999999999999</v>
      </c>
      <c r="AX484">
        <v>482</v>
      </c>
      <c r="AY484">
        <v>2.125</v>
      </c>
      <c r="AZ484">
        <f t="shared" si="37"/>
        <v>0.94509803921568625</v>
      </c>
      <c r="BA484">
        <f t="shared" si="38"/>
        <v>0.92728677113471114</v>
      </c>
      <c r="BB484">
        <f t="shared" si="39"/>
        <v>1.7811268080975107E-2</v>
      </c>
    </row>
    <row r="485" spans="1:54">
      <c r="A485" s="104">
        <v>484</v>
      </c>
      <c r="B485" s="87">
        <v>5146.38</v>
      </c>
      <c r="C485" s="85">
        <v>0.85650000000000004</v>
      </c>
      <c r="D485" s="85">
        <v>2.4900000000000002</v>
      </c>
      <c r="E485" s="13">
        <f t="shared" si="40"/>
        <v>0.26400000000000001</v>
      </c>
      <c r="F485" s="13">
        <f t="shared" si="40"/>
        <v>0.35099999999999998</v>
      </c>
      <c r="G485" s="13">
        <f t="shared" si="40"/>
        <v>0.20100000000000001</v>
      </c>
      <c r="AX485">
        <v>483</v>
      </c>
      <c r="AY485">
        <v>2.14</v>
      </c>
      <c r="AZ485">
        <f t="shared" si="37"/>
        <v>0.94705882352941173</v>
      </c>
      <c r="BA485">
        <f t="shared" si="38"/>
        <v>0.92864084904043553</v>
      </c>
      <c r="BB485">
        <f t="shared" si="39"/>
        <v>1.8417974488976196E-2</v>
      </c>
    </row>
    <row r="486" spans="1:54">
      <c r="A486" s="103">
        <v>485</v>
      </c>
      <c r="B486" s="87">
        <v>5168.47</v>
      </c>
      <c r="C486" s="85">
        <v>0.85299999999999998</v>
      </c>
      <c r="D486" s="85">
        <v>2.5049999999999999</v>
      </c>
      <c r="E486" s="13">
        <f t="shared" si="40"/>
        <v>0.42799999999999999</v>
      </c>
      <c r="F486" s="13">
        <f t="shared" si="40"/>
        <v>-0.40899999999999997</v>
      </c>
      <c r="G486" s="13">
        <f t="shared" si="40"/>
        <v>0.60099999999999998</v>
      </c>
      <c r="AX486">
        <v>484</v>
      </c>
      <c r="AY486">
        <v>2.153</v>
      </c>
      <c r="AZ486">
        <f t="shared" si="37"/>
        <v>0.94901960784313721</v>
      </c>
      <c r="BA486">
        <f t="shared" si="38"/>
        <v>0.92979865365857595</v>
      </c>
      <c r="BB486">
        <f t="shared" si="39"/>
        <v>1.9220954184561267E-2</v>
      </c>
    </row>
    <row r="487" spans="1:54">
      <c r="A487" s="104">
        <v>486</v>
      </c>
      <c r="B487" s="87">
        <v>5193</v>
      </c>
      <c r="C487" s="85">
        <v>0.87450000000000006</v>
      </c>
      <c r="D487" s="85">
        <v>2.5150000000000001</v>
      </c>
      <c r="E487" s="13">
        <f t="shared" si="40"/>
        <v>0.47299999999999998</v>
      </c>
      <c r="F487" s="13">
        <f t="shared" si="40"/>
        <v>2.4889999999999999</v>
      </c>
      <c r="G487" s="13">
        <f t="shared" si="40"/>
        <v>0.39800000000000002</v>
      </c>
      <c r="AX487">
        <v>485</v>
      </c>
      <c r="AY487">
        <v>2.1659999999999999</v>
      </c>
      <c r="AZ487">
        <f t="shared" si="37"/>
        <v>0.9509803921568627</v>
      </c>
      <c r="BA487">
        <f t="shared" si="38"/>
        <v>0.93094195551067249</v>
      </c>
      <c r="BB487">
        <f t="shared" si="39"/>
        <v>2.0038436646190205E-2</v>
      </c>
    </row>
    <row r="488" spans="1:54">
      <c r="A488" s="103">
        <v>487</v>
      </c>
      <c r="B488" s="87">
        <v>5231.46</v>
      </c>
      <c r="C488" s="85">
        <v>0.89149999999999996</v>
      </c>
      <c r="D488" s="85">
        <v>2.5150000000000001</v>
      </c>
      <c r="E488" s="13">
        <f t="shared" si="40"/>
        <v>0.73799999999999999</v>
      </c>
      <c r="F488" s="13">
        <f t="shared" si="40"/>
        <v>1.925</v>
      </c>
      <c r="G488" s="13">
        <f t="shared" si="40"/>
        <v>0</v>
      </c>
      <c r="AX488">
        <v>486</v>
      </c>
      <c r="AY488">
        <v>2.3010000000000002</v>
      </c>
      <c r="AZ488">
        <f t="shared" si="37"/>
        <v>0.95294117647058818</v>
      </c>
      <c r="BA488">
        <f t="shared" si="38"/>
        <v>0.94198205544016478</v>
      </c>
      <c r="BB488">
        <f t="shared" si="39"/>
        <v>1.0959121030423402E-2</v>
      </c>
    </row>
    <row r="489" spans="1:54">
      <c r="A489" s="104">
        <v>488</v>
      </c>
      <c r="B489" s="87">
        <v>5239.34</v>
      </c>
      <c r="C489" s="85">
        <v>0.90449999999999997</v>
      </c>
      <c r="D489" s="85">
        <v>2.5099999999999998</v>
      </c>
      <c r="E489" s="13">
        <f t="shared" si="40"/>
        <v>0.151</v>
      </c>
      <c r="F489" s="13">
        <f t="shared" si="40"/>
        <v>1.448</v>
      </c>
      <c r="G489" s="13">
        <f t="shared" si="40"/>
        <v>-0.19900000000000001</v>
      </c>
      <c r="AX489">
        <v>487</v>
      </c>
      <c r="AY489">
        <v>2.3210000000000002</v>
      </c>
      <c r="AZ489">
        <f t="shared" si="37"/>
        <v>0.95490196078431377</v>
      </c>
      <c r="BA489">
        <f t="shared" si="38"/>
        <v>0.94349252467918776</v>
      </c>
      <c r="BB489">
        <f t="shared" si="39"/>
        <v>1.1409436105126014E-2</v>
      </c>
    </row>
    <row r="490" spans="1:54">
      <c r="A490" s="103">
        <v>489</v>
      </c>
      <c r="B490" s="87">
        <v>5237.74</v>
      </c>
      <c r="C490" s="85">
        <v>0.89500000000000002</v>
      </c>
      <c r="D490" s="85">
        <v>2.5150000000000001</v>
      </c>
      <c r="E490" s="13">
        <f t="shared" si="40"/>
        <v>-3.1E-2</v>
      </c>
      <c r="F490" s="13">
        <f t="shared" si="40"/>
        <v>-1.056</v>
      </c>
      <c r="G490" s="13">
        <f t="shared" si="40"/>
        <v>0.19900000000000001</v>
      </c>
      <c r="AX490">
        <v>488</v>
      </c>
      <c r="AY490">
        <v>2.3359999999999999</v>
      </c>
      <c r="AZ490">
        <f t="shared" si="37"/>
        <v>0.95686274509803926</v>
      </c>
      <c r="BA490">
        <f t="shared" si="38"/>
        <v>0.94460490572774991</v>
      </c>
      <c r="BB490">
        <f t="shared" si="39"/>
        <v>1.2257839370289347E-2</v>
      </c>
    </row>
    <row r="491" spans="1:54">
      <c r="A491" s="104">
        <v>490</v>
      </c>
      <c r="B491" s="87">
        <v>5217.1499999999996</v>
      </c>
      <c r="C491" s="85">
        <v>0.88549999999999995</v>
      </c>
      <c r="D491" s="85">
        <v>2.5249999999999999</v>
      </c>
      <c r="E491" s="13">
        <f t="shared" si="40"/>
        <v>-0.39400000000000002</v>
      </c>
      <c r="F491" s="13">
        <f t="shared" si="40"/>
        <v>-1.0669999999999999</v>
      </c>
      <c r="G491" s="13">
        <f t="shared" si="40"/>
        <v>0.39700000000000002</v>
      </c>
      <c r="AX491">
        <v>489</v>
      </c>
      <c r="AY491">
        <v>2.3439999999999999</v>
      </c>
      <c r="AZ491">
        <f t="shared" si="37"/>
        <v>0.95882352941176474</v>
      </c>
      <c r="BA491">
        <f t="shared" si="38"/>
        <v>0.94519106559952482</v>
      </c>
      <c r="BB491">
        <f t="shared" si="39"/>
        <v>1.3632463812239926E-2</v>
      </c>
    </row>
    <row r="492" spans="1:54">
      <c r="A492" s="103">
        <v>491</v>
      </c>
      <c r="B492" s="87">
        <v>5191.9799999999996</v>
      </c>
      <c r="C492" s="85">
        <v>0.88300000000000001</v>
      </c>
      <c r="D492" s="85">
        <v>2.5099999999999998</v>
      </c>
      <c r="E492" s="13">
        <f t="shared" si="40"/>
        <v>-0.48399999999999999</v>
      </c>
      <c r="F492" s="13">
        <f t="shared" si="40"/>
        <v>-0.28299999999999997</v>
      </c>
      <c r="G492" s="13">
        <f t="shared" si="40"/>
        <v>-0.59599999999999997</v>
      </c>
      <c r="AX492">
        <v>490</v>
      </c>
      <c r="AY492">
        <v>2.4460000000000002</v>
      </c>
      <c r="AZ492">
        <f t="shared" si="37"/>
        <v>0.96078431372549022</v>
      </c>
      <c r="BA492">
        <f t="shared" si="38"/>
        <v>0.95224260722661147</v>
      </c>
      <c r="BB492">
        <f t="shared" si="39"/>
        <v>8.5417064988787539E-3</v>
      </c>
    </row>
    <row r="493" spans="1:54">
      <c r="A493" s="104">
        <v>492</v>
      </c>
      <c r="B493" s="87">
        <v>5174.01</v>
      </c>
      <c r="C493" s="85">
        <v>0.88200000000000001</v>
      </c>
      <c r="D493" s="85">
        <v>2.4950000000000001</v>
      </c>
      <c r="E493" s="13">
        <f t="shared" si="40"/>
        <v>-0.34699999999999998</v>
      </c>
      <c r="F493" s="13">
        <f t="shared" si="40"/>
        <v>-0.113</v>
      </c>
      <c r="G493" s="13">
        <f t="shared" si="40"/>
        <v>-0.59899999999999998</v>
      </c>
      <c r="AX493">
        <v>491</v>
      </c>
      <c r="AY493">
        <v>2.4620000000000002</v>
      </c>
      <c r="AZ493">
        <f t="shared" si="37"/>
        <v>0.96274509803921571</v>
      </c>
      <c r="BA493">
        <f t="shared" si="38"/>
        <v>0.9532796987142268</v>
      </c>
      <c r="BB493">
        <f t="shared" si="39"/>
        <v>9.4653993249889101E-3</v>
      </c>
    </row>
    <row r="494" spans="1:54">
      <c r="A494" s="103">
        <v>493</v>
      </c>
      <c r="B494" s="87">
        <v>5181.8100000000004</v>
      </c>
      <c r="C494" s="85">
        <v>0.88300000000000001</v>
      </c>
      <c r="D494" s="85">
        <v>2.4900000000000002</v>
      </c>
      <c r="E494" s="13">
        <f t="shared" si="40"/>
        <v>0.151</v>
      </c>
      <c r="F494" s="13">
        <f t="shared" si="40"/>
        <v>0.113</v>
      </c>
      <c r="G494" s="13">
        <f t="shared" si="40"/>
        <v>-0.20100000000000001</v>
      </c>
      <c r="AX494">
        <v>492</v>
      </c>
      <c r="AY494">
        <v>2.4990000000000001</v>
      </c>
      <c r="AZ494">
        <f t="shared" si="37"/>
        <v>0.96470588235294119</v>
      </c>
      <c r="BA494">
        <f t="shared" si="38"/>
        <v>0.95560881567035605</v>
      </c>
      <c r="BB494">
        <f t="shared" si="39"/>
        <v>9.0970666825851421E-3</v>
      </c>
    </row>
    <row r="495" spans="1:54">
      <c r="A495" s="104">
        <v>494</v>
      </c>
      <c r="B495" s="87">
        <v>5166.5200000000004</v>
      </c>
      <c r="C495" s="85">
        <v>0.87849999999999995</v>
      </c>
      <c r="D495" s="85">
        <v>2.4750000000000001</v>
      </c>
      <c r="E495" s="13">
        <f t="shared" si="40"/>
        <v>-0.29599999999999999</v>
      </c>
      <c r="F495" s="13">
        <f t="shared" si="40"/>
        <v>-0.51100000000000001</v>
      </c>
      <c r="G495" s="13">
        <f t="shared" si="40"/>
        <v>-0.60399999999999998</v>
      </c>
      <c r="AX495">
        <v>493</v>
      </c>
      <c r="AY495">
        <v>2.5019999999999998</v>
      </c>
      <c r="AZ495">
        <f t="shared" si="37"/>
        <v>0.96666666666666667</v>
      </c>
      <c r="BA495">
        <f t="shared" si="38"/>
        <v>0.95579348759159033</v>
      </c>
      <c r="BB495">
        <f t="shared" si="39"/>
        <v>1.0873179075076345E-2</v>
      </c>
    </row>
    <row r="496" spans="1:54">
      <c r="A496" s="103">
        <v>495</v>
      </c>
      <c r="B496" s="87">
        <v>5157.26</v>
      </c>
      <c r="C496" s="85">
        <v>0.86599999999999999</v>
      </c>
      <c r="D496" s="85">
        <v>2.4700000000000002</v>
      </c>
      <c r="E496" s="13">
        <f t="shared" si="40"/>
        <v>-0.17899999999999999</v>
      </c>
      <c r="F496" s="13">
        <f t="shared" si="40"/>
        <v>-1.4330000000000001</v>
      </c>
      <c r="G496" s="13">
        <f t="shared" si="40"/>
        <v>-0.20200000000000001</v>
      </c>
      <c r="AX496">
        <v>494</v>
      </c>
      <c r="AY496">
        <v>2.5459999999999998</v>
      </c>
      <c r="AZ496">
        <f t="shared" si="37"/>
        <v>0.96862745098039216</v>
      </c>
      <c r="BA496">
        <f t="shared" si="38"/>
        <v>0.95843151751668909</v>
      </c>
      <c r="BB496">
        <f t="shared" si="39"/>
        <v>1.0195933463703066E-2</v>
      </c>
    </row>
    <row r="497" spans="1:54">
      <c r="A497" s="104">
        <v>496</v>
      </c>
      <c r="B497" s="87">
        <v>5141.38</v>
      </c>
      <c r="C497" s="85">
        <v>0.86450000000000005</v>
      </c>
      <c r="D497" s="85">
        <v>2.4649999999999999</v>
      </c>
      <c r="E497" s="13">
        <f t="shared" si="40"/>
        <v>-0.308</v>
      </c>
      <c r="F497" s="13">
        <f t="shared" si="40"/>
        <v>-0.17299999999999999</v>
      </c>
      <c r="G497" s="13">
        <f t="shared" si="40"/>
        <v>-0.20300000000000001</v>
      </c>
      <c r="AX497">
        <v>495</v>
      </c>
      <c r="AY497">
        <v>2.585</v>
      </c>
      <c r="AZ497">
        <f t="shared" si="37"/>
        <v>0.97058823529411764</v>
      </c>
      <c r="BA497">
        <f t="shared" si="38"/>
        <v>0.96066178158925353</v>
      </c>
      <c r="BB497">
        <f t="shared" si="39"/>
        <v>9.9264537048641133E-3</v>
      </c>
    </row>
    <row r="498" spans="1:54">
      <c r="A498" s="103">
        <v>497</v>
      </c>
      <c r="B498" s="87">
        <v>5117.6499999999996</v>
      </c>
      <c r="C498" s="85">
        <v>0.85499999999999998</v>
      </c>
      <c r="D498" s="85">
        <v>2.5150000000000001</v>
      </c>
      <c r="E498" s="13">
        <f t="shared" si="40"/>
        <v>-0.46300000000000002</v>
      </c>
      <c r="F498" s="13">
        <f t="shared" si="40"/>
        <v>-1.105</v>
      </c>
      <c r="G498" s="13">
        <f t="shared" si="40"/>
        <v>2.008</v>
      </c>
      <c r="AX498">
        <v>496</v>
      </c>
      <c r="AY498">
        <v>2.6</v>
      </c>
      <c r="AZ498">
        <f t="shared" si="37"/>
        <v>0.97254901960784312</v>
      </c>
      <c r="BA498">
        <f t="shared" si="38"/>
        <v>0.96149322290218009</v>
      </c>
      <c r="BB498">
        <f t="shared" si="39"/>
        <v>1.1055796705663035E-2</v>
      </c>
    </row>
    <row r="499" spans="1:54">
      <c r="A499" s="104">
        <v>498</v>
      </c>
      <c r="B499" s="87">
        <v>5029.2</v>
      </c>
      <c r="C499" s="85">
        <v>0.83750000000000002</v>
      </c>
      <c r="D499" s="85">
        <v>2.4649999999999999</v>
      </c>
      <c r="E499" s="13">
        <f t="shared" si="40"/>
        <v>-1.7430000000000001</v>
      </c>
      <c r="F499" s="13">
        <f t="shared" si="40"/>
        <v>-2.0680000000000001</v>
      </c>
      <c r="G499" s="13">
        <f t="shared" si="40"/>
        <v>-2.008</v>
      </c>
      <c r="AX499">
        <v>497</v>
      </c>
      <c r="AY499">
        <v>2.681</v>
      </c>
      <c r="AZ499">
        <f t="shared" si="37"/>
        <v>0.97450980392156861</v>
      </c>
      <c r="BA499">
        <f t="shared" si="38"/>
        <v>0.96573886147440446</v>
      </c>
      <c r="BB499">
        <f t="shared" si="39"/>
        <v>8.7709424471641428E-3</v>
      </c>
    </row>
    <row r="500" spans="1:54">
      <c r="A500" s="103">
        <v>499</v>
      </c>
      <c r="B500" s="87">
        <v>4999.3</v>
      </c>
      <c r="C500" s="85">
        <v>0.84499999999999997</v>
      </c>
      <c r="D500" s="85">
        <v>2.4449999999999998</v>
      </c>
      <c r="E500" s="13">
        <f t="shared" si="40"/>
        <v>-0.59599999999999997</v>
      </c>
      <c r="F500" s="13">
        <f t="shared" si="40"/>
        <v>0.89200000000000002</v>
      </c>
      <c r="G500" s="13">
        <f t="shared" si="40"/>
        <v>-0.81499999999999995</v>
      </c>
      <c r="AX500">
        <v>498</v>
      </c>
      <c r="AY500">
        <v>2.698</v>
      </c>
      <c r="AZ500">
        <f t="shared" si="37"/>
        <v>0.97647058823529409</v>
      </c>
      <c r="BA500">
        <f t="shared" si="38"/>
        <v>0.96657919329284336</v>
      </c>
      <c r="BB500">
        <f t="shared" si="39"/>
        <v>9.8913949424507264E-3</v>
      </c>
    </row>
    <row r="501" spans="1:54">
      <c r="A501" s="104">
        <v>500</v>
      </c>
      <c r="B501" s="87">
        <v>4986.1400000000003</v>
      </c>
      <c r="C501" s="85">
        <v>0.84350000000000003</v>
      </c>
      <c r="D501" s="85">
        <v>2.46</v>
      </c>
      <c r="E501" s="13">
        <f t="shared" si="40"/>
        <v>-0.26400000000000001</v>
      </c>
      <c r="F501" s="13">
        <f t="shared" si="40"/>
        <v>-0.17799999999999999</v>
      </c>
      <c r="G501" s="13">
        <f t="shared" si="40"/>
        <v>0.61199999999999999</v>
      </c>
      <c r="AX501">
        <v>499</v>
      </c>
      <c r="AY501">
        <v>2.9369999999999998</v>
      </c>
      <c r="AZ501">
        <f t="shared" si="37"/>
        <v>0.97843137254901957</v>
      </c>
      <c r="BA501">
        <f t="shared" si="38"/>
        <v>0.97670050685737198</v>
      </c>
      <c r="BB501">
        <f t="shared" si="39"/>
        <v>1.7308656916475984E-3</v>
      </c>
    </row>
    <row r="502" spans="1:54">
      <c r="A502" s="103">
        <v>501</v>
      </c>
      <c r="B502" s="87">
        <v>4893.4399999999996</v>
      </c>
      <c r="C502" s="85">
        <v>0.82399999999999995</v>
      </c>
      <c r="D502" s="85">
        <v>2.48</v>
      </c>
      <c r="E502" s="13">
        <f t="shared" si="40"/>
        <v>-1.877</v>
      </c>
      <c r="F502" s="13">
        <f t="shared" si="40"/>
        <v>-2.339</v>
      </c>
      <c r="G502" s="13">
        <f t="shared" si="40"/>
        <v>0.81</v>
      </c>
      <c r="AX502">
        <v>500</v>
      </c>
      <c r="AY502">
        <v>2.9860000000000002</v>
      </c>
      <c r="AZ502">
        <f t="shared" si="37"/>
        <v>0.98039215686274506</v>
      </c>
      <c r="BA502">
        <f t="shared" si="38"/>
        <v>0.978419779419056</v>
      </c>
      <c r="BB502">
        <f t="shared" si="39"/>
        <v>1.9723774436890551E-3</v>
      </c>
    </row>
    <row r="503" spans="1:54">
      <c r="A503" s="104">
        <v>502</v>
      </c>
      <c r="B503" s="87">
        <v>4842.38</v>
      </c>
      <c r="C503" s="85">
        <v>0.8095</v>
      </c>
      <c r="D503" s="85">
        <v>2.5</v>
      </c>
      <c r="E503" s="13">
        <f t="shared" si="40"/>
        <v>-1.0489999999999999</v>
      </c>
      <c r="F503" s="13">
        <f t="shared" si="40"/>
        <v>-1.7749999999999999</v>
      </c>
      <c r="G503" s="13">
        <f t="shared" si="40"/>
        <v>0.80300000000000005</v>
      </c>
      <c r="AX503">
        <v>501</v>
      </c>
      <c r="AY503">
        <v>2.9910000000000001</v>
      </c>
      <c r="AZ503">
        <f t="shared" si="37"/>
        <v>0.98235294117647054</v>
      </c>
      <c r="BA503">
        <f t="shared" si="38"/>
        <v>0.97858902726267505</v>
      </c>
      <c r="BB503">
        <f t="shared" si="39"/>
        <v>3.7639139137954913E-3</v>
      </c>
    </row>
    <row r="504" spans="1:54">
      <c r="A504" s="103">
        <v>503</v>
      </c>
      <c r="B504" s="87">
        <v>4833.38</v>
      </c>
      <c r="C504" s="85">
        <v>0.8145</v>
      </c>
      <c r="D504" s="85">
        <v>2.46</v>
      </c>
      <c r="E504" s="13">
        <f t="shared" si="40"/>
        <v>-0.186</v>
      </c>
      <c r="F504" s="13">
        <f t="shared" si="40"/>
        <v>0.61599999999999999</v>
      </c>
      <c r="G504" s="13">
        <f t="shared" si="40"/>
        <v>-1.613</v>
      </c>
      <c r="AX504">
        <v>502</v>
      </c>
      <c r="AY504">
        <v>3.024</v>
      </c>
      <c r="AZ504">
        <f t="shared" si="37"/>
        <v>0.98431372549019602</v>
      </c>
      <c r="BA504">
        <f t="shared" si="38"/>
        <v>0.9796781482960395</v>
      </c>
      <c r="BB504">
        <f t="shared" si="39"/>
        <v>4.635577194156526E-3</v>
      </c>
    </row>
    <row r="505" spans="1:54">
      <c r="A505" s="104">
        <v>504</v>
      </c>
      <c r="B505" s="87">
        <v>4816.2700000000004</v>
      </c>
      <c r="C505" s="85">
        <v>0.8115</v>
      </c>
      <c r="D505" s="85">
        <v>2.4750000000000001</v>
      </c>
      <c r="E505" s="13">
        <f t="shared" si="40"/>
        <v>-0.35499999999999998</v>
      </c>
      <c r="F505" s="13">
        <f t="shared" si="40"/>
        <v>-0.36899999999999999</v>
      </c>
      <c r="G505" s="13">
        <f t="shared" si="40"/>
        <v>0.60799999999999998</v>
      </c>
      <c r="AX505">
        <v>503</v>
      </c>
      <c r="AY505">
        <v>3.0350000000000001</v>
      </c>
      <c r="AZ505">
        <f t="shared" si="37"/>
        <v>0.98627450980392162</v>
      </c>
      <c r="BA505">
        <f t="shared" si="38"/>
        <v>0.98003059194026376</v>
      </c>
      <c r="BB505">
        <f t="shared" si="39"/>
        <v>6.2439178636578552E-3</v>
      </c>
    </row>
    <row r="506" spans="1:54">
      <c r="A506" s="103">
        <v>505</v>
      </c>
      <c r="B506" s="87">
        <v>4865.4799999999996</v>
      </c>
      <c r="C506" s="85">
        <v>0.82050000000000001</v>
      </c>
      <c r="D506" s="85">
        <v>2.5049999999999999</v>
      </c>
      <c r="E506" s="13">
        <f t="shared" si="40"/>
        <v>1.0169999999999999</v>
      </c>
      <c r="F506" s="13">
        <f t="shared" si="40"/>
        <v>1.103</v>
      </c>
      <c r="G506" s="13">
        <f t="shared" si="40"/>
        <v>1.2050000000000001</v>
      </c>
      <c r="AX506">
        <v>504</v>
      </c>
      <c r="AY506">
        <v>3.036</v>
      </c>
      <c r="AZ506">
        <f t="shared" si="37"/>
        <v>0.9882352941176471</v>
      </c>
      <c r="BA506">
        <f t="shared" si="38"/>
        <v>0.98006237355805037</v>
      </c>
      <c r="BB506">
        <f t="shared" si="39"/>
        <v>8.1729205595967303E-3</v>
      </c>
    </row>
    <row r="507" spans="1:54">
      <c r="A507" s="104">
        <v>506</v>
      </c>
      <c r="B507" s="87">
        <v>4859.04</v>
      </c>
      <c r="C507" s="85">
        <v>0.80649999999999999</v>
      </c>
      <c r="D507" s="85">
        <v>2.5099999999999998</v>
      </c>
      <c r="E507" s="13">
        <f t="shared" si="40"/>
        <v>-0.13200000000000001</v>
      </c>
      <c r="F507" s="13">
        <f t="shared" si="40"/>
        <v>-1.7210000000000001</v>
      </c>
      <c r="G507" s="13">
        <f t="shared" si="40"/>
        <v>0.19900000000000001</v>
      </c>
      <c r="AX507">
        <v>505</v>
      </c>
      <c r="AY507">
        <v>3.1669999999999998</v>
      </c>
      <c r="AZ507">
        <f t="shared" si="37"/>
        <v>0.99019607843137258</v>
      </c>
      <c r="BA507">
        <f t="shared" si="38"/>
        <v>0.98387092449201285</v>
      </c>
      <c r="BB507">
        <f t="shared" si="39"/>
        <v>6.3251539393597289E-3</v>
      </c>
    </row>
    <row r="508" spans="1:54">
      <c r="A508" s="103">
        <v>507</v>
      </c>
      <c r="B508" s="87">
        <v>4796.2</v>
      </c>
      <c r="C508" s="85">
        <v>0.79700000000000004</v>
      </c>
      <c r="D508" s="85">
        <v>2.4900000000000002</v>
      </c>
      <c r="E508" s="13">
        <f t="shared" si="40"/>
        <v>-1.302</v>
      </c>
      <c r="F508" s="13">
        <f t="shared" si="40"/>
        <v>-1.1850000000000001</v>
      </c>
      <c r="G508" s="13">
        <f t="shared" si="40"/>
        <v>-0.8</v>
      </c>
      <c r="AX508">
        <v>506</v>
      </c>
      <c r="AY508">
        <v>3.1829999999999998</v>
      </c>
      <c r="AZ508">
        <f t="shared" si="37"/>
        <v>0.99215686274509807</v>
      </c>
      <c r="BA508">
        <f t="shared" si="38"/>
        <v>0.98429030039532361</v>
      </c>
      <c r="BB508">
        <f t="shared" si="39"/>
        <v>7.866562349774453E-3</v>
      </c>
    </row>
    <row r="509" spans="1:54">
      <c r="A509" s="104">
        <v>508</v>
      </c>
      <c r="B509" s="87">
        <v>4760.8999999999996</v>
      </c>
      <c r="C509" s="85">
        <v>0.80049999999999999</v>
      </c>
      <c r="D509" s="85">
        <v>2.4849999999999999</v>
      </c>
      <c r="E509" s="13">
        <f t="shared" si="40"/>
        <v>-0.73899999999999999</v>
      </c>
      <c r="F509" s="13">
        <f t="shared" si="40"/>
        <v>0.438</v>
      </c>
      <c r="G509" s="13">
        <f t="shared" si="40"/>
        <v>-0.20100000000000001</v>
      </c>
      <c r="AX509">
        <v>507</v>
      </c>
      <c r="AY509">
        <v>3.4129999999999998</v>
      </c>
      <c r="AZ509">
        <f t="shared" si="37"/>
        <v>0.99411764705882355</v>
      </c>
      <c r="BA509">
        <f t="shared" si="38"/>
        <v>0.98936030595673685</v>
      </c>
      <c r="BB509">
        <f t="shared" si="39"/>
        <v>4.7573411020866985E-3</v>
      </c>
    </row>
    <row r="510" spans="1:54">
      <c r="A510" s="103">
        <v>509</v>
      </c>
      <c r="B510" s="87">
        <v>4737.82</v>
      </c>
      <c r="C510" s="85">
        <v>0.78849999999999998</v>
      </c>
      <c r="D510" s="85">
        <v>2.4849999999999999</v>
      </c>
      <c r="E510" s="13">
        <f t="shared" si="40"/>
        <v>-0.48599999999999999</v>
      </c>
      <c r="F510" s="13">
        <f t="shared" si="40"/>
        <v>-1.51</v>
      </c>
      <c r="G510" s="13">
        <f t="shared" si="40"/>
        <v>0</v>
      </c>
      <c r="AX510">
        <v>508</v>
      </c>
      <c r="AY510">
        <v>3.6840000000000002</v>
      </c>
      <c r="AZ510">
        <f t="shared" si="37"/>
        <v>0.99607843137254903</v>
      </c>
      <c r="BA510">
        <f t="shared" si="38"/>
        <v>0.99345343325563273</v>
      </c>
      <c r="BB510">
        <f t="shared" si="39"/>
        <v>2.6249981169162995E-3</v>
      </c>
    </row>
    <row r="511" spans="1:54">
      <c r="A511" s="104">
        <v>510</v>
      </c>
      <c r="B511" s="87">
        <v>4699.2</v>
      </c>
      <c r="C511" s="85">
        <v>0.78600000000000003</v>
      </c>
      <c r="D511" s="85">
        <v>2.48</v>
      </c>
      <c r="E511" s="13">
        <f t="shared" si="40"/>
        <v>-0.81799999999999995</v>
      </c>
      <c r="F511" s="13">
        <f t="shared" si="40"/>
        <v>-0.318</v>
      </c>
      <c r="G511" s="13">
        <f t="shared" si="40"/>
        <v>-0.20100000000000001</v>
      </c>
      <c r="AX511">
        <v>509</v>
      </c>
      <c r="AY511">
        <v>3.903</v>
      </c>
      <c r="AZ511">
        <f t="shared" si="37"/>
        <v>0.99803921568627452</v>
      </c>
      <c r="BA511">
        <f t="shared" si="38"/>
        <v>0.9956708772741546</v>
      </c>
      <c r="BB511">
        <f t="shared" si="39"/>
        <v>2.3683384121199191E-3</v>
      </c>
    </row>
    <row r="512" spans="1:54">
      <c r="A512" s="103">
        <v>511</v>
      </c>
      <c r="B512" s="87">
        <v>4713.16</v>
      </c>
      <c r="C512" s="85">
        <v>0.80600000000000005</v>
      </c>
      <c r="D512" s="85">
        <v>2.4950000000000001</v>
      </c>
      <c r="E512" s="13">
        <f t="shared" si="40"/>
        <v>0.29699999999999999</v>
      </c>
      <c r="F512" s="13">
        <f t="shared" si="40"/>
        <v>2.5129999999999999</v>
      </c>
      <c r="G512" s="13">
        <f t="shared" si="40"/>
        <v>0.60299999999999998</v>
      </c>
      <c r="AX512">
        <v>510</v>
      </c>
      <c r="AY512">
        <v>4.6040000000000001</v>
      </c>
      <c r="AZ512">
        <f t="shared" si="37"/>
        <v>1</v>
      </c>
      <c r="BA512">
        <f t="shared" si="38"/>
        <v>0.99898670095569286</v>
      </c>
      <c r="BB512">
        <f t="shared" si="39"/>
        <v>1.0132990443071366E-3</v>
      </c>
    </row>
    <row r="513" spans="1:7">
      <c r="A513" s="104">
        <v>512</v>
      </c>
      <c r="B513" s="87">
        <v>4851.3900000000003</v>
      </c>
      <c r="C513" s="88">
        <v>0.82</v>
      </c>
      <c r="D513" s="89">
        <v>2.5099999999999998</v>
      </c>
      <c r="E513" s="13">
        <f t="shared" ref="E513:E576" si="41">ROUND(100*(LN(B513)-LN(B512)),3)</f>
        <v>2.891</v>
      </c>
      <c r="F513" s="13">
        <f t="shared" ref="F513:F576" si="42">ROUND(100*(LN(C513)-LN(C512)),3)</f>
        <v>1.722</v>
      </c>
      <c r="G513" s="13">
        <f t="shared" ref="G513:G576" si="43">ROUND(100*(LN(D513)-LN(D512)),3)</f>
        <v>0.59899999999999998</v>
      </c>
    </row>
    <row r="514" spans="1:7">
      <c r="A514" s="103">
        <v>513</v>
      </c>
      <c r="B514" s="87">
        <v>4820.95</v>
      </c>
      <c r="C514" s="88">
        <v>0.82</v>
      </c>
      <c r="D514" s="89">
        <v>2.5099999999999998</v>
      </c>
      <c r="E514" s="13">
        <f t="shared" si="41"/>
        <v>-0.629</v>
      </c>
      <c r="F514" s="13">
        <f t="shared" si="42"/>
        <v>0</v>
      </c>
      <c r="G514" s="13">
        <f t="shared" si="43"/>
        <v>0</v>
      </c>
    </row>
    <row r="515" spans="1:7">
      <c r="A515" s="104">
        <v>514</v>
      </c>
      <c r="B515" s="87">
        <v>4853.1899999999996</v>
      </c>
      <c r="C515" s="88">
        <v>0.82699999999999996</v>
      </c>
      <c r="D515" s="89">
        <v>2.5299999999999998</v>
      </c>
      <c r="E515" s="13">
        <f t="shared" si="41"/>
        <v>0.66700000000000004</v>
      </c>
      <c r="F515" s="13">
        <f t="shared" si="42"/>
        <v>0.85</v>
      </c>
      <c r="G515" s="13">
        <f t="shared" si="43"/>
        <v>0.79400000000000004</v>
      </c>
    </row>
    <row r="516" spans="1:7">
      <c r="A516" s="103">
        <v>515</v>
      </c>
      <c r="B516" s="87">
        <v>4857.1000000000004</v>
      </c>
      <c r="C516" s="88">
        <v>0.84</v>
      </c>
      <c r="D516" s="89">
        <v>2.5099999999999998</v>
      </c>
      <c r="E516" s="13">
        <f t="shared" si="41"/>
        <v>8.1000000000000003E-2</v>
      </c>
      <c r="F516" s="13">
        <f t="shared" si="42"/>
        <v>1.56</v>
      </c>
      <c r="G516" s="13">
        <f t="shared" si="43"/>
        <v>-0.79400000000000004</v>
      </c>
    </row>
    <row r="517" spans="1:7">
      <c r="A517" s="104">
        <v>516</v>
      </c>
      <c r="B517" s="87">
        <v>4792.47</v>
      </c>
      <c r="C517" s="88">
        <v>0.82099999999999995</v>
      </c>
      <c r="D517" s="89">
        <v>2.4849999999999999</v>
      </c>
      <c r="E517" s="13">
        <f t="shared" si="41"/>
        <v>-1.34</v>
      </c>
      <c r="F517" s="13">
        <f t="shared" si="42"/>
        <v>-2.2879999999999998</v>
      </c>
      <c r="G517" s="13">
        <f t="shared" si="43"/>
        <v>-1.0009999999999999</v>
      </c>
    </row>
    <row r="518" spans="1:7">
      <c r="A518" s="103">
        <v>517</v>
      </c>
      <c r="B518" s="87">
        <v>4808.24</v>
      </c>
      <c r="C518" s="88">
        <v>0.82499999999999996</v>
      </c>
      <c r="D518" s="89">
        <v>2.4750000000000001</v>
      </c>
      <c r="E518" s="13">
        <f t="shared" si="41"/>
        <v>0.32900000000000001</v>
      </c>
      <c r="F518" s="13">
        <f t="shared" si="42"/>
        <v>0.48599999999999999</v>
      </c>
      <c r="G518" s="13">
        <f t="shared" si="43"/>
        <v>-0.40300000000000002</v>
      </c>
    </row>
    <row r="519" spans="1:7">
      <c r="A519" s="104">
        <v>518</v>
      </c>
      <c r="B519" s="87">
        <v>4806.6899999999996</v>
      </c>
      <c r="C519" s="88">
        <v>0.81899999999999995</v>
      </c>
      <c r="D519" s="89">
        <v>2.5249999999999999</v>
      </c>
      <c r="E519" s="13">
        <f t="shared" si="41"/>
        <v>-3.2000000000000001E-2</v>
      </c>
      <c r="F519" s="13">
        <f t="shared" si="42"/>
        <v>-0.73</v>
      </c>
      <c r="G519" s="13">
        <f t="shared" si="43"/>
        <v>2</v>
      </c>
    </row>
    <row r="520" spans="1:7">
      <c r="A520" s="103">
        <v>519</v>
      </c>
      <c r="B520" s="87">
        <v>4798.07</v>
      </c>
      <c r="C520" s="88">
        <v>0.81399999999999995</v>
      </c>
      <c r="D520" s="89">
        <v>2.5049999999999999</v>
      </c>
      <c r="E520" s="13">
        <f t="shared" si="41"/>
        <v>-0.17899999999999999</v>
      </c>
      <c r="F520" s="13">
        <f t="shared" si="42"/>
        <v>-0.61199999999999999</v>
      </c>
      <c r="G520" s="13">
        <f t="shared" si="43"/>
        <v>-0.79500000000000004</v>
      </c>
    </row>
    <row r="521" spans="1:7">
      <c r="A521" s="104">
        <v>520</v>
      </c>
      <c r="B521" s="87">
        <v>4813.74</v>
      </c>
      <c r="C521" s="88">
        <v>0.8175</v>
      </c>
      <c r="D521" s="89">
        <v>2.5249999999999999</v>
      </c>
      <c r="E521" s="13">
        <f t="shared" si="41"/>
        <v>0.32600000000000001</v>
      </c>
      <c r="F521" s="13">
        <f t="shared" si="42"/>
        <v>0.42899999999999999</v>
      </c>
      <c r="G521" s="13">
        <f t="shared" si="43"/>
        <v>0.79500000000000004</v>
      </c>
    </row>
    <row r="522" spans="1:7">
      <c r="A522" s="103">
        <v>521</v>
      </c>
      <c r="B522" s="87">
        <v>4887.63</v>
      </c>
      <c r="C522" s="88">
        <v>0.82499999999999996</v>
      </c>
      <c r="D522" s="89">
        <v>2.5499999999999998</v>
      </c>
      <c r="E522" s="13">
        <f t="shared" si="41"/>
        <v>1.5229999999999999</v>
      </c>
      <c r="F522" s="13">
        <f t="shared" si="42"/>
        <v>0.91300000000000003</v>
      </c>
      <c r="G522" s="13">
        <f t="shared" si="43"/>
        <v>0.98499999999999999</v>
      </c>
    </row>
    <row r="523" spans="1:7">
      <c r="A523" s="104">
        <v>522</v>
      </c>
      <c r="B523" s="87">
        <v>4921.8999999999996</v>
      </c>
      <c r="C523" s="88">
        <v>0.83499999999999996</v>
      </c>
      <c r="D523" s="89">
        <v>2.5449999999999999</v>
      </c>
      <c r="E523" s="13">
        <f t="shared" si="41"/>
        <v>0.69899999999999995</v>
      </c>
      <c r="F523" s="13">
        <f t="shared" si="42"/>
        <v>1.2050000000000001</v>
      </c>
      <c r="G523" s="13">
        <f t="shared" si="43"/>
        <v>-0.19600000000000001</v>
      </c>
    </row>
    <row r="524" spans="1:7">
      <c r="A524" s="103">
        <v>523</v>
      </c>
      <c r="B524" s="87">
        <v>4885.41</v>
      </c>
      <c r="C524" s="88">
        <v>0.82899999999999996</v>
      </c>
      <c r="D524" s="89">
        <v>2.52</v>
      </c>
      <c r="E524" s="13">
        <f t="shared" si="41"/>
        <v>-0.74399999999999999</v>
      </c>
      <c r="F524" s="13">
        <f t="shared" si="42"/>
        <v>-0.72099999999999997</v>
      </c>
      <c r="G524" s="13">
        <f t="shared" si="43"/>
        <v>-0.98699999999999999</v>
      </c>
    </row>
    <row r="525" spans="1:7">
      <c r="A525" s="104">
        <v>524</v>
      </c>
      <c r="B525" s="87">
        <v>4931.1099999999997</v>
      </c>
      <c r="C525" s="88">
        <v>0.83750000000000002</v>
      </c>
      <c r="D525" s="89">
        <v>2.52</v>
      </c>
      <c r="E525" s="13">
        <f t="shared" si="41"/>
        <v>0.93100000000000005</v>
      </c>
      <c r="F525" s="13">
        <f t="shared" si="42"/>
        <v>1.02</v>
      </c>
      <c r="G525" s="13">
        <f t="shared" si="43"/>
        <v>0</v>
      </c>
    </row>
    <row r="526" spans="1:7">
      <c r="A526" s="103">
        <v>525</v>
      </c>
      <c r="B526" s="87">
        <v>4970.6400000000003</v>
      </c>
      <c r="C526" s="88">
        <v>0.85199999999999998</v>
      </c>
      <c r="D526" s="89">
        <v>2.52</v>
      </c>
      <c r="E526" s="13">
        <f t="shared" si="41"/>
        <v>0.79800000000000004</v>
      </c>
      <c r="F526" s="13">
        <f t="shared" si="42"/>
        <v>1.7170000000000001</v>
      </c>
      <c r="G526" s="13">
        <f t="shared" si="43"/>
        <v>0</v>
      </c>
    </row>
    <row r="527" spans="1:7">
      <c r="A527" s="104">
        <v>526</v>
      </c>
      <c r="B527" s="87">
        <v>4968.51</v>
      </c>
      <c r="C527" s="88">
        <v>0.85450000000000004</v>
      </c>
      <c r="D527" s="89">
        <v>2.5150000000000001</v>
      </c>
      <c r="E527" s="13">
        <f t="shared" si="41"/>
        <v>-4.2999999999999997E-2</v>
      </c>
      <c r="F527" s="13">
        <f t="shared" si="42"/>
        <v>0.29299999999999998</v>
      </c>
      <c r="G527" s="13">
        <f t="shared" si="43"/>
        <v>-0.19900000000000001</v>
      </c>
    </row>
    <row r="528" spans="1:7">
      <c r="A528" s="103">
        <v>527</v>
      </c>
      <c r="B528" s="87">
        <v>4966.25</v>
      </c>
      <c r="C528" s="88">
        <v>0.871</v>
      </c>
      <c r="D528" s="89">
        <v>2.5</v>
      </c>
      <c r="E528" s="13">
        <f t="shared" si="41"/>
        <v>-4.4999999999999998E-2</v>
      </c>
      <c r="F528" s="13">
        <f t="shared" si="42"/>
        <v>1.913</v>
      </c>
      <c r="G528" s="13">
        <f t="shared" si="43"/>
        <v>-0.59799999999999998</v>
      </c>
    </row>
    <row r="529" spans="1:7">
      <c r="A529" s="104">
        <v>528</v>
      </c>
      <c r="B529" s="87">
        <v>4995.01</v>
      </c>
      <c r="C529" s="88">
        <v>0.87849999999999995</v>
      </c>
      <c r="D529" s="89">
        <v>2.5</v>
      </c>
      <c r="E529" s="13">
        <f t="shared" si="41"/>
        <v>0.57699999999999996</v>
      </c>
      <c r="F529" s="13">
        <f t="shared" si="42"/>
        <v>0.85699999999999998</v>
      </c>
      <c r="G529" s="13">
        <f t="shared" si="43"/>
        <v>0</v>
      </c>
    </row>
    <row r="530" spans="1:7">
      <c r="A530" s="103">
        <v>529</v>
      </c>
      <c r="B530" s="87">
        <v>5005.8</v>
      </c>
      <c r="C530" s="88">
        <v>0.89049999999999996</v>
      </c>
      <c r="D530" s="89">
        <v>2.5150000000000001</v>
      </c>
      <c r="E530" s="13">
        <f t="shared" si="41"/>
        <v>0.216</v>
      </c>
      <c r="F530" s="13">
        <f t="shared" si="42"/>
        <v>1.357</v>
      </c>
      <c r="G530" s="13">
        <f t="shared" si="43"/>
        <v>0.59799999999999998</v>
      </c>
    </row>
    <row r="531" spans="1:7">
      <c r="A531" s="104">
        <v>530</v>
      </c>
      <c r="B531" s="87">
        <v>5016.8100000000004</v>
      </c>
      <c r="C531" s="88">
        <v>0.88749999999999996</v>
      </c>
      <c r="D531" s="89">
        <v>2.54</v>
      </c>
      <c r="E531" s="13">
        <f t="shared" si="41"/>
        <v>0.22</v>
      </c>
      <c r="F531" s="13">
        <f t="shared" si="42"/>
        <v>-0.33700000000000002</v>
      </c>
      <c r="G531" s="13">
        <f t="shared" si="43"/>
        <v>0.98899999999999999</v>
      </c>
    </row>
    <row r="532" spans="1:7">
      <c r="A532" s="103">
        <v>531</v>
      </c>
      <c r="B532" s="87">
        <v>5048.8900000000003</v>
      </c>
      <c r="C532" s="88">
        <v>0.90300000000000002</v>
      </c>
      <c r="D532" s="89">
        <v>2.52</v>
      </c>
      <c r="E532" s="13">
        <f t="shared" si="41"/>
        <v>0.63700000000000001</v>
      </c>
      <c r="F532" s="13">
        <f t="shared" si="42"/>
        <v>1.7310000000000001</v>
      </c>
      <c r="G532" s="13">
        <f t="shared" si="43"/>
        <v>-0.79100000000000004</v>
      </c>
    </row>
    <row r="533" spans="1:7">
      <c r="A533" s="104">
        <v>532</v>
      </c>
      <c r="B533" s="87">
        <v>5071.6000000000004</v>
      </c>
      <c r="C533" s="88">
        <v>0.90149999999999997</v>
      </c>
      <c r="D533" s="89">
        <v>2.52</v>
      </c>
      <c r="E533" s="13">
        <f t="shared" si="41"/>
        <v>0.44900000000000001</v>
      </c>
      <c r="F533" s="13">
        <f t="shared" si="42"/>
        <v>-0.16600000000000001</v>
      </c>
      <c r="G533" s="13">
        <f t="shared" si="43"/>
        <v>0</v>
      </c>
    </row>
    <row r="534" spans="1:7">
      <c r="A534" s="103">
        <v>533</v>
      </c>
      <c r="B534" s="87">
        <v>5056.37</v>
      </c>
      <c r="C534" s="88">
        <v>0.87549999999999994</v>
      </c>
      <c r="D534" s="89">
        <v>2.5299999999999998</v>
      </c>
      <c r="E534" s="13">
        <f t="shared" si="41"/>
        <v>-0.30099999999999999</v>
      </c>
      <c r="F534" s="13">
        <f t="shared" si="42"/>
        <v>-2.9260000000000002</v>
      </c>
      <c r="G534" s="13">
        <f t="shared" si="43"/>
        <v>0.39600000000000002</v>
      </c>
    </row>
    <row r="535" spans="1:7">
      <c r="A535" s="104">
        <v>534</v>
      </c>
      <c r="B535" s="87">
        <v>4991.75</v>
      </c>
      <c r="C535" s="88">
        <v>0.84499999999999997</v>
      </c>
      <c r="D535" s="89">
        <v>2.5</v>
      </c>
      <c r="E535" s="13">
        <f t="shared" si="41"/>
        <v>-1.286</v>
      </c>
      <c r="F535" s="13">
        <f t="shared" si="42"/>
        <v>-3.5459999999999998</v>
      </c>
      <c r="G535" s="13">
        <f t="shared" si="43"/>
        <v>-1.1930000000000001</v>
      </c>
    </row>
    <row r="536" spans="1:7">
      <c r="A536" s="103">
        <v>535</v>
      </c>
      <c r="B536" s="87">
        <v>5039.92</v>
      </c>
      <c r="C536" s="88">
        <v>0.86599999999999999</v>
      </c>
      <c r="D536" s="89">
        <v>2.5099999999999998</v>
      </c>
      <c r="E536" s="13">
        <f t="shared" si="41"/>
        <v>0.96</v>
      </c>
      <c r="F536" s="13">
        <f t="shared" si="42"/>
        <v>2.4550000000000001</v>
      </c>
      <c r="G536" s="13">
        <f t="shared" si="43"/>
        <v>0.39900000000000002</v>
      </c>
    </row>
    <row r="537" spans="1:7">
      <c r="A537" s="104">
        <v>536</v>
      </c>
      <c r="B537" s="87">
        <v>5016.3500000000004</v>
      </c>
      <c r="C537" s="88">
        <v>0.85150000000000003</v>
      </c>
      <c r="D537" s="89">
        <v>2.52</v>
      </c>
      <c r="E537" s="13">
        <f t="shared" si="41"/>
        <v>-0.46899999999999997</v>
      </c>
      <c r="F537" s="13">
        <f t="shared" si="42"/>
        <v>-1.6890000000000001</v>
      </c>
      <c r="G537" s="13">
        <f t="shared" si="43"/>
        <v>0.39800000000000002</v>
      </c>
    </row>
    <row r="538" spans="1:7">
      <c r="A538" s="103">
        <v>537</v>
      </c>
      <c r="B538" s="87">
        <v>4973.43</v>
      </c>
      <c r="C538" s="88">
        <v>0.83799999999999997</v>
      </c>
      <c r="D538" s="89">
        <v>2.5299999999999998</v>
      </c>
      <c r="E538" s="13">
        <f t="shared" si="41"/>
        <v>-0.85899999999999999</v>
      </c>
      <c r="F538" s="13">
        <f t="shared" si="42"/>
        <v>-1.5980000000000001</v>
      </c>
      <c r="G538" s="13">
        <f t="shared" si="43"/>
        <v>0.39600000000000002</v>
      </c>
    </row>
    <row r="539" spans="1:7">
      <c r="A539" s="104">
        <v>538</v>
      </c>
      <c r="B539" s="87">
        <v>4955.87</v>
      </c>
      <c r="C539" s="88">
        <v>0.84050000000000002</v>
      </c>
      <c r="D539" s="89">
        <v>2.5350000000000001</v>
      </c>
      <c r="E539" s="13">
        <f t="shared" si="41"/>
        <v>-0.35399999999999998</v>
      </c>
      <c r="F539" s="13">
        <f t="shared" si="42"/>
        <v>0.29799999999999999</v>
      </c>
      <c r="G539" s="13">
        <f t="shared" si="43"/>
        <v>0.19700000000000001</v>
      </c>
    </row>
    <row r="540" spans="1:7">
      <c r="A540" s="103">
        <v>539</v>
      </c>
      <c r="B540" s="87">
        <v>4875.4399999999996</v>
      </c>
      <c r="C540" s="88">
        <v>0.83899999999999997</v>
      </c>
      <c r="D540" s="89">
        <v>2.5249999999999999</v>
      </c>
      <c r="E540" s="13">
        <f t="shared" si="41"/>
        <v>-1.6359999999999999</v>
      </c>
      <c r="F540" s="13">
        <f t="shared" si="42"/>
        <v>-0.17899999999999999</v>
      </c>
      <c r="G540" s="13">
        <f t="shared" si="43"/>
        <v>-0.39500000000000002</v>
      </c>
    </row>
    <row r="541" spans="1:7">
      <c r="A541" s="104">
        <v>540</v>
      </c>
      <c r="B541" s="87">
        <v>4906.45</v>
      </c>
      <c r="C541" s="88">
        <v>0.84250000000000003</v>
      </c>
      <c r="D541" s="89">
        <v>2.5649999999999999</v>
      </c>
      <c r="E541" s="13">
        <f t="shared" si="41"/>
        <v>0.63400000000000001</v>
      </c>
      <c r="F541" s="13">
        <f t="shared" si="42"/>
        <v>0.41599999999999998</v>
      </c>
      <c r="G541" s="13">
        <f t="shared" si="43"/>
        <v>1.5720000000000001</v>
      </c>
    </row>
    <row r="542" spans="1:7">
      <c r="A542" s="103">
        <v>541</v>
      </c>
      <c r="B542" s="87">
        <v>4934.28</v>
      </c>
      <c r="C542" s="88">
        <v>0.85499999999999998</v>
      </c>
      <c r="D542" s="89">
        <v>2.5449999999999999</v>
      </c>
      <c r="E542" s="13">
        <f t="shared" si="41"/>
        <v>0.56599999999999995</v>
      </c>
      <c r="F542" s="13">
        <f t="shared" si="42"/>
        <v>1.4730000000000001</v>
      </c>
      <c r="G542" s="13">
        <f t="shared" si="43"/>
        <v>-0.78300000000000003</v>
      </c>
    </row>
    <row r="543" spans="1:7">
      <c r="A543" s="104">
        <v>542</v>
      </c>
      <c r="B543" s="87">
        <v>4973.76</v>
      </c>
      <c r="C543" s="88">
        <v>0.85499999999999998</v>
      </c>
      <c r="D543" s="89">
        <v>2.56</v>
      </c>
      <c r="E543" s="13">
        <f t="shared" si="41"/>
        <v>0.79700000000000004</v>
      </c>
      <c r="F543" s="13">
        <f t="shared" si="42"/>
        <v>0</v>
      </c>
      <c r="G543" s="13">
        <f t="shared" si="43"/>
        <v>0.58799999999999997</v>
      </c>
    </row>
    <row r="544" spans="1:7">
      <c r="A544" s="103">
        <v>543</v>
      </c>
      <c r="B544" s="87">
        <v>4948.99</v>
      </c>
      <c r="C544" s="88">
        <v>0.86450000000000005</v>
      </c>
      <c r="D544" s="89">
        <v>2.57</v>
      </c>
      <c r="E544" s="13">
        <f t="shared" si="41"/>
        <v>-0.499</v>
      </c>
      <c r="F544" s="13">
        <f t="shared" si="42"/>
        <v>1.105</v>
      </c>
      <c r="G544" s="13">
        <f t="shared" si="43"/>
        <v>0.39</v>
      </c>
    </row>
    <row r="545" spans="1:7">
      <c r="A545" s="104">
        <v>544</v>
      </c>
      <c r="B545" s="87">
        <v>4882.33</v>
      </c>
      <c r="C545" s="88">
        <v>0.84699999999999998</v>
      </c>
      <c r="D545" s="89">
        <v>2.605</v>
      </c>
      <c r="E545" s="13">
        <f t="shared" si="41"/>
        <v>-1.3560000000000001</v>
      </c>
      <c r="F545" s="13">
        <f t="shared" si="42"/>
        <v>-2.0449999999999999</v>
      </c>
      <c r="G545" s="13">
        <f t="shared" si="43"/>
        <v>1.353</v>
      </c>
    </row>
    <row r="546" spans="1:7">
      <c r="A546" s="103">
        <v>545</v>
      </c>
      <c r="B546" s="87">
        <v>4865.83</v>
      </c>
      <c r="C546" s="88">
        <v>0.83650000000000002</v>
      </c>
      <c r="D546" s="89">
        <v>2.625</v>
      </c>
      <c r="E546" s="13">
        <f t="shared" si="41"/>
        <v>-0.33900000000000002</v>
      </c>
      <c r="F546" s="13">
        <f t="shared" si="42"/>
        <v>-1.2470000000000001</v>
      </c>
      <c r="G546" s="13">
        <f t="shared" si="43"/>
        <v>0.76500000000000001</v>
      </c>
    </row>
    <row r="547" spans="1:7">
      <c r="A547" s="104">
        <v>546</v>
      </c>
      <c r="B547" s="87">
        <v>4907.87</v>
      </c>
      <c r="C547" s="88">
        <v>0.84099999999999997</v>
      </c>
      <c r="D547" s="89">
        <v>2.6749999999999998</v>
      </c>
      <c r="E547" s="13">
        <f t="shared" si="41"/>
        <v>0.86</v>
      </c>
      <c r="F547" s="13">
        <f t="shared" si="42"/>
        <v>0.53700000000000003</v>
      </c>
      <c r="G547" s="13">
        <f t="shared" si="43"/>
        <v>1.887</v>
      </c>
    </row>
    <row r="548" spans="1:7">
      <c r="A548" s="103">
        <v>547</v>
      </c>
      <c r="B548" s="87">
        <v>4933.21</v>
      </c>
      <c r="C548" s="88">
        <v>0.85</v>
      </c>
      <c r="D548" s="89">
        <v>2.6549999999999998</v>
      </c>
      <c r="E548" s="13">
        <f t="shared" si="41"/>
        <v>0.51500000000000001</v>
      </c>
      <c r="F548" s="13">
        <f t="shared" si="42"/>
        <v>1.0640000000000001</v>
      </c>
      <c r="G548" s="13">
        <f t="shared" si="43"/>
        <v>-0.75</v>
      </c>
    </row>
    <row r="549" spans="1:7">
      <c r="A549" s="104">
        <v>548</v>
      </c>
      <c r="B549" s="87">
        <v>4913.3500000000004</v>
      </c>
      <c r="C549" s="88">
        <v>0.86099999999999999</v>
      </c>
      <c r="D549" s="89">
        <v>2.65</v>
      </c>
      <c r="E549" s="13">
        <f t="shared" si="41"/>
        <v>-0.40300000000000002</v>
      </c>
      <c r="F549" s="13">
        <f t="shared" si="42"/>
        <v>1.286</v>
      </c>
      <c r="G549" s="13">
        <f t="shared" si="43"/>
        <v>-0.189</v>
      </c>
    </row>
    <row r="550" spans="1:7">
      <c r="A550" s="103">
        <v>549</v>
      </c>
      <c r="B550" s="87">
        <v>4921.0600000000004</v>
      </c>
      <c r="C550" s="88">
        <v>0.89049999999999996</v>
      </c>
      <c r="D550" s="89">
        <v>2.65</v>
      </c>
      <c r="E550" s="13">
        <f t="shared" si="41"/>
        <v>0.157</v>
      </c>
      <c r="F550" s="13">
        <f t="shared" si="42"/>
        <v>3.3690000000000002</v>
      </c>
      <c r="G550" s="13">
        <f t="shared" si="43"/>
        <v>0</v>
      </c>
    </row>
    <row r="551" spans="1:7">
      <c r="A551" s="104">
        <v>550</v>
      </c>
      <c r="B551" s="87">
        <v>4944.46</v>
      </c>
      <c r="C551" s="88">
        <v>0.89</v>
      </c>
      <c r="D551" s="89">
        <v>2.645</v>
      </c>
      <c r="E551" s="13">
        <f t="shared" si="41"/>
        <v>0.47399999999999998</v>
      </c>
      <c r="F551" s="13">
        <f t="shared" si="42"/>
        <v>-5.6000000000000001E-2</v>
      </c>
      <c r="G551" s="13">
        <f t="shared" si="43"/>
        <v>-0.189</v>
      </c>
    </row>
    <row r="552" spans="1:7">
      <c r="A552" s="103">
        <v>551</v>
      </c>
      <c r="B552" s="87">
        <v>5003.97</v>
      </c>
      <c r="C552" s="88">
        <v>0.88049999999999995</v>
      </c>
      <c r="D552" s="89">
        <v>2.625</v>
      </c>
      <c r="E552" s="13">
        <f t="shared" si="41"/>
        <v>1.196</v>
      </c>
      <c r="F552" s="13">
        <f t="shared" si="42"/>
        <v>-1.073</v>
      </c>
      <c r="G552" s="13">
        <f t="shared" si="43"/>
        <v>-0.75900000000000001</v>
      </c>
    </row>
    <row r="553" spans="1:7">
      <c r="A553" s="104">
        <v>552</v>
      </c>
      <c r="B553" s="87">
        <v>4975.17</v>
      </c>
      <c r="C553" s="88">
        <v>0.88800000000000001</v>
      </c>
      <c r="D553" s="89">
        <v>2.62</v>
      </c>
      <c r="E553" s="13">
        <f t="shared" si="41"/>
        <v>-0.57699999999999996</v>
      </c>
      <c r="F553" s="13">
        <f t="shared" si="42"/>
        <v>0.84799999999999998</v>
      </c>
      <c r="G553" s="13">
        <f t="shared" si="43"/>
        <v>-0.191</v>
      </c>
    </row>
    <row r="554" spans="1:7">
      <c r="A554" s="103">
        <v>553</v>
      </c>
      <c r="B554" s="87">
        <v>4990.4399999999996</v>
      </c>
      <c r="C554" s="88">
        <v>0.90149999999999997</v>
      </c>
      <c r="D554" s="89">
        <v>2.61</v>
      </c>
      <c r="E554" s="13">
        <f t="shared" si="41"/>
        <v>0.30599999999999999</v>
      </c>
      <c r="F554" s="13">
        <f t="shared" si="42"/>
        <v>1.5089999999999999</v>
      </c>
      <c r="G554" s="13">
        <f t="shared" si="43"/>
        <v>-0.38200000000000001</v>
      </c>
    </row>
    <row r="555" spans="1:7">
      <c r="A555" s="104">
        <v>554</v>
      </c>
      <c r="B555" s="87">
        <v>4999.71</v>
      </c>
      <c r="C555" s="88">
        <v>0.91400000000000003</v>
      </c>
      <c r="D555" s="89">
        <v>2.61</v>
      </c>
      <c r="E555" s="13">
        <f t="shared" si="41"/>
        <v>0.186</v>
      </c>
      <c r="F555" s="13">
        <f t="shared" si="42"/>
        <v>1.377</v>
      </c>
      <c r="G555" s="13">
        <f t="shared" si="43"/>
        <v>0</v>
      </c>
    </row>
    <row r="556" spans="1:7">
      <c r="A556" s="103">
        <v>555</v>
      </c>
      <c r="B556" s="87">
        <v>5013.78</v>
      </c>
      <c r="C556" s="88">
        <v>0.91300000000000003</v>
      </c>
      <c r="D556" s="89">
        <v>2.605</v>
      </c>
      <c r="E556" s="13">
        <f t="shared" si="41"/>
        <v>0.28100000000000003</v>
      </c>
      <c r="F556" s="13">
        <f t="shared" si="42"/>
        <v>-0.109</v>
      </c>
      <c r="G556" s="13">
        <f t="shared" si="43"/>
        <v>-0.192</v>
      </c>
    </row>
    <row r="557" spans="1:7">
      <c r="A557" s="104">
        <v>556</v>
      </c>
      <c r="B557" s="87">
        <v>4977.16</v>
      </c>
      <c r="C557" s="88">
        <v>0.90549999999999997</v>
      </c>
      <c r="D557" s="89">
        <v>2.6</v>
      </c>
      <c r="E557" s="13">
        <f t="shared" si="41"/>
        <v>-0.73299999999999998</v>
      </c>
      <c r="F557" s="13">
        <f t="shared" si="42"/>
        <v>-0.82499999999999996</v>
      </c>
      <c r="G557" s="13">
        <f t="shared" si="43"/>
        <v>-0.192</v>
      </c>
    </row>
    <row r="558" spans="1:7">
      <c r="A558" s="103">
        <v>557</v>
      </c>
      <c r="B558" s="87">
        <v>5016.45</v>
      </c>
      <c r="C558" s="88">
        <v>0.90249999999999997</v>
      </c>
      <c r="D558" s="89">
        <v>2.6</v>
      </c>
      <c r="E558" s="13">
        <f t="shared" si="41"/>
        <v>0.78600000000000003</v>
      </c>
      <c r="F558" s="13">
        <f t="shared" si="42"/>
        <v>-0.33200000000000002</v>
      </c>
      <c r="G558" s="13">
        <f t="shared" si="43"/>
        <v>0</v>
      </c>
    </row>
    <row r="559" spans="1:7">
      <c r="A559" s="104">
        <v>558</v>
      </c>
      <c r="B559" s="87">
        <v>5016.18</v>
      </c>
      <c r="C559" s="88">
        <v>0.89800000000000002</v>
      </c>
      <c r="D559" s="89">
        <v>2.605</v>
      </c>
      <c r="E559" s="13">
        <f t="shared" si="41"/>
        <v>-5.0000000000000001E-3</v>
      </c>
      <c r="F559" s="13">
        <f t="shared" si="42"/>
        <v>-0.5</v>
      </c>
      <c r="G559" s="13">
        <f t="shared" si="43"/>
        <v>0.192</v>
      </c>
    </row>
    <row r="560" spans="1:7">
      <c r="A560" s="103">
        <v>559</v>
      </c>
      <c r="B560" s="87">
        <v>5057.72</v>
      </c>
      <c r="C560" s="88">
        <v>0.91700000000000004</v>
      </c>
      <c r="D560" s="89">
        <v>2.63</v>
      </c>
      <c r="E560" s="13">
        <f t="shared" si="41"/>
        <v>0.82499999999999996</v>
      </c>
      <c r="F560" s="13">
        <f t="shared" si="42"/>
        <v>2.0939999999999999</v>
      </c>
      <c r="G560" s="13">
        <f t="shared" si="43"/>
        <v>0.95499999999999996</v>
      </c>
    </row>
    <row r="561" spans="1:7">
      <c r="A561" s="104">
        <v>560</v>
      </c>
      <c r="B561" s="87">
        <v>5082.04</v>
      </c>
      <c r="C561" s="88">
        <v>0.91</v>
      </c>
      <c r="D561" s="89">
        <v>2.62</v>
      </c>
      <c r="E561" s="13">
        <f t="shared" si="41"/>
        <v>0.48</v>
      </c>
      <c r="F561" s="13">
        <f t="shared" si="42"/>
        <v>-0.76600000000000001</v>
      </c>
      <c r="G561" s="13">
        <f t="shared" si="43"/>
        <v>-0.38100000000000001</v>
      </c>
    </row>
    <row r="562" spans="1:7">
      <c r="A562" s="103">
        <v>561</v>
      </c>
      <c r="B562" s="87">
        <v>5090.25</v>
      </c>
      <c r="C562" s="88">
        <v>0.90949999999999998</v>
      </c>
      <c r="D562" s="89">
        <v>2.6150000000000002</v>
      </c>
      <c r="E562" s="13">
        <f t="shared" si="41"/>
        <v>0.161</v>
      </c>
      <c r="F562" s="13">
        <f t="shared" si="42"/>
        <v>-5.5E-2</v>
      </c>
      <c r="G562" s="13">
        <f t="shared" si="43"/>
        <v>-0.191</v>
      </c>
    </row>
    <row r="563" spans="1:7">
      <c r="A563" s="104">
        <v>562</v>
      </c>
      <c r="B563" s="87">
        <v>5106.62</v>
      </c>
      <c r="C563" s="88">
        <v>0.91300000000000003</v>
      </c>
      <c r="D563" s="89">
        <v>2.62</v>
      </c>
      <c r="E563" s="13">
        <f t="shared" si="41"/>
        <v>0.32100000000000001</v>
      </c>
      <c r="F563" s="13">
        <f t="shared" si="42"/>
        <v>0.38400000000000001</v>
      </c>
      <c r="G563" s="13">
        <f t="shared" si="43"/>
        <v>0.191</v>
      </c>
    </row>
    <row r="564" spans="1:7">
      <c r="A564" s="103">
        <v>563</v>
      </c>
      <c r="B564" s="87">
        <v>5084.66</v>
      </c>
      <c r="C564" s="88">
        <v>0.91449999999999998</v>
      </c>
      <c r="D564" s="89">
        <v>2.625</v>
      </c>
      <c r="E564" s="13">
        <f t="shared" si="41"/>
        <v>-0.43099999999999999</v>
      </c>
      <c r="F564" s="13">
        <f t="shared" si="42"/>
        <v>0.16400000000000001</v>
      </c>
      <c r="G564" s="13">
        <f t="shared" si="43"/>
        <v>0.191</v>
      </c>
    </row>
    <row r="565" spans="1:7">
      <c r="A565" s="104">
        <v>564</v>
      </c>
      <c r="B565" s="87">
        <v>5111.04</v>
      </c>
      <c r="C565" s="88">
        <v>0.91500000000000004</v>
      </c>
      <c r="D565" s="89">
        <v>2.6549999999999998</v>
      </c>
      <c r="E565" s="13">
        <f t="shared" si="41"/>
        <v>0.51700000000000002</v>
      </c>
      <c r="F565" s="13">
        <f t="shared" si="42"/>
        <v>5.5E-2</v>
      </c>
      <c r="G565" s="13">
        <f t="shared" si="43"/>
        <v>1.1359999999999999</v>
      </c>
    </row>
    <row r="566" spans="1:7">
      <c r="A566" s="103">
        <v>565</v>
      </c>
      <c r="B566" s="87">
        <v>5119.62</v>
      </c>
      <c r="C566" s="88">
        <v>0.90349999999999997</v>
      </c>
      <c r="D566" s="89">
        <v>2.66</v>
      </c>
      <c r="E566" s="13">
        <f t="shared" si="41"/>
        <v>0.16800000000000001</v>
      </c>
      <c r="F566" s="13">
        <f t="shared" si="42"/>
        <v>-1.2649999999999999</v>
      </c>
      <c r="G566" s="13">
        <f t="shared" si="43"/>
        <v>0.188</v>
      </c>
    </row>
    <row r="567" spans="1:7">
      <c r="A567" s="104">
        <v>566</v>
      </c>
      <c r="B567" s="87">
        <v>5115.8999999999996</v>
      </c>
      <c r="C567" s="88">
        <v>0.90349999999999997</v>
      </c>
      <c r="D567" s="89">
        <v>2.6549999999999998</v>
      </c>
      <c r="E567" s="13">
        <f t="shared" si="41"/>
        <v>-7.2999999999999995E-2</v>
      </c>
      <c r="F567" s="13">
        <f t="shared" si="42"/>
        <v>0</v>
      </c>
      <c r="G567" s="13">
        <f t="shared" si="43"/>
        <v>-0.188</v>
      </c>
    </row>
    <row r="568" spans="1:7">
      <c r="A568" s="103">
        <v>567</v>
      </c>
      <c r="B568" s="87">
        <v>5203.3900000000003</v>
      </c>
      <c r="C568" s="88">
        <v>0.91600000000000004</v>
      </c>
      <c r="D568" s="89">
        <v>2.68</v>
      </c>
      <c r="E568" s="13">
        <f t="shared" si="41"/>
        <v>1.696</v>
      </c>
      <c r="F568" s="13">
        <f t="shared" si="42"/>
        <v>1.3740000000000001</v>
      </c>
      <c r="G568" s="13">
        <f t="shared" si="43"/>
        <v>0.93700000000000006</v>
      </c>
    </row>
    <row r="569" spans="1:7">
      <c r="A569" s="104">
        <v>568</v>
      </c>
      <c r="B569" s="87">
        <v>5234.42</v>
      </c>
      <c r="C569" s="88">
        <v>0.93600000000000005</v>
      </c>
      <c r="D569" s="89">
        <v>2.6749999999999998</v>
      </c>
      <c r="E569" s="13">
        <f t="shared" si="41"/>
        <v>0.59499999999999997</v>
      </c>
      <c r="F569" s="13">
        <f t="shared" si="42"/>
        <v>2.16</v>
      </c>
      <c r="G569" s="13">
        <f t="shared" si="43"/>
        <v>-0.187</v>
      </c>
    </row>
    <row r="570" spans="1:7">
      <c r="A570" s="103">
        <v>569</v>
      </c>
      <c r="B570" s="87">
        <v>5227.07</v>
      </c>
      <c r="C570" s="88">
        <v>0.9335</v>
      </c>
      <c r="D570" s="89">
        <v>2.6850000000000001</v>
      </c>
      <c r="E570" s="13">
        <f t="shared" si="41"/>
        <v>-0.14099999999999999</v>
      </c>
      <c r="F570" s="13">
        <f t="shared" si="42"/>
        <v>-0.26700000000000002</v>
      </c>
      <c r="G570" s="13">
        <f t="shared" si="43"/>
        <v>0.373</v>
      </c>
    </row>
    <row r="571" spans="1:7">
      <c r="A571" s="104">
        <v>570</v>
      </c>
      <c r="B571" s="87">
        <v>5296.56</v>
      </c>
      <c r="C571" s="88">
        <v>0.94399999999999995</v>
      </c>
      <c r="D571" s="89">
        <v>2.7149999999999999</v>
      </c>
      <c r="E571" s="13">
        <f t="shared" si="41"/>
        <v>1.321</v>
      </c>
      <c r="F571" s="13">
        <f t="shared" si="42"/>
        <v>1.119</v>
      </c>
      <c r="G571" s="13">
        <f t="shared" si="43"/>
        <v>1.111</v>
      </c>
    </row>
    <row r="572" spans="1:7">
      <c r="A572" s="103">
        <v>571</v>
      </c>
      <c r="B572" s="87">
        <v>5304.81</v>
      </c>
      <c r="C572" s="88">
        <v>0.92900000000000005</v>
      </c>
      <c r="D572" s="89">
        <v>2.75</v>
      </c>
      <c r="E572" s="13">
        <f t="shared" si="41"/>
        <v>0.156</v>
      </c>
      <c r="F572" s="13">
        <f t="shared" si="42"/>
        <v>-1.6020000000000001</v>
      </c>
      <c r="G572" s="13">
        <f t="shared" si="43"/>
        <v>1.2809999999999999</v>
      </c>
    </row>
    <row r="573" spans="1:7">
      <c r="A573" s="104">
        <v>572</v>
      </c>
      <c r="B573" s="87">
        <v>5294.47</v>
      </c>
      <c r="C573" s="88">
        <v>0.93600000000000005</v>
      </c>
      <c r="D573" s="89">
        <v>2.75</v>
      </c>
      <c r="E573" s="13">
        <f t="shared" si="41"/>
        <v>-0.19500000000000001</v>
      </c>
      <c r="F573" s="13">
        <f t="shared" si="42"/>
        <v>0.751</v>
      </c>
      <c r="G573" s="13">
        <f t="shared" si="43"/>
        <v>0</v>
      </c>
    </row>
    <row r="574" spans="1:7">
      <c r="A574" s="103">
        <v>573</v>
      </c>
      <c r="B574" s="87">
        <v>5303.82</v>
      </c>
      <c r="C574" s="88">
        <v>0.94</v>
      </c>
      <c r="D574" s="89">
        <v>2.7450000000000001</v>
      </c>
      <c r="E574" s="13">
        <f t="shared" si="41"/>
        <v>0.17599999999999999</v>
      </c>
      <c r="F574" s="13">
        <f t="shared" si="42"/>
        <v>0.42599999999999999</v>
      </c>
      <c r="G574" s="13">
        <f t="shared" si="43"/>
        <v>-0.182</v>
      </c>
    </row>
    <row r="575" spans="1:7">
      <c r="A575" s="104">
        <v>574</v>
      </c>
      <c r="B575" s="87">
        <v>5293.74</v>
      </c>
      <c r="C575" s="88">
        <v>0.9375</v>
      </c>
      <c r="D575" s="89">
        <v>2.78</v>
      </c>
      <c r="E575" s="13">
        <f t="shared" si="41"/>
        <v>-0.19</v>
      </c>
      <c r="F575" s="13">
        <f t="shared" si="42"/>
        <v>-0.26600000000000001</v>
      </c>
      <c r="G575" s="13">
        <f t="shared" si="43"/>
        <v>1.2669999999999999</v>
      </c>
    </row>
    <row r="576" spans="1:7">
      <c r="A576" s="103">
        <v>575</v>
      </c>
      <c r="B576" s="87">
        <v>5274.43</v>
      </c>
      <c r="C576" s="88">
        <v>0.92600000000000005</v>
      </c>
      <c r="D576" s="89">
        <v>2.78</v>
      </c>
      <c r="E576" s="13">
        <f t="shared" si="41"/>
        <v>-0.36499999999999999</v>
      </c>
      <c r="F576" s="13">
        <f t="shared" si="42"/>
        <v>-1.234</v>
      </c>
      <c r="G576" s="13">
        <f t="shared" si="43"/>
        <v>0</v>
      </c>
    </row>
    <row r="577" spans="1:7">
      <c r="A577" s="104">
        <v>576</v>
      </c>
      <c r="B577" s="87">
        <v>5267.66</v>
      </c>
      <c r="C577" s="88">
        <v>0.92700000000000005</v>
      </c>
      <c r="D577" s="89">
        <v>2.76</v>
      </c>
      <c r="E577" s="13">
        <f t="shared" ref="E577:E640" si="44">ROUND(100*(LN(B577)-LN(B576)),3)</f>
        <v>-0.128</v>
      </c>
      <c r="F577" s="13">
        <f t="shared" ref="F577:F640" si="45">ROUND(100*(LN(C577)-LN(C576)),3)</f>
        <v>0.108</v>
      </c>
      <c r="G577" s="13">
        <f t="shared" ref="G577:G640" si="46">ROUND(100*(LN(D577)-LN(D576)),3)</f>
        <v>-0.72199999999999998</v>
      </c>
    </row>
    <row r="578" spans="1:7">
      <c r="A578" s="103">
        <v>577</v>
      </c>
      <c r="B578" s="87">
        <v>5263.61</v>
      </c>
      <c r="C578" s="88">
        <v>0.92749999999999999</v>
      </c>
      <c r="D578" s="89">
        <v>2.7349999999999999</v>
      </c>
      <c r="E578" s="13">
        <f t="shared" si="44"/>
        <v>-7.6999999999999999E-2</v>
      </c>
      <c r="F578" s="13">
        <f t="shared" si="45"/>
        <v>5.3999999999999999E-2</v>
      </c>
      <c r="G578" s="13">
        <f t="shared" si="46"/>
        <v>-0.91</v>
      </c>
    </row>
    <row r="579" spans="1:7">
      <c r="A579" s="104">
        <v>578</v>
      </c>
      <c r="B579" s="87">
        <v>5260.09</v>
      </c>
      <c r="C579" s="88">
        <v>0.93100000000000005</v>
      </c>
      <c r="D579" s="89">
        <v>2.74</v>
      </c>
      <c r="E579" s="13">
        <f t="shared" si="44"/>
        <v>-6.7000000000000004E-2</v>
      </c>
      <c r="F579" s="13">
        <f t="shared" si="45"/>
        <v>0.377</v>
      </c>
      <c r="G579" s="13">
        <f t="shared" si="46"/>
        <v>0.183</v>
      </c>
    </row>
    <row r="580" spans="1:7">
      <c r="A580" s="103">
        <v>579</v>
      </c>
      <c r="B580" s="87">
        <v>5219.58</v>
      </c>
      <c r="C580" s="88">
        <v>0.91200000000000003</v>
      </c>
      <c r="D580" s="89">
        <v>2.73</v>
      </c>
      <c r="E580" s="13">
        <f t="shared" si="44"/>
        <v>-0.77300000000000002</v>
      </c>
      <c r="F580" s="13">
        <f t="shared" si="45"/>
        <v>-2.0619999999999998</v>
      </c>
      <c r="G580" s="13">
        <f t="shared" si="46"/>
        <v>-0.36599999999999999</v>
      </c>
    </row>
    <row r="581" spans="1:7">
      <c r="A581" s="104">
        <v>580</v>
      </c>
      <c r="B581" s="87">
        <v>5172.7700000000004</v>
      </c>
      <c r="C581" s="88">
        <v>0.91100000000000003</v>
      </c>
      <c r="D581" s="89">
        <v>2.73</v>
      </c>
      <c r="E581" s="13">
        <f t="shared" si="44"/>
        <v>-0.90100000000000002</v>
      </c>
      <c r="F581" s="13">
        <f t="shared" si="45"/>
        <v>-0.11</v>
      </c>
      <c r="G581" s="13">
        <f t="shared" si="46"/>
        <v>0</v>
      </c>
    </row>
    <row r="582" spans="1:7">
      <c r="A582" s="103">
        <v>581</v>
      </c>
      <c r="B582" s="87">
        <v>5180.55</v>
      </c>
      <c r="C582" s="88">
        <v>0.91549999999999998</v>
      </c>
      <c r="D582" s="89">
        <v>2.73</v>
      </c>
      <c r="E582" s="13">
        <f t="shared" si="44"/>
        <v>0.15</v>
      </c>
      <c r="F582" s="13">
        <f t="shared" si="45"/>
        <v>0.49299999999999999</v>
      </c>
      <c r="G582" s="13">
        <f t="shared" si="46"/>
        <v>0</v>
      </c>
    </row>
    <row r="583" spans="1:7">
      <c r="A583" s="104">
        <v>582</v>
      </c>
      <c r="B583" s="87">
        <v>5181.71</v>
      </c>
      <c r="C583" s="88">
        <v>0.91649999999999998</v>
      </c>
      <c r="D583" s="89">
        <v>2.7050000000000001</v>
      </c>
      <c r="E583" s="13">
        <f t="shared" si="44"/>
        <v>2.1999999999999999E-2</v>
      </c>
      <c r="F583" s="13">
        <f t="shared" si="45"/>
        <v>0.109</v>
      </c>
      <c r="G583" s="13">
        <f t="shared" si="46"/>
        <v>-0.92</v>
      </c>
    </row>
    <row r="584" spans="1:7">
      <c r="A584" s="103">
        <v>583</v>
      </c>
      <c r="B584" s="87">
        <v>5174.8</v>
      </c>
      <c r="C584" s="88">
        <v>0.91849999999999998</v>
      </c>
      <c r="D584" s="89">
        <v>2.7450000000000001</v>
      </c>
      <c r="E584" s="13">
        <f t="shared" si="44"/>
        <v>-0.13300000000000001</v>
      </c>
      <c r="F584" s="13">
        <f t="shared" si="45"/>
        <v>0.218</v>
      </c>
      <c r="G584" s="13">
        <f t="shared" si="46"/>
        <v>1.468</v>
      </c>
    </row>
    <row r="585" spans="1:7">
      <c r="A585" s="104">
        <v>584</v>
      </c>
      <c r="B585" s="87">
        <v>5188.8999999999996</v>
      </c>
      <c r="C585" s="88">
        <v>0.91849999999999998</v>
      </c>
      <c r="D585" s="89">
        <v>2.7650000000000001</v>
      </c>
      <c r="E585" s="13">
        <f t="shared" si="44"/>
        <v>0.27200000000000002</v>
      </c>
      <c r="F585" s="13">
        <f t="shared" si="45"/>
        <v>0</v>
      </c>
      <c r="G585" s="13">
        <f t="shared" si="46"/>
        <v>0.72599999999999998</v>
      </c>
    </row>
    <row r="586" spans="1:7">
      <c r="A586" s="103">
        <v>585</v>
      </c>
      <c r="B586" s="87">
        <v>5151.3500000000004</v>
      </c>
      <c r="C586" s="88">
        <v>0.91700000000000004</v>
      </c>
      <c r="D586" s="89">
        <v>2.76</v>
      </c>
      <c r="E586" s="13">
        <f t="shared" si="44"/>
        <v>-0.72599999999999998</v>
      </c>
      <c r="F586" s="13">
        <f t="shared" si="45"/>
        <v>-0.16300000000000001</v>
      </c>
      <c r="G586" s="13">
        <f t="shared" si="46"/>
        <v>-0.18099999999999999</v>
      </c>
    </row>
    <row r="587" spans="1:7">
      <c r="A587" s="104">
        <v>586</v>
      </c>
      <c r="B587" s="87">
        <v>5127.43</v>
      </c>
      <c r="C587" s="88">
        <v>0.91049999999999998</v>
      </c>
      <c r="D587" s="89">
        <v>2.77</v>
      </c>
      <c r="E587" s="13">
        <f t="shared" si="44"/>
        <v>-0.46500000000000002</v>
      </c>
      <c r="F587" s="13">
        <f t="shared" si="45"/>
        <v>-0.71099999999999997</v>
      </c>
      <c r="G587" s="13">
        <f t="shared" si="46"/>
        <v>0.36199999999999999</v>
      </c>
    </row>
    <row r="588" spans="1:7">
      <c r="A588" s="103">
        <v>587</v>
      </c>
      <c r="B588" s="87">
        <v>5088.04</v>
      </c>
      <c r="C588" s="88">
        <v>0.91500000000000004</v>
      </c>
      <c r="D588" s="89">
        <v>2.71</v>
      </c>
      <c r="E588" s="13">
        <f t="shared" si="44"/>
        <v>-0.77100000000000002</v>
      </c>
      <c r="F588" s="13">
        <f t="shared" si="45"/>
        <v>0.49299999999999999</v>
      </c>
      <c r="G588" s="13">
        <f t="shared" si="46"/>
        <v>-2.19</v>
      </c>
    </row>
    <row r="589" spans="1:7">
      <c r="A589" s="104">
        <v>588</v>
      </c>
      <c r="B589" s="87">
        <v>5037.6099999999997</v>
      </c>
      <c r="C589" s="88">
        <v>0.91049999999999998</v>
      </c>
      <c r="D589" s="89">
        <v>2.69</v>
      </c>
      <c r="E589" s="13">
        <f t="shared" si="44"/>
        <v>-0.996</v>
      </c>
      <c r="F589" s="13">
        <f t="shared" si="45"/>
        <v>-0.49299999999999999</v>
      </c>
      <c r="G589" s="13">
        <f t="shared" si="46"/>
        <v>-0.74099999999999999</v>
      </c>
    </row>
    <row r="590" spans="1:7">
      <c r="A590" s="103">
        <v>589</v>
      </c>
      <c r="B590" s="87">
        <v>5124.3999999999996</v>
      </c>
      <c r="C590" s="88">
        <v>0.9405</v>
      </c>
      <c r="D590" s="89">
        <v>2.71</v>
      </c>
      <c r="E590" s="13">
        <f t="shared" si="44"/>
        <v>1.708</v>
      </c>
      <c r="F590" s="13">
        <f t="shared" si="45"/>
        <v>3.242</v>
      </c>
      <c r="G590" s="13">
        <f t="shared" si="46"/>
        <v>0.74099999999999999</v>
      </c>
    </row>
    <row r="591" spans="1:7">
      <c r="A591" s="104">
        <v>590</v>
      </c>
      <c r="B591" s="87">
        <v>5128.87</v>
      </c>
      <c r="C591" s="88">
        <v>0.93100000000000005</v>
      </c>
      <c r="D591" s="89">
        <v>2.72</v>
      </c>
      <c r="E591" s="13">
        <f t="shared" si="44"/>
        <v>8.6999999999999994E-2</v>
      </c>
      <c r="F591" s="13">
        <f t="shared" si="45"/>
        <v>-1.0149999999999999</v>
      </c>
      <c r="G591" s="13">
        <f t="shared" si="46"/>
        <v>0.36799999999999999</v>
      </c>
    </row>
    <row r="592" spans="1:7">
      <c r="A592" s="103">
        <v>591</v>
      </c>
      <c r="B592" s="87">
        <v>5172.8599999999997</v>
      </c>
      <c r="C592" s="88">
        <v>0.9375</v>
      </c>
      <c r="D592" s="89">
        <v>2.7250000000000001</v>
      </c>
      <c r="E592" s="13">
        <f t="shared" si="44"/>
        <v>0.85399999999999998</v>
      </c>
      <c r="F592" s="13">
        <f t="shared" si="45"/>
        <v>0.69599999999999995</v>
      </c>
      <c r="G592" s="13">
        <f t="shared" si="46"/>
        <v>0.184</v>
      </c>
    </row>
    <row r="593" spans="1:7">
      <c r="A593" s="104">
        <v>592</v>
      </c>
      <c r="B593" s="87">
        <v>5161.51</v>
      </c>
      <c r="C593" s="88">
        <v>0.94299999999999995</v>
      </c>
      <c r="D593" s="89">
        <v>2.7149999999999999</v>
      </c>
      <c r="E593" s="13">
        <f t="shared" si="44"/>
        <v>-0.22</v>
      </c>
      <c r="F593" s="13">
        <f t="shared" si="45"/>
        <v>0.58499999999999996</v>
      </c>
      <c r="G593" s="13">
        <f t="shared" si="46"/>
        <v>-0.36799999999999999</v>
      </c>
    </row>
    <row r="594" spans="1:7">
      <c r="A594" s="103">
        <v>593</v>
      </c>
      <c r="B594" s="87">
        <v>5148.63</v>
      </c>
      <c r="C594" s="88">
        <v>0.93300000000000005</v>
      </c>
      <c r="D594" s="89">
        <v>2.72</v>
      </c>
      <c r="E594" s="13">
        <f t="shared" si="44"/>
        <v>-0.25</v>
      </c>
      <c r="F594" s="13">
        <f t="shared" si="45"/>
        <v>-1.0660000000000001</v>
      </c>
      <c r="G594" s="13">
        <f t="shared" si="46"/>
        <v>0.184</v>
      </c>
    </row>
    <row r="595" spans="1:7">
      <c r="A595" s="104">
        <v>594</v>
      </c>
      <c r="B595" s="87">
        <v>5148.97</v>
      </c>
      <c r="C595" s="88">
        <v>0.92900000000000005</v>
      </c>
      <c r="D595" s="89">
        <v>2.72</v>
      </c>
      <c r="E595" s="13">
        <f t="shared" si="44"/>
        <v>7.0000000000000001E-3</v>
      </c>
      <c r="F595" s="13">
        <f t="shared" si="45"/>
        <v>-0.43</v>
      </c>
      <c r="G595" s="13">
        <f t="shared" si="46"/>
        <v>0</v>
      </c>
    </row>
    <row r="596" spans="1:7">
      <c r="A596" s="103">
        <v>595</v>
      </c>
      <c r="B596" s="87">
        <v>5195.54</v>
      </c>
      <c r="C596" s="88">
        <v>0.9395</v>
      </c>
      <c r="D596" s="89">
        <v>2.72</v>
      </c>
      <c r="E596" s="13">
        <f t="shared" si="44"/>
        <v>0.9</v>
      </c>
      <c r="F596" s="13">
        <f t="shared" si="45"/>
        <v>1.1240000000000001</v>
      </c>
      <c r="G596" s="13">
        <f t="shared" si="46"/>
        <v>0</v>
      </c>
    </row>
    <row r="597" spans="1:7">
      <c r="A597" s="104">
        <v>596</v>
      </c>
      <c r="B597" s="87">
        <v>5203.38</v>
      </c>
      <c r="C597" s="88">
        <v>0.93700000000000006</v>
      </c>
      <c r="D597" s="89">
        <v>2.71</v>
      </c>
      <c r="E597" s="13">
        <f t="shared" si="44"/>
        <v>0.151</v>
      </c>
      <c r="F597" s="13">
        <f t="shared" si="45"/>
        <v>-0.26600000000000001</v>
      </c>
      <c r="G597" s="13">
        <f t="shared" si="46"/>
        <v>-0.36799999999999999</v>
      </c>
    </row>
    <row r="598" spans="1:7">
      <c r="A598" s="103">
        <v>597</v>
      </c>
      <c r="B598" s="87">
        <v>5221.09</v>
      </c>
      <c r="C598" s="88">
        <v>0.93700000000000006</v>
      </c>
      <c r="D598" s="89">
        <v>2.7149999999999999</v>
      </c>
      <c r="E598" s="13">
        <f t="shared" si="44"/>
        <v>0.34</v>
      </c>
      <c r="F598" s="13">
        <f t="shared" si="45"/>
        <v>0</v>
      </c>
      <c r="G598" s="13">
        <f t="shared" si="46"/>
        <v>0.184</v>
      </c>
    </row>
    <row r="599" spans="1:7">
      <c r="A599" s="104">
        <v>598</v>
      </c>
      <c r="B599" s="87">
        <v>5218.84</v>
      </c>
      <c r="C599" s="88">
        <v>0.93149999999999999</v>
      </c>
      <c r="D599" s="89">
        <v>2.73</v>
      </c>
      <c r="E599" s="13">
        <f t="shared" si="44"/>
        <v>-4.2999999999999997E-2</v>
      </c>
      <c r="F599" s="13">
        <f t="shared" si="45"/>
        <v>-0.58899999999999997</v>
      </c>
      <c r="G599" s="13">
        <f t="shared" si="46"/>
        <v>0.55100000000000005</v>
      </c>
    </row>
    <row r="600" spans="1:7">
      <c r="A600" s="103">
        <v>599</v>
      </c>
      <c r="B600" s="87">
        <v>5201.24</v>
      </c>
      <c r="C600" s="88">
        <v>0.92849999999999999</v>
      </c>
      <c r="D600" s="89">
        <v>2.73</v>
      </c>
      <c r="E600" s="13">
        <f t="shared" si="44"/>
        <v>-0.33800000000000002</v>
      </c>
      <c r="F600" s="13">
        <f t="shared" si="45"/>
        <v>-0.32300000000000001</v>
      </c>
      <c r="G600" s="13">
        <f t="shared" si="46"/>
        <v>0</v>
      </c>
    </row>
    <row r="601" spans="1:7">
      <c r="A601" s="104">
        <v>600</v>
      </c>
      <c r="B601" s="87">
        <v>5218.51</v>
      </c>
      <c r="C601" s="88">
        <v>0.92649999999999999</v>
      </c>
      <c r="D601" s="89">
        <v>2.73</v>
      </c>
      <c r="E601" s="13">
        <f t="shared" si="44"/>
        <v>0.33100000000000002</v>
      </c>
      <c r="F601" s="13">
        <f t="shared" si="45"/>
        <v>-0.216</v>
      </c>
      <c r="G601" s="13">
        <f t="shared" si="46"/>
        <v>0</v>
      </c>
    </row>
    <row r="602" spans="1:7">
      <c r="A602" s="103">
        <v>601</v>
      </c>
      <c r="B602" s="87">
        <v>5240.09</v>
      </c>
      <c r="C602" s="88">
        <v>0.91900000000000004</v>
      </c>
      <c r="D602" s="89">
        <v>2.7250000000000001</v>
      </c>
      <c r="E602" s="13">
        <f t="shared" si="44"/>
        <v>0.41299999999999998</v>
      </c>
      <c r="F602" s="13">
        <f t="shared" si="45"/>
        <v>-0.81299999999999994</v>
      </c>
      <c r="G602" s="13">
        <f t="shared" si="46"/>
        <v>-0.183</v>
      </c>
    </row>
    <row r="603" spans="1:7">
      <c r="A603" s="104">
        <v>602</v>
      </c>
      <c r="B603" s="87">
        <v>5240.08</v>
      </c>
      <c r="C603" s="88">
        <v>0.90949999999999998</v>
      </c>
      <c r="D603" s="89">
        <v>2.72</v>
      </c>
      <c r="E603" s="13">
        <f t="shared" si="44"/>
        <v>0</v>
      </c>
      <c r="F603" s="13">
        <f t="shared" si="45"/>
        <v>-1.0389999999999999</v>
      </c>
      <c r="G603" s="13">
        <f t="shared" si="46"/>
        <v>-0.184</v>
      </c>
    </row>
    <row r="604" spans="1:7">
      <c r="A604" s="103">
        <v>603</v>
      </c>
      <c r="B604" s="87">
        <v>5231.29</v>
      </c>
      <c r="C604" s="88">
        <v>0.91849999999999998</v>
      </c>
      <c r="D604" s="89">
        <v>2.7250000000000001</v>
      </c>
      <c r="E604" s="13">
        <f t="shared" si="44"/>
        <v>-0.16800000000000001</v>
      </c>
      <c r="F604" s="13">
        <f t="shared" si="45"/>
        <v>0.98499999999999999</v>
      </c>
      <c r="G604" s="13">
        <f t="shared" si="46"/>
        <v>0.184</v>
      </c>
    </row>
    <row r="605" spans="1:7">
      <c r="A605" s="104">
        <v>604</v>
      </c>
      <c r="B605" s="87">
        <v>5269.31</v>
      </c>
      <c r="C605" s="88">
        <v>0.91800000000000004</v>
      </c>
      <c r="D605" s="89">
        <v>2.7349999999999999</v>
      </c>
      <c r="E605" s="13">
        <f t="shared" si="44"/>
        <v>0.72399999999999998</v>
      </c>
      <c r="F605" s="13">
        <f t="shared" si="45"/>
        <v>-5.3999999999999999E-2</v>
      </c>
      <c r="G605" s="13">
        <f t="shared" si="46"/>
        <v>0.36599999999999999</v>
      </c>
    </row>
    <row r="606" spans="1:7">
      <c r="A606" s="103">
        <v>605</v>
      </c>
      <c r="B606" s="87">
        <v>5236.59</v>
      </c>
      <c r="C606" s="88">
        <v>0.90900000000000003</v>
      </c>
      <c r="D606" s="89">
        <v>2.7250000000000001</v>
      </c>
      <c r="E606" s="13">
        <f t="shared" si="44"/>
        <v>-0.623</v>
      </c>
      <c r="F606" s="13">
        <f t="shared" si="45"/>
        <v>-0.98499999999999999</v>
      </c>
      <c r="G606" s="13">
        <f t="shared" si="46"/>
        <v>-0.36599999999999999</v>
      </c>
    </row>
    <row r="607" spans="1:7">
      <c r="A607" s="104">
        <v>606</v>
      </c>
      <c r="B607" s="87">
        <v>5214.1400000000003</v>
      </c>
      <c r="C607" s="88">
        <v>0.91</v>
      </c>
      <c r="D607" s="89">
        <v>2.72</v>
      </c>
      <c r="E607" s="13">
        <f t="shared" si="44"/>
        <v>-0.43</v>
      </c>
      <c r="F607" s="13">
        <f t="shared" si="45"/>
        <v>0.11</v>
      </c>
      <c r="G607" s="13">
        <f t="shared" si="46"/>
        <v>-0.184</v>
      </c>
    </row>
    <row r="608" spans="1:7">
      <c r="A608" s="103">
        <v>607</v>
      </c>
      <c r="B608" s="87">
        <v>5265.78</v>
      </c>
      <c r="C608" s="88">
        <v>0.91549999999999998</v>
      </c>
      <c r="D608" s="89">
        <v>2.74</v>
      </c>
      <c r="E608" s="13">
        <f t="shared" si="44"/>
        <v>0.98599999999999999</v>
      </c>
      <c r="F608" s="13">
        <f t="shared" si="45"/>
        <v>0.60299999999999998</v>
      </c>
      <c r="G608" s="13">
        <f t="shared" si="46"/>
        <v>0.73299999999999998</v>
      </c>
    </row>
    <row r="609" spans="1:7">
      <c r="A609" s="104">
        <v>608</v>
      </c>
      <c r="B609" s="87">
        <v>5242.13</v>
      </c>
      <c r="C609" s="88">
        <v>0.89600000000000002</v>
      </c>
      <c r="D609" s="89">
        <v>2.7349999999999999</v>
      </c>
      <c r="E609" s="13">
        <f t="shared" si="44"/>
        <v>-0.45</v>
      </c>
      <c r="F609" s="13">
        <f t="shared" si="45"/>
        <v>-2.153</v>
      </c>
      <c r="G609" s="13">
        <f t="shared" si="46"/>
        <v>-0.183</v>
      </c>
    </row>
    <row r="610" spans="1:7">
      <c r="A610" s="103">
        <v>609</v>
      </c>
      <c r="B610" s="87">
        <v>5235.8999999999996</v>
      </c>
      <c r="C610" s="88">
        <v>0.89100000000000001</v>
      </c>
      <c r="D610" s="89">
        <v>2.7349999999999999</v>
      </c>
      <c r="E610" s="13">
        <f t="shared" si="44"/>
        <v>-0.11899999999999999</v>
      </c>
      <c r="F610" s="13">
        <f t="shared" si="45"/>
        <v>-0.56000000000000005</v>
      </c>
      <c r="G610" s="13">
        <f t="shared" si="46"/>
        <v>0</v>
      </c>
    </row>
    <row r="611" spans="1:7">
      <c r="A611" s="104">
        <v>610</v>
      </c>
      <c r="B611" s="87">
        <v>5230.07</v>
      </c>
      <c r="C611" s="88">
        <v>0.89500000000000002</v>
      </c>
      <c r="D611" s="89">
        <v>2.72</v>
      </c>
      <c r="E611" s="13">
        <f t="shared" si="44"/>
        <v>-0.111</v>
      </c>
      <c r="F611" s="13">
        <f t="shared" si="45"/>
        <v>0.44800000000000001</v>
      </c>
      <c r="G611" s="13">
        <f t="shared" si="46"/>
        <v>-0.55000000000000004</v>
      </c>
    </row>
    <row r="612" spans="1:7">
      <c r="A612" s="103">
        <v>611</v>
      </c>
      <c r="B612" s="87">
        <v>5226.97</v>
      </c>
      <c r="C612" s="88">
        <v>0.89649999999999996</v>
      </c>
      <c r="D612" s="89">
        <v>2.68</v>
      </c>
      <c r="E612" s="13">
        <f t="shared" si="44"/>
        <v>-5.8999999999999997E-2</v>
      </c>
      <c r="F612" s="13">
        <f t="shared" si="45"/>
        <v>0.16700000000000001</v>
      </c>
      <c r="G612" s="13">
        <f t="shared" si="46"/>
        <v>-1.482</v>
      </c>
    </row>
    <row r="613" spans="1:7">
      <c r="A613" s="104">
        <v>612</v>
      </c>
      <c r="B613" s="87">
        <v>5229.1899999999996</v>
      </c>
      <c r="C613" s="88">
        <v>0.89700000000000002</v>
      </c>
      <c r="D613" s="89">
        <v>2.6850000000000001</v>
      </c>
      <c r="E613" s="13">
        <f t="shared" si="44"/>
        <v>4.2000000000000003E-2</v>
      </c>
      <c r="F613" s="13">
        <f t="shared" si="45"/>
        <v>5.6000000000000001E-2</v>
      </c>
      <c r="G613" s="13">
        <f t="shared" si="46"/>
        <v>0.186</v>
      </c>
    </row>
    <row r="614" spans="1:7">
      <c r="A614" s="103">
        <v>613</v>
      </c>
      <c r="B614" s="87">
        <v>5257.92</v>
      </c>
      <c r="C614" s="88">
        <v>0.88349999999999995</v>
      </c>
      <c r="D614" s="89">
        <v>2.72</v>
      </c>
      <c r="E614" s="13">
        <f t="shared" si="44"/>
        <v>0.54800000000000004</v>
      </c>
      <c r="F614" s="13">
        <f t="shared" si="45"/>
        <v>-1.516</v>
      </c>
      <c r="G614" s="13">
        <f t="shared" si="46"/>
        <v>1.2949999999999999</v>
      </c>
    </row>
    <row r="615" spans="1:7">
      <c r="A615" s="104">
        <v>614</v>
      </c>
      <c r="B615" s="87">
        <v>5260.04</v>
      </c>
      <c r="C615" s="88">
        <v>0.88300000000000001</v>
      </c>
      <c r="D615" s="89">
        <v>2.7250000000000001</v>
      </c>
      <c r="E615" s="13">
        <f t="shared" si="44"/>
        <v>0.04</v>
      </c>
      <c r="F615" s="13">
        <f t="shared" si="45"/>
        <v>-5.7000000000000002E-2</v>
      </c>
      <c r="G615" s="13">
        <f t="shared" si="46"/>
        <v>0.184</v>
      </c>
    </row>
    <row r="616" spans="1:7">
      <c r="A616" s="103">
        <v>615</v>
      </c>
      <c r="B616" s="87">
        <v>5292.22</v>
      </c>
      <c r="C616" s="88">
        <v>0.88949999999999996</v>
      </c>
      <c r="D616" s="89">
        <v>2.7949999999999999</v>
      </c>
      <c r="E616" s="13">
        <f t="shared" si="44"/>
        <v>0.61</v>
      </c>
      <c r="F616" s="13">
        <f t="shared" si="45"/>
        <v>0.73299999999999998</v>
      </c>
      <c r="G616" s="13">
        <f t="shared" si="46"/>
        <v>2.536</v>
      </c>
    </row>
    <row r="617" spans="1:7">
      <c r="A617" s="104">
        <v>616</v>
      </c>
      <c r="B617" s="87">
        <v>5303.13</v>
      </c>
      <c r="C617" s="88">
        <v>0.88100000000000001</v>
      </c>
      <c r="D617" s="89">
        <v>2.78</v>
      </c>
      <c r="E617" s="13">
        <f t="shared" si="44"/>
        <v>0.20599999999999999</v>
      </c>
      <c r="F617" s="13">
        <f t="shared" si="45"/>
        <v>-0.96</v>
      </c>
      <c r="G617" s="13">
        <f t="shared" si="46"/>
        <v>-0.53800000000000003</v>
      </c>
    </row>
    <row r="618" spans="1:7">
      <c r="A618" s="103">
        <v>617</v>
      </c>
      <c r="B618" s="87">
        <v>5306.8</v>
      </c>
      <c r="C618" s="88">
        <v>0.88300000000000001</v>
      </c>
      <c r="D618" s="89">
        <v>2.78</v>
      </c>
      <c r="E618" s="13">
        <f t="shared" si="44"/>
        <v>6.9000000000000006E-2</v>
      </c>
      <c r="F618" s="13">
        <f t="shared" si="45"/>
        <v>0.22700000000000001</v>
      </c>
      <c r="G618" s="13">
        <f t="shared" si="46"/>
        <v>0</v>
      </c>
    </row>
    <row r="619" spans="1:7">
      <c r="A619" s="104">
        <v>618</v>
      </c>
      <c r="B619" s="87">
        <v>5307.98</v>
      </c>
      <c r="C619" s="88">
        <v>0.88149999999999995</v>
      </c>
      <c r="D619" s="89">
        <v>2.77</v>
      </c>
      <c r="E619" s="13">
        <f t="shared" si="44"/>
        <v>2.1999999999999999E-2</v>
      </c>
      <c r="F619" s="13">
        <f t="shared" si="45"/>
        <v>-0.17</v>
      </c>
      <c r="G619" s="13">
        <f t="shared" si="46"/>
        <v>-0.36</v>
      </c>
    </row>
    <row r="620" spans="1:7">
      <c r="A620" s="103">
        <v>619</v>
      </c>
      <c r="B620" s="87">
        <v>5303.81</v>
      </c>
      <c r="C620" s="88">
        <v>0.88</v>
      </c>
      <c r="D620" s="89">
        <v>2.7650000000000001</v>
      </c>
      <c r="E620" s="13">
        <f t="shared" si="44"/>
        <v>-7.9000000000000001E-2</v>
      </c>
      <c r="F620" s="13">
        <f t="shared" si="45"/>
        <v>-0.17</v>
      </c>
      <c r="G620" s="13">
        <f t="shared" si="46"/>
        <v>-0.18099999999999999</v>
      </c>
    </row>
    <row r="621" spans="1:7">
      <c r="A621" s="104">
        <v>620</v>
      </c>
      <c r="B621" s="87">
        <v>5276.12</v>
      </c>
      <c r="C621" s="88">
        <v>0.86899999999999999</v>
      </c>
      <c r="D621" s="89">
        <v>2.7450000000000001</v>
      </c>
      <c r="E621" s="13">
        <f t="shared" si="44"/>
        <v>-0.52300000000000002</v>
      </c>
      <c r="F621" s="13">
        <f t="shared" si="45"/>
        <v>-1.258</v>
      </c>
      <c r="G621" s="13">
        <f t="shared" si="46"/>
        <v>-0.72599999999999998</v>
      </c>
    </row>
    <row r="622" spans="1:7">
      <c r="A622" s="103">
        <v>621</v>
      </c>
      <c r="B622" s="87">
        <v>5263.81</v>
      </c>
      <c r="C622" s="88">
        <v>0.86399999999999999</v>
      </c>
      <c r="D622" s="89">
        <v>2.7549999999999999</v>
      </c>
      <c r="E622" s="13">
        <f t="shared" si="44"/>
        <v>-0.23400000000000001</v>
      </c>
      <c r="F622" s="13">
        <f t="shared" si="45"/>
        <v>-0.57699999999999996</v>
      </c>
      <c r="G622" s="13">
        <f t="shared" si="46"/>
        <v>0.36399999999999999</v>
      </c>
    </row>
    <row r="623" spans="1:7">
      <c r="A623" s="104">
        <v>622</v>
      </c>
      <c r="B623" s="87">
        <v>5234.74</v>
      </c>
      <c r="C623" s="88">
        <v>0.85050000000000003</v>
      </c>
      <c r="D623" s="89">
        <v>2.76</v>
      </c>
      <c r="E623" s="13">
        <f t="shared" si="44"/>
        <v>-0.55400000000000005</v>
      </c>
      <c r="F623" s="13">
        <f t="shared" si="45"/>
        <v>-1.575</v>
      </c>
      <c r="G623" s="13">
        <f t="shared" si="46"/>
        <v>0.18099999999999999</v>
      </c>
    </row>
    <row r="624" spans="1:7">
      <c r="A624" s="103">
        <v>623</v>
      </c>
      <c r="B624" s="87">
        <v>5286.48</v>
      </c>
      <c r="C624" s="88">
        <v>0.85650000000000004</v>
      </c>
      <c r="D624" s="89">
        <v>2.7450000000000001</v>
      </c>
      <c r="E624" s="13">
        <f t="shared" si="44"/>
        <v>0.98399999999999999</v>
      </c>
      <c r="F624" s="13">
        <f t="shared" si="45"/>
        <v>0.70299999999999996</v>
      </c>
      <c r="G624" s="13">
        <f t="shared" si="46"/>
        <v>-0.54500000000000004</v>
      </c>
    </row>
    <row r="625" spans="1:7">
      <c r="A625" s="104">
        <v>624</v>
      </c>
      <c r="B625" s="87">
        <v>5178.8900000000003</v>
      </c>
      <c r="C625" s="88">
        <v>0.84099999999999997</v>
      </c>
      <c r="D625" s="89">
        <v>2.72</v>
      </c>
      <c r="E625" s="13">
        <f t="shared" si="44"/>
        <v>-2.056</v>
      </c>
      <c r="F625" s="13">
        <f t="shared" si="45"/>
        <v>-1.8260000000000001</v>
      </c>
      <c r="G625" s="13">
        <f t="shared" si="46"/>
        <v>-0.91500000000000004</v>
      </c>
    </row>
    <row r="626" spans="1:7">
      <c r="A626" s="103">
        <v>625</v>
      </c>
      <c r="B626" s="87">
        <v>5243.32</v>
      </c>
      <c r="C626" s="88">
        <v>0.85650000000000004</v>
      </c>
      <c r="D626" s="89">
        <v>2.7250000000000001</v>
      </c>
      <c r="E626" s="13">
        <f t="shared" si="44"/>
        <v>1.236</v>
      </c>
      <c r="F626" s="13">
        <f t="shared" si="45"/>
        <v>1.8260000000000001</v>
      </c>
      <c r="G626" s="13">
        <f t="shared" si="46"/>
        <v>0.184</v>
      </c>
    </row>
    <row r="627" spans="1:7">
      <c r="A627" s="104">
        <v>626</v>
      </c>
      <c r="B627" s="87">
        <v>5259.35</v>
      </c>
      <c r="C627" s="88">
        <v>0.85099999999999998</v>
      </c>
      <c r="D627" s="89">
        <v>2.73</v>
      </c>
      <c r="E627" s="13">
        <f t="shared" si="44"/>
        <v>0.30499999999999999</v>
      </c>
      <c r="F627" s="13">
        <f t="shared" si="45"/>
        <v>-0.64400000000000002</v>
      </c>
      <c r="G627" s="13">
        <f t="shared" si="46"/>
        <v>0.183</v>
      </c>
    </row>
    <row r="628" spans="1:7">
      <c r="A628" s="103">
        <v>627</v>
      </c>
      <c r="B628" s="87">
        <v>5246</v>
      </c>
      <c r="C628" s="88">
        <v>0.84350000000000003</v>
      </c>
      <c r="D628" s="89">
        <v>2.7250000000000001</v>
      </c>
      <c r="E628" s="13">
        <f t="shared" si="44"/>
        <v>-0.254</v>
      </c>
      <c r="F628" s="13">
        <f t="shared" si="45"/>
        <v>-0.88500000000000001</v>
      </c>
      <c r="G628" s="13">
        <f t="shared" si="46"/>
        <v>-0.183</v>
      </c>
    </row>
    <row r="629" spans="1:7">
      <c r="A629" s="104">
        <v>628</v>
      </c>
      <c r="B629" s="87">
        <v>5252.03</v>
      </c>
      <c r="C629" s="88">
        <v>0.83950000000000002</v>
      </c>
      <c r="D629" s="89">
        <v>2.73</v>
      </c>
      <c r="E629" s="13">
        <f t="shared" si="44"/>
        <v>0.115</v>
      </c>
      <c r="F629" s="13">
        <f t="shared" si="45"/>
        <v>-0.47499999999999998</v>
      </c>
      <c r="G629" s="13">
        <f t="shared" si="46"/>
        <v>0.183</v>
      </c>
    </row>
    <row r="630" spans="1:7">
      <c r="A630" s="103">
        <v>629</v>
      </c>
      <c r="B630" s="87">
        <v>5225.04</v>
      </c>
      <c r="C630" s="88">
        <v>0.83</v>
      </c>
      <c r="D630" s="89">
        <v>2.7250000000000001</v>
      </c>
      <c r="E630" s="13">
        <f t="shared" si="44"/>
        <v>-0.51500000000000001</v>
      </c>
      <c r="F630" s="13">
        <f t="shared" si="45"/>
        <v>-1.1379999999999999</v>
      </c>
      <c r="G630" s="13">
        <f t="shared" si="46"/>
        <v>-0.183</v>
      </c>
    </row>
    <row r="631" spans="1:7">
      <c r="A631" s="104">
        <v>630</v>
      </c>
      <c r="B631" s="87">
        <v>5264.14</v>
      </c>
      <c r="C631" s="88">
        <v>0.84799999999999998</v>
      </c>
      <c r="D631" s="89">
        <v>2.7250000000000001</v>
      </c>
      <c r="E631" s="13">
        <f t="shared" si="44"/>
        <v>0.746</v>
      </c>
      <c r="F631" s="13">
        <f t="shared" si="45"/>
        <v>2.145</v>
      </c>
      <c r="G631" s="13">
        <f t="shared" si="46"/>
        <v>0</v>
      </c>
    </row>
    <row r="632" spans="1:7">
      <c r="A632" s="103">
        <v>631</v>
      </c>
      <c r="B632" s="87">
        <v>5302.88</v>
      </c>
      <c r="C632" s="88">
        <v>0.85050000000000003</v>
      </c>
      <c r="D632" s="89">
        <v>2.7250000000000001</v>
      </c>
      <c r="E632" s="13">
        <f t="shared" si="44"/>
        <v>0.73299999999999998</v>
      </c>
      <c r="F632" s="13">
        <f t="shared" si="45"/>
        <v>0.29399999999999998</v>
      </c>
      <c r="G632" s="13">
        <f t="shared" si="46"/>
        <v>0</v>
      </c>
    </row>
    <row r="633" spans="1:7">
      <c r="A633" s="104">
        <v>632</v>
      </c>
      <c r="B633" s="87">
        <v>5287.35</v>
      </c>
      <c r="C633" s="88">
        <v>0.84</v>
      </c>
      <c r="D633" s="89">
        <v>2.74</v>
      </c>
      <c r="E633" s="13">
        <f t="shared" si="44"/>
        <v>-0.29299999999999998</v>
      </c>
      <c r="F633" s="13">
        <f t="shared" si="45"/>
        <v>-1.242</v>
      </c>
      <c r="G633" s="13">
        <f t="shared" si="46"/>
        <v>0.54900000000000004</v>
      </c>
    </row>
    <row r="634" spans="1:7">
      <c r="A634" s="103">
        <v>633</v>
      </c>
      <c r="B634" s="87">
        <v>5289.93</v>
      </c>
      <c r="C634" s="88">
        <v>0.82950000000000002</v>
      </c>
      <c r="D634" s="89">
        <v>2.73</v>
      </c>
      <c r="E634" s="13">
        <f t="shared" si="44"/>
        <v>4.9000000000000002E-2</v>
      </c>
      <c r="F634" s="13">
        <f t="shared" si="45"/>
        <v>-1.258</v>
      </c>
      <c r="G634" s="13">
        <f t="shared" si="46"/>
        <v>-0.36599999999999999</v>
      </c>
    </row>
    <row r="635" spans="1:7">
      <c r="A635" s="104">
        <v>634</v>
      </c>
      <c r="B635" s="87">
        <v>5282.06</v>
      </c>
      <c r="C635" s="88">
        <v>0.83299999999999996</v>
      </c>
      <c r="D635" s="89">
        <v>2.72</v>
      </c>
      <c r="E635" s="13">
        <f t="shared" si="44"/>
        <v>-0.14899999999999999</v>
      </c>
      <c r="F635" s="13">
        <f t="shared" si="45"/>
        <v>0.42099999999999999</v>
      </c>
      <c r="G635" s="13">
        <f t="shared" si="46"/>
        <v>-0.36699999999999999</v>
      </c>
    </row>
    <row r="636" spans="1:7">
      <c r="A636" s="103">
        <v>635</v>
      </c>
      <c r="B636" s="87">
        <v>5339.48</v>
      </c>
      <c r="C636" s="88">
        <v>0.84199999999999997</v>
      </c>
      <c r="D636" s="89">
        <v>2.7349999999999999</v>
      </c>
      <c r="E636" s="13">
        <f t="shared" si="44"/>
        <v>1.081</v>
      </c>
      <c r="F636" s="13">
        <f t="shared" si="45"/>
        <v>1.075</v>
      </c>
      <c r="G636" s="13">
        <f t="shared" si="46"/>
        <v>0.55000000000000004</v>
      </c>
    </row>
    <row r="637" spans="1:7">
      <c r="A637" s="104">
        <v>636</v>
      </c>
      <c r="B637" s="87">
        <v>5314.94</v>
      </c>
      <c r="C637" s="88">
        <v>0.84250000000000003</v>
      </c>
      <c r="D637" s="89">
        <v>2.7250000000000001</v>
      </c>
      <c r="E637" s="13">
        <f t="shared" si="44"/>
        <v>-0.46100000000000002</v>
      </c>
      <c r="F637" s="13">
        <f t="shared" si="45"/>
        <v>5.8999999999999997E-2</v>
      </c>
      <c r="G637" s="13">
        <f t="shared" si="46"/>
        <v>-0.36599999999999999</v>
      </c>
    </row>
    <row r="638" spans="1:7">
      <c r="A638" s="103">
        <v>637</v>
      </c>
      <c r="B638" s="87">
        <v>5331.96</v>
      </c>
      <c r="C638" s="88">
        <v>0.83499999999999996</v>
      </c>
      <c r="D638" s="89">
        <v>2.7349999999999999</v>
      </c>
      <c r="E638" s="13">
        <f t="shared" si="44"/>
        <v>0.32</v>
      </c>
      <c r="F638" s="13">
        <f t="shared" si="45"/>
        <v>-0.89400000000000002</v>
      </c>
      <c r="G638" s="13">
        <f t="shared" si="46"/>
        <v>0.36599999999999999</v>
      </c>
    </row>
    <row r="639" spans="1:7">
      <c r="A639" s="104">
        <v>638</v>
      </c>
      <c r="B639" s="87">
        <v>5328.34</v>
      </c>
      <c r="C639" s="88">
        <v>0.83750000000000002</v>
      </c>
      <c r="D639" s="89">
        <v>2.7650000000000001</v>
      </c>
      <c r="E639" s="13">
        <f t="shared" si="44"/>
        <v>-6.8000000000000005E-2</v>
      </c>
      <c r="F639" s="13">
        <f t="shared" si="45"/>
        <v>0.29899999999999999</v>
      </c>
      <c r="G639" s="13">
        <f t="shared" si="46"/>
        <v>1.091</v>
      </c>
    </row>
    <row r="640" spans="1:7">
      <c r="A640" s="103">
        <v>639</v>
      </c>
      <c r="B640" s="87">
        <v>5397.46</v>
      </c>
      <c r="C640" s="88">
        <v>0.84250000000000003</v>
      </c>
      <c r="D640" s="89">
        <v>2.78</v>
      </c>
      <c r="E640" s="13">
        <f t="shared" si="44"/>
        <v>1.2889999999999999</v>
      </c>
      <c r="F640" s="13">
        <f t="shared" si="45"/>
        <v>0.59499999999999997</v>
      </c>
      <c r="G640" s="13">
        <f t="shared" si="46"/>
        <v>0.54100000000000004</v>
      </c>
    </row>
    <row r="641" spans="1:7">
      <c r="A641" s="104">
        <v>640</v>
      </c>
      <c r="B641" s="87">
        <v>5389.13</v>
      </c>
      <c r="C641" s="88">
        <v>0.82699999999999996</v>
      </c>
      <c r="D641" s="89">
        <v>2.77</v>
      </c>
      <c r="E641" s="13">
        <f t="shared" ref="E641:E704" si="47">ROUND(100*(LN(B641)-LN(B640)),3)</f>
        <v>-0.154</v>
      </c>
      <c r="F641" s="13">
        <f t="shared" ref="F641:F704" si="48">ROUND(100*(LN(C641)-LN(C640)),3)</f>
        <v>-1.857</v>
      </c>
      <c r="G641" s="13">
        <f t="shared" ref="G641:G704" si="49">ROUND(100*(LN(D641)-LN(D640)),3)</f>
        <v>-0.36</v>
      </c>
    </row>
    <row r="642" spans="1:7">
      <c r="A642" s="103">
        <v>641</v>
      </c>
      <c r="B642" s="87">
        <v>5435.85</v>
      </c>
      <c r="C642" s="88">
        <v>0.82150000000000001</v>
      </c>
      <c r="D642" s="89">
        <v>2.7749999999999999</v>
      </c>
      <c r="E642" s="13">
        <f t="shared" si="47"/>
        <v>0.86299999999999999</v>
      </c>
      <c r="F642" s="13">
        <f t="shared" si="48"/>
        <v>-0.66700000000000004</v>
      </c>
      <c r="G642" s="13">
        <f t="shared" si="49"/>
        <v>0.18</v>
      </c>
    </row>
    <row r="643" spans="1:7">
      <c r="A643" s="104">
        <v>642</v>
      </c>
      <c r="B643" s="87">
        <v>5411.21</v>
      </c>
      <c r="C643" s="88">
        <v>0.82099999999999995</v>
      </c>
      <c r="D643" s="89">
        <v>2.8</v>
      </c>
      <c r="E643" s="13">
        <f t="shared" si="47"/>
        <v>-0.45400000000000001</v>
      </c>
      <c r="F643" s="13">
        <f t="shared" si="48"/>
        <v>-6.0999999999999999E-2</v>
      </c>
      <c r="G643" s="13">
        <f t="shared" si="49"/>
        <v>0.89700000000000002</v>
      </c>
    </row>
    <row r="644" spans="1:7">
      <c r="A644" s="103">
        <v>643</v>
      </c>
      <c r="B644" s="87">
        <v>5387</v>
      </c>
      <c r="C644" s="88">
        <v>0.82</v>
      </c>
      <c r="D644" s="89">
        <v>2.79</v>
      </c>
      <c r="E644" s="13">
        <f t="shared" si="47"/>
        <v>-0.44800000000000001</v>
      </c>
      <c r="F644" s="13">
        <f t="shared" si="48"/>
        <v>-0.122</v>
      </c>
      <c r="G644" s="13">
        <f t="shared" si="49"/>
        <v>-0.35799999999999998</v>
      </c>
    </row>
    <row r="645" spans="1:7">
      <c r="A645" s="104">
        <v>644</v>
      </c>
      <c r="B645" s="87">
        <v>5197.09</v>
      </c>
      <c r="C645" s="88">
        <v>0.78249999999999997</v>
      </c>
      <c r="D645" s="89">
        <v>2.73</v>
      </c>
      <c r="E645" s="13">
        <f t="shared" si="47"/>
        <v>-3.589</v>
      </c>
      <c r="F645" s="13">
        <f t="shared" si="48"/>
        <v>-4.681</v>
      </c>
      <c r="G645" s="13">
        <f t="shared" si="49"/>
        <v>-2.1739999999999999</v>
      </c>
    </row>
    <row r="646" spans="1:7">
      <c r="A646" s="103">
        <v>645</v>
      </c>
      <c r="B646" s="87">
        <v>5078.3599999999997</v>
      </c>
      <c r="C646" s="88">
        <v>0.76500000000000001</v>
      </c>
      <c r="D646" s="89">
        <v>2.69</v>
      </c>
      <c r="E646" s="13">
        <f t="shared" si="47"/>
        <v>-2.3109999999999999</v>
      </c>
      <c r="F646" s="13">
        <f t="shared" si="48"/>
        <v>-2.262</v>
      </c>
      <c r="G646" s="13">
        <f t="shared" si="49"/>
        <v>-1.476</v>
      </c>
    </row>
    <row r="647" spans="1:7">
      <c r="A647" s="104">
        <v>646</v>
      </c>
      <c r="B647" s="87">
        <v>5110.34</v>
      </c>
      <c r="C647" s="88">
        <v>0.76400000000000001</v>
      </c>
      <c r="D647" s="89">
        <v>2.68</v>
      </c>
      <c r="E647" s="13">
        <f t="shared" si="47"/>
        <v>0.628</v>
      </c>
      <c r="F647" s="13">
        <f t="shared" si="48"/>
        <v>-0.13100000000000001</v>
      </c>
      <c r="G647" s="13">
        <f t="shared" si="49"/>
        <v>-0.372</v>
      </c>
    </row>
    <row r="648" spans="1:7">
      <c r="A648" s="103">
        <v>647</v>
      </c>
      <c r="B648" s="87">
        <v>4952.1499999999996</v>
      </c>
      <c r="C648" s="88">
        <v>0.73</v>
      </c>
      <c r="D648" s="89">
        <v>2.605</v>
      </c>
      <c r="E648" s="13">
        <f t="shared" si="47"/>
        <v>-3.1440000000000001</v>
      </c>
      <c r="F648" s="13">
        <f t="shared" si="48"/>
        <v>-4.5519999999999996</v>
      </c>
      <c r="G648" s="13">
        <f t="shared" si="49"/>
        <v>-2.8380000000000001</v>
      </c>
    </row>
    <row r="649" spans="1:7">
      <c r="A649" s="104">
        <v>648</v>
      </c>
      <c r="B649" s="87">
        <v>4765.7299999999996</v>
      </c>
      <c r="C649" s="88">
        <v>0.70799999999999996</v>
      </c>
      <c r="D649" s="89">
        <v>2.52</v>
      </c>
      <c r="E649" s="13">
        <f t="shared" si="47"/>
        <v>-3.8370000000000002</v>
      </c>
      <c r="F649" s="13">
        <f t="shared" si="48"/>
        <v>-3.06</v>
      </c>
      <c r="G649" s="13">
        <f t="shared" si="49"/>
        <v>-3.3170000000000002</v>
      </c>
    </row>
    <row r="650" spans="1:7">
      <c r="A650" s="103">
        <v>649</v>
      </c>
      <c r="B650" s="87">
        <v>4816.12</v>
      </c>
      <c r="C650" s="88">
        <v>0.72950000000000004</v>
      </c>
      <c r="D650" s="89">
        <v>2.66</v>
      </c>
      <c r="E650" s="13">
        <f t="shared" si="47"/>
        <v>1.052</v>
      </c>
      <c r="F650" s="13">
        <f t="shared" si="48"/>
        <v>2.992</v>
      </c>
      <c r="G650" s="13">
        <f t="shared" si="49"/>
        <v>5.407</v>
      </c>
    </row>
    <row r="651" spans="1:7">
      <c r="A651" s="104">
        <v>650</v>
      </c>
      <c r="B651" s="87">
        <v>4890.0200000000004</v>
      </c>
      <c r="C651" s="88">
        <v>0.73550000000000004</v>
      </c>
      <c r="D651" s="89">
        <v>2.65</v>
      </c>
      <c r="E651" s="13">
        <f t="shared" si="47"/>
        <v>1.5229999999999999</v>
      </c>
      <c r="F651" s="13">
        <f t="shared" si="48"/>
        <v>0.81899999999999995</v>
      </c>
      <c r="G651" s="13">
        <f t="shared" si="49"/>
        <v>-0.377</v>
      </c>
    </row>
    <row r="652" spans="1:7">
      <c r="A652" s="103">
        <v>651</v>
      </c>
      <c r="B652" s="87">
        <v>4967.93</v>
      </c>
      <c r="C652" s="88">
        <v>0.73799999999999999</v>
      </c>
      <c r="D652" s="89">
        <v>2.665</v>
      </c>
      <c r="E652" s="13">
        <f t="shared" si="47"/>
        <v>1.581</v>
      </c>
      <c r="F652" s="13">
        <f t="shared" si="48"/>
        <v>0.33900000000000002</v>
      </c>
      <c r="G652" s="13">
        <f t="shared" si="49"/>
        <v>0.56399999999999995</v>
      </c>
    </row>
    <row r="653" spans="1:7">
      <c r="A653" s="104">
        <v>652</v>
      </c>
      <c r="B653" s="87">
        <v>4858.8</v>
      </c>
      <c r="C653" s="88">
        <v>0.72299999999999998</v>
      </c>
      <c r="D653" s="89">
        <v>2.65</v>
      </c>
      <c r="E653" s="13">
        <f t="shared" si="47"/>
        <v>-2.2210000000000001</v>
      </c>
      <c r="F653" s="13">
        <f t="shared" si="48"/>
        <v>-2.0529999999999999</v>
      </c>
      <c r="G653" s="13">
        <f t="shared" si="49"/>
        <v>-0.56399999999999995</v>
      </c>
    </row>
    <row r="654" spans="1:7">
      <c r="A654" s="103">
        <v>653</v>
      </c>
      <c r="B654" s="87">
        <v>4671.5</v>
      </c>
      <c r="C654" s="88">
        <v>0.6875</v>
      </c>
      <c r="D654" s="89">
        <v>2.5950000000000002</v>
      </c>
      <c r="E654" s="13">
        <f t="shared" si="47"/>
        <v>-3.931</v>
      </c>
      <c r="F654" s="13">
        <f t="shared" si="48"/>
        <v>-5.0350000000000001</v>
      </c>
      <c r="G654" s="13">
        <f t="shared" si="49"/>
        <v>-2.097</v>
      </c>
    </row>
    <row r="655" spans="1:7">
      <c r="A655" s="104">
        <v>654</v>
      </c>
      <c r="B655" s="87">
        <v>4266.88</v>
      </c>
      <c r="C655" s="88">
        <v>0.62649999999999995</v>
      </c>
      <c r="D655" s="89">
        <v>2.48</v>
      </c>
      <c r="E655" s="13">
        <f t="shared" si="47"/>
        <v>-9.06</v>
      </c>
      <c r="F655" s="13">
        <f t="shared" si="48"/>
        <v>-9.2910000000000004</v>
      </c>
      <c r="G655" s="13">
        <f t="shared" si="49"/>
        <v>-4.5330000000000004</v>
      </c>
    </row>
    <row r="656" spans="1:7">
      <c r="A656" s="103">
        <v>655</v>
      </c>
      <c r="B656" s="87">
        <v>4237.2299999999996</v>
      </c>
      <c r="C656" s="88">
        <v>0.63900000000000001</v>
      </c>
      <c r="D656" s="89">
        <v>2.4300000000000002</v>
      </c>
      <c r="E656" s="13">
        <f t="shared" si="47"/>
        <v>-0.69699999999999995</v>
      </c>
      <c r="F656" s="13">
        <f t="shared" si="48"/>
        <v>1.976</v>
      </c>
      <c r="G656" s="13">
        <f t="shared" si="49"/>
        <v>-2.0369999999999999</v>
      </c>
    </row>
    <row r="657" spans="1:7">
      <c r="A657" s="104">
        <v>656</v>
      </c>
      <c r="B657" s="87">
        <v>4217.4399999999996</v>
      </c>
      <c r="C657" s="88">
        <v>0.63749999999999996</v>
      </c>
      <c r="D657" s="89">
        <v>2.42</v>
      </c>
      <c r="E657" s="13">
        <f t="shared" si="47"/>
        <v>-0.46800000000000003</v>
      </c>
      <c r="F657" s="13">
        <f t="shared" si="48"/>
        <v>-0.23499999999999999</v>
      </c>
      <c r="G657" s="13">
        <f t="shared" si="49"/>
        <v>-0.41199999999999998</v>
      </c>
    </row>
    <row r="658" spans="1:7">
      <c r="A658" s="103">
        <v>657</v>
      </c>
      <c r="B658" s="87">
        <v>3805.92</v>
      </c>
      <c r="C658" s="88">
        <v>0.58699999999999997</v>
      </c>
      <c r="D658" s="89">
        <v>2.19</v>
      </c>
      <c r="E658" s="13">
        <f t="shared" si="47"/>
        <v>-10.266999999999999</v>
      </c>
      <c r="F658" s="13">
        <f t="shared" si="48"/>
        <v>-8.2530000000000001</v>
      </c>
      <c r="G658" s="13">
        <f t="shared" si="49"/>
        <v>-9.9870000000000001</v>
      </c>
    </row>
    <row r="659" spans="1:7">
      <c r="A659" s="104">
        <v>658</v>
      </c>
      <c r="B659" s="87">
        <v>3837.38</v>
      </c>
      <c r="C659" s="88">
        <v>0.58099999999999996</v>
      </c>
      <c r="D659" s="89">
        <v>2.1749999999999998</v>
      </c>
      <c r="E659" s="13">
        <f t="shared" si="47"/>
        <v>0.82299999999999995</v>
      </c>
      <c r="F659" s="13">
        <f t="shared" si="48"/>
        <v>-1.0269999999999999</v>
      </c>
      <c r="G659" s="13">
        <f t="shared" si="49"/>
        <v>-0.68700000000000006</v>
      </c>
    </row>
    <row r="660" spans="1:7">
      <c r="A660" s="103">
        <v>659</v>
      </c>
      <c r="B660" s="87">
        <v>3670.03</v>
      </c>
      <c r="C660" s="88">
        <v>0.55000000000000004</v>
      </c>
      <c r="D660" s="89">
        <v>2.0049999999999999</v>
      </c>
      <c r="E660" s="13">
        <f t="shared" si="47"/>
        <v>-4.4589999999999996</v>
      </c>
      <c r="F660" s="13">
        <f t="shared" si="48"/>
        <v>-5.4829999999999997</v>
      </c>
      <c r="G660" s="13">
        <f t="shared" si="49"/>
        <v>-8.1379999999999999</v>
      </c>
    </row>
    <row r="661" spans="1:7">
      <c r="A661" s="104">
        <v>660</v>
      </c>
      <c r="B661" s="87">
        <v>3834.87</v>
      </c>
      <c r="C661" s="88">
        <v>0.54949999999999999</v>
      </c>
      <c r="D661" s="89">
        <v>2.0299999999999998</v>
      </c>
      <c r="E661" s="13">
        <f t="shared" si="47"/>
        <v>4.3940000000000001</v>
      </c>
      <c r="F661" s="13">
        <f t="shared" si="48"/>
        <v>-9.0999999999999998E-2</v>
      </c>
      <c r="G661" s="13">
        <f t="shared" si="49"/>
        <v>1.2390000000000001</v>
      </c>
    </row>
    <row r="662" spans="1:7">
      <c r="A662" s="103">
        <v>661</v>
      </c>
      <c r="B662" s="87">
        <v>3641.8</v>
      </c>
      <c r="C662" s="88">
        <v>0.51</v>
      </c>
      <c r="D662" s="89">
        <v>1.954</v>
      </c>
      <c r="E662" s="13">
        <f t="shared" si="47"/>
        <v>-5.1660000000000004</v>
      </c>
      <c r="F662" s="13">
        <f t="shared" si="48"/>
        <v>-7.46</v>
      </c>
      <c r="G662" s="13">
        <f t="shared" si="49"/>
        <v>-3.8159999999999998</v>
      </c>
    </row>
    <row r="663" spans="1:7">
      <c r="A663" s="104">
        <v>662</v>
      </c>
      <c r="B663" s="87">
        <v>3596.08</v>
      </c>
      <c r="C663" s="88">
        <v>0.50700000000000001</v>
      </c>
      <c r="D663" s="89">
        <v>1.978</v>
      </c>
      <c r="E663" s="13">
        <f t="shared" si="47"/>
        <v>-1.2629999999999999</v>
      </c>
      <c r="F663" s="13">
        <f t="shared" si="48"/>
        <v>-0.59</v>
      </c>
      <c r="G663" s="13">
        <f t="shared" si="49"/>
        <v>1.2210000000000001</v>
      </c>
    </row>
    <row r="664" spans="1:7">
      <c r="A664" s="103">
        <v>663</v>
      </c>
      <c r="B664" s="87">
        <v>3670</v>
      </c>
      <c r="C664" s="88">
        <v>0.54449999999999998</v>
      </c>
      <c r="D664" s="89">
        <v>2.0099999999999998</v>
      </c>
      <c r="E664" s="13">
        <f t="shared" si="47"/>
        <v>2.0350000000000001</v>
      </c>
      <c r="F664" s="13">
        <f t="shared" si="48"/>
        <v>7.1360000000000001</v>
      </c>
      <c r="G664" s="13">
        <f t="shared" si="49"/>
        <v>1.605</v>
      </c>
    </row>
    <row r="665" spans="1:7">
      <c r="A665" s="104">
        <v>664</v>
      </c>
      <c r="B665" s="87">
        <v>3600</v>
      </c>
      <c r="C665" s="88">
        <v>0.55149999999999999</v>
      </c>
      <c r="D665" s="89">
        <v>1.992</v>
      </c>
      <c r="E665" s="13">
        <f t="shared" si="47"/>
        <v>-1.9259999999999999</v>
      </c>
      <c r="F665" s="13">
        <f t="shared" si="48"/>
        <v>1.2769999999999999</v>
      </c>
      <c r="G665" s="13">
        <f t="shared" si="49"/>
        <v>-0.9</v>
      </c>
    </row>
    <row r="666" spans="1:7">
      <c r="A666" s="103">
        <v>665</v>
      </c>
      <c r="B666" s="87">
        <v>3881.64</v>
      </c>
      <c r="C666" s="88">
        <v>0.59450000000000003</v>
      </c>
      <c r="D666" s="89">
        <v>2.0649999999999999</v>
      </c>
      <c r="E666" s="13">
        <f t="shared" si="47"/>
        <v>7.532</v>
      </c>
      <c r="F666" s="13">
        <f t="shared" si="48"/>
        <v>7.508</v>
      </c>
      <c r="G666" s="13">
        <f t="shared" si="49"/>
        <v>3.5990000000000002</v>
      </c>
    </row>
    <row r="667" spans="1:7">
      <c r="A667" s="104">
        <v>666</v>
      </c>
      <c r="B667" s="87">
        <v>3955.62</v>
      </c>
      <c r="C667" s="88">
        <v>0.59050000000000002</v>
      </c>
      <c r="D667" s="89">
        <v>2.19</v>
      </c>
      <c r="E667" s="13">
        <f t="shared" si="47"/>
        <v>1.8879999999999999</v>
      </c>
      <c r="F667" s="13">
        <f t="shared" si="48"/>
        <v>-0.67500000000000004</v>
      </c>
      <c r="G667" s="13">
        <f t="shared" si="49"/>
        <v>5.8769999999999998</v>
      </c>
    </row>
    <row r="668" spans="1:7">
      <c r="A668" s="103">
        <v>667</v>
      </c>
      <c r="B668" s="87">
        <v>4013.65</v>
      </c>
      <c r="C668" s="88">
        <v>0.58899999999999997</v>
      </c>
      <c r="D668" s="89">
        <v>2.335</v>
      </c>
      <c r="E668" s="13">
        <f t="shared" si="47"/>
        <v>1.456</v>
      </c>
      <c r="F668" s="13">
        <f t="shared" si="48"/>
        <v>-0.254</v>
      </c>
      <c r="G668" s="13">
        <f t="shared" si="49"/>
        <v>6.4109999999999996</v>
      </c>
    </row>
    <row r="669" spans="1:7">
      <c r="A669" s="104">
        <v>668</v>
      </c>
      <c r="B669" s="87">
        <v>3942.86</v>
      </c>
      <c r="C669" s="88">
        <v>0.57699999999999996</v>
      </c>
      <c r="D669" s="89">
        <v>2.2599999999999998</v>
      </c>
      <c r="E669" s="13">
        <f t="shared" si="47"/>
        <v>-1.7789999999999999</v>
      </c>
      <c r="F669" s="13">
        <f t="shared" si="48"/>
        <v>-2.0579999999999998</v>
      </c>
      <c r="G669" s="13">
        <f t="shared" si="49"/>
        <v>-3.2650000000000001</v>
      </c>
    </row>
    <row r="670" spans="1:7">
      <c r="A670" s="103">
        <v>669</v>
      </c>
      <c r="B670" s="87">
        <v>3983.24</v>
      </c>
      <c r="C670" s="88">
        <v>0.57650000000000001</v>
      </c>
      <c r="D670" s="89">
        <v>2.2799999999999998</v>
      </c>
      <c r="E670" s="13">
        <f t="shared" si="47"/>
        <v>1.0189999999999999</v>
      </c>
      <c r="F670" s="13">
        <f t="shared" si="48"/>
        <v>-8.6999999999999994E-2</v>
      </c>
      <c r="G670" s="13">
        <f t="shared" si="49"/>
        <v>0.88100000000000001</v>
      </c>
    </row>
    <row r="671" spans="1:7">
      <c r="A671" s="104">
        <v>670</v>
      </c>
      <c r="B671" s="87">
        <v>4069.55</v>
      </c>
      <c r="C671" s="88">
        <v>0.58950000000000002</v>
      </c>
      <c r="D671" s="89">
        <v>2.3199999999999998</v>
      </c>
      <c r="E671" s="13">
        <f t="shared" si="47"/>
        <v>2.1440000000000001</v>
      </c>
      <c r="F671" s="13">
        <f t="shared" si="48"/>
        <v>2.23</v>
      </c>
      <c r="G671" s="13">
        <f t="shared" si="49"/>
        <v>1.7390000000000001</v>
      </c>
    </row>
    <row r="672" spans="1:7">
      <c r="A672" s="103">
        <v>671</v>
      </c>
      <c r="B672" s="87">
        <v>3992.69</v>
      </c>
      <c r="C672" s="88">
        <v>0.58499999999999996</v>
      </c>
      <c r="D672" s="89">
        <v>2.3050000000000002</v>
      </c>
      <c r="E672" s="13">
        <f t="shared" si="47"/>
        <v>-1.907</v>
      </c>
      <c r="F672" s="13">
        <f t="shared" si="48"/>
        <v>-0.76600000000000001</v>
      </c>
      <c r="G672" s="13">
        <f t="shared" si="49"/>
        <v>-0.64900000000000002</v>
      </c>
    </row>
    <row r="673" spans="1:7">
      <c r="A673" s="104">
        <v>672</v>
      </c>
      <c r="B673" s="87">
        <v>3993.57</v>
      </c>
      <c r="C673" s="88">
        <v>0.59099999999999997</v>
      </c>
      <c r="D673" s="89">
        <v>2.3450000000000002</v>
      </c>
      <c r="E673" s="13">
        <f t="shared" si="47"/>
        <v>2.1999999999999999E-2</v>
      </c>
      <c r="F673" s="13">
        <f t="shared" si="48"/>
        <v>1.02</v>
      </c>
      <c r="G673" s="13">
        <f t="shared" si="49"/>
        <v>1.72</v>
      </c>
    </row>
    <row r="674" spans="1:7">
      <c r="A674" s="103">
        <v>673</v>
      </c>
      <c r="B674" s="87">
        <v>3972.71</v>
      </c>
      <c r="C674" s="88">
        <v>0.60199999999999998</v>
      </c>
      <c r="D674" s="89">
        <v>2.3450000000000002</v>
      </c>
      <c r="E674" s="13">
        <f t="shared" si="47"/>
        <v>-0.52400000000000002</v>
      </c>
      <c r="F674" s="13">
        <f t="shared" si="48"/>
        <v>1.8440000000000001</v>
      </c>
      <c r="G674" s="13">
        <f t="shared" si="49"/>
        <v>0</v>
      </c>
    </row>
    <row r="675" spans="1:7">
      <c r="A675" s="104">
        <v>674</v>
      </c>
      <c r="B675" s="87">
        <v>4018.62</v>
      </c>
      <c r="C675" s="88">
        <v>0.64200000000000002</v>
      </c>
      <c r="D675" s="89">
        <v>2.39</v>
      </c>
      <c r="E675" s="13">
        <f t="shared" si="47"/>
        <v>1.149</v>
      </c>
      <c r="F675" s="13">
        <f t="shared" si="48"/>
        <v>6.4329999999999998</v>
      </c>
      <c r="G675" s="13">
        <f t="shared" si="49"/>
        <v>1.901</v>
      </c>
    </row>
    <row r="676" spans="1:7">
      <c r="A676" s="103">
        <v>675</v>
      </c>
      <c r="B676" s="87">
        <v>4069.46</v>
      </c>
      <c r="C676" s="88">
        <v>0.66700000000000004</v>
      </c>
      <c r="D676" s="89">
        <v>2.4</v>
      </c>
      <c r="E676" s="13">
        <f t="shared" si="47"/>
        <v>1.2569999999999999</v>
      </c>
      <c r="F676" s="13">
        <f t="shared" si="48"/>
        <v>3.82</v>
      </c>
      <c r="G676" s="13">
        <f t="shared" si="49"/>
        <v>0.41799999999999998</v>
      </c>
    </row>
    <row r="677" spans="1:7">
      <c r="A677" s="104">
        <v>676</v>
      </c>
      <c r="B677" s="87">
        <v>4071.37</v>
      </c>
      <c r="C677" s="88">
        <v>0.67149999999999999</v>
      </c>
      <c r="D677" s="89">
        <v>2.4</v>
      </c>
      <c r="E677" s="13">
        <f t="shared" si="47"/>
        <v>4.7E-2</v>
      </c>
      <c r="F677" s="13">
        <f t="shared" si="48"/>
        <v>0.67200000000000004</v>
      </c>
      <c r="G677" s="13">
        <f t="shared" si="49"/>
        <v>0</v>
      </c>
    </row>
    <row r="678" spans="1:7">
      <c r="A678" s="103">
        <v>677</v>
      </c>
      <c r="B678" s="87">
        <v>4196.3100000000004</v>
      </c>
      <c r="C678" s="88">
        <v>0.69450000000000001</v>
      </c>
      <c r="D678" s="89">
        <v>2.4449999999999998</v>
      </c>
      <c r="E678" s="13">
        <f t="shared" si="47"/>
        <v>3.0230000000000001</v>
      </c>
      <c r="F678" s="13">
        <f t="shared" si="48"/>
        <v>3.3679999999999999</v>
      </c>
      <c r="G678" s="13">
        <f t="shared" si="49"/>
        <v>1.8580000000000001</v>
      </c>
    </row>
    <row r="679" spans="1:7">
      <c r="A679" s="104">
        <v>678</v>
      </c>
      <c r="B679" s="87">
        <v>4231.03</v>
      </c>
      <c r="C679" s="88">
        <v>0.68600000000000005</v>
      </c>
      <c r="D679" s="89">
        <v>2.44</v>
      </c>
      <c r="E679" s="13">
        <f t="shared" si="47"/>
        <v>0.82399999999999995</v>
      </c>
      <c r="F679" s="13">
        <f t="shared" si="48"/>
        <v>-1.2310000000000001</v>
      </c>
      <c r="G679" s="13">
        <f t="shared" si="49"/>
        <v>-0.20499999999999999</v>
      </c>
    </row>
    <row r="680" spans="1:7">
      <c r="A680" s="103">
        <v>679</v>
      </c>
      <c r="B680" s="87">
        <v>4137.91</v>
      </c>
      <c r="C680" s="88">
        <v>0.65100000000000002</v>
      </c>
      <c r="D680" s="89">
        <v>2.44</v>
      </c>
      <c r="E680" s="13">
        <f t="shared" si="47"/>
        <v>-2.2250000000000001</v>
      </c>
      <c r="F680" s="13">
        <f t="shared" si="48"/>
        <v>-5.2370000000000001</v>
      </c>
      <c r="G680" s="13">
        <f t="shared" si="49"/>
        <v>0</v>
      </c>
    </row>
    <row r="681" spans="1:7">
      <c r="A681" s="104">
        <v>680</v>
      </c>
      <c r="B681" s="87">
        <v>4106.8100000000004</v>
      </c>
      <c r="C681" s="88">
        <v>0.65100000000000002</v>
      </c>
      <c r="D681" s="89">
        <v>2.44</v>
      </c>
      <c r="E681" s="13">
        <f t="shared" si="47"/>
        <v>-0.754</v>
      </c>
      <c r="F681" s="13">
        <f t="shared" si="48"/>
        <v>0</v>
      </c>
      <c r="G681" s="13">
        <f t="shared" si="49"/>
        <v>0</v>
      </c>
    </row>
    <row r="682" spans="1:7">
      <c r="A682" s="103">
        <v>681</v>
      </c>
      <c r="B682" s="87">
        <v>4172.21</v>
      </c>
      <c r="C682" s="88">
        <v>0.66949999999999998</v>
      </c>
      <c r="D682" s="89">
        <v>2.4350000000000001</v>
      </c>
      <c r="E682" s="13">
        <f t="shared" si="47"/>
        <v>1.58</v>
      </c>
      <c r="F682" s="13">
        <f t="shared" si="48"/>
        <v>2.802</v>
      </c>
      <c r="G682" s="13">
        <f t="shared" si="49"/>
        <v>-0.20499999999999999</v>
      </c>
    </row>
    <row r="683" spans="1:7">
      <c r="A683" s="104">
        <v>682</v>
      </c>
      <c r="B683" s="87">
        <v>4129.5</v>
      </c>
      <c r="C683" s="88">
        <v>0.66449999999999998</v>
      </c>
      <c r="D683" s="89">
        <v>2.42</v>
      </c>
      <c r="E683" s="13">
        <f t="shared" si="47"/>
        <v>-1.0289999999999999</v>
      </c>
      <c r="F683" s="13">
        <f t="shared" si="48"/>
        <v>-0.75</v>
      </c>
      <c r="G683" s="13">
        <f t="shared" si="49"/>
        <v>-0.61799999999999999</v>
      </c>
    </row>
    <row r="684" spans="1:7">
      <c r="A684" s="103">
        <v>683</v>
      </c>
      <c r="B684" s="87">
        <v>4035.94</v>
      </c>
      <c r="C684" s="88">
        <v>0.66200000000000003</v>
      </c>
      <c r="D684" s="89">
        <v>2.4</v>
      </c>
      <c r="E684" s="13">
        <f t="shared" si="47"/>
        <v>-2.2919999999999998</v>
      </c>
      <c r="F684" s="13">
        <f t="shared" si="48"/>
        <v>-0.377</v>
      </c>
      <c r="G684" s="13">
        <f t="shared" si="49"/>
        <v>-0.83</v>
      </c>
    </row>
    <row r="685" spans="1:7">
      <c r="A685" s="104">
        <v>684</v>
      </c>
      <c r="B685" s="87">
        <v>4100.59</v>
      </c>
      <c r="C685" s="88">
        <v>0.68</v>
      </c>
      <c r="D685" s="89">
        <v>2.4049999999999998</v>
      </c>
      <c r="E685" s="13">
        <f t="shared" si="47"/>
        <v>1.589</v>
      </c>
      <c r="F685" s="13">
        <f t="shared" si="48"/>
        <v>2.6829999999999998</v>
      </c>
      <c r="G685" s="13">
        <f t="shared" si="49"/>
        <v>0.20799999999999999</v>
      </c>
    </row>
    <row r="686" spans="1:7">
      <c r="A686" s="103">
        <v>685</v>
      </c>
      <c r="B686" s="87">
        <v>4148.91</v>
      </c>
      <c r="C686" s="88">
        <v>0.6835</v>
      </c>
      <c r="D686" s="89">
        <v>2.44</v>
      </c>
      <c r="E686" s="13">
        <f t="shared" si="47"/>
        <v>1.171</v>
      </c>
      <c r="F686" s="13">
        <f t="shared" si="48"/>
        <v>0.51300000000000001</v>
      </c>
      <c r="G686" s="13">
        <f t="shared" si="49"/>
        <v>1.4450000000000001</v>
      </c>
    </row>
    <row r="687" spans="1:7">
      <c r="A687" s="104">
        <v>686</v>
      </c>
      <c r="B687" s="87">
        <v>4112.4799999999996</v>
      </c>
      <c r="C687" s="88">
        <v>0.68149999999999999</v>
      </c>
      <c r="D687" s="89">
        <v>2.4500000000000002</v>
      </c>
      <c r="E687" s="13">
        <f t="shared" si="47"/>
        <v>-0.88200000000000001</v>
      </c>
      <c r="F687" s="13">
        <f t="shared" si="48"/>
        <v>-0.29299999999999998</v>
      </c>
      <c r="G687" s="13">
        <f t="shared" si="49"/>
        <v>0.40899999999999997</v>
      </c>
    </row>
    <row r="688" spans="1:7">
      <c r="A688" s="103">
        <v>687</v>
      </c>
      <c r="B688" s="87">
        <v>4136.58</v>
      </c>
      <c r="C688" s="88">
        <v>0.6925</v>
      </c>
      <c r="D688" s="89">
        <v>2.4700000000000002</v>
      </c>
      <c r="E688" s="13">
        <f t="shared" si="47"/>
        <v>0.58399999999999996</v>
      </c>
      <c r="F688" s="13">
        <f t="shared" si="48"/>
        <v>1.601</v>
      </c>
      <c r="G688" s="13">
        <f t="shared" si="49"/>
        <v>0.81299999999999994</v>
      </c>
    </row>
    <row r="689" spans="1:7">
      <c r="A689" s="104">
        <v>688</v>
      </c>
      <c r="B689" s="87">
        <v>4213.76</v>
      </c>
      <c r="C689" s="88">
        <v>0.72050000000000003</v>
      </c>
      <c r="D689" s="89">
        <v>2.4900000000000002</v>
      </c>
      <c r="E689" s="13">
        <f t="shared" si="47"/>
        <v>1.849</v>
      </c>
      <c r="F689" s="13">
        <f t="shared" si="48"/>
        <v>3.964</v>
      </c>
      <c r="G689" s="13">
        <f t="shared" si="49"/>
        <v>0.80600000000000005</v>
      </c>
    </row>
    <row r="690" spans="1:7">
      <c r="A690" s="103">
        <v>689</v>
      </c>
      <c r="B690" s="87">
        <v>4310.88</v>
      </c>
      <c r="C690" s="88">
        <v>0.73</v>
      </c>
      <c r="D690" s="89">
        <v>2.54</v>
      </c>
      <c r="E690" s="13">
        <f t="shared" si="47"/>
        <v>2.2789999999999999</v>
      </c>
      <c r="F690" s="13">
        <f t="shared" si="48"/>
        <v>1.31</v>
      </c>
      <c r="G690" s="13">
        <f t="shared" si="49"/>
        <v>1.988</v>
      </c>
    </row>
    <row r="691" spans="1:7">
      <c r="A691" s="104">
        <v>690</v>
      </c>
      <c r="B691" s="87">
        <v>4284.18</v>
      </c>
      <c r="C691" s="88">
        <v>0.71599999999999997</v>
      </c>
      <c r="D691" s="89">
        <v>2.4750000000000001</v>
      </c>
      <c r="E691" s="13">
        <f t="shared" si="47"/>
        <v>-0.621</v>
      </c>
      <c r="F691" s="13">
        <f t="shared" si="48"/>
        <v>-1.9359999999999999</v>
      </c>
      <c r="G691" s="13">
        <f t="shared" si="49"/>
        <v>-2.5920000000000001</v>
      </c>
    </row>
    <row r="692" spans="1:7">
      <c r="A692" s="103">
        <v>691</v>
      </c>
      <c r="B692" s="87">
        <v>4186.6899999999996</v>
      </c>
      <c r="C692" s="88">
        <v>0.69799999999999995</v>
      </c>
      <c r="D692" s="89">
        <v>2.42</v>
      </c>
      <c r="E692" s="13">
        <f t="shared" si="47"/>
        <v>-2.302</v>
      </c>
      <c r="F692" s="13">
        <f t="shared" si="48"/>
        <v>-2.5459999999999998</v>
      </c>
      <c r="G692" s="13">
        <f t="shared" si="49"/>
        <v>-2.2469999999999999</v>
      </c>
    </row>
    <row r="693" spans="1:7">
      <c r="A693" s="104">
        <v>692</v>
      </c>
      <c r="B693" s="87">
        <v>4222.0200000000004</v>
      </c>
      <c r="C693" s="88">
        <v>0.69450000000000001</v>
      </c>
      <c r="D693" s="89">
        <v>2.4300000000000002</v>
      </c>
      <c r="E693" s="13">
        <f t="shared" si="47"/>
        <v>0.84</v>
      </c>
      <c r="F693" s="13">
        <f t="shared" si="48"/>
        <v>-0.503</v>
      </c>
      <c r="G693" s="13">
        <f t="shared" si="49"/>
        <v>0.41199999999999998</v>
      </c>
    </row>
    <row r="694" spans="1:7">
      <c r="A694" s="103">
        <v>693</v>
      </c>
      <c r="B694" s="87">
        <v>4185.1000000000004</v>
      </c>
      <c r="C694" s="88">
        <v>0.6875</v>
      </c>
      <c r="D694" s="89">
        <v>2.44</v>
      </c>
      <c r="E694" s="13">
        <f t="shared" si="47"/>
        <v>-0.878</v>
      </c>
      <c r="F694" s="13">
        <f t="shared" si="48"/>
        <v>-1.0129999999999999</v>
      </c>
      <c r="G694" s="13">
        <f t="shared" si="49"/>
        <v>0.41099999999999998</v>
      </c>
    </row>
    <row r="695" spans="1:7">
      <c r="A695" s="104">
        <v>694</v>
      </c>
      <c r="B695" s="87">
        <v>4220.8500000000004</v>
      </c>
      <c r="C695" s="88">
        <v>0.69950000000000001</v>
      </c>
      <c r="D695" s="89">
        <v>2.4249999999999998</v>
      </c>
      <c r="E695" s="13">
        <f t="shared" si="47"/>
        <v>0.85099999999999998</v>
      </c>
      <c r="F695" s="13">
        <f t="shared" si="48"/>
        <v>1.73</v>
      </c>
      <c r="G695" s="13">
        <f t="shared" si="49"/>
        <v>-0.61699999999999999</v>
      </c>
    </row>
    <row r="696" spans="1:7">
      <c r="A696" s="103">
        <v>695</v>
      </c>
      <c r="B696" s="87">
        <v>4238.3999999999996</v>
      </c>
      <c r="C696" s="88">
        <v>0.69499999999999995</v>
      </c>
      <c r="D696" s="89">
        <v>2.42</v>
      </c>
      <c r="E696" s="13">
        <f t="shared" si="47"/>
        <v>0.41499999999999998</v>
      </c>
      <c r="F696" s="13">
        <f t="shared" si="48"/>
        <v>-0.64500000000000002</v>
      </c>
      <c r="G696" s="13">
        <f t="shared" si="49"/>
        <v>-0.20599999999999999</v>
      </c>
    </row>
    <row r="697" spans="1:7">
      <c r="A697" s="104">
        <v>696</v>
      </c>
      <c r="B697" s="87">
        <v>4209.83</v>
      </c>
      <c r="C697" s="88">
        <v>0.6895</v>
      </c>
      <c r="D697" s="89">
        <v>2.4249999999999998</v>
      </c>
      <c r="E697" s="13">
        <f t="shared" si="47"/>
        <v>-0.67600000000000005</v>
      </c>
      <c r="F697" s="13">
        <f t="shared" si="48"/>
        <v>-0.79500000000000004</v>
      </c>
      <c r="G697" s="13">
        <f t="shared" si="49"/>
        <v>0.20599999999999999</v>
      </c>
    </row>
    <row r="698" spans="1:7">
      <c r="A698" s="103">
        <v>697</v>
      </c>
      <c r="B698" s="87">
        <v>4152.1499999999996</v>
      </c>
      <c r="C698" s="88">
        <v>0.66800000000000004</v>
      </c>
      <c r="D698" s="89">
        <v>2.4449999999999998</v>
      </c>
      <c r="E698" s="13">
        <f t="shared" si="47"/>
        <v>-1.38</v>
      </c>
      <c r="F698" s="13">
        <f t="shared" si="48"/>
        <v>-3.1680000000000001</v>
      </c>
      <c r="G698" s="13">
        <f t="shared" si="49"/>
        <v>0.82099999999999995</v>
      </c>
    </row>
    <row r="699" spans="1:7">
      <c r="A699" s="104">
        <v>698</v>
      </c>
      <c r="B699" s="87">
        <v>4077.15</v>
      </c>
      <c r="C699" s="88">
        <v>0.623</v>
      </c>
      <c r="D699" s="89">
        <v>2.5099999999999998</v>
      </c>
      <c r="E699" s="13">
        <f t="shared" si="47"/>
        <v>-1.823</v>
      </c>
      <c r="F699" s="13">
        <f t="shared" si="48"/>
        <v>-6.9740000000000002</v>
      </c>
      <c r="G699" s="13">
        <f t="shared" si="49"/>
        <v>2.6240000000000001</v>
      </c>
    </row>
    <row r="700" spans="1:7">
      <c r="A700" s="103">
        <v>699</v>
      </c>
      <c r="B700" s="87">
        <v>3958.57</v>
      </c>
      <c r="C700" s="88">
        <v>0.61599999999999999</v>
      </c>
      <c r="D700" s="89">
        <v>2.5299999999999998</v>
      </c>
      <c r="E700" s="13">
        <f t="shared" si="47"/>
        <v>-2.952</v>
      </c>
      <c r="F700" s="13">
        <f t="shared" si="48"/>
        <v>-1.1299999999999999</v>
      </c>
      <c r="G700" s="13">
        <f t="shared" si="49"/>
        <v>0.79400000000000004</v>
      </c>
    </row>
    <row r="701" spans="1:7">
      <c r="A701" s="104">
        <v>700</v>
      </c>
      <c r="B701" s="87">
        <v>3995.72</v>
      </c>
      <c r="C701" s="88">
        <v>0.61699999999999999</v>
      </c>
      <c r="D701" s="89">
        <v>2.5099999999999998</v>
      </c>
      <c r="E701" s="13">
        <f t="shared" si="47"/>
        <v>0.93400000000000005</v>
      </c>
      <c r="F701" s="13">
        <f t="shared" si="48"/>
        <v>0.16200000000000001</v>
      </c>
      <c r="G701" s="13">
        <f t="shared" si="49"/>
        <v>-0.79400000000000004</v>
      </c>
    </row>
    <row r="702" spans="1:7">
      <c r="A702" s="103">
        <v>701</v>
      </c>
      <c r="B702" s="87">
        <v>4180.22</v>
      </c>
      <c r="C702" s="88">
        <v>0.64749999999999996</v>
      </c>
      <c r="D702" s="89">
        <v>2.57</v>
      </c>
      <c r="E702" s="13">
        <f t="shared" si="47"/>
        <v>4.5140000000000002</v>
      </c>
      <c r="F702" s="13">
        <f t="shared" si="48"/>
        <v>4.8250000000000002</v>
      </c>
      <c r="G702" s="13">
        <f t="shared" si="49"/>
        <v>2.3620000000000001</v>
      </c>
    </row>
    <row r="703" spans="1:7">
      <c r="A703" s="104">
        <v>702</v>
      </c>
      <c r="B703" s="87">
        <v>4181.55</v>
      </c>
      <c r="C703" s="88">
        <v>0.66949999999999998</v>
      </c>
      <c r="D703" s="89">
        <v>2.5750000000000002</v>
      </c>
      <c r="E703" s="13">
        <f t="shared" si="47"/>
        <v>3.2000000000000001E-2</v>
      </c>
      <c r="F703" s="13">
        <f t="shared" si="48"/>
        <v>3.3410000000000002</v>
      </c>
      <c r="G703" s="13">
        <f t="shared" si="49"/>
        <v>0.19400000000000001</v>
      </c>
    </row>
    <row r="704" spans="1:7">
      <c r="A704" s="103">
        <v>703</v>
      </c>
      <c r="B704" s="87">
        <v>4223.33</v>
      </c>
      <c r="C704" s="88">
        <v>0.66549999999999998</v>
      </c>
      <c r="D704" s="89">
        <v>2.5750000000000002</v>
      </c>
      <c r="E704" s="13">
        <f t="shared" si="47"/>
        <v>0.99399999999999999</v>
      </c>
      <c r="F704" s="13">
        <f t="shared" si="48"/>
        <v>-0.59899999999999998</v>
      </c>
      <c r="G704" s="13">
        <f t="shared" si="49"/>
        <v>0</v>
      </c>
    </row>
    <row r="705" spans="1:7">
      <c r="A705" s="104">
        <v>704</v>
      </c>
      <c r="B705" s="87">
        <v>4214.95</v>
      </c>
      <c r="C705" s="88">
        <v>0.67349999999999999</v>
      </c>
      <c r="D705" s="89">
        <v>2.4350000000000001</v>
      </c>
      <c r="E705" s="13">
        <f t="shared" ref="E705:E768" si="50">ROUND(100*(LN(B705)-LN(B704)),3)</f>
        <v>-0.19900000000000001</v>
      </c>
      <c r="F705" s="13">
        <f t="shared" ref="F705:F768" si="51">ROUND(100*(LN(C705)-LN(C704)),3)</f>
        <v>1.1950000000000001</v>
      </c>
      <c r="G705" s="13">
        <f t="shared" ref="G705:G768" si="52">ROUND(100*(LN(D705)-LN(D704)),3)</f>
        <v>-5.59</v>
      </c>
    </row>
    <row r="706" spans="1:7">
      <c r="A706" s="103">
        <v>705</v>
      </c>
      <c r="B706" s="87">
        <v>4241.25</v>
      </c>
      <c r="C706" s="88">
        <v>0.67249999999999999</v>
      </c>
      <c r="D706" s="89">
        <v>2.4449999999999998</v>
      </c>
      <c r="E706" s="13">
        <f t="shared" si="50"/>
        <v>0.622</v>
      </c>
      <c r="F706" s="13">
        <f t="shared" si="51"/>
        <v>-0.14899999999999999</v>
      </c>
      <c r="G706" s="13">
        <f t="shared" si="52"/>
        <v>0.41</v>
      </c>
    </row>
    <row r="707" spans="1:7">
      <c r="A707" s="104">
        <v>706</v>
      </c>
      <c r="B707" s="87">
        <v>4276.97</v>
      </c>
      <c r="C707" s="88">
        <v>0.67749999999999999</v>
      </c>
      <c r="D707" s="89">
        <v>2.4449999999999998</v>
      </c>
      <c r="E707" s="13">
        <f t="shared" si="50"/>
        <v>0.83899999999999997</v>
      </c>
      <c r="F707" s="13">
        <f t="shared" si="51"/>
        <v>0.74099999999999999</v>
      </c>
      <c r="G707" s="13">
        <f t="shared" si="52"/>
        <v>0</v>
      </c>
    </row>
    <row r="708" spans="1:7">
      <c r="A708" s="103">
        <v>707</v>
      </c>
      <c r="B708" s="87">
        <v>4299.3100000000004</v>
      </c>
      <c r="C708" s="88">
        <v>0.68049999999999999</v>
      </c>
      <c r="D708" s="89">
        <v>2.4449999999999998</v>
      </c>
      <c r="E708" s="13">
        <f t="shared" si="50"/>
        <v>0.52100000000000002</v>
      </c>
      <c r="F708" s="13">
        <f t="shared" si="51"/>
        <v>0.442</v>
      </c>
      <c r="G708" s="13">
        <f t="shared" si="52"/>
        <v>0</v>
      </c>
    </row>
    <row r="709" spans="1:7">
      <c r="A709" s="104">
        <v>708</v>
      </c>
      <c r="B709" s="87">
        <v>4304.54</v>
      </c>
      <c r="C709" s="88">
        <v>0.67449999999999999</v>
      </c>
      <c r="D709" s="89">
        <v>2.415</v>
      </c>
      <c r="E709" s="13">
        <f t="shared" si="50"/>
        <v>0.122</v>
      </c>
      <c r="F709" s="13">
        <f t="shared" si="51"/>
        <v>-0.88600000000000001</v>
      </c>
      <c r="G709" s="13">
        <f t="shared" si="52"/>
        <v>-1.2350000000000001</v>
      </c>
    </row>
    <row r="710" spans="1:7">
      <c r="A710" s="103">
        <v>709</v>
      </c>
      <c r="B710" s="87">
        <v>4380.6400000000003</v>
      </c>
      <c r="C710" s="88">
        <v>0.6825</v>
      </c>
      <c r="D710" s="89">
        <v>2.4350000000000001</v>
      </c>
      <c r="E710" s="13">
        <f t="shared" si="50"/>
        <v>1.752</v>
      </c>
      <c r="F710" s="13">
        <f t="shared" si="51"/>
        <v>1.179</v>
      </c>
      <c r="G710" s="13">
        <f t="shared" si="52"/>
        <v>0.82499999999999996</v>
      </c>
    </row>
    <row r="711" spans="1:7">
      <c r="A711" s="104">
        <v>710</v>
      </c>
      <c r="B711" s="87">
        <v>4330.67</v>
      </c>
      <c r="C711" s="88">
        <v>0.67100000000000004</v>
      </c>
      <c r="D711" s="89">
        <v>2.42</v>
      </c>
      <c r="E711" s="13">
        <f t="shared" si="50"/>
        <v>-1.147</v>
      </c>
      <c r="F711" s="13">
        <f t="shared" si="51"/>
        <v>-1.6990000000000001</v>
      </c>
      <c r="G711" s="13">
        <f t="shared" si="52"/>
        <v>-0.61799999999999999</v>
      </c>
    </row>
    <row r="712" spans="1:7">
      <c r="A712" s="103">
        <v>711</v>
      </c>
      <c r="B712" s="87">
        <v>4425.8599999999997</v>
      </c>
      <c r="C712" s="88">
        <v>0.69599999999999995</v>
      </c>
      <c r="D712" s="89">
        <v>2.4649999999999999</v>
      </c>
      <c r="E712" s="13">
        <f t="shared" si="50"/>
        <v>2.1739999999999999</v>
      </c>
      <c r="F712" s="13">
        <f t="shared" si="51"/>
        <v>3.6579999999999999</v>
      </c>
      <c r="G712" s="13">
        <f t="shared" si="52"/>
        <v>1.8420000000000001</v>
      </c>
    </row>
    <row r="713" spans="1:7">
      <c r="A713" s="104">
        <v>712</v>
      </c>
      <c r="B713" s="87">
        <v>4557.2</v>
      </c>
      <c r="C713" s="88">
        <v>0.71199999999999997</v>
      </c>
      <c r="D713" s="89">
        <v>2.5049999999999999</v>
      </c>
      <c r="E713" s="13">
        <f t="shared" si="50"/>
        <v>2.9239999999999999</v>
      </c>
      <c r="F713" s="13">
        <f t="shared" si="51"/>
        <v>2.2730000000000001</v>
      </c>
      <c r="G713" s="13">
        <f t="shared" si="52"/>
        <v>1.61</v>
      </c>
    </row>
    <row r="714" spans="1:7">
      <c r="A714" s="103">
        <v>713</v>
      </c>
      <c r="B714" s="87">
        <v>4636.33</v>
      </c>
      <c r="C714" s="88">
        <v>0.71199999999999997</v>
      </c>
      <c r="D714" s="89">
        <v>2.5350000000000001</v>
      </c>
      <c r="E714" s="13">
        <f t="shared" si="50"/>
        <v>1.7210000000000001</v>
      </c>
      <c r="F714" s="13">
        <f t="shared" si="51"/>
        <v>0</v>
      </c>
      <c r="G714" s="13">
        <f t="shared" si="52"/>
        <v>1.19</v>
      </c>
    </row>
    <row r="715" spans="1:7">
      <c r="A715" s="104">
        <v>714</v>
      </c>
      <c r="B715" s="87">
        <v>4621.13</v>
      </c>
      <c r="C715" s="88">
        <v>0.71499999999999997</v>
      </c>
      <c r="D715" s="89">
        <v>2.5299999999999998</v>
      </c>
      <c r="E715" s="13">
        <f t="shared" si="50"/>
        <v>-0.32800000000000001</v>
      </c>
      <c r="F715" s="13">
        <f t="shared" si="51"/>
        <v>0.42</v>
      </c>
      <c r="G715" s="13">
        <f t="shared" si="52"/>
        <v>-0.19700000000000001</v>
      </c>
    </row>
    <row r="716" spans="1:7">
      <c r="A716" s="103">
        <v>715</v>
      </c>
      <c r="B716" s="87">
        <v>4609.1899999999996</v>
      </c>
      <c r="C716" s="88">
        <v>0.71250000000000002</v>
      </c>
      <c r="D716" s="89">
        <v>2.5150000000000001</v>
      </c>
      <c r="E716" s="13">
        <f t="shared" si="50"/>
        <v>-0.25900000000000001</v>
      </c>
      <c r="F716" s="13">
        <f t="shared" si="51"/>
        <v>-0.35</v>
      </c>
      <c r="G716" s="13">
        <f t="shared" si="52"/>
        <v>-0.59499999999999997</v>
      </c>
    </row>
    <row r="717" spans="1:7">
      <c r="A717" s="104">
        <v>716</v>
      </c>
      <c r="B717" s="87">
        <v>4597.93</v>
      </c>
      <c r="C717" s="88">
        <v>0.70899999999999996</v>
      </c>
      <c r="D717" s="89">
        <v>2.5</v>
      </c>
      <c r="E717" s="13">
        <f t="shared" si="50"/>
        <v>-0.245</v>
      </c>
      <c r="F717" s="13">
        <f t="shared" si="51"/>
        <v>-0.49199999999999999</v>
      </c>
      <c r="G717" s="13">
        <f t="shared" si="52"/>
        <v>-0.59799999999999998</v>
      </c>
    </row>
    <row r="718" spans="1:7">
      <c r="A718" s="103">
        <v>717</v>
      </c>
      <c r="B718" s="87">
        <v>4523.08</v>
      </c>
      <c r="C718" s="88">
        <v>0.68500000000000005</v>
      </c>
      <c r="D718" s="89">
        <v>2.48</v>
      </c>
      <c r="E718" s="13">
        <f t="shared" si="50"/>
        <v>-1.641</v>
      </c>
      <c r="F718" s="13">
        <f t="shared" si="51"/>
        <v>-3.444</v>
      </c>
      <c r="G718" s="13">
        <f t="shared" si="52"/>
        <v>-0.80300000000000005</v>
      </c>
    </row>
    <row r="719" spans="1:7">
      <c r="A719" s="104">
        <v>718</v>
      </c>
      <c r="B719" s="87">
        <v>4483.21</v>
      </c>
      <c r="C719" s="88">
        <v>0.67100000000000004</v>
      </c>
      <c r="D719" s="89">
        <v>2.4649999999999999</v>
      </c>
      <c r="E719" s="13">
        <f t="shared" si="50"/>
        <v>-0.88500000000000001</v>
      </c>
      <c r="F719" s="13">
        <f t="shared" si="51"/>
        <v>-2.0649999999999999</v>
      </c>
      <c r="G719" s="13">
        <f t="shared" si="52"/>
        <v>-0.60699999999999998</v>
      </c>
    </row>
    <row r="720" spans="1:7">
      <c r="A720" s="103">
        <v>719</v>
      </c>
      <c r="B720" s="87">
        <v>4356.08</v>
      </c>
      <c r="C720" s="88">
        <v>0.63</v>
      </c>
      <c r="D720" s="89">
        <v>2.42</v>
      </c>
      <c r="E720" s="13">
        <f t="shared" si="50"/>
        <v>-2.8769999999999998</v>
      </c>
      <c r="F720" s="13">
        <f t="shared" si="51"/>
        <v>-6.3049999999999997</v>
      </c>
      <c r="G720" s="13">
        <f t="shared" si="52"/>
        <v>-1.8420000000000001</v>
      </c>
    </row>
    <row r="721" spans="1:7">
      <c r="A721" s="104">
        <v>720</v>
      </c>
      <c r="B721" s="87">
        <v>4359.99</v>
      </c>
      <c r="C721" s="88">
        <v>0.63800000000000001</v>
      </c>
      <c r="D721" s="89">
        <v>2.4300000000000002</v>
      </c>
      <c r="E721" s="13">
        <f t="shared" si="50"/>
        <v>0.09</v>
      </c>
      <c r="F721" s="13">
        <f t="shared" si="51"/>
        <v>1.262</v>
      </c>
      <c r="G721" s="13">
        <f t="shared" si="52"/>
        <v>0.41199999999999998</v>
      </c>
    </row>
    <row r="722" spans="1:7">
      <c r="A722" s="103">
        <v>721</v>
      </c>
      <c r="B722" s="87">
        <v>4326.78</v>
      </c>
      <c r="C722" s="88">
        <v>0.63100000000000001</v>
      </c>
      <c r="D722" s="89">
        <v>2.4300000000000002</v>
      </c>
      <c r="E722" s="13">
        <f t="shared" si="50"/>
        <v>-0.76500000000000001</v>
      </c>
      <c r="F722" s="13">
        <f t="shared" si="51"/>
        <v>-1.103</v>
      </c>
      <c r="G722" s="13">
        <f t="shared" si="52"/>
        <v>0</v>
      </c>
    </row>
    <row r="723" spans="1:7">
      <c r="A723" s="104">
        <v>722</v>
      </c>
      <c r="B723" s="87">
        <v>4432.2700000000004</v>
      </c>
      <c r="C723" s="88">
        <v>0.64649999999999996</v>
      </c>
      <c r="D723" s="89">
        <v>2.46</v>
      </c>
      <c r="E723" s="13">
        <f t="shared" si="50"/>
        <v>2.4089999999999998</v>
      </c>
      <c r="F723" s="13">
        <f t="shared" si="51"/>
        <v>2.427</v>
      </c>
      <c r="G723" s="13">
        <f t="shared" si="52"/>
        <v>1.2270000000000001</v>
      </c>
    </row>
    <row r="724" spans="1:7">
      <c r="A724" s="103">
        <v>723</v>
      </c>
      <c r="B724" s="87">
        <v>4450.47</v>
      </c>
      <c r="C724" s="88">
        <v>0.64300000000000002</v>
      </c>
      <c r="D724" s="89">
        <v>2.4550000000000001</v>
      </c>
      <c r="E724" s="13">
        <f t="shared" si="50"/>
        <v>0.41</v>
      </c>
      <c r="F724" s="13">
        <f t="shared" si="51"/>
        <v>-0.54300000000000004</v>
      </c>
      <c r="G724" s="13">
        <f t="shared" si="52"/>
        <v>-0.20300000000000001</v>
      </c>
    </row>
    <row r="725" spans="1:7">
      <c r="A725" s="104">
        <v>724</v>
      </c>
      <c r="B725" s="87">
        <v>4428.24</v>
      </c>
      <c r="C725" s="88">
        <v>0.63</v>
      </c>
      <c r="D725" s="89">
        <v>2.4449999999999998</v>
      </c>
      <c r="E725" s="13">
        <f t="shared" si="50"/>
        <v>-0.501</v>
      </c>
      <c r="F725" s="13">
        <f t="shared" si="51"/>
        <v>-2.0419999999999998</v>
      </c>
      <c r="G725" s="13">
        <f t="shared" si="52"/>
        <v>-0.40799999999999997</v>
      </c>
    </row>
    <row r="726" spans="1:7">
      <c r="A726" s="103">
        <v>725</v>
      </c>
      <c r="B726" s="87">
        <v>4461.2700000000004</v>
      </c>
      <c r="C726" s="88">
        <v>0.627</v>
      </c>
      <c r="D726" s="89">
        <v>2.4550000000000001</v>
      </c>
      <c r="E726" s="13">
        <f t="shared" si="50"/>
        <v>0.74299999999999999</v>
      </c>
      <c r="F726" s="13">
        <f t="shared" si="51"/>
        <v>-0.47699999999999998</v>
      </c>
      <c r="G726" s="13">
        <f t="shared" si="52"/>
        <v>0.40799999999999997</v>
      </c>
    </row>
    <row r="727" spans="1:7">
      <c r="A727" s="104">
        <v>726</v>
      </c>
      <c r="B727" s="87">
        <v>4414.2</v>
      </c>
      <c r="C727" s="88">
        <v>0.62250000000000005</v>
      </c>
      <c r="D727" s="89">
        <v>2.44</v>
      </c>
      <c r="E727" s="13">
        <f t="shared" si="50"/>
        <v>-1.0609999999999999</v>
      </c>
      <c r="F727" s="13">
        <f t="shared" si="51"/>
        <v>-0.72</v>
      </c>
      <c r="G727" s="13">
        <f t="shared" si="52"/>
        <v>-0.61299999999999999</v>
      </c>
    </row>
    <row r="728" spans="1:7">
      <c r="A728" s="103">
        <v>727</v>
      </c>
      <c r="B728" s="87">
        <v>4449.68</v>
      </c>
      <c r="C728" s="88">
        <v>0.63800000000000001</v>
      </c>
      <c r="D728" s="89">
        <v>2.415</v>
      </c>
      <c r="E728" s="13">
        <f t="shared" si="50"/>
        <v>0.80100000000000005</v>
      </c>
      <c r="F728" s="13">
        <f t="shared" si="51"/>
        <v>2.4590000000000001</v>
      </c>
      <c r="G728" s="13">
        <f t="shared" si="52"/>
        <v>-1.03</v>
      </c>
    </row>
    <row r="729" spans="1:7">
      <c r="A729" s="104">
        <v>728</v>
      </c>
      <c r="B729" s="87">
        <v>4371.92</v>
      </c>
      <c r="C729" s="88">
        <v>0.63349999999999995</v>
      </c>
      <c r="D729" s="89">
        <v>2.4249999999999998</v>
      </c>
      <c r="E729" s="13">
        <f t="shared" si="50"/>
        <v>-1.7629999999999999</v>
      </c>
      <c r="F729" s="13">
        <f t="shared" si="51"/>
        <v>-0.70799999999999996</v>
      </c>
      <c r="G729" s="13">
        <f t="shared" si="52"/>
        <v>0.41299999999999998</v>
      </c>
    </row>
    <row r="730" spans="1:7">
      <c r="A730" s="103">
        <v>729</v>
      </c>
      <c r="B730" s="87">
        <v>4373.8599999999997</v>
      </c>
      <c r="C730" s="88">
        <v>0.63500000000000001</v>
      </c>
      <c r="D730" s="89">
        <v>2.4300000000000002</v>
      </c>
      <c r="E730" s="13">
        <f t="shared" si="50"/>
        <v>4.3999999999999997E-2</v>
      </c>
      <c r="F730" s="13">
        <f t="shared" si="51"/>
        <v>0.23599999999999999</v>
      </c>
      <c r="G730" s="13">
        <f t="shared" si="52"/>
        <v>0.20599999999999999</v>
      </c>
    </row>
    <row r="731" spans="1:7">
      <c r="A731" s="104">
        <v>730</v>
      </c>
      <c r="B731" s="87">
        <v>4359.24</v>
      </c>
      <c r="C731" s="88">
        <v>0.63149999999999995</v>
      </c>
      <c r="D731" s="89">
        <v>2.4500000000000002</v>
      </c>
      <c r="E731" s="13">
        <f t="shared" si="50"/>
        <v>-0.33500000000000002</v>
      </c>
      <c r="F731" s="13">
        <f t="shared" si="51"/>
        <v>-0.55300000000000005</v>
      </c>
      <c r="G731" s="13">
        <f t="shared" si="52"/>
        <v>0.82</v>
      </c>
    </row>
    <row r="732" spans="1:7">
      <c r="A732" s="103">
        <v>731</v>
      </c>
      <c r="B732" s="87">
        <v>4392.67</v>
      </c>
      <c r="C732" s="88">
        <v>0.64549999999999996</v>
      </c>
      <c r="D732" s="89">
        <v>2.4500000000000002</v>
      </c>
      <c r="E732" s="13">
        <f t="shared" si="50"/>
        <v>0.76400000000000001</v>
      </c>
      <c r="F732" s="13">
        <f t="shared" si="51"/>
        <v>2.1930000000000001</v>
      </c>
      <c r="G732" s="13">
        <f t="shared" si="52"/>
        <v>0</v>
      </c>
    </row>
    <row r="733" spans="1:7">
      <c r="A733" s="104">
        <v>732</v>
      </c>
      <c r="B733" s="87">
        <v>4390.25</v>
      </c>
      <c r="C733" s="88">
        <v>0.64200000000000002</v>
      </c>
      <c r="D733" s="89">
        <v>2.4300000000000002</v>
      </c>
      <c r="E733" s="13">
        <f t="shared" si="50"/>
        <v>-5.5E-2</v>
      </c>
      <c r="F733" s="13">
        <f t="shared" si="51"/>
        <v>-0.54400000000000004</v>
      </c>
      <c r="G733" s="13">
        <f t="shared" si="52"/>
        <v>-0.82</v>
      </c>
    </row>
    <row r="734" spans="1:7">
      <c r="A734" s="103">
        <v>733</v>
      </c>
      <c r="B734" s="87">
        <v>4351.21</v>
      </c>
      <c r="C734" s="88">
        <v>0.63500000000000001</v>
      </c>
      <c r="D734" s="89">
        <v>2.44</v>
      </c>
      <c r="E734" s="13">
        <f t="shared" si="50"/>
        <v>-0.89300000000000002</v>
      </c>
      <c r="F734" s="13">
        <f t="shared" si="51"/>
        <v>-1.0960000000000001</v>
      </c>
      <c r="G734" s="13">
        <f t="shared" si="52"/>
        <v>0.41099999999999998</v>
      </c>
    </row>
    <row r="735" spans="1:7">
      <c r="A735" s="104">
        <v>734</v>
      </c>
      <c r="B735" s="87">
        <v>4429.03</v>
      </c>
      <c r="C735" s="88">
        <v>0.64300000000000002</v>
      </c>
      <c r="D735" s="89">
        <v>2.4750000000000001</v>
      </c>
      <c r="E735" s="13">
        <f t="shared" si="50"/>
        <v>1.7729999999999999</v>
      </c>
      <c r="F735" s="13">
        <f t="shared" si="51"/>
        <v>1.252</v>
      </c>
      <c r="G735" s="13">
        <f t="shared" si="52"/>
        <v>1.4239999999999999</v>
      </c>
    </row>
    <row r="736" spans="1:7">
      <c r="A736" s="103">
        <v>735</v>
      </c>
      <c r="B736" s="87">
        <v>4405.0600000000004</v>
      </c>
      <c r="C736" s="88">
        <v>0.64</v>
      </c>
      <c r="D736" s="89">
        <v>2.4900000000000002</v>
      </c>
      <c r="E736" s="13">
        <f t="shared" si="50"/>
        <v>-0.54300000000000004</v>
      </c>
      <c r="F736" s="13">
        <f t="shared" si="51"/>
        <v>-0.46800000000000003</v>
      </c>
      <c r="G736" s="13">
        <f t="shared" si="52"/>
        <v>0.60399999999999998</v>
      </c>
    </row>
    <row r="737" spans="1:7">
      <c r="A737" s="104">
        <v>736</v>
      </c>
      <c r="B737" s="87">
        <v>4407.4799999999996</v>
      </c>
      <c r="C737" s="88">
        <v>0.64600000000000002</v>
      </c>
      <c r="D737" s="89">
        <v>2.46</v>
      </c>
      <c r="E737" s="13">
        <f t="shared" si="50"/>
        <v>5.5E-2</v>
      </c>
      <c r="F737" s="13">
        <f t="shared" si="51"/>
        <v>0.93300000000000005</v>
      </c>
      <c r="G737" s="13">
        <f t="shared" si="52"/>
        <v>-1.212</v>
      </c>
    </row>
    <row r="738" spans="1:7">
      <c r="A738" s="103">
        <v>737</v>
      </c>
      <c r="B738" s="87">
        <v>4452.22</v>
      </c>
      <c r="C738" s="88">
        <v>0.64949999999999997</v>
      </c>
      <c r="D738" s="89">
        <v>2.46</v>
      </c>
      <c r="E738" s="13">
        <f t="shared" si="50"/>
        <v>1.01</v>
      </c>
      <c r="F738" s="13">
        <f t="shared" si="51"/>
        <v>0.54</v>
      </c>
      <c r="G738" s="13">
        <f t="shared" si="52"/>
        <v>0</v>
      </c>
    </row>
    <row r="739" spans="1:7">
      <c r="A739" s="104">
        <v>738</v>
      </c>
      <c r="B739" s="87">
        <v>4476.47</v>
      </c>
      <c r="C739" s="88">
        <v>0.64649999999999996</v>
      </c>
      <c r="D739" s="89">
        <v>2.5049999999999999</v>
      </c>
      <c r="E739" s="13">
        <f t="shared" si="50"/>
        <v>0.54300000000000004</v>
      </c>
      <c r="F739" s="13">
        <f t="shared" si="51"/>
        <v>-0.46300000000000002</v>
      </c>
      <c r="G739" s="13">
        <f t="shared" si="52"/>
        <v>1.8129999999999999</v>
      </c>
    </row>
    <row r="740" spans="1:7">
      <c r="A740" s="103">
        <v>739</v>
      </c>
      <c r="B740" s="87">
        <v>4430.3500000000004</v>
      </c>
      <c r="C740" s="88">
        <v>0.63349999999999995</v>
      </c>
      <c r="D740" s="89">
        <v>2.4900000000000002</v>
      </c>
      <c r="E740" s="13">
        <f t="shared" si="50"/>
        <v>-1.036</v>
      </c>
      <c r="F740" s="13">
        <f t="shared" si="51"/>
        <v>-2.0310000000000001</v>
      </c>
      <c r="G740" s="13">
        <f t="shared" si="52"/>
        <v>-0.60099999999999998</v>
      </c>
    </row>
    <row r="741" spans="1:7">
      <c r="A741" s="104">
        <v>740</v>
      </c>
      <c r="B741" s="87">
        <v>4464.6400000000003</v>
      </c>
      <c r="C741" s="88">
        <v>0.64400000000000002</v>
      </c>
      <c r="D741" s="89">
        <v>2.5049999999999999</v>
      </c>
      <c r="E741" s="13">
        <f t="shared" si="50"/>
        <v>0.77100000000000002</v>
      </c>
      <c r="F741" s="13">
        <f t="shared" si="51"/>
        <v>1.6439999999999999</v>
      </c>
      <c r="G741" s="13">
        <f t="shared" si="52"/>
        <v>0.60099999999999998</v>
      </c>
    </row>
    <row r="742" spans="1:7">
      <c r="A742" s="103">
        <v>741</v>
      </c>
      <c r="B742" s="87">
        <v>4472.83</v>
      </c>
      <c r="C742" s="88">
        <v>0.65349999999999997</v>
      </c>
      <c r="D742" s="89">
        <v>2.5</v>
      </c>
      <c r="E742" s="13">
        <f t="shared" si="50"/>
        <v>0.183</v>
      </c>
      <c r="F742" s="13">
        <f t="shared" si="51"/>
        <v>1.464</v>
      </c>
      <c r="G742" s="13">
        <f t="shared" si="52"/>
        <v>-0.2</v>
      </c>
    </row>
    <row r="743" spans="1:7">
      <c r="A743" s="104">
        <v>742</v>
      </c>
      <c r="B743" s="87">
        <v>4450.1000000000004</v>
      </c>
      <c r="C743" s="88">
        <v>0.65200000000000002</v>
      </c>
      <c r="D743" s="89">
        <v>2.4750000000000001</v>
      </c>
      <c r="E743" s="13">
        <f t="shared" si="50"/>
        <v>-0.50900000000000001</v>
      </c>
      <c r="F743" s="13">
        <f t="shared" si="51"/>
        <v>-0.23</v>
      </c>
      <c r="G743" s="13">
        <f t="shared" si="52"/>
        <v>-1.0049999999999999</v>
      </c>
    </row>
    <row r="744" spans="1:7">
      <c r="A744" s="103">
        <v>743</v>
      </c>
      <c r="B744" s="87">
        <v>4419.93</v>
      </c>
      <c r="C744" s="88">
        <v>0.64500000000000002</v>
      </c>
      <c r="D744" s="89">
        <v>2.4700000000000002</v>
      </c>
      <c r="E744" s="13">
        <f t="shared" si="50"/>
        <v>-0.68</v>
      </c>
      <c r="F744" s="13">
        <f t="shared" si="51"/>
        <v>-1.079</v>
      </c>
      <c r="G744" s="13">
        <f t="shared" si="52"/>
        <v>-0.20200000000000001</v>
      </c>
    </row>
    <row r="745" spans="1:7">
      <c r="A745" s="104">
        <v>744</v>
      </c>
      <c r="B745" s="87">
        <v>4468.22</v>
      </c>
      <c r="C745" s="88">
        <v>0.65400000000000003</v>
      </c>
      <c r="D745" s="89">
        <v>2.4950000000000001</v>
      </c>
      <c r="E745" s="13">
        <f t="shared" si="50"/>
        <v>1.087</v>
      </c>
      <c r="F745" s="13">
        <f t="shared" si="51"/>
        <v>1.3859999999999999</v>
      </c>
      <c r="G745" s="13">
        <f t="shared" si="52"/>
        <v>1.0069999999999999</v>
      </c>
    </row>
    <row r="746" spans="1:7">
      <c r="A746" s="103">
        <v>745</v>
      </c>
      <c r="B746" s="87">
        <v>4479.7700000000004</v>
      </c>
      <c r="C746" s="88">
        <v>0.65049999999999997</v>
      </c>
      <c r="D746" s="89">
        <v>2.4950000000000001</v>
      </c>
      <c r="E746" s="13">
        <f t="shared" si="50"/>
        <v>0.25800000000000001</v>
      </c>
      <c r="F746" s="13">
        <f t="shared" si="51"/>
        <v>-0.53700000000000003</v>
      </c>
      <c r="G746" s="13">
        <f t="shared" si="52"/>
        <v>0</v>
      </c>
    </row>
    <row r="747" spans="1:7">
      <c r="A747" s="104">
        <v>746</v>
      </c>
      <c r="B747" s="87">
        <v>4533.49</v>
      </c>
      <c r="C747" s="88">
        <v>0.65800000000000003</v>
      </c>
      <c r="D747" s="89">
        <v>2.4900000000000002</v>
      </c>
      <c r="E747" s="13">
        <f t="shared" si="50"/>
        <v>1.1919999999999999</v>
      </c>
      <c r="F747" s="13">
        <f t="shared" si="51"/>
        <v>1.1459999999999999</v>
      </c>
      <c r="G747" s="13">
        <f t="shared" si="52"/>
        <v>-0.20100000000000001</v>
      </c>
    </row>
    <row r="748" spans="1:7">
      <c r="A748" s="103">
        <v>747</v>
      </c>
      <c r="B748" s="87">
        <v>4545.8100000000004</v>
      </c>
      <c r="C748" s="88">
        <v>0.65700000000000003</v>
      </c>
      <c r="D748" s="89">
        <v>2.4900000000000002</v>
      </c>
      <c r="E748" s="13">
        <f t="shared" si="50"/>
        <v>0.27100000000000002</v>
      </c>
      <c r="F748" s="13">
        <f t="shared" si="51"/>
        <v>-0.152</v>
      </c>
      <c r="G748" s="13">
        <f t="shared" si="52"/>
        <v>0</v>
      </c>
    </row>
    <row r="749" spans="1:7">
      <c r="A749" s="104">
        <v>748</v>
      </c>
      <c r="B749" s="87">
        <v>4509.75</v>
      </c>
      <c r="C749" s="88">
        <v>0.63800000000000001</v>
      </c>
      <c r="D749" s="89">
        <v>2.5</v>
      </c>
      <c r="E749" s="13">
        <f t="shared" si="50"/>
        <v>-0.79600000000000004</v>
      </c>
      <c r="F749" s="13">
        <f t="shared" si="51"/>
        <v>-2.9350000000000001</v>
      </c>
      <c r="G749" s="13">
        <f t="shared" si="52"/>
        <v>0.40100000000000002</v>
      </c>
    </row>
    <row r="750" spans="1:7">
      <c r="A750" s="103">
        <v>749</v>
      </c>
      <c r="B750" s="87">
        <v>4538.6899999999996</v>
      </c>
      <c r="C750" s="88">
        <v>0.63</v>
      </c>
      <c r="D750" s="89">
        <v>2.5</v>
      </c>
      <c r="E750" s="13">
        <f t="shared" si="50"/>
        <v>0.64</v>
      </c>
      <c r="F750" s="13">
        <f t="shared" si="51"/>
        <v>-1.262</v>
      </c>
      <c r="G750" s="13">
        <f t="shared" si="52"/>
        <v>0</v>
      </c>
    </row>
    <row r="751" spans="1:7">
      <c r="A751" s="104">
        <v>750</v>
      </c>
      <c r="B751" s="87">
        <v>4492.3</v>
      </c>
      <c r="C751" s="88">
        <v>0.63300000000000001</v>
      </c>
      <c r="D751" s="89">
        <v>2.48</v>
      </c>
      <c r="E751" s="13">
        <f t="shared" si="50"/>
        <v>-1.0269999999999999</v>
      </c>
      <c r="F751" s="13">
        <f t="shared" si="51"/>
        <v>0.47499999999999998</v>
      </c>
      <c r="G751" s="13">
        <f t="shared" si="52"/>
        <v>-0.80300000000000005</v>
      </c>
    </row>
    <row r="752" spans="1:7">
      <c r="A752" s="103">
        <v>751</v>
      </c>
      <c r="B752" s="87">
        <v>4452.41</v>
      </c>
      <c r="C752" s="88">
        <v>0.623</v>
      </c>
      <c r="D752" s="89">
        <v>2.4849999999999999</v>
      </c>
      <c r="E752" s="13">
        <f t="shared" si="50"/>
        <v>-0.89200000000000002</v>
      </c>
      <c r="F752" s="13">
        <f t="shared" si="51"/>
        <v>-1.5920000000000001</v>
      </c>
      <c r="G752" s="13">
        <f t="shared" si="52"/>
        <v>0.20100000000000001</v>
      </c>
    </row>
    <row r="753" spans="1:7">
      <c r="A753" s="104">
        <v>752</v>
      </c>
      <c r="B753" s="87">
        <v>4407.3999999999996</v>
      </c>
      <c r="C753" s="88">
        <v>0.61299999999999999</v>
      </c>
      <c r="D753" s="89">
        <v>2.4900000000000002</v>
      </c>
      <c r="E753" s="13">
        <f t="shared" si="50"/>
        <v>-1.016</v>
      </c>
      <c r="F753" s="13">
        <f t="shared" si="51"/>
        <v>-1.6180000000000001</v>
      </c>
      <c r="G753" s="13">
        <f t="shared" si="52"/>
        <v>0.20100000000000001</v>
      </c>
    </row>
    <row r="754" spans="1:7">
      <c r="A754" s="103">
        <v>753</v>
      </c>
      <c r="B754" s="87">
        <v>4395.6000000000004</v>
      </c>
      <c r="C754" s="88">
        <v>0.60750000000000004</v>
      </c>
      <c r="D754" s="89">
        <v>2.4750000000000001</v>
      </c>
      <c r="E754" s="13">
        <f t="shared" si="50"/>
        <v>-0.26800000000000002</v>
      </c>
      <c r="F754" s="13">
        <f t="shared" si="51"/>
        <v>-0.90100000000000002</v>
      </c>
      <c r="G754" s="13">
        <f t="shared" si="52"/>
        <v>-0.60399999999999998</v>
      </c>
    </row>
    <row r="755" spans="1:7">
      <c r="A755" s="104">
        <v>754</v>
      </c>
      <c r="B755" s="87">
        <v>4305.42</v>
      </c>
      <c r="C755" s="88">
        <v>0.58899999999999997</v>
      </c>
      <c r="D755" s="89">
        <v>2.4249999999999998</v>
      </c>
      <c r="E755" s="13">
        <f t="shared" si="50"/>
        <v>-2.073</v>
      </c>
      <c r="F755" s="13">
        <f t="shared" si="51"/>
        <v>-3.093</v>
      </c>
      <c r="G755" s="13">
        <f t="shared" si="52"/>
        <v>-2.0409999999999999</v>
      </c>
    </row>
    <row r="756" spans="1:7">
      <c r="A756" s="103">
        <v>755</v>
      </c>
      <c r="B756" s="87">
        <v>4295.82</v>
      </c>
      <c r="C756" s="88">
        <v>0.59399999999999997</v>
      </c>
      <c r="D756" s="89">
        <v>2.4500000000000002</v>
      </c>
      <c r="E756" s="13">
        <f t="shared" si="50"/>
        <v>-0.223</v>
      </c>
      <c r="F756" s="13">
        <f t="shared" si="51"/>
        <v>0.84499999999999997</v>
      </c>
      <c r="G756" s="13">
        <f t="shared" si="52"/>
        <v>1.026</v>
      </c>
    </row>
    <row r="757" spans="1:7">
      <c r="A757" s="104">
        <v>756</v>
      </c>
      <c r="B757" s="87">
        <v>4347.8500000000004</v>
      </c>
      <c r="C757" s="88">
        <v>0.59250000000000003</v>
      </c>
      <c r="D757" s="89">
        <v>2.4500000000000002</v>
      </c>
      <c r="E757" s="13">
        <f t="shared" si="50"/>
        <v>1.204</v>
      </c>
      <c r="F757" s="13">
        <f t="shared" si="51"/>
        <v>-0.253</v>
      </c>
      <c r="G757" s="13">
        <f t="shared" si="52"/>
        <v>0</v>
      </c>
    </row>
    <row r="758" spans="1:7">
      <c r="A758" s="103">
        <v>757</v>
      </c>
      <c r="B758" s="87">
        <v>4379.78</v>
      </c>
      <c r="C758" s="88">
        <v>0.60499999999999998</v>
      </c>
      <c r="D758" s="89">
        <v>2.4449999999999998</v>
      </c>
      <c r="E758" s="13">
        <f t="shared" si="50"/>
        <v>0.73199999999999998</v>
      </c>
      <c r="F758" s="13">
        <f t="shared" si="51"/>
        <v>2.0880000000000001</v>
      </c>
      <c r="G758" s="13">
        <f t="shared" si="52"/>
        <v>-0.20399999999999999</v>
      </c>
    </row>
    <row r="759" spans="1:7">
      <c r="A759" s="104">
        <v>758</v>
      </c>
      <c r="B759" s="87">
        <v>4403.01</v>
      </c>
      <c r="C759" s="88">
        <v>0.60499999999999998</v>
      </c>
      <c r="D759" s="89">
        <v>2.4449999999999998</v>
      </c>
      <c r="E759" s="13">
        <f t="shared" si="50"/>
        <v>0.52900000000000003</v>
      </c>
      <c r="F759" s="13">
        <f t="shared" si="51"/>
        <v>0</v>
      </c>
      <c r="G759" s="13">
        <f t="shared" si="52"/>
        <v>0</v>
      </c>
    </row>
    <row r="760" spans="1:7">
      <c r="A760" s="103">
        <v>759</v>
      </c>
      <c r="B760" s="87">
        <v>4378.2700000000004</v>
      </c>
      <c r="C760" s="88">
        <v>0.6</v>
      </c>
      <c r="D760" s="89">
        <v>2.4449999999999998</v>
      </c>
      <c r="E760" s="13">
        <f t="shared" si="50"/>
        <v>-0.56299999999999994</v>
      </c>
      <c r="F760" s="13">
        <f t="shared" si="51"/>
        <v>-0.83</v>
      </c>
      <c r="G760" s="13">
        <f t="shared" si="52"/>
        <v>0</v>
      </c>
    </row>
    <row r="761" spans="1:7">
      <c r="A761" s="104">
        <v>760</v>
      </c>
      <c r="B761" s="87">
        <v>4367.3100000000004</v>
      </c>
      <c r="C761" s="88">
        <v>0.59799999999999998</v>
      </c>
      <c r="D761" s="89">
        <v>2.4449999999999998</v>
      </c>
      <c r="E761" s="13">
        <f t="shared" si="50"/>
        <v>-0.251</v>
      </c>
      <c r="F761" s="13">
        <f t="shared" si="51"/>
        <v>-0.33400000000000002</v>
      </c>
      <c r="G761" s="13">
        <f t="shared" si="52"/>
        <v>0</v>
      </c>
    </row>
    <row r="762" spans="1:7">
      <c r="A762" s="103">
        <v>761</v>
      </c>
      <c r="B762" s="87">
        <v>4396.49</v>
      </c>
      <c r="C762" s="88">
        <v>0.59850000000000003</v>
      </c>
      <c r="D762" s="89">
        <v>2.4550000000000001</v>
      </c>
      <c r="E762" s="13">
        <f t="shared" si="50"/>
        <v>0.66600000000000004</v>
      </c>
      <c r="F762" s="13">
        <f t="shared" si="51"/>
        <v>8.4000000000000005E-2</v>
      </c>
      <c r="G762" s="13">
        <f t="shared" si="52"/>
        <v>0.40799999999999997</v>
      </c>
    </row>
    <row r="763" spans="1:7">
      <c r="A763" s="104">
        <v>762</v>
      </c>
      <c r="B763" s="87">
        <v>4434.0600000000004</v>
      </c>
      <c r="C763" s="88">
        <v>0.60699999999999998</v>
      </c>
      <c r="D763" s="89">
        <v>2.4449999999999998</v>
      </c>
      <c r="E763" s="13">
        <f t="shared" si="50"/>
        <v>0.85099999999999998</v>
      </c>
      <c r="F763" s="13">
        <f t="shared" si="51"/>
        <v>1.41</v>
      </c>
      <c r="G763" s="13">
        <f t="shared" si="52"/>
        <v>-0.40799999999999997</v>
      </c>
    </row>
    <row r="764" spans="1:7">
      <c r="A764" s="103">
        <v>763</v>
      </c>
      <c r="B764" s="87">
        <v>4481.6899999999996</v>
      </c>
      <c r="C764" s="88">
        <v>0.61250000000000004</v>
      </c>
      <c r="D764" s="89">
        <v>2.4700000000000002</v>
      </c>
      <c r="E764" s="13">
        <f t="shared" si="50"/>
        <v>1.0680000000000001</v>
      </c>
      <c r="F764" s="13">
        <f t="shared" si="51"/>
        <v>0.90200000000000002</v>
      </c>
      <c r="G764" s="13">
        <f t="shared" si="52"/>
        <v>1.0169999999999999</v>
      </c>
    </row>
    <row r="765" spans="1:7">
      <c r="A765" s="104">
        <v>764</v>
      </c>
      <c r="B765" s="87">
        <v>4479.1099999999997</v>
      </c>
      <c r="C765" s="88">
        <v>0.61550000000000005</v>
      </c>
      <c r="D765" s="89">
        <v>2.4750000000000001</v>
      </c>
      <c r="E765" s="13">
        <f t="shared" si="50"/>
        <v>-5.8000000000000003E-2</v>
      </c>
      <c r="F765" s="13">
        <f t="shared" si="51"/>
        <v>0.48899999999999999</v>
      </c>
      <c r="G765" s="13">
        <f t="shared" si="52"/>
        <v>0.20200000000000001</v>
      </c>
    </row>
    <row r="766" spans="1:7">
      <c r="A766" s="103">
        <v>765</v>
      </c>
      <c r="B766" s="87">
        <v>4441.5200000000004</v>
      </c>
      <c r="C766" s="88">
        <v>0.61</v>
      </c>
      <c r="D766" s="89">
        <v>2.4849999999999999</v>
      </c>
      <c r="E766" s="13">
        <f t="shared" si="50"/>
        <v>-0.84299999999999997</v>
      </c>
      <c r="F766" s="13">
        <f t="shared" si="51"/>
        <v>-0.89800000000000002</v>
      </c>
      <c r="G766" s="13">
        <f t="shared" si="52"/>
        <v>0.40300000000000002</v>
      </c>
    </row>
    <row r="767" spans="1:7">
      <c r="A767" s="104">
        <v>766</v>
      </c>
      <c r="B767" s="87">
        <v>4435.1499999999996</v>
      </c>
      <c r="C767" s="88">
        <v>0.60599999999999998</v>
      </c>
      <c r="D767" s="89">
        <v>2.4449999999999998</v>
      </c>
      <c r="E767" s="13">
        <f t="shared" si="50"/>
        <v>-0.14399999999999999</v>
      </c>
      <c r="F767" s="13">
        <f t="shared" si="51"/>
        <v>-0.65800000000000003</v>
      </c>
      <c r="G767" s="13">
        <f t="shared" si="52"/>
        <v>-1.623</v>
      </c>
    </row>
    <row r="768" spans="1:7">
      <c r="A768" s="103">
        <v>767</v>
      </c>
      <c r="B768" s="87">
        <v>4407.45</v>
      </c>
      <c r="C768" s="88">
        <v>0.60099999999999998</v>
      </c>
      <c r="D768" s="89">
        <v>2.4449999999999998</v>
      </c>
      <c r="E768" s="13">
        <f t="shared" si="50"/>
        <v>-0.627</v>
      </c>
      <c r="F768" s="13">
        <f t="shared" si="51"/>
        <v>-0.82899999999999996</v>
      </c>
      <c r="G768" s="13">
        <f t="shared" si="52"/>
        <v>0</v>
      </c>
    </row>
    <row r="769" spans="1:7">
      <c r="A769" s="104">
        <v>768</v>
      </c>
      <c r="B769" s="87">
        <v>4407.71</v>
      </c>
      <c r="C769" s="88">
        <v>0.60599999999999998</v>
      </c>
      <c r="D769" s="89">
        <v>2.4700000000000002</v>
      </c>
      <c r="E769" s="13">
        <f t="shared" ref="E769:E832" si="53">ROUND(100*(LN(B769)-LN(B768)),3)</f>
        <v>6.0000000000000001E-3</v>
      </c>
      <c r="F769" s="13">
        <f t="shared" ref="F769:F832" si="54">ROUND(100*(LN(C769)-LN(C768)),3)</f>
        <v>0.82899999999999996</v>
      </c>
      <c r="G769" s="13">
        <f t="shared" ref="G769:G832" si="55">ROUND(100*(LN(D769)-LN(D768)),3)</f>
        <v>1.0169999999999999</v>
      </c>
    </row>
    <row r="770" spans="1:7">
      <c r="A770" s="103">
        <v>769</v>
      </c>
      <c r="B770" s="87">
        <v>4358.47</v>
      </c>
      <c r="C770" s="88">
        <v>0.59950000000000003</v>
      </c>
      <c r="D770" s="89">
        <v>2.4449999999999998</v>
      </c>
      <c r="E770" s="13">
        <f t="shared" si="53"/>
        <v>-1.123</v>
      </c>
      <c r="F770" s="13">
        <f t="shared" si="54"/>
        <v>-1.0780000000000001</v>
      </c>
      <c r="G770" s="13">
        <f t="shared" si="55"/>
        <v>-1.0169999999999999</v>
      </c>
    </row>
    <row r="771" spans="1:7">
      <c r="A771" s="104">
        <v>770</v>
      </c>
      <c r="B771" s="87">
        <v>4344.2700000000004</v>
      </c>
      <c r="C771" s="88">
        <v>0.59899999999999998</v>
      </c>
      <c r="D771" s="89">
        <v>2.4550000000000001</v>
      </c>
      <c r="E771" s="13">
        <f t="shared" si="53"/>
        <v>-0.32600000000000001</v>
      </c>
      <c r="F771" s="13">
        <f t="shared" si="54"/>
        <v>-8.3000000000000004E-2</v>
      </c>
      <c r="G771" s="13">
        <f t="shared" si="55"/>
        <v>0.40799999999999997</v>
      </c>
    </row>
    <row r="772" spans="1:7">
      <c r="A772" s="103">
        <v>771</v>
      </c>
      <c r="B772" s="87">
        <v>4428.79</v>
      </c>
      <c r="C772" s="88">
        <v>0.60950000000000004</v>
      </c>
      <c r="D772" s="89">
        <v>2.4750000000000001</v>
      </c>
      <c r="E772" s="13">
        <f t="shared" si="53"/>
        <v>1.927</v>
      </c>
      <c r="F772" s="13">
        <f t="shared" si="54"/>
        <v>1.738</v>
      </c>
      <c r="G772" s="13">
        <f t="shared" si="55"/>
        <v>0.81100000000000005</v>
      </c>
    </row>
    <row r="773" spans="1:7">
      <c r="A773" s="104">
        <v>772</v>
      </c>
      <c r="B773" s="87">
        <v>4381.72</v>
      </c>
      <c r="C773" s="88">
        <v>0.60199999999999998</v>
      </c>
      <c r="D773" s="89">
        <v>2.4649999999999999</v>
      </c>
      <c r="E773" s="13">
        <f t="shared" si="53"/>
        <v>-1.069</v>
      </c>
      <c r="F773" s="13">
        <f t="shared" si="54"/>
        <v>-1.238</v>
      </c>
      <c r="G773" s="13">
        <f t="shared" si="55"/>
        <v>-0.40500000000000003</v>
      </c>
    </row>
    <row r="774" spans="1:7">
      <c r="A774" s="103">
        <v>773</v>
      </c>
      <c r="B774" s="87">
        <v>4390.6499999999996</v>
      </c>
      <c r="C774" s="88">
        <v>0.61399999999999999</v>
      </c>
      <c r="D774" s="89">
        <v>2.4500000000000002</v>
      </c>
      <c r="E774" s="13">
        <f t="shared" si="53"/>
        <v>0.20399999999999999</v>
      </c>
      <c r="F774" s="13">
        <f t="shared" si="54"/>
        <v>1.974</v>
      </c>
      <c r="G774" s="13">
        <f t="shared" si="55"/>
        <v>-0.61</v>
      </c>
    </row>
    <row r="775" spans="1:7">
      <c r="A775" s="104">
        <v>774</v>
      </c>
      <c r="B775" s="87">
        <v>4371.3900000000003</v>
      </c>
      <c r="C775" s="88">
        <v>0.61150000000000004</v>
      </c>
      <c r="D775" s="89">
        <v>2.4300000000000002</v>
      </c>
      <c r="E775" s="13">
        <f t="shared" si="53"/>
        <v>-0.44</v>
      </c>
      <c r="F775" s="13">
        <f t="shared" si="54"/>
        <v>-0.40799999999999997</v>
      </c>
      <c r="G775" s="13">
        <f t="shared" si="55"/>
        <v>-0.82</v>
      </c>
    </row>
    <row r="776" spans="1:7">
      <c r="A776" s="103">
        <v>775</v>
      </c>
      <c r="B776" s="87">
        <v>4342.9799999999996</v>
      </c>
      <c r="C776" s="88">
        <v>0.60550000000000004</v>
      </c>
      <c r="D776" s="89">
        <v>2.415</v>
      </c>
      <c r="E776" s="13">
        <f t="shared" si="53"/>
        <v>-0.65200000000000002</v>
      </c>
      <c r="F776" s="13">
        <f t="shared" si="54"/>
        <v>-0.98599999999999999</v>
      </c>
      <c r="G776" s="13">
        <f t="shared" si="55"/>
        <v>-0.61899999999999999</v>
      </c>
    </row>
    <row r="777" spans="1:7">
      <c r="A777" s="104">
        <v>776</v>
      </c>
      <c r="B777" s="87">
        <v>4301.08</v>
      </c>
      <c r="C777" s="88">
        <v>0.59650000000000003</v>
      </c>
      <c r="D777" s="89">
        <v>2.4300000000000002</v>
      </c>
      <c r="E777" s="13">
        <f t="shared" si="53"/>
        <v>-0.96899999999999997</v>
      </c>
      <c r="F777" s="13">
        <f t="shared" si="54"/>
        <v>-1.498</v>
      </c>
      <c r="G777" s="13">
        <f t="shared" si="55"/>
        <v>0.61899999999999999</v>
      </c>
    </row>
    <row r="778" spans="1:7">
      <c r="A778" s="103">
        <v>777</v>
      </c>
      <c r="B778" s="87">
        <v>4307.12</v>
      </c>
      <c r="C778" s="88">
        <v>0.59599999999999997</v>
      </c>
      <c r="D778" s="89">
        <v>2.415</v>
      </c>
      <c r="E778" s="13">
        <f t="shared" si="53"/>
        <v>0.14000000000000001</v>
      </c>
      <c r="F778" s="13">
        <f t="shared" si="54"/>
        <v>-8.4000000000000005E-2</v>
      </c>
      <c r="G778" s="13">
        <f t="shared" si="55"/>
        <v>-0.61899999999999999</v>
      </c>
    </row>
    <row r="779" spans="1:7">
      <c r="A779" s="104">
        <v>778</v>
      </c>
      <c r="B779" s="87">
        <v>4329.33</v>
      </c>
      <c r="C779" s="88">
        <v>0.59899999999999998</v>
      </c>
      <c r="D779" s="89">
        <v>2.4350000000000001</v>
      </c>
      <c r="E779" s="13">
        <f t="shared" si="53"/>
        <v>0.51400000000000001</v>
      </c>
      <c r="F779" s="13">
        <f t="shared" si="54"/>
        <v>0.502</v>
      </c>
      <c r="G779" s="13">
        <f t="shared" si="55"/>
        <v>0.82499999999999996</v>
      </c>
    </row>
    <row r="780" spans="1:7">
      <c r="A780" s="103">
        <v>779</v>
      </c>
      <c r="B780" s="87">
        <v>4324</v>
      </c>
      <c r="C780" s="88">
        <v>0.60550000000000004</v>
      </c>
      <c r="D780" s="89">
        <v>2.4249999999999998</v>
      </c>
      <c r="E780" s="13">
        <f t="shared" si="53"/>
        <v>-0.123</v>
      </c>
      <c r="F780" s="13">
        <f t="shared" si="54"/>
        <v>1.079</v>
      </c>
      <c r="G780" s="13">
        <f t="shared" si="55"/>
        <v>-0.41199999999999998</v>
      </c>
    </row>
    <row r="781" spans="1:7">
      <c r="A781" s="104">
        <v>780</v>
      </c>
      <c r="B781" s="87">
        <v>4248.32</v>
      </c>
      <c r="C781" s="88">
        <v>0.60450000000000004</v>
      </c>
      <c r="D781" s="89">
        <v>2.39</v>
      </c>
      <c r="E781" s="13">
        <f t="shared" si="53"/>
        <v>-1.766</v>
      </c>
      <c r="F781" s="13">
        <f t="shared" si="54"/>
        <v>-0.16500000000000001</v>
      </c>
      <c r="G781" s="13">
        <f t="shared" si="55"/>
        <v>-1.454</v>
      </c>
    </row>
    <row r="782" spans="1:7">
      <c r="A782" s="103">
        <v>781</v>
      </c>
      <c r="B782" s="87">
        <v>4308.4399999999996</v>
      </c>
      <c r="C782" s="88">
        <v>0.60450000000000004</v>
      </c>
      <c r="D782" s="89">
        <v>2.41</v>
      </c>
      <c r="E782" s="13">
        <f t="shared" si="53"/>
        <v>1.405</v>
      </c>
      <c r="F782" s="13">
        <f t="shared" si="54"/>
        <v>0</v>
      </c>
      <c r="G782" s="13">
        <f t="shared" si="55"/>
        <v>0.83299999999999996</v>
      </c>
    </row>
    <row r="783" spans="1:7">
      <c r="A783" s="104">
        <v>782</v>
      </c>
      <c r="B783" s="87">
        <v>4260.88</v>
      </c>
      <c r="C783" s="88">
        <v>0.60250000000000004</v>
      </c>
      <c r="D783" s="89">
        <v>2.4</v>
      </c>
      <c r="E783" s="13">
        <f t="shared" si="53"/>
        <v>-1.1100000000000001</v>
      </c>
      <c r="F783" s="13">
        <f t="shared" si="54"/>
        <v>-0.33100000000000002</v>
      </c>
      <c r="G783" s="13">
        <f t="shared" si="55"/>
        <v>-0.41599999999999998</v>
      </c>
    </row>
    <row r="784" spans="1:7">
      <c r="A784" s="103">
        <v>783</v>
      </c>
      <c r="B784" s="87">
        <v>4354.05</v>
      </c>
      <c r="C784" s="88">
        <v>0.61399999999999999</v>
      </c>
      <c r="D784" s="89">
        <v>2.4</v>
      </c>
      <c r="E784" s="13">
        <f t="shared" si="53"/>
        <v>2.1629999999999998</v>
      </c>
      <c r="F784" s="13">
        <f t="shared" si="54"/>
        <v>1.891</v>
      </c>
      <c r="G784" s="13">
        <f t="shared" si="55"/>
        <v>0</v>
      </c>
    </row>
    <row r="785" spans="1:7">
      <c r="A785" s="104">
        <v>784</v>
      </c>
      <c r="B785" s="87">
        <v>4326.0200000000004</v>
      </c>
      <c r="C785" s="88">
        <v>0.61950000000000005</v>
      </c>
      <c r="D785" s="89">
        <v>2.4</v>
      </c>
      <c r="E785" s="13">
        <f t="shared" si="53"/>
        <v>-0.64600000000000002</v>
      </c>
      <c r="F785" s="13">
        <f t="shared" si="54"/>
        <v>0.89200000000000002</v>
      </c>
      <c r="G785" s="13">
        <f t="shared" si="55"/>
        <v>0</v>
      </c>
    </row>
    <row r="786" spans="1:7">
      <c r="A786" s="103">
        <v>785</v>
      </c>
      <c r="B786" s="87">
        <v>4311.59</v>
      </c>
      <c r="C786" s="88">
        <v>0.62</v>
      </c>
      <c r="D786" s="89">
        <v>2.395</v>
      </c>
      <c r="E786" s="13">
        <f t="shared" si="53"/>
        <v>-0.33400000000000002</v>
      </c>
      <c r="F786" s="13">
        <f t="shared" si="54"/>
        <v>8.1000000000000003E-2</v>
      </c>
      <c r="G786" s="13">
        <f t="shared" si="55"/>
        <v>-0.20899999999999999</v>
      </c>
    </row>
    <row r="787" spans="1:7">
      <c r="A787" s="104">
        <v>786</v>
      </c>
      <c r="B787" s="87">
        <v>4285.97</v>
      </c>
      <c r="C787" s="88">
        <v>0.61499999999999999</v>
      </c>
      <c r="D787" s="89">
        <v>2.39</v>
      </c>
      <c r="E787" s="13">
        <f t="shared" si="53"/>
        <v>-0.59599999999999997</v>
      </c>
      <c r="F787" s="13">
        <f t="shared" si="54"/>
        <v>-0.81</v>
      </c>
      <c r="G787" s="13">
        <f t="shared" si="55"/>
        <v>-0.20899999999999999</v>
      </c>
    </row>
    <row r="788" spans="1:7">
      <c r="A788" s="103">
        <v>787</v>
      </c>
      <c r="B788" s="87">
        <v>4284.16</v>
      </c>
      <c r="C788" s="88">
        <v>0.60950000000000004</v>
      </c>
      <c r="D788" s="89">
        <v>2.4</v>
      </c>
      <c r="E788" s="13">
        <f t="shared" si="53"/>
        <v>-4.2000000000000003E-2</v>
      </c>
      <c r="F788" s="13">
        <f t="shared" si="54"/>
        <v>-0.89800000000000002</v>
      </c>
      <c r="G788" s="13">
        <f t="shared" si="55"/>
        <v>0.41799999999999998</v>
      </c>
    </row>
    <row r="789" spans="1:7">
      <c r="A789" s="104">
        <v>788</v>
      </c>
      <c r="B789" s="87">
        <v>4293.62</v>
      </c>
      <c r="C789" s="88">
        <v>0.60750000000000004</v>
      </c>
      <c r="D789" s="89">
        <v>2.42</v>
      </c>
      <c r="E789" s="13">
        <f t="shared" si="53"/>
        <v>0.221</v>
      </c>
      <c r="F789" s="13">
        <f t="shared" si="54"/>
        <v>-0.32900000000000001</v>
      </c>
      <c r="G789" s="13">
        <f t="shared" si="55"/>
        <v>0.83</v>
      </c>
    </row>
    <row r="790" spans="1:7">
      <c r="A790" s="103">
        <v>789</v>
      </c>
      <c r="B790" s="87">
        <v>4286.76</v>
      </c>
      <c r="C790" s="88">
        <v>0.60499999999999998</v>
      </c>
      <c r="D790" s="89">
        <v>2.4049999999999998</v>
      </c>
      <c r="E790" s="13">
        <f t="shared" si="53"/>
        <v>-0.16</v>
      </c>
      <c r="F790" s="13">
        <f t="shared" si="54"/>
        <v>-0.41199999999999998</v>
      </c>
      <c r="G790" s="13">
        <f t="shared" si="55"/>
        <v>-0.622</v>
      </c>
    </row>
    <row r="791" spans="1:7">
      <c r="A791" s="104">
        <v>790</v>
      </c>
      <c r="B791" s="87">
        <v>4252.43</v>
      </c>
      <c r="C791" s="88">
        <v>0.59650000000000003</v>
      </c>
      <c r="D791" s="89">
        <v>2.395</v>
      </c>
      <c r="E791" s="13">
        <f t="shared" si="53"/>
        <v>-0.80400000000000005</v>
      </c>
      <c r="F791" s="13">
        <f t="shared" si="54"/>
        <v>-1.415</v>
      </c>
      <c r="G791" s="13">
        <f t="shared" si="55"/>
        <v>-0.41699999999999998</v>
      </c>
    </row>
    <row r="792" spans="1:7">
      <c r="A792" s="103">
        <v>791</v>
      </c>
      <c r="B792" s="87">
        <v>4158.1400000000003</v>
      </c>
      <c r="C792" s="88">
        <v>0.57750000000000001</v>
      </c>
      <c r="D792" s="89">
        <v>2.3849999999999998</v>
      </c>
      <c r="E792" s="13">
        <f t="shared" si="53"/>
        <v>-2.242</v>
      </c>
      <c r="F792" s="13">
        <f t="shared" si="54"/>
        <v>-3.2370000000000001</v>
      </c>
      <c r="G792" s="13">
        <f t="shared" si="55"/>
        <v>-0.41799999999999998</v>
      </c>
    </row>
    <row r="793" spans="1:7">
      <c r="A793" s="104">
        <v>792</v>
      </c>
      <c r="B793" s="87">
        <v>4121.9399999999996</v>
      </c>
      <c r="C793" s="88">
        <v>0.57099999999999995</v>
      </c>
      <c r="D793" s="89">
        <v>2.38</v>
      </c>
      <c r="E793" s="13">
        <f t="shared" si="53"/>
        <v>-0.874</v>
      </c>
      <c r="F793" s="13">
        <f t="shared" si="54"/>
        <v>-1.1319999999999999</v>
      </c>
      <c r="G793" s="13">
        <f t="shared" si="55"/>
        <v>-0.21</v>
      </c>
    </row>
    <row r="794" spans="1:7">
      <c r="A794" s="103">
        <v>793</v>
      </c>
      <c r="B794" s="87">
        <v>4087.51</v>
      </c>
      <c r="C794" s="88">
        <v>0.57099999999999995</v>
      </c>
      <c r="D794" s="89">
        <v>2.38</v>
      </c>
      <c r="E794" s="13">
        <f t="shared" si="53"/>
        <v>-0.83899999999999997</v>
      </c>
      <c r="F794" s="13">
        <f t="shared" si="54"/>
        <v>0</v>
      </c>
      <c r="G794" s="13">
        <f t="shared" si="55"/>
        <v>0</v>
      </c>
    </row>
    <row r="795" spans="1:7">
      <c r="A795" s="104">
        <v>794</v>
      </c>
      <c r="B795" s="87">
        <v>4049.52</v>
      </c>
      <c r="C795" s="88">
        <v>0.57250000000000001</v>
      </c>
      <c r="D795" s="89">
        <v>2.38</v>
      </c>
      <c r="E795" s="13">
        <f t="shared" si="53"/>
        <v>-0.93400000000000005</v>
      </c>
      <c r="F795" s="13">
        <f t="shared" si="54"/>
        <v>0.26200000000000001</v>
      </c>
      <c r="G795" s="13">
        <f t="shared" si="55"/>
        <v>0</v>
      </c>
    </row>
    <row r="796" spans="1:7">
      <c r="A796" s="103">
        <v>795</v>
      </c>
      <c r="B796" s="87">
        <v>3995.6</v>
      </c>
      <c r="C796" s="88">
        <v>0.56999999999999995</v>
      </c>
      <c r="D796" s="89">
        <v>2.35</v>
      </c>
      <c r="E796" s="13">
        <f t="shared" si="53"/>
        <v>-1.34</v>
      </c>
      <c r="F796" s="13">
        <f t="shared" si="54"/>
        <v>-0.438</v>
      </c>
      <c r="G796" s="13">
        <f t="shared" si="55"/>
        <v>-1.2689999999999999</v>
      </c>
    </row>
    <row r="797" spans="1:7">
      <c r="A797" s="104">
        <v>796</v>
      </c>
      <c r="B797" s="87">
        <v>4088.54</v>
      </c>
      <c r="C797" s="88">
        <v>0.59</v>
      </c>
      <c r="D797" s="89">
        <v>2.375</v>
      </c>
      <c r="E797" s="13">
        <f t="shared" si="53"/>
        <v>2.2989999999999999</v>
      </c>
      <c r="F797" s="13">
        <f t="shared" si="54"/>
        <v>3.4489999999999998</v>
      </c>
      <c r="G797" s="13">
        <f t="shared" si="55"/>
        <v>1.0580000000000001</v>
      </c>
    </row>
    <row r="798" spans="1:7">
      <c r="A798" s="103">
        <v>797</v>
      </c>
      <c r="B798" s="87">
        <v>4033.26</v>
      </c>
      <c r="C798" s="88">
        <v>0.57150000000000001</v>
      </c>
      <c r="D798" s="89">
        <v>2.3650000000000002</v>
      </c>
      <c r="E798" s="13">
        <f t="shared" si="53"/>
        <v>-1.361</v>
      </c>
      <c r="F798" s="13">
        <f t="shared" si="54"/>
        <v>-3.1859999999999999</v>
      </c>
      <c r="G798" s="13">
        <f t="shared" si="55"/>
        <v>-0.42199999999999999</v>
      </c>
    </row>
    <row r="799" spans="1:7">
      <c r="A799" s="104">
        <v>798</v>
      </c>
      <c r="B799" s="87">
        <v>4067.02</v>
      </c>
      <c r="C799" s="88">
        <v>0.57899999999999996</v>
      </c>
      <c r="D799" s="89">
        <v>2.37</v>
      </c>
      <c r="E799" s="13">
        <f t="shared" si="53"/>
        <v>0.83399999999999996</v>
      </c>
      <c r="F799" s="13">
        <f t="shared" si="54"/>
        <v>1.304</v>
      </c>
      <c r="G799" s="13">
        <f t="shared" si="55"/>
        <v>0.21099999999999999</v>
      </c>
    </row>
    <row r="800" spans="1:7">
      <c r="A800" s="103">
        <v>799</v>
      </c>
      <c r="B800" s="87">
        <v>4106.16</v>
      </c>
      <c r="C800" s="88">
        <v>0.57499999999999996</v>
      </c>
      <c r="D800" s="89">
        <v>2.3849999999999998</v>
      </c>
      <c r="E800" s="13">
        <f t="shared" si="53"/>
        <v>0.95799999999999996</v>
      </c>
      <c r="F800" s="13">
        <f t="shared" si="54"/>
        <v>-0.69299999999999995</v>
      </c>
      <c r="G800" s="13">
        <f t="shared" si="55"/>
        <v>0.63100000000000001</v>
      </c>
    </row>
    <row r="801" spans="1:7">
      <c r="A801" s="104">
        <v>800</v>
      </c>
      <c r="B801" s="87">
        <v>4086.96</v>
      </c>
      <c r="C801" s="88">
        <v>0.56699999999999995</v>
      </c>
      <c r="D801" s="89">
        <v>2.38</v>
      </c>
      <c r="E801" s="13">
        <f t="shared" si="53"/>
        <v>-0.46899999999999997</v>
      </c>
      <c r="F801" s="13">
        <f t="shared" si="54"/>
        <v>-1.401</v>
      </c>
      <c r="G801" s="13">
        <f t="shared" si="55"/>
        <v>-0.21</v>
      </c>
    </row>
    <row r="802" spans="1:7">
      <c r="A802" s="103">
        <v>801</v>
      </c>
      <c r="B802" s="87">
        <v>4135.9799999999996</v>
      </c>
      <c r="C802" s="88">
        <v>0.57599999999999996</v>
      </c>
      <c r="D802" s="89">
        <v>2.38</v>
      </c>
      <c r="E802" s="13">
        <f t="shared" si="53"/>
        <v>1.1919999999999999</v>
      </c>
      <c r="F802" s="13">
        <f t="shared" si="54"/>
        <v>1.575</v>
      </c>
      <c r="G802" s="13">
        <f t="shared" si="55"/>
        <v>0</v>
      </c>
    </row>
    <row r="803" spans="1:7">
      <c r="A803" s="104">
        <v>802</v>
      </c>
      <c r="B803" s="87">
        <v>4182.97</v>
      </c>
      <c r="C803" s="88">
        <v>0.57999999999999996</v>
      </c>
      <c r="D803" s="89">
        <v>2.39</v>
      </c>
      <c r="E803" s="13">
        <f t="shared" si="53"/>
        <v>1.1299999999999999</v>
      </c>
      <c r="F803" s="13">
        <f t="shared" si="54"/>
        <v>0.69199999999999995</v>
      </c>
      <c r="G803" s="13">
        <f t="shared" si="55"/>
        <v>0.41899999999999998</v>
      </c>
    </row>
    <row r="804" spans="1:7">
      <c r="A804" s="103">
        <v>803</v>
      </c>
      <c r="B804" s="87">
        <v>4179.01</v>
      </c>
      <c r="C804" s="88">
        <v>0.57199999999999995</v>
      </c>
      <c r="D804" s="89">
        <v>2.38</v>
      </c>
      <c r="E804" s="13">
        <f t="shared" si="53"/>
        <v>-9.5000000000000001E-2</v>
      </c>
      <c r="F804" s="13">
        <f t="shared" si="54"/>
        <v>-1.389</v>
      </c>
      <c r="G804" s="13">
        <f t="shared" si="55"/>
        <v>-0.41899999999999998</v>
      </c>
    </row>
    <row r="805" spans="1:7">
      <c r="A805" s="104">
        <v>804</v>
      </c>
      <c r="B805" s="87">
        <v>4222.4399999999996</v>
      </c>
      <c r="C805" s="88">
        <v>0.57099999999999995</v>
      </c>
      <c r="D805" s="89">
        <v>2.4</v>
      </c>
      <c r="E805" s="13">
        <f t="shared" si="53"/>
        <v>1.034</v>
      </c>
      <c r="F805" s="13">
        <f t="shared" si="54"/>
        <v>-0.17499999999999999</v>
      </c>
      <c r="G805" s="13">
        <f t="shared" si="55"/>
        <v>0.83699999999999997</v>
      </c>
    </row>
    <row r="806" spans="1:7">
      <c r="A806" s="103">
        <v>805</v>
      </c>
      <c r="B806" s="87">
        <v>4181.7299999999996</v>
      </c>
      <c r="C806" s="88">
        <v>0.56200000000000006</v>
      </c>
      <c r="D806" s="89">
        <v>2.39</v>
      </c>
      <c r="E806" s="13">
        <f t="shared" si="53"/>
        <v>-0.96899999999999997</v>
      </c>
      <c r="F806" s="13">
        <f t="shared" si="54"/>
        <v>-1.589</v>
      </c>
      <c r="G806" s="13">
        <f t="shared" si="55"/>
        <v>-0.41799999999999998</v>
      </c>
    </row>
    <row r="807" spans="1:7">
      <c r="A807" s="104">
        <v>806</v>
      </c>
      <c r="B807" s="87">
        <v>4247.1400000000003</v>
      </c>
      <c r="C807" s="88">
        <v>0.55149999999999999</v>
      </c>
      <c r="D807" s="89">
        <v>2.4300000000000002</v>
      </c>
      <c r="E807" s="13">
        <f t="shared" si="53"/>
        <v>1.552</v>
      </c>
      <c r="F807" s="13">
        <f t="shared" si="54"/>
        <v>-1.8859999999999999</v>
      </c>
      <c r="G807" s="13">
        <f t="shared" si="55"/>
        <v>1.66</v>
      </c>
    </row>
    <row r="808" spans="1:7">
      <c r="A808" s="103">
        <v>807</v>
      </c>
      <c r="B808" s="87">
        <v>4285.5200000000004</v>
      </c>
      <c r="C808" s="88">
        <v>0.55149999999999999</v>
      </c>
      <c r="D808" s="89">
        <v>2.4500000000000002</v>
      </c>
      <c r="E808" s="13">
        <f t="shared" si="53"/>
        <v>0.9</v>
      </c>
      <c r="F808" s="13">
        <f t="shared" si="54"/>
        <v>0</v>
      </c>
      <c r="G808" s="13">
        <f t="shared" si="55"/>
        <v>0.82</v>
      </c>
    </row>
    <row r="809" spans="1:7">
      <c r="A809" s="104">
        <v>808</v>
      </c>
      <c r="B809" s="87">
        <v>4300.3</v>
      </c>
      <c r="C809" s="88">
        <v>0.54</v>
      </c>
      <c r="D809" s="89">
        <v>2.4449999999999998</v>
      </c>
      <c r="E809" s="13">
        <f t="shared" si="53"/>
        <v>0.34399999999999997</v>
      </c>
      <c r="F809" s="13">
        <f t="shared" si="54"/>
        <v>-2.1070000000000002</v>
      </c>
      <c r="G809" s="13">
        <f t="shared" si="55"/>
        <v>-0.20399999999999999</v>
      </c>
    </row>
    <row r="810" spans="1:7">
      <c r="A810" s="103">
        <v>809</v>
      </c>
      <c r="B810" s="87">
        <v>4194.82</v>
      </c>
      <c r="C810" s="88">
        <v>0.52649999999999997</v>
      </c>
      <c r="D810" s="89">
        <v>2.4049999999999998</v>
      </c>
      <c r="E810" s="13">
        <f t="shared" si="53"/>
        <v>-2.4830000000000001</v>
      </c>
      <c r="F810" s="13">
        <f t="shared" si="54"/>
        <v>-2.532</v>
      </c>
      <c r="G810" s="13">
        <f t="shared" si="55"/>
        <v>-1.65</v>
      </c>
    </row>
    <row r="811" spans="1:7">
      <c r="A811" s="104">
        <v>810</v>
      </c>
      <c r="B811" s="87">
        <v>4228.0200000000004</v>
      </c>
      <c r="C811" s="88">
        <v>0.52800000000000002</v>
      </c>
      <c r="D811" s="89">
        <v>2.4049999999999998</v>
      </c>
      <c r="E811" s="13">
        <f t="shared" si="53"/>
        <v>0.78800000000000003</v>
      </c>
      <c r="F811" s="13">
        <f t="shared" si="54"/>
        <v>0.28399999999999997</v>
      </c>
      <c r="G811" s="13">
        <f t="shared" si="55"/>
        <v>0</v>
      </c>
    </row>
    <row r="812" spans="1:7">
      <c r="A812" s="103">
        <v>811</v>
      </c>
      <c r="B812" s="87">
        <v>4214.1000000000004</v>
      </c>
      <c r="C812" s="88">
        <v>0.52500000000000002</v>
      </c>
      <c r="D812" s="89">
        <v>2.41</v>
      </c>
      <c r="E812" s="13">
        <f t="shared" si="53"/>
        <v>-0.33</v>
      </c>
      <c r="F812" s="13">
        <f t="shared" si="54"/>
        <v>-0.56999999999999995</v>
      </c>
      <c r="G812" s="13">
        <f t="shared" si="55"/>
        <v>0.20799999999999999</v>
      </c>
    </row>
    <row r="813" spans="1:7">
      <c r="A813" s="104">
        <v>812</v>
      </c>
      <c r="B813" s="87">
        <v>4171.1499999999996</v>
      </c>
      <c r="C813" s="88">
        <v>0.51500000000000001</v>
      </c>
      <c r="D813" s="89">
        <v>2.39</v>
      </c>
      <c r="E813" s="13">
        <f t="shared" si="53"/>
        <v>-1.024</v>
      </c>
      <c r="F813" s="13">
        <f t="shared" si="54"/>
        <v>-1.923</v>
      </c>
      <c r="G813" s="13">
        <f t="shared" si="55"/>
        <v>-0.83299999999999996</v>
      </c>
    </row>
    <row r="814" spans="1:7">
      <c r="A814" s="103">
        <v>813</v>
      </c>
      <c r="B814" s="87">
        <v>4139.4799999999996</v>
      </c>
      <c r="C814" s="88">
        <v>0.51800000000000002</v>
      </c>
      <c r="D814" s="89">
        <v>2.38</v>
      </c>
      <c r="E814" s="13">
        <f t="shared" si="53"/>
        <v>-0.76200000000000001</v>
      </c>
      <c r="F814" s="13">
        <f t="shared" si="54"/>
        <v>0.58099999999999996</v>
      </c>
      <c r="G814" s="13">
        <f t="shared" si="55"/>
        <v>-0.41899999999999998</v>
      </c>
    </row>
    <row r="815" spans="1:7">
      <c r="A815" s="104">
        <v>814</v>
      </c>
      <c r="B815" s="87">
        <v>4118.13</v>
      </c>
      <c r="C815" s="88">
        <v>0.51900000000000002</v>
      </c>
      <c r="D815" s="89">
        <v>2.3650000000000002</v>
      </c>
      <c r="E815" s="13">
        <f t="shared" si="53"/>
        <v>-0.51700000000000002</v>
      </c>
      <c r="F815" s="13">
        <f t="shared" si="54"/>
        <v>0.193</v>
      </c>
      <c r="G815" s="13">
        <f t="shared" si="55"/>
        <v>-0.63200000000000001</v>
      </c>
    </row>
    <row r="816" spans="1:7">
      <c r="A816" s="103">
        <v>815</v>
      </c>
      <c r="B816" s="87">
        <v>4139.3999999999996</v>
      </c>
      <c r="C816" s="88">
        <v>0.52100000000000002</v>
      </c>
      <c r="D816" s="89">
        <v>2.3650000000000002</v>
      </c>
      <c r="E816" s="13">
        <f t="shared" si="53"/>
        <v>0.51500000000000001</v>
      </c>
      <c r="F816" s="13">
        <f t="shared" si="54"/>
        <v>0.38500000000000001</v>
      </c>
      <c r="G816" s="13">
        <f t="shared" si="55"/>
        <v>0</v>
      </c>
    </row>
    <row r="817" spans="1:7">
      <c r="A817" s="104">
        <v>816</v>
      </c>
      <c r="B817" s="87">
        <v>4051.69</v>
      </c>
      <c r="C817" s="88">
        <v>0.50849999999999995</v>
      </c>
      <c r="D817" s="89">
        <v>2.34</v>
      </c>
      <c r="E817" s="13">
        <f t="shared" si="53"/>
        <v>-2.1419999999999999</v>
      </c>
      <c r="F817" s="13">
        <f t="shared" si="54"/>
        <v>-2.4279999999999999</v>
      </c>
      <c r="G817" s="13">
        <f t="shared" si="55"/>
        <v>-1.0629999999999999</v>
      </c>
    </row>
    <row r="818" spans="1:7">
      <c r="A818" s="103">
        <v>817</v>
      </c>
      <c r="B818" s="87">
        <v>3977.43</v>
      </c>
      <c r="C818" s="88">
        <v>0.502</v>
      </c>
      <c r="D818" s="89">
        <v>2.3050000000000002</v>
      </c>
      <c r="E818" s="13">
        <f t="shared" si="53"/>
        <v>-1.85</v>
      </c>
      <c r="F818" s="13">
        <f t="shared" si="54"/>
        <v>-1.2869999999999999</v>
      </c>
      <c r="G818" s="13">
        <f t="shared" si="55"/>
        <v>-1.5069999999999999</v>
      </c>
    </row>
    <row r="819" spans="1:7">
      <c r="A819" s="104">
        <v>818</v>
      </c>
      <c r="B819" s="87">
        <v>3888.82</v>
      </c>
      <c r="C819" s="88">
        <v>0.50049999999999994</v>
      </c>
      <c r="D819" s="89">
        <v>2.2549999999999999</v>
      </c>
      <c r="E819" s="13">
        <f t="shared" si="53"/>
        <v>-2.2530000000000001</v>
      </c>
      <c r="F819" s="13">
        <f t="shared" si="54"/>
        <v>-0.29899999999999999</v>
      </c>
      <c r="G819" s="13">
        <f t="shared" si="55"/>
        <v>-2.1930000000000001</v>
      </c>
    </row>
    <row r="820" spans="1:7">
      <c r="A820" s="103">
        <v>819</v>
      </c>
      <c r="B820" s="87">
        <v>3863.2</v>
      </c>
      <c r="C820" s="88">
        <v>0.49120000000000003</v>
      </c>
      <c r="D820" s="89">
        <v>2.2050000000000001</v>
      </c>
      <c r="E820" s="13">
        <f t="shared" si="53"/>
        <v>-0.66100000000000003</v>
      </c>
      <c r="F820" s="13">
        <f t="shared" si="54"/>
        <v>-1.8759999999999999</v>
      </c>
      <c r="G820" s="13">
        <f t="shared" si="55"/>
        <v>-2.242</v>
      </c>
    </row>
    <row r="821" spans="1:7">
      <c r="A821" s="104">
        <v>820</v>
      </c>
      <c r="B821" s="87">
        <v>3945.12</v>
      </c>
      <c r="C821" s="88">
        <v>0.505</v>
      </c>
      <c r="D821" s="89">
        <v>2.2549999999999999</v>
      </c>
      <c r="E821" s="13">
        <f t="shared" si="53"/>
        <v>2.0979999999999999</v>
      </c>
      <c r="F821" s="13">
        <f t="shared" si="54"/>
        <v>2.7709999999999999</v>
      </c>
      <c r="G821" s="13">
        <f t="shared" si="55"/>
        <v>2.242</v>
      </c>
    </row>
    <row r="822" spans="1:7">
      <c r="A822" s="103">
        <v>821</v>
      </c>
      <c r="B822" s="87">
        <v>4019.19</v>
      </c>
      <c r="C822" s="88">
        <v>0.52349999999999997</v>
      </c>
      <c r="D822" s="89">
        <v>2.2749999999999999</v>
      </c>
      <c r="E822" s="13">
        <f t="shared" si="53"/>
        <v>1.86</v>
      </c>
      <c r="F822" s="13">
        <f t="shared" si="54"/>
        <v>3.5979999999999999</v>
      </c>
      <c r="G822" s="13">
        <f t="shared" si="55"/>
        <v>0.88300000000000001</v>
      </c>
    </row>
    <row r="823" spans="1:7">
      <c r="A823" s="104">
        <v>822</v>
      </c>
      <c r="B823" s="87">
        <v>4049.65</v>
      </c>
      <c r="C823" s="88">
        <v>0.52200000000000002</v>
      </c>
      <c r="D823" s="89">
        <v>2.2999999999999998</v>
      </c>
      <c r="E823" s="13">
        <f t="shared" si="53"/>
        <v>0.755</v>
      </c>
      <c r="F823" s="13">
        <f t="shared" si="54"/>
        <v>-0.28699999999999998</v>
      </c>
      <c r="G823" s="13">
        <f t="shared" si="55"/>
        <v>1.093</v>
      </c>
    </row>
    <row r="824" spans="1:7">
      <c r="A824" s="103">
        <v>823</v>
      </c>
      <c r="B824" s="87">
        <v>4067.95</v>
      </c>
      <c r="C824" s="88">
        <v>0.52800000000000002</v>
      </c>
      <c r="D824" s="89">
        <v>2.2850000000000001</v>
      </c>
      <c r="E824" s="13">
        <f t="shared" si="53"/>
        <v>0.45100000000000001</v>
      </c>
      <c r="F824" s="13">
        <f t="shared" si="54"/>
        <v>1.143</v>
      </c>
      <c r="G824" s="13">
        <f t="shared" si="55"/>
        <v>-0.65400000000000003</v>
      </c>
    </row>
    <row r="825" spans="1:7">
      <c r="A825" s="104">
        <v>824</v>
      </c>
      <c r="B825" s="87">
        <v>4105.5</v>
      </c>
      <c r="C825" s="88">
        <v>0.55000000000000004</v>
      </c>
      <c r="D825" s="89">
        <v>2.2799999999999998</v>
      </c>
      <c r="E825" s="13">
        <f t="shared" si="53"/>
        <v>0.91900000000000004</v>
      </c>
      <c r="F825" s="13">
        <f t="shared" si="54"/>
        <v>4.0819999999999999</v>
      </c>
      <c r="G825" s="13">
        <f t="shared" si="55"/>
        <v>-0.219</v>
      </c>
    </row>
    <row r="826" spans="1:7">
      <c r="A826" s="103">
        <v>825</v>
      </c>
      <c r="B826" s="87">
        <v>4040.86</v>
      </c>
      <c r="C826" s="88">
        <v>0.53549999999999998</v>
      </c>
      <c r="D826" s="89">
        <v>2.2599999999999998</v>
      </c>
      <c r="E826" s="13">
        <f t="shared" si="53"/>
        <v>-1.587</v>
      </c>
      <c r="F826" s="13">
        <f t="shared" si="54"/>
        <v>-2.6720000000000002</v>
      </c>
      <c r="G826" s="13">
        <f t="shared" si="55"/>
        <v>-0.88100000000000001</v>
      </c>
    </row>
    <row r="827" spans="1:7">
      <c r="A827" s="104">
        <v>826</v>
      </c>
      <c r="B827" s="87">
        <v>4222.68</v>
      </c>
      <c r="C827" s="88">
        <v>0.5585</v>
      </c>
      <c r="D827" s="89">
        <v>2.2799999999999998</v>
      </c>
      <c r="E827" s="13">
        <f t="shared" si="53"/>
        <v>4.4009999999999998</v>
      </c>
      <c r="F827" s="13">
        <f t="shared" si="54"/>
        <v>4.2050000000000001</v>
      </c>
      <c r="G827" s="13">
        <f t="shared" si="55"/>
        <v>0.88100000000000001</v>
      </c>
    </row>
    <row r="828" spans="1:7">
      <c r="A828" s="103">
        <v>827</v>
      </c>
      <c r="B828" s="87">
        <v>4264.82</v>
      </c>
      <c r="C828" s="88">
        <v>0.58399999999999996</v>
      </c>
      <c r="D828" s="89">
        <v>2.2749999999999999</v>
      </c>
      <c r="E828" s="13">
        <f t="shared" si="53"/>
        <v>0.99299999999999999</v>
      </c>
      <c r="F828" s="13">
        <f t="shared" si="54"/>
        <v>4.4649999999999999</v>
      </c>
      <c r="G828" s="13">
        <f t="shared" si="55"/>
        <v>-0.22</v>
      </c>
    </row>
    <row r="829" spans="1:7">
      <c r="A829" s="104">
        <v>828</v>
      </c>
      <c r="B829" s="87">
        <v>4344.68</v>
      </c>
      <c r="C829" s="88">
        <v>0.59350000000000003</v>
      </c>
      <c r="D829" s="89">
        <v>2.34</v>
      </c>
      <c r="E829" s="13">
        <f t="shared" si="53"/>
        <v>1.855</v>
      </c>
      <c r="F829" s="13">
        <f t="shared" si="54"/>
        <v>1.6140000000000001</v>
      </c>
      <c r="G829" s="13">
        <f t="shared" si="55"/>
        <v>2.8170000000000002</v>
      </c>
    </row>
    <row r="830" spans="1:7">
      <c r="A830" s="103">
        <v>829</v>
      </c>
      <c r="B830" s="87">
        <v>4370.18</v>
      </c>
      <c r="C830" s="88">
        <v>0.63449999999999995</v>
      </c>
      <c r="D830" s="89">
        <v>2.34</v>
      </c>
      <c r="E830" s="13">
        <f t="shared" si="53"/>
        <v>0.58499999999999996</v>
      </c>
      <c r="F830" s="13">
        <f t="shared" si="54"/>
        <v>6.68</v>
      </c>
      <c r="G830" s="13">
        <f t="shared" si="55"/>
        <v>0</v>
      </c>
    </row>
    <row r="831" spans="1:7">
      <c r="A831" s="104">
        <v>830</v>
      </c>
      <c r="B831" s="87">
        <v>4367.43</v>
      </c>
      <c r="C831" s="88">
        <v>0.61699999999999999</v>
      </c>
      <c r="D831" s="89">
        <v>2.34</v>
      </c>
      <c r="E831" s="13">
        <f t="shared" si="53"/>
        <v>-6.3E-2</v>
      </c>
      <c r="F831" s="13">
        <f t="shared" si="54"/>
        <v>-2.7970000000000002</v>
      </c>
      <c r="G831" s="13">
        <f t="shared" si="55"/>
        <v>0</v>
      </c>
    </row>
    <row r="832" spans="1:7">
      <c r="A832" s="103">
        <v>831</v>
      </c>
      <c r="B832" s="87">
        <v>4426.33</v>
      </c>
      <c r="C832" s="88">
        <v>0.628</v>
      </c>
      <c r="D832" s="89">
        <v>2.3199999999999998</v>
      </c>
      <c r="E832" s="13">
        <f t="shared" si="53"/>
        <v>1.34</v>
      </c>
      <c r="F832" s="13">
        <f t="shared" si="54"/>
        <v>1.7669999999999999</v>
      </c>
      <c r="G832" s="13">
        <f t="shared" si="55"/>
        <v>-0.85799999999999998</v>
      </c>
    </row>
    <row r="833" spans="1:7">
      <c r="A833" s="104">
        <v>832</v>
      </c>
      <c r="B833" s="87">
        <v>4365.66</v>
      </c>
      <c r="C833" s="88">
        <v>0.62350000000000005</v>
      </c>
      <c r="D833" s="89">
        <v>2.2650000000000001</v>
      </c>
      <c r="E833" s="13">
        <f t="shared" ref="E833:E896" si="56">ROUND(100*(LN(B833)-LN(B832)),3)</f>
        <v>-1.38</v>
      </c>
      <c r="F833" s="13">
        <f t="shared" ref="F833:F896" si="57">ROUND(100*(LN(C833)-LN(C832)),3)</f>
        <v>-0.71899999999999997</v>
      </c>
      <c r="G833" s="13">
        <f t="shared" ref="G833:G896" si="58">ROUND(100*(LN(D833)-LN(D832)),3)</f>
        <v>-2.399</v>
      </c>
    </row>
    <row r="834" spans="1:7">
      <c r="A834" s="103">
        <v>833</v>
      </c>
      <c r="B834" s="87">
        <v>4417.72</v>
      </c>
      <c r="C834" s="88">
        <v>0.62250000000000005</v>
      </c>
      <c r="D834" s="89">
        <v>2.2349999999999999</v>
      </c>
      <c r="E834" s="13">
        <f t="shared" si="56"/>
        <v>1.1850000000000001</v>
      </c>
      <c r="F834" s="13">
        <f t="shared" si="57"/>
        <v>-0.161</v>
      </c>
      <c r="G834" s="13">
        <f t="shared" si="58"/>
        <v>-1.333</v>
      </c>
    </row>
    <row r="835" spans="1:7">
      <c r="A835" s="104">
        <v>834</v>
      </c>
      <c r="B835" s="87">
        <v>4367.51</v>
      </c>
      <c r="C835" s="88">
        <v>0.61</v>
      </c>
      <c r="D835" s="89">
        <v>2.2200000000000002</v>
      </c>
      <c r="E835" s="13">
        <f t="shared" si="56"/>
        <v>-1.143</v>
      </c>
      <c r="F835" s="13">
        <f t="shared" si="57"/>
        <v>-2.028</v>
      </c>
      <c r="G835" s="13">
        <f t="shared" si="58"/>
        <v>-0.67300000000000004</v>
      </c>
    </row>
    <row r="836" spans="1:7">
      <c r="A836" s="103">
        <v>835</v>
      </c>
      <c r="B836" s="87">
        <v>4424.1499999999996</v>
      </c>
      <c r="C836" s="88">
        <v>0.61299999999999999</v>
      </c>
      <c r="D836" s="89">
        <v>2.2599999999999998</v>
      </c>
      <c r="E836" s="13">
        <f t="shared" si="56"/>
        <v>1.2889999999999999</v>
      </c>
      <c r="F836" s="13">
        <f t="shared" si="57"/>
        <v>0.49099999999999999</v>
      </c>
      <c r="G836" s="13">
        <f t="shared" si="58"/>
        <v>1.786</v>
      </c>
    </row>
    <row r="837" spans="1:7">
      <c r="A837" s="104">
        <v>836</v>
      </c>
      <c r="B837" s="87">
        <v>4449.3900000000003</v>
      </c>
      <c r="C837" s="88">
        <v>0.62450000000000006</v>
      </c>
      <c r="D837" s="89">
        <v>2.2250000000000001</v>
      </c>
      <c r="E837" s="13">
        <f t="shared" si="56"/>
        <v>0.56899999999999995</v>
      </c>
      <c r="F837" s="13">
        <f t="shared" si="57"/>
        <v>1.859</v>
      </c>
      <c r="G837" s="13">
        <f t="shared" si="58"/>
        <v>-1.5609999999999999</v>
      </c>
    </row>
    <row r="838" spans="1:7">
      <c r="A838" s="103">
        <v>837</v>
      </c>
      <c r="B838" s="87">
        <v>4571.0200000000004</v>
      </c>
      <c r="C838" s="88">
        <v>0.65149999999999997</v>
      </c>
      <c r="D838" s="89">
        <v>2.2650000000000001</v>
      </c>
      <c r="E838" s="13">
        <f t="shared" si="56"/>
        <v>2.6970000000000001</v>
      </c>
      <c r="F838" s="13">
        <f t="shared" si="57"/>
        <v>4.2329999999999997</v>
      </c>
      <c r="G838" s="13">
        <f t="shared" si="58"/>
        <v>1.782</v>
      </c>
    </row>
    <row r="839" spans="1:7">
      <c r="A839" s="104">
        <v>838</v>
      </c>
      <c r="B839" s="87">
        <v>4628.63</v>
      </c>
      <c r="C839" s="88">
        <v>0.67400000000000004</v>
      </c>
      <c r="D839" s="89">
        <v>2.3050000000000002</v>
      </c>
      <c r="E839" s="13">
        <f t="shared" si="56"/>
        <v>1.252</v>
      </c>
      <c r="F839" s="13">
        <f t="shared" si="57"/>
        <v>3.395</v>
      </c>
      <c r="G839" s="13">
        <f t="shared" si="58"/>
        <v>1.7509999999999999</v>
      </c>
    </row>
    <row r="840" spans="1:7">
      <c r="A840" s="103">
        <v>839</v>
      </c>
      <c r="B840" s="87">
        <v>4607.25</v>
      </c>
      <c r="C840" s="88">
        <v>0.67600000000000005</v>
      </c>
      <c r="D840" s="89">
        <v>2.2999999999999998</v>
      </c>
      <c r="E840" s="13">
        <f t="shared" si="56"/>
        <v>-0.46300000000000002</v>
      </c>
      <c r="F840" s="13">
        <f t="shared" si="57"/>
        <v>0.29599999999999999</v>
      </c>
      <c r="G840" s="13">
        <f t="shared" si="58"/>
        <v>-0.217</v>
      </c>
    </row>
    <row r="841" spans="1:7">
      <c r="A841" s="104">
        <v>840</v>
      </c>
      <c r="B841" s="87">
        <v>4651.82</v>
      </c>
      <c r="C841" s="88">
        <v>0.68300000000000005</v>
      </c>
      <c r="D841" s="89">
        <v>2.3149999999999999</v>
      </c>
      <c r="E841" s="13">
        <f t="shared" si="56"/>
        <v>0.96299999999999997</v>
      </c>
      <c r="F841" s="13">
        <f t="shared" si="57"/>
        <v>1.03</v>
      </c>
      <c r="G841" s="13">
        <f t="shared" si="58"/>
        <v>0.65</v>
      </c>
    </row>
    <row r="842" spans="1:7">
      <c r="A842" s="103">
        <v>841</v>
      </c>
      <c r="B842" s="87">
        <v>4604.72</v>
      </c>
      <c r="C842" s="88">
        <v>0.67349999999999999</v>
      </c>
      <c r="D842" s="89">
        <v>2.2949999999999999</v>
      </c>
      <c r="E842" s="13">
        <f t="shared" si="56"/>
        <v>-1.018</v>
      </c>
      <c r="F842" s="13">
        <f t="shared" si="57"/>
        <v>-1.401</v>
      </c>
      <c r="G842" s="13">
        <f t="shared" si="58"/>
        <v>-0.86799999999999999</v>
      </c>
    </row>
    <row r="843" spans="1:7">
      <c r="A843" s="104">
        <v>842</v>
      </c>
      <c r="B843" s="87">
        <v>4587.6099999999997</v>
      </c>
      <c r="C843" s="88">
        <v>0.68500000000000005</v>
      </c>
      <c r="D843" s="89">
        <v>2.29</v>
      </c>
      <c r="E843" s="13">
        <f t="shared" si="56"/>
        <v>-0.372</v>
      </c>
      <c r="F843" s="13">
        <f t="shared" si="57"/>
        <v>1.6930000000000001</v>
      </c>
      <c r="G843" s="13">
        <f t="shared" si="58"/>
        <v>-0.218</v>
      </c>
    </row>
    <row r="844" spans="1:7">
      <c r="A844" s="103">
        <v>843</v>
      </c>
      <c r="B844" s="87">
        <v>4624.57</v>
      </c>
      <c r="C844" s="88">
        <v>0.68149999999999999</v>
      </c>
      <c r="D844" s="89">
        <v>2.3050000000000002</v>
      </c>
      <c r="E844" s="13">
        <f t="shared" si="56"/>
        <v>0.80200000000000005</v>
      </c>
      <c r="F844" s="13">
        <f t="shared" si="57"/>
        <v>-0.51200000000000001</v>
      </c>
      <c r="G844" s="13">
        <f t="shared" si="58"/>
        <v>0.65300000000000002</v>
      </c>
    </row>
    <row r="845" spans="1:7">
      <c r="A845" s="104">
        <v>844</v>
      </c>
      <c r="B845" s="87">
        <v>4639.1400000000003</v>
      </c>
      <c r="C845" s="88">
        <v>0.66749999999999998</v>
      </c>
      <c r="D845" s="89">
        <v>2.3050000000000002</v>
      </c>
      <c r="E845" s="13">
        <f t="shared" si="56"/>
        <v>0.315</v>
      </c>
      <c r="F845" s="13">
        <f t="shared" si="57"/>
        <v>-2.0760000000000001</v>
      </c>
      <c r="G845" s="13">
        <f t="shared" si="58"/>
        <v>0</v>
      </c>
    </row>
    <row r="846" spans="1:7">
      <c r="A846" s="103">
        <v>845</v>
      </c>
      <c r="B846" s="87">
        <v>4702.82</v>
      </c>
      <c r="C846" s="88">
        <v>0.67800000000000005</v>
      </c>
      <c r="D846" s="89">
        <v>2.3199999999999998</v>
      </c>
      <c r="E846" s="13">
        <f t="shared" si="56"/>
        <v>1.363</v>
      </c>
      <c r="F846" s="13">
        <f t="shared" si="57"/>
        <v>1.5609999999999999</v>
      </c>
      <c r="G846" s="13">
        <f t="shared" si="58"/>
        <v>0.64900000000000002</v>
      </c>
    </row>
    <row r="847" spans="1:7">
      <c r="A847" s="104">
        <v>846</v>
      </c>
      <c r="B847" s="87">
        <v>4703.7700000000004</v>
      </c>
      <c r="C847" s="88">
        <v>0.68300000000000005</v>
      </c>
      <c r="D847" s="89">
        <v>2.31</v>
      </c>
      <c r="E847" s="13">
        <f t="shared" si="56"/>
        <v>0.02</v>
      </c>
      <c r="F847" s="13">
        <f t="shared" si="57"/>
        <v>0.73499999999999999</v>
      </c>
      <c r="G847" s="13">
        <f t="shared" si="58"/>
        <v>-0.432</v>
      </c>
    </row>
    <row r="848" spans="1:7">
      <c r="A848" s="103">
        <v>847</v>
      </c>
      <c r="B848" s="87">
        <v>4759.1099999999997</v>
      </c>
      <c r="C848" s="88">
        <v>0.69899999999999995</v>
      </c>
      <c r="D848" s="89">
        <v>2.3250000000000002</v>
      </c>
      <c r="E848" s="13">
        <f t="shared" si="56"/>
        <v>1.17</v>
      </c>
      <c r="F848" s="13">
        <f t="shared" si="57"/>
        <v>2.3159999999999998</v>
      </c>
      <c r="G848" s="13">
        <f t="shared" si="58"/>
        <v>0.64700000000000002</v>
      </c>
    </row>
    <row r="849" spans="1:7">
      <c r="A849" s="104">
        <v>848</v>
      </c>
      <c r="B849" s="87">
        <v>4774.1899999999996</v>
      </c>
      <c r="C849" s="88">
        <v>0.70299999999999996</v>
      </c>
      <c r="D849" s="89">
        <v>2.34</v>
      </c>
      <c r="E849" s="13">
        <f t="shared" si="56"/>
        <v>0.316</v>
      </c>
      <c r="F849" s="13">
        <f t="shared" si="57"/>
        <v>0.57099999999999995</v>
      </c>
      <c r="G849" s="13">
        <f t="shared" si="58"/>
        <v>0.64300000000000002</v>
      </c>
    </row>
    <row r="850" spans="1:7">
      <c r="A850" s="103">
        <v>849</v>
      </c>
      <c r="B850" s="87">
        <v>4795.47</v>
      </c>
      <c r="C850" s="88">
        <v>0.70699999999999996</v>
      </c>
      <c r="D850" s="89">
        <v>2.355</v>
      </c>
      <c r="E850" s="13">
        <f t="shared" si="56"/>
        <v>0.44500000000000001</v>
      </c>
      <c r="F850" s="13">
        <f t="shared" si="57"/>
        <v>0.56699999999999995</v>
      </c>
      <c r="G850" s="13">
        <f t="shared" si="58"/>
        <v>0.63900000000000001</v>
      </c>
    </row>
    <row r="851" spans="1:7">
      <c r="A851" s="104">
        <v>850</v>
      </c>
      <c r="B851" s="87">
        <v>4742.67</v>
      </c>
      <c r="C851" s="88">
        <v>0.68700000000000006</v>
      </c>
      <c r="D851" s="89">
        <v>2.355</v>
      </c>
      <c r="E851" s="13">
        <f t="shared" si="56"/>
        <v>-1.107</v>
      </c>
      <c r="F851" s="13">
        <f t="shared" si="57"/>
        <v>-2.87</v>
      </c>
      <c r="G851" s="13">
        <f t="shared" si="58"/>
        <v>0</v>
      </c>
    </row>
    <row r="852" spans="1:7">
      <c r="A852" s="103">
        <v>851</v>
      </c>
      <c r="B852" s="87">
        <v>4780.03</v>
      </c>
      <c r="C852" s="88">
        <v>0.69399999999999995</v>
      </c>
      <c r="D852" s="89">
        <v>2.35</v>
      </c>
      <c r="E852" s="13">
        <f t="shared" si="56"/>
        <v>0.78500000000000003</v>
      </c>
      <c r="F852" s="13">
        <f t="shared" si="57"/>
        <v>1.014</v>
      </c>
      <c r="G852" s="13">
        <f t="shared" si="58"/>
        <v>-0.21299999999999999</v>
      </c>
    </row>
    <row r="853" spans="1:7">
      <c r="A853" s="104">
        <v>852</v>
      </c>
      <c r="B853" s="87">
        <v>4775.92</v>
      </c>
      <c r="C853" s="88">
        <v>0.68799999999999994</v>
      </c>
      <c r="D853" s="89">
        <v>2.3450000000000002</v>
      </c>
      <c r="E853" s="13">
        <f t="shared" si="56"/>
        <v>-8.5999999999999993E-2</v>
      </c>
      <c r="F853" s="13">
        <f t="shared" si="57"/>
        <v>-0.86799999999999999</v>
      </c>
      <c r="G853" s="13">
        <f t="shared" si="58"/>
        <v>-0.21299999999999999</v>
      </c>
    </row>
    <row r="854" spans="1:7">
      <c r="A854" s="103">
        <v>853</v>
      </c>
      <c r="B854" s="87">
        <v>4796.08</v>
      </c>
      <c r="C854" s="88">
        <v>0.70099999999999996</v>
      </c>
      <c r="D854" s="89">
        <v>2.36</v>
      </c>
      <c r="E854" s="13">
        <f t="shared" si="56"/>
        <v>0.42099999999999999</v>
      </c>
      <c r="F854" s="13">
        <f t="shared" si="57"/>
        <v>1.8720000000000001</v>
      </c>
      <c r="G854" s="13">
        <f t="shared" si="58"/>
        <v>0.63800000000000001</v>
      </c>
    </row>
    <row r="855" spans="1:7">
      <c r="A855" s="104">
        <v>854</v>
      </c>
      <c r="B855" s="87">
        <v>4825.53</v>
      </c>
      <c r="C855" s="88">
        <v>0.69350000000000001</v>
      </c>
      <c r="D855" s="89">
        <v>2.36</v>
      </c>
      <c r="E855" s="13">
        <f t="shared" si="56"/>
        <v>0.61199999999999999</v>
      </c>
      <c r="F855" s="13">
        <f t="shared" si="57"/>
        <v>-1.0760000000000001</v>
      </c>
      <c r="G855" s="13">
        <f t="shared" si="58"/>
        <v>0</v>
      </c>
    </row>
    <row r="856" spans="1:7">
      <c r="A856" s="103">
        <v>855</v>
      </c>
      <c r="B856" s="87">
        <v>4763.03</v>
      </c>
      <c r="C856" s="88">
        <v>0.67249999999999999</v>
      </c>
      <c r="D856" s="89">
        <v>2.355</v>
      </c>
      <c r="E856" s="13">
        <f t="shared" si="56"/>
        <v>-1.304</v>
      </c>
      <c r="F856" s="13">
        <f t="shared" si="57"/>
        <v>-3.0750000000000002</v>
      </c>
      <c r="G856" s="13">
        <f t="shared" si="58"/>
        <v>-0.21199999999999999</v>
      </c>
    </row>
    <row r="857" spans="1:7">
      <c r="A857" s="104">
        <v>856</v>
      </c>
      <c r="B857" s="87">
        <v>4658.49</v>
      </c>
      <c r="C857" s="88">
        <v>0.66100000000000003</v>
      </c>
      <c r="D857" s="89">
        <v>2.3250000000000002</v>
      </c>
      <c r="E857" s="13">
        <f t="shared" si="56"/>
        <v>-2.2189999999999999</v>
      </c>
      <c r="F857" s="13">
        <f t="shared" si="57"/>
        <v>-1.7250000000000001</v>
      </c>
      <c r="G857" s="13">
        <f t="shared" si="58"/>
        <v>-1.282</v>
      </c>
    </row>
    <row r="858" spans="1:7">
      <c r="A858" s="103">
        <v>857</v>
      </c>
      <c r="B858" s="87">
        <v>4726.08</v>
      </c>
      <c r="C858" s="88">
        <v>0.64900000000000002</v>
      </c>
      <c r="D858" s="89">
        <v>2.3450000000000002</v>
      </c>
      <c r="E858" s="13">
        <f t="shared" si="56"/>
        <v>1.44</v>
      </c>
      <c r="F858" s="13">
        <f t="shared" si="57"/>
        <v>-1.8320000000000001</v>
      </c>
      <c r="G858" s="13">
        <f t="shared" si="58"/>
        <v>0.85699999999999998</v>
      </c>
    </row>
    <row r="859" spans="1:7">
      <c r="A859" s="104">
        <v>858</v>
      </c>
      <c r="B859" s="87">
        <v>4825.28</v>
      </c>
      <c r="C859" s="88">
        <v>0.65300000000000002</v>
      </c>
      <c r="D859" s="89">
        <v>2.375</v>
      </c>
      <c r="E859" s="13">
        <f t="shared" si="56"/>
        <v>2.077</v>
      </c>
      <c r="F859" s="13">
        <f t="shared" si="57"/>
        <v>0.61399999999999999</v>
      </c>
      <c r="G859" s="13">
        <f t="shared" si="58"/>
        <v>1.2709999999999999</v>
      </c>
    </row>
    <row r="860" spans="1:7">
      <c r="A860" s="103">
        <v>859</v>
      </c>
      <c r="B860" s="87">
        <v>4854.8999999999996</v>
      </c>
      <c r="C860" s="88">
        <v>0.65449999999999997</v>
      </c>
      <c r="D860" s="89">
        <v>2.35</v>
      </c>
      <c r="E860" s="13">
        <f t="shared" si="56"/>
        <v>0.61199999999999999</v>
      </c>
      <c r="F860" s="13">
        <f t="shared" si="57"/>
        <v>0.22900000000000001</v>
      </c>
      <c r="G860" s="13">
        <f t="shared" si="58"/>
        <v>-1.0580000000000001</v>
      </c>
    </row>
    <row r="861" spans="1:7">
      <c r="A861" s="104">
        <v>860</v>
      </c>
      <c r="B861" s="87">
        <v>4929.3</v>
      </c>
      <c r="C861" s="88">
        <v>0.66</v>
      </c>
      <c r="D861" s="89">
        <v>2.375</v>
      </c>
      <c r="E861" s="13">
        <f t="shared" si="56"/>
        <v>1.5209999999999999</v>
      </c>
      <c r="F861" s="13">
        <f t="shared" si="57"/>
        <v>0.83699999999999997</v>
      </c>
      <c r="G861" s="13">
        <f t="shared" si="58"/>
        <v>1.0580000000000001</v>
      </c>
    </row>
    <row r="862" spans="1:7">
      <c r="A862" s="103">
        <v>861</v>
      </c>
      <c r="B862" s="87">
        <v>4931.62</v>
      </c>
      <c r="C862" s="88">
        <v>0.67600000000000005</v>
      </c>
      <c r="D862" s="89">
        <v>2.375</v>
      </c>
      <c r="E862" s="13">
        <f t="shared" si="56"/>
        <v>4.7E-2</v>
      </c>
      <c r="F862" s="13">
        <f t="shared" si="57"/>
        <v>2.395</v>
      </c>
      <c r="G862" s="13">
        <f t="shared" si="58"/>
        <v>0</v>
      </c>
    </row>
    <row r="863" spans="1:7">
      <c r="A863" s="104">
        <v>862</v>
      </c>
      <c r="B863" s="87">
        <v>4921.78</v>
      </c>
      <c r="C863" s="88">
        <v>0.66749999999999998</v>
      </c>
      <c r="D863" s="89">
        <v>2.36</v>
      </c>
      <c r="E863" s="13">
        <f t="shared" si="56"/>
        <v>-0.2</v>
      </c>
      <c r="F863" s="13">
        <f t="shared" si="57"/>
        <v>-1.2649999999999999</v>
      </c>
      <c r="G863" s="13">
        <f t="shared" si="58"/>
        <v>-0.63400000000000001</v>
      </c>
    </row>
    <row r="864" spans="1:7">
      <c r="A864" s="103">
        <v>863</v>
      </c>
      <c r="B864" s="87">
        <v>4898.3599999999997</v>
      </c>
      <c r="C864" s="88">
        <v>0.66149999999999998</v>
      </c>
      <c r="D864" s="89">
        <v>2.3650000000000002</v>
      </c>
      <c r="E864" s="13">
        <f t="shared" si="56"/>
        <v>-0.47699999999999998</v>
      </c>
      <c r="F864" s="13">
        <f t="shared" si="57"/>
        <v>-0.90300000000000002</v>
      </c>
      <c r="G864" s="13">
        <f t="shared" si="58"/>
        <v>0.21199999999999999</v>
      </c>
    </row>
    <row r="865" spans="1:7">
      <c r="A865" s="104">
        <v>864</v>
      </c>
      <c r="B865" s="87">
        <v>4993</v>
      </c>
      <c r="C865" s="88">
        <v>0.66100000000000003</v>
      </c>
      <c r="D865" s="89">
        <v>2.39</v>
      </c>
      <c r="E865" s="13">
        <f t="shared" si="56"/>
        <v>1.9139999999999999</v>
      </c>
      <c r="F865" s="13">
        <f t="shared" si="57"/>
        <v>-7.5999999999999998E-2</v>
      </c>
      <c r="G865" s="13">
        <f t="shared" si="58"/>
        <v>1.052</v>
      </c>
    </row>
    <row r="866" spans="1:7">
      <c r="A866" s="103">
        <v>865</v>
      </c>
      <c r="B866" s="87">
        <v>5008.53</v>
      </c>
      <c r="C866" s="88">
        <v>0.68</v>
      </c>
      <c r="D866" s="89">
        <v>2.38</v>
      </c>
      <c r="E866" s="13">
        <f t="shared" si="56"/>
        <v>0.311</v>
      </c>
      <c r="F866" s="13">
        <f t="shared" si="57"/>
        <v>2.8340000000000001</v>
      </c>
      <c r="G866" s="13">
        <f t="shared" si="58"/>
        <v>-0.41899999999999998</v>
      </c>
    </row>
    <row r="867" spans="1:7">
      <c r="A867" s="104">
        <v>866</v>
      </c>
      <c r="B867" s="87">
        <v>5168.32</v>
      </c>
      <c r="C867" s="88">
        <v>0.69499999999999995</v>
      </c>
      <c r="D867" s="89">
        <v>2.4</v>
      </c>
      <c r="E867" s="13">
        <f t="shared" si="56"/>
        <v>3.141</v>
      </c>
      <c r="F867" s="13">
        <f t="shared" si="57"/>
        <v>2.1819999999999999</v>
      </c>
      <c r="G867" s="13">
        <f t="shared" si="58"/>
        <v>0.83699999999999997</v>
      </c>
    </row>
    <row r="868" spans="1:7">
      <c r="A868" s="103">
        <v>867</v>
      </c>
      <c r="B868" s="87">
        <v>5282.02</v>
      </c>
      <c r="C868" s="88">
        <v>0.6895</v>
      </c>
      <c r="D868" s="89">
        <v>2.41</v>
      </c>
      <c r="E868" s="13">
        <f t="shared" si="56"/>
        <v>2.1760000000000002</v>
      </c>
      <c r="F868" s="13">
        <f t="shared" si="57"/>
        <v>-0.79500000000000004</v>
      </c>
      <c r="G868" s="13">
        <f t="shared" si="58"/>
        <v>0.41599999999999998</v>
      </c>
    </row>
    <row r="869" spans="1:7">
      <c r="A869" s="104">
        <v>868</v>
      </c>
      <c r="B869" s="87">
        <v>5245.52</v>
      </c>
      <c r="C869" s="88">
        <v>0.68300000000000005</v>
      </c>
      <c r="D869" s="89">
        <v>2.4049999999999998</v>
      </c>
      <c r="E869" s="13">
        <f t="shared" si="56"/>
        <v>-0.69299999999999995</v>
      </c>
      <c r="F869" s="13">
        <f t="shared" si="57"/>
        <v>-0.94699999999999995</v>
      </c>
      <c r="G869" s="13">
        <f t="shared" si="58"/>
        <v>-0.20799999999999999</v>
      </c>
    </row>
    <row r="870" spans="1:7">
      <c r="A870" s="103">
        <v>869</v>
      </c>
      <c r="B870" s="87">
        <v>5137.93</v>
      </c>
      <c r="C870" s="88">
        <v>0.67849999999999999</v>
      </c>
      <c r="D870" s="89">
        <v>2.4049999999999998</v>
      </c>
      <c r="E870" s="13">
        <f t="shared" si="56"/>
        <v>-2.0720000000000001</v>
      </c>
      <c r="F870" s="13">
        <f t="shared" si="57"/>
        <v>-0.66100000000000003</v>
      </c>
      <c r="G870" s="13">
        <f t="shared" si="58"/>
        <v>0</v>
      </c>
    </row>
    <row r="871" spans="1:7">
      <c r="A871" s="104">
        <v>870</v>
      </c>
      <c r="B871" s="87">
        <v>5126.95</v>
      </c>
      <c r="C871" s="88">
        <v>0.68899999999999995</v>
      </c>
      <c r="D871" s="89">
        <v>2.39</v>
      </c>
      <c r="E871" s="13">
        <f t="shared" si="56"/>
        <v>-0.214</v>
      </c>
      <c r="F871" s="13">
        <f t="shared" si="57"/>
        <v>1.536</v>
      </c>
      <c r="G871" s="13">
        <f t="shared" si="58"/>
        <v>-0.626</v>
      </c>
    </row>
    <row r="872" spans="1:7">
      <c r="A872" s="103">
        <v>871</v>
      </c>
      <c r="B872" s="87">
        <v>5091.6099999999997</v>
      </c>
      <c r="C872" s="88">
        <v>0.68400000000000005</v>
      </c>
      <c r="D872" s="89">
        <v>2.4049999999999998</v>
      </c>
      <c r="E872" s="13">
        <f t="shared" si="56"/>
        <v>-0.69199999999999995</v>
      </c>
      <c r="F872" s="13">
        <f t="shared" si="57"/>
        <v>-0.72799999999999998</v>
      </c>
      <c r="G872" s="13">
        <f t="shared" si="58"/>
        <v>0.626</v>
      </c>
    </row>
    <row r="873" spans="1:7">
      <c r="A873" s="104">
        <v>872</v>
      </c>
      <c r="B873" s="87">
        <v>5115.55</v>
      </c>
      <c r="C873" s="88">
        <v>0.71</v>
      </c>
      <c r="D873" s="89">
        <v>2.395</v>
      </c>
      <c r="E873" s="13">
        <f t="shared" si="56"/>
        <v>0.46899999999999997</v>
      </c>
      <c r="F873" s="13">
        <f t="shared" si="57"/>
        <v>3.7309999999999999</v>
      </c>
      <c r="G873" s="13">
        <f t="shared" si="58"/>
        <v>-0.41699999999999998</v>
      </c>
    </row>
    <row r="874" spans="1:7">
      <c r="A874" s="103">
        <v>873</v>
      </c>
      <c r="B874" s="87">
        <v>5038.24</v>
      </c>
      <c r="C874" s="88">
        <v>0.72250000000000003</v>
      </c>
      <c r="D874" s="89">
        <v>2.39</v>
      </c>
      <c r="E874" s="13">
        <f t="shared" si="56"/>
        <v>-1.5229999999999999</v>
      </c>
      <c r="F874" s="13">
        <f t="shared" si="57"/>
        <v>1.7450000000000001</v>
      </c>
      <c r="G874" s="13">
        <f t="shared" si="58"/>
        <v>-0.20899999999999999</v>
      </c>
    </row>
    <row r="875" spans="1:7">
      <c r="A875" s="104">
        <v>874</v>
      </c>
      <c r="B875" s="87">
        <v>5059.34</v>
      </c>
      <c r="C875" s="88">
        <v>0.71850000000000003</v>
      </c>
      <c r="D875" s="89">
        <v>2.4049999999999998</v>
      </c>
      <c r="E875" s="13">
        <f t="shared" si="56"/>
        <v>0.41799999999999998</v>
      </c>
      <c r="F875" s="13">
        <f t="shared" si="57"/>
        <v>-0.55500000000000005</v>
      </c>
      <c r="G875" s="13">
        <f t="shared" si="58"/>
        <v>0.626</v>
      </c>
    </row>
    <row r="876" spans="1:7">
      <c r="A876" s="103">
        <v>875</v>
      </c>
      <c r="B876" s="87">
        <v>5077.21</v>
      </c>
      <c r="C876" s="88">
        <v>0.71750000000000003</v>
      </c>
      <c r="D876" s="89">
        <v>2.4049999999999998</v>
      </c>
      <c r="E876" s="13">
        <f t="shared" si="56"/>
        <v>0.35299999999999998</v>
      </c>
      <c r="F876" s="13">
        <f t="shared" si="57"/>
        <v>-0.13900000000000001</v>
      </c>
      <c r="G876" s="13">
        <f t="shared" si="58"/>
        <v>0</v>
      </c>
    </row>
    <row r="877" spans="1:7">
      <c r="A877" s="104">
        <v>876</v>
      </c>
      <c r="B877" s="87">
        <v>5069.74</v>
      </c>
      <c r="C877" s="88">
        <v>0.71</v>
      </c>
      <c r="D877" s="89">
        <v>2.4</v>
      </c>
      <c r="E877" s="13">
        <f t="shared" si="56"/>
        <v>-0.14699999999999999</v>
      </c>
      <c r="F877" s="13">
        <f t="shared" si="57"/>
        <v>-1.0509999999999999</v>
      </c>
      <c r="G877" s="13">
        <f t="shared" si="58"/>
        <v>-0.20799999999999999</v>
      </c>
    </row>
    <row r="878" spans="1:7">
      <c r="A878" s="103">
        <v>877</v>
      </c>
      <c r="B878" s="87">
        <v>5055.7700000000004</v>
      </c>
      <c r="C878" s="88">
        <v>0.70199999999999996</v>
      </c>
      <c r="D878" s="89">
        <v>2.36</v>
      </c>
      <c r="E878" s="13">
        <f t="shared" si="56"/>
        <v>-0.27600000000000002</v>
      </c>
      <c r="F878" s="13">
        <f t="shared" si="57"/>
        <v>-1.133</v>
      </c>
      <c r="G878" s="13">
        <f t="shared" si="58"/>
        <v>-1.681</v>
      </c>
    </row>
    <row r="879" spans="1:7">
      <c r="A879" s="104">
        <v>878</v>
      </c>
      <c r="B879" s="87">
        <v>5040.63</v>
      </c>
      <c r="C879" s="88">
        <v>0.70699999999999996</v>
      </c>
      <c r="D879" s="89">
        <v>2.3450000000000002</v>
      </c>
      <c r="E879" s="13">
        <f t="shared" si="56"/>
        <v>-0.3</v>
      </c>
      <c r="F879" s="13">
        <f t="shared" si="57"/>
        <v>0.71</v>
      </c>
      <c r="G879" s="13">
        <f t="shared" si="58"/>
        <v>-0.63800000000000001</v>
      </c>
    </row>
    <row r="880" spans="1:7">
      <c r="A880" s="103">
        <v>879</v>
      </c>
      <c r="B880" s="87">
        <v>4962.4399999999996</v>
      </c>
      <c r="C880" s="88">
        <v>0.6845</v>
      </c>
      <c r="D880" s="89">
        <v>2.355</v>
      </c>
      <c r="E880" s="13">
        <f t="shared" si="56"/>
        <v>-1.5629999999999999</v>
      </c>
      <c r="F880" s="13">
        <f t="shared" si="57"/>
        <v>-3.234</v>
      </c>
      <c r="G880" s="13">
        <f t="shared" si="58"/>
        <v>0.42599999999999999</v>
      </c>
    </row>
    <row r="881" spans="1:7">
      <c r="A881" s="104">
        <v>880</v>
      </c>
      <c r="B881" s="87">
        <v>4888.68</v>
      </c>
      <c r="C881" s="88">
        <v>0.68600000000000005</v>
      </c>
      <c r="D881" s="89">
        <v>2.355</v>
      </c>
      <c r="E881" s="13">
        <f t="shared" si="56"/>
        <v>-1.498</v>
      </c>
      <c r="F881" s="13">
        <f t="shared" si="57"/>
        <v>0.219</v>
      </c>
      <c r="G881" s="13">
        <f t="shared" si="58"/>
        <v>0</v>
      </c>
    </row>
    <row r="882" spans="1:7">
      <c r="A882" s="103">
        <v>881</v>
      </c>
      <c r="B882" s="87">
        <v>4785.16</v>
      </c>
      <c r="C882" s="88">
        <v>0.67749999999999999</v>
      </c>
      <c r="D882" s="89">
        <v>2.36</v>
      </c>
      <c r="E882" s="13">
        <f t="shared" si="56"/>
        <v>-2.14</v>
      </c>
      <c r="F882" s="13">
        <f t="shared" si="57"/>
        <v>-1.2470000000000001</v>
      </c>
      <c r="G882" s="13">
        <f t="shared" si="58"/>
        <v>0.21199999999999999</v>
      </c>
    </row>
    <row r="883" spans="1:7">
      <c r="A883" s="104">
        <v>882</v>
      </c>
      <c r="B883" s="87">
        <v>4855.5600000000004</v>
      </c>
      <c r="C883" s="88">
        <v>0.67749999999999999</v>
      </c>
      <c r="D883" s="89">
        <v>2.355</v>
      </c>
      <c r="E883" s="13">
        <f t="shared" si="56"/>
        <v>1.46</v>
      </c>
      <c r="F883" s="13">
        <f t="shared" si="57"/>
        <v>0</v>
      </c>
      <c r="G883" s="13">
        <f t="shared" si="58"/>
        <v>-0.21199999999999999</v>
      </c>
    </row>
    <row r="884" spans="1:7">
      <c r="A884" s="103">
        <v>883</v>
      </c>
      <c r="B884" s="87">
        <v>4794.55</v>
      </c>
      <c r="C884" s="88">
        <v>0.66100000000000003</v>
      </c>
      <c r="D884" s="89">
        <v>2.3450000000000002</v>
      </c>
      <c r="E884" s="13">
        <f t="shared" si="56"/>
        <v>-1.264</v>
      </c>
      <c r="F884" s="13">
        <f t="shared" si="57"/>
        <v>-2.4660000000000002</v>
      </c>
      <c r="G884" s="13">
        <f t="shared" si="58"/>
        <v>-0.42599999999999999</v>
      </c>
    </row>
    <row r="885" spans="1:7">
      <c r="A885" s="104">
        <v>884</v>
      </c>
      <c r="B885" s="87">
        <v>4789.63</v>
      </c>
      <c r="C885" s="88">
        <v>0.66100000000000003</v>
      </c>
      <c r="D885" s="89">
        <v>2.34</v>
      </c>
      <c r="E885" s="13">
        <f t="shared" si="56"/>
        <v>-0.10299999999999999</v>
      </c>
      <c r="F885" s="13">
        <f t="shared" si="57"/>
        <v>0</v>
      </c>
      <c r="G885" s="13">
        <f t="shared" si="58"/>
        <v>-0.21299999999999999</v>
      </c>
    </row>
    <row r="886" spans="1:7">
      <c r="A886" s="103">
        <v>885</v>
      </c>
      <c r="B886" s="87">
        <v>4802.28</v>
      </c>
      <c r="C886" s="88">
        <v>0.66100000000000003</v>
      </c>
      <c r="D886" s="89">
        <v>2.335</v>
      </c>
      <c r="E886" s="13">
        <f t="shared" si="56"/>
        <v>0.26400000000000001</v>
      </c>
      <c r="F886" s="13">
        <f t="shared" si="57"/>
        <v>0</v>
      </c>
      <c r="G886" s="13">
        <f t="shared" si="58"/>
        <v>-0.214</v>
      </c>
    </row>
    <row r="887" spans="1:7">
      <c r="A887" s="104">
        <v>886</v>
      </c>
      <c r="B887" s="87">
        <v>4819.3999999999996</v>
      </c>
      <c r="C887" s="88">
        <v>0.65700000000000003</v>
      </c>
      <c r="D887" s="89">
        <v>2.34</v>
      </c>
      <c r="E887" s="13">
        <f t="shared" si="56"/>
        <v>0.35599999999999998</v>
      </c>
      <c r="F887" s="13">
        <f t="shared" si="57"/>
        <v>-0.60699999999999998</v>
      </c>
      <c r="G887" s="13">
        <f t="shared" si="58"/>
        <v>0.214</v>
      </c>
    </row>
    <row r="888" spans="1:7">
      <c r="A888" s="103">
        <v>887</v>
      </c>
      <c r="B888" s="87">
        <v>4791</v>
      </c>
      <c r="C888" s="88">
        <v>0.65700000000000003</v>
      </c>
      <c r="D888" s="89">
        <v>2.33</v>
      </c>
      <c r="E888" s="13">
        <f t="shared" si="56"/>
        <v>-0.59099999999999997</v>
      </c>
      <c r="F888" s="13">
        <f t="shared" si="57"/>
        <v>0</v>
      </c>
      <c r="G888" s="13">
        <f t="shared" si="58"/>
        <v>-0.42799999999999999</v>
      </c>
    </row>
    <row r="889" spans="1:7">
      <c r="A889" s="104">
        <v>888</v>
      </c>
      <c r="B889" s="87">
        <v>4841.62</v>
      </c>
      <c r="C889" s="88">
        <v>0.66200000000000003</v>
      </c>
      <c r="D889" s="89">
        <v>2.35</v>
      </c>
      <c r="E889" s="13">
        <f t="shared" si="56"/>
        <v>1.0509999999999999</v>
      </c>
      <c r="F889" s="13">
        <f t="shared" si="57"/>
        <v>0.75800000000000001</v>
      </c>
      <c r="G889" s="13">
        <f t="shared" si="58"/>
        <v>0.85499999999999998</v>
      </c>
    </row>
    <row r="890" spans="1:7">
      <c r="A890" s="103">
        <v>889</v>
      </c>
      <c r="B890" s="87">
        <v>4854.49</v>
      </c>
      <c r="C890" s="88">
        <v>0.66349999999999998</v>
      </c>
      <c r="D890" s="89">
        <v>2.34</v>
      </c>
      <c r="E890" s="13">
        <f t="shared" si="56"/>
        <v>0.26500000000000001</v>
      </c>
      <c r="F890" s="13">
        <f t="shared" si="57"/>
        <v>0.22600000000000001</v>
      </c>
      <c r="G890" s="13">
        <f t="shared" si="58"/>
        <v>-0.42599999999999999</v>
      </c>
    </row>
    <row r="891" spans="1:7">
      <c r="A891" s="104">
        <v>890</v>
      </c>
      <c r="B891" s="87">
        <v>4840.12</v>
      </c>
      <c r="C891" s="88">
        <v>0.66900000000000004</v>
      </c>
      <c r="D891" s="89">
        <v>2.33</v>
      </c>
      <c r="E891" s="13">
        <f t="shared" si="56"/>
        <v>-0.29599999999999999</v>
      </c>
      <c r="F891" s="13">
        <f t="shared" si="57"/>
        <v>0.82599999999999996</v>
      </c>
      <c r="G891" s="13">
        <f t="shared" si="58"/>
        <v>-0.42799999999999999</v>
      </c>
    </row>
    <row r="892" spans="1:7">
      <c r="A892" s="103">
        <v>891</v>
      </c>
      <c r="B892" s="87">
        <v>4821.97</v>
      </c>
      <c r="C892" s="88">
        <v>0.66300000000000003</v>
      </c>
      <c r="D892" s="89">
        <v>2.34</v>
      </c>
      <c r="E892" s="13">
        <f t="shared" si="56"/>
        <v>-0.376</v>
      </c>
      <c r="F892" s="13">
        <f t="shared" si="57"/>
        <v>-0.90100000000000002</v>
      </c>
      <c r="G892" s="13">
        <f t="shared" si="58"/>
        <v>0.42799999999999999</v>
      </c>
    </row>
    <row r="893" spans="1:7">
      <c r="A893" s="104">
        <v>892</v>
      </c>
      <c r="B893" s="87">
        <v>4815.7</v>
      </c>
      <c r="C893" s="88">
        <v>0.65500000000000003</v>
      </c>
      <c r="D893" s="89">
        <v>2.31</v>
      </c>
      <c r="E893" s="13">
        <f t="shared" si="56"/>
        <v>-0.13</v>
      </c>
      <c r="F893" s="13">
        <f t="shared" si="57"/>
        <v>-1.214</v>
      </c>
      <c r="G893" s="13">
        <f t="shared" si="58"/>
        <v>-1.29</v>
      </c>
    </row>
    <row r="894" spans="1:7">
      <c r="A894" s="103">
        <v>893</v>
      </c>
      <c r="B894" s="87">
        <v>4725.83</v>
      </c>
      <c r="C894" s="88">
        <v>0.64749999999999996</v>
      </c>
      <c r="D894" s="89">
        <v>2.3050000000000002</v>
      </c>
      <c r="E894" s="13">
        <f t="shared" si="56"/>
        <v>-1.8839999999999999</v>
      </c>
      <c r="F894" s="13">
        <f t="shared" si="57"/>
        <v>-1.1519999999999999</v>
      </c>
      <c r="G894" s="13">
        <f t="shared" si="58"/>
        <v>-0.217</v>
      </c>
    </row>
    <row r="895" spans="1:7">
      <c r="A895" s="104">
        <v>894</v>
      </c>
      <c r="B895" s="87">
        <v>4814.42</v>
      </c>
      <c r="C895" s="88">
        <v>0.67149999999999999</v>
      </c>
      <c r="D895" s="89">
        <v>2.3149999999999999</v>
      </c>
      <c r="E895" s="13">
        <f t="shared" si="56"/>
        <v>1.857</v>
      </c>
      <c r="F895" s="13">
        <f t="shared" si="57"/>
        <v>3.64</v>
      </c>
      <c r="G895" s="13">
        <f t="shared" si="58"/>
        <v>0.433</v>
      </c>
    </row>
    <row r="896" spans="1:7">
      <c r="A896" s="103">
        <v>895</v>
      </c>
      <c r="B896" s="87">
        <v>4830.01</v>
      </c>
      <c r="C896" s="88">
        <v>0.70050000000000001</v>
      </c>
      <c r="D896" s="89">
        <v>2.3149999999999999</v>
      </c>
      <c r="E896" s="13">
        <f t="shared" si="56"/>
        <v>0.32300000000000001</v>
      </c>
      <c r="F896" s="13">
        <f t="shared" si="57"/>
        <v>4.2279999999999998</v>
      </c>
      <c r="G896" s="13">
        <f t="shared" si="58"/>
        <v>0</v>
      </c>
    </row>
    <row r="897" spans="1:7">
      <c r="A897" s="104">
        <v>896</v>
      </c>
      <c r="B897" s="87">
        <v>4822.12</v>
      </c>
      <c r="C897" s="88">
        <v>0.69450000000000001</v>
      </c>
      <c r="D897" s="89">
        <v>2.3149999999999999</v>
      </c>
      <c r="E897" s="13">
        <f t="shared" ref="E897:E953" si="59">ROUND(100*(LN(B897)-LN(B896)),3)</f>
        <v>-0.16300000000000001</v>
      </c>
      <c r="F897" s="13">
        <f t="shared" ref="F897:F953" si="60">ROUND(100*(LN(C897)-LN(C896)),3)</f>
        <v>-0.86</v>
      </c>
      <c r="G897" s="13">
        <f t="shared" ref="G897:G953" si="61">ROUND(100*(LN(D897)-LN(D896)),3)</f>
        <v>0</v>
      </c>
    </row>
    <row r="898" spans="1:7">
      <c r="A898" s="103">
        <v>897</v>
      </c>
      <c r="B898" s="87">
        <v>4705.01</v>
      </c>
      <c r="C898" s="88">
        <v>0.67800000000000005</v>
      </c>
      <c r="D898" s="89">
        <v>2.2999999999999998</v>
      </c>
      <c r="E898" s="13">
        <f t="shared" si="59"/>
        <v>-2.4590000000000001</v>
      </c>
      <c r="F898" s="13">
        <f t="shared" si="60"/>
        <v>-2.4039999999999999</v>
      </c>
      <c r="G898" s="13">
        <f t="shared" si="61"/>
        <v>-0.65</v>
      </c>
    </row>
    <row r="899" spans="1:7">
      <c r="A899" s="104">
        <v>898</v>
      </c>
      <c r="B899" s="87">
        <v>4817.97</v>
      </c>
      <c r="C899" s="88">
        <v>0.68899999999999995</v>
      </c>
      <c r="D899" s="89">
        <v>2.3149999999999999</v>
      </c>
      <c r="E899" s="13">
        <f t="shared" si="59"/>
        <v>2.3719999999999999</v>
      </c>
      <c r="F899" s="13">
        <f t="shared" si="60"/>
        <v>1.609</v>
      </c>
      <c r="G899" s="13">
        <f t="shared" si="61"/>
        <v>0.65</v>
      </c>
    </row>
    <row r="900" spans="1:7">
      <c r="A900" s="103">
        <v>899</v>
      </c>
      <c r="B900" s="87">
        <v>4774.28</v>
      </c>
      <c r="C900" s="88">
        <v>0.6885</v>
      </c>
      <c r="D900" s="89">
        <v>2.29</v>
      </c>
      <c r="E900" s="13">
        <f t="shared" si="59"/>
        <v>-0.91100000000000003</v>
      </c>
      <c r="F900" s="13">
        <f t="shared" si="60"/>
        <v>-7.2999999999999995E-2</v>
      </c>
      <c r="G900" s="13">
        <f t="shared" si="61"/>
        <v>-1.0860000000000001</v>
      </c>
    </row>
    <row r="901" spans="1:7">
      <c r="A901" s="104">
        <v>900</v>
      </c>
      <c r="B901" s="87">
        <v>4729.51</v>
      </c>
      <c r="C901" s="88">
        <v>0.67700000000000005</v>
      </c>
      <c r="D901" s="89">
        <v>2.2749999999999999</v>
      </c>
      <c r="E901" s="13">
        <f t="shared" si="59"/>
        <v>-0.94199999999999995</v>
      </c>
      <c r="F901" s="13">
        <f t="shared" si="60"/>
        <v>-1.6839999999999999</v>
      </c>
      <c r="G901" s="13">
        <f t="shared" si="61"/>
        <v>-0.65700000000000003</v>
      </c>
    </row>
    <row r="902" spans="1:7">
      <c r="A902" s="103">
        <v>901</v>
      </c>
      <c r="B902" s="87">
        <v>4734.57</v>
      </c>
      <c r="C902" s="88">
        <v>0.67149999999999999</v>
      </c>
      <c r="D902" s="89">
        <v>2.27</v>
      </c>
      <c r="E902" s="13">
        <f t="shared" si="59"/>
        <v>0.107</v>
      </c>
      <c r="F902" s="13">
        <f t="shared" si="60"/>
        <v>-0.81599999999999995</v>
      </c>
      <c r="G902" s="13">
        <f t="shared" si="61"/>
        <v>-0.22</v>
      </c>
    </row>
    <row r="903" spans="1:7">
      <c r="A903" s="104">
        <v>902</v>
      </c>
      <c r="B903" s="87">
        <v>4787.3500000000004</v>
      </c>
      <c r="C903" s="88">
        <v>0.69450000000000001</v>
      </c>
      <c r="D903" s="89">
        <v>2.2749999999999999</v>
      </c>
      <c r="E903" s="13">
        <f t="shared" si="59"/>
        <v>1.109</v>
      </c>
      <c r="F903" s="13">
        <f t="shared" si="60"/>
        <v>3.3679999999999999</v>
      </c>
      <c r="G903" s="13">
        <f t="shared" si="61"/>
        <v>0.22</v>
      </c>
    </row>
    <row r="904" spans="1:7">
      <c r="A904" s="103">
        <v>903</v>
      </c>
      <c r="B904" s="87">
        <v>4702.1899999999996</v>
      </c>
      <c r="C904" s="88">
        <v>0.68</v>
      </c>
      <c r="D904" s="89">
        <v>2.27</v>
      </c>
      <c r="E904" s="13">
        <f t="shared" si="59"/>
        <v>-1.7949999999999999</v>
      </c>
      <c r="F904" s="13">
        <f t="shared" si="60"/>
        <v>-2.11</v>
      </c>
      <c r="G904" s="13">
        <f t="shared" si="61"/>
        <v>-0.22</v>
      </c>
    </row>
    <row r="905" spans="1:7">
      <c r="A905" s="104">
        <v>904</v>
      </c>
      <c r="B905" s="87">
        <v>4793.97</v>
      </c>
      <c r="C905" s="88">
        <v>0.6895</v>
      </c>
      <c r="D905" s="89">
        <v>2.29</v>
      </c>
      <c r="E905" s="13">
        <f t="shared" si="59"/>
        <v>1.9330000000000001</v>
      </c>
      <c r="F905" s="13">
        <f t="shared" si="60"/>
        <v>1.387</v>
      </c>
      <c r="G905" s="13">
        <f t="shared" si="61"/>
        <v>0.877</v>
      </c>
    </row>
    <row r="906" spans="1:7">
      <c r="A906" s="103">
        <v>905</v>
      </c>
      <c r="B906" s="87">
        <v>4774.53</v>
      </c>
      <c r="C906" s="88">
        <v>0.67900000000000005</v>
      </c>
      <c r="D906" s="89">
        <v>2.2850000000000001</v>
      </c>
      <c r="E906" s="13">
        <f t="shared" si="59"/>
        <v>-0.40600000000000003</v>
      </c>
      <c r="F906" s="13">
        <f t="shared" si="60"/>
        <v>-1.5349999999999999</v>
      </c>
      <c r="G906" s="13">
        <f t="shared" si="61"/>
        <v>-0.219</v>
      </c>
    </row>
    <row r="907" spans="1:7">
      <c r="A907" s="104">
        <v>906</v>
      </c>
      <c r="B907" s="87">
        <v>4673.7</v>
      </c>
      <c r="C907" s="88">
        <v>0.68100000000000005</v>
      </c>
      <c r="D907" s="89">
        <v>2.2749999999999999</v>
      </c>
      <c r="E907" s="13">
        <f t="shared" si="59"/>
        <v>-2.1339999999999999</v>
      </c>
      <c r="F907" s="13">
        <f t="shared" si="60"/>
        <v>0.29399999999999998</v>
      </c>
      <c r="G907" s="13">
        <f t="shared" si="61"/>
        <v>-0.439</v>
      </c>
    </row>
    <row r="908" spans="1:7">
      <c r="A908" s="103">
        <v>907</v>
      </c>
      <c r="B908" s="87">
        <v>4648.6400000000003</v>
      </c>
      <c r="C908" s="88">
        <v>0.67600000000000005</v>
      </c>
      <c r="D908" s="89">
        <v>2.2799999999999998</v>
      </c>
      <c r="E908" s="13">
        <f t="shared" si="59"/>
        <v>-0.53800000000000003</v>
      </c>
      <c r="F908" s="13">
        <f t="shared" si="60"/>
        <v>-0.73699999999999999</v>
      </c>
      <c r="G908" s="13">
        <f t="shared" si="61"/>
        <v>0.22</v>
      </c>
    </row>
    <row r="909" spans="1:7">
      <c r="A909" s="104">
        <v>908</v>
      </c>
      <c r="B909" s="87">
        <v>4671.9399999999996</v>
      </c>
      <c r="C909" s="88">
        <v>0.68300000000000005</v>
      </c>
      <c r="D909" s="89">
        <v>2.2799999999999998</v>
      </c>
      <c r="E909" s="13">
        <f t="shared" si="59"/>
        <v>0.5</v>
      </c>
      <c r="F909" s="13">
        <f t="shared" si="60"/>
        <v>1.03</v>
      </c>
      <c r="G909" s="13">
        <f t="shared" si="61"/>
        <v>0</v>
      </c>
    </row>
    <row r="910" spans="1:7">
      <c r="A910" s="103">
        <v>909</v>
      </c>
      <c r="B910" s="87">
        <v>4688.1000000000004</v>
      </c>
      <c r="C910" s="88">
        <v>0.68500000000000005</v>
      </c>
      <c r="D910" s="89">
        <v>2.2850000000000001</v>
      </c>
      <c r="E910" s="13">
        <f t="shared" si="59"/>
        <v>0.34499999999999997</v>
      </c>
      <c r="F910" s="13">
        <f t="shared" si="60"/>
        <v>0.29199999999999998</v>
      </c>
      <c r="G910" s="13">
        <f t="shared" si="61"/>
        <v>0.219</v>
      </c>
    </row>
    <row r="911" spans="1:7">
      <c r="A911" s="104">
        <v>910</v>
      </c>
      <c r="B911" s="87">
        <v>4737.0200000000004</v>
      </c>
      <c r="C911" s="88">
        <v>0.6855</v>
      </c>
      <c r="D911" s="89">
        <v>2.3050000000000002</v>
      </c>
      <c r="E911" s="13">
        <f t="shared" si="59"/>
        <v>1.038</v>
      </c>
      <c r="F911" s="13">
        <f t="shared" si="60"/>
        <v>7.2999999999999995E-2</v>
      </c>
      <c r="G911" s="13">
        <f t="shared" si="61"/>
        <v>0.871</v>
      </c>
    </row>
    <row r="912" spans="1:7">
      <c r="A912" s="103">
        <v>911</v>
      </c>
      <c r="B912" s="87">
        <v>4763.2299999999996</v>
      </c>
      <c r="C912" s="88">
        <v>0.68600000000000005</v>
      </c>
      <c r="D912" s="89">
        <v>2.3199999999999998</v>
      </c>
      <c r="E912" s="13">
        <f t="shared" si="59"/>
        <v>0.55200000000000005</v>
      </c>
      <c r="F912" s="13">
        <f t="shared" si="60"/>
        <v>7.2999999999999995E-2</v>
      </c>
      <c r="G912" s="13">
        <f t="shared" si="61"/>
        <v>0.64900000000000002</v>
      </c>
    </row>
    <row r="913" spans="1:7">
      <c r="A913" s="104">
        <v>912</v>
      </c>
      <c r="B913" s="87">
        <v>4873.3100000000004</v>
      </c>
      <c r="C913" s="88">
        <v>0.70050000000000001</v>
      </c>
      <c r="D913" s="89">
        <v>2.3450000000000002</v>
      </c>
      <c r="E913" s="13">
        <f t="shared" si="59"/>
        <v>2.2850000000000001</v>
      </c>
      <c r="F913" s="13">
        <f t="shared" si="60"/>
        <v>2.0920000000000001</v>
      </c>
      <c r="G913" s="13">
        <f t="shared" si="61"/>
        <v>1.0720000000000001</v>
      </c>
    </row>
    <row r="914" spans="1:7">
      <c r="A914" s="103">
        <v>913</v>
      </c>
      <c r="B914" s="87">
        <v>4849.1899999999996</v>
      </c>
      <c r="C914" s="88">
        <v>0.71199999999999997</v>
      </c>
      <c r="D914" s="89">
        <v>2.3250000000000002</v>
      </c>
      <c r="E914" s="13">
        <f t="shared" si="59"/>
        <v>-0.496</v>
      </c>
      <c r="F914" s="13">
        <f t="shared" si="60"/>
        <v>1.6279999999999999</v>
      </c>
      <c r="G914" s="13">
        <f t="shared" si="61"/>
        <v>-0.85699999999999998</v>
      </c>
    </row>
    <row r="915" spans="1:7">
      <c r="A915" s="104">
        <v>914</v>
      </c>
      <c r="B915" s="87">
        <v>4817.7299999999996</v>
      </c>
      <c r="C915" s="88">
        <v>0.72399999999999998</v>
      </c>
      <c r="D915" s="89">
        <v>2.3450000000000002</v>
      </c>
      <c r="E915" s="13">
        <f t="shared" si="59"/>
        <v>-0.65100000000000002</v>
      </c>
      <c r="F915" s="13">
        <f t="shared" si="60"/>
        <v>1.671</v>
      </c>
      <c r="G915" s="13">
        <f t="shared" si="61"/>
        <v>0.85699999999999998</v>
      </c>
    </row>
    <row r="916" spans="1:7">
      <c r="A916" s="103">
        <v>915</v>
      </c>
      <c r="B916" s="87">
        <v>4835.17</v>
      </c>
      <c r="C916" s="88">
        <v>0.71699999999999997</v>
      </c>
      <c r="D916" s="89">
        <v>2.35</v>
      </c>
      <c r="E916" s="13">
        <f t="shared" si="59"/>
        <v>0.36099999999999999</v>
      </c>
      <c r="F916" s="13">
        <f t="shared" si="60"/>
        <v>-0.97199999999999998</v>
      </c>
      <c r="G916" s="13">
        <f t="shared" si="61"/>
        <v>0.21299999999999999</v>
      </c>
    </row>
    <row r="917" spans="1:7">
      <c r="A917" s="104">
        <v>916</v>
      </c>
      <c r="B917" s="87">
        <v>4769.7299999999996</v>
      </c>
      <c r="C917" s="88">
        <v>0.71699999999999997</v>
      </c>
      <c r="D917" s="89">
        <v>2.34</v>
      </c>
      <c r="E917" s="13">
        <f t="shared" si="59"/>
        <v>-1.363</v>
      </c>
      <c r="F917" s="13">
        <f t="shared" si="60"/>
        <v>0</v>
      </c>
      <c r="G917" s="13">
        <f t="shared" si="61"/>
        <v>-0.42599999999999999</v>
      </c>
    </row>
    <row r="918" spans="1:7">
      <c r="A918" s="103">
        <v>917</v>
      </c>
      <c r="B918" s="87">
        <v>4789.47</v>
      </c>
      <c r="C918" s="88">
        <v>0.72199999999999998</v>
      </c>
      <c r="D918" s="89">
        <v>2.34</v>
      </c>
      <c r="E918" s="13">
        <f t="shared" si="59"/>
        <v>0.41299999999999998</v>
      </c>
      <c r="F918" s="13">
        <f t="shared" si="60"/>
        <v>0.69499999999999995</v>
      </c>
      <c r="G918" s="13">
        <f t="shared" si="61"/>
        <v>0</v>
      </c>
    </row>
    <row r="919" spans="1:7">
      <c r="A919" s="104">
        <v>918</v>
      </c>
      <c r="B919" s="87">
        <v>4848.22</v>
      </c>
      <c r="C919" s="88">
        <v>0.77549999999999997</v>
      </c>
      <c r="D919" s="89">
        <v>2.395</v>
      </c>
      <c r="E919" s="13">
        <f t="shared" si="59"/>
        <v>1.2190000000000001</v>
      </c>
      <c r="F919" s="13">
        <f t="shared" si="60"/>
        <v>7.1479999999999997</v>
      </c>
      <c r="G919" s="13">
        <f t="shared" si="61"/>
        <v>2.323</v>
      </c>
    </row>
    <row r="920" spans="1:7">
      <c r="A920" s="103">
        <v>919</v>
      </c>
      <c r="B920" s="87">
        <v>4838.76</v>
      </c>
      <c r="C920" s="88">
        <v>0.79049999999999998</v>
      </c>
      <c r="D920" s="89">
        <v>2.3849999999999998</v>
      </c>
      <c r="E920" s="13">
        <f t="shared" si="59"/>
        <v>-0.19500000000000001</v>
      </c>
      <c r="F920" s="13">
        <f t="shared" si="60"/>
        <v>1.9159999999999999</v>
      </c>
      <c r="G920" s="13">
        <f t="shared" si="61"/>
        <v>-0.41799999999999998</v>
      </c>
    </row>
    <row r="921" spans="1:7">
      <c r="A921" s="104">
        <v>920</v>
      </c>
      <c r="B921" s="87">
        <v>4878.09</v>
      </c>
      <c r="C921" s="88">
        <v>0.79</v>
      </c>
      <c r="D921" s="89">
        <v>2.4300000000000002</v>
      </c>
      <c r="E921" s="13">
        <f t="shared" si="59"/>
        <v>0.81</v>
      </c>
      <c r="F921" s="13">
        <f t="shared" si="60"/>
        <v>-6.3E-2</v>
      </c>
      <c r="G921" s="13">
        <f t="shared" si="61"/>
        <v>1.869</v>
      </c>
    </row>
    <row r="922" spans="1:7">
      <c r="A922" s="103">
        <v>921</v>
      </c>
      <c r="B922" s="87">
        <v>4844.82</v>
      </c>
      <c r="C922" s="88">
        <v>0.79900000000000004</v>
      </c>
      <c r="D922" s="89">
        <v>2.36</v>
      </c>
      <c r="E922" s="13">
        <f t="shared" si="59"/>
        <v>-0.68400000000000005</v>
      </c>
      <c r="F922" s="13">
        <f t="shared" si="60"/>
        <v>1.133</v>
      </c>
      <c r="G922" s="13">
        <f t="shared" si="61"/>
        <v>-2.923</v>
      </c>
    </row>
    <row r="923" spans="1:7">
      <c r="A923" s="104">
        <v>922</v>
      </c>
      <c r="B923" s="87">
        <v>4763.8100000000004</v>
      </c>
      <c r="C923" s="88">
        <v>0.78149999999999997</v>
      </c>
      <c r="D923" s="89">
        <v>2.36</v>
      </c>
      <c r="E923" s="13">
        <f t="shared" si="59"/>
        <v>-1.6859999999999999</v>
      </c>
      <c r="F923" s="13">
        <f t="shared" si="60"/>
        <v>-2.2149999999999999</v>
      </c>
      <c r="G923" s="13">
        <f t="shared" si="61"/>
        <v>0</v>
      </c>
    </row>
    <row r="924" spans="1:7">
      <c r="A924" s="103">
        <v>923</v>
      </c>
      <c r="B924" s="87">
        <v>4836.8599999999997</v>
      </c>
      <c r="C924" s="88">
        <v>0.78749999999999998</v>
      </c>
      <c r="D924" s="89">
        <v>2.3650000000000002</v>
      </c>
      <c r="E924" s="13">
        <f t="shared" si="59"/>
        <v>1.522</v>
      </c>
      <c r="F924" s="13">
        <f t="shared" si="60"/>
        <v>0.76500000000000001</v>
      </c>
      <c r="G924" s="13">
        <f t="shared" si="61"/>
        <v>0.21199999999999999</v>
      </c>
    </row>
    <row r="925" spans="1:7">
      <c r="A925" s="104">
        <v>924</v>
      </c>
      <c r="B925" s="87">
        <v>4864.3500000000004</v>
      </c>
      <c r="C925" s="88">
        <v>0.78300000000000003</v>
      </c>
      <c r="D925" s="89">
        <v>2.375</v>
      </c>
      <c r="E925" s="13">
        <f t="shared" si="59"/>
        <v>0.56699999999999995</v>
      </c>
      <c r="F925" s="13">
        <f t="shared" si="60"/>
        <v>-0.57299999999999995</v>
      </c>
      <c r="G925" s="13">
        <f t="shared" si="61"/>
        <v>0.42199999999999999</v>
      </c>
    </row>
    <row r="926" spans="1:7">
      <c r="A926" s="103">
        <v>925</v>
      </c>
      <c r="B926" s="87">
        <v>4889.7700000000004</v>
      </c>
      <c r="C926" s="88">
        <v>0.78700000000000003</v>
      </c>
      <c r="D926" s="89">
        <v>2.37</v>
      </c>
      <c r="E926" s="13">
        <f t="shared" si="59"/>
        <v>0.52100000000000002</v>
      </c>
      <c r="F926" s="13">
        <f t="shared" si="60"/>
        <v>0.51</v>
      </c>
      <c r="G926" s="13">
        <f t="shared" si="61"/>
        <v>-0.21099999999999999</v>
      </c>
    </row>
    <row r="927" spans="1:7">
      <c r="A927" s="104">
        <v>926</v>
      </c>
      <c r="B927" s="87">
        <v>4929.6000000000004</v>
      </c>
      <c r="C927" s="88">
        <v>0.77849999999999997</v>
      </c>
      <c r="D927" s="89">
        <v>2.38</v>
      </c>
      <c r="E927" s="13">
        <f t="shared" si="59"/>
        <v>0.81100000000000005</v>
      </c>
      <c r="F927" s="13">
        <f t="shared" si="60"/>
        <v>-1.0860000000000001</v>
      </c>
      <c r="G927" s="13">
        <f t="shared" si="61"/>
        <v>0.42099999999999999</v>
      </c>
    </row>
    <row r="928" spans="1:7">
      <c r="A928" s="103">
        <v>927</v>
      </c>
      <c r="B928" s="87">
        <v>4977.5600000000004</v>
      </c>
      <c r="C928" s="88">
        <v>0.77249999999999996</v>
      </c>
      <c r="D928" s="89">
        <v>2.415</v>
      </c>
      <c r="E928" s="13">
        <f t="shared" si="59"/>
        <v>0.96799999999999997</v>
      </c>
      <c r="F928" s="13">
        <f t="shared" si="60"/>
        <v>-0.77400000000000002</v>
      </c>
      <c r="G928" s="13">
        <f t="shared" si="61"/>
        <v>1.46</v>
      </c>
    </row>
    <row r="929" spans="1:7">
      <c r="A929" s="104">
        <v>928</v>
      </c>
      <c r="B929" s="87">
        <v>5014.0600000000004</v>
      </c>
      <c r="C929" s="88">
        <v>0.78500000000000003</v>
      </c>
      <c r="D929" s="89">
        <v>2.415</v>
      </c>
      <c r="E929" s="13">
        <f t="shared" si="59"/>
        <v>0.73099999999999998</v>
      </c>
      <c r="F929" s="13">
        <f t="shared" si="60"/>
        <v>1.605</v>
      </c>
      <c r="G929" s="13">
        <f t="shared" si="61"/>
        <v>0</v>
      </c>
    </row>
    <row r="930" spans="1:7">
      <c r="A930" s="103">
        <v>929</v>
      </c>
      <c r="B930" s="87">
        <v>5025.41</v>
      </c>
      <c r="C930" s="88">
        <v>0.78649999999999998</v>
      </c>
      <c r="D930" s="89">
        <v>2.4300000000000002</v>
      </c>
      <c r="E930" s="13">
        <f t="shared" si="59"/>
        <v>0.22600000000000001</v>
      </c>
      <c r="F930" s="13">
        <f t="shared" si="60"/>
        <v>0.191</v>
      </c>
      <c r="G930" s="13">
        <f t="shared" si="61"/>
        <v>0.61899999999999999</v>
      </c>
    </row>
    <row r="931" spans="1:7">
      <c r="A931" s="104">
        <v>930</v>
      </c>
      <c r="B931" s="87">
        <v>5029.88</v>
      </c>
      <c r="C931" s="88">
        <v>0.79349999999999998</v>
      </c>
      <c r="D931" s="89">
        <v>2.44</v>
      </c>
      <c r="E931" s="13">
        <f t="shared" si="59"/>
        <v>8.8999999999999996E-2</v>
      </c>
      <c r="F931" s="13">
        <f t="shared" si="60"/>
        <v>0.88600000000000001</v>
      </c>
      <c r="G931" s="13">
        <f t="shared" si="61"/>
        <v>0.41099999999999998</v>
      </c>
    </row>
    <row r="932" spans="1:7">
      <c r="A932" s="103">
        <v>931</v>
      </c>
      <c r="B932" s="87">
        <v>5017.16</v>
      </c>
      <c r="C932" s="88">
        <v>0.79400000000000004</v>
      </c>
      <c r="D932" s="89">
        <v>2.4449999999999998</v>
      </c>
      <c r="E932" s="13">
        <f t="shared" si="59"/>
        <v>-0.253</v>
      </c>
      <c r="F932" s="13">
        <f t="shared" si="60"/>
        <v>6.3E-2</v>
      </c>
      <c r="G932" s="13">
        <f t="shared" si="61"/>
        <v>0.20499999999999999</v>
      </c>
    </row>
    <row r="933" spans="1:7">
      <c r="A933" s="104">
        <v>932</v>
      </c>
      <c r="B933" s="87">
        <v>5006.68</v>
      </c>
      <c r="C933" s="88">
        <v>0.79500000000000004</v>
      </c>
      <c r="D933" s="89">
        <v>2.4500000000000002</v>
      </c>
      <c r="E933" s="13">
        <f t="shared" si="59"/>
        <v>-0.20899999999999999</v>
      </c>
      <c r="F933" s="13">
        <f t="shared" si="60"/>
        <v>0.126</v>
      </c>
      <c r="G933" s="13">
        <f t="shared" si="61"/>
        <v>0.20399999999999999</v>
      </c>
    </row>
    <row r="934" spans="1:7">
      <c r="A934" s="103">
        <v>933</v>
      </c>
      <c r="B934" s="87">
        <v>4996.66</v>
      </c>
      <c r="C934" s="88">
        <v>0.79300000000000004</v>
      </c>
      <c r="D934" s="89">
        <v>2.4500000000000002</v>
      </c>
      <c r="E934" s="13">
        <f t="shared" si="59"/>
        <v>-0.2</v>
      </c>
      <c r="F934" s="13">
        <f t="shared" si="60"/>
        <v>-0.252</v>
      </c>
      <c r="G934" s="13">
        <f t="shared" si="61"/>
        <v>0</v>
      </c>
    </row>
    <row r="935" spans="1:7">
      <c r="A935" s="104">
        <v>934</v>
      </c>
      <c r="B935" s="87">
        <v>5029.71</v>
      </c>
      <c r="C935" s="88">
        <v>0.78800000000000003</v>
      </c>
      <c r="D935" s="89">
        <v>2.44</v>
      </c>
      <c r="E935" s="13">
        <f t="shared" si="59"/>
        <v>0.65900000000000003</v>
      </c>
      <c r="F935" s="13">
        <f t="shared" si="60"/>
        <v>-0.63300000000000001</v>
      </c>
      <c r="G935" s="13">
        <f t="shared" si="61"/>
        <v>-0.40899999999999997</v>
      </c>
    </row>
    <row r="936" spans="1:7">
      <c r="A936" s="103">
        <v>935</v>
      </c>
      <c r="B936" s="87">
        <v>4987.99</v>
      </c>
      <c r="C936" s="88">
        <v>0.78149999999999997</v>
      </c>
      <c r="D936" s="89">
        <v>2.41</v>
      </c>
      <c r="E936" s="13">
        <f t="shared" si="59"/>
        <v>-0.83299999999999996</v>
      </c>
      <c r="F936" s="13">
        <f t="shared" si="60"/>
        <v>-0.82799999999999996</v>
      </c>
      <c r="G936" s="13">
        <f t="shared" si="61"/>
        <v>-1.2370000000000001</v>
      </c>
    </row>
    <row r="937" spans="1:7">
      <c r="A937" s="104">
        <v>936</v>
      </c>
      <c r="B937" s="87">
        <v>5016.4799999999996</v>
      </c>
      <c r="C937" s="88">
        <v>0.79</v>
      </c>
      <c r="D937" s="89">
        <v>2.41</v>
      </c>
      <c r="E937" s="13">
        <f t="shared" si="59"/>
        <v>0.56999999999999995</v>
      </c>
      <c r="F937" s="13">
        <f t="shared" si="60"/>
        <v>1.0820000000000001</v>
      </c>
      <c r="G937" s="13">
        <f t="shared" si="61"/>
        <v>0</v>
      </c>
    </row>
    <row r="938" spans="1:7">
      <c r="A938" s="103">
        <v>937</v>
      </c>
      <c r="B938" s="87">
        <v>5012.57</v>
      </c>
      <c r="C938" s="88">
        <v>0.80100000000000005</v>
      </c>
      <c r="D938" s="89">
        <v>2.42</v>
      </c>
      <c r="E938" s="13">
        <f t="shared" si="59"/>
        <v>-7.8E-2</v>
      </c>
      <c r="F938" s="13">
        <f t="shared" si="60"/>
        <v>1.383</v>
      </c>
      <c r="G938" s="13">
        <f t="shared" si="61"/>
        <v>0.41399999999999998</v>
      </c>
    </row>
    <row r="939" spans="1:7">
      <c r="A939" s="104">
        <v>938</v>
      </c>
      <c r="B939" s="87">
        <v>4947.78</v>
      </c>
      <c r="C939" s="88">
        <v>0.79</v>
      </c>
      <c r="D939" s="89">
        <v>2.4049999999999998</v>
      </c>
      <c r="E939" s="13">
        <f t="shared" si="59"/>
        <v>-1.3009999999999999</v>
      </c>
      <c r="F939" s="13">
        <f t="shared" si="60"/>
        <v>-1.383</v>
      </c>
      <c r="G939" s="13">
        <f t="shared" si="61"/>
        <v>-0.622</v>
      </c>
    </row>
    <row r="940" spans="1:7">
      <c r="A940" s="103">
        <v>939</v>
      </c>
      <c r="B940" s="87">
        <v>4953.18</v>
      </c>
      <c r="C940" s="88">
        <v>0.78849999999999998</v>
      </c>
      <c r="D940" s="89">
        <v>2.42</v>
      </c>
      <c r="E940" s="13">
        <f t="shared" si="59"/>
        <v>0.109</v>
      </c>
      <c r="F940" s="13">
        <f t="shared" si="60"/>
        <v>-0.19</v>
      </c>
      <c r="G940" s="13">
        <f t="shared" si="61"/>
        <v>0.622</v>
      </c>
    </row>
    <row r="941" spans="1:7">
      <c r="A941" s="104">
        <v>940</v>
      </c>
      <c r="B941" s="87">
        <v>5010.6499999999996</v>
      </c>
      <c r="C941" s="88">
        <v>0.78300000000000003</v>
      </c>
      <c r="D941" s="89">
        <v>2.4350000000000001</v>
      </c>
      <c r="E941" s="13">
        <f t="shared" si="59"/>
        <v>1.1539999999999999</v>
      </c>
      <c r="F941" s="13">
        <f t="shared" si="60"/>
        <v>-0.7</v>
      </c>
      <c r="G941" s="13">
        <f t="shared" si="61"/>
        <v>0.61799999999999999</v>
      </c>
    </row>
    <row r="942" spans="1:7">
      <c r="A942" s="103">
        <v>941</v>
      </c>
      <c r="B942" s="87">
        <v>5000.29</v>
      </c>
      <c r="C942" s="88">
        <v>0.78049999999999997</v>
      </c>
      <c r="D942" s="89">
        <v>2.4350000000000001</v>
      </c>
      <c r="E942" s="13">
        <f t="shared" si="59"/>
        <v>-0.20699999999999999</v>
      </c>
      <c r="F942" s="13">
        <f t="shared" si="60"/>
        <v>-0.32</v>
      </c>
      <c r="G942" s="13">
        <f t="shared" si="61"/>
        <v>0</v>
      </c>
    </row>
    <row r="943" spans="1:7">
      <c r="A943" s="104">
        <v>942</v>
      </c>
      <c r="B943" s="87">
        <v>5020.8599999999997</v>
      </c>
      <c r="C943" s="88">
        <v>0.78449999999999998</v>
      </c>
      <c r="D943" s="89">
        <v>2.44</v>
      </c>
      <c r="E943" s="13">
        <f t="shared" si="59"/>
        <v>0.41099999999999998</v>
      </c>
      <c r="F943" s="13">
        <f t="shared" si="60"/>
        <v>0.51100000000000001</v>
      </c>
      <c r="G943" s="13">
        <f t="shared" si="61"/>
        <v>0.20499999999999999</v>
      </c>
    </row>
    <row r="944" spans="1:7">
      <c r="A944" s="103">
        <v>943</v>
      </c>
      <c r="B944" s="87">
        <v>5012.6099999999997</v>
      </c>
      <c r="C944" s="88">
        <v>0.78400000000000003</v>
      </c>
      <c r="D944" s="89">
        <v>2.4300000000000002</v>
      </c>
      <c r="E944" s="13">
        <f t="shared" si="59"/>
        <v>-0.16400000000000001</v>
      </c>
      <c r="F944" s="13">
        <f t="shared" si="60"/>
        <v>-6.4000000000000001E-2</v>
      </c>
      <c r="G944" s="13">
        <f t="shared" si="61"/>
        <v>-0.41099999999999998</v>
      </c>
    </row>
    <row r="945" spans="1:7">
      <c r="A945" s="104">
        <v>944</v>
      </c>
      <c r="B945" s="87">
        <v>5017.75</v>
      </c>
      <c r="C945" s="88">
        <v>0.78300000000000003</v>
      </c>
      <c r="D945" s="89">
        <v>2.44</v>
      </c>
      <c r="E945" s="13">
        <f t="shared" si="59"/>
        <v>0.10199999999999999</v>
      </c>
      <c r="F945" s="13">
        <f t="shared" si="60"/>
        <v>-0.128</v>
      </c>
      <c r="G945" s="13">
        <f t="shared" si="61"/>
        <v>0.41099999999999998</v>
      </c>
    </row>
    <row r="946" spans="1:7">
      <c r="A946" s="103">
        <v>945</v>
      </c>
      <c r="B946" s="87">
        <v>5083.29</v>
      </c>
      <c r="C946" s="88">
        <v>0.78300000000000003</v>
      </c>
      <c r="D946" s="89">
        <v>2.44</v>
      </c>
      <c r="E946" s="13">
        <f t="shared" si="59"/>
        <v>1.298</v>
      </c>
      <c r="F946" s="13">
        <f t="shared" si="60"/>
        <v>0</v>
      </c>
      <c r="G946" s="13">
        <f t="shared" si="61"/>
        <v>0</v>
      </c>
    </row>
    <row r="947" spans="1:7">
      <c r="A947" s="104">
        <v>946</v>
      </c>
      <c r="B947" s="87">
        <v>5050.6899999999996</v>
      </c>
      <c r="C947" s="88">
        <v>0.78</v>
      </c>
      <c r="D947" s="89">
        <v>2.4350000000000001</v>
      </c>
      <c r="E947" s="13">
        <f t="shared" si="59"/>
        <v>-0.64300000000000002</v>
      </c>
      <c r="F947" s="13">
        <f t="shared" si="60"/>
        <v>-0.38400000000000001</v>
      </c>
      <c r="G947" s="13">
        <f t="shared" si="61"/>
        <v>-0.20499999999999999</v>
      </c>
    </row>
    <row r="948" spans="1:7">
      <c r="A948" s="103">
        <v>947</v>
      </c>
      <c r="B948" s="87">
        <v>5131.21</v>
      </c>
      <c r="C948" s="88">
        <v>0.79349999999999998</v>
      </c>
      <c r="D948" s="89">
        <v>2.4750000000000001</v>
      </c>
      <c r="E948" s="13">
        <f t="shared" si="59"/>
        <v>1.5820000000000001</v>
      </c>
      <c r="F948" s="13">
        <f t="shared" si="60"/>
        <v>1.716</v>
      </c>
      <c r="G948" s="13">
        <f t="shared" si="61"/>
        <v>1.629</v>
      </c>
    </row>
    <row r="949" spans="1:7">
      <c r="A949" s="104">
        <v>948</v>
      </c>
      <c r="B949" s="87">
        <v>5045.32</v>
      </c>
      <c r="C949" s="88">
        <v>0.80700000000000005</v>
      </c>
      <c r="D949" s="89">
        <v>2.4849999999999999</v>
      </c>
      <c r="E949" s="13">
        <f t="shared" si="59"/>
        <v>-1.6879999999999999</v>
      </c>
      <c r="F949" s="13">
        <f t="shared" si="60"/>
        <v>1.6870000000000001</v>
      </c>
      <c r="G949" s="13">
        <f t="shared" si="61"/>
        <v>0.40300000000000002</v>
      </c>
    </row>
    <row r="950" spans="1:7">
      <c r="A950" s="103">
        <v>949</v>
      </c>
      <c r="B950" s="87">
        <v>5092.16</v>
      </c>
      <c r="C950" s="88">
        <v>0.8155</v>
      </c>
      <c r="D950" s="89">
        <v>2.4750000000000001</v>
      </c>
      <c r="E950" s="13">
        <f t="shared" si="59"/>
        <v>0.92400000000000004</v>
      </c>
      <c r="F950" s="13">
        <f t="shared" si="60"/>
        <v>1.048</v>
      </c>
      <c r="G950" s="13">
        <f t="shared" si="61"/>
        <v>-0.40300000000000002</v>
      </c>
    </row>
    <row r="951" spans="1:7">
      <c r="A951" s="104">
        <v>950</v>
      </c>
      <c r="B951" s="87">
        <v>5091.6099999999997</v>
      </c>
      <c r="C951" s="88">
        <v>0.82150000000000001</v>
      </c>
      <c r="D951" s="89">
        <v>2.4849999999999999</v>
      </c>
      <c r="E951" s="13">
        <f t="shared" si="59"/>
        <v>-1.0999999999999999E-2</v>
      </c>
      <c r="F951" s="13">
        <f t="shared" si="60"/>
        <v>0.73299999999999998</v>
      </c>
      <c r="G951" s="13">
        <f t="shared" si="61"/>
        <v>0.40300000000000002</v>
      </c>
    </row>
    <row r="952" spans="1:7">
      <c r="A952" s="103">
        <v>951</v>
      </c>
      <c r="B952" s="87">
        <v>5149.22</v>
      </c>
      <c r="C952" s="88">
        <v>0.84050000000000002</v>
      </c>
      <c r="D952" s="89">
        <v>2.3450000000000002</v>
      </c>
      <c r="E952" s="13">
        <f t="shared" si="59"/>
        <v>1.125</v>
      </c>
      <c r="F952" s="13">
        <f t="shared" si="60"/>
        <v>2.2869999999999999</v>
      </c>
      <c r="G952" s="13">
        <f t="shared" si="61"/>
        <v>-5.7990000000000004</v>
      </c>
    </row>
    <row r="953" spans="1:7">
      <c r="A953" s="104">
        <v>952</v>
      </c>
      <c r="B953" s="87">
        <v>5177.07</v>
      </c>
      <c r="C953" s="88">
        <v>0.85950000000000004</v>
      </c>
      <c r="D953" s="89">
        <v>2.3250000000000002</v>
      </c>
      <c r="E953" s="13">
        <f t="shared" si="59"/>
        <v>0.53900000000000003</v>
      </c>
      <c r="F953" s="13">
        <f t="shared" si="60"/>
        <v>2.2349999999999999</v>
      </c>
      <c r="G953" s="13">
        <f t="shared" si="61"/>
        <v>-0.85699999999999998</v>
      </c>
    </row>
    <row r="954" spans="1:7">
      <c r="A954" s="103">
        <v>953</v>
      </c>
      <c r="B954">
        <v>5083.0200000000004</v>
      </c>
      <c r="C954" s="2">
        <v>0.83250000000000002</v>
      </c>
      <c r="D954" s="2">
        <v>2.3050000000000002</v>
      </c>
      <c r="E954" s="13">
        <f t="shared" ref="E954:E1017" si="62">ROUND(100*(LN(B954)-LN(B953)),3)</f>
        <v>-1.833</v>
      </c>
      <c r="F954" s="13">
        <f t="shared" ref="F954:F1017" si="63">ROUND(100*(LN(C954)-LN(C953)),3)</f>
        <v>-3.1920000000000002</v>
      </c>
      <c r="G954" s="13">
        <f t="shared" ref="G954:G1017" si="64">ROUND(100*(LN(D954)-LN(D953)),3)</f>
        <v>-0.86399999999999999</v>
      </c>
    </row>
    <row r="955" spans="1:7">
      <c r="A955" s="104">
        <v>954</v>
      </c>
      <c r="B955">
        <v>5102.96</v>
      </c>
      <c r="C955" s="2">
        <v>0.81899999999999995</v>
      </c>
      <c r="D955" s="2">
        <v>2.31</v>
      </c>
      <c r="E955" s="13">
        <f t="shared" si="62"/>
        <v>0.39200000000000002</v>
      </c>
      <c r="F955" s="13">
        <f t="shared" si="63"/>
        <v>-1.635</v>
      </c>
      <c r="G955" s="13">
        <f t="shared" si="64"/>
        <v>0.217</v>
      </c>
    </row>
    <row r="956" spans="1:7">
      <c r="A956" s="103">
        <v>955</v>
      </c>
      <c r="B956">
        <v>5113.04</v>
      </c>
      <c r="C956" s="2">
        <v>0.78500000000000003</v>
      </c>
      <c r="D956" s="2">
        <v>2.3250000000000002</v>
      </c>
      <c r="E956" s="13">
        <f t="shared" si="62"/>
        <v>0.19700000000000001</v>
      </c>
      <c r="F956" s="13">
        <f t="shared" si="63"/>
        <v>-4.24</v>
      </c>
      <c r="G956" s="13">
        <f t="shared" si="64"/>
        <v>0.64700000000000002</v>
      </c>
    </row>
    <row r="957" spans="1:7">
      <c r="A957" s="104">
        <v>956</v>
      </c>
      <c r="B957">
        <v>5195.66</v>
      </c>
      <c r="C957" s="2">
        <v>0.79400000000000004</v>
      </c>
      <c r="D957" s="2">
        <v>2.37</v>
      </c>
      <c r="E957" s="13">
        <f t="shared" si="62"/>
        <v>1.603</v>
      </c>
      <c r="F957" s="13">
        <f t="shared" si="63"/>
        <v>1.1399999999999999</v>
      </c>
      <c r="G957" s="13">
        <f t="shared" si="64"/>
        <v>1.917</v>
      </c>
    </row>
    <row r="958" spans="1:7">
      <c r="A958" s="103">
        <v>957</v>
      </c>
      <c r="B958">
        <v>5241.91</v>
      </c>
      <c r="C958" s="2">
        <v>0.79649999999999999</v>
      </c>
      <c r="D958" s="2">
        <v>2.38</v>
      </c>
      <c r="E958" s="13">
        <f t="shared" si="62"/>
        <v>0.88600000000000001</v>
      </c>
      <c r="F958" s="13">
        <f t="shared" si="63"/>
        <v>0.314</v>
      </c>
      <c r="G958" s="13">
        <f t="shared" si="64"/>
        <v>0.42099999999999999</v>
      </c>
    </row>
    <row r="959" spans="1:7">
      <c r="A959" s="104">
        <v>958</v>
      </c>
      <c r="B959">
        <v>5278.8</v>
      </c>
      <c r="C959" s="2">
        <v>0.79649999999999999</v>
      </c>
      <c r="D959" s="2">
        <v>2.38</v>
      </c>
      <c r="E959" s="13">
        <f t="shared" si="62"/>
        <v>0.70099999999999996</v>
      </c>
      <c r="F959" s="13">
        <f t="shared" si="63"/>
        <v>0</v>
      </c>
      <c r="G959" s="13">
        <f t="shared" si="64"/>
        <v>0</v>
      </c>
    </row>
    <row r="960" spans="1:7">
      <c r="A960" s="103">
        <v>959</v>
      </c>
      <c r="B960">
        <v>5220.05</v>
      </c>
      <c r="C960" s="2">
        <v>0.79900000000000004</v>
      </c>
      <c r="D960" s="2">
        <v>2.3149999999999999</v>
      </c>
      <c r="E960" s="13">
        <f t="shared" si="62"/>
        <v>-1.119</v>
      </c>
      <c r="F960" s="13">
        <f t="shared" si="63"/>
        <v>0.313</v>
      </c>
      <c r="G960" s="13">
        <f t="shared" si="64"/>
        <v>-2.7690000000000001</v>
      </c>
    </row>
    <row r="961" spans="1:7">
      <c r="A961" s="104">
        <v>960</v>
      </c>
      <c r="B961">
        <v>5280.14</v>
      </c>
      <c r="C961" s="2">
        <v>0.82599999999999996</v>
      </c>
      <c r="D961" s="2">
        <v>2.33</v>
      </c>
      <c r="E961" s="13">
        <f t="shared" si="62"/>
        <v>1.145</v>
      </c>
      <c r="F961" s="13">
        <f t="shared" si="63"/>
        <v>3.323</v>
      </c>
      <c r="G961" s="13">
        <f t="shared" si="64"/>
        <v>0.64600000000000002</v>
      </c>
    </row>
    <row r="962" spans="1:7">
      <c r="A962" s="103">
        <v>961</v>
      </c>
      <c r="B962">
        <v>5271.57</v>
      </c>
      <c r="C962" s="2">
        <v>0.82550000000000001</v>
      </c>
      <c r="D962" s="2">
        <v>2.3199999999999998</v>
      </c>
      <c r="E962" s="13">
        <f t="shared" si="62"/>
        <v>-0.16200000000000001</v>
      </c>
      <c r="F962" s="13">
        <f t="shared" si="63"/>
        <v>-6.0999999999999999E-2</v>
      </c>
      <c r="G962" s="13">
        <f t="shared" si="64"/>
        <v>-0.43</v>
      </c>
    </row>
    <row r="963" spans="1:7">
      <c r="A963" s="104">
        <v>962</v>
      </c>
      <c r="B963">
        <v>5221.72</v>
      </c>
      <c r="C963" s="2">
        <v>0.81599999999999995</v>
      </c>
      <c r="D963" s="2">
        <v>2.31</v>
      </c>
      <c r="E963" s="13">
        <f t="shared" si="62"/>
        <v>-0.95</v>
      </c>
      <c r="F963" s="13">
        <f t="shared" si="63"/>
        <v>-1.157</v>
      </c>
      <c r="G963" s="13">
        <f t="shared" si="64"/>
        <v>-0.432</v>
      </c>
    </row>
    <row r="964" spans="1:7">
      <c r="A964" s="103">
        <v>963</v>
      </c>
      <c r="B964">
        <v>5211.13</v>
      </c>
      <c r="C964" s="2">
        <v>0.79300000000000004</v>
      </c>
      <c r="D964" s="2">
        <v>2.31</v>
      </c>
      <c r="E964" s="13">
        <f t="shared" si="62"/>
        <v>-0.20300000000000001</v>
      </c>
      <c r="F964" s="13">
        <f t="shared" si="63"/>
        <v>-2.859</v>
      </c>
      <c r="G964" s="13">
        <f t="shared" si="64"/>
        <v>0</v>
      </c>
    </row>
    <row r="965" spans="1:7">
      <c r="A965" s="104">
        <v>964</v>
      </c>
      <c r="B965">
        <v>5220.34</v>
      </c>
      <c r="C965" s="2">
        <v>0.79549999999999998</v>
      </c>
      <c r="D965" s="2">
        <v>2.3250000000000002</v>
      </c>
      <c r="E965" s="13">
        <f t="shared" si="62"/>
        <v>0.17699999999999999</v>
      </c>
      <c r="F965" s="13">
        <f t="shared" si="63"/>
        <v>0.315</v>
      </c>
      <c r="G965" s="13">
        <f t="shared" si="64"/>
        <v>0.64700000000000002</v>
      </c>
    </row>
    <row r="966" spans="1:7">
      <c r="A966" s="103">
        <v>965</v>
      </c>
      <c r="B966">
        <v>5248.89</v>
      </c>
      <c r="C966" s="2">
        <v>0.79949999999999999</v>
      </c>
      <c r="D966" s="2">
        <v>2.335</v>
      </c>
      <c r="E966" s="13">
        <f t="shared" si="62"/>
        <v>0.54500000000000004</v>
      </c>
      <c r="F966" s="13">
        <f t="shared" si="63"/>
        <v>0.502</v>
      </c>
      <c r="G966" s="13">
        <f t="shared" si="64"/>
        <v>0.42899999999999999</v>
      </c>
    </row>
    <row r="967" spans="1:7">
      <c r="A967" s="104">
        <v>966</v>
      </c>
      <c r="B967">
        <v>5242.32</v>
      </c>
      <c r="C967" s="2">
        <v>0.79549999999999998</v>
      </c>
      <c r="D967" s="2">
        <v>2.31</v>
      </c>
      <c r="E967" s="13">
        <f t="shared" si="62"/>
        <v>-0.125</v>
      </c>
      <c r="F967" s="13">
        <f t="shared" si="63"/>
        <v>-0.502</v>
      </c>
      <c r="G967" s="13">
        <f t="shared" si="64"/>
        <v>-1.0760000000000001</v>
      </c>
    </row>
    <row r="968" spans="1:7">
      <c r="A968" s="103">
        <v>967</v>
      </c>
      <c r="B968">
        <v>5180.18</v>
      </c>
      <c r="C968" s="2">
        <v>0.78349999999999997</v>
      </c>
      <c r="D968" s="2">
        <v>2.2850000000000001</v>
      </c>
      <c r="E968" s="13">
        <f t="shared" si="62"/>
        <v>-1.1919999999999999</v>
      </c>
      <c r="F968" s="13">
        <f t="shared" si="63"/>
        <v>-1.52</v>
      </c>
      <c r="G968" s="13">
        <f t="shared" si="64"/>
        <v>-1.0880000000000001</v>
      </c>
    </row>
    <row r="969" spans="1:7">
      <c r="A969" s="104">
        <v>968</v>
      </c>
      <c r="B969">
        <v>5216.79</v>
      </c>
      <c r="C969" s="2">
        <v>0.78700000000000003</v>
      </c>
      <c r="D969" s="2">
        <v>2.2850000000000001</v>
      </c>
      <c r="E969" s="13">
        <f t="shared" si="62"/>
        <v>0.70399999999999996</v>
      </c>
      <c r="F969" s="13">
        <f t="shared" si="63"/>
        <v>0.44600000000000001</v>
      </c>
      <c r="G969" s="13">
        <f t="shared" si="64"/>
        <v>0</v>
      </c>
    </row>
    <row r="970" spans="1:7">
      <c r="A970" s="103">
        <v>969</v>
      </c>
      <c r="B970">
        <v>5160.3100000000004</v>
      </c>
      <c r="C970" s="2">
        <v>0.78700000000000003</v>
      </c>
      <c r="D970" s="2">
        <v>2.29</v>
      </c>
      <c r="E970" s="13">
        <f t="shared" si="62"/>
        <v>-1.089</v>
      </c>
      <c r="F970" s="13">
        <f t="shared" si="63"/>
        <v>0</v>
      </c>
      <c r="G970" s="13">
        <f t="shared" si="64"/>
        <v>0.219</v>
      </c>
    </row>
    <row r="971" spans="1:7">
      <c r="A971" s="104">
        <v>970</v>
      </c>
      <c r="B971">
        <v>5121.29</v>
      </c>
      <c r="C971" s="2">
        <v>0.79500000000000004</v>
      </c>
      <c r="D971" s="2">
        <v>2.2799999999999998</v>
      </c>
      <c r="E971" s="13">
        <f t="shared" si="62"/>
        <v>-0.75900000000000001</v>
      </c>
      <c r="F971" s="13">
        <f t="shared" si="63"/>
        <v>1.0109999999999999</v>
      </c>
      <c r="G971" s="13">
        <f t="shared" si="64"/>
        <v>-0.438</v>
      </c>
    </row>
    <row r="972" spans="1:7">
      <c r="A972" s="103">
        <v>971</v>
      </c>
      <c r="B972">
        <v>5137.29</v>
      </c>
      <c r="C972" s="2">
        <v>0.80649999999999999</v>
      </c>
      <c r="D972" s="2">
        <v>2.2850000000000001</v>
      </c>
      <c r="E972" s="13">
        <f t="shared" si="62"/>
        <v>0.312</v>
      </c>
      <c r="F972" s="13">
        <f t="shared" si="63"/>
        <v>1.4359999999999999</v>
      </c>
      <c r="G972" s="13">
        <f t="shared" si="64"/>
        <v>0.219</v>
      </c>
    </row>
    <row r="973" spans="1:7">
      <c r="A973" s="104">
        <v>972</v>
      </c>
      <c r="B973">
        <v>5139.59</v>
      </c>
      <c r="C973" s="2">
        <v>0.80500000000000005</v>
      </c>
      <c r="D973" s="2">
        <v>2.27</v>
      </c>
      <c r="E973" s="13">
        <f t="shared" si="62"/>
        <v>4.4999999999999998E-2</v>
      </c>
      <c r="F973" s="13">
        <f t="shared" si="63"/>
        <v>-0.186</v>
      </c>
      <c r="G973" s="13">
        <f t="shared" si="64"/>
        <v>-0.65900000000000003</v>
      </c>
    </row>
    <row r="974" spans="1:7">
      <c r="A974" s="103">
        <v>973</v>
      </c>
      <c r="B974">
        <v>5112.24</v>
      </c>
      <c r="C974" s="2">
        <v>0.80300000000000005</v>
      </c>
      <c r="D974" s="2">
        <v>2.27</v>
      </c>
      <c r="E974" s="13">
        <f t="shared" si="62"/>
        <v>-0.53400000000000003</v>
      </c>
      <c r="F974" s="13">
        <f t="shared" si="63"/>
        <v>-0.249</v>
      </c>
      <c r="G974" s="13">
        <f t="shared" si="64"/>
        <v>0</v>
      </c>
    </row>
    <row r="975" spans="1:7">
      <c r="A975" s="104">
        <v>974</v>
      </c>
      <c r="B975">
        <v>5113.3999999999996</v>
      </c>
      <c r="C975" s="2">
        <v>0.79349999999999998</v>
      </c>
      <c r="D975" s="2">
        <v>2.2749999999999999</v>
      </c>
      <c r="E975" s="13">
        <f t="shared" si="62"/>
        <v>2.3E-2</v>
      </c>
      <c r="F975" s="13">
        <f t="shared" si="63"/>
        <v>-1.19</v>
      </c>
      <c r="G975" s="13">
        <f t="shared" si="64"/>
        <v>0.22</v>
      </c>
    </row>
    <row r="976" spans="1:7">
      <c r="A976" s="103">
        <v>975</v>
      </c>
      <c r="B976">
        <v>5104.84</v>
      </c>
      <c r="C976" s="2">
        <v>0.79400000000000004</v>
      </c>
      <c r="D976" s="2">
        <v>2.2749999999999999</v>
      </c>
      <c r="E976" s="13">
        <f t="shared" si="62"/>
        <v>-0.16800000000000001</v>
      </c>
      <c r="F976" s="13">
        <f t="shared" si="63"/>
        <v>6.3E-2</v>
      </c>
      <c r="G976" s="13">
        <f t="shared" si="64"/>
        <v>0</v>
      </c>
    </row>
    <row r="977" spans="1:7">
      <c r="A977" s="104">
        <v>976</v>
      </c>
      <c r="B977">
        <v>5146.71</v>
      </c>
      <c r="C977" s="2">
        <v>0.82150000000000001</v>
      </c>
      <c r="D977" s="2">
        <v>2.2799999999999998</v>
      </c>
      <c r="E977" s="13">
        <f t="shared" si="62"/>
        <v>0.81699999999999995</v>
      </c>
      <c r="F977" s="13">
        <f t="shared" si="63"/>
        <v>3.4049999999999998</v>
      </c>
      <c r="G977" s="13">
        <f t="shared" si="64"/>
        <v>0.22</v>
      </c>
    </row>
    <row r="978" spans="1:7">
      <c r="A978" s="103">
        <v>977</v>
      </c>
      <c r="B978">
        <v>5198.63</v>
      </c>
      <c r="C978" s="2">
        <v>0.81299999999999994</v>
      </c>
      <c r="D978" s="2">
        <v>2.2999999999999998</v>
      </c>
      <c r="E978" s="13">
        <f t="shared" si="62"/>
        <v>1.004</v>
      </c>
      <c r="F978" s="13">
        <f t="shared" si="63"/>
        <v>-1.04</v>
      </c>
      <c r="G978" s="13">
        <f t="shared" si="64"/>
        <v>0.873</v>
      </c>
    </row>
    <row r="979" spans="1:7">
      <c r="A979" s="104">
        <v>978</v>
      </c>
      <c r="B979">
        <v>5201.3599999999997</v>
      </c>
      <c r="C979" s="2">
        <v>0.83299999999999996</v>
      </c>
      <c r="D979" s="2">
        <v>2.3250000000000002</v>
      </c>
      <c r="E979" s="13">
        <f t="shared" si="62"/>
        <v>5.2999999999999999E-2</v>
      </c>
      <c r="F979" s="13">
        <f t="shared" si="63"/>
        <v>2.4300000000000002</v>
      </c>
      <c r="G979" s="13">
        <f t="shared" si="64"/>
        <v>1.081</v>
      </c>
    </row>
    <row r="980" spans="1:7">
      <c r="A980" s="103">
        <v>979</v>
      </c>
      <c r="B980">
        <v>5225.1400000000003</v>
      </c>
      <c r="C980" s="2">
        <v>0.82450000000000001</v>
      </c>
      <c r="D980" s="2">
        <v>2.35</v>
      </c>
      <c r="E980" s="13">
        <f t="shared" si="62"/>
        <v>0.45600000000000002</v>
      </c>
      <c r="F980" s="13">
        <f t="shared" si="63"/>
        <v>-1.026</v>
      </c>
      <c r="G980" s="13">
        <f t="shared" si="64"/>
        <v>1.07</v>
      </c>
    </row>
    <row r="981" spans="1:7">
      <c r="A981" s="104">
        <v>980</v>
      </c>
      <c r="B981">
        <v>5181.95</v>
      </c>
      <c r="C981" s="2">
        <v>0.8115</v>
      </c>
      <c r="D981" s="2">
        <v>2.3250000000000002</v>
      </c>
      <c r="E981" s="13">
        <f t="shared" si="62"/>
        <v>-0.83</v>
      </c>
      <c r="F981" s="13">
        <f t="shared" si="63"/>
        <v>-1.589</v>
      </c>
      <c r="G981" s="13">
        <f t="shared" si="64"/>
        <v>-1.07</v>
      </c>
    </row>
    <row r="982" spans="1:7">
      <c r="A982" s="103">
        <v>981</v>
      </c>
      <c r="B982">
        <v>5063.87</v>
      </c>
      <c r="C982" s="2">
        <v>0.78900000000000003</v>
      </c>
      <c r="D982" s="2">
        <v>2.3050000000000002</v>
      </c>
      <c r="E982" s="13">
        <f t="shared" si="62"/>
        <v>-2.3050000000000002</v>
      </c>
      <c r="F982" s="13">
        <f t="shared" si="63"/>
        <v>-2.8119999999999998</v>
      </c>
      <c r="G982" s="13">
        <f t="shared" si="64"/>
        <v>-0.86399999999999999</v>
      </c>
    </row>
    <row r="983" spans="1:7">
      <c r="A983" s="104">
        <v>982</v>
      </c>
      <c r="B983">
        <v>5102.03</v>
      </c>
      <c r="C983" s="2">
        <v>0.80200000000000005</v>
      </c>
      <c r="D983" s="2">
        <v>2.3050000000000002</v>
      </c>
      <c r="E983" s="13">
        <f t="shared" si="62"/>
        <v>0.751</v>
      </c>
      <c r="F983" s="13">
        <f t="shared" si="63"/>
        <v>1.6339999999999999</v>
      </c>
      <c r="G983" s="13">
        <f t="shared" si="64"/>
        <v>0</v>
      </c>
    </row>
    <row r="984" spans="1:7">
      <c r="A984" s="103">
        <v>983</v>
      </c>
      <c r="B984">
        <v>5075.3999999999996</v>
      </c>
      <c r="C984" s="2">
        <v>0.80600000000000005</v>
      </c>
      <c r="D984" s="2">
        <v>2.2999999999999998</v>
      </c>
      <c r="E984" s="13">
        <f t="shared" si="62"/>
        <v>-0.52300000000000002</v>
      </c>
      <c r="F984" s="13">
        <f t="shared" si="63"/>
        <v>0.498</v>
      </c>
      <c r="G984" s="13">
        <f t="shared" si="64"/>
        <v>-0.217</v>
      </c>
    </row>
    <row r="985" spans="1:7">
      <c r="A985" s="104">
        <v>984</v>
      </c>
      <c r="B985">
        <v>5039.5</v>
      </c>
      <c r="C985" s="2">
        <v>0.80649999999999999</v>
      </c>
      <c r="D985" s="2">
        <v>2.2850000000000001</v>
      </c>
      <c r="E985" s="13">
        <f t="shared" si="62"/>
        <v>-0.71</v>
      </c>
      <c r="F985" s="13">
        <f t="shared" si="63"/>
        <v>6.2E-2</v>
      </c>
      <c r="G985" s="13">
        <f t="shared" si="64"/>
        <v>-0.65400000000000003</v>
      </c>
    </row>
    <row r="986" spans="1:7">
      <c r="A986" s="103">
        <v>985</v>
      </c>
      <c r="B986">
        <v>5077.57</v>
      </c>
      <c r="C986" s="2">
        <v>0.8135</v>
      </c>
      <c r="D986" s="2">
        <v>2.3149999999999999</v>
      </c>
      <c r="E986" s="13">
        <f t="shared" si="62"/>
        <v>0.753</v>
      </c>
      <c r="F986" s="13">
        <f t="shared" si="63"/>
        <v>0.86399999999999999</v>
      </c>
      <c r="G986" s="13">
        <f t="shared" si="64"/>
        <v>1.304</v>
      </c>
    </row>
    <row r="987" spans="1:7">
      <c r="A987" s="104">
        <v>986</v>
      </c>
      <c r="B987">
        <v>5087.01</v>
      </c>
      <c r="C987" s="2">
        <v>0.8085</v>
      </c>
      <c r="D987" s="2">
        <v>2.33</v>
      </c>
      <c r="E987" s="13">
        <f t="shared" si="62"/>
        <v>0.186</v>
      </c>
      <c r="F987" s="13">
        <f t="shared" si="63"/>
        <v>-0.61699999999999999</v>
      </c>
      <c r="G987" s="13">
        <f t="shared" si="64"/>
        <v>0.64600000000000002</v>
      </c>
    </row>
    <row r="988" spans="1:7">
      <c r="A988" s="103">
        <v>987</v>
      </c>
      <c r="B988">
        <v>5086.75</v>
      </c>
      <c r="C988" s="2">
        <v>0.80600000000000005</v>
      </c>
      <c r="D988" s="2">
        <v>2.355</v>
      </c>
      <c r="E988" s="13">
        <f t="shared" si="62"/>
        <v>-5.0000000000000001E-3</v>
      </c>
      <c r="F988" s="13">
        <f t="shared" si="63"/>
        <v>-0.31</v>
      </c>
      <c r="G988" s="13">
        <f t="shared" si="64"/>
        <v>1.0669999999999999</v>
      </c>
    </row>
    <row r="989" spans="1:7">
      <c r="A989" s="104">
        <v>988</v>
      </c>
      <c r="B989">
        <v>5083.3900000000003</v>
      </c>
      <c r="C989" s="2">
        <v>0.80500000000000005</v>
      </c>
      <c r="D989" s="2">
        <v>2.355</v>
      </c>
      <c r="E989" s="13">
        <f t="shared" si="62"/>
        <v>-6.6000000000000003E-2</v>
      </c>
      <c r="F989" s="13">
        <f t="shared" si="63"/>
        <v>-0.124</v>
      </c>
      <c r="G989" s="13">
        <f t="shared" si="64"/>
        <v>0</v>
      </c>
    </row>
    <row r="990" spans="1:7">
      <c r="A990" s="103">
        <v>989</v>
      </c>
      <c r="B990">
        <v>5034.99</v>
      </c>
      <c r="C990" s="2">
        <v>0.8</v>
      </c>
      <c r="D990" s="2">
        <v>2.34</v>
      </c>
      <c r="E990" s="13">
        <f t="shared" si="62"/>
        <v>-0.95699999999999996</v>
      </c>
      <c r="F990" s="13">
        <f t="shared" si="63"/>
        <v>-0.623</v>
      </c>
      <c r="G990" s="13">
        <f t="shared" si="64"/>
        <v>-0.63900000000000001</v>
      </c>
    </row>
    <row r="991" spans="1:7">
      <c r="A991" s="104">
        <v>990</v>
      </c>
      <c r="B991">
        <v>5107.6499999999996</v>
      </c>
      <c r="C991" s="2">
        <v>0.80449999999999999</v>
      </c>
      <c r="D991" s="2">
        <v>2.335</v>
      </c>
      <c r="E991" s="13">
        <f t="shared" si="62"/>
        <v>1.4330000000000001</v>
      </c>
      <c r="F991" s="13">
        <f t="shared" si="63"/>
        <v>0.56100000000000005</v>
      </c>
      <c r="G991" s="13">
        <f t="shared" si="64"/>
        <v>-0.214</v>
      </c>
    </row>
    <row r="992" spans="1:7">
      <c r="A992" s="103">
        <v>991</v>
      </c>
      <c r="B992">
        <v>5146.87</v>
      </c>
      <c r="C992" s="2">
        <v>0.8095</v>
      </c>
      <c r="D992" s="2">
        <v>2.35</v>
      </c>
      <c r="E992" s="13">
        <f t="shared" si="62"/>
        <v>0.76500000000000001</v>
      </c>
      <c r="F992" s="13">
        <f t="shared" si="63"/>
        <v>0.62</v>
      </c>
      <c r="G992" s="13">
        <f t="shared" si="64"/>
        <v>0.64</v>
      </c>
    </row>
    <row r="993" spans="1:7">
      <c r="A993" s="104">
        <v>992</v>
      </c>
      <c r="B993">
        <v>5163.24</v>
      </c>
      <c r="C993" s="2">
        <v>0.8075</v>
      </c>
      <c r="D993" s="2">
        <v>2.36</v>
      </c>
      <c r="E993" s="13">
        <f t="shared" si="62"/>
        <v>0.318</v>
      </c>
      <c r="F993" s="13">
        <f t="shared" si="63"/>
        <v>-0.247</v>
      </c>
      <c r="G993" s="13">
        <f t="shared" si="64"/>
        <v>0.42499999999999999</v>
      </c>
    </row>
    <row r="994" spans="1:7">
      <c r="A994" s="103">
        <v>993</v>
      </c>
      <c r="B994">
        <v>5154.8599999999997</v>
      </c>
      <c r="C994" s="2">
        <v>0.79849999999999999</v>
      </c>
      <c r="D994" s="2">
        <v>2.36</v>
      </c>
      <c r="E994" s="13">
        <f t="shared" si="62"/>
        <v>-0.16200000000000001</v>
      </c>
      <c r="F994" s="13">
        <f t="shared" si="63"/>
        <v>-1.121</v>
      </c>
      <c r="G994" s="13">
        <f t="shared" si="64"/>
        <v>0</v>
      </c>
    </row>
    <row r="995" spans="1:7">
      <c r="A995" s="104">
        <v>994</v>
      </c>
      <c r="B995">
        <v>5187.3100000000004</v>
      </c>
      <c r="C995" s="2">
        <v>0.80549999999999999</v>
      </c>
      <c r="D995" s="2">
        <v>2.38</v>
      </c>
      <c r="E995" s="13">
        <f t="shared" si="62"/>
        <v>0.628</v>
      </c>
      <c r="F995" s="13">
        <f t="shared" si="63"/>
        <v>0.873</v>
      </c>
      <c r="G995" s="13">
        <f t="shared" si="64"/>
        <v>0.84399999999999997</v>
      </c>
    </row>
    <row r="996" spans="1:7">
      <c r="A996" s="103">
        <v>995</v>
      </c>
      <c r="B996">
        <v>5149.1099999999997</v>
      </c>
      <c r="C996" s="2">
        <v>0.79749999999999999</v>
      </c>
      <c r="D996" s="2">
        <v>2.38</v>
      </c>
      <c r="E996" s="13">
        <f t="shared" si="62"/>
        <v>-0.73899999999999999</v>
      </c>
      <c r="F996" s="13">
        <f t="shared" si="63"/>
        <v>-0.998</v>
      </c>
      <c r="G996" s="13">
        <f t="shared" si="64"/>
        <v>0</v>
      </c>
    </row>
    <row r="997" spans="1:7">
      <c r="A997" s="104">
        <v>996</v>
      </c>
      <c r="B997">
        <v>5173.04</v>
      </c>
      <c r="C997" s="2">
        <v>0.79649999999999999</v>
      </c>
      <c r="D997" s="2">
        <v>2.3849999999999998</v>
      </c>
      <c r="E997" s="13">
        <f t="shared" si="62"/>
        <v>0.46400000000000002</v>
      </c>
      <c r="F997" s="13">
        <f t="shared" si="63"/>
        <v>-0.125</v>
      </c>
      <c r="G997" s="13">
        <f t="shared" si="64"/>
        <v>0.21</v>
      </c>
    </row>
    <row r="998" spans="1:7">
      <c r="A998" s="103">
        <v>997</v>
      </c>
      <c r="B998">
        <v>5219.22</v>
      </c>
      <c r="C998" s="2">
        <v>0.79649999999999999</v>
      </c>
      <c r="D998" s="2">
        <v>2.3849999999999998</v>
      </c>
      <c r="E998" s="13">
        <f t="shared" si="62"/>
        <v>0.88900000000000001</v>
      </c>
      <c r="F998" s="13">
        <f t="shared" si="63"/>
        <v>0</v>
      </c>
      <c r="G998" s="13">
        <f t="shared" si="64"/>
        <v>0</v>
      </c>
    </row>
    <row r="999" spans="1:7">
      <c r="A999" s="104">
        <v>998</v>
      </c>
      <c r="B999">
        <v>5196.01</v>
      </c>
      <c r="C999" s="2">
        <v>0.79900000000000004</v>
      </c>
      <c r="D999" s="2">
        <v>2.38</v>
      </c>
      <c r="E999" s="13">
        <f t="shared" si="62"/>
        <v>-0.44600000000000001</v>
      </c>
      <c r="F999" s="13">
        <f t="shared" si="63"/>
        <v>0.313</v>
      </c>
      <c r="G999" s="13">
        <f t="shared" si="64"/>
        <v>-0.21</v>
      </c>
    </row>
    <row r="1000" spans="1:7">
      <c r="A1000" s="103">
        <v>999</v>
      </c>
      <c r="B1000">
        <v>5166.57</v>
      </c>
      <c r="C1000" s="2">
        <v>0.80249999999999999</v>
      </c>
      <c r="D1000" s="2">
        <v>2.37</v>
      </c>
      <c r="E1000" s="13">
        <f t="shared" si="62"/>
        <v>-0.56799999999999995</v>
      </c>
      <c r="F1000" s="13">
        <f t="shared" si="63"/>
        <v>0.437</v>
      </c>
      <c r="G1000" s="13">
        <f t="shared" si="64"/>
        <v>-0.42099999999999999</v>
      </c>
    </row>
    <row r="1001" spans="1:7">
      <c r="A1001" s="104">
        <v>1000</v>
      </c>
      <c r="B1001">
        <v>5110.83</v>
      </c>
      <c r="C1001" s="2">
        <v>0.79749999999999999</v>
      </c>
      <c r="D1001" s="2">
        <v>2.355</v>
      </c>
      <c r="E1001" s="13">
        <f t="shared" si="62"/>
        <v>-1.085</v>
      </c>
      <c r="F1001" s="13">
        <f t="shared" si="63"/>
        <v>-0.625</v>
      </c>
      <c r="G1001" s="13">
        <f t="shared" si="64"/>
        <v>-0.63500000000000001</v>
      </c>
    </row>
    <row r="1002" spans="1:7">
      <c r="A1002" s="103">
        <v>1001</v>
      </c>
      <c r="B1002">
        <v>5030.0200000000004</v>
      </c>
      <c r="C1002" s="2">
        <v>0.78700000000000003</v>
      </c>
      <c r="D1002" s="2">
        <v>2.34</v>
      </c>
      <c r="E1002" s="13">
        <f t="shared" si="62"/>
        <v>-1.5940000000000001</v>
      </c>
      <c r="F1002" s="13">
        <f t="shared" si="63"/>
        <v>-1.325</v>
      </c>
      <c r="G1002" s="13">
        <f t="shared" si="64"/>
        <v>-0.63900000000000001</v>
      </c>
    </row>
    <row r="1003" spans="1:7">
      <c r="A1003" s="104">
        <v>1002</v>
      </c>
      <c r="B1003">
        <v>4894.43</v>
      </c>
      <c r="C1003" s="2">
        <v>0.75849999999999995</v>
      </c>
      <c r="D1003" s="2">
        <v>2.335</v>
      </c>
      <c r="E1003" s="13">
        <f t="shared" si="62"/>
        <v>-2.7330000000000001</v>
      </c>
      <c r="F1003" s="13">
        <f t="shared" si="63"/>
        <v>-3.6890000000000001</v>
      </c>
      <c r="G1003" s="13">
        <f t="shared" si="64"/>
        <v>-0.214</v>
      </c>
    </row>
    <row r="1004" spans="1:7">
      <c r="A1004" s="103">
        <v>1003</v>
      </c>
      <c r="B1004">
        <v>4899.71</v>
      </c>
      <c r="C1004" s="2">
        <v>0.77800000000000002</v>
      </c>
      <c r="D1004" s="2">
        <v>2.3199999999999998</v>
      </c>
      <c r="E1004" s="13">
        <f t="shared" si="62"/>
        <v>0.108</v>
      </c>
      <c r="F1004" s="13">
        <f t="shared" si="63"/>
        <v>2.5379999999999998</v>
      </c>
      <c r="G1004" s="13">
        <f t="shared" si="64"/>
        <v>-0.64400000000000002</v>
      </c>
    </row>
    <row r="1005" spans="1:7">
      <c r="A1005" s="104">
        <v>1004</v>
      </c>
      <c r="B1005">
        <v>4987.12</v>
      </c>
      <c r="C1005" s="2">
        <v>0.78249999999999997</v>
      </c>
      <c r="D1005" s="2">
        <v>2.335</v>
      </c>
      <c r="E1005" s="13">
        <f t="shared" si="62"/>
        <v>1.768</v>
      </c>
      <c r="F1005" s="13">
        <f t="shared" si="63"/>
        <v>0.57699999999999996</v>
      </c>
      <c r="G1005" s="13">
        <f t="shared" si="64"/>
        <v>0.64400000000000002</v>
      </c>
    </row>
    <row r="1006" spans="1:7">
      <c r="A1006" s="103">
        <v>1005</v>
      </c>
      <c r="B1006">
        <v>5015.3</v>
      </c>
      <c r="C1006" s="2">
        <v>0.77849999999999997</v>
      </c>
      <c r="D1006" s="2">
        <v>2.36</v>
      </c>
      <c r="E1006" s="13">
        <f t="shared" si="62"/>
        <v>0.56299999999999994</v>
      </c>
      <c r="F1006" s="13">
        <f t="shared" si="63"/>
        <v>-0.51200000000000001</v>
      </c>
      <c r="G1006" s="13">
        <f t="shared" si="64"/>
        <v>1.0649999999999999</v>
      </c>
    </row>
    <row r="1007" spans="1:7">
      <c r="A1007" s="104">
        <v>1006</v>
      </c>
      <c r="B1007">
        <v>5075.8100000000004</v>
      </c>
      <c r="C1007" s="2">
        <v>0.79200000000000004</v>
      </c>
      <c r="D1007" s="2">
        <v>2.36</v>
      </c>
      <c r="E1007" s="13">
        <f t="shared" si="62"/>
        <v>1.1990000000000001</v>
      </c>
      <c r="F1007" s="13">
        <f t="shared" si="63"/>
        <v>1.7190000000000001</v>
      </c>
      <c r="G1007" s="13">
        <f t="shared" si="64"/>
        <v>0</v>
      </c>
    </row>
    <row r="1008" spans="1:7">
      <c r="A1008" s="103">
        <v>1007</v>
      </c>
      <c r="B1008">
        <v>5100.8999999999996</v>
      </c>
      <c r="C1008" s="2">
        <v>0.80049999999999999</v>
      </c>
      <c r="D1008" s="2">
        <v>2.35</v>
      </c>
      <c r="E1008" s="13">
        <f t="shared" si="62"/>
        <v>0.49299999999999999</v>
      </c>
      <c r="F1008" s="13">
        <f t="shared" si="63"/>
        <v>1.0680000000000001</v>
      </c>
      <c r="G1008" s="13">
        <f t="shared" si="64"/>
        <v>-0.42499999999999999</v>
      </c>
    </row>
    <row r="1009" spans="1:7">
      <c r="A1009" s="104">
        <v>1008</v>
      </c>
      <c r="B1009">
        <v>5037.87</v>
      </c>
      <c r="C1009" s="2">
        <v>0.8</v>
      </c>
      <c r="D1009" s="2">
        <v>2.3650000000000002</v>
      </c>
      <c r="E1009" s="13">
        <f t="shared" si="62"/>
        <v>-1.2430000000000001</v>
      </c>
      <c r="F1009" s="13">
        <f t="shared" si="63"/>
        <v>-6.2E-2</v>
      </c>
      <c r="G1009" s="13">
        <f t="shared" si="64"/>
        <v>0.63600000000000001</v>
      </c>
    </row>
    <row r="1010" spans="1:7">
      <c r="A1010" s="103">
        <v>1009</v>
      </c>
      <c r="B1010">
        <v>5094.57</v>
      </c>
      <c r="C1010" s="2">
        <v>0.80600000000000005</v>
      </c>
      <c r="D1010" s="2">
        <v>2.3650000000000002</v>
      </c>
      <c r="E1010" s="13">
        <f t="shared" si="62"/>
        <v>1.119</v>
      </c>
      <c r="F1010" s="13">
        <f t="shared" si="63"/>
        <v>0.747</v>
      </c>
      <c r="G1010" s="13">
        <f t="shared" si="64"/>
        <v>0</v>
      </c>
    </row>
    <row r="1011" spans="1:7">
      <c r="A1011" s="104">
        <v>1010</v>
      </c>
      <c r="B1011">
        <v>5119.4799999999996</v>
      </c>
      <c r="C1011" s="2">
        <v>0.82450000000000001</v>
      </c>
      <c r="D1011" s="2">
        <v>2.355</v>
      </c>
      <c r="E1011" s="13">
        <f t="shared" si="62"/>
        <v>0.48799999999999999</v>
      </c>
      <c r="F1011" s="13">
        <f t="shared" si="63"/>
        <v>2.2690000000000001</v>
      </c>
      <c r="G1011" s="13">
        <f t="shared" si="64"/>
        <v>-0.42399999999999999</v>
      </c>
    </row>
    <row r="1012" spans="1:7">
      <c r="A1012" s="103">
        <v>1011</v>
      </c>
      <c r="B1012">
        <v>5026.8999999999996</v>
      </c>
      <c r="C1012" s="2">
        <v>0.83250000000000002</v>
      </c>
      <c r="D1012" s="2">
        <v>2.355</v>
      </c>
      <c r="E1012" s="13">
        <f t="shared" si="62"/>
        <v>-1.825</v>
      </c>
      <c r="F1012" s="13">
        <f t="shared" si="63"/>
        <v>0.96599999999999997</v>
      </c>
      <c r="G1012" s="13">
        <f t="shared" si="64"/>
        <v>0</v>
      </c>
    </row>
    <row r="1013" spans="1:7">
      <c r="A1013" s="104">
        <v>1012</v>
      </c>
      <c r="B1013">
        <v>5062.1499999999996</v>
      </c>
      <c r="C1013" s="2">
        <v>0.83</v>
      </c>
      <c r="D1013" s="2">
        <v>2.36</v>
      </c>
      <c r="E1013" s="13">
        <f t="shared" si="62"/>
        <v>0.69899999999999995</v>
      </c>
      <c r="F1013" s="13">
        <f t="shared" si="63"/>
        <v>-0.30099999999999999</v>
      </c>
      <c r="G1013" s="13">
        <f t="shared" si="64"/>
        <v>0.21199999999999999</v>
      </c>
    </row>
    <row r="1014" spans="1:7">
      <c r="A1014" s="103">
        <v>1013</v>
      </c>
      <c r="B1014">
        <v>5123.67</v>
      </c>
      <c r="C1014" s="2">
        <v>0.82450000000000001</v>
      </c>
      <c r="D1014" s="2">
        <v>2.39</v>
      </c>
      <c r="E1014" s="13">
        <f t="shared" si="62"/>
        <v>1.208</v>
      </c>
      <c r="F1014" s="13">
        <f t="shared" si="63"/>
        <v>-0.66500000000000004</v>
      </c>
      <c r="G1014" s="13">
        <f t="shared" si="64"/>
        <v>1.2629999999999999</v>
      </c>
    </row>
    <row r="1015" spans="1:7">
      <c r="A1015" s="104">
        <v>1014</v>
      </c>
      <c r="B1015">
        <v>5112.0200000000004</v>
      </c>
      <c r="C1015" s="2">
        <v>0.82750000000000001</v>
      </c>
      <c r="D1015" s="2">
        <v>2.3849999999999998</v>
      </c>
      <c r="E1015" s="13">
        <f t="shared" si="62"/>
        <v>-0.22800000000000001</v>
      </c>
      <c r="F1015" s="13">
        <f t="shared" si="63"/>
        <v>0.36299999999999999</v>
      </c>
      <c r="G1015" s="13">
        <f t="shared" si="64"/>
        <v>-0.20899999999999999</v>
      </c>
    </row>
    <row r="1016" spans="1:7">
      <c r="A1016" s="103">
        <v>1015</v>
      </c>
      <c r="B1016">
        <v>5132.0200000000004</v>
      </c>
      <c r="C1016" s="2">
        <v>0.82899999999999996</v>
      </c>
      <c r="D1016" s="2">
        <v>2.4</v>
      </c>
      <c r="E1016" s="13">
        <f t="shared" si="62"/>
        <v>0.39</v>
      </c>
      <c r="F1016" s="13">
        <f t="shared" si="63"/>
        <v>0.18099999999999999</v>
      </c>
      <c r="G1016" s="13">
        <f t="shared" si="64"/>
        <v>0.627</v>
      </c>
    </row>
    <row r="1017" spans="1:7">
      <c r="A1017" s="104">
        <v>1016</v>
      </c>
      <c r="B1017">
        <v>5134.38</v>
      </c>
      <c r="C1017" s="2">
        <v>0.83499999999999996</v>
      </c>
      <c r="D1017" s="2">
        <v>2.39</v>
      </c>
      <c r="E1017" s="13">
        <f t="shared" si="62"/>
        <v>4.5999999999999999E-2</v>
      </c>
      <c r="F1017" s="13">
        <f t="shared" si="63"/>
        <v>0.72099999999999997</v>
      </c>
      <c r="G1017" s="13">
        <f t="shared" si="64"/>
        <v>-0.41799999999999998</v>
      </c>
    </row>
    <row r="1018" spans="1:7">
      <c r="A1018" s="103">
        <v>1017</v>
      </c>
      <c r="B1018">
        <v>5151.9799999999996</v>
      </c>
      <c r="C1018" s="2">
        <v>0.83950000000000002</v>
      </c>
      <c r="D1018" s="2">
        <v>2.395</v>
      </c>
      <c r="E1018" s="13">
        <f t="shared" ref="E1018:E1081" si="65">ROUND(100*(LN(B1018)-LN(B1017)),3)</f>
        <v>0.34200000000000003</v>
      </c>
      <c r="F1018" s="13">
        <f t="shared" ref="F1018:F1081" si="66">ROUND(100*(LN(C1018)-LN(C1017)),3)</f>
        <v>0.53700000000000003</v>
      </c>
      <c r="G1018" s="13">
        <f t="shared" ref="G1018:G1081" si="67">ROUND(100*(LN(D1018)-LN(D1017)),3)</f>
        <v>0.20899999999999999</v>
      </c>
    </row>
    <row r="1019" spans="1:7">
      <c r="A1019" s="104">
        <v>1018</v>
      </c>
      <c r="B1019">
        <v>5153.07</v>
      </c>
      <c r="C1019" s="2">
        <v>0.84</v>
      </c>
      <c r="D1019" s="2">
        <v>2.395</v>
      </c>
      <c r="E1019" s="13">
        <f t="shared" si="65"/>
        <v>2.1000000000000001E-2</v>
      </c>
      <c r="F1019" s="13">
        <f t="shared" si="66"/>
        <v>0.06</v>
      </c>
      <c r="G1019" s="13">
        <f t="shared" si="67"/>
        <v>0</v>
      </c>
    </row>
    <row r="1020" spans="1:7">
      <c r="A1020" s="103">
        <v>1019</v>
      </c>
      <c r="B1020">
        <v>5182.92</v>
      </c>
      <c r="C1020" s="2">
        <v>0.84950000000000003</v>
      </c>
      <c r="D1020" s="2">
        <v>2.4</v>
      </c>
      <c r="E1020" s="13">
        <f t="shared" si="65"/>
        <v>0.57799999999999996</v>
      </c>
      <c r="F1020" s="13">
        <f t="shared" si="66"/>
        <v>1.125</v>
      </c>
      <c r="G1020" s="13">
        <f t="shared" si="67"/>
        <v>0.20899999999999999</v>
      </c>
    </row>
    <row r="1021" spans="1:7">
      <c r="A1021" s="104">
        <v>1020</v>
      </c>
      <c r="B1021">
        <v>5212.34</v>
      </c>
      <c r="C1021" s="2">
        <v>0.878</v>
      </c>
      <c r="D1021" s="2">
        <v>2.4249999999999998</v>
      </c>
      <c r="E1021" s="13">
        <f t="shared" si="65"/>
        <v>0.56599999999999995</v>
      </c>
      <c r="F1021" s="13">
        <f t="shared" si="66"/>
        <v>3.3</v>
      </c>
      <c r="G1021" s="13">
        <f t="shared" si="67"/>
        <v>1.036</v>
      </c>
    </row>
    <row r="1022" spans="1:7">
      <c r="A1022" s="103">
        <v>1021</v>
      </c>
      <c r="B1022">
        <v>5221.1499999999996</v>
      </c>
      <c r="C1022" s="2">
        <v>0.88349999999999995</v>
      </c>
      <c r="D1022" s="2">
        <v>2.42</v>
      </c>
      <c r="E1022" s="13">
        <f t="shared" si="65"/>
        <v>0.16900000000000001</v>
      </c>
      <c r="F1022" s="13">
        <f t="shared" si="66"/>
        <v>0.624</v>
      </c>
      <c r="G1022" s="13">
        <f t="shared" si="67"/>
        <v>-0.20599999999999999</v>
      </c>
    </row>
    <row r="1023" spans="1:7">
      <c r="A1023" s="104">
        <v>1022</v>
      </c>
      <c r="B1023">
        <v>5220.34</v>
      </c>
      <c r="C1023" s="2">
        <v>0.88649999999999995</v>
      </c>
      <c r="D1023" s="2">
        <v>2.41</v>
      </c>
      <c r="E1023" s="13">
        <f t="shared" si="65"/>
        <v>-1.6E-2</v>
      </c>
      <c r="F1023" s="13">
        <f t="shared" si="66"/>
        <v>0.33900000000000002</v>
      </c>
      <c r="G1023" s="13">
        <f t="shared" si="67"/>
        <v>-0.41399999999999998</v>
      </c>
    </row>
    <row r="1024" spans="1:7">
      <c r="A1024" s="103">
        <v>1023</v>
      </c>
      <c r="B1024">
        <v>5244.51</v>
      </c>
      <c r="C1024" s="2">
        <v>0.88949999999999996</v>
      </c>
      <c r="D1024" s="2">
        <v>2.42</v>
      </c>
      <c r="E1024" s="13">
        <f t="shared" si="65"/>
        <v>0.46200000000000002</v>
      </c>
      <c r="F1024" s="13">
        <f t="shared" si="66"/>
        <v>0.33800000000000002</v>
      </c>
      <c r="G1024" s="13">
        <f t="shared" si="67"/>
        <v>0.41399999999999998</v>
      </c>
    </row>
    <row r="1025" spans="1:7">
      <c r="A1025" s="104">
        <v>1024</v>
      </c>
      <c r="B1025">
        <v>5310.63</v>
      </c>
      <c r="C1025" s="2">
        <v>0.88649999999999995</v>
      </c>
      <c r="D1025" s="2">
        <v>2.4449999999999998</v>
      </c>
      <c r="E1025" s="13">
        <f t="shared" si="65"/>
        <v>1.2529999999999999</v>
      </c>
      <c r="F1025" s="13">
        <f t="shared" si="66"/>
        <v>-0.33800000000000002</v>
      </c>
      <c r="G1025" s="13">
        <f t="shared" si="67"/>
        <v>1.028</v>
      </c>
    </row>
    <row r="1026" spans="1:7">
      <c r="A1026" s="103">
        <v>1025</v>
      </c>
      <c r="B1026">
        <v>5303.62</v>
      </c>
      <c r="C1026" s="2">
        <v>0.89200000000000002</v>
      </c>
      <c r="D1026" s="2">
        <v>2.4449999999999998</v>
      </c>
      <c r="E1026" s="13">
        <f t="shared" si="65"/>
        <v>-0.13200000000000001</v>
      </c>
      <c r="F1026" s="13">
        <f t="shared" si="66"/>
        <v>0.61899999999999999</v>
      </c>
      <c r="G1026" s="13">
        <f t="shared" si="67"/>
        <v>0</v>
      </c>
    </row>
    <row r="1027" spans="1:7">
      <c r="A1027" s="104">
        <v>1026</v>
      </c>
      <c r="B1027">
        <v>5337.14</v>
      </c>
      <c r="C1027" s="2">
        <v>0.91</v>
      </c>
      <c r="D1027" s="2">
        <v>2.4750000000000001</v>
      </c>
      <c r="E1027" s="13">
        <f t="shared" si="65"/>
        <v>0.63</v>
      </c>
      <c r="F1027" s="13">
        <f t="shared" si="66"/>
        <v>1.998</v>
      </c>
      <c r="G1027" s="13">
        <f t="shared" si="67"/>
        <v>1.22</v>
      </c>
    </row>
    <row r="1028" spans="1:7">
      <c r="A1028" s="103">
        <v>1027</v>
      </c>
      <c r="B1028">
        <v>5359.64</v>
      </c>
      <c r="C1028" s="2">
        <v>0.91600000000000004</v>
      </c>
      <c r="D1028" s="2">
        <v>2.5</v>
      </c>
      <c r="E1028" s="13">
        <f t="shared" si="65"/>
        <v>0.42099999999999999</v>
      </c>
      <c r="F1028" s="13">
        <f t="shared" si="66"/>
        <v>0.65700000000000003</v>
      </c>
      <c r="G1028" s="13">
        <f t="shared" si="67"/>
        <v>1.0049999999999999</v>
      </c>
    </row>
    <row r="1029" spans="1:7">
      <c r="A1029" s="104">
        <v>1028</v>
      </c>
      <c r="B1029">
        <v>5361.77</v>
      </c>
      <c r="C1029" s="2">
        <v>0.92849999999999999</v>
      </c>
      <c r="D1029" s="2">
        <v>2.4900000000000002</v>
      </c>
      <c r="E1029" s="13">
        <f t="shared" si="65"/>
        <v>0.04</v>
      </c>
      <c r="F1029" s="13">
        <f t="shared" si="66"/>
        <v>1.355</v>
      </c>
      <c r="G1029" s="13">
        <f t="shared" si="67"/>
        <v>-0.40100000000000002</v>
      </c>
    </row>
    <row r="1030" spans="1:7">
      <c r="A1030" s="103">
        <v>1029</v>
      </c>
      <c r="B1030">
        <v>5350.61</v>
      </c>
      <c r="C1030" s="2">
        <v>0.91700000000000004</v>
      </c>
      <c r="D1030" s="2">
        <v>2.4649999999999999</v>
      </c>
      <c r="E1030" s="13">
        <f t="shared" si="65"/>
        <v>-0.20799999999999999</v>
      </c>
      <c r="F1030" s="13">
        <f t="shared" si="66"/>
        <v>-1.246</v>
      </c>
      <c r="G1030" s="13">
        <f t="shared" si="67"/>
        <v>-1.0089999999999999</v>
      </c>
    </row>
    <row r="1031" spans="1:7">
      <c r="A1031" s="104">
        <v>1030</v>
      </c>
      <c r="B1031">
        <v>5330.78</v>
      </c>
      <c r="C1031" s="2">
        <v>0.91100000000000003</v>
      </c>
      <c r="D1031" s="2">
        <v>2.4700000000000002</v>
      </c>
      <c r="E1031" s="13">
        <f t="shared" si="65"/>
        <v>-0.371</v>
      </c>
      <c r="F1031" s="13">
        <f t="shared" si="66"/>
        <v>-0.65600000000000003</v>
      </c>
      <c r="G1031" s="13">
        <f t="shared" si="67"/>
        <v>0.20300000000000001</v>
      </c>
    </row>
    <row r="1032" spans="1:7">
      <c r="A1032" s="103">
        <v>1031</v>
      </c>
      <c r="B1032">
        <v>5325.87</v>
      </c>
      <c r="C1032" s="2">
        <v>0.91900000000000004</v>
      </c>
      <c r="D1032" s="2">
        <v>2.4649999999999999</v>
      </c>
      <c r="E1032" s="13">
        <f t="shared" si="65"/>
        <v>-9.1999999999999998E-2</v>
      </c>
      <c r="F1032" s="13">
        <f t="shared" si="66"/>
        <v>0.874</v>
      </c>
      <c r="G1032" s="13">
        <f t="shared" si="67"/>
        <v>-0.20300000000000001</v>
      </c>
    </row>
    <row r="1033" spans="1:7">
      <c r="A1033" s="104">
        <v>1032</v>
      </c>
      <c r="B1033">
        <v>5340.41</v>
      </c>
      <c r="C1033" s="2">
        <v>0.92049999999999998</v>
      </c>
      <c r="D1033" s="2">
        <v>2.4649999999999999</v>
      </c>
      <c r="E1033" s="13">
        <f t="shared" si="65"/>
        <v>0.27300000000000002</v>
      </c>
      <c r="F1033" s="13">
        <f t="shared" si="66"/>
        <v>0.16300000000000001</v>
      </c>
      <c r="G1033" s="13">
        <f t="shared" si="67"/>
        <v>0</v>
      </c>
    </row>
    <row r="1034" spans="1:7">
      <c r="A1034" s="103">
        <v>1033</v>
      </c>
      <c r="B1034">
        <v>5417.08</v>
      </c>
      <c r="C1034" s="2">
        <v>0.92200000000000004</v>
      </c>
      <c r="D1034" s="2">
        <v>2.48</v>
      </c>
      <c r="E1034" s="13">
        <f t="shared" si="65"/>
        <v>1.425</v>
      </c>
      <c r="F1034" s="13">
        <f t="shared" si="66"/>
        <v>0.16300000000000001</v>
      </c>
      <c r="G1034" s="13">
        <f t="shared" si="67"/>
        <v>0.60699999999999998</v>
      </c>
    </row>
    <row r="1035" spans="1:7">
      <c r="A1035" s="104">
        <v>1034</v>
      </c>
      <c r="B1035">
        <v>5472.53</v>
      </c>
      <c r="C1035" s="2">
        <v>0.92049999999999998</v>
      </c>
      <c r="D1035" s="2">
        <v>2.4900000000000002</v>
      </c>
      <c r="E1035" s="13">
        <f t="shared" si="65"/>
        <v>1.018</v>
      </c>
      <c r="F1035" s="13">
        <f t="shared" si="66"/>
        <v>-0.16300000000000001</v>
      </c>
      <c r="G1035" s="13">
        <f t="shared" si="67"/>
        <v>0.40200000000000002</v>
      </c>
    </row>
    <row r="1036" spans="1:7">
      <c r="A1036" s="103">
        <v>1035</v>
      </c>
      <c r="B1036">
        <v>5505.55</v>
      </c>
      <c r="C1036" s="2">
        <v>0.92600000000000005</v>
      </c>
      <c r="D1036" s="2">
        <v>2.4950000000000001</v>
      </c>
      <c r="E1036" s="13">
        <f t="shared" si="65"/>
        <v>0.60199999999999998</v>
      </c>
      <c r="F1036" s="13">
        <f t="shared" si="66"/>
        <v>0.59599999999999997</v>
      </c>
      <c r="G1036" s="13">
        <f t="shared" si="67"/>
        <v>0.20100000000000001</v>
      </c>
    </row>
    <row r="1037" spans="1:7">
      <c r="A1037" s="104">
        <v>1036</v>
      </c>
      <c r="B1037">
        <v>5488.36</v>
      </c>
      <c r="C1037" s="2">
        <v>0.91949999999999998</v>
      </c>
      <c r="D1037" s="2">
        <v>2.5049999999999999</v>
      </c>
      <c r="E1037" s="13">
        <f t="shared" si="65"/>
        <v>-0.313</v>
      </c>
      <c r="F1037" s="13">
        <f t="shared" si="66"/>
        <v>-0.70399999999999996</v>
      </c>
      <c r="G1037" s="13">
        <f t="shared" si="67"/>
        <v>0.4</v>
      </c>
    </row>
    <row r="1038" spans="1:7">
      <c r="A1038" s="103">
        <v>1037</v>
      </c>
      <c r="B1038">
        <v>5478.27</v>
      </c>
      <c r="C1038" s="2">
        <v>0.91549999999999998</v>
      </c>
      <c r="D1038" s="2">
        <v>2.5099999999999998</v>
      </c>
      <c r="E1038" s="13">
        <f t="shared" si="65"/>
        <v>-0.184</v>
      </c>
      <c r="F1038" s="13">
        <f t="shared" si="66"/>
        <v>-0.436</v>
      </c>
      <c r="G1038" s="13">
        <f t="shared" si="67"/>
        <v>0.19900000000000001</v>
      </c>
    </row>
    <row r="1039" spans="1:7">
      <c r="A1039" s="104">
        <v>1038</v>
      </c>
      <c r="B1039">
        <v>5425.66</v>
      </c>
      <c r="C1039" s="2">
        <v>0.90549999999999997</v>
      </c>
      <c r="D1039" s="2">
        <v>2.4750000000000001</v>
      </c>
      <c r="E1039" s="13">
        <f t="shared" si="65"/>
        <v>-0.96499999999999997</v>
      </c>
      <c r="F1039" s="13">
        <f t="shared" si="66"/>
        <v>-1.0980000000000001</v>
      </c>
      <c r="G1039" s="13">
        <f t="shared" si="67"/>
        <v>-1.4039999999999999</v>
      </c>
    </row>
    <row r="1040" spans="1:7">
      <c r="A1040" s="103">
        <v>1039</v>
      </c>
      <c r="B1040">
        <v>5363.45</v>
      </c>
      <c r="C1040" s="2">
        <v>0.89349999999999996</v>
      </c>
      <c r="D1040" s="2">
        <v>2.4849999999999999</v>
      </c>
      <c r="E1040" s="13">
        <f t="shared" si="65"/>
        <v>-1.153</v>
      </c>
      <c r="F1040" s="13">
        <f t="shared" si="66"/>
        <v>-1.3340000000000001</v>
      </c>
      <c r="G1040" s="13">
        <f t="shared" si="67"/>
        <v>0.40300000000000002</v>
      </c>
    </row>
    <row r="1041" spans="1:7">
      <c r="A1041" s="104">
        <v>1040</v>
      </c>
      <c r="B1041">
        <v>5339.36</v>
      </c>
      <c r="C1041" s="2">
        <v>0.88800000000000001</v>
      </c>
      <c r="D1041" s="2">
        <v>2.48</v>
      </c>
      <c r="E1041" s="13">
        <f t="shared" si="65"/>
        <v>-0.45</v>
      </c>
      <c r="F1041" s="13">
        <f t="shared" si="66"/>
        <v>-0.61699999999999999</v>
      </c>
      <c r="G1041" s="13">
        <f t="shared" si="67"/>
        <v>-0.20100000000000001</v>
      </c>
    </row>
    <row r="1042" spans="1:7">
      <c r="A1042" s="103">
        <v>1041</v>
      </c>
      <c r="B1042">
        <v>5306.87</v>
      </c>
      <c r="C1042" s="2">
        <v>0.88049999999999995</v>
      </c>
      <c r="D1042" s="2">
        <v>2.4649999999999999</v>
      </c>
      <c r="E1042" s="13">
        <f t="shared" si="65"/>
        <v>-0.61</v>
      </c>
      <c r="F1042" s="13">
        <f t="shared" si="66"/>
        <v>-0.84799999999999998</v>
      </c>
      <c r="G1042" s="13">
        <f t="shared" si="67"/>
        <v>-0.60699999999999998</v>
      </c>
    </row>
    <row r="1043" spans="1:7">
      <c r="A1043" s="104">
        <v>1042</v>
      </c>
      <c r="B1043">
        <v>5401.67</v>
      </c>
      <c r="C1043" s="2">
        <v>0.89</v>
      </c>
      <c r="D1043" s="2">
        <v>2.5150000000000001</v>
      </c>
      <c r="E1043" s="13">
        <f t="shared" si="65"/>
        <v>1.7709999999999999</v>
      </c>
      <c r="F1043" s="13">
        <f t="shared" si="66"/>
        <v>1.073</v>
      </c>
      <c r="G1043" s="13">
        <f t="shared" si="67"/>
        <v>2.008</v>
      </c>
    </row>
    <row r="1044" spans="1:7">
      <c r="A1044" s="103">
        <v>1043</v>
      </c>
      <c r="B1044">
        <v>5389.93</v>
      </c>
      <c r="C1044" s="2">
        <v>0.88449999999999995</v>
      </c>
      <c r="D1044" s="2">
        <v>2.5449999999999999</v>
      </c>
      <c r="E1044" s="13">
        <f t="shared" si="65"/>
        <v>-0.218</v>
      </c>
      <c r="F1044" s="13">
        <f t="shared" si="66"/>
        <v>-0.62</v>
      </c>
      <c r="G1044" s="13">
        <f t="shared" si="67"/>
        <v>1.1859999999999999</v>
      </c>
    </row>
    <row r="1045" spans="1:7">
      <c r="A1045" s="104">
        <v>1044</v>
      </c>
      <c r="B1045">
        <v>5347.99</v>
      </c>
      <c r="C1045" s="2">
        <v>0.88949999999999996</v>
      </c>
      <c r="D1045" s="2">
        <v>2.5249999999999999</v>
      </c>
      <c r="E1045" s="13">
        <f t="shared" si="65"/>
        <v>-0.78100000000000003</v>
      </c>
      <c r="F1045" s="13">
        <f t="shared" si="66"/>
        <v>0.56399999999999995</v>
      </c>
      <c r="G1045" s="13">
        <f t="shared" si="67"/>
        <v>-0.78900000000000003</v>
      </c>
    </row>
    <row r="1046" spans="1:7">
      <c r="A1046" s="103">
        <v>1045</v>
      </c>
      <c r="B1046">
        <v>5337.34</v>
      </c>
      <c r="C1046" s="2">
        <v>0.88849999999999996</v>
      </c>
      <c r="D1046" s="2">
        <v>2.5249999999999999</v>
      </c>
      <c r="E1046" s="13">
        <f t="shared" si="65"/>
        <v>-0.19900000000000001</v>
      </c>
      <c r="F1046" s="13">
        <f t="shared" si="66"/>
        <v>-0.112</v>
      </c>
      <c r="G1046" s="13">
        <f t="shared" si="67"/>
        <v>0</v>
      </c>
    </row>
    <row r="1047" spans="1:7">
      <c r="A1047" s="104">
        <v>1046</v>
      </c>
      <c r="B1047">
        <v>5299.37</v>
      </c>
      <c r="C1047" s="2">
        <v>0.89400000000000002</v>
      </c>
      <c r="D1047" s="2">
        <v>2.5</v>
      </c>
      <c r="E1047" s="13">
        <f t="shared" si="65"/>
        <v>-0.71399999999999997</v>
      </c>
      <c r="F1047" s="13">
        <f t="shared" si="66"/>
        <v>0.61699999999999999</v>
      </c>
      <c r="G1047" s="13">
        <f t="shared" si="67"/>
        <v>-0.995</v>
      </c>
    </row>
    <row r="1048" spans="1:7">
      <c r="A1048" s="103">
        <v>1047</v>
      </c>
      <c r="B1048">
        <v>5213.55</v>
      </c>
      <c r="C1048" s="2">
        <v>0.879</v>
      </c>
      <c r="D1048" s="2">
        <v>2.5049999999999999</v>
      </c>
      <c r="E1048" s="13">
        <f t="shared" si="65"/>
        <v>-1.633</v>
      </c>
      <c r="F1048" s="13">
        <f t="shared" si="66"/>
        <v>-1.6919999999999999</v>
      </c>
      <c r="G1048" s="13">
        <f t="shared" si="67"/>
        <v>0.2</v>
      </c>
    </row>
    <row r="1049" spans="1:7">
      <c r="A1049" s="104">
        <v>1048</v>
      </c>
      <c r="B1049">
        <v>5271.16</v>
      </c>
      <c r="C1049" s="2">
        <v>0.88200000000000001</v>
      </c>
      <c r="D1049" s="2">
        <v>2.52</v>
      </c>
      <c r="E1049" s="13">
        <f t="shared" si="65"/>
        <v>1.099</v>
      </c>
      <c r="F1049" s="13">
        <f t="shared" si="66"/>
        <v>0.34100000000000003</v>
      </c>
      <c r="G1049" s="13">
        <f t="shared" si="67"/>
        <v>0.59699999999999998</v>
      </c>
    </row>
    <row r="1050" spans="1:7">
      <c r="A1050" s="103">
        <v>1049</v>
      </c>
      <c r="B1050">
        <v>5388.03</v>
      </c>
      <c r="C1050" s="2">
        <v>0.90849999999999997</v>
      </c>
      <c r="D1050" s="2">
        <v>2.54</v>
      </c>
      <c r="E1050" s="13">
        <f t="shared" si="65"/>
        <v>2.1930000000000001</v>
      </c>
      <c r="F1050" s="13">
        <f t="shared" si="66"/>
        <v>2.96</v>
      </c>
      <c r="G1050" s="13">
        <f t="shared" si="67"/>
        <v>0.79100000000000004</v>
      </c>
    </row>
    <row r="1051" spans="1:7">
      <c r="A1051" s="104">
        <v>1050</v>
      </c>
      <c r="B1051">
        <v>5457.53</v>
      </c>
      <c r="C1051" s="2">
        <v>0.92400000000000004</v>
      </c>
      <c r="D1051" s="2">
        <v>2.5350000000000001</v>
      </c>
      <c r="E1051" s="13">
        <f t="shared" si="65"/>
        <v>1.282</v>
      </c>
      <c r="F1051" s="13">
        <f t="shared" si="66"/>
        <v>1.6919999999999999</v>
      </c>
      <c r="G1051" s="13">
        <f t="shared" si="67"/>
        <v>-0.19700000000000001</v>
      </c>
    </row>
    <row r="1052" spans="1:7">
      <c r="A1052" s="103">
        <v>1051</v>
      </c>
      <c r="B1052">
        <v>5424.16</v>
      </c>
      <c r="C1052" s="2">
        <v>0.91900000000000004</v>
      </c>
      <c r="D1052" s="2">
        <v>2.57</v>
      </c>
      <c r="E1052" s="13">
        <f t="shared" si="65"/>
        <v>-0.61299999999999999</v>
      </c>
      <c r="F1052" s="13">
        <f t="shared" si="66"/>
        <v>-0.54300000000000004</v>
      </c>
      <c r="G1052" s="13">
        <f t="shared" si="67"/>
        <v>1.371</v>
      </c>
    </row>
    <row r="1053" spans="1:7">
      <c r="A1053" s="104">
        <v>1052</v>
      </c>
      <c r="B1053">
        <v>5450.08</v>
      </c>
      <c r="C1053" s="2">
        <v>0.90849999999999997</v>
      </c>
      <c r="D1053" s="2">
        <v>2.57</v>
      </c>
      <c r="E1053" s="13">
        <f t="shared" si="65"/>
        <v>0.47699999999999998</v>
      </c>
      <c r="F1053" s="13">
        <f t="shared" si="66"/>
        <v>-1.149</v>
      </c>
      <c r="G1053" s="13">
        <f t="shared" si="67"/>
        <v>0</v>
      </c>
    </row>
    <row r="1054" spans="1:7">
      <c r="A1054" s="103">
        <v>1053</v>
      </c>
      <c r="B1054">
        <v>5388.36</v>
      </c>
      <c r="C1054" s="2">
        <v>0.89549999999999996</v>
      </c>
      <c r="D1054" s="2">
        <v>2.5249999999999999</v>
      </c>
      <c r="E1054" s="13">
        <f t="shared" si="65"/>
        <v>-1.139</v>
      </c>
      <c r="F1054" s="13">
        <f t="shared" si="66"/>
        <v>-1.4410000000000001</v>
      </c>
      <c r="G1054" s="13">
        <f t="shared" si="67"/>
        <v>-1.766</v>
      </c>
    </row>
    <row r="1055" spans="1:7">
      <c r="A1055" s="104">
        <v>1054</v>
      </c>
      <c r="B1055">
        <v>5419.47</v>
      </c>
      <c r="C1055" s="2">
        <v>0.91249999999999998</v>
      </c>
      <c r="D1055" s="2">
        <v>2.5449999999999999</v>
      </c>
      <c r="E1055" s="13">
        <f t="shared" si="65"/>
        <v>0.57599999999999996</v>
      </c>
      <c r="F1055" s="13">
        <f t="shared" si="66"/>
        <v>1.881</v>
      </c>
      <c r="G1055" s="13">
        <f t="shared" si="67"/>
        <v>0.78900000000000003</v>
      </c>
    </row>
    <row r="1056" spans="1:7">
      <c r="A1056" s="103">
        <v>1055</v>
      </c>
      <c r="B1056">
        <v>5460.8</v>
      </c>
      <c r="C1056" s="2">
        <v>0.90849999999999997</v>
      </c>
      <c r="D1056" s="2">
        <v>2.5499999999999998</v>
      </c>
      <c r="E1056" s="13">
        <f t="shared" si="65"/>
        <v>0.76</v>
      </c>
      <c r="F1056" s="13">
        <f t="shared" si="66"/>
        <v>-0.439</v>
      </c>
      <c r="G1056" s="13">
        <f t="shared" si="67"/>
        <v>0.19600000000000001</v>
      </c>
    </row>
    <row r="1057" spans="1:7">
      <c r="A1057" s="104">
        <v>1056</v>
      </c>
      <c r="B1057">
        <v>5477.07</v>
      </c>
      <c r="C1057" s="2">
        <v>0.91</v>
      </c>
      <c r="D1057" s="2">
        <v>2.5499999999999998</v>
      </c>
      <c r="E1057" s="13">
        <f t="shared" si="65"/>
        <v>0.29699999999999999</v>
      </c>
      <c r="F1057" s="13">
        <f t="shared" si="66"/>
        <v>0.16500000000000001</v>
      </c>
      <c r="G1057" s="13">
        <f t="shared" si="67"/>
        <v>0</v>
      </c>
    </row>
    <row r="1058" spans="1:7">
      <c r="A1058" s="103">
        <v>1057</v>
      </c>
      <c r="B1058">
        <v>5511.84</v>
      </c>
      <c r="C1058" s="2">
        <v>0.91600000000000004</v>
      </c>
      <c r="D1058" s="2">
        <v>2.5750000000000002</v>
      </c>
      <c r="E1058" s="13">
        <f t="shared" si="65"/>
        <v>0.63300000000000001</v>
      </c>
      <c r="F1058" s="13">
        <f t="shared" si="66"/>
        <v>0.65700000000000003</v>
      </c>
      <c r="G1058" s="13">
        <f t="shared" si="67"/>
        <v>0.97599999999999998</v>
      </c>
    </row>
    <row r="1059" spans="1:7">
      <c r="A1059" s="104">
        <v>1058</v>
      </c>
      <c r="B1059">
        <v>5533.67</v>
      </c>
      <c r="C1059" s="2">
        <v>0.9415</v>
      </c>
      <c r="D1059" s="2">
        <v>2.56</v>
      </c>
      <c r="E1059" s="13">
        <f t="shared" si="65"/>
        <v>0.39500000000000002</v>
      </c>
      <c r="F1059" s="13">
        <f t="shared" si="66"/>
        <v>2.746</v>
      </c>
      <c r="G1059" s="13">
        <f t="shared" si="67"/>
        <v>-0.58399999999999996</v>
      </c>
    </row>
    <row r="1060" spans="1:7">
      <c r="A1060" s="103">
        <v>1059</v>
      </c>
      <c r="B1060">
        <v>5460.27</v>
      </c>
      <c r="C1060" s="2">
        <v>0.92500000000000004</v>
      </c>
      <c r="D1060" s="2">
        <v>2.5550000000000002</v>
      </c>
      <c r="E1060" s="13">
        <f t="shared" si="65"/>
        <v>-1.335</v>
      </c>
      <c r="F1060" s="13">
        <f t="shared" si="66"/>
        <v>-1.768</v>
      </c>
      <c r="G1060" s="13">
        <f t="shared" si="67"/>
        <v>-0.19600000000000001</v>
      </c>
    </row>
    <row r="1061" spans="1:7">
      <c r="A1061" s="104">
        <v>1060</v>
      </c>
      <c r="B1061">
        <v>5530.67</v>
      </c>
      <c r="C1061" s="2">
        <v>0.94399999999999995</v>
      </c>
      <c r="D1061" s="2">
        <v>2.5449999999999999</v>
      </c>
      <c r="E1061" s="13">
        <f t="shared" si="65"/>
        <v>1.2809999999999999</v>
      </c>
      <c r="F1061" s="13">
        <f t="shared" si="66"/>
        <v>2.0329999999999999</v>
      </c>
      <c r="G1061" s="13">
        <f t="shared" si="67"/>
        <v>-0.39200000000000002</v>
      </c>
    </row>
    <row r="1062" spans="1:7">
      <c r="A1062" s="103">
        <v>1061</v>
      </c>
      <c r="B1062">
        <v>5514.79</v>
      </c>
      <c r="C1062" s="2">
        <v>0.95350000000000001</v>
      </c>
      <c r="D1062" s="2">
        <v>2.5550000000000002</v>
      </c>
      <c r="E1062" s="13">
        <f t="shared" si="65"/>
        <v>-0.28799999999999998</v>
      </c>
      <c r="F1062" s="13">
        <f t="shared" si="66"/>
        <v>1.0009999999999999</v>
      </c>
      <c r="G1062" s="13">
        <f t="shared" si="67"/>
        <v>0.39200000000000002</v>
      </c>
    </row>
    <row r="1063" spans="1:7">
      <c r="A1063" s="104">
        <v>1062</v>
      </c>
      <c r="B1063">
        <v>5537.03</v>
      </c>
      <c r="C1063" s="2">
        <v>0.95899999999999996</v>
      </c>
      <c r="D1063" s="2">
        <v>2.5750000000000002</v>
      </c>
      <c r="E1063" s="13">
        <f t="shared" si="65"/>
        <v>0.40200000000000002</v>
      </c>
      <c r="F1063" s="13">
        <f t="shared" si="66"/>
        <v>0.57499999999999996</v>
      </c>
      <c r="G1063" s="13">
        <f t="shared" si="67"/>
        <v>0.78</v>
      </c>
    </row>
    <row r="1064" spans="1:7">
      <c r="A1064" s="103">
        <v>1063</v>
      </c>
      <c r="B1064">
        <v>5562.21</v>
      </c>
      <c r="C1064" s="2">
        <v>0.94599999999999995</v>
      </c>
      <c r="D1064" s="2">
        <v>2.6</v>
      </c>
      <c r="E1064" s="13">
        <f t="shared" si="65"/>
        <v>0.45400000000000001</v>
      </c>
      <c r="F1064" s="13">
        <f t="shared" si="66"/>
        <v>-1.365</v>
      </c>
      <c r="G1064" s="13">
        <f t="shared" si="67"/>
        <v>0.96599999999999997</v>
      </c>
    </row>
    <row r="1065" spans="1:7">
      <c r="A1065" s="104">
        <v>1064</v>
      </c>
      <c r="B1065">
        <v>5593.36</v>
      </c>
      <c r="C1065" s="2">
        <v>0.94399999999999995</v>
      </c>
      <c r="D1065" s="2">
        <v>2.645</v>
      </c>
      <c r="E1065" s="13">
        <f t="shared" si="65"/>
        <v>0.55800000000000005</v>
      </c>
      <c r="F1065" s="13">
        <f t="shared" si="66"/>
        <v>-0.21199999999999999</v>
      </c>
      <c r="G1065" s="13">
        <f t="shared" si="67"/>
        <v>1.716</v>
      </c>
    </row>
    <row r="1066" spans="1:7">
      <c r="A1066" s="103">
        <v>1065</v>
      </c>
      <c r="B1066">
        <v>5620.72</v>
      </c>
      <c r="C1066" s="2">
        <v>0.94650000000000001</v>
      </c>
      <c r="D1066" s="2">
        <v>2.65</v>
      </c>
      <c r="E1066" s="13">
        <f t="shared" si="65"/>
        <v>0.48799999999999999</v>
      </c>
      <c r="F1066" s="13">
        <f t="shared" si="66"/>
        <v>0.26400000000000001</v>
      </c>
      <c r="G1066" s="13">
        <f t="shared" si="67"/>
        <v>0.189</v>
      </c>
    </row>
    <row r="1067" spans="1:7">
      <c r="A1067" s="104">
        <v>1066</v>
      </c>
      <c r="B1067">
        <v>5658.55</v>
      </c>
      <c r="C1067" s="2">
        <v>0.96399999999999997</v>
      </c>
      <c r="D1067" s="2">
        <v>2.665</v>
      </c>
      <c r="E1067" s="13">
        <f t="shared" si="65"/>
        <v>0.67100000000000004</v>
      </c>
      <c r="F1067" s="13">
        <f t="shared" si="66"/>
        <v>1.8320000000000001</v>
      </c>
      <c r="G1067" s="13">
        <f t="shared" si="67"/>
        <v>0.56399999999999995</v>
      </c>
    </row>
    <row r="1068" spans="1:7">
      <c r="A1068" s="103">
        <v>1067</v>
      </c>
      <c r="B1068">
        <v>5619.21</v>
      </c>
      <c r="C1068" s="2">
        <v>0.95099999999999996</v>
      </c>
      <c r="D1068" s="2">
        <v>2.65</v>
      </c>
      <c r="E1068" s="13">
        <f t="shared" si="65"/>
        <v>-0.69799999999999995</v>
      </c>
      <c r="F1068" s="13">
        <f t="shared" si="66"/>
        <v>-1.3580000000000001</v>
      </c>
      <c r="G1068" s="13">
        <f t="shared" si="67"/>
        <v>-0.56399999999999995</v>
      </c>
    </row>
    <row r="1069" spans="1:7">
      <c r="A1069" s="104">
        <v>1068</v>
      </c>
      <c r="B1069">
        <v>5670.98</v>
      </c>
      <c r="C1069" s="2">
        <v>0.95350000000000001</v>
      </c>
      <c r="D1069" s="2">
        <v>2.66</v>
      </c>
      <c r="E1069" s="13">
        <f t="shared" si="65"/>
        <v>0.91700000000000004</v>
      </c>
      <c r="F1069" s="13">
        <f t="shared" si="66"/>
        <v>0.26300000000000001</v>
      </c>
      <c r="G1069" s="13">
        <f t="shared" si="67"/>
        <v>0.377</v>
      </c>
    </row>
    <row r="1070" spans="1:7">
      <c r="A1070" s="103">
        <v>1069</v>
      </c>
      <c r="B1070">
        <v>5762.2</v>
      </c>
      <c r="C1070" s="2">
        <v>0.96250000000000002</v>
      </c>
      <c r="D1070" s="2">
        <v>2.6749999999999998</v>
      </c>
      <c r="E1070" s="13">
        <f t="shared" si="65"/>
        <v>1.5960000000000001</v>
      </c>
      <c r="F1070" s="13">
        <f t="shared" si="66"/>
        <v>0.93899999999999995</v>
      </c>
      <c r="G1070" s="13">
        <f t="shared" si="67"/>
        <v>0.56200000000000006</v>
      </c>
    </row>
    <row r="1071" spans="1:7">
      <c r="A1071" s="104">
        <v>1070</v>
      </c>
      <c r="B1071">
        <v>5730.84</v>
      </c>
      <c r="C1071" s="2">
        <v>0.95250000000000001</v>
      </c>
      <c r="D1071" s="2">
        <v>2.66</v>
      </c>
      <c r="E1071" s="13">
        <f t="shared" si="65"/>
        <v>-0.54600000000000004</v>
      </c>
      <c r="F1071" s="13">
        <f t="shared" si="66"/>
        <v>-1.044</v>
      </c>
      <c r="G1071" s="13">
        <f t="shared" si="67"/>
        <v>-0.56200000000000006</v>
      </c>
    </row>
    <row r="1072" spans="1:7">
      <c r="A1072" s="103">
        <v>1071</v>
      </c>
      <c r="B1072">
        <v>5774.14</v>
      </c>
      <c r="C1072" s="2">
        <v>0.95799999999999996</v>
      </c>
      <c r="D1072" s="2">
        <v>2.665</v>
      </c>
      <c r="E1072" s="13">
        <f t="shared" si="65"/>
        <v>0.753</v>
      </c>
      <c r="F1072" s="13">
        <f t="shared" si="66"/>
        <v>0.57599999999999996</v>
      </c>
      <c r="G1072" s="13">
        <f t="shared" si="67"/>
        <v>0.188</v>
      </c>
    </row>
    <row r="1073" spans="1:7">
      <c r="A1073" s="104">
        <v>1072</v>
      </c>
      <c r="B1073">
        <v>5736.55</v>
      </c>
      <c r="C1073" s="2">
        <v>0.94650000000000001</v>
      </c>
      <c r="D1073" s="2">
        <v>2.65</v>
      </c>
      <c r="E1073" s="13">
        <f t="shared" si="65"/>
        <v>-0.65300000000000002</v>
      </c>
      <c r="F1073" s="13">
        <f t="shared" si="66"/>
        <v>-1.208</v>
      </c>
      <c r="G1073" s="13">
        <f t="shared" si="67"/>
        <v>-0.56399999999999995</v>
      </c>
    </row>
    <row r="1074" spans="1:7">
      <c r="A1074" s="103">
        <v>1073</v>
      </c>
      <c r="B1074">
        <v>5714</v>
      </c>
      <c r="C1074" s="2">
        <v>0.93600000000000005</v>
      </c>
      <c r="D1074" s="2">
        <v>2.63</v>
      </c>
      <c r="E1074" s="13">
        <f t="shared" si="65"/>
        <v>-0.39400000000000002</v>
      </c>
      <c r="F1074" s="13">
        <f t="shared" si="66"/>
        <v>-1.1160000000000001</v>
      </c>
      <c r="G1074" s="13">
        <f t="shared" si="67"/>
        <v>-0.75800000000000001</v>
      </c>
    </row>
    <row r="1075" spans="1:7">
      <c r="A1075" s="104">
        <v>1074</v>
      </c>
      <c r="B1075">
        <v>5691.16</v>
      </c>
      <c r="C1075" s="2">
        <v>0.9375</v>
      </c>
      <c r="D1075" s="2">
        <v>2.65</v>
      </c>
      <c r="E1075" s="13">
        <f t="shared" si="65"/>
        <v>-0.40100000000000002</v>
      </c>
      <c r="F1075" s="13">
        <f t="shared" si="66"/>
        <v>0.16</v>
      </c>
      <c r="G1075" s="13">
        <f t="shared" si="67"/>
        <v>0.75800000000000001</v>
      </c>
    </row>
    <row r="1076" spans="1:7">
      <c r="A1076" s="103">
        <v>1075</v>
      </c>
      <c r="B1076">
        <v>5747.29</v>
      </c>
      <c r="C1076" s="2">
        <v>0.9415</v>
      </c>
      <c r="D1076" s="2">
        <v>2.6549999999999998</v>
      </c>
      <c r="E1076" s="13">
        <f t="shared" si="65"/>
        <v>0.98099999999999998</v>
      </c>
      <c r="F1076" s="13">
        <f t="shared" si="66"/>
        <v>0.42599999999999999</v>
      </c>
      <c r="G1076" s="13">
        <f t="shared" si="67"/>
        <v>0.189</v>
      </c>
    </row>
    <row r="1077" spans="1:7">
      <c r="A1077" s="104">
        <v>1076</v>
      </c>
      <c r="B1077">
        <v>5732.03</v>
      </c>
      <c r="C1077" s="2">
        <v>0.95150000000000001</v>
      </c>
      <c r="D1077" s="2">
        <v>2.6349999999999998</v>
      </c>
      <c r="E1077" s="13">
        <f t="shared" si="65"/>
        <v>-0.26600000000000001</v>
      </c>
      <c r="F1077" s="13">
        <f t="shared" si="66"/>
        <v>1.0569999999999999</v>
      </c>
      <c r="G1077" s="13">
        <f t="shared" si="67"/>
        <v>-0.75600000000000001</v>
      </c>
    </row>
    <row r="1078" spans="1:7">
      <c r="A1078" s="103">
        <v>1077</v>
      </c>
      <c r="B1078">
        <v>5826.31</v>
      </c>
      <c r="C1078" s="2">
        <v>0.97899999999999998</v>
      </c>
      <c r="D1078" s="2">
        <v>2.66</v>
      </c>
      <c r="E1078" s="13">
        <f t="shared" si="65"/>
        <v>1.631</v>
      </c>
      <c r="F1078" s="13">
        <f t="shared" si="66"/>
        <v>2.8490000000000002</v>
      </c>
      <c r="G1078" s="13">
        <f t="shared" si="67"/>
        <v>0.94399999999999995</v>
      </c>
    </row>
    <row r="1079" spans="1:7">
      <c r="A1079" s="104">
        <v>1078</v>
      </c>
      <c r="B1079">
        <v>5786.01</v>
      </c>
      <c r="C1079" s="2">
        <v>0.96399999999999997</v>
      </c>
      <c r="D1079" s="2">
        <v>2.6349999999999998</v>
      </c>
      <c r="E1079" s="13">
        <f t="shared" si="65"/>
        <v>-0.69399999999999995</v>
      </c>
      <c r="F1079" s="13">
        <f t="shared" si="66"/>
        <v>-1.544</v>
      </c>
      <c r="G1079" s="13">
        <f t="shared" si="67"/>
        <v>-0.94399999999999995</v>
      </c>
    </row>
    <row r="1080" spans="1:7">
      <c r="A1080" s="103">
        <v>1079</v>
      </c>
      <c r="B1080">
        <v>5692.45</v>
      </c>
      <c r="C1080" s="2">
        <v>0.94750000000000001</v>
      </c>
      <c r="D1080" s="2">
        <v>2.64</v>
      </c>
      <c r="E1080" s="13">
        <f t="shared" si="65"/>
        <v>-1.63</v>
      </c>
      <c r="F1080" s="13">
        <f t="shared" si="66"/>
        <v>-1.726</v>
      </c>
      <c r="G1080" s="13">
        <f t="shared" si="67"/>
        <v>0.19</v>
      </c>
    </row>
    <row r="1081" spans="1:7">
      <c r="A1081" s="104">
        <v>1080</v>
      </c>
      <c r="B1081">
        <v>5702.84</v>
      </c>
      <c r="C1081" s="2">
        <v>0.94950000000000001</v>
      </c>
      <c r="D1081" s="2">
        <v>2.61</v>
      </c>
      <c r="E1081" s="13">
        <f t="shared" si="65"/>
        <v>0.182</v>
      </c>
      <c r="F1081" s="13">
        <f t="shared" si="66"/>
        <v>0.21099999999999999</v>
      </c>
      <c r="G1081" s="13">
        <f t="shared" si="67"/>
        <v>-1.143</v>
      </c>
    </row>
    <row r="1082" spans="1:7">
      <c r="A1082" s="103">
        <v>1081</v>
      </c>
      <c r="B1082">
        <v>5644.63</v>
      </c>
      <c r="C1082" s="2">
        <v>0.95</v>
      </c>
      <c r="D1082" s="2">
        <v>2.5550000000000002</v>
      </c>
      <c r="E1082" s="13">
        <f t="shared" ref="E1082:E1145" si="68">ROUND(100*(LN(B1082)-LN(B1081)),3)</f>
        <v>-1.026</v>
      </c>
      <c r="F1082" s="13">
        <f t="shared" ref="F1082:F1145" si="69">ROUND(100*(LN(C1082)-LN(C1081)),3)</f>
        <v>5.2999999999999999E-2</v>
      </c>
      <c r="G1082" s="13">
        <f t="shared" ref="G1082:G1145" si="70">ROUND(100*(LN(D1082)-LN(D1081)),3)</f>
        <v>-2.13</v>
      </c>
    </row>
    <row r="1083" spans="1:7">
      <c r="A1083" s="104">
        <v>1082</v>
      </c>
      <c r="B1083">
        <v>5663.71</v>
      </c>
      <c r="C1083" s="2">
        <v>0.97150000000000003</v>
      </c>
      <c r="D1083" s="2">
        <v>2.5049999999999999</v>
      </c>
      <c r="E1083" s="13">
        <f t="shared" si="68"/>
        <v>0.33700000000000002</v>
      </c>
      <c r="F1083" s="13">
        <f t="shared" si="69"/>
        <v>2.238</v>
      </c>
      <c r="G1083" s="13">
        <f t="shared" si="70"/>
        <v>-1.976</v>
      </c>
    </row>
    <row r="1084" spans="1:7">
      <c r="A1084" s="103">
        <v>1083</v>
      </c>
      <c r="B1084">
        <v>5682.61</v>
      </c>
      <c r="C1084" s="2">
        <v>0.995</v>
      </c>
      <c r="D1084" s="2">
        <v>2.5049999999999999</v>
      </c>
      <c r="E1084" s="13">
        <f t="shared" si="68"/>
        <v>0.33300000000000002</v>
      </c>
      <c r="F1084" s="13">
        <f t="shared" si="69"/>
        <v>2.39</v>
      </c>
      <c r="G1084" s="13">
        <f t="shared" si="70"/>
        <v>0</v>
      </c>
    </row>
    <row r="1085" spans="1:7">
      <c r="A1085" s="104">
        <v>1084</v>
      </c>
      <c r="B1085">
        <v>5704.09</v>
      </c>
      <c r="C1085" s="2">
        <v>1.012</v>
      </c>
      <c r="D1085" s="2">
        <v>2.4950000000000001</v>
      </c>
      <c r="E1085" s="13">
        <f t="shared" si="68"/>
        <v>0.377</v>
      </c>
      <c r="F1085" s="13">
        <f t="shared" si="69"/>
        <v>1.694</v>
      </c>
      <c r="G1085" s="13">
        <f t="shared" si="70"/>
        <v>-0.4</v>
      </c>
    </row>
    <row r="1086" spans="1:7">
      <c r="A1086" s="103">
        <v>1085</v>
      </c>
      <c r="B1086">
        <v>5707.73</v>
      </c>
      <c r="C1086" s="2">
        <v>1.01</v>
      </c>
      <c r="D1086" s="2">
        <v>2.5</v>
      </c>
      <c r="E1086" s="13">
        <f t="shared" si="68"/>
        <v>6.4000000000000001E-2</v>
      </c>
      <c r="F1086" s="13">
        <f t="shared" si="69"/>
        <v>-0.19800000000000001</v>
      </c>
      <c r="G1086" s="13">
        <f t="shared" si="70"/>
        <v>0.2</v>
      </c>
    </row>
    <row r="1087" spans="1:7">
      <c r="A1087" s="104">
        <v>1086</v>
      </c>
      <c r="B1087">
        <v>5744.02</v>
      </c>
      <c r="C1087" s="2">
        <v>1.069</v>
      </c>
      <c r="D1087" s="2">
        <v>2.52</v>
      </c>
      <c r="E1087" s="13">
        <f t="shared" si="68"/>
        <v>0.63400000000000001</v>
      </c>
      <c r="F1087" s="13">
        <f t="shared" si="69"/>
        <v>5.6769999999999996</v>
      </c>
      <c r="G1087" s="13">
        <f t="shared" si="70"/>
        <v>0.79700000000000004</v>
      </c>
    </row>
    <row r="1088" spans="1:7">
      <c r="A1088" s="103">
        <v>1087</v>
      </c>
      <c r="B1088">
        <v>5779.64</v>
      </c>
      <c r="C1088" s="2">
        <v>1.05</v>
      </c>
      <c r="D1088" s="2">
        <v>2.56</v>
      </c>
      <c r="E1088" s="13">
        <f t="shared" si="68"/>
        <v>0.61799999999999999</v>
      </c>
      <c r="F1088" s="13">
        <f t="shared" si="69"/>
        <v>-1.7929999999999999</v>
      </c>
      <c r="G1088" s="13">
        <f t="shared" si="70"/>
        <v>1.575</v>
      </c>
    </row>
    <row r="1089" spans="1:7">
      <c r="A1089" s="104">
        <v>1088</v>
      </c>
      <c r="B1089">
        <v>5654.18</v>
      </c>
      <c r="C1089" s="2">
        <v>1.0229999999999999</v>
      </c>
      <c r="D1089" s="2">
        <v>2.5</v>
      </c>
      <c r="E1089" s="13">
        <f t="shared" si="68"/>
        <v>-2.1949999999999998</v>
      </c>
      <c r="F1089" s="13">
        <f t="shared" si="69"/>
        <v>-2.605</v>
      </c>
      <c r="G1089" s="13">
        <f t="shared" si="70"/>
        <v>-2.3719999999999999</v>
      </c>
    </row>
    <row r="1090" spans="1:7">
      <c r="A1090" s="103">
        <v>1089</v>
      </c>
      <c r="B1090">
        <v>5675.72</v>
      </c>
      <c r="C1090" s="2">
        <v>1.018</v>
      </c>
      <c r="D1090" s="2">
        <v>2.48</v>
      </c>
      <c r="E1090" s="13">
        <f t="shared" si="68"/>
        <v>0.38</v>
      </c>
      <c r="F1090" s="13">
        <f t="shared" si="69"/>
        <v>-0.49</v>
      </c>
      <c r="G1090" s="13">
        <f t="shared" si="70"/>
        <v>-0.80300000000000005</v>
      </c>
    </row>
    <row r="1091" spans="1:7">
      <c r="A1091" s="104">
        <v>1090</v>
      </c>
      <c r="B1091">
        <v>5578.34</v>
      </c>
      <c r="C1091" s="2">
        <v>1.002</v>
      </c>
      <c r="D1091" s="2">
        <v>2.4700000000000002</v>
      </c>
      <c r="E1091" s="13">
        <f t="shared" si="68"/>
        <v>-1.7310000000000001</v>
      </c>
      <c r="F1091" s="13">
        <f t="shared" si="69"/>
        <v>-1.5840000000000001</v>
      </c>
      <c r="G1091" s="13">
        <f t="shared" si="70"/>
        <v>-0.40400000000000003</v>
      </c>
    </row>
    <row r="1092" spans="1:7">
      <c r="A1092" s="103">
        <v>1091</v>
      </c>
      <c r="B1092">
        <v>5501.97</v>
      </c>
      <c r="C1092" s="2">
        <v>0.98499999999999999</v>
      </c>
      <c r="D1092" s="2">
        <v>2.46</v>
      </c>
      <c r="E1092" s="13">
        <f t="shared" si="68"/>
        <v>-1.379</v>
      </c>
      <c r="F1092" s="13">
        <f t="shared" si="69"/>
        <v>-1.7110000000000001</v>
      </c>
      <c r="G1092" s="13">
        <f t="shared" si="70"/>
        <v>-0.40600000000000003</v>
      </c>
    </row>
    <row r="1093" spans="1:7">
      <c r="A1093" s="104">
        <v>1092</v>
      </c>
      <c r="B1093">
        <v>5519.58</v>
      </c>
      <c r="C1093" s="2">
        <v>1.0109999999999999</v>
      </c>
      <c r="D1093" s="2">
        <v>2.4750000000000001</v>
      </c>
      <c r="E1093" s="13">
        <f t="shared" si="68"/>
        <v>0.32</v>
      </c>
      <c r="F1093" s="13">
        <f t="shared" si="69"/>
        <v>2.605</v>
      </c>
      <c r="G1093" s="13">
        <f t="shared" si="70"/>
        <v>0.60799999999999998</v>
      </c>
    </row>
    <row r="1094" spans="1:7">
      <c r="A1094" s="103">
        <v>1093</v>
      </c>
      <c r="B1094">
        <v>5497.53</v>
      </c>
      <c r="C1094" s="2">
        <v>0.99950000000000006</v>
      </c>
      <c r="D1094" s="2">
        <v>2.4700000000000002</v>
      </c>
      <c r="E1094" s="13">
        <f t="shared" si="68"/>
        <v>-0.4</v>
      </c>
      <c r="F1094" s="13">
        <f t="shared" si="69"/>
        <v>-1.1439999999999999</v>
      </c>
      <c r="G1094" s="13">
        <f t="shared" si="70"/>
        <v>-0.20200000000000001</v>
      </c>
    </row>
    <row r="1095" spans="1:7">
      <c r="A1095" s="104">
        <v>1094</v>
      </c>
      <c r="B1095">
        <v>5522.37</v>
      </c>
      <c r="C1095" s="2">
        <v>0.99150000000000005</v>
      </c>
      <c r="D1095" s="2">
        <v>2.4649999999999999</v>
      </c>
      <c r="E1095" s="13">
        <f t="shared" si="68"/>
        <v>0.45100000000000001</v>
      </c>
      <c r="F1095" s="13">
        <f t="shared" si="69"/>
        <v>-0.80400000000000005</v>
      </c>
      <c r="G1095" s="13">
        <f t="shared" si="70"/>
        <v>-0.20300000000000001</v>
      </c>
    </row>
    <row r="1096" spans="1:7">
      <c r="A1096" s="103">
        <v>1095</v>
      </c>
      <c r="B1096">
        <v>5560.44</v>
      </c>
      <c r="C1096" s="2">
        <v>0.97899999999999998</v>
      </c>
      <c r="D1096" s="2">
        <v>2.4849999999999999</v>
      </c>
      <c r="E1096" s="13">
        <f t="shared" si="68"/>
        <v>0.68700000000000006</v>
      </c>
      <c r="F1096" s="13">
        <f t="shared" si="69"/>
        <v>-1.2689999999999999</v>
      </c>
      <c r="G1096" s="13">
        <f t="shared" si="70"/>
        <v>0.80800000000000005</v>
      </c>
    </row>
    <row r="1097" spans="1:7">
      <c r="A1097" s="104">
        <v>1096</v>
      </c>
      <c r="B1097">
        <v>5425.07</v>
      </c>
      <c r="C1097" s="2">
        <v>0.94450000000000001</v>
      </c>
      <c r="D1097" s="2">
        <v>2.4649999999999999</v>
      </c>
      <c r="E1097" s="13">
        <f t="shared" si="68"/>
        <v>-2.4649999999999999</v>
      </c>
      <c r="F1097" s="13">
        <f t="shared" si="69"/>
        <v>-3.5880000000000001</v>
      </c>
      <c r="G1097" s="13">
        <f t="shared" si="70"/>
        <v>-0.80800000000000005</v>
      </c>
    </row>
    <row r="1098" spans="1:7">
      <c r="A1098" s="103">
        <v>1097</v>
      </c>
      <c r="B1098">
        <v>5463.39</v>
      </c>
      <c r="C1098" s="2">
        <v>0.95699999999999996</v>
      </c>
      <c r="D1098" s="2">
        <v>2.4750000000000001</v>
      </c>
      <c r="E1098" s="13">
        <f t="shared" si="68"/>
        <v>0.70399999999999996</v>
      </c>
      <c r="F1098" s="13">
        <f t="shared" si="69"/>
        <v>1.3149999999999999</v>
      </c>
      <c r="G1098" s="13">
        <f t="shared" si="70"/>
        <v>0.40500000000000003</v>
      </c>
    </row>
    <row r="1099" spans="1:7">
      <c r="A1099" s="104">
        <v>1098</v>
      </c>
      <c r="B1099">
        <v>5433.05</v>
      </c>
      <c r="C1099" s="2">
        <v>0.9425</v>
      </c>
      <c r="D1099" s="2">
        <v>2.4649999999999999</v>
      </c>
      <c r="E1099" s="13">
        <f t="shared" si="68"/>
        <v>-0.55700000000000005</v>
      </c>
      <c r="F1099" s="13">
        <f t="shared" si="69"/>
        <v>-1.5269999999999999</v>
      </c>
      <c r="G1099" s="13">
        <f t="shared" si="70"/>
        <v>-0.40500000000000003</v>
      </c>
    </row>
    <row r="1100" spans="1:7">
      <c r="A1100" s="103">
        <v>1099</v>
      </c>
      <c r="B1100">
        <v>5473.89</v>
      </c>
      <c r="C1100" s="2">
        <v>0.95750000000000002</v>
      </c>
      <c r="D1100" s="2">
        <v>2.48</v>
      </c>
      <c r="E1100" s="13">
        <f t="shared" si="68"/>
        <v>0.749</v>
      </c>
      <c r="F1100" s="13">
        <f t="shared" si="69"/>
        <v>1.579</v>
      </c>
      <c r="G1100" s="13">
        <f t="shared" si="70"/>
        <v>0.60699999999999998</v>
      </c>
    </row>
    <row r="1101" spans="1:7">
      <c r="A1101" s="104">
        <v>1100</v>
      </c>
      <c r="B1101">
        <v>5423.8</v>
      </c>
      <c r="C1101" s="2">
        <v>0.94399999999999995</v>
      </c>
      <c r="D1101" s="2">
        <v>2.4900000000000002</v>
      </c>
      <c r="E1101" s="13">
        <f t="shared" si="68"/>
        <v>-0.91900000000000004</v>
      </c>
      <c r="F1101" s="13">
        <f t="shared" si="69"/>
        <v>-1.42</v>
      </c>
      <c r="G1101" s="13">
        <f t="shared" si="70"/>
        <v>0.40200000000000002</v>
      </c>
    </row>
    <row r="1102" spans="1:7">
      <c r="A1102" s="103">
        <v>1101</v>
      </c>
      <c r="B1102">
        <v>5417.41</v>
      </c>
      <c r="C1102" s="2">
        <v>0.93799999999999994</v>
      </c>
      <c r="D1102" s="2">
        <v>2.5049999999999999</v>
      </c>
      <c r="E1102" s="13">
        <f t="shared" si="68"/>
        <v>-0.11799999999999999</v>
      </c>
      <c r="F1102" s="13">
        <f t="shared" si="69"/>
        <v>-0.63800000000000001</v>
      </c>
      <c r="G1102" s="13">
        <f t="shared" si="70"/>
        <v>0.60099999999999998</v>
      </c>
    </row>
    <row r="1103" spans="1:7">
      <c r="A1103" s="104">
        <v>1102</v>
      </c>
      <c r="B1103">
        <v>5510.33</v>
      </c>
      <c r="C1103" s="2">
        <v>0.95250000000000001</v>
      </c>
      <c r="D1103" s="2">
        <v>2.54</v>
      </c>
      <c r="E1103" s="13">
        <f t="shared" si="68"/>
        <v>1.7010000000000001</v>
      </c>
      <c r="F1103" s="13">
        <f t="shared" si="69"/>
        <v>1.534</v>
      </c>
      <c r="G1103" s="13">
        <f t="shared" si="70"/>
        <v>1.3879999999999999</v>
      </c>
    </row>
    <row r="1104" spans="1:7">
      <c r="A1104" s="103">
        <v>1103</v>
      </c>
      <c r="B1104">
        <v>5567.68</v>
      </c>
      <c r="C1104" s="2">
        <v>0.96550000000000002</v>
      </c>
      <c r="D1104" s="2">
        <v>2.5</v>
      </c>
      <c r="E1104" s="13">
        <f t="shared" si="68"/>
        <v>1.0349999999999999</v>
      </c>
      <c r="F1104" s="13">
        <f t="shared" si="69"/>
        <v>1.3560000000000001</v>
      </c>
      <c r="G1104" s="13">
        <f t="shared" si="70"/>
        <v>-1.587</v>
      </c>
    </row>
    <row r="1105" spans="1:7">
      <c r="A1105" s="104">
        <v>1104</v>
      </c>
      <c r="B1105">
        <v>5513.4</v>
      </c>
      <c r="C1105" s="2">
        <v>0.95050000000000001</v>
      </c>
      <c r="D1105" s="2">
        <v>2.4750000000000001</v>
      </c>
      <c r="E1105" s="13">
        <f t="shared" si="68"/>
        <v>-0.98</v>
      </c>
      <c r="F1105" s="13">
        <f t="shared" si="69"/>
        <v>-1.5660000000000001</v>
      </c>
      <c r="G1105" s="13">
        <f t="shared" si="70"/>
        <v>-1.0049999999999999</v>
      </c>
    </row>
    <row r="1106" spans="1:7">
      <c r="A1106" s="103">
        <v>1105</v>
      </c>
      <c r="B1106">
        <v>5521.93</v>
      </c>
      <c r="C1106" s="2">
        <v>0.96</v>
      </c>
      <c r="D1106" s="2">
        <v>2.5099999999999998</v>
      </c>
      <c r="E1106" s="13">
        <f t="shared" si="68"/>
        <v>0.155</v>
      </c>
      <c r="F1106" s="13">
        <f t="shared" si="69"/>
        <v>0.995</v>
      </c>
      <c r="G1106" s="13">
        <f t="shared" si="70"/>
        <v>1.4039999999999999</v>
      </c>
    </row>
    <row r="1107" spans="1:7">
      <c r="A1107" s="104">
        <v>1106</v>
      </c>
      <c r="B1107">
        <v>5491.59</v>
      </c>
      <c r="C1107" s="2">
        <v>0.96150000000000002</v>
      </c>
      <c r="D1107" s="2">
        <v>2.5049999999999999</v>
      </c>
      <c r="E1107" s="13">
        <f t="shared" si="68"/>
        <v>-0.55100000000000005</v>
      </c>
      <c r="F1107" s="13">
        <f t="shared" si="69"/>
        <v>0.156</v>
      </c>
      <c r="G1107" s="13">
        <f t="shared" si="70"/>
        <v>-0.19900000000000001</v>
      </c>
    </row>
    <row r="1108" spans="1:7">
      <c r="A1108" s="103">
        <v>1107</v>
      </c>
      <c r="B1108">
        <v>5488.31</v>
      </c>
      <c r="C1108" s="2">
        <v>0.96750000000000003</v>
      </c>
      <c r="D1108" s="2">
        <v>2.5</v>
      </c>
      <c r="E1108" s="13">
        <f t="shared" si="68"/>
        <v>-0.06</v>
      </c>
      <c r="F1108" s="13">
        <f t="shared" si="69"/>
        <v>0.622</v>
      </c>
      <c r="G1108" s="13">
        <f t="shared" si="70"/>
        <v>-0.2</v>
      </c>
    </row>
    <row r="1109" spans="1:7">
      <c r="A1109" s="104">
        <v>1108</v>
      </c>
      <c r="B1109">
        <v>5443.95</v>
      </c>
      <c r="C1109" s="2">
        <v>0.97150000000000003</v>
      </c>
      <c r="D1109" s="2">
        <v>2.4750000000000001</v>
      </c>
      <c r="E1109" s="13">
        <f t="shared" si="68"/>
        <v>-0.81200000000000006</v>
      </c>
      <c r="F1109" s="13">
        <f t="shared" si="69"/>
        <v>0.41299999999999998</v>
      </c>
      <c r="G1109" s="13">
        <f t="shared" si="70"/>
        <v>-1.0049999999999999</v>
      </c>
    </row>
    <row r="1110" spans="1:7">
      <c r="A1110" s="103">
        <v>1109</v>
      </c>
      <c r="B1110">
        <v>5429.42</v>
      </c>
      <c r="C1110" s="2">
        <v>0.95</v>
      </c>
      <c r="D1110" s="2">
        <v>2.4950000000000001</v>
      </c>
      <c r="E1110" s="13">
        <f t="shared" si="68"/>
        <v>-0.26700000000000002</v>
      </c>
      <c r="F1110" s="13">
        <f t="shared" si="69"/>
        <v>-2.238</v>
      </c>
      <c r="G1110" s="13">
        <f t="shared" si="70"/>
        <v>0.80500000000000005</v>
      </c>
    </row>
    <row r="1111" spans="1:7">
      <c r="A1111" s="104">
        <v>1110</v>
      </c>
      <c r="B1111">
        <v>5447.62</v>
      </c>
      <c r="C1111" s="2">
        <v>0.94750000000000001</v>
      </c>
      <c r="D1111" s="2">
        <v>2.4950000000000001</v>
      </c>
      <c r="E1111" s="13">
        <f t="shared" si="68"/>
        <v>0.33500000000000002</v>
      </c>
      <c r="F1111" s="13">
        <f t="shared" si="69"/>
        <v>-0.26400000000000001</v>
      </c>
      <c r="G1111" s="13">
        <f t="shared" si="70"/>
        <v>0</v>
      </c>
    </row>
    <row r="1112" spans="1:7">
      <c r="A1112" s="103">
        <v>1111</v>
      </c>
      <c r="B1112">
        <v>5439.93</v>
      </c>
      <c r="C1112" s="2">
        <v>0.94399999999999995</v>
      </c>
      <c r="D1112" s="2">
        <v>2.5150000000000001</v>
      </c>
      <c r="E1112" s="13">
        <f t="shared" si="68"/>
        <v>-0.14099999999999999</v>
      </c>
      <c r="F1112" s="13">
        <f t="shared" si="69"/>
        <v>-0.37</v>
      </c>
      <c r="G1112" s="13">
        <f t="shared" si="70"/>
        <v>0.79800000000000004</v>
      </c>
    </row>
    <row r="1113" spans="1:7">
      <c r="A1113" s="104">
        <v>1112</v>
      </c>
      <c r="B1113">
        <v>5385.6</v>
      </c>
      <c r="C1113" s="2">
        <v>0.95099999999999996</v>
      </c>
      <c r="D1113" s="2">
        <v>2.5150000000000001</v>
      </c>
      <c r="E1113" s="13">
        <f t="shared" si="68"/>
        <v>-1.004</v>
      </c>
      <c r="F1113" s="13">
        <f t="shared" si="69"/>
        <v>0.73899999999999999</v>
      </c>
      <c r="G1113" s="13">
        <f t="shared" si="70"/>
        <v>0</v>
      </c>
    </row>
    <row r="1114" spans="1:7">
      <c r="A1114" s="103">
        <v>1113</v>
      </c>
      <c r="B1114">
        <v>5451.37</v>
      </c>
      <c r="C1114" s="2">
        <v>0.95399999999999996</v>
      </c>
      <c r="D1114" s="2">
        <v>2.52</v>
      </c>
      <c r="E1114" s="13">
        <f t="shared" si="68"/>
        <v>1.214</v>
      </c>
      <c r="F1114" s="13">
        <f t="shared" si="69"/>
        <v>0.315</v>
      </c>
      <c r="G1114" s="13">
        <f t="shared" si="70"/>
        <v>0.19900000000000001</v>
      </c>
    </row>
    <row r="1115" spans="1:7">
      <c r="A1115" s="104">
        <v>1114</v>
      </c>
      <c r="B1115">
        <v>5459.66</v>
      </c>
      <c r="C1115" s="2">
        <v>0.95499999999999996</v>
      </c>
      <c r="D1115" s="2">
        <v>2.5099999999999998</v>
      </c>
      <c r="E1115" s="13">
        <f t="shared" si="68"/>
        <v>0.152</v>
      </c>
      <c r="F1115" s="13">
        <f t="shared" si="69"/>
        <v>0.105</v>
      </c>
      <c r="G1115" s="13">
        <f t="shared" si="70"/>
        <v>-0.39800000000000002</v>
      </c>
    </row>
    <row r="1116" spans="1:7">
      <c r="A1116" s="103">
        <v>1115</v>
      </c>
      <c r="B1116">
        <v>5513.33</v>
      </c>
      <c r="C1116" s="2">
        <v>0.95599999999999996</v>
      </c>
      <c r="D1116" s="2">
        <v>2.54</v>
      </c>
      <c r="E1116" s="13">
        <f t="shared" si="68"/>
        <v>0.97799999999999998</v>
      </c>
      <c r="F1116" s="13">
        <f t="shared" si="69"/>
        <v>0.105</v>
      </c>
      <c r="G1116" s="13">
        <f t="shared" si="70"/>
        <v>1.1879999999999999</v>
      </c>
    </row>
    <row r="1117" spans="1:7">
      <c r="A1117" s="104">
        <v>1116</v>
      </c>
      <c r="B1117">
        <v>5511</v>
      </c>
      <c r="C1117" s="2">
        <v>0.97</v>
      </c>
      <c r="D1117" s="2">
        <v>2.5299999999999998</v>
      </c>
      <c r="E1117" s="13">
        <f t="shared" si="68"/>
        <v>-4.2000000000000003E-2</v>
      </c>
      <c r="F1117" s="13">
        <f t="shared" si="69"/>
        <v>1.454</v>
      </c>
      <c r="G1117" s="13">
        <f t="shared" si="70"/>
        <v>-0.39400000000000002</v>
      </c>
    </row>
    <row r="1118" spans="1:7">
      <c r="A1118" s="103">
        <v>1117</v>
      </c>
      <c r="B1118">
        <v>5534.89</v>
      </c>
      <c r="C1118" s="2">
        <v>0.996</v>
      </c>
      <c r="D1118" s="2">
        <v>2.52</v>
      </c>
      <c r="E1118" s="13">
        <f t="shared" si="68"/>
        <v>0.433</v>
      </c>
      <c r="F1118" s="13">
        <f t="shared" si="69"/>
        <v>2.645</v>
      </c>
      <c r="G1118" s="13">
        <f t="shared" si="70"/>
        <v>-0.39600000000000002</v>
      </c>
    </row>
    <row r="1119" spans="1:7">
      <c r="A1119" s="104">
        <v>1118</v>
      </c>
      <c r="B1119">
        <v>5560.79</v>
      </c>
      <c r="C1119" s="2">
        <v>1.01</v>
      </c>
      <c r="D1119" s="2">
        <v>2.5350000000000001</v>
      </c>
      <c r="E1119" s="13">
        <f t="shared" si="68"/>
        <v>0.46700000000000003</v>
      </c>
      <c r="F1119" s="13">
        <f t="shared" si="69"/>
        <v>1.3959999999999999</v>
      </c>
      <c r="G1119" s="13">
        <f t="shared" si="70"/>
        <v>0.59299999999999997</v>
      </c>
    </row>
    <row r="1120" spans="1:7">
      <c r="A1120" s="103">
        <v>1119</v>
      </c>
      <c r="B1120">
        <v>5574.5</v>
      </c>
      <c r="C1120" s="2">
        <v>1.014</v>
      </c>
      <c r="D1120" s="2">
        <v>2.58</v>
      </c>
      <c r="E1120" s="13">
        <f t="shared" si="68"/>
        <v>0.246</v>
      </c>
      <c r="F1120" s="13">
        <f t="shared" si="69"/>
        <v>0.39500000000000002</v>
      </c>
      <c r="G1120" s="13">
        <f t="shared" si="70"/>
        <v>1.76</v>
      </c>
    </row>
    <row r="1121" spans="1:7">
      <c r="A1121" s="104">
        <v>1120</v>
      </c>
      <c r="B1121">
        <v>5571.67</v>
      </c>
      <c r="C1121" s="2">
        <v>1.004</v>
      </c>
      <c r="D1121" s="2">
        <v>2.5499999999999998</v>
      </c>
      <c r="E1121" s="13">
        <f t="shared" si="68"/>
        <v>-5.0999999999999997E-2</v>
      </c>
      <c r="F1121" s="13">
        <f t="shared" si="69"/>
        <v>-0.99099999999999999</v>
      </c>
      <c r="G1121" s="13">
        <f t="shared" si="70"/>
        <v>-1.17</v>
      </c>
    </row>
    <row r="1122" spans="1:7">
      <c r="A1122" s="103">
        <v>1121</v>
      </c>
      <c r="B1122">
        <v>5569.48</v>
      </c>
      <c r="C1122" s="2">
        <v>1.0029999999999999</v>
      </c>
      <c r="D1122" s="2">
        <v>2.5449999999999999</v>
      </c>
      <c r="E1122" s="13">
        <f t="shared" si="68"/>
        <v>-3.9E-2</v>
      </c>
      <c r="F1122" s="13">
        <f t="shared" si="69"/>
        <v>-0.1</v>
      </c>
      <c r="G1122" s="13">
        <f t="shared" si="70"/>
        <v>-0.19600000000000001</v>
      </c>
    </row>
    <row r="1123" spans="1:7">
      <c r="A1123" s="104">
        <v>1122</v>
      </c>
      <c r="B1123">
        <v>5637.91</v>
      </c>
      <c r="C1123" s="2">
        <v>1.0169999999999999</v>
      </c>
      <c r="D1123" s="2">
        <v>2.5649999999999999</v>
      </c>
      <c r="E1123" s="13">
        <f t="shared" si="68"/>
        <v>1.2210000000000001</v>
      </c>
      <c r="F1123" s="13">
        <f t="shared" si="69"/>
        <v>1.3859999999999999</v>
      </c>
      <c r="G1123" s="13">
        <f t="shared" si="70"/>
        <v>0.78300000000000003</v>
      </c>
    </row>
    <row r="1124" spans="1:7">
      <c r="A1124" s="103">
        <v>1123</v>
      </c>
      <c r="B1124">
        <v>5670.45</v>
      </c>
      <c r="C1124" s="2">
        <v>1.0149999999999999</v>
      </c>
      <c r="D1124" s="2">
        <v>2.5550000000000002</v>
      </c>
      <c r="E1124" s="13">
        <f t="shared" si="68"/>
        <v>0.57599999999999996</v>
      </c>
      <c r="F1124" s="13">
        <f t="shared" si="69"/>
        <v>-0.19700000000000001</v>
      </c>
      <c r="G1124" s="13">
        <f t="shared" si="70"/>
        <v>-0.39100000000000001</v>
      </c>
    </row>
    <row r="1125" spans="1:7">
      <c r="A1125" s="104">
        <v>1124</v>
      </c>
      <c r="B1125">
        <v>5652.68</v>
      </c>
      <c r="C1125" s="2">
        <v>1.0329999999999999</v>
      </c>
      <c r="D1125" s="2">
        <v>2.54</v>
      </c>
      <c r="E1125" s="13">
        <f t="shared" si="68"/>
        <v>-0.314</v>
      </c>
      <c r="F1125" s="13">
        <f t="shared" si="69"/>
        <v>1.758</v>
      </c>
      <c r="G1125" s="13">
        <f t="shared" si="70"/>
        <v>-0.58899999999999997</v>
      </c>
    </row>
    <row r="1126" spans="1:7">
      <c r="A1126" s="103">
        <v>1125</v>
      </c>
      <c r="B1126">
        <v>5595.94</v>
      </c>
      <c r="C1126" s="2">
        <v>1.0249999999999999</v>
      </c>
      <c r="D1126" s="2">
        <v>2.5299999999999998</v>
      </c>
      <c r="E1126" s="13">
        <f t="shared" si="68"/>
        <v>-1.0089999999999999</v>
      </c>
      <c r="F1126" s="13">
        <f t="shared" si="69"/>
        <v>-0.77700000000000002</v>
      </c>
      <c r="G1126" s="13">
        <f t="shared" si="70"/>
        <v>-0.39400000000000002</v>
      </c>
    </row>
    <row r="1127" spans="1:7">
      <c r="A1127" s="104">
        <v>1126</v>
      </c>
      <c r="B1127">
        <v>5599.76</v>
      </c>
      <c r="C1127" s="2">
        <v>1.024</v>
      </c>
      <c r="D1127" s="2">
        <v>2.5249999999999999</v>
      </c>
      <c r="E1127" s="13">
        <f t="shared" si="68"/>
        <v>6.8000000000000005E-2</v>
      </c>
      <c r="F1127" s="13">
        <f t="shared" si="69"/>
        <v>-9.8000000000000004E-2</v>
      </c>
      <c r="G1127" s="13">
        <f t="shared" si="70"/>
        <v>-0.19800000000000001</v>
      </c>
    </row>
    <row r="1128" spans="1:7">
      <c r="A1128" s="103">
        <v>1127</v>
      </c>
      <c r="B1128">
        <v>5567.45</v>
      </c>
      <c r="C1128" s="2">
        <v>1.0309999999999999</v>
      </c>
      <c r="D1128" s="2">
        <v>2.5049999999999999</v>
      </c>
      <c r="E1128" s="13">
        <f t="shared" si="68"/>
        <v>-0.57899999999999996</v>
      </c>
      <c r="F1128" s="13">
        <f t="shared" si="69"/>
        <v>0.68100000000000005</v>
      </c>
      <c r="G1128" s="13">
        <f t="shared" si="70"/>
        <v>-0.79500000000000004</v>
      </c>
    </row>
    <row r="1129" spans="1:7">
      <c r="A1129" s="104">
        <v>1128</v>
      </c>
      <c r="B1129">
        <v>5641.69</v>
      </c>
      <c r="C1129" s="2">
        <v>1.0469999999999999</v>
      </c>
      <c r="D1129" s="2">
        <v>2.52</v>
      </c>
      <c r="E1129" s="13">
        <f t="shared" si="68"/>
        <v>1.325</v>
      </c>
      <c r="F1129" s="13">
        <f t="shared" si="69"/>
        <v>1.54</v>
      </c>
      <c r="G1129" s="13">
        <f t="shared" si="70"/>
        <v>0.59699999999999998</v>
      </c>
    </row>
    <row r="1130" spans="1:7">
      <c r="A1130" s="103">
        <v>1129</v>
      </c>
      <c r="B1130">
        <v>5663.98</v>
      </c>
      <c r="C1130" s="2">
        <v>1.048</v>
      </c>
      <c r="D1130" s="2">
        <v>2.52</v>
      </c>
      <c r="E1130" s="13">
        <f t="shared" si="68"/>
        <v>0.39400000000000002</v>
      </c>
      <c r="F1130" s="13">
        <f t="shared" si="69"/>
        <v>9.5000000000000001E-2</v>
      </c>
      <c r="G1130" s="13">
        <f t="shared" si="70"/>
        <v>0</v>
      </c>
    </row>
    <row r="1131" spans="1:7">
      <c r="A1131" s="104">
        <v>1130</v>
      </c>
      <c r="B1131">
        <v>5706.07</v>
      </c>
      <c r="C1131" s="2">
        <v>1.0509999999999999</v>
      </c>
      <c r="D1131" s="2">
        <v>2.5350000000000001</v>
      </c>
      <c r="E1131" s="13">
        <f t="shared" si="68"/>
        <v>0.74</v>
      </c>
      <c r="F1131" s="13">
        <f t="shared" si="69"/>
        <v>0.28599999999999998</v>
      </c>
      <c r="G1131" s="13">
        <f t="shared" si="70"/>
        <v>0.59299999999999997</v>
      </c>
    </row>
    <row r="1132" spans="1:7">
      <c r="A1132" s="103">
        <v>1131</v>
      </c>
      <c r="B1132">
        <v>5636.79</v>
      </c>
      <c r="C1132" s="2">
        <v>1.036</v>
      </c>
      <c r="D1132" s="2">
        <v>2.5249999999999999</v>
      </c>
      <c r="E1132" s="13">
        <f t="shared" si="68"/>
        <v>-1.222</v>
      </c>
      <c r="F1132" s="13">
        <f t="shared" si="69"/>
        <v>-1.4370000000000001</v>
      </c>
      <c r="G1132" s="13">
        <f t="shared" si="70"/>
        <v>-0.39500000000000002</v>
      </c>
    </row>
    <row r="1133" spans="1:7">
      <c r="A1133" s="104">
        <v>1132</v>
      </c>
      <c r="B1133">
        <v>5634.78</v>
      </c>
      <c r="C1133" s="2">
        <v>1.0389999999999999</v>
      </c>
      <c r="D1133" s="2">
        <v>2.52</v>
      </c>
      <c r="E1133" s="13">
        <f t="shared" si="68"/>
        <v>-3.5999999999999997E-2</v>
      </c>
      <c r="F1133" s="13">
        <f t="shared" si="69"/>
        <v>0.28899999999999998</v>
      </c>
      <c r="G1133" s="13">
        <f t="shared" si="70"/>
        <v>-0.19800000000000001</v>
      </c>
    </row>
    <row r="1134" spans="1:7">
      <c r="A1134" s="103">
        <v>1133</v>
      </c>
      <c r="B1134">
        <v>5618.04</v>
      </c>
      <c r="C1134" s="2">
        <v>1.0289999999999999</v>
      </c>
      <c r="D1134" s="2">
        <v>2.5299999999999998</v>
      </c>
      <c r="E1134" s="13">
        <f t="shared" si="68"/>
        <v>-0.29799999999999999</v>
      </c>
      <c r="F1134" s="13">
        <f t="shared" si="69"/>
        <v>-0.96699999999999997</v>
      </c>
      <c r="G1134" s="13">
        <f t="shared" si="70"/>
        <v>0.39600000000000002</v>
      </c>
    </row>
    <row r="1135" spans="1:7">
      <c r="A1135" s="104">
        <v>1134</v>
      </c>
      <c r="B1135">
        <v>5660.43</v>
      </c>
      <c r="C1135" s="2">
        <v>1.0149999999999999</v>
      </c>
      <c r="D1135" s="2">
        <v>2.52</v>
      </c>
      <c r="E1135" s="13">
        <f t="shared" si="68"/>
        <v>0.752</v>
      </c>
      <c r="F1135" s="13">
        <f t="shared" si="69"/>
        <v>-1.37</v>
      </c>
      <c r="G1135" s="13">
        <f t="shared" si="70"/>
        <v>-0.39600000000000002</v>
      </c>
    </row>
    <row r="1136" spans="1:7">
      <c r="A1136" s="103">
        <v>1135</v>
      </c>
      <c r="B1136">
        <v>5663.94</v>
      </c>
      <c r="C1136" s="2">
        <v>1.0089999999999999</v>
      </c>
      <c r="D1136" s="2">
        <v>2.5499999999999998</v>
      </c>
      <c r="E1136" s="13">
        <f t="shared" si="68"/>
        <v>6.2E-2</v>
      </c>
      <c r="F1136" s="13">
        <f t="shared" si="69"/>
        <v>-0.59299999999999997</v>
      </c>
      <c r="G1136" s="13">
        <f t="shared" si="70"/>
        <v>1.1830000000000001</v>
      </c>
    </row>
    <row r="1137" spans="1:7">
      <c r="A1137" s="104">
        <v>1136</v>
      </c>
      <c r="B1137">
        <v>5582.76</v>
      </c>
      <c r="C1137" s="2">
        <v>1.0129999999999999</v>
      </c>
      <c r="D1137" s="2">
        <v>2.5299999999999998</v>
      </c>
      <c r="E1137" s="13">
        <f t="shared" si="68"/>
        <v>-1.444</v>
      </c>
      <c r="F1137" s="13">
        <f t="shared" si="69"/>
        <v>0.39600000000000002</v>
      </c>
      <c r="G1137" s="13">
        <f t="shared" si="70"/>
        <v>-0.78700000000000003</v>
      </c>
    </row>
    <row r="1138" spans="1:7">
      <c r="A1138" s="103">
        <v>1137</v>
      </c>
      <c r="B1138">
        <v>5429.4</v>
      </c>
      <c r="C1138" s="2">
        <v>0.999</v>
      </c>
      <c r="D1138" s="2">
        <v>2.5099999999999998</v>
      </c>
      <c r="E1138" s="13">
        <f t="shared" si="68"/>
        <v>-2.7850000000000001</v>
      </c>
      <c r="F1138" s="13">
        <f t="shared" si="69"/>
        <v>-1.3919999999999999</v>
      </c>
      <c r="G1138" s="13">
        <f t="shared" si="70"/>
        <v>-0.79400000000000004</v>
      </c>
    </row>
    <row r="1139" spans="1:7">
      <c r="A1139" s="104">
        <v>1138</v>
      </c>
      <c r="B1139">
        <v>5408.58</v>
      </c>
      <c r="C1139" s="2">
        <v>0.98899999999999999</v>
      </c>
      <c r="D1139" s="2">
        <v>2.5049999999999999</v>
      </c>
      <c r="E1139" s="13">
        <f t="shared" si="68"/>
        <v>-0.38400000000000001</v>
      </c>
      <c r="F1139" s="13">
        <f t="shared" si="69"/>
        <v>-1.006</v>
      </c>
      <c r="G1139" s="13">
        <f t="shared" si="70"/>
        <v>-0.19900000000000001</v>
      </c>
    </row>
    <row r="1140" spans="1:7">
      <c r="A1140" s="103">
        <v>1139</v>
      </c>
      <c r="B1140">
        <v>5523.48</v>
      </c>
      <c r="C1140" s="2">
        <v>1.0229999999999999</v>
      </c>
      <c r="D1140" s="2">
        <v>2.5049999999999999</v>
      </c>
      <c r="E1140" s="13">
        <f t="shared" si="68"/>
        <v>2.1019999999999999</v>
      </c>
      <c r="F1140" s="13">
        <f t="shared" si="69"/>
        <v>3.38</v>
      </c>
      <c r="G1140" s="13">
        <f t="shared" si="70"/>
        <v>0</v>
      </c>
    </row>
    <row r="1141" spans="1:7">
      <c r="A1141" s="104">
        <v>1140</v>
      </c>
      <c r="B1141">
        <v>5562.04</v>
      </c>
      <c r="C1141" s="2">
        <v>1.0289999999999999</v>
      </c>
      <c r="D1141" s="2">
        <v>2.5150000000000001</v>
      </c>
      <c r="E1141" s="13">
        <f t="shared" si="68"/>
        <v>0.69599999999999995</v>
      </c>
      <c r="F1141" s="13">
        <f t="shared" si="69"/>
        <v>0.58499999999999996</v>
      </c>
      <c r="G1141" s="13">
        <f t="shared" si="70"/>
        <v>0.39800000000000002</v>
      </c>
    </row>
    <row r="1142" spans="1:7">
      <c r="A1142" s="103">
        <v>1141</v>
      </c>
      <c r="B1142">
        <v>5521.86</v>
      </c>
      <c r="C1142" s="2">
        <v>1.0069999999999999</v>
      </c>
      <c r="D1142" s="2">
        <v>2.52</v>
      </c>
      <c r="E1142" s="13">
        <f t="shared" si="68"/>
        <v>-0.72499999999999998</v>
      </c>
      <c r="F1142" s="13">
        <f t="shared" si="69"/>
        <v>-2.161</v>
      </c>
      <c r="G1142" s="13">
        <f t="shared" si="70"/>
        <v>0.19900000000000001</v>
      </c>
    </row>
    <row r="1143" spans="1:7">
      <c r="A1143" s="104">
        <v>1142</v>
      </c>
      <c r="B1143">
        <v>5564.35</v>
      </c>
      <c r="C1143" s="2">
        <v>1.018</v>
      </c>
      <c r="D1143" s="2">
        <v>2.5350000000000001</v>
      </c>
      <c r="E1143" s="13">
        <f t="shared" si="68"/>
        <v>0.76700000000000002</v>
      </c>
      <c r="F1143" s="13">
        <f t="shared" si="69"/>
        <v>1.0860000000000001</v>
      </c>
      <c r="G1143" s="13">
        <f t="shared" si="70"/>
        <v>0.59299999999999997</v>
      </c>
    </row>
    <row r="1144" spans="1:7">
      <c r="A1144" s="103">
        <v>1143</v>
      </c>
      <c r="B1144">
        <v>5625.56</v>
      </c>
      <c r="C1144" s="2">
        <v>1.0209999999999999</v>
      </c>
      <c r="D1144" s="2">
        <v>2.5449999999999999</v>
      </c>
      <c r="E1144" s="13">
        <f t="shared" si="68"/>
        <v>1.0940000000000001</v>
      </c>
      <c r="F1144" s="13">
        <f t="shared" si="69"/>
        <v>0.29399999999999998</v>
      </c>
      <c r="G1144" s="13">
        <f t="shared" si="70"/>
        <v>0.39400000000000002</v>
      </c>
    </row>
    <row r="1145" spans="1:7">
      <c r="A1145" s="104">
        <v>1144</v>
      </c>
      <c r="B1145">
        <v>5627.96</v>
      </c>
      <c r="C1145" s="2">
        <v>1.032</v>
      </c>
      <c r="D1145" s="2">
        <v>2.5499999999999998</v>
      </c>
      <c r="E1145" s="13">
        <f t="shared" si="68"/>
        <v>4.2999999999999997E-2</v>
      </c>
      <c r="F1145" s="13">
        <f t="shared" si="69"/>
        <v>1.0720000000000001</v>
      </c>
      <c r="G1145" s="13">
        <f t="shared" si="70"/>
        <v>0.19600000000000001</v>
      </c>
    </row>
    <row r="1146" spans="1:7">
      <c r="A1146" s="103">
        <v>1145</v>
      </c>
      <c r="B1146">
        <v>5579.15</v>
      </c>
      <c r="C1146" s="2">
        <v>1.0269999999999999</v>
      </c>
      <c r="D1146" s="2">
        <v>2.5249999999999999</v>
      </c>
      <c r="E1146" s="13">
        <f t="shared" ref="E1146:E1209" si="71">ROUND(100*(LN(B1146)-LN(B1145)),3)</f>
        <v>-0.871</v>
      </c>
      <c r="F1146" s="13">
        <f t="shared" ref="F1146:F1209" si="72">ROUND(100*(LN(C1146)-LN(C1145)),3)</f>
        <v>-0.48599999999999999</v>
      </c>
      <c r="G1146" s="13">
        <f t="shared" ref="G1146:G1209" si="73">ROUND(100*(LN(D1146)-LN(D1145)),3)</f>
        <v>-0.98499999999999999</v>
      </c>
    </row>
    <row r="1147" spans="1:7">
      <c r="A1147" s="104">
        <v>1146</v>
      </c>
      <c r="B1147">
        <v>5605.88</v>
      </c>
      <c r="C1147" s="2">
        <v>1.0129999999999999</v>
      </c>
      <c r="D1147" s="2">
        <v>2.5049999999999999</v>
      </c>
      <c r="E1147" s="13">
        <f t="shared" si="71"/>
        <v>0.47799999999999998</v>
      </c>
      <c r="F1147" s="13">
        <f t="shared" si="72"/>
        <v>-1.373</v>
      </c>
      <c r="G1147" s="13">
        <f t="shared" si="73"/>
        <v>-0.79500000000000004</v>
      </c>
    </row>
    <row r="1148" spans="1:7">
      <c r="A1148" s="103">
        <v>1147</v>
      </c>
      <c r="B1148">
        <v>5605.34</v>
      </c>
      <c r="C1148" s="2">
        <v>1.0069999999999999</v>
      </c>
      <c r="D1148" s="2">
        <v>2.5049999999999999</v>
      </c>
      <c r="E1148" s="13">
        <f t="shared" si="71"/>
        <v>-0.01</v>
      </c>
      <c r="F1148" s="13">
        <f t="shared" si="72"/>
        <v>-0.59399999999999997</v>
      </c>
      <c r="G1148" s="13">
        <f t="shared" si="73"/>
        <v>0</v>
      </c>
    </row>
    <row r="1149" spans="1:7">
      <c r="A1149" s="104">
        <v>1148</v>
      </c>
      <c r="B1149">
        <v>5643.49</v>
      </c>
      <c r="C1149" s="2">
        <v>1.024</v>
      </c>
      <c r="D1149" s="2">
        <v>2.5099999999999998</v>
      </c>
      <c r="E1149" s="13">
        <f t="shared" si="71"/>
        <v>0.67800000000000005</v>
      </c>
      <c r="F1149" s="13">
        <f t="shared" si="72"/>
        <v>1.6739999999999999</v>
      </c>
      <c r="G1149" s="13">
        <f t="shared" si="73"/>
        <v>0.19900000000000001</v>
      </c>
    </row>
    <row r="1150" spans="1:7">
      <c r="A1150" s="103">
        <v>1149</v>
      </c>
      <c r="B1150">
        <v>5696.59</v>
      </c>
      <c r="C1150" s="2">
        <v>1.0329999999999999</v>
      </c>
      <c r="D1150" s="2">
        <v>2.5150000000000001</v>
      </c>
      <c r="E1150" s="13">
        <f t="shared" si="71"/>
        <v>0.93700000000000006</v>
      </c>
      <c r="F1150" s="13">
        <f t="shared" si="72"/>
        <v>0.875</v>
      </c>
      <c r="G1150" s="13">
        <f t="shared" si="73"/>
        <v>0.19900000000000001</v>
      </c>
    </row>
    <row r="1151" spans="1:7">
      <c r="A1151" s="104">
        <v>1150</v>
      </c>
      <c r="B1151">
        <v>5671.7</v>
      </c>
      <c r="C1151" s="2">
        <v>1.03</v>
      </c>
      <c r="D1151" s="2">
        <v>2.5150000000000001</v>
      </c>
      <c r="E1151" s="13">
        <f t="shared" si="71"/>
        <v>-0.438</v>
      </c>
      <c r="F1151" s="13">
        <f t="shared" si="72"/>
        <v>-0.29099999999999998</v>
      </c>
      <c r="G1151" s="13">
        <f t="shared" si="73"/>
        <v>0</v>
      </c>
    </row>
    <row r="1152" spans="1:7">
      <c r="A1152" s="103">
        <v>1151</v>
      </c>
      <c r="B1152">
        <v>5590.86</v>
      </c>
      <c r="C1152" s="2">
        <v>1.02</v>
      </c>
      <c r="D1152" s="2">
        <v>2.5099999999999998</v>
      </c>
      <c r="E1152" s="13">
        <f t="shared" si="71"/>
        <v>-1.4359999999999999</v>
      </c>
      <c r="F1152" s="13">
        <f t="shared" si="72"/>
        <v>-0.97599999999999998</v>
      </c>
      <c r="G1152" s="13">
        <f t="shared" si="73"/>
        <v>-0.19900000000000001</v>
      </c>
    </row>
    <row r="1153" spans="1:7">
      <c r="A1153" s="104">
        <v>1152</v>
      </c>
      <c r="B1153">
        <v>5507.66</v>
      </c>
      <c r="C1153" s="2">
        <v>0.997</v>
      </c>
      <c r="D1153" s="2">
        <v>2.4900000000000002</v>
      </c>
      <c r="E1153" s="13">
        <f t="shared" si="71"/>
        <v>-1.4990000000000001</v>
      </c>
      <c r="F1153" s="13">
        <f t="shared" si="72"/>
        <v>-2.2810000000000001</v>
      </c>
      <c r="G1153" s="13">
        <f t="shared" si="73"/>
        <v>-0.8</v>
      </c>
    </row>
    <row r="1154" spans="1:7">
      <c r="A1154" s="103">
        <v>1153</v>
      </c>
      <c r="B1154">
        <v>5643.62</v>
      </c>
      <c r="C1154" s="2">
        <v>1.028</v>
      </c>
      <c r="D1154" s="2">
        <v>2.5099999999999998</v>
      </c>
      <c r="E1154" s="13">
        <f t="shared" si="71"/>
        <v>2.4390000000000001</v>
      </c>
      <c r="F1154" s="13">
        <f t="shared" si="72"/>
        <v>3.0619999999999998</v>
      </c>
      <c r="G1154" s="13">
        <f t="shared" si="73"/>
        <v>0.8</v>
      </c>
    </row>
    <row r="1155" spans="1:7">
      <c r="A1155" s="104">
        <v>1154</v>
      </c>
      <c r="B1155">
        <v>5662.88</v>
      </c>
      <c r="C1155" s="2">
        <v>1.016</v>
      </c>
      <c r="D1155" s="2">
        <v>2.5</v>
      </c>
      <c r="E1155" s="13">
        <f t="shared" si="71"/>
        <v>0.34100000000000003</v>
      </c>
      <c r="F1155" s="13">
        <f t="shared" si="72"/>
        <v>-1.1739999999999999</v>
      </c>
      <c r="G1155" s="13">
        <f t="shared" si="73"/>
        <v>-0.39900000000000002</v>
      </c>
    </row>
    <row r="1156" spans="1:7">
      <c r="A1156" s="103">
        <v>1155</v>
      </c>
      <c r="B1156">
        <v>5658.54</v>
      </c>
      <c r="C1156" s="2">
        <v>1.0029999999999999</v>
      </c>
      <c r="D1156" s="2">
        <v>2.5099999999999998</v>
      </c>
      <c r="E1156" s="13">
        <f t="shared" si="71"/>
        <v>-7.6999999999999999E-2</v>
      </c>
      <c r="F1156" s="13">
        <f t="shared" si="72"/>
        <v>-1.288</v>
      </c>
      <c r="G1156" s="13">
        <f t="shared" si="73"/>
        <v>0.39900000000000002</v>
      </c>
    </row>
    <row r="1157" spans="1:7">
      <c r="A1157" s="104">
        <v>1156</v>
      </c>
      <c r="B1157">
        <v>5632.2</v>
      </c>
      <c r="C1157" s="2">
        <v>1.004</v>
      </c>
      <c r="D1157" s="2">
        <v>2.5099999999999998</v>
      </c>
      <c r="E1157" s="13">
        <f t="shared" si="71"/>
        <v>-0.46700000000000003</v>
      </c>
      <c r="F1157" s="13">
        <f t="shared" si="72"/>
        <v>0.1</v>
      </c>
      <c r="G1157" s="13">
        <f t="shared" si="73"/>
        <v>0</v>
      </c>
    </row>
    <row r="1158" spans="1:7">
      <c r="A1158" s="103">
        <v>1157</v>
      </c>
      <c r="B1158">
        <v>5493.49</v>
      </c>
      <c r="C1158" s="2">
        <v>0.96850000000000003</v>
      </c>
      <c r="D1158" s="2">
        <v>2.5099999999999998</v>
      </c>
      <c r="E1158" s="13">
        <f t="shared" si="71"/>
        <v>-2.4940000000000002</v>
      </c>
      <c r="F1158" s="13">
        <f t="shared" si="72"/>
        <v>-3.6</v>
      </c>
      <c r="G1158" s="13">
        <f t="shared" si="73"/>
        <v>0</v>
      </c>
    </row>
    <row r="1159" spans="1:7">
      <c r="A1159" s="104">
        <v>1158</v>
      </c>
      <c r="B1159">
        <v>5464.92</v>
      </c>
      <c r="C1159" s="2">
        <v>0.97499999999999998</v>
      </c>
      <c r="D1159" s="2">
        <v>2.4950000000000001</v>
      </c>
      <c r="E1159" s="13">
        <f t="shared" si="71"/>
        <v>-0.52100000000000002</v>
      </c>
      <c r="F1159" s="13">
        <f t="shared" si="72"/>
        <v>0.66900000000000004</v>
      </c>
      <c r="G1159" s="13">
        <f t="shared" si="73"/>
        <v>-0.59899999999999998</v>
      </c>
    </row>
    <row r="1160" spans="1:7">
      <c r="A1160" s="103">
        <v>1159</v>
      </c>
      <c r="B1160">
        <v>5430.93</v>
      </c>
      <c r="C1160" s="2">
        <v>0.96650000000000003</v>
      </c>
      <c r="D1160" s="2">
        <v>2.5099999999999998</v>
      </c>
      <c r="E1160" s="13">
        <f t="shared" si="71"/>
        <v>-0.624</v>
      </c>
      <c r="F1160" s="13">
        <f t="shared" si="72"/>
        <v>-0.876</v>
      </c>
      <c r="G1160" s="13">
        <f t="shared" si="73"/>
        <v>0.59899999999999998</v>
      </c>
    </row>
    <row r="1161" spans="1:7">
      <c r="A1161" s="104">
        <v>1160</v>
      </c>
      <c r="B1161">
        <v>5348.28</v>
      </c>
      <c r="C1161" s="2">
        <v>0.91449999999999998</v>
      </c>
      <c r="D1161" s="2">
        <v>2.5049999999999999</v>
      </c>
      <c r="E1161" s="13">
        <f t="shared" si="71"/>
        <v>-1.534</v>
      </c>
      <c r="F1161" s="13">
        <f t="shared" si="72"/>
        <v>-5.53</v>
      </c>
      <c r="G1161" s="13">
        <f t="shared" si="73"/>
        <v>-0.19900000000000001</v>
      </c>
    </row>
    <row r="1162" spans="1:7">
      <c r="A1162" s="103">
        <v>1161</v>
      </c>
      <c r="B1162">
        <v>5495.21</v>
      </c>
      <c r="C1162" s="2">
        <v>0.95</v>
      </c>
      <c r="D1162" s="2">
        <v>2.5550000000000002</v>
      </c>
      <c r="E1162" s="13">
        <f t="shared" si="71"/>
        <v>2.71</v>
      </c>
      <c r="F1162" s="13">
        <f t="shared" si="72"/>
        <v>3.8079999999999998</v>
      </c>
      <c r="G1162" s="13">
        <f t="shared" si="73"/>
        <v>1.976</v>
      </c>
    </row>
    <row r="1163" spans="1:7">
      <c r="A1163" s="104">
        <v>1162</v>
      </c>
      <c r="B1163">
        <v>5563.14</v>
      </c>
      <c r="C1163" s="2">
        <v>0.97</v>
      </c>
      <c r="D1163" s="2">
        <v>2.585</v>
      </c>
      <c r="E1163" s="13">
        <f t="shared" si="71"/>
        <v>1.2290000000000001</v>
      </c>
      <c r="F1163" s="13">
        <f t="shared" si="72"/>
        <v>2.0830000000000002</v>
      </c>
      <c r="G1163" s="13">
        <f t="shared" si="73"/>
        <v>1.167</v>
      </c>
    </row>
    <row r="1164" spans="1:7">
      <c r="A1164" s="103">
        <v>1163</v>
      </c>
      <c r="B1164">
        <v>5498.27</v>
      </c>
      <c r="C1164" s="2">
        <v>0.9405</v>
      </c>
      <c r="D1164" s="2">
        <v>2.625</v>
      </c>
      <c r="E1164" s="13">
        <f t="shared" si="71"/>
        <v>-1.173</v>
      </c>
      <c r="F1164" s="13">
        <f t="shared" si="72"/>
        <v>-3.0880000000000001</v>
      </c>
      <c r="G1164" s="13">
        <f t="shared" si="73"/>
        <v>1.536</v>
      </c>
    </row>
    <row r="1165" spans="1:7">
      <c r="A1165" s="104">
        <v>1164</v>
      </c>
      <c r="B1165">
        <v>5516.96</v>
      </c>
      <c r="C1165" s="2">
        <v>0.94699999999999995</v>
      </c>
      <c r="D1165" s="2">
        <v>2.59</v>
      </c>
      <c r="E1165" s="13">
        <f t="shared" si="71"/>
        <v>0.33900000000000002</v>
      </c>
      <c r="F1165" s="13">
        <f t="shared" si="72"/>
        <v>0.68899999999999995</v>
      </c>
      <c r="G1165" s="13">
        <f t="shared" si="73"/>
        <v>-1.3420000000000001</v>
      </c>
    </row>
    <row r="1166" spans="1:7">
      <c r="A1166" s="103">
        <v>1165</v>
      </c>
      <c r="B1166">
        <v>5468.22</v>
      </c>
      <c r="C1166" s="2">
        <v>0.9425</v>
      </c>
      <c r="D1166" s="2">
        <v>2.59</v>
      </c>
      <c r="E1166" s="13">
        <f t="shared" si="71"/>
        <v>-0.88700000000000001</v>
      </c>
      <c r="F1166" s="13">
        <f t="shared" si="72"/>
        <v>-0.47599999999999998</v>
      </c>
      <c r="G1166" s="13">
        <f t="shared" si="73"/>
        <v>0</v>
      </c>
    </row>
    <row r="1167" spans="1:7">
      <c r="A1167" s="104">
        <v>1166</v>
      </c>
      <c r="B1167">
        <v>5331.85</v>
      </c>
      <c r="C1167" s="2">
        <v>0.92</v>
      </c>
      <c r="D1167" s="2">
        <v>2.585</v>
      </c>
      <c r="E1167" s="13">
        <f t="shared" si="71"/>
        <v>-2.5249999999999999</v>
      </c>
      <c r="F1167" s="13">
        <f t="shared" si="72"/>
        <v>-2.4159999999999999</v>
      </c>
      <c r="G1167" s="13">
        <f t="shared" si="73"/>
        <v>-0.193</v>
      </c>
    </row>
    <row r="1168" spans="1:7">
      <c r="A1168" s="103">
        <v>1167</v>
      </c>
      <c r="B1168">
        <v>5393.48</v>
      </c>
      <c r="C1168" s="2">
        <v>0.92300000000000004</v>
      </c>
      <c r="D1168" s="2">
        <v>2.6</v>
      </c>
      <c r="E1168" s="13">
        <f t="shared" si="71"/>
        <v>1.149</v>
      </c>
      <c r="F1168" s="13">
        <f t="shared" si="72"/>
        <v>0.32600000000000001</v>
      </c>
      <c r="G1168" s="13">
        <f t="shared" si="73"/>
        <v>0.57899999999999996</v>
      </c>
    </row>
    <row r="1169" spans="1:7">
      <c r="A1169" s="104">
        <v>1168</v>
      </c>
      <c r="B1169">
        <v>5468.64</v>
      </c>
      <c r="C1169" s="2">
        <v>0.9405</v>
      </c>
      <c r="D1169" s="2">
        <v>2.63</v>
      </c>
      <c r="E1169" s="13">
        <f t="shared" si="71"/>
        <v>1.3839999999999999</v>
      </c>
      <c r="F1169" s="13">
        <f t="shared" si="72"/>
        <v>1.8779999999999999</v>
      </c>
      <c r="G1169" s="13">
        <f t="shared" si="73"/>
        <v>1.147</v>
      </c>
    </row>
    <row r="1170" spans="1:7">
      <c r="A1170" s="103">
        <v>1169</v>
      </c>
      <c r="B1170">
        <v>5597.13</v>
      </c>
      <c r="C1170" s="2">
        <v>0.97499999999999998</v>
      </c>
      <c r="D1170" s="2">
        <v>2.6549999999999998</v>
      </c>
      <c r="E1170" s="13">
        <f t="shared" si="71"/>
        <v>2.3220000000000001</v>
      </c>
      <c r="F1170" s="13">
        <f t="shared" si="72"/>
        <v>3.6030000000000002</v>
      </c>
      <c r="G1170" s="13">
        <f t="shared" si="73"/>
        <v>0.94599999999999995</v>
      </c>
    </row>
    <row r="1171" spans="1:7">
      <c r="A1171" s="104">
        <v>1170</v>
      </c>
      <c r="B1171">
        <v>5524.75</v>
      </c>
      <c r="C1171" s="2">
        <v>0.96050000000000002</v>
      </c>
      <c r="D1171" s="2">
        <v>2.68</v>
      </c>
      <c r="E1171" s="13">
        <f t="shared" si="71"/>
        <v>-1.302</v>
      </c>
      <c r="F1171" s="13">
        <f t="shared" si="72"/>
        <v>-1.498</v>
      </c>
      <c r="G1171" s="13">
        <f t="shared" si="73"/>
        <v>0.93700000000000006</v>
      </c>
    </row>
    <row r="1172" spans="1:7">
      <c r="A1172" s="103">
        <v>1171</v>
      </c>
      <c r="B1172">
        <v>5608.01</v>
      </c>
      <c r="C1172" s="2">
        <v>0.98250000000000004</v>
      </c>
      <c r="D1172" s="2">
        <v>2.72</v>
      </c>
      <c r="E1172" s="13">
        <f t="shared" si="71"/>
        <v>1.496</v>
      </c>
      <c r="F1172" s="13">
        <f t="shared" si="72"/>
        <v>2.2650000000000001</v>
      </c>
      <c r="G1172" s="13">
        <f t="shared" si="73"/>
        <v>1.482</v>
      </c>
    </row>
    <row r="1173" spans="1:7">
      <c r="A1173" s="104">
        <v>1172</v>
      </c>
      <c r="B1173">
        <v>5574.56</v>
      </c>
      <c r="C1173" s="2">
        <v>0.99250000000000005</v>
      </c>
      <c r="D1173" s="2">
        <v>2.67</v>
      </c>
      <c r="E1173" s="13">
        <f t="shared" si="71"/>
        <v>-0.59799999999999998</v>
      </c>
      <c r="F1173" s="13">
        <f t="shared" si="72"/>
        <v>1.0129999999999999</v>
      </c>
      <c r="G1173" s="13">
        <f t="shared" si="73"/>
        <v>-1.855</v>
      </c>
    </row>
    <row r="1174" spans="1:7">
      <c r="A1174" s="103">
        <v>1173</v>
      </c>
      <c r="B1174">
        <v>5565.44</v>
      </c>
      <c r="C1174" s="2">
        <v>0.998</v>
      </c>
      <c r="D1174" s="2">
        <v>2.68</v>
      </c>
      <c r="E1174" s="13">
        <f t="shared" si="71"/>
        <v>-0.16400000000000001</v>
      </c>
      <c r="F1174" s="13">
        <f t="shared" si="72"/>
        <v>0.55300000000000005</v>
      </c>
      <c r="G1174" s="13">
        <f t="shared" si="73"/>
        <v>0.374</v>
      </c>
    </row>
    <row r="1175" spans="1:7">
      <c r="A1175" s="104">
        <v>1174</v>
      </c>
      <c r="B1175">
        <v>5622.3</v>
      </c>
      <c r="C1175" s="2">
        <v>1.012</v>
      </c>
      <c r="D1175" s="2">
        <v>2.63</v>
      </c>
      <c r="E1175" s="13">
        <f t="shared" si="71"/>
        <v>1.016</v>
      </c>
      <c r="F1175" s="13">
        <f t="shared" si="72"/>
        <v>1.393</v>
      </c>
      <c r="G1175" s="13">
        <f t="shared" si="73"/>
        <v>-1.883</v>
      </c>
    </row>
    <row r="1176" spans="1:7">
      <c r="A1176" s="103">
        <v>1175</v>
      </c>
      <c r="B1176">
        <v>5692.74</v>
      </c>
      <c r="C1176" s="2">
        <v>1.0329999999999999</v>
      </c>
      <c r="D1176" s="2">
        <v>2.6749999999999998</v>
      </c>
      <c r="E1176" s="13">
        <f t="shared" si="71"/>
        <v>1.2450000000000001</v>
      </c>
      <c r="F1176" s="13">
        <f t="shared" si="72"/>
        <v>2.0539999999999998</v>
      </c>
      <c r="G1176" s="13">
        <f t="shared" si="73"/>
        <v>1.6970000000000001</v>
      </c>
    </row>
    <row r="1177" spans="1:7">
      <c r="A1177" s="104">
        <v>1176</v>
      </c>
      <c r="B1177">
        <v>5692.63</v>
      </c>
      <c r="C1177" s="2">
        <v>1.0049999999999999</v>
      </c>
      <c r="D1177" s="2">
        <v>2.68</v>
      </c>
      <c r="E1177" s="13">
        <f t="shared" si="71"/>
        <v>-2E-3</v>
      </c>
      <c r="F1177" s="13">
        <f t="shared" si="72"/>
        <v>-2.7480000000000002</v>
      </c>
      <c r="G1177" s="13">
        <f t="shared" si="73"/>
        <v>0.187</v>
      </c>
    </row>
    <row r="1178" spans="1:7">
      <c r="A1178" s="103">
        <v>1177</v>
      </c>
      <c r="B1178">
        <v>5696.41</v>
      </c>
      <c r="C1178" s="2">
        <v>0.98750000000000004</v>
      </c>
      <c r="D1178" s="2">
        <v>2.7</v>
      </c>
      <c r="E1178" s="13">
        <f t="shared" si="71"/>
        <v>6.6000000000000003E-2</v>
      </c>
      <c r="F1178" s="13">
        <f t="shared" si="72"/>
        <v>-1.7569999999999999</v>
      </c>
      <c r="G1178" s="13">
        <f t="shared" si="73"/>
        <v>0.74299999999999999</v>
      </c>
    </row>
    <row r="1179" spans="1:7">
      <c r="A1179" s="104">
        <v>1178</v>
      </c>
      <c r="B1179">
        <v>5821.11</v>
      </c>
      <c r="C1179" s="2">
        <v>1.012</v>
      </c>
      <c r="D1179" s="2">
        <v>2.7</v>
      </c>
      <c r="E1179" s="13">
        <f t="shared" si="71"/>
        <v>2.165</v>
      </c>
      <c r="F1179" s="13">
        <f t="shared" si="72"/>
        <v>2.4510000000000001</v>
      </c>
      <c r="G1179" s="13">
        <f t="shared" si="73"/>
        <v>0</v>
      </c>
    </row>
    <row r="1180" spans="1:7">
      <c r="A1180" s="103">
        <v>1179</v>
      </c>
      <c r="B1180">
        <v>5774.58</v>
      </c>
      <c r="C1180" s="2">
        <v>1.0049999999999999</v>
      </c>
      <c r="D1180" s="2">
        <v>2.6850000000000001</v>
      </c>
      <c r="E1180" s="13">
        <f t="shared" si="71"/>
        <v>-0.80300000000000005</v>
      </c>
      <c r="F1180" s="13">
        <f t="shared" si="72"/>
        <v>-0.69399999999999995</v>
      </c>
      <c r="G1180" s="13">
        <f t="shared" si="73"/>
        <v>-0.55700000000000005</v>
      </c>
    </row>
    <row r="1181" spans="1:7">
      <c r="A1181" s="104">
        <v>1180</v>
      </c>
      <c r="B1181">
        <v>5802.97</v>
      </c>
      <c r="C1181" s="2">
        <v>0.995</v>
      </c>
      <c r="D1181" s="2">
        <v>2.7349999999999999</v>
      </c>
      <c r="E1181" s="13">
        <f t="shared" si="71"/>
        <v>0.49</v>
      </c>
      <c r="F1181" s="13">
        <f t="shared" si="72"/>
        <v>-1</v>
      </c>
      <c r="G1181" s="13">
        <f t="shared" si="73"/>
        <v>1.845</v>
      </c>
    </row>
    <row r="1182" spans="1:7">
      <c r="A1182" s="103">
        <v>1181</v>
      </c>
      <c r="B1182">
        <v>5849.12</v>
      </c>
      <c r="C1182" s="2">
        <v>0.99099999999999999</v>
      </c>
      <c r="D1182" s="2">
        <v>2.8250000000000002</v>
      </c>
      <c r="E1182" s="13">
        <f t="shared" si="71"/>
        <v>0.79200000000000004</v>
      </c>
      <c r="F1182" s="13">
        <f t="shared" si="72"/>
        <v>-0.40300000000000002</v>
      </c>
      <c r="G1182" s="13">
        <f t="shared" si="73"/>
        <v>3.238</v>
      </c>
    </row>
    <row r="1183" spans="1:7">
      <c r="A1183" s="104">
        <v>1182</v>
      </c>
      <c r="B1183">
        <v>5904.99</v>
      </c>
      <c r="C1183" s="2">
        <v>1.0029999999999999</v>
      </c>
      <c r="D1183" s="2">
        <v>2.79</v>
      </c>
      <c r="E1183" s="13">
        <f t="shared" si="71"/>
        <v>0.95099999999999996</v>
      </c>
      <c r="F1183" s="13">
        <f t="shared" si="72"/>
        <v>1.204</v>
      </c>
      <c r="G1183" s="13">
        <f t="shared" si="73"/>
        <v>-1.2470000000000001</v>
      </c>
    </row>
    <row r="1184" spans="1:7">
      <c r="A1184" s="103">
        <v>1183</v>
      </c>
      <c r="B1184">
        <v>5921.84</v>
      </c>
      <c r="C1184" s="2">
        <v>1.014</v>
      </c>
      <c r="D1184" s="2">
        <v>2.78</v>
      </c>
      <c r="E1184" s="13">
        <f t="shared" si="71"/>
        <v>0.28499999999999998</v>
      </c>
      <c r="F1184" s="13">
        <f t="shared" si="72"/>
        <v>1.091</v>
      </c>
      <c r="G1184" s="13">
        <f t="shared" si="73"/>
        <v>-0.35899999999999999</v>
      </c>
    </row>
    <row r="1185" spans="1:7">
      <c r="A1185" s="104">
        <v>1184</v>
      </c>
      <c r="B1185">
        <v>6007.68</v>
      </c>
      <c r="C1185" s="2">
        <v>1.0189999999999999</v>
      </c>
      <c r="D1185" s="2">
        <v>2.8149999999999999</v>
      </c>
      <c r="E1185" s="13">
        <f t="shared" si="71"/>
        <v>1.4390000000000001</v>
      </c>
      <c r="F1185" s="13">
        <f t="shared" si="72"/>
        <v>0.49199999999999999</v>
      </c>
      <c r="G1185" s="13">
        <f t="shared" si="73"/>
        <v>1.2509999999999999</v>
      </c>
    </row>
    <row r="1186" spans="1:7">
      <c r="A1186" s="103">
        <v>1185</v>
      </c>
      <c r="B1186">
        <v>6036.97</v>
      </c>
      <c r="C1186" s="2">
        <v>1.042</v>
      </c>
      <c r="D1186" s="2">
        <v>2.85</v>
      </c>
      <c r="E1186" s="13">
        <f t="shared" si="71"/>
        <v>0.48599999999999999</v>
      </c>
      <c r="F1186" s="13">
        <f t="shared" si="72"/>
        <v>2.2320000000000002</v>
      </c>
      <c r="G1186" s="13">
        <f t="shared" si="73"/>
        <v>1.236</v>
      </c>
    </row>
    <row r="1187" spans="1:7">
      <c r="A1187" s="104">
        <v>1186</v>
      </c>
      <c r="B1187">
        <v>5988.12</v>
      </c>
      <c r="C1187" s="2">
        <v>1.016</v>
      </c>
      <c r="D1187" s="2">
        <v>2.81</v>
      </c>
      <c r="E1187" s="13">
        <f t="shared" si="71"/>
        <v>-0.81200000000000006</v>
      </c>
      <c r="F1187" s="13">
        <f t="shared" si="72"/>
        <v>-2.5270000000000001</v>
      </c>
      <c r="G1187" s="13">
        <f t="shared" si="73"/>
        <v>-1.413</v>
      </c>
    </row>
    <row r="1188" spans="1:7">
      <c r="A1188" s="103">
        <v>1187</v>
      </c>
      <c r="B1188">
        <v>6000.57</v>
      </c>
      <c r="C1188" s="2">
        <v>1.0109999999999999</v>
      </c>
      <c r="D1188" s="2">
        <v>2.8250000000000002</v>
      </c>
      <c r="E1188" s="13">
        <f t="shared" si="71"/>
        <v>0.20799999999999999</v>
      </c>
      <c r="F1188" s="13">
        <f t="shared" si="72"/>
        <v>-0.49299999999999999</v>
      </c>
      <c r="G1188" s="13">
        <f t="shared" si="73"/>
        <v>0.53200000000000003</v>
      </c>
    </row>
    <row r="1189" spans="1:7">
      <c r="A1189" s="104">
        <v>1188</v>
      </c>
      <c r="B1189">
        <v>6100.74</v>
      </c>
      <c r="C1189" s="2">
        <v>1.018</v>
      </c>
      <c r="D1189" s="2">
        <v>2.89</v>
      </c>
      <c r="E1189" s="13">
        <f t="shared" si="71"/>
        <v>1.6559999999999999</v>
      </c>
      <c r="F1189" s="13">
        <f t="shared" si="72"/>
        <v>0.69</v>
      </c>
      <c r="G1189" s="13">
        <f t="shared" si="73"/>
        <v>2.2749999999999999</v>
      </c>
    </row>
    <row r="1190" spans="1:7">
      <c r="A1190" s="103">
        <v>1189</v>
      </c>
      <c r="B1190">
        <v>6066.82</v>
      </c>
      <c r="C1190" s="2">
        <v>1.022</v>
      </c>
      <c r="D1190" s="2">
        <v>2.89</v>
      </c>
      <c r="E1190" s="13">
        <f t="shared" si="71"/>
        <v>-0.55800000000000005</v>
      </c>
      <c r="F1190" s="13">
        <f t="shared" si="72"/>
        <v>0.39200000000000002</v>
      </c>
      <c r="G1190" s="13">
        <f t="shared" si="73"/>
        <v>0</v>
      </c>
    </row>
    <row r="1191" spans="1:7">
      <c r="A1191" s="104">
        <v>1190</v>
      </c>
      <c r="B1191">
        <v>6063.18</v>
      </c>
      <c r="C1191" s="2">
        <v>1.022</v>
      </c>
      <c r="D1191" s="2">
        <v>2.9</v>
      </c>
      <c r="E1191" s="13">
        <f t="shared" si="71"/>
        <v>-0.06</v>
      </c>
      <c r="F1191" s="13">
        <f t="shared" si="72"/>
        <v>0</v>
      </c>
      <c r="G1191" s="13">
        <f t="shared" si="73"/>
        <v>0.34499999999999997</v>
      </c>
    </row>
    <row r="1192" spans="1:7">
      <c r="A1192" s="103">
        <v>1191</v>
      </c>
      <c r="B1192">
        <v>6106.11</v>
      </c>
      <c r="C1192" s="2">
        <v>1.0329999999999999</v>
      </c>
      <c r="D1192" s="2">
        <v>2.9049999999999998</v>
      </c>
      <c r="E1192" s="13">
        <f t="shared" si="71"/>
        <v>0.70599999999999996</v>
      </c>
      <c r="F1192" s="13">
        <f t="shared" si="72"/>
        <v>1.071</v>
      </c>
      <c r="G1192" s="13">
        <f t="shared" si="73"/>
        <v>0.17199999999999999</v>
      </c>
    </row>
    <row r="1193" spans="1:7">
      <c r="A1193" s="104">
        <v>1192</v>
      </c>
      <c r="B1193">
        <v>6111.74</v>
      </c>
      <c r="C1193" s="2">
        <v>1.0449999999999999</v>
      </c>
      <c r="D1193" s="2">
        <v>2.915</v>
      </c>
      <c r="E1193" s="13">
        <f t="shared" si="71"/>
        <v>9.1999999999999998E-2</v>
      </c>
      <c r="F1193" s="13">
        <f t="shared" si="72"/>
        <v>1.155</v>
      </c>
      <c r="G1193" s="13">
        <f t="shared" si="73"/>
        <v>0.34399999999999997</v>
      </c>
    </row>
    <row r="1194" spans="1:7">
      <c r="A1194" s="103">
        <v>1193</v>
      </c>
      <c r="B1194">
        <v>6097.58</v>
      </c>
      <c r="C1194" s="2">
        <v>1.0349999999999999</v>
      </c>
      <c r="D1194" s="2">
        <v>2.915</v>
      </c>
      <c r="E1194" s="13">
        <f t="shared" si="71"/>
        <v>-0.23200000000000001</v>
      </c>
      <c r="F1194" s="13">
        <f t="shared" si="72"/>
        <v>-0.96199999999999997</v>
      </c>
      <c r="G1194" s="13">
        <f t="shared" si="73"/>
        <v>0</v>
      </c>
    </row>
    <row r="1195" spans="1:7">
      <c r="A1195" s="104">
        <v>1194</v>
      </c>
      <c r="B1195">
        <v>6081.74</v>
      </c>
      <c r="C1195" s="2">
        <v>1.0369999999999999</v>
      </c>
      <c r="D1195" s="2">
        <v>2.93</v>
      </c>
      <c r="E1195" s="13">
        <f t="shared" si="71"/>
        <v>-0.26</v>
      </c>
      <c r="F1195" s="13">
        <f t="shared" si="72"/>
        <v>0.193</v>
      </c>
      <c r="G1195" s="13">
        <f t="shared" si="73"/>
        <v>0.51300000000000001</v>
      </c>
    </row>
    <row r="1196" spans="1:7">
      <c r="A1196" s="103">
        <v>1195</v>
      </c>
      <c r="B1196">
        <v>6133.52</v>
      </c>
      <c r="C1196" s="2">
        <v>1.0429999999999999</v>
      </c>
      <c r="D1196" s="2">
        <v>2.95</v>
      </c>
      <c r="E1196" s="13">
        <f t="shared" si="71"/>
        <v>0.84799999999999998</v>
      </c>
      <c r="F1196" s="13">
        <f t="shared" si="72"/>
        <v>0.57699999999999996</v>
      </c>
      <c r="G1196" s="13">
        <f t="shared" si="73"/>
        <v>0.68</v>
      </c>
    </row>
    <row r="1197" spans="1:7">
      <c r="A1197" s="104">
        <v>1196</v>
      </c>
      <c r="B1197">
        <v>6106.57</v>
      </c>
      <c r="C1197" s="2">
        <v>1.0489999999999999</v>
      </c>
      <c r="D1197" s="2">
        <v>2.915</v>
      </c>
      <c r="E1197" s="13">
        <f t="shared" si="71"/>
        <v>-0.44</v>
      </c>
      <c r="F1197" s="13">
        <f t="shared" si="72"/>
        <v>0.57399999999999995</v>
      </c>
      <c r="G1197" s="13">
        <f t="shared" si="73"/>
        <v>-1.194</v>
      </c>
    </row>
    <row r="1198" spans="1:7">
      <c r="A1198" s="103">
        <v>1197</v>
      </c>
      <c r="B1198">
        <v>6123.51</v>
      </c>
      <c r="C1198" s="2">
        <v>1.046</v>
      </c>
      <c r="D1198" s="2">
        <v>2.915</v>
      </c>
      <c r="E1198" s="13">
        <f t="shared" si="71"/>
        <v>0.27700000000000002</v>
      </c>
      <c r="F1198" s="13">
        <f t="shared" si="72"/>
        <v>-0.28599999999999998</v>
      </c>
      <c r="G1198" s="13">
        <f t="shared" si="73"/>
        <v>0</v>
      </c>
    </row>
    <row r="1199" spans="1:7">
      <c r="A1199" s="104">
        <v>1198</v>
      </c>
      <c r="B1199">
        <v>6055.83</v>
      </c>
      <c r="C1199" s="2">
        <v>1.0269999999999999</v>
      </c>
      <c r="D1199" s="2">
        <v>2.85</v>
      </c>
      <c r="E1199" s="13">
        <f t="shared" si="71"/>
        <v>-1.111</v>
      </c>
      <c r="F1199" s="13">
        <f t="shared" si="72"/>
        <v>-1.833</v>
      </c>
      <c r="G1199" s="13">
        <f t="shared" si="73"/>
        <v>-2.2549999999999999</v>
      </c>
    </row>
    <row r="1200" spans="1:7">
      <c r="A1200" s="103">
        <v>1199</v>
      </c>
      <c r="B1200">
        <v>6002.91</v>
      </c>
      <c r="C1200" s="2">
        <v>1.0209999999999999</v>
      </c>
      <c r="D1200" s="2">
        <v>2.855</v>
      </c>
      <c r="E1200" s="13">
        <f t="shared" si="71"/>
        <v>-0.878</v>
      </c>
      <c r="F1200" s="13">
        <f t="shared" si="72"/>
        <v>-0.58599999999999997</v>
      </c>
      <c r="G1200" s="13">
        <f t="shared" si="73"/>
        <v>0.17499999999999999</v>
      </c>
    </row>
    <row r="1201" spans="1:7">
      <c r="A1201" s="104">
        <v>1200</v>
      </c>
      <c r="B1201">
        <v>5940.19</v>
      </c>
      <c r="C1201" s="2">
        <v>0.999</v>
      </c>
      <c r="D1201" s="2">
        <v>2.8650000000000002</v>
      </c>
      <c r="E1201" s="13">
        <f t="shared" si="71"/>
        <v>-1.05</v>
      </c>
      <c r="F1201" s="13">
        <f t="shared" si="72"/>
        <v>-2.1779999999999999</v>
      </c>
      <c r="G1201" s="13">
        <f t="shared" si="73"/>
        <v>0.35</v>
      </c>
    </row>
    <row r="1202" spans="1:7">
      <c r="A1202" s="103">
        <v>1201</v>
      </c>
      <c r="B1202">
        <v>5861.72</v>
      </c>
      <c r="C1202" s="2">
        <v>0.99350000000000005</v>
      </c>
      <c r="D1202" s="2">
        <v>2.8849999999999998</v>
      </c>
      <c r="E1202" s="13">
        <f t="shared" si="71"/>
        <v>-1.33</v>
      </c>
      <c r="F1202" s="13">
        <f t="shared" si="72"/>
        <v>-0.55200000000000005</v>
      </c>
      <c r="G1202" s="13">
        <f t="shared" si="73"/>
        <v>0.69599999999999995</v>
      </c>
    </row>
    <row r="1203" spans="1:7">
      <c r="A1203" s="104">
        <v>1202</v>
      </c>
      <c r="B1203">
        <v>5886.34</v>
      </c>
      <c r="C1203" s="2">
        <v>0.999</v>
      </c>
      <c r="D1203" s="2">
        <v>2.91</v>
      </c>
      <c r="E1203" s="13">
        <f t="shared" si="71"/>
        <v>0.41899999999999998</v>
      </c>
      <c r="F1203" s="13">
        <f t="shared" si="72"/>
        <v>0.55200000000000005</v>
      </c>
      <c r="G1203" s="13">
        <f t="shared" si="73"/>
        <v>0.86299999999999999</v>
      </c>
    </row>
    <row r="1204" spans="1:7">
      <c r="A1204" s="103">
        <v>1203</v>
      </c>
      <c r="B1204">
        <v>5932.3</v>
      </c>
      <c r="C1204" s="2">
        <v>1.0209999999999999</v>
      </c>
      <c r="D1204" s="2">
        <v>2.93</v>
      </c>
      <c r="E1204" s="13">
        <f t="shared" si="71"/>
        <v>0.77800000000000002</v>
      </c>
      <c r="F1204" s="13">
        <f t="shared" si="72"/>
        <v>2.1779999999999999</v>
      </c>
      <c r="G1204" s="13">
        <f t="shared" si="73"/>
        <v>0.68500000000000005</v>
      </c>
    </row>
    <row r="1205" spans="1:7">
      <c r="A1205" s="104">
        <v>1204</v>
      </c>
      <c r="B1205">
        <v>5930.01</v>
      </c>
      <c r="C1205" s="2">
        <v>1.0289999999999999</v>
      </c>
      <c r="D1205" s="2">
        <v>2.89</v>
      </c>
      <c r="E1205" s="13">
        <f t="shared" si="71"/>
        <v>-3.9E-2</v>
      </c>
      <c r="F1205" s="13">
        <f t="shared" si="72"/>
        <v>0.78</v>
      </c>
      <c r="G1205" s="13">
        <f t="shared" si="73"/>
        <v>-1.375</v>
      </c>
    </row>
    <row r="1206" spans="1:7">
      <c r="A1206" s="103">
        <v>1205</v>
      </c>
      <c r="B1206">
        <v>5864.36</v>
      </c>
      <c r="C1206" s="2">
        <v>1.0429999999999999</v>
      </c>
      <c r="D1206" s="2">
        <v>2.855</v>
      </c>
      <c r="E1206" s="13">
        <f t="shared" si="71"/>
        <v>-1.113</v>
      </c>
      <c r="F1206" s="13">
        <f t="shared" si="72"/>
        <v>1.351</v>
      </c>
      <c r="G1206" s="13">
        <f t="shared" si="73"/>
        <v>-1.218</v>
      </c>
    </row>
    <row r="1207" spans="1:7">
      <c r="A1207" s="104">
        <v>1206</v>
      </c>
      <c r="B1207">
        <v>5883.42</v>
      </c>
      <c r="C1207" s="2">
        <v>1.0409999999999999</v>
      </c>
      <c r="D1207" s="2">
        <v>2.875</v>
      </c>
      <c r="E1207" s="13">
        <f t="shared" si="71"/>
        <v>0.32400000000000001</v>
      </c>
      <c r="F1207" s="13">
        <f t="shared" si="72"/>
        <v>-0.192</v>
      </c>
      <c r="G1207" s="13">
        <f t="shared" si="73"/>
        <v>0.69799999999999995</v>
      </c>
    </row>
    <row r="1208" spans="1:7">
      <c r="A1208" s="103">
        <v>1207</v>
      </c>
      <c r="B1208">
        <v>5831.68</v>
      </c>
      <c r="C1208" s="2">
        <v>1.0289999999999999</v>
      </c>
      <c r="D1208" s="2">
        <v>2.86</v>
      </c>
      <c r="E1208" s="13">
        <f t="shared" si="71"/>
        <v>-0.88300000000000001</v>
      </c>
      <c r="F1208" s="13">
        <f t="shared" si="72"/>
        <v>-1.159</v>
      </c>
      <c r="G1208" s="13">
        <f t="shared" si="73"/>
        <v>-0.52300000000000002</v>
      </c>
    </row>
    <row r="1209" spans="1:7">
      <c r="A1209" s="104">
        <v>1208</v>
      </c>
      <c r="B1209">
        <v>5789.51</v>
      </c>
      <c r="C1209" s="2">
        <v>1.0409999999999999</v>
      </c>
      <c r="D1209" s="2">
        <v>2.875</v>
      </c>
      <c r="E1209" s="13">
        <f t="shared" si="71"/>
        <v>-0.72599999999999998</v>
      </c>
      <c r="F1209" s="13">
        <f t="shared" si="72"/>
        <v>1.159</v>
      </c>
      <c r="G1209" s="13">
        <f t="shared" si="73"/>
        <v>0.52300000000000002</v>
      </c>
    </row>
    <row r="1210" spans="1:7">
      <c r="A1210" s="103">
        <v>1209</v>
      </c>
      <c r="B1210">
        <v>5816.29</v>
      </c>
      <c r="C1210" s="2">
        <v>1.0389999999999999</v>
      </c>
      <c r="D1210" s="2">
        <v>2.87</v>
      </c>
      <c r="E1210" s="13">
        <f t="shared" ref="E1210:E1273" si="74">ROUND(100*(LN(B1210)-LN(B1209)),3)</f>
        <v>0.46100000000000002</v>
      </c>
      <c r="F1210" s="13">
        <f t="shared" ref="F1210:F1273" si="75">ROUND(100*(LN(C1210)-LN(C1209)),3)</f>
        <v>-0.192</v>
      </c>
      <c r="G1210" s="13">
        <f t="shared" ref="G1210:G1273" si="76">ROUND(100*(LN(D1210)-LN(D1209)),3)</f>
        <v>-0.17399999999999999</v>
      </c>
    </row>
    <row r="1211" spans="1:7">
      <c r="A1211" s="104">
        <v>1210</v>
      </c>
      <c r="B1211">
        <v>5657.92</v>
      </c>
      <c r="C1211" s="2">
        <v>1.034</v>
      </c>
      <c r="D1211" s="2">
        <v>2.85</v>
      </c>
      <c r="E1211" s="13">
        <f t="shared" si="74"/>
        <v>-2.7610000000000001</v>
      </c>
      <c r="F1211" s="13">
        <f t="shared" si="75"/>
        <v>-0.48199999999999998</v>
      </c>
      <c r="G1211" s="13">
        <f t="shared" si="76"/>
        <v>-0.69899999999999995</v>
      </c>
    </row>
    <row r="1212" spans="1:7">
      <c r="A1212" s="103">
        <v>1211</v>
      </c>
      <c r="B1212">
        <v>5721.02</v>
      </c>
      <c r="C1212" s="2">
        <v>1.0289999999999999</v>
      </c>
      <c r="D1212" s="2">
        <v>2.8849999999999998</v>
      </c>
      <c r="E1212" s="13">
        <f t="shared" si="74"/>
        <v>1.109</v>
      </c>
      <c r="F1212" s="13">
        <f t="shared" si="75"/>
        <v>-0.48499999999999999</v>
      </c>
      <c r="G1212" s="13">
        <f t="shared" si="76"/>
        <v>1.2210000000000001</v>
      </c>
    </row>
    <row r="1213" spans="1:7">
      <c r="A1213" s="104">
        <v>1212</v>
      </c>
      <c r="B1213">
        <v>5789.96</v>
      </c>
      <c r="C1213" s="2">
        <v>1.03</v>
      </c>
      <c r="D1213" s="2">
        <v>2.91</v>
      </c>
      <c r="E1213" s="13">
        <f t="shared" si="74"/>
        <v>1.198</v>
      </c>
      <c r="F1213" s="13">
        <f t="shared" si="75"/>
        <v>9.7000000000000003E-2</v>
      </c>
      <c r="G1213" s="13">
        <f t="shared" si="76"/>
        <v>0.86299999999999999</v>
      </c>
    </row>
    <row r="1214" spans="1:7">
      <c r="A1214" s="103">
        <v>1213</v>
      </c>
      <c r="B1214">
        <v>5655.29</v>
      </c>
      <c r="C1214" s="2">
        <v>0.97150000000000003</v>
      </c>
      <c r="D1214" s="2">
        <v>2.875</v>
      </c>
      <c r="E1214" s="13">
        <f t="shared" si="74"/>
        <v>-2.3530000000000002</v>
      </c>
      <c r="F1214" s="13">
        <f t="shared" si="75"/>
        <v>-5.8470000000000004</v>
      </c>
      <c r="G1214" s="13">
        <f t="shared" si="76"/>
        <v>-1.21</v>
      </c>
    </row>
    <row r="1215" spans="1:7">
      <c r="A1215" s="104">
        <v>1214</v>
      </c>
      <c r="B1215">
        <v>5705.12</v>
      </c>
      <c r="C1215" s="2">
        <v>0.97399999999999998</v>
      </c>
      <c r="D1215" s="2">
        <v>2.9049999999999998</v>
      </c>
      <c r="E1215" s="13">
        <f t="shared" si="74"/>
        <v>0.877</v>
      </c>
      <c r="F1215" s="13">
        <f t="shared" si="75"/>
        <v>0.25700000000000001</v>
      </c>
      <c r="G1215" s="13">
        <f t="shared" si="76"/>
        <v>1.038</v>
      </c>
    </row>
    <row r="1216" spans="1:7">
      <c r="A1216" s="103">
        <v>1215</v>
      </c>
      <c r="B1216">
        <v>5741.48</v>
      </c>
      <c r="C1216" s="2">
        <v>0.99850000000000005</v>
      </c>
      <c r="D1216" s="2">
        <v>2.94</v>
      </c>
      <c r="E1216" s="13">
        <f t="shared" si="74"/>
        <v>0.63500000000000001</v>
      </c>
      <c r="F1216" s="13">
        <f t="shared" si="75"/>
        <v>2.484</v>
      </c>
      <c r="G1216" s="13">
        <f t="shared" si="76"/>
        <v>1.198</v>
      </c>
    </row>
    <row r="1217" spans="1:7">
      <c r="A1217" s="104">
        <v>1216</v>
      </c>
      <c r="B1217">
        <v>5834.03</v>
      </c>
      <c r="C1217" s="2">
        <v>1.0169999999999999</v>
      </c>
      <c r="D1217" s="2">
        <v>2.8050000000000002</v>
      </c>
      <c r="E1217" s="13">
        <f t="shared" si="74"/>
        <v>1.599</v>
      </c>
      <c r="F1217" s="13">
        <f t="shared" si="75"/>
        <v>1.8360000000000001</v>
      </c>
      <c r="G1217" s="13">
        <f t="shared" si="76"/>
        <v>-4.7009999999999996</v>
      </c>
    </row>
    <row r="1218" spans="1:7">
      <c r="A1218" s="103">
        <v>1217</v>
      </c>
      <c r="B1218">
        <v>5828.56</v>
      </c>
      <c r="C1218" s="2">
        <v>1.008</v>
      </c>
      <c r="D1218" s="2">
        <v>2.86</v>
      </c>
      <c r="E1218" s="13">
        <f t="shared" si="74"/>
        <v>-9.4E-2</v>
      </c>
      <c r="F1218" s="13">
        <f t="shared" si="75"/>
        <v>-0.88900000000000001</v>
      </c>
      <c r="G1218" s="13">
        <f t="shared" si="76"/>
        <v>1.9419999999999999</v>
      </c>
    </row>
    <row r="1219" spans="1:7">
      <c r="A1219" s="104">
        <v>1218</v>
      </c>
      <c r="B1219">
        <v>5904.72</v>
      </c>
      <c r="C1219" s="2">
        <v>1.0109999999999999</v>
      </c>
      <c r="D1219" s="2">
        <v>2.875</v>
      </c>
      <c r="E1219" s="13">
        <f t="shared" si="74"/>
        <v>1.298</v>
      </c>
      <c r="F1219" s="13">
        <f t="shared" si="75"/>
        <v>0.29699999999999999</v>
      </c>
      <c r="G1219" s="13">
        <f t="shared" si="76"/>
        <v>0.52300000000000002</v>
      </c>
    </row>
    <row r="1220" spans="1:7">
      <c r="A1220" s="103">
        <v>1219</v>
      </c>
      <c r="B1220">
        <v>5921.16</v>
      </c>
      <c r="C1220" s="2">
        <v>1.01</v>
      </c>
      <c r="D1220" s="2">
        <v>2.8849999999999998</v>
      </c>
      <c r="E1220" s="13">
        <f t="shared" si="74"/>
        <v>0.27800000000000002</v>
      </c>
      <c r="F1220" s="13">
        <f t="shared" si="75"/>
        <v>-9.9000000000000005E-2</v>
      </c>
      <c r="G1220" s="13">
        <f t="shared" si="76"/>
        <v>0.34699999999999998</v>
      </c>
    </row>
    <row r="1221" spans="1:7">
      <c r="A1221" s="104">
        <v>1220</v>
      </c>
      <c r="B1221">
        <v>6079.51</v>
      </c>
      <c r="C1221" s="2">
        <v>1.0409999999999999</v>
      </c>
      <c r="D1221" s="2">
        <v>2.96</v>
      </c>
      <c r="E1221" s="13">
        <f t="shared" si="74"/>
        <v>2.6389999999999998</v>
      </c>
      <c r="F1221" s="13">
        <f t="shared" si="75"/>
        <v>3.0230000000000001</v>
      </c>
      <c r="G1221" s="13">
        <f t="shared" si="76"/>
        <v>2.5659999999999998</v>
      </c>
    </row>
    <row r="1222" spans="1:7">
      <c r="A1222" s="103">
        <v>1221</v>
      </c>
      <c r="B1222">
        <v>6130.9</v>
      </c>
      <c r="C1222" s="2">
        <v>1.0549999999999999</v>
      </c>
      <c r="D1222" s="2">
        <v>3.03</v>
      </c>
      <c r="E1222" s="13">
        <f t="shared" si="74"/>
        <v>0.84199999999999997</v>
      </c>
      <c r="F1222" s="13">
        <f t="shared" si="75"/>
        <v>1.3360000000000001</v>
      </c>
      <c r="G1222" s="13">
        <f t="shared" si="76"/>
        <v>2.3370000000000002</v>
      </c>
    </row>
    <row r="1223" spans="1:7">
      <c r="A1223" s="104">
        <v>1222</v>
      </c>
      <c r="B1223">
        <v>6184.84</v>
      </c>
      <c r="C1223" s="2">
        <v>1.0660000000000001</v>
      </c>
      <c r="D1223" s="2">
        <v>3.0049999999999999</v>
      </c>
      <c r="E1223" s="13">
        <f t="shared" si="74"/>
        <v>0.876</v>
      </c>
      <c r="F1223" s="13">
        <f t="shared" si="75"/>
        <v>1.0369999999999999</v>
      </c>
      <c r="G1223" s="13">
        <f t="shared" si="76"/>
        <v>-0.82899999999999996</v>
      </c>
    </row>
    <row r="1224" spans="1:7">
      <c r="A1224" s="103">
        <v>1223</v>
      </c>
      <c r="B1224">
        <v>6305.14</v>
      </c>
      <c r="C1224" s="2">
        <v>1.097</v>
      </c>
      <c r="D1224" s="2">
        <v>2.9950000000000001</v>
      </c>
      <c r="E1224" s="13">
        <f t="shared" si="74"/>
        <v>1.9259999999999999</v>
      </c>
      <c r="F1224" s="13">
        <f t="shared" si="75"/>
        <v>2.867</v>
      </c>
      <c r="G1224" s="13">
        <f t="shared" si="76"/>
        <v>-0.33300000000000002</v>
      </c>
    </row>
    <row r="1225" spans="1:7">
      <c r="A1225" s="104">
        <v>1224</v>
      </c>
      <c r="B1225">
        <v>6240.72</v>
      </c>
      <c r="C1225" s="2">
        <v>1.0840000000000001</v>
      </c>
      <c r="D1225" s="2">
        <v>2.94</v>
      </c>
      <c r="E1225" s="13">
        <f t="shared" si="74"/>
        <v>-1.0269999999999999</v>
      </c>
      <c r="F1225" s="13">
        <f t="shared" si="75"/>
        <v>-1.1919999999999999</v>
      </c>
      <c r="G1225" s="13">
        <f t="shared" si="76"/>
        <v>-1.853</v>
      </c>
    </row>
    <row r="1226" spans="1:7">
      <c r="A1226" s="103">
        <v>1225</v>
      </c>
      <c r="B1226">
        <v>6294.98</v>
      </c>
      <c r="C1226" s="2">
        <v>1.0980000000000001</v>
      </c>
      <c r="D1226" s="2">
        <v>2.915</v>
      </c>
      <c r="E1226" s="13">
        <f t="shared" si="74"/>
        <v>0.86599999999999999</v>
      </c>
      <c r="F1226" s="13">
        <f t="shared" si="75"/>
        <v>1.2829999999999999</v>
      </c>
      <c r="G1226" s="13">
        <f t="shared" si="76"/>
        <v>-0.85399999999999998</v>
      </c>
    </row>
    <row r="1227" spans="1:7">
      <c r="A1227" s="104">
        <v>1226</v>
      </c>
      <c r="B1227">
        <v>6257.5</v>
      </c>
      <c r="C1227" s="2">
        <v>1.1060000000000001</v>
      </c>
      <c r="D1227" s="2">
        <v>2.8849999999999998</v>
      </c>
      <c r="E1227" s="13">
        <f t="shared" si="74"/>
        <v>-0.59699999999999998</v>
      </c>
      <c r="F1227" s="13">
        <f t="shared" si="75"/>
        <v>0.72599999999999998</v>
      </c>
      <c r="G1227" s="13">
        <f t="shared" si="76"/>
        <v>-1.034</v>
      </c>
    </row>
    <row r="1228" spans="1:7">
      <c r="A1228" s="103">
        <v>1227</v>
      </c>
      <c r="B1228">
        <v>6231.15</v>
      </c>
      <c r="C1228" s="2">
        <v>1.111</v>
      </c>
      <c r="D1228" s="2">
        <v>2.89</v>
      </c>
      <c r="E1228" s="13">
        <f t="shared" si="74"/>
        <v>-0.42199999999999999</v>
      </c>
      <c r="F1228" s="13">
        <f t="shared" si="75"/>
        <v>0.45100000000000001</v>
      </c>
      <c r="G1228" s="13">
        <f t="shared" si="76"/>
        <v>0.17299999999999999</v>
      </c>
    </row>
    <row r="1229" spans="1:7">
      <c r="A1229" s="104">
        <v>1228</v>
      </c>
      <c r="B1229">
        <v>6189.66</v>
      </c>
      <c r="C1229" s="2">
        <v>1.1100000000000001</v>
      </c>
      <c r="D1229" s="2">
        <v>2.86</v>
      </c>
      <c r="E1229" s="13">
        <f t="shared" si="74"/>
        <v>-0.66800000000000004</v>
      </c>
      <c r="F1229" s="13">
        <f t="shared" si="75"/>
        <v>-0.09</v>
      </c>
      <c r="G1229" s="13">
        <f t="shared" si="76"/>
        <v>-1.0429999999999999</v>
      </c>
    </row>
    <row r="1230" spans="1:7">
      <c r="A1230" s="103">
        <v>1229</v>
      </c>
      <c r="B1230">
        <v>6222.33</v>
      </c>
      <c r="C1230" s="2">
        <v>1.1120000000000001</v>
      </c>
      <c r="D1230" s="2">
        <v>2.87</v>
      </c>
      <c r="E1230" s="13">
        <f t="shared" si="74"/>
        <v>0.52600000000000002</v>
      </c>
      <c r="F1230" s="13">
        <f t="shared" si="75"/>
        <v>0.18</v>
      </c>
      <c r="G1230" s="13">
        <f t="shared" si="76"/>
        <v>0.34899999999999998</v>
      </c>
    </row>
    <row r="1231" spans="1:7">
      <c r="A1231" s="104">
        <v>1230</v>
      </c>
      <c r="B1231">
        <v>6273.37</v>
      </c>
      <c r="C1231" s="2">
        <v>1.105</v>
      </c>
      <c r="D1231" s="2">
        <v>2.895</v>
      </c>
      <c r="E1231" s="13">
        <f t="shared" si="74"/>
        <v>0.81699999999999995</v>
      </c>
      <c r="F1231" s="13">
        <f t="shared" si="75"/>
        <v>-0.63100000000000001</v>
      </c>
      <c r="G1231" s="13">
        <f t="shared" si="76"/>
        <v>0.86699999999999999</v>
      </c>
    </row>
    <row r="1232" spans="1:7">
      <c r="A1232" s="103">
        <v>1231</v>
      </c>
      <c r="B1232">
        <v>6349.21</v>
      </c>
      <c r="C1232" s="2">
        <v>1.1319999999999999</v>
      </c>
      <c r="D1232" s="2">
        <v>2.9249999999999998</v>
      </c>
      <c r="E1232" s="13">
        <f t="shared" si="74"/>
        <v>1.202</v>
      </c>
      <c r="F1232" s="13">
        <f t="shared" si="75"/>
        <v>2.4140000000000001</v>
      </c>
      <c r="G1232" s="13">
        <f t="shared" si="76"/>
        <v>1.0309999999999999</v>
      </c>
    </row>
    <row r="1233" spans="1:7">
      <c r="A1233" s="104">
        <v>1232</v>
      </c>
      <c r="B1233">
        <v>6334.92</v>
      </c>
      <c r="C1233" s="2">
        <v>1.129</v>
      </c>
      <c r="D1233" s="2">
        <v>2.9249999999999998</v>
      </c>
      <c r="E1233" s="13">
        <f t="shared" si="74"/>
        <v>-0.22500000000000001</v>
      </c>
      <c r="F1233" s="13">
        <f t="shared" si="75"/>
        <v>-0.26500000000000001</v>
      </c>
      <c r="G1233" s="13">
        <f t="shared" si="76"/>
        <v>0</v>
      </c>
    </row>
    <row r="1234" spans="1:7">
      <c r="A1234" s="103">
        <v>1233</v>
      </c>
      <c r="B1234">
        <v>6301.73</v>
      </c>
      <c r="C1234" s="2">
        <v>1.123</v>
      </c>
      <c r="D1234" s="2">
        <v>2.92</v>
      </c>
      <c r="E1234" s="13">
        <f t="shared" si="74"/>
        <v>-0.52500000000000002</v>
      </c>
      <c r="F1234" s="13">
        <f t="shared" si="75"/>
        <v>-0.53300000000000003</v>
      </c>
      <c r="G1234" s="13">
        <f t="shared" si="76"/>
        <v>-0.17100000000000001</v>
      </c>
    </row>
    <row r="1235" spans="1:7">
      <c r="A1235" s="104">
        <v>1234</v>
      </c>
      <c r="B1235">
        <v>6087.96</v>
      </c>
      <c r="C1235" s="2">
        <v>1.091</v>
      </c>
      <c r="D1235" s="2">
        <v>2.87</v>
      </c>
      <c r="E1235" s="13">
        <f t="shared" si="74"/>
        <v>-3.4510000000000001</v>
      </c>
      <c r="F1235" s="13">
        <f t="shared" si="75"/>
        <v>-2.891</v>
      </c>
      <c r="G1235" s="13">
        <f t="shared" si="76"/>
        <v>-1.7270000000000001</v>
      </c>
    </row>
    <row r="1236" spans="1:7">
      <c r="A1236" s="103">
        <v>1235</v>
      </c>
      <c r="B1236">
        <v>6016.09</v>
      </c>
      <c r="C1236" s="2">
        <v>1.0840000000000001</v>
      </c>
      <c r="D1236" s="2">
        <v>2.835</v>
      </c>
      <c r="E1236" s="13">
        <f t="shared" si="74"/>
        <v>-1.1879999999999999</v>
      </c>
      <c r="F1236" s="13">
        <f t="shared" si="75"/>
        <v>-0.64400000000000002</v>
      </c>
      <c r="G1236" s="13">
        <f t="shared" si="76"/>
        <v>-1.2270000000000001</v>
      </c>
    </row>
    <row r="1237" spans="1:7">
      <c r="A1237" s="104">
        <v>1236</v>
      </c>
      <c r="B1237">
        <v>5986.96</v>
      </c>
      <c r="C1237" s="2">
        <v>1.1060000000000001</v>
      </c>
      <c r="D1237" s="2">
        <v>2.75</v>
      </c>
      <c r="E1237" s="13">
        <f t="shared" si="74"/>
        <v>-0.48499999999999999</v>
      </c>
      <c r="F1237" s="13">
        <f t="shared" si="75"/>
        <v>2.0089999999999999</v>
      </c>
      <c r="G1237" s="13">
        <f t="shared" si="76"/>
        <v>-3.044</v>
      </c>
    </row>
    <row r="1238" spans="1:7">
      <c r="A1238" s="103">
        <v>1237</v>
      </c>
      <c r="B1238">
        <v>6012.15</v>
      </c>
      <c r="C1238" s="2">
        <v>1.115</v>
      </c>
      <c r="D1238" s="2">
        <v>2.7349999999999999</v>
      </c>
      <c r="E1238" s="13">
        <f t="shared" si="74"/>
        <v>0.42</v>
      </c>
      <c r="F1238" s="13">
        <f t="shared" si="75"/>
        <v>0.81</v>
      </c>
      <c r="G1238" s="13">
        <f t="shared" si="76"/>
        <v>-0.54700000000000004</v>
      </c>
    </row>
    <row r="1239" spans="1:7">
      <c r="A1239" s="104">
        <v>1238</v>
      </c>
      <c r="B1239">
        <v>5888.36</v>
      </c>
      <c r="C1239" s="2">
        <v>1.0980000000000001</v>
      </c>
      <c r="D1239" s="2">
        <v>2.7450000000000001</v>
      </c>
      <c r="E1239" s="13">
        <f t="shared" si="74"/>
        <v>-2.08</v>
      </c>
      <c r="F1239" s="13">
        <f t="shared" si="75"/>
        <v>-1.536</v>
      </c>
      <c r="G1239" s="13">
        <f t="shared" si="76"/>
        <v>0.36499999999999999</v>
      </c>
    </row>
    <row r="1240" spans="1:7">
      <c r="A1240" s="103">
        <v>1239</v>
      </c>
      <c r="B1240">
        <v>5881.75</v>
      </c>
      <c r="C1240" s="2">
        <v>1.0980000000000001</v>
      </c>
      <c r="D1240" s="2">
        <v>2.77</v>
      </c>
      <c r="E1240" s="13">
        <f t="shared" si="74"/>
        <v>-0.112</v>
      </c>
      <c r="F1240" s="13">
        <f t="shared" si="75"/>
        <v>0</v>
      </c>
      <c r="G1240" s="13">
        <f t="shared" si="76"/>
        <v>0.90700000000000003</v>
      </c>
    </row>
    <row r="1241" spans="1:7">
      <c r="A1241" s="104">
        <v>1240</v>
      </c>
      <c r="B1241">
        <v>5999.87</v>
      </c>
      <c r="C1241" s="2">
        <v>1.105</v>
      </c>
      <c r="D1241" s="2">
        <v>2.79</v>
      </c>
      <c r="E1241" s="13">
        <f t="shared" si="74"/>
        <v>1.988</v>
      </c>
      <c r="F1241" s="13">
        <f t="shared" si="75"/>
        <v>0.63500000000000001</v>
      </c>
      <c r="G1241" s="13">
        <f t="shared" si="76"/>
        <v>0.71899999999999997</v>
      </c>
    </row>
    <row r="1242" spans="1:7">
      <c r="A1242" s="103">
        <v>1241</v>
      </c>
      <c r="B1242">
        <v>5952.54</v>
      </c>
      <c r="C1242" s="2">
        <v>1.0980000000000001</v>
      </c>
      <c r="D1242" s="2">
        <v>2.7549999999999999</v>
      </c>
      <c r="E1242" s="13">
        <f t="shared" si="74"/>
        <v>-0.79200000000000004</v>
      </c>
      <c r="F1242" s="13">
        <f t="shared" si="75"/>
        <v>-0.63500000000000001</v>
      </c>
      <c r="G1242" s="13">
        <f t="shared" si="76"/>
        <v>-1.262</v>
      </c>
    </row>
    <row r="1243" spans="1:7">
      <c r="A1243" s="104">
        <v>1242</v>
      </c>
      <c r="B1243">
        <v>5921.52</v>
      </c>
      <c r="C1243" s="2">
        <v>1.113</v>
      </c>
      <c r="D1243" s="2">
        <v>2.7250000000000001</v>
      </c>
      <c r="E1243" s="13">
        <f t="shared" si="74"/>
        <v>-0.52200000000000002</v>
      </c>
      <c r="F1243" s="13">
        <f t="shared" si="75"/>
        <v>1.357</v>
      </c>
      <c r="G1243" s="13">
        <f t="shared" si="76"/>
        <v>-1.095</v>
      </c>
    </row>
    <row r="1244" spans="1:7">
      <c r="A1244" s="103">
        <v>1243</v>
      </c>
      <c r="B1244">
        <v>5921.51</v>
      </c>
      <c r="C1244" s="2">
        <v>1.1220000000000001</v>
      </c>
      <c r="D1244" s="2">
        <v>2.7450000000000001</v>
      </c>
      <c r="E1244" s="13">
        <f t="shared" si="74"/>
        <v>0</v>
      </c>
      <c r="F1244" s="13">
        <f t="shared" si="75"/>
        <v>0.80500000000000005</v>
      </c>
      <c r="G1244" s="13">
        <f t="shared" si="76"/>
        <v>0.73099999999999998</v>
      </c>
    </row>
    <row r="1245" spans="1:7">
      <c r="A1245" s="104">
        <v>1244</v>
      </c>
      <c r="B1245">
        <v>6030.46</v>
      </c>
      <c r="C1245" s="2">
        <v>1.131</v>
      </c>
      <c r="D1245" s="2">
        <v>2.81</v>
      </c>
      <c r="E1245" s="13">
        <f t="shared" si="74"/>
        <v>1.823</v>
      </c>
      <c r="F1245" s="13">
        <f t="shared" si="75"/>
        <v>0.79900000000000004</v>
      </c>
      <c r="G1245" s="13">
        <f t="shared" si="76"/>
        <v>2.34</v>
      </c>
    </row>
    <row r="1246" spans="1:7">
      <c r="A1246" s="103">
        <v>1245</v>
      </c>
      <c r="B1246">
        <v>6054.94</v>
      </c>
      <c r="C1246" s="2">
        <v>1.151</v>
      </c>
      <c r="D1246" s="2">
        <v>2.82</v>
      </c>
      <c r="E1246" s="13">
        <f t="shared" si="74"/>
        <v>0.40500000000000003</v>
      </c>
      <c r="F1246" s="13">
        <f t="shared" si="75"/>
        <v>1.7529999999999999</v>
      </c>
      <c r="G1246" s="13">
        <f t="shared" si="76"/>
        <v>0.35499999999999998</v>
      </c>
    </row>
    <row r="1247" spans="1:7">
      <c r="A1247" s="104">
        <v>1246</v>
      </c>
      <c r="B1247">
        <v>6172.51</v>
      </c>
      <c r="C1247" s="2">
        <v>1.175</v>
      </c>
      <c r="D1247" s="2">
        <v>2.89</v>
      </c>
      <c r="E1247" s="13">
        <f t="shared" si="74"/>
        <v>1.923</v>
      </c>
      <c r="F1247" s="13">
        <f t="shared" si="75"/>
        <v>2.0640000000000001</v>
      </c>
      <c r="G1247" s="13">
        <f t="shared" si="76"/>
        <v>2.452</v>
      </c>
    </row>
    <row r="1248" spans="1:7">
      <c r="A1248" s="103">
        <v>1247</v>
      </c>
      <c r="B1248">
        <v>6131.79</v>
      </c>
      <c r="C1248" s="2">
        <v>1.177</v>
      </c>
      <c r="D1248" s="2">
        <v>2.875</v>
      </c>
      <c r="E1248" s="13">
        <f t="shared" si="74"/>
        <v>-0.66200000000000003</v>
      </c>
      <c r="F1248" s="13">
        <f t="shared" si="75"/>
        <v>0.17</v>
      </c>
      <c r="G1248" s="13">
        <f t="shared" si="76"/>
        <v>-0.52</v>
      </c>
    </row>
    <row r="1249" spans="1:7">
      <c r="A1249" s="104">
        <v>1248</v>
      </c>
      <c r="B1249">
        <v>6044.64</v>
      </c>
      <c r="C1249" s="2">
        <v>1.171</v>
      </c>
      <c r="D1249" s="2">
        <v>2.875</v>
      </c>
      <c r="E1249" s="13">
        <f t="shared" si="74"/>
        <v>-1.431</v>
      </c>
      <c r="F1249" s="13">
        <f t="shared" si="75"/>
        <v>-0.51100000000000001</v>
      </c>
      <c r="G1249" s="13">
        <f t="shared" si="76"/>
        <v>0</v>
      </c>
    </row>
    <row r="1250" spans="1:7">
      <c r="A1250" s="103">
        <v>1249</v>
      </c>
      <c r="B1250">
        <v>6051.75</v>
      </c>
      <c r="C1250" s="2">
        <v>1.137</v>
      </c>
      <c r="D1250" s="2">
        <v>2.89</v>
      </c>
      <c r="E1250" s="13">
        <f t="shared" si="74"/>
        <v>0.11799999999999999</v>
      </c>
      <c r="F1250" s="13">
        <f t="shared" si="75"/>
        <v>-2.9460000000000002</v>
      </c>
      <c r="G1250" s="13">
        <f t="shared" si="76"/>
        <v>0.52</v>
      </c>
    </row>
    <row r="1251" spans="1:7">
      <c r="A1251" s="104">
        <v>1250</v>
      </c>
      <c r="B1251">
        <v>6054.21</v>
      </c>
      <c r="C1251" s="2">
        <v>1.145</v>
      </c>
      <c r="D1251" s="2">
        <v>2.9</v>
      </c>
      <c r="E1251" s="13">
        <f t="shared" si="74"/>
        <v>4.1000000000000002E-2</v>
      </c>
      <c r="F1251" s="13">
        <f t="shared" si="75"/>
        <v>0.70099999999999996</v>
      </c>
      <c r="G1251" s="13">
        <f t="shared" si="76"/>
        <v>0.34499999999999997</v>
      </c>
    </row>
    <row r="1252" spans="1:7">
      <c r="A1252" s="103">
        <v>1251</v>
      </c>
      <c r="B1252">
        <v>5879.42</v>
      </c>
      <c r="C1252" s="2">
        <v>1.1140000000000001</v>
      </c>
      <c r="D1252" s="2">
        <v>2.85</v>
      </c>
      <c r="E1252" s="13">
        <f t="shared" si="74"/>
        <v>-2.93</v>
      </c>
      <c r="F1252" s="13">
        <f t="shared" si="75"/>
        <v>-2.7450000000000001</v>
      </c>
      <c r="G1252" s="13">
        <f t="shared" si="76"/>
        <v>-1.7390000000000001</v>
      </c>
    </row>
    <row r="1253" spans="1:7">
      <c r="A1253" s="104">
        <v>1252</v>
      </c>
      <c r="B1253">
        <v>5884.09</v>
      </c>
      <c r="C1253" s="2">
        <v>1.111</v>
      </c>
      <c r="D1253" s="2">
        <v>2.835</v>
      </c>
      <c r="E1253" s="13">
        <f t="shared" si="74"/>
        <v>7.9000000000000001E-2</v>
      </c>
      <c r="F1253" s="13">
        <f t="shared" si="75"/>
        <v>-0.27</v>
      </c>
      <c r="G1253" s="13">
        <f t="shared" si="76"/>
        <v>-0.52800000000000002</v>
      </c>
    </row>
    <row r="1254" spans="1:7">
      <c r="A1254" s="103">
        <v>1253</v>
      </c>
      <c r="B1254">
        <v>5967.19</v>
      </c>
      <c r="C1254" s="2">
        <v>1.133</v>
      </c>
      <c r="D1254" s="2">
        <v>2.8</v>
      </c>
      <c r="E1254" s="13">
        <f t="shared" si="74"/>
        <v>1.4019999999999999</v>
      </c>
      <c r="F1254" s="13">
        <f t="shared" si="75"/>
        <v>1.9610000000000001</v>
      </c>
      <c r="G1254" s="13">
        <f t="shared" si="76"/>
        <v>-1.242</v>
      </c>
    </row>
    <row r="1255" spans="1:7">
      <c r="A1255" s="104">
        <v>1254</v>
      </c>
      <c r="B1255">
        <v>5995.39</v>
      </c>
      <c r="C1255" s="2">
        <v>1.1379999999999999</v>
      </c>
      <c r="D1255" s="2">
        <v>2.8</v>
      </c>
      <c r="E1255" s="13">
        <f t="shared" si="74"/>
        <v>0.47099999999999997</v>
      </c>
      <c r="F1255" s="13">
        <f t="shared" si="75"/>
        <v>0.44</v>
      </c>
      <c r="G1255" s="13">
        <f t="shared" si="76"/>
        <v>0</v>
      </c>
    </row>
    <row r="1256" spans="1:7">
      <c r="A1256" s="103">
        <v>1255</v>
      </c>
      <c r="B1256">
        <v>6001</v>
      </c>
      <c r="C1256" s="2">
        <v>1.129</v>
      </c>
      <c r="D1256" s="2">
        <v>2.83</v>
      </c>
      <c r="E1256" s="13">
        <f t="shared" si="74"/>
        <v>9.4E-2</v>
      </c>
      <c r="F1256" s="13">
        <f t="shared" si="75"/>
        <v>-0.79400000000000004</v>
      </c>
      <c r="G1256" s="13">
        <f t="shared" si="76"/>
        <v>1.0660000000000001</v>
      </c>
    </row>
    <row r="1257" spans="1:7">
      <c r="A1257" s="104">
        <v>1256</v>
      </c>
      <c r="B1257">
        <v>5920.56</v>
      </c>
      <c r="C1257" s="2">
        <v>1.1140000000000001</v>
      </c>
      <c r="D1257" s="2">
        <v>2.82</v>
      </c>
      <c r="E1257" s="13">
        <f t="shared" si="74"/>
        <v>-1.35</v>
      </c>
      <c r="F1257" s="13">
        <f t="shared" si="75"/>
        <v>-1.3380000000000001</v>
      </c>
      <c r="G1257" s="13">
        <f t="shared" si="76"/>
        <v>-0.35399999999999998</v>
      </c>
    </row>
    <row r="1258" spans="1:7">
      <c r="A1258" s="103">
        <v>1257</v>
      </c>
      <c r="B1258">
        <v>5863.41</v>
      </c>
      <c r="C1258" s="2">
        <v>1.0920000000000001</v>
      </c>
      <c r="D1258" s="2">
        <v>2.83</v>
      </c>
      <c r="E1258" s="13">
        <f t="shared" si="74"/>
        <v>-0.97</v>
      </c>
      <c r="F1258" s="13">
        <f t="shared" si="75"/>
        <v>-1.9950000000000001</v>
      </c>
      <c r="G1258" s="13">
        <f t="shared" si="76"/>
        <v>0.35399999999999998</v>
      </c>
    </row>
    <row r="1259" spans="1:7">
      <c r="A1259" s="104">
        <v>1258</v>
      </c>
      <c r="B1259">
        <v>5751.9</v>
      </c>
      <c r="C1259" s="2">
        <v>1.0900000000000001</v>
      </c>
      <c r="D1259" s="2">
        <v>2.75</v>
      </c>
      <c r="E1259" s="13">
        <f t="shared" si="74"/>
        <v>-1.92</v>
      </c>
      <c r="F1259" s="13">
        <f t="shared" si="75"/>
        <v>-0.183</v>
      </c>
      <c r="G1259" s="13">
        <f t="shared" si="76"/>
        <v>-2.8679999999999999</v>
      </c>
    </row>
    <row r="1260" spans="1:7">
      <c r="A1260" s="103">
        <v>1259</v>
      </c>
      <c r="B1260">
        <v>5914.67</v>
      </c>
      <c r="C1260" s="2">
        <v>1.1259999999999999</v>
      </c>
      <c r="D1260" s="2">
        <v>2.7749999999999999</v>
      </c>
      <c r="E1260" s="13">
        <f t="shared" si="74"/>
        <v>2.7909999999999999</v>
      </c>
      <c r="F1260" s="13">
        <f t="shared" si="75"/>
        <v>3.2490000000000001</v>
      </c>
      <c r="G1260" s="13">
        <f t="shared" si="76"/>
        <v>0.90500000000000003</v>
      </c>
    </row>
    <row r="1261" spans="1:7">
      <c r="A1261" s="104">
        <v>1260</v>
      </c>
      <c r="B1261">
        <v>5967.63</v>
      </c>
      <c r="C1261" s="2">
        <v>1.1220000000000001</v>
      </c>
      <c r="D1261" s="2">
        <v>2.7749999999999999</v>
      </c>
      <c r="E1261" s="13">
        <f t="shared" si="74"/>
        <v>0.89100000000000001</v>
      </c>
      <c r="F1261" s="13">
        <f t="shared" si="75"/>
        <v>-0.35599999999999998</v>
      </c>
      <c r="G1261" s="13">
        <f t="shared" si="76"/>
        <v>0</v>
      </c>
    </row>
    <row r="1262" spans="1:7">
      <c r="A1262" s="103">
        <v>1261</v>
      </c>
      <c r="B1262">
        <v>5976.55</v>
      </c>
      <c r="C1262" s="2">
        <v>1.131</v>
      </c>
      <c r="D1262" s="2">
        <v>2.78</v>
      </c>
      <c r="E1262" s="13">
        <f t="shared" si="74"/>
        <v>0.14899999999999999</v>
      </c>
      <c r="F1262" s="13">
        <f t="shared" si="75"/>
        <v>0.79900000000000004</v>
      </c>
      <c r="G1262" s="13">
        <f t="shared" si="76"/>
        <v>0.18</v>
      </c>
    </row>
    <row r="1263" spans="1:7">
      <c r="A1263" s="104">
        <v>1262</v>
      </c>
      <c r="B1263">
        <v>5940.52</v>
      </c>
      <c r="C1263" s="2">
        <v>1.1279999999999999</v>
      </c>
      <c r="D1263" s="2">
        <v>2.7</v>
      </c>
      <c r="E1263" s="13">
        <f t="shared" si="74"/>
        <v>-0.60499999999999998</v>
      </c>
      <c r="F1263" s="13">
        <f t="shared" si="75"/>
        <v>-0.26600000000000001</v>
      </c>
      <c r="G1263" s="13">
        <f t="shared" si="76"/>
        <v>-2.92</v>
      </c>
    </row>
    <row r="1264" spans="1:7">
      <c r="A1264" s="103">
        <v>1263</v>
      </c>
      <c r="B1264">
        <v>5884.58</v>
      </c>
      <c r="C1264" s="2">
        <v>1.1100000000000001</v>
      </c>
      <c r="D1264" s="2">
        <v>2.64</v>
      </c>
      <c r="E1264" s="13">
        <f t="shared" si="74"/>
        <v>-0.94599999999999995</v>
      </c>
      <c r="F1264" s="13">
        <f t="shared" si="75"/>
        <v>-1.609</v>
      </c>
      <c r="G1264" s="13">
        <f t="shared" si="76"/>
        <v>-2.2469999999999999</v>
      </c>
    </row>
    <row r="1265" spans="1:7">
      <c r="A1265" s="104">
        <v>1264</v>
      </c>
      <c r="B1265">
        <v>5937.1</v>
      </c>
      <c r="C1265" s="2">
        <v>1.105</v>
      </c>
      <c r="D1265" s="2">
        <v>2.7250000000000001</v>
      </c>
      <c r="E1265" s="13">
        <f t="shared" si="74"/>
        <v>0.88900000000000001</v>
      </c>
      <c r="F1265" s="13">
        <f t="shared" si="75"/>
        <v>-0.45100000000000001</v>
      </c>
      <c r="G1265" s="13">
        <f t="shared" si="76"/>
        <v>3.169</v>
      </c>
    </row>
    <row r="1266" spans="1:7">
      <c r="A1266" s="103">
        <v>1265</v>
      </c>
      <c r="B1266">
        <v>6002.6</v>
      </c>
      <c r="C1266" s="2">
        <v>1.113</v>
      </c>
      <c r="D1266" s="2">
        <v>2.73</v>
      </c>
      <c r="E1266" s="13">
        <f t="shared" si="74"/>
        <v>1.097</v>
      </c>
      <c r="F1266" s="13">
        <f t="shared" si="75"/>
        <v>0.72099999999999997</v>
      </c>
      <c r="G1266" s="13">
        <f t="shared" si="76"/>
        <v>0.183</v>
      </c>
    </row>
    <row r="1267" spans="1:7">
      <c r="A1267" s="104">
        <v>1266</v>
      </c>
      <c r="B1267">
        <v>5998.98</v>
      </c>
      <c r="C1267" s="2">
        <v>1.1100000000000001</v>
      </c>
      <c r="D1267" s="2">
        <v>2.7450000000000001</v>
      </c>
      <c r="E1267" s="13">
        <f t="shared" si="74"/>
        <v>-0.06</v>
      </c>
      <c r="F1267" s="13">
        <f t="shared" si="75"/>
        <v>-0.27</v>
      </c>
      <c r="G1267" s="13">
        <f t="shared" si="76"/>
        <v>0.54800000000000004</v>
      </c>
    </row>
    <row r="1268" spans="1:7">
      <c r="A1268" s="103">
        <v>1267</v>
      </c>
      <c r="B1268">
        <v>6116.72</v>
      </c>
      <c r="C1268" s="2">
        <v>1.139</v>
      </c>
      <c r="D1268" s="2">
        <v>2.76</v>
      </c>
      <c r="E1268" s="13">
        <f t="shared" si="74"/>
        <v>1.944</v>
      </c>
      <c r="F1268" s="13">
        <f t="shared" si="75"/>
        <v>2.5790000000000002</v>
      </c>
      <c r="G1268" s="13">
        <f t="shared" si="76"/>
        <v>0.54500000000000004</v>
      </c>
    </row>
    <row r="1269" spans="1:7">
      <c r="A1269" s="104">
        <v>1268</v>
      </c>
      <c r="B1269">
        <v>6160.72</v>
      </c>
      <c r="C1269" s="2">
        <v>1.139</v>
      </c>
      <c r="D1269" s="2">
        <v>2.77</v>
      </c>
      <c r="E1269" s="13">
        <f t="shared" si="74"/>
        <v>0.71699999999999997</v>
      </c>
      <c r="F1269" s="13">
        <f t="shared" si="75"/>
        <v>0</v>
      </c>
      <c r="G1269" s="13">
        <f t="shared" si="76"/>
        <v>0.36199999999999999</v>
      </c>
    </row>
    <row r="1270" spans="1:7">
      <c r="A1270" s="103">
        <v>1269</v>
      </c>
      <c r="B1270">
        <v>6123.23</v>
      </c>
      <c r="C1270" s="2">
        <v>1.1100000000000001</v>
      </c>
      <c r="D1270" s="2">
        <v>2.7650000000000001</v>
      </c>
      <c r="E1270" s="13">
        <f t="shared" si="74"/>
        <v>-0.61</v>
      </c>
      <c r="F1270" s="13">
        <f t="shared" si="75"/>
        <v>-2.5790000000000002</v>
      </c>
      <c r="G1270" s="13">
        <f t="shared" si="76"/>
        <v>-0.18099999999999999</v>
      </c>
    </row>
    <row r="1271" spans="1:7">
      <c r="A1271" s="104">
        <v>1270</v>
      </c>
      <c r="B1271">
        <v>6096.99</v>
      </c>
      <c r="C1271" s="2">
        <v>1.0920000000000001</v>
      </c>
      <c r="D1271" s="2">
        <v>2.7850000000000001</v>
      </c>
      <c r="E1271" s="13">
        <f t="shared" si="74"/>
        <v>-0.42899999999999999</v>
      </c>
      <c r="F1271" s="13">
        <f t="shared" si="75"/>
        <v>-1.635</v>
      </c>
      <c r="G1271" s="13">
        <f t="shared" si="76"/>
        <v>0.72099999999999997</v>
      </c>
    </row>
    <row r="1272" spans="1:7">
      <c r="A1272" s="103">
        <v>1271</v>
      </c>
      <c r="B1272">
        <v>6079.37</v>
      </c>
      <c r="C1272" s="2">
        <v>1.0740000000000001</v>
      </c>
      <c r="D1272" s="2">
        <v>2.8050000000000002</v>
      </c>
      <c r="E1272" s="13">
        <f t="shared" si="74"/>
        <v>-0.28899999999999998</v>
      </c>
      <c r="F1272" s="13">
        <f t="shared" si="75"/>
        <v>-1.6619999999999999</v>
      </c>
      <c r="G1272" s="13">
        <f t="shared" si="76"/>
        <v>0.71599999999999997</v>
      </c>
    </row>
    <row r="1273" spans="1:7">
      <c r="A1273" s="104">
        <v>1272</v>
      </c>
      <c r="B1273">
        <v>6030.1</v>
      </c>
      <c r="C1273" s="2">
        <v>1.0569999999999999</v>
      </c>
      <c r="D1273" s="2">
        <v>2.76</v>
      </c>
      <c r="E1273" s="13">
        <f t="shared" si="74"/>
        <v>-0.81399999999999995</v>
      </c>
      <c r="F1273" s="13">
        <f t="shared" si="75"/>
        <v>-1.5960000000000001</v>
      </c>
      <c r="G1273" s="13">
        <f t="shared" si="76"/>
        <v>-1.617</v>
      </c>
    </row>
    <row r="1274" spans="1:7">
      <c r="A1274" s="103">
        <v>1273</v>
      </c>
      <c r="B1274">
        <v>6035.88</v>
      </c>
      <c r="C1274" s="2">
        <v>1.036</v>
      </c>
      <c r="D1274" s="2">
        <v>2.74</v>
      </c>
      <c r="E1274" s="13">
        <f t="shared" ref="E1274:E1337" si="77">ROUND(100*(LN(B1274)-LN(B1273)),3)</f>
        <v>9.6000000000000002E-2</v>
      </c>
      <c r="F1274" s="13">
        <f t="shared" ref="F1274:F1337" si="78">ROUND(100*(LN(C1274)-LN(C1273)),3)</f>
        <v>-2.0070000000000001</v>
      </c>
      <c r="G1274" s="13">
        <f t="shared" ref="G1274:G1337" si="79">ROUND(100*(LN(D1274)-LN(D1273)),3)</f>
        <v>-0.72699999999999998</v>
      </c>
    </row>
    <row r="1275" spans="1:7">
      <c r="A1275" s="104">
        <v>1274</v>
      </c>
      <c r="B1275">
        <v>6076.9</v>
      </c>
      <c r="C1275" s="2">
        <v>1.042</v>
      </c>
      <c r="D1275" s="2">
        <v>2.7349999999999999</v>
      </c>
      <c r="E1275" s="13">
        <f t="shared" si="77"/>
        <v>0.67700000000000005</v>
      </c>
      <c r="F1275" s="13">
        <f t="shared" si="78"/>
        <v>0.57699999999999996</v>
      </c>
      <c r="G1275" s="13">
        <f t="shared" si="79"/>
        <v>-0.183</v>
      </c>
    </row>
    <row r="1276" spans="1:7">
      <c r="A1276" s="103">
        <v>1275</v>
      </c>
      <c r="B1276">
        <v>6158.7</v>
      </c>
      <c r="C1276" s="2">
        <v>1.044</v>
      </c>
      <c r="D1276" s="2">
        <v>2.77</v>
      </c>
      <c r="E1276" s="13">
        <f t="shared" si="77"/>
        <v>1.337</v>
      </c>
      <c r="F1276" s="13">
        <f t="shared" si="78"/>
        <v>0.192</v>
      </c>
      <c r="G1276" s="13">
        <f t="shared" si="79"/>
        <v>1.272</v>
      </c>
    </row>
    <row r="1277" spans="1:7">
      <c r="A1277" s="104">
        <v>1276</v>
      </c>
      <c r="B1277">
        <v>6241.14</v>
      </c>
      <c r="C1277" s="2">
        <v>1.0509999999999999</v>
      </c>
      <c r="D1277" s="2">
        <v>2.7749999999999999</v>
      </c>
      <c r="E1277" s="13">
        <f t="shared" si="77"/>
        <v>1.33</v>
      </c>
      <c r="F1277" s="13">
        <f t="shared" si="78"/>
        <v>0.66800000000000004</v>
      </c>
      <c r="G1277" s="13">
        <f t="shared" si="79"/>
        <v>0.18</v>
      </c>
    </row>
    <row r="1278" spans="1:7">
      <c r="A1278" s="103">
        <v>1277</v>
      </c>
      <c r="B1278">
        <v>6210.24</v>
      </c>
      <c r="C1278" s="2">
        <v>1.0409999999999999</v>
      </c>
      <c r="D1278" s="2">
        <v>2.7549999999999999</v>
      </c>
      <c r="E1278" s="13">
        <f t="shared" si="77"/>
        <v>-0.496</v>
      </c>
      <c r="F1278" s="13">
        <f t="shared" si="78"/>
        <v>-0.95599999999999996</v>
      </c>
      <c r="G1278" s="13">
        <f t="shared" si="79"/>
        <v>-0.72299999999999998</v>
      </c>
    </row>
    <row r="1279" spans="1:7">
      <c r="A1279" s="104">
        <v>1278</v>
      </c>
      <c r="B1279">
        <v>6239.25</v>
      </c>
      <c r="C1279" s="2">
        <v>1.0409999999999999</v>
      </c>
      <c r="D1279" s="2">
        <v>2.7549999999999999</v>
      </c>
      <c r="E1279" s="13">
        <f t="shared" si="77"/>
        <v>0.46600000000000003</v>
      </c>
      <c r="F1279" s="13">
        <f t="shared" si="78"/>
        <v>0</v>
      </c>
      <c r="G1279" s="13">
        <f t="shared" si="79"/>
        <v>0</v>
      </c>
    </row>
    <row r="1280" spans="1:7">
      <c r="A1280" s="103">
        <v>1279</v>
      </c>
      <c r="B1280">
        <v>6167.77</v>
      </c>
      <c r="C1280" s="2">
        <v>1.042</v>
      </c>
      <c r="D1280" s="2">
        <v>2.74</v>
      </c>
      <c r="E1280" s="13">
        <f t="shared" si="77"/>
        <v>-1.1519999999999999</v>
      </c>
      <c r="F1280" s="13">
        <f t="shared" si="78"/>
        <v>9.6000000000000002E-2</v>
      </c>
      <c r="G1280" s="13">
        <f t="shared" si="79"/>
        <v>-0.54600000000000004</v>
      </c>
    </row>
    <row r="1281" spans="1:7">
      <c r="A1281" s="104">
        <v>1280</v>
      </c>
      <c r="B1281">
        <v>6194.53</v>
      </c>
      <c r="C1281" s="2">
        <v>1.0329999999999999</v>
      </c>
      <c r="D1281" s="2">
        <v>2.7450000000000001</v>
      </c>
      <c r="E1281" s="13">
        <f t="shared" si="77"/>
        <v>0.433</v>
      </c>
      <c r="F1281" s="13">
        <f t="shared" si="78"/>
        <v>-0.86699999999999999</v>
      </c>
      <c r="G1281" s="13">
        <f t="shared" si="79"/>
        <v>0.182</v>
      </c>
    </row>
    <row r="1282" spans="1:7">
      <c r="A1282" s="103">
        <v>1281</v>
      </c>
      <c r="B1282">
        <v>6235.43</v>
      </c>
      <c r="C1282" s="2">
        <v>1.042</v>
      </c>
      <c r="D1282" s="2">
        <v>2.78</v>
      </c>
      <c r="E1282" s="13">
        <f t="shared" si="77"/>
        <v>0.65800000000000003</v>
      </c>
      <c r="F1282" s="13">
        <f t="shared" si="78"/>
        <v>0.86699999999999999</v>
      </c>
      <c r="G1282" s="13">
        <f t="shared" si="79"/>
        <v>1.2669999999999999</v>
      </c>
    </row>
    <row r="1283" spans="1:7">
      <c r="A1283" s="104">
        <v>1282</v>
      </c>
      <c r="B1283">
        <v>6268.77</v>
      </c>
      <c r="C1283" s="2">
        <v>1.0409999999999999</v>
      </c>
      <c r="D1283" s="2">
        <v>2.7749999999999999</v>
      </c>
      <c r="E1283" s="13">
        <f t="shared" si="77"/>
        <v>0.53300000000000003</v>
      </c>
      <c r="F1283" s="13">
        <f t="shared" si="78"/>
        <v>-9.6000000000000002E-2</v>
      </c>
      <c r="G1283" s="13">
        <f t="shared" si="79"/>
        <v>-0.18</v>
      </c>
    </row>
    <row r="1284" spans="1:7">
      <c r="A1284" s="103">
        <v>1283</v>
      </c>
      <c r="B1284">
        <v>6269.69</v>
      </c>
      <c r="C1284" s="2">
        <v>1.0580000000000001</v>
      </c>
      <c r="D1284" s="2">
        <v>2.7549999999999999</v>
      </c>
      <c r="E1284" s="13">
        <f t="shared" si="77"/>
        <v>1.4999999999999999E-2</v>
      </c>
      <c r="F1284" s="13">
        <f t="shared" si="78"/>
        <v>1.62</v>
      </c>
      <c r="G1284" s="13">
        <f t="shared" si="79"/>
        <v>-0.72299999999999998</v>
      </c>
    </row>
    <row r="1285" spans="1:7">
      <c r="A1285" s="104">
        <v>1284</v>
      </c>
      <c r="B1285">
        <v>6263.53</v>
      </c>
      <c r="C1285" s="2">
        <v>1.0529999999999999</v>
      </c>
      <c r="D1285" s="2">
        <v>2.7650000000000001</v>
      </c>
      <c r="E1285" s="13">
        <f t="shared" si="77"/>
        <v>-9.8000000000000004E-2</v>
      </c>
      <c r="F1285" s="13">
        <f t="shared" si="78"/>
        <v>-0.47399999999999998</v>
      </c>
      <c r="G1285" s="13">
        <f t="shared" si="79"/>
        <v>0.36199999999999999</v>
      </c>
    </row>
    <row r="1286" spans="1:7">
      <c r="A1286" s="103">
        <v>1285</v>
      </c>
      <c r="B1286">
        <v>6269.44</v>
      </c>
      <c r="C1286" s="2">
        <v>1.0509999999999999</v>
      </c>
      <c r="D1286" s="2">
        <v>2.8</v>
      </c>
      <c r="E1286" s="13">
        <f t="shared" si="77"/>
        <v>9.4E-2</v>
      </c>
      <c r="F1286" s="13">
        <f t="shared" si="78"/>
        <v>-0.19</v>
      </c>
      <c r="G1286" s="13">
        <f t="shared" si="79"/>
        <v>1.258</v>
      </c>
    </row>
    <row r="1287" spans="1:7">
      <c r="A1287" s="104">
        <v>1286</v>
      </c>
      <c r="B1287">
        <v>6266.97</v>
      </c>
      <c r="C1287" s="2">
        <v>1.0389999999999999</v>
      </c>
      <c r="D1287" s="2">
        <v>2.78</v>
      </c>
      <c r="E1287" s="13">
        <f t="shared" si="77"/>
        <v>-3.9E-2</v>
      </c>
      <c r="F1287" s="13">
        <f t="shared" si="78"/>
        <v>-1.1479999999999999</v>
      </c>
      <c r="G1287" s="13">
        <f t="shared" si="79"/>
        <v>-0.71699999999999997</v>
      </c>
    </row>
    <row r="1288" spans="1:7">
      <c r="A1288" s="103">
        <v>1287</v>
      </c>
      <c r="B1288">
        <v>6251.18</v>
      </c>
      <c r="C1288" s="2">
        <v>1.034</v>
      </c>
      <c r="D1288" s="2">
        <v>2.7749999999999999</v>
      </c>
      <c r="E1288" s="13">
        <f t="shared" si="77"/>
        <v>-0.252</v>
      </c>
      <c r="F1288" s="13">
        <f t="shared" si="78"/>
        <v>-0.48199999999999998</v>
      </c>
      <c r="G1288" s="13">
        <f t="shared" si="79"/>
        <v>-0.18</v>
      </c>
    </row>
    <row r="1289" spans="1:7">
      <c r="A1289" s="104">
        <v>1288</v>
      </c>
      <c r="B1289">
        <v>6244.32</v>
      </c>
      <c r="C1289" s="2">
        <v>1.0329999999999999</v>
      </c>
      <c r="D1289" s="2">
        <v>2.75</v>
      </c>
      <c r="E1289" s="13">
        <f t="shared" si="77"/>
        <v>-0.11</v>
      </c>
      <c r="F1289" s="13">
        <f t="shared" si="78"/>
        <v>-9.7000000000000003E-2</v>
      </c>
      <c r="G1289" s="13">
        <f t="shared" si="79"/>
        <v>-0.90500000000000003</v>
      </c>
    </row>
    <row r="1290" spans="1:7">
      <c r="A1290" s="103">
        <v>1289</v>
      </c>
      <c r="B1290">
        <v>6203.84</v>
      </c>
      <c r="C1290" s="2">
        <v>1.028</v>
      </c>
      <c r="D1290" s="2">
        <v>2.75</v>
      </c>
      <c r="E1290" s="13">
        <f t="shared" si="77"/>
        <v>-0.65</v>
      </c>
      <c r="F1290" s="13">
        <f t="shared" si="78"/>
        <v>-0.48499999999999999</v>
      </c>
      <c r="G1290" s="13">
        <f t="shared" si="79"/>
        <v>0</v>
      </c>
    </row>
    <row r="1291" spans="1:7">
      <c r="A1291" s="104">
        <v>1290</v>
      </c>
      <c r="B1291">
        <v>6112.27</v>
      </c>
      <c r="C1291" s="2">
        <v>1.0149999999999999</v>
      </c>
      <c r="D1291" s="2">
        <v>2.72</v>
      </c>
      <c r="E1291" s="13">
        <f t="shared" si="77"/>
        <v>-1.4870000000000001</v>
      </c>
      <c r="F1291" s="13">
        <f t="shared" si="78"/>
        <v>-1.2729999999999999</v>
      </c>
      <c r="G1291" s="13">
        <f t="shared" si="79"/>
        <v>-1.097</v>
      </c>
    </row>
    <row r="1292" spans="1:7">
      <c r="A1292" s="103">
        <v>1291</v>
      </c>
      <c r="B1292">
        <v>6020.56</v>
      </c>
      <c r="C1292" s="2">
        <v>1.0009999999999999</v>
      </c>
      <c r="D1292" s="2">
        <v>2.6850000000000001</v>
      </c>
      <c r="E1292" s="13">
        <f t="shared" si="77"/>
        <v>-1.512</v>
      </c>
      <c r="F1292" s="13">
        <f t="shared" si="78"/>
        <v>-1.389</v>
      </c>
      <c r="G1292" s="13">
        <f t="shared" si="79"/>
        <v>-1.2949999999999999</v>
      </c>
    </row>
    <row r="1293" spans="1:7">
      <c r="A1293" s="104">
        <v>1292</v>
      </c>
      <c r="B1293">
        <v>5995.24</v>
      </c>
      <c r="C1293" s="2">
        <v>1.0029999999999999</v>
      </c>
      <c r="D1293" s="2">
        <v>2.64</v>
      </c>
      <c r="E1293" s="13">
        <f t="shared" si="77"/>
        <v>-0.42099999999999999</v>
      </c>
      <c r="F1293" s="13">
        <f t="shared" si="78"/>
        <v>0.2</v>
      </c>
      <c r="G1293" s="13">
        <f t="shared" si="79"/>
        <v>-1.69</v>
      </c>
    </row>
    <row r="1294" spans="1:7">
      <c r="A1294" s="103">
        <v>1293</v>
      </c>
      <c r="B1294">
        <v>5961.93</v>
      </c>
      <c r="C1294" s="2">
        <v>1.0149999999999999</v>
      </c>
      <c r="D1294" s="2">
        <v>2.625</v>
      </c>
      <c r="E1294" s="13">
        <f t="shared" si="77"/>
        <v>-0.55700000000000005</v>
      </c>
      <c r="F1294" s="13">
        <f t="shared" si="78"/>
        <v>1.1890000000000001</v>
      </c>
      <c r="G1294" s="13">
        <f t="shared" si="79"/>
        <v>-0.56999999999999995</v>
      </c>
    </row>
    <row r="1295" spans="1:7">
      <c r="A1295" s="104">
        <v>1294</v>
      </c>
      <c r="B1295">
        <v>6004.58</v>
      </c>
      <c r="C1295" s="2">
        <v>1.01</v>
      </c>
      <c r="D1295" s="2">
        <v>2.6349999999999998</v>
      </c>
      <c r="E1295" s="13">
        <f t="shared" si="77"/>
        <v>0.71299999999999997</v>
      </c>
      <c r="F1295" s="13">
        <f t="shared" si="78"/>
        <v>-0.49399999999999999</v>
      </c>
      <c r="G1295" s="13">
        <f t="shared" si="79"/>
        <v>0.38</v>
      </c>
    </row>
    <row r="1296" spans="1:7">
      <c r="A1296" s="103">
        <v>1295</v>
      </c>
      <c r="B1296">
        <v>6004.36</v>
      </c>
      <c r="C1296" s="2">
        <v>1.004</v>
      </c>
      <c r="D1296" s="2">
        <v>2.645</v>
      </c>
      <c r="E1296" s="13">
        <f t="shared" si="77"/>
        <v>-4.0000000000000001E-3</v>
      </c>
      <c r="F1296" s="13">
        <f t="shared" si="78"/>
        <v>-0.59599999999999997</v>
      </c>
      <c r="G1296" s="13">
        <f t="shared" si="79"/>
        <v>0.379</v>
      </c>
    </row>
    <row r="1297" spans="1:7">
      <c r="A1297" s="104">
        <v>1296</v>
      </c>
      <c r="B1297">
        <v>5966.59</v>
      </c>
      <c r="C1297" s="2">
        <v>1.004</v>
      </c>
      <c r="D1297" s="2">
        <v>2.62</v>
      </c>
      <c r="E1297" s="13">
        <f t="shared" si="77"/>
        <v>-0.63100000000000001</v>
      </c>
      <c r="F1297" s="13">
        <f t="shared" si="78"/>
        <v>0</v>
      </c>
      <c r="G1297" s="13">
        <f t="shared" si="79"/>
        <v>-0.95</v>
      </c>
    </row>
    <row r="1298" spans="1:7">
      <c r="A1298" s="103">
        <v>1297</v>
      </c>
      <c r="B1298">
        <v>5937.89</v>
      </c>
      <c r="C1298" s="2">
        <v>0.97899999999999998</v>
      </c>
      <c r="D1298" s="2">
        <v>2.61</v>
      </c>
      <c r="E1298" s="13">
        <f t="shared" si="77"/>
        <v>-0.48199999999999998</v>
      </c>
      <c r="F1298" s="13">
        <f t="shared" si="78"/>
        <v>-2.5219999999999998</v>
      </c>
      <c r="G1298" s="13">
        <f t="shared" si="79"/>
        <v>-0.38200000000000001</v>
      </c>
    </row>
    <row r="1299" spans="1:7">
      <c r="A1299" s="104">
        <v>1298</v>
      </c>
      <c r="B1299">
        <v>5965.7</v>
      </c>
      <c r="C1299" s="2">
        <v>0.96650000000000003</v>
      </c>
      <c r="D1299" s="2">
        <v>2.5950000000000002</v>
      </c>
      <c r="E1299" s="13">
        <f t="shared" si="77"/>
        <v>0.46700000000000003</v>
      </c>
      <c r="F1299" s="13">
        <f t="shared" si="78"/>
        <v>-1.2849999999999999</v>
      </c>
      <c r="G1299" s="13">
        <f t="shared" si="79"/>
        <v>-0.57599999999999996</v>
      </c>
    </row>
    <row r="1300" spans="1:7">
      <c r="A1300" s="103">
        <v>1299</v>
      </c>
      <c r="B1300">
        <v>5985.95</v>
      </c>
      <c r="C1300" s="2">
        <v>0.97499999999999998</v>
      </c>
      <c r="D1300" s="2">
        <v>2.605</v>
      </c>
      <c r="E1300" s="13">
        <f t="shared" si="77"/>
        <v>0.33900000000000002</v>
      </c>
      <c r="F1300" s="13">
        <f t="shared" si="78"/>
        <v>0.876</v>
      </c>
      <c r="G1300" s="13">
        <f t="shared" si="79"/>
        <v>0.38500000000000001</v>
      </c>
    </row>
    <row r="1301" spans="1:7">
      <c r="A1301" s="104">
        <v>1300</v>
      </c>
      <c r="B1301">
        <v>6080.75</v>
      </c>
      <c r="C1301" s="2">
        <v>0.98599999999999999</v>
      </c>
      <c r="D1301" s="2">
        <v>2.625</v>
      </c>
      <c r="E1301" s="13">
        <f t="shared" si="77"/>
        <v>1.571</v>
      </c>
      <c r="F1301" s="13">
        <f t="shared" si="78"/>
        <v>1.1220000000000001</v>
      </c>
      <c r="G1301" s="13">
        <f t="shared" si="79"/>
        <v>0.76500000000000001</v>
      </c>
    </row>
    <row r="1302" spans="1:7">
      <c r="A1302" s="103">
        <v>1301</v>
      </c>
      <c r="B1302">
        <v>6025.52</v>
      </c>
      <c r="C1302" s="2">
        <v>0.97099999999999997</v>
      </c>
      <c r="D1302" s="2">
        <v>2.6150000000000002</v>
      </c>
      <c r="E1302" s="13">
        <f t="shared" si="77"/>
        <v>-0.91200000000000003</v>
      </c>
      <c r="F1302" s="13">
        <f t="shared" si="78"/>
        <v>-1.5329999999999999</v>
      </c>
      <c r="G1302" s="13">
        <f t="shared" si="79"/>
        <v>-0.38200000000000001</v>
      </c>
    </row>
    <row r="1303" spans="1:7">
      <c r="A1303" s="104">
        <v>1302</v>
      </c>
      <c r="B1303">
        <v>5974.62</v>
      </c>
      <c r="C1303" s="2">
        <v>0.96499999999999997</v>
      </c>
      <c r="D1303" s="2">
        <v>2.57</v>
      </c>
      <c r="E1303" s="13">
        <f t="shared" si="77"/>
        <v>-0.84799999999999998</v>
      </c>
      <c r="F1303" s="13">
        <f t="shared" si="78"/>
        <v>-0.62</v>
      </c>
      <c r="G1303" s="13">
        <f t="shared" si="79"/>
        <v>-1.736</v>
      </c>
    </row>
    <row r="1304" spans="1:7">
      <c r="A1304" s="103">
        <v>1303</v>
      </c>
      <c r="B1304">
        <v>5914.16</v>
      </c>
      <c r="C1304" s="2">
        <v>0.95250000000000001</v>
      </c>
      <c r="D1304" s="2">
        <v>2.54</v>
      </c>
      <c r="E1304" s="13">
        <f t="shared" si="77"/>
        <v>-1.0169999999999999</v>
      </c>
      <c r="F1304" s="13">
        <f t="shared" si="78"/>
        <v>-1.304</v>
      </c>
      <c r="G1304" s="13">
        <f t="shared" si="79"/>
        <v>-1.1739999999999999</v>
      </c>
    </row>
    <row r="1305" spans="1:7">
      <c r="A1305" s="104">
        <v>1304</v>
      </c>
      <c r="B1305">
        <v>5845.51</v>
      </c>
      <c r="C1305" s="2">
        <v>0.94099999999999995</v>
      </c>
      <c r="D1305" s="2">
        <v>2.5449999999999999</v>
      </c>
      <c r="E1305" s="13">
        <f t="shared" si="77"/>
        <v>-1.1679999999999999</v>
      </c>
      <c r="F1305" s="13">
        <f t="shared" si="78"/>
        <v>-1.2150000000000001</v>
      </c>
      <c r="G1305" s="13">
        <f t="shared" si="79"/>
        <v>0.19700000000000001</v>
      </c>
    </row>
    <row r="1306" spans="1:7">
      <c r="A1306" s="103">
        <v>1305</v>
      </c>
      <c r="B1306">
        <v>5839.31</v>
      </c>
      <c r="C1306" s="2">
        <v>0.93600000000000005</v>
      </c>
      <c r="D1306" s="2">
        <v>2.57</v>
      </c>
      <c r="E1306" s="13">
        <f t="shared" si="77"/>
        <v>-0.106</v>
      </c>
      <c r="F1306" s="13">
        <f t="shared" si="78"/>
        <v>-0.53300000000000003</v>
      </c>
      <c r="G1306" s="13">
        <f t="shared" si="79"/>
        <v>0.97799999999999998</v>
      </c>
    </row>
    <row r="1307" spans="1:7">
      <c r="A1307" s="104">
        <v>1306</v>
      </c>
      <c r="B1307">
        <v>5772.37</v>
      </c>
      <c r="C1307" s="2">
        <v>0.92649999999999999</v>
      </c>
      <c r="D1307" s="2">
        <v>2.5299999999999998</v>
      </c>
      <c r="E1307" s="13">
        <f t="shared" si="77"/>
        <v>-1.153</v>
      </c>
      <c r="F1307" s="13">
        <f t="shared" si="78"/>
        <v>-1.02</v>
      </c>
      <c r="G1307" s="13">
        <f t="shared" si="79"/>
        <v>-1.569</v>
      </c>
    </row>
    <row r="1308" spans="1:7">
      <c r="A1308" s="103">
        <v>1307</v>
      </c>
      <c r="B1308">
        <v>5783.85</v>
      </c>
      <c r="C1308" s="2">
        <v>0.90700000000000003</v>
      </c>
      <c r="D1308" s="2">
        <v>2.5350000000000001</v>
      </c>
      <c r="E1308" s="13">
        <f t="shared" si="77"/>
        <v>0.19900000000000001</v>
      </c>
      <c r="F1308" s="13">
        <f t="shared" si="78"/>
        <v>-2.1269999999999998</v>
      </c>
      <c r="G1308" s="13">
        <f t="shared" si="79"/>
        <v>0.19700000000000001</v>
      </c>
    </row>
    <row r="1309" spans="1:7">
      <c r="A1309" s="104">
        <v>1308</v>
      </c>
      <c r="B1309">
        <v>5678.63</v>
      </c>
      <c r="C1309" s="2">
        <v>0.90349999999999997</v>
      </c>
      <c r="D1309" s="2">
        <v>2.5099999999999998</v>
      </c>
      <c r="E1309" s="13">
        <f t="shared" si="77"/>
        <v>-1.8360000000000001</v>
      </c>
      <c r="F1309" s="13">
        <f t="shared" si="78"/>
        <v>-0.38700000000000001</v>
      </c>
      <c r="G1309" s="13">
        <f t="shared" si="79"/>
        <v>-0.99099999999999999</v>
      </c>
    </row>
    <row r="1310" spans="1:7">
      <c r="A1310" s="103">
        <v>1309</v>
      </c>
      <c r="B1310">
        <v>5487.44</v>
      </c>
      <c r="C1310" s="2">
        <v>0.85250000000000004</v>
      </c>
      <c r="D1310" s="2">
        <v>2.4750000000000001</v>
      </c>
      <c r="E1310" s="13">
        <f t="shared" si="77"/>
        <v>-3.4249999999999998</v>
      </c>
      <c r="F1310" s="13">
        <f t="shared" si="78"/>
        <v>-5.81</v>
      </c>
      <c r="G1310" s="13">
        <f t="shared" si="79"/>
        <v>-1.4039999999999999</v>
      </c>
    </row>
    <row r="1311" spans="1:7">
      <c r="A1311" s="104">
        <v>1310</v>
      </c>
      <c r="B1311">
        <v>5415.93</v>
      </c>
      <c r="C1311" s="2">
        <v>0.84</v>
      </c>
      <c r="D1311" s="2">
        <v>2.4300000000000002</v>
      </c>
      <c r="E1311" s="13">
        <f t="shared" si="77"/>
        <v>-1.3120000000000001</v>
      </c>
      <c r="F1311" s="13">
        <f t="shared" si="78"/>
        <v>-1.4770000000000001</v>
      </c>
      <c r="G1311" s="13">
        <f t="shared" si="79"/>
        <v>-1.835</v>
      </c>
    </row>
    <row r="1312" spans="1:7">
      <c r="A1312" s="103">
        <v>1311</v>
      </c>
      <c r="B1312">
        <v>5443.99</v>
      </c>
      <c r="C1312" s="2">
        <v>0.84950000000000003</v>
      </c>
      <c r="D1312" s="2">
        <v>2.44</v>
      </c>
      <c r="E1312" s="13">
        <f t="shared" si="77"/>
        <v>0.51700000000000002</v>
      </c>
      <c r="F1312" s="13">
        <f t="shared" si="78"/>
        <v>1.125</v>
      </c>
      <c r="G1312" s="13">
        <f t="shared" si="79"/>
        <v>0.41099999999999998</v>
      </c>
    </row>
    <row r="1313" spans="1:7">
      <c r="A1313" s="104">
        <v>1312</v>
      </c>
      <c r="B1313">
        <v>5385.14</v>
      </c>
      <c r="C1313" s="2">
        <v>0.84</v>
      </c>
      <c r="D1313" s="2">
        <v>2.4550000000000001</v>
      </c>
      <c r="E1313" s="13">
        <f t="shared" si="77"/>
        <v>-1.087</v>
      </c>
      <c r="F1313" s="13">
        <f t="shared" si="78"/>
        <v>-1.125</v>
      </c>
      <c r="G1313" s="13">
        <f t="shared" si="79"/>
        <v>0.61299999999999999</v>
      </c>
    </row>
    <row r="1314" spans="1:7">
      <c r="A1314" s="103">
        <v>1313</v>
      </c>
      <c r="B1314">
        <v>5292.38</v>
      </c>
      <c r="C1314" s="2">
        <v>0.82399999999999995</v>
      </c>
      <c r="D1314" s="2">
        <v>2.4300000000000002</v>
      </c>
      <c r="E1314" s="13">
        <f t="shared" si="77"/>
        <v>-1.738</v>
      </c>
      <c r="F1314" s="13">
        <f t="shared" si="78"/>
        <v>-1.923</v>
      </c>
      <c r="G1314" s="13">
        <f t="shared" si="79"/>
        <v>-1.024</v>
      </c>
    </row>
    <row r="1315" spans="1:7">
      <c r="A1315" s="104">
        <v>1314</v>
      </c>
      <c r="B1315">
        <v>5302.76</v>
      </c>
      <c r="C1315" s="2">
        <v>0.82450000000000001</v>
      </c>
      <c r="D1315" s="2">
        <v>2.415</v>
      </c>
      <c r="E1315" s="13">
        <f t="shared" si="77"/>
        <v>0.19600000000000001</v>
      </c>
      <c r="F1315" s="13">
        <f t="shared" si="78"/>
        <v>6.0999999999999999E-2</v>
      </c>
      <c r="G1315" s="13">
        <f t="shared" si="79"/>
        <v>-0.61899999999999999</v>
      </c>
    </row>
    <row r="1316" spans="1:7">
      <c r="A1316" s="103">
        <v>1315</v>
      </c>
      <c r="B1316">
        <v>5397.74</v>
      </c>
      <c r="C1316" s="2">
        <v>0.84299999999999997</v>
      </c>
      <c r="D1316" s="2">
        <v>2.46</v>
      </c>
      <c r="E1316" s="13">
        <f t="shared" si="77"/>
        <v>1.7749999999999999</v>
      </c>
      <c r="F1316" s="13">
        <f t="shared" si="78"/>
        <v>2.2189999999999999</v>
      </c>
      <c r="G1316" s="13">
        <f t="shared" si="79"/>
        <v>1.8460000000000001</v>
      </c>
    </row>
    <row r="1317" spans="1:7">
      <c r="A1317" s="104">
        <v>1316</v>
      </c>
      <c r="B1317">
        <v>5526.41</v>
      </c>
      <c r="C1317" s="2">
        <v>0.86599999999999999</v>
      </c>
      <c r="D1317" s="2">
        <v>2.4900000000000002</v>
      </c>
      <c r="E1317" s="13">
        <f t="shared" si="77"/>
        <v>2.3559999999999999</v>
      </c>
      <c r="F1317" s="13">
        <f t="shared" si="78"/>
        <v>2.6920000000000002</v>
      </c>
      <c r="G1317" s="13">
        <f t="shared" si="79"/>
        <v>1.212</v>
      </c>
    </row>
    <row r="1318" spans="1:7">
      <c r="A1318" s="103">
        <v>1317</v>
      </c>
      <c r="B1318">
        <v>5444.09</v>
      </c>
      <c r="C1318" s="2">
        <v>0.84899999999999998</v>
      </c>
      <c r="D1318" s="2">
        <v>2.4550000000000001</v>
      </c>
      <c r="E1318" s="13">
        <f t="shared" si="77"/>
        <v>-1.5009999999999999</v>
      </c>
      <c r="F1318" s="13">
        <f t="shared" si="78"/>
        <v>-1.9830000000000001</v>
      </c>
      <c r="G1318" s="13">
        <f t="shared" si="79"/>
        <v>-1.4159999999999999</v>
      </c>
    </row>
    <row r="1319" spans="1:7">
      <c r="A1319" s="104">
        <v>1318</v>
      </c>
      <c r="B1319">
        <v>5407.18</v>
      </c>
      <c r="C1319" s="2">
        <v>0.84950000000000003</v>
      </c>
      <c r="D1319" s="2">
        <v>2.4300000000000002</v>
      </c>
      <c r="E1319" s="13">
        <f t="shared" si="77"/>
        <v>-0.68</v>
      </c>
      <c r="F1319" s="13">
        <f t="shared" si="78"/>
        <v>5.8999999999999997E-2</v>
      </c>
      <c r="G1319" s="13">
        <f t="shared" si="79"/>
        <v>-1.024</v>
      </c>
    </row>
    <row r="1320" spans="1:7">
      <c r="A1320" s="103">
        <v>1319</v>
      </c>
      <c r="B1320">
        <v>5354.7</v>
      </c>
      <c r="C1320" s="2">
        <v>0.85099999999999998</v>
      </c>
      <c r="D1320" s="2">
        <v>2.44</v>
      </c>
      <c r="E1320" s="13">
        <f t="shared" si="77"/>
        <v>-0.97499999999999998</v>
      </c>
      <c r="F1320" s="13">
        <f t="shared" si="78"/>
        <v>0.17599999999999999</v>
      </c>
      <c r="G1320" s="13">
        <f t="shared" si="79"/>
        <v>0.41099999999999998</v>
      </c>
    </row>
    <row r="1321" spans="1:7">
      <c r="A1321" s="104">
        <v>1320</v>
      </c>
      <c r="B1321">
        <v>5313.11</v>
      </c>
      <c r="C1321" s="2">
        <v>0.86099999999999999</v>
      </c>
      <c r="D1321" s="2">
        <v>2.42</v>
      </c>
      <c r="E1321" s="13">
        <f t="shared" si="77"/>
        <v>-0.78</v>
      </c>
      <c r="F1321" s="13">
        <f t="shared" si="78"/>
        <v>1.1679999999999999</v>
      </c>
      <c r="G1321" s="13">
        <f t="shared" si="79"/>
        <v>-0.82299999999999995</v>
      </c>
    </row>
    <row r="1322" spans="1:7">
      <c r="A1322" s="103">
        <v>1321</v>
      </c>
      <c r="B1322">
        <v>5288.8</v>
      </c>
      <c r="C1322" s="2">
        <v>0.86199999999999999</v>
      </c>
      <c r="D1322" s="2">
        <v>2.44</v>
      </c>
      <c r="E1322" s="13">
        <f t="shared" si="77"/>
        <v>-0.45900000000000002</v>
      </c>
      <c r="F1322" s="13">
        <f t="shared" si="78"/>
        <v>0.11600000000000001</v>
      </c>
      <c r="G1322" s="13">
        <f t="shared" si="79"/>
        <v>0.82299999999999995</v>
      </c>
    </row>
    <row r="1323" spans="1:7">
      <c r="A1323" s="104">
        <v>1322</v>
      </c>
      <c r="B1323">
        <v>5190.28</v>
      </c>
      <c r="C1323" s="2">
        <v>0.86450000000000005</v>
      </c>
      <c r="D1323" s="2">
        <v>2.39</v>
      </c>
      <c r="E1323" s="13">
        <f t="shared" si="77"/>
        <v>-1.88</v>
      </c>
      <c r="F1323" s="13">
        <f t="shared" si="78"/>
        <v>0.28999999999999998</v>
      </c>
      <c r="G1323" s="13">
        <f t="shared" si="79"/>
        <v>-2.0699999999999998</v>
      </c>
    </row>
    <row r="1324" spans="1:7">
      <c r="A1324" s="103">
        <v>1323</v>
      </c>
      <c r="B1324">
        <v>5253.96</v>
      </c>
      <c r="C1324" s="2">
        <v>0.88549999999999995</v>
      </c>
      <c r="D1324" s="2">
        <v>2.395</v>
      </c>
      <c r="E1324" s="13">
        <f t="shared" si="77"/>
        <v>1.2190000000000001</v>
      </c>
      <c r="F1324" s="13">
        <f t="shared" si="78"/>
        <v>2.4</v>
      </c>
      <c r="G1324" s="13">
        <f t="shared" si="79"/>
        <v>0.20899999999999999</v>
      </c>
    </row>
    <row r="1325" spans="1:7">
      <c r="A1325" s="104">
        <v>1324</v>
      </c>
      <c r="B1325">
        <v>5340</v>
      </c>
      <c r="C1325" s="2">
        <v>0.89900000000000002</v>
      </c>
      <c r="D1325" s="2">
        <v>2.4500000000000002</v>
      </c>
      <c r="E1325" s="13">
        <f t="shared" si="77"/>
        <v>1.6240000000000001</v>
      </c>
      <c r="F1325" s="13">
        <f t="shared" si="78"/>
        <v>1.5129999999999999</v>
      </c>
      <c r="G1325" s="13">
        <f t="shared" si="79"/>
        <v>2.27</v>
      </c>
    </row>
    <row r="1326" spans="1:7">
      <c r="A1326" s="103">
        <v>1325</v>
      </c>
      <c r="B1326">
        <v>5425.88</v>
      </c>
      <c r="C1326" s="2">
        <v>0.92400000000000004</v>
      </c>
      <c r="D1326" s="2">
        <v>2.48</v>
      </c>
      <c r="E1326" s="13">
        <f t="shared" si="77"/>
        <v>1.595</v>
      </c>
      <c r="F1326" s="13">
        <f t="shared" si="78"/>
        <v>2.7429999999999999</v>
      </c>
      <c r="G1326" s="13">
        <f t="shared" si="79"/>
        <v>1.2170000000000001</v>
      </c>
    </row>
    <row r="1327" spans="1:7">
      <c r="A1327" s="104">
        <v>1326</v>
      </c>
      <c r="B1327">
        <v>5399.98</v>
      </c>
      <c r="C1327" s="2">
        <v>0.92800000000000005</v>
      </c>
      <c r="D1327" s="2">
        <v>2.4700000000000002</v>
      </c>
      <c r="E1327" s="13">
        <f t="shared" si="77"/>
        <v>-0.47799999999999998</v>
      </c>
      <c r="F1327" s="13">
        <f t="shared" si="78"/>
        <v>0.432</v>
      </c>
      <c r="G1327" s="13">
        <f t="shared" si="79"/>
        <v>-0.40400000000000003</v>
      </c>
    </row>
    <row r="1328" spans="1:7">
      <c r="A1328" s="103">
        <v>1327</v>
      </c>
      <c r="B1328">
        <v>5426.31</v>
      </c>
      <c r="C1328" s="2">
        <v>0.93600000000000005</v>
      </c>
      <c r="D1328" s="2">
        <v>2.46</v>
      </c>
      <c r="E1328" s="13">
        <f t="shared" si="77"/>
        <v>0.48599999999999999</v>
      </c>
      <c r="F1328" s="13">
        <f t="shared" si="78"/>
        <v>0.85799999999999998</v>
      </c>
      <c r="G1328" s="13">
        <f t="shared" si="79"/>
        <v>-0.40600000000000003</v>
      </c>
    </row>
    <row r="1329" spans="1:7">
      <c r="A1329" s="104">
        <v>1328</v>
      </c>
      <c r="B1329">
        <v>5466.48</v>
      </c>
      <c r="C1329" s="2">
        <v>0.93200000000000005</v>
      </c>
      <c r="D1329" s="2">
        <v>2.4900000000000002</v>
      </c>
      <c r="E1329" s="13">
        <f t="shared" si="77"/>
        <v>0.73799999999999999</v>
      </c>
      <c r="F1329" s="13">
        <f t="shared" si="78"/>
        <v>-0.42799999999999999</v>
      </c>
      <c r="G1329" s="13">
        <f t="shared" si="79"/>
        <v>1.212</v>
      </c>
    </row>
    <row r="1330" spans="1:7">
      <c r="A1330" s="103">
        <v>1329</v>
      </c>
      <c r="B1330">
        <v>5491.94</v>
      </c>
      <c r="C1330" s="2">
        <v>0.9365</v>
      </c>
      <c r="D1330" s="2">
        <v>2.48</v>
      </c>
      <c r="E1330" s="13">
        <f t="shared" si="77"/>
        <v>0.46500000000000002</v>
      </c>
      <c r="F1330" s="13">
        <f t="shared" si="78"/>
        <v>0.48199999999999998</v>
      </c>
      <c r="G1330" s="13">
        <f t="shared" si="79"/>
        <v>-0.40200000000000002</v>
      </c>
    </row>
    <row r="1331" spans="1:7">
      <c r="A1331" s="104">
        <v>1330</v>
      </c>
      <c r="B1331">
        <v>5563.32</v>
      </c>
      <c r="C1331" s="2">
        <v>0.94850000000000001</v>
      </c>
      <c r="D1331" s="2">
        <v>2.5249999999999999</v>
      </c>
      <c r="E1331" s="13">
        <f t="shared" si="77"/>
        <v>1.2909999999999999</v>
      </c>
      <c r="F1331" s="13">
        <f t="shared" si="78"/>
        <v>1.2729999999999999</v>
      </c>
      <c r="G1331" s="13">
        <f t="shared" si="79"/>
        <v>1.798</v>
      </c>
    </row>
    <row r="1332" spans="1:7">
      <c r="A1332" s="103">
        <v>1331</v>
      </c>
      <c r="B1332">
        <v>5651.7</v>
      </c>
      <c r="C1332" s="2">
        <v>0.96499999999999997</v>
      </c>
      <c r="D1332" s="2">
        <v>2.5550000000000002</v>
      </c>
      <c r="E1332" s="13">
        <f t="shared" si="77"/>
        <v>1.5760000000000001</v>
      </c>
      <c r="F1332" s="13">
        <f t="shared" si="78"/>
        <v>1.7250000000000001</v>
      </c>
      <c r="G1332" s="13">
        <f t="shared" si="79"/>
        <v>1.181</v>
      </c>
    </row>
    <row r="1333" spans="1:7">
      <c r="A1333" s="104">
        <v>1332</v>
      </c>
      <c r="B1333">
        <v>5692.79</v>
      </c>
      <c r="C1333" s="2">
        <v>0.96099999999999997</v>
      </c>
      <c r="D1333" s="2">
        <v>2.59</v>
      </c>
      <c r="E1333" s="13">
        <f t="shared" si="77"/>
        <v>0.72399999999999998</v>
      </c>
      <c r="F1333" s="13">
        <f t="shared" si="78"/>
        <v>-0.41499999999999998</v>
      </c>
      <c r="G1333" s="13">
        <f t="shared" si="79"/>
        <v>1.361</v>
      </c>
    </row>
    <row r="1334" spans="1:7">
      <c r="A1334" s="103">
        <v>1333</v>
      </c>
      <c r="B1334">
        <v>5675.58</v>
      </c>
      <c r="C1334" s="2">
        <v>0.96050000000000002</v>
      </c>
      <c r="D1334" s="2">
        <v>2.5950000000000002</v>
      </c>
      <c r="E1334" s="13">
        <f t="shared" si="77"/>
        <v>-0.30299999999999999</v>
      </c>
      <c r="F1334" s="13">
        <f t="shared" si="78"/>
        <v>-5.1999999999999998E-2</v>
      </c>
      <c r="G1334" s="13">
        <f t="shared" si="79"/>
        <v>0.193</v>
      </c>
    </row>
    <row r="1335" spans="1:7">
      <c r="A1335" s="104">
        <v>1334</v>
      </c>
      <c r="B1335">
        <v>5657.59</v>
      </c>
      <c r="C1335" s="2">
        <v>0.96</v>
      </c>
      <c r="D1335" s="2">
        <v>2.6150000000000002</v>
      </c>
      <c r="E1335" s="13">
        <f t="shared" si="77"/>
        <v>-0.317</v>
      </c>
      <c r="F1335" s="13">
        <f t="shared" si="78"/>
        <v>-5.1999999999999998E-2</v>
      </c>
      <c r="G1335" s="13">
        <f t="shared" si="79"/>
        <v>0.76800000000000002</v>
      </c>
    </row>
    <row r="1336" spans="1:7">
      <c r="A1336" s="103">
        <v>1335</v>
      </c>
      <c r="B1336">
        <v>5718.28</v>
      </c>
      <c r="C1336" s="2">
        <v>0.97350000000000003</v>
      </c>
      <c r="D1336" s="2">
        <v>2.62</v>
      </c>
      <c r="E1336" s="13">
        <f t="shared" si="77"/>
        <v>1.0669999999999999</v>
      </c>
      <c r="F1336" s="13">
        <f t="shared" si="78"/>
        <v>1.3959999999999999</v>
      </c>
      <c r="G1336" s="13">
        <f t="shared" si="79"/>
        <v>0.191</v>
      </c>
    </row>
    <row r="1337" spans="1:7">
      <c r="A1337" s="104">
        <v>1336</v>
      </c>
      <c r="B1337">
        <v>5827.92</v>
      </c>
      <c r="C1337" s="2">
        <v>0.98499999999999999</v>
      </c>
      <c r="D1337" s="2">
        <v>2.63</v>
      </c>
      <c r="E1337" s="13">
        <f t="shared" si="77"/>
        <v>1.899</v>
      </c>
      <c r="F1337" s="13">
        <f t="shared" si="78"/>
        <v>1.1739999999999999</v>
      </c>
      <c r="G1337" s="13">
        <f t="shared" si="79"/>
        <v>0.38100000000000001</v>
      </c>
    </row>
    <row r="1338" spans="1:7">
      <c r="A1338" s="103">
        <v>1337</v>
      </c>
      <c r="B1338">
        <v>5734.11</v>
      </c>
      <c r="C1338" s="2">
        <v>0.96450000000000002</v>
      </c>
      <c r="D1338" s="2">
        <v>2.61</v>
      </c>
      <c r="E1338" s="13">
        <f t="shared" ref="E1338:E1401" si="80">ROUND(100*(LN(B1338)-LN(B1337)),3)</f>
        <v>-1.623</v>
      </c>
      <c r="F1338" s="13">
        <f t="shared" ref="F1338:F1401" si="81">ROUND(100*(LN(C1338)-LN(C1337)),3)</f>
        <v>-2.1030000000000002</v>
      </c>
      <c r="G1338" s="13">
        <f t="shared" ref="G1338:G1401" si="82">ROUND(100*(LN(D1338)-LN(D1337)),3)</f>
        <v>-0.76300000000000001</v>
      </c>
    </row>
    <row r="1339" spans="1:7">
      <c r="A1339" s="104">
        <v>1338</v>
      </c>
      <c r="B1339">
        <v>5739.16</v>
      </c>
      <c r="C1339" s="2">
        <v>0.97299999999999998</v>
      </c>
      <c r="D1339" s="2">
        <v>2.6150000000000002</v>
      </c>
      <c r="E1339" s="13">
        <f t="shared" si="80"/>
        <v>8.7999999999999995E-2</v>
      </c>
      <c r="F1339" s="13">
        <f t="shared" si="81"/>
        <v>0.877</v>
      </c>
      <c r="G1339" s="13">
        <f t="shared" si="82"/>
        <v>0.191</v>
      </c>
    </row>
    <row r="1340" spans="1:7">
      <c r="A1340" s="103">
        <v>1339</v>
      </c>
      <c r="B1340">
        <v>5734.96</v>
      </c>
      <c r="C1340" s="2">
        <v>0.97199999999999998</v>
      </c>
      <c r="D1340" s="2">
        <v>2.61</v>
      </c>
      <c r="E1340" s="13">
        <f t="shared" si="80"/>
        <v>-7.2999999999999995E-2</v>
      </c>
      <c r="F1340" s="13">
        <f t="shared" si="81"/>
        <v>-0.10299999999999999</v>
      </c>
      <c r="G1340" s="13">
        <f t="shared" si="82"/>
        <v>-0.191</v>
      </c>
    </row>
    <row r="1341" spans="1:7">
      <c r="A1341" s="104">
        <v>1340</v>
      </c>
      <c r="B1341">
        <v>5765.47</v>
      </c>
      <c r="C1341" s="2">
        <v>0.98899999999999999</v>
      </c>
      <c r="D1341" s="2">
        <v>2.5950000000000002</v>
      </c>
      <c r="E1341" s="13">
        <f t="shared" si="80"/>
        <v>0.53100000000000003</v>
      </c>
      <c r="F1341" s="13">
        <f t="shared" si="81"/>
        <v>1.734</v>
      </c>
      <c r="G1341" s="13">
        <f t="shared" si="82"/>
        <v>-0.57599999999999996</v>
      </c>
    </row>
    <row r="1342" spans="1:7">
      <c r="A1342" s="103">
        <v>1341</v>
      </c>
      <c r="B1342">
        <v>5770.42</v>
      </c>
      <c r="C1342" s="2">
        <v>0.99</v>
      </c>
      <c r="D1342" s="2">
        <v>2.62</v>
      </c>
      <c r="E1342" s="13">
        <f t="shared" si="80"/>
        <v>8.5999999999999993E-2</v>
      </c>
      <c r="F1342" s="13">
        <f t="shared" si="81"/>
        <v>0.10100000000000001</v>
      </c>
      <c r="G1342" s="13">
        <f t="shared" si="82"/>
        <v>0.95899999999999996</v>
      </c>
    </row>
    <row r="1343" spans="1:7">
      <c r="A1343" s="104">
        <v>1342</v>
      </c>
      <c r="B1343">
        <v>5790.16</v>
      </c>
      <c r="C1343" s="2">
        <v>0.98950000000000005</v>
      </c>
      <c r="D1343" s="2">
        <v>2.62</v>
      </c>
      <c r="E1343" s="13">
        <f t="shared" si="80"/>
        <v>0.34200000000000003</v>
      </c>
      <c r="F1343" s="13">
        <f t="shared" si="81"/>
        <v>-5.0999999999999997E-2</v>
      </c>
      <c r="G1343" s="13">
        <f t="shared" si="82"/>
        <v>0</v>
      </c>
    </row>
    <row r="1344" spans="1:7">
      <c r="A1344" s="103">
        <v>1343</v>
      </c>
      <c r="B1344">
        <v>5836.29</v>
      </c>
      <c r="C1344" s="2">
        <v>0.98799999999999999</v>
      </c>
      <c r="D1344" s="2">
        <v>2.645</v>
      </c>
      <c r="E1344" s="13">
        <f t="shared" si="80"/>
        <v>0.79400000000000004</v>
      </c>
      <c r="F1344" s="13">
        <f t="shared" si="81"/>
        <v>-0.152</v>
      </c>
      <c r="G1344" s="13">
        <f t="shared" si="82"/>
        <v>0.95</v>
      </c>
    </row>
    <row r="1345" spans="1:7">
      <c r="A1345" s="104">
        <v>1344</v>
      </c>
      <c r="B1345">
        <v>5739.34</v>
      </c>
      <c r="C1345" s="2">
        <v>0.96550000000000002</v>
      </c>
      <c r="D1345" s="2">
        <v>2.5550000000000002</v>
      </c>
      <c r="E1345" s="13">
        <f t="shared" si="80"/>
        <v>-1.675</v>
      </c>
      <c r="F1345" s="13">
        <f t="shared" si="81"/>
        <v>-2.3039999999999998</v>
      </c>
      <c r="G1345" s="13">
        <f t="shared" si="82"/>
        <v>-3.4620000000000002</v>
      </c>
    </row>
    <row r="1346" spans="1:7">
      <c r="A1346" s="103">
        <v>1345</v>
      </c>
      <c r="B1346">
        <v>5779.84</v>
      </c>
      <c r="C1346" s="2">
        <v>0.96550000000000002</v>
      </c>
      <c r="D1346" s="2">
        <v>2.52</v>
      </c>
      <c r="E1346" s="13">
        <f t="shared" si="80"/>
        <v>0.70299999999999996</v>
      </c>
      <c r="F1346" s="13">
        <f t="shared" si="81"/>
        <v>0</v>
      </c>
      <c r="G1346" s="13">
        <f t="shared" si="82"/>
        <v>-1.379</v>
      </c>
    </row>
    <row r="1347" spans="1:7">
      <c r="A1347" s="104">
        <v>1346</v>
      </c>
      <c r="B1347">
        <v>5818.28</v>
      </c>
      <c r="C1347" s="2">
        <v>0.97299999999999998</v>
      </c>
      <c r="D1347" s="2">
        <v>2.5550000000000002</v>
      </c>
      <c r="E1347" s="13">
        <f t="shared" si="80"/>
        <v>0.66300000000000003</v>
      </c>
      <c r="F1347" s="13">
        <f t="shared" si="81"/>
        <v>0.77400000000000002</v>
      </c>
      <c r="G1347" s="13">
        <f t="shared" si="82"/>
        <v>1.379</v>
      </c>
    </row>
    <row r="1348" spans="1:7">
      <c r="A1348" s="103">
        <v>1347</v>
      </c>
      <c r="B1348">
        <v>5797.76</v>
      </c>
      <c r="C1348" s="2">
        <v>0.96650000000000003</v>
      </c>
      <c r="D1348" s="2">
        <v>2.5499999999999998</v>
      </c>
      <c r="E1348" s="13">
        <f t="shared" si="80"/>
        <v>-0.35299999999999998</v>
      </c>
      <c r="F1348" s="13">
        <f t="shared" si="81"/>
        <v>-0.67</v>
      </c>
      <c r="G1348" s="13">
        <f t="shared" si="82"/>
        <v>-0.19600000000000001</v>
      </c>
    </row>
    <row r="1349" spans="1:7">
      <c r="A1349" s="104">
        <v>1348</v>
      </c>
      <c r="B1349">
        <v>5738.45</v>
      </c>
      <c r="C1349" s="2">
        <v>0.95450000000000002</v>
      </c>
      <c r="D1349" s="2">
        <v>2.5350000000000001</v>
      </c>
      <c r="E1349" s="13">
        <f t="shared" si="80"/>
        <v>-1.028</v>
      </c>
      <c r="F1349" s="13">
        <f t="shared" si="81"/>
        <v>-1.2490000000000001</v>
      </c>
      <c r="G1349" s="13">
        <f t="shared" si="82"/>
        <v>-0.59</v>
      </c>
    </row>
    <row r="1350" spans="1:7">
      <c r="A1350" s="103">
        <v>1349</v>
      </c>
      <c r="B1350">
        <v>5766.02</v>
      </c>
      <c r="C1350" s="2">
        <v>0.95150000000000001</v>
      </c>
      <c r="D1350" s="2">
        <v>2.5499999999999998</v>
      </c>
      <c r="E1350" s="13">
        <f t="shared" si="80"/>
        <v>0.47899999999999998</v>
      </c>
      <c r="F1350" s="13">
        <f t="shared" si="81"/>
        <v>-0.315</v>
      </c>
      <c r="G1350" s="13">
        <f t="shared" si="82"/>
        <v>0.59</v>
      </c>
    </row>
    <row r="1351" spans="1:7">
      <c r="A1351" s="104">
        <v>1350</v>
      </c>
      <c r="B1351">
        <v>5766.14</v>
      </c>
      <c r="C1351" s="2">
        <v>0.95650000000000002</v>
      </c>
      <c r="D1351" s="2">
        <v>2.605</v>
      </c>
      <c r="E1351" s="13">
        <f t="shared" si="80"/>
        <v>2E-3</v>
      </c>
      <c r="F1351" s="13">
        <f t="shared" si="81"/>
        <v>0.52400000000000002</v>
      </c>
      <c r="G1351" s="13">
        <f t="shared" si="82"/>
        <v>2.1339999999999999</v>
      </c>
    </row>
    <row r="1352" spans="1:7">
      <c r="A1352" s="103">
        <v>1351</v>
      </c>
      <c r="B1352">
        <v>5846.61</v>
      </c>
      <c r="C1352" s="2">
        <v>0.96699999999999997</v>
      </c>
      <c r="D1352" s="2">
        <v>2.585</v>
      </c>
      <c r="E1352" s="13">
        <f t="shared" si="80"/>
        <v>1.3859999999999999</v>
      </c>
      <c r="F1352" s="13">
        <f t="shared" si="81"/>
        <v>1.0920000000000001</v>
      </c>
      <c r="G1352" s="13">
        <f t="shared" si="82"/>
        <v>-0.77100000000000002</v>
      </c>
    </row>
    <row r="1353" spans="1:7">
      <c r="A1353" s="104">
        <v>1352</v>
      </c>
      <c r="B1353">
        <v>5870.77</v>
      </c>
      <c r="C1353" s="2">
        <v>0.97350000000000003</v>
      </c>
      <c r="D1353" s="2">
        <v>2.58</v>
      </c>
      <c r="E1353" s="13">
        <f t="shared" si="80"/>
        <v>0.41199999999999998</v>
      </c>
      <c r="F1353" s="13">
        <f t="shared" si="81"/>
        <v>0.67</v>
      </c>
      <c r="G1353" s="13">
        <f t="shared" si="82"/>
        <v>-0.19400000000000001</v>
      </c>
    </row>
    <row r="1354" spans="1:7">
      <c r="A1354" s="103">
        <v>1353</v>
      </c>
      <c r="B1354">
        <v>5880.12</v>
      </c>
      <c r="C1354" s="2">
        <v>0.96650000000000003</v>
      </c>
      <c r="D1354" s="2">
        <v>2.57</v>
      </c>
      <c r="E1354" s="13">
        <f t="shared" si="80"/>
        <v>0.159</v>
      </c>
      <c r="F1354" s="13">
        <f t="shared" si="81"/>
        <v>-0.72199999999999998</v>
      </c>
      <c r="G1354" s="13">
        <f t="shared" si="82"/>
        <v>-0.38800000000000001</v>
      </c>
    </row>
    <row r="1355" spans="1:7">
      <c r="A1355" s="104">
        <v>1354</v>
      </c>
      <c r="B1355">
        <v>5877.95</v>
      </c>
      <c r="C1355" s="2">
        <v>0.96299999999999997</v>
      </c>
      <c r="D1355" s="2">
        <v>2.5750000000000002</v>
      </c>
      <c r="E1355" s="13">
        <f t="shared" si="80"/>
        <v>-3.6999999999999998E-2</v>
      </c>
      <c r="F1355" s="13">
        <f t="shared" si="81"/>
        <v>-0.36299999999999999</v>
      </c>
      <c r="G1355" s="13">
        <f t="shared" si="82"/>
        <v>0.19400000000000001</v>
      </c>
    </row>
    <row r="1356" spans="1:7">
      <c r="A1356" s="103">
        <v>1355</v>
      </c>
      <c r="B1356">
        <v>5818.76</v>
      </c>
      <c r="C1356" s="2">
        <v>0.95</v>
      </c>
      <c r="D1356" s="2">
        <v>2.5350000000000001</v>
      </c>
      <c r="E1356" s="13">
        <f t="shared" si="80"/>
        <v>-1.012</v>
      </c>
      <c r="F1356" s="13">
        <f t="shared" si="81"/>
        <v>-1.359</v>
      </c>
      <c r="G1356" s="13">
        <f t="shared" si="82"/>
        <v>-1.5660000000000001</v>
      </c>
    </row>
    <row r="1357" spans="1:7">
      <c r="A1357" s="104">
        <v>1356</v>
      </c>
      <c r="B1357">
        <v>5830.42</v>
      </c>
      <c r="C1357" s="2">
        <v>0.96</v>
      </c>
      <c r="D1357" s="2">
        <v>2.5449999999999999</v>
      </c>
      <c r="E1357" s="13">
        <f t="shared" si="80"/>
        <v>0.2</v>
      </c>
      <c r="F1357" s="13">
        <f t="shared" si="81"/>
        <v>1.0469999999999999</v>
      </c>
      <c r="G1357" s="13">
        <f t="shared" si="82"/>
        <v>0.39400000000000002</v>
      </c>
    </row>
    <row r="1358" spans="1:7">
      <c r="A1358" s="103">
        <v>1357</v>
      </c>
      <c r="B1358">
        <v>5862.69</v>
      </c>
      <c r="C1358" s="2">
        <v>0.96299999999999997</v>
      </c>
      <c r="D1358" s="2">
        <v>2.5299999999999998</v>
      </c>
      <c r="E1358" s="13">
        <f t="shared" si="80"/>
        <v>0.55200000000000005</v>
      </c>
      <c r="F1358" s="13">
        <f t="shared" si="81"/>
        <v>0.312</v>
      </c>
      <c r="G1358" s="13">
        <f t="shared" si="82"/>
        <v>-0.59099999999999997</v>
      </c>
    </row>
    <row r="1359" spans="1:7">
      <c r="A1359" s="104">
        <v>1358</v>
      </c>
      <c r="B1359">
        <v>5927.23</v>
      </c>
      <c r="C1359" s="2">
        <v>0.96650000000000003</v>
      </c>
      <c r="D1359" s="2">
        <v>2.585</v>
      </c>
      <c r="E1359" s="13">
        <f t="shared" si="80"/>
        <v>1.095</v>
      </c>
      <c r="F1359" s="13">
        <f t="shared" si="81"/>
        <v>0.36299999999999999</v>
      </c>
      <c r="G1359" s="13">
        <f t="shared" si="82"/>
        <v>2.1509999999999998</v>
      </c>
    </row>
    <row r="1360" spans="1:7">
      <c r="A1360" s="103">
        <v>1359</v>
      </c>
      <c r="B1360">
        <v>5856.57</v>
      </c>
      <c r="C1360" s="2">
        <v>0.94699999999999995</v>
      </c>
      <c r="D1360" s="2">
        <v>2.5499999999999998</v>
      </c>
      <c r="E1360" s="13">
        <f t="shared" si="80"/>
        <v>-1.1990000000000001</v>
      </c>
      <c r="F1360" s="13">
        <f t="shared" si="81"/>
        <v>-2.0379999999999998</v>
      </c>
      <c r="G1360" s="13">
        <f t="shared" si="82"/>
        <v>-1.363</v>
      </c>
    </row>
    <row r="1361" spans="1:7">
      <c r="A1361" s="104">
        <v>1360</v>
      </c>
      <c r="B1361">
        <v>5865.47</v>
      </c>
      <c r="C1361" s="2">
        <v>0.94799999999999995</v>
      </c>
      <c r="D1361" s="2">
        <v>2.57</v>
      </c>
      <c r="E1361" s="13">
        <f t="shared" si="80"/>
        <v>0.152</v>
      </c>
      <c r="F1361" s="13">
        <f t="shared" si="81"/>
        <v>0.106</v>
      </c>
      <c r="G1361" s="13">
        <f t="shared" si="82"/>
        <v>0.78100000000000003</v>
      </c>
    </row>
    <row r="1362" spans="1:7">
      <c r="A1362" s="103">
        <v>1361</v>
      </c>
      <c r="B1362">
        <v>5852.78</v>
      </c>
      <c r="C1362" s="2">
        <v>0.95350000000000001</v>
      </c>
      <c r="D1362" s="2">
        <v>2.5649999999999999</v>
      </c>
      <c r="E1362" s="13">
        <f t="shared" si="80"/>
        <v>-0.217</v>
      </c>
      <c r="F1362" s="13">
        <f t="shared" si="81"/>
        <v>0.57799999999999996</v>
      </c>
      <c r="G1362" s="13">
        <f t="shared" si="82"/>
        <v>-0.19500000000000001</v>
      </c>
    </row>
    <row r="1363" spans="1:7">
      <c r="A1363" s="104">
        <v>1362</v>
      </c>
      <c r="B1363">
        <v>5799.67</v>
      </c>
      <c r="C1363" s="2">
        <v>0.94550000000000001</v>
      </c>
      <c r="D1363" s="2">
        <v>2.5649999999999999</v>
      </c>
      <c r="E1363" s="13">
        <f t="shared" si="80"/>
        <v>-0.91200000000000003</v>
      </c>
      <c r="F1363" s="13">
        <f t="shared" si="81"/>
        <v>-0.84299999999999997</v>
      </c>
      <c r="G1363" s="13">
        <f t="shared" si="82"/>
        <v>0</v>
      </c>
    </row>
    <row r="1364" spans="1:7">
      <c r="A1364" s="103">
        <v>1363</v>
      </c>
      <c r="B1364">
        <v>5745.57</v>
      </c>
      <c r="C1364" s="2">
        <v>0.9385</v>
      </c>
      <c r="D1364" s="2">
        <v>2.56</v>
      </c>
      <c r="E1364" s="13">
        <f t="shared" si="80"/>
        <v>-0.93700000000000006</v>
      </c>
      <c r="F1364" s="13">
        <f t="shared" si="81"/>
        <v>-0.74299999999999999</v>
      </c>
      <c r="G1364" s="13">
        <f t="shared" si="82"/>
        <v>-0.19500000000000001</v>
      </c>
    </row>
    <row r="1365" spans="1:7">
      <c r="A1365" s="104">
        <v>1364</v>
      </c>
      <c r="B1365">
        <v>5751.82</v>
      </c>
      <c r="C1365" s="2">
        <v>0.94</v>
      </c>
      <c r="D1365" s="2">
        <v>2.58</v>
      </c>
      <c r="E1365" s="13">
        <f t="shared" si="80"/>
        <v>0.109</v>
      </c>
      <c r="F1365" s="13">
        <f t="shared" si="81"/>
        <v>0.16</v>
      </c>
      <c r="G1365" s="13">
        <f t="shared" si="82"/>
        <v>0.77800000000000002</v>
      </c>
    </row>
    <row r="1366" spans="1:7">
      <c r="A1366" s="103">
        <v>1365</v>
      </c>
      <c r="B1366">
        <v>5770.36</v>
      </c>
      <c r="C1366" s="2">
        <v>0.93899999999999995</v>
      </c>
      <c r="D1366" s="2">
        <v>2.585</v>
      </c>
      <c r="E1366" s="13">
        <f t="shared" si="80"/>
        <v>0.32200000000000001</v>
      </c>
      <c r="F1366" s="13">
        <f t="shared" si="81"/>
        <v>-0.106</v>
      </c>
      <c r="G1366" s="13">
        <f t="shared" si="82"/>
        <v>0.19400000000000001</v>
      </c>
    </row>
    <row r="1367" spans="1:7">
      <c r="A1367" s="104">
        <v>1366</v>
      </c>
      <c r="B1367">
        <v>5793.05</v>
      </c>
      <c r="C1367" s="2">
        <v>0.92900000000000005</v>
      </c>
      <c r="D1367" s="2">
        <v>2.585</v>
      </c>
      <c r="E1367" s="13">
        <f t="shared" si="80"/>
        <v>0.39200000000000002</v>
      </c>
      <c r="F1367" s="13">
        <f t="shared" si="81"/>
        <v>-1.071</v>
      </c>
      <c r="G1367" s="13">
        <f t="shared" si="82"/>
        <v>0</v>
      </c>
    </row>
    <row r="1368" spans="1:7">
      <c r="A1368" s="103">
        <v>1367</v>
      </c>
      <c r="B1368">
        <v>5787.35</v>
      </c>
      <c r="C1368" s="2">
        <v>0.92900000000000005</v>
      </c>
      <c r="D1368" s="2">
        <v>2.62</v>
      </c>
      <c r="E1368" s="13">
        <f t="shared" si="80"/>
        <v>-9.8000000000000004E-2</v>
      </c>
      <c r="F1368" s="13">
        <f t="shared" si="81"/>
        <v>0</v>
      </c>
      <c r="G1368" s="13">
        <f t="shared" si="82"/>
        <v>1.345</v>
      </c>
    </row>
    <row r="1369" spans="1:7">
      <c r="A1369" s="104">
        <v>1368</v>
      </c>
      <c r="B1369">
        <v>5731.9</v>
      </c>
      <c r="C1369" s="2">
        <v>0.92200000000000004</v>
      </c>
      <c r="D1369" s="2">
        <v>2.605</v>
      </c>
      <c r="E1369" s="13">
        <f t="shared" si="80"/>
        <v>-0.96299999999999997</v>
      </c>
      <c r="F1369" s="13">
        <f t="shared" si="81"/>
        <v>-0.75600000000000001</v>
      </c>
      <c r="G1369" s="13">
        <f t="shared" si="82"/>
        <v>-0.57399999999999995</v>
      </c>
    </row>
    <row r="1370" spans="1:7">
      <c r="A1370" s="103">
        <v>1369</v>
      </c>
      <c r="B1370">
        <v>5689.36</v>
      </c>
      <c r="C1370" s="2">
        <v>0.91249999999999998</v>
      </c>
      <c r="D1370" s="2">
        <v>2.59</v>
      </c>
      <c r="E1370" s="13">
        <f t="shared" si="80"/>
        <v>-0.745</v>
      </c>
      <c r="F1370" s="13">
        <f t="shared" si="81"/>
        <v>-1.036</v>
      </c>
      <c r="G1370" s="13">
        <f t="shared" si="82"/>
        <v>-0.57699999999999996</v>
      </c>
    </row>
    <row r="1371" spans="1:7">
      <c r="A1371" s="104">
        <v>1370</v>
      </c>
      <c r="B1371">
        <v>5705.3</v>
      </c>
      <c r="C1371" s="2">
        <v>0.91849999999999998</v>
      </c>
      <c r="D1371" s="2">
        <v>2.5950000000000002</v>
      </c>
      <c r="E1371" s="13">
        <f t="shared" si="80"/>
        <v>0.28000000000000003</v>
      </c>
      <c r="F1371" s="13">
        <f t="shared" si="81"/>
        <v>0.65500000000000003</v>
      </c>
      <c r="G1371" s="13">
        <f t="shared" si="82"/>
        <v>0.193</v>
      </c>
    </row>
    <row r="1372" spans="1:7">
      <c r="A1372" s="103">
        <v>1371</v>
      </c>
      <c r="B1372">
        <v>5737.94</v>
      </c>
      <c r="C1372" s="2">
        <v>0.93200000000000005</v>
      </c>
      <c r="D1372" s="2">
        <v>2.605</v>
      </c>
      <c r="E1372" s="13">
        <f t="shared" si="80"/>
        <v>0.56999999999999995</v>
      </c>
      <c r="F1372" s="13">
        <f t="shared" si="81"/>
        <v>1.4590000000000001</v>
      </c>
      <c r="G1372" s="13">
        <f t="shared" si="82"/>
        <v>0.38500000000000001</v>
      </c>
    </row>
    <row r="1373" spans="1:7">
      <c r="A1373" s="104">
        <v>1372</v>
      </c>
      <c r="B1373">
        <v>5765.52</v>
      </c>
      <c r="C1373" s="2">
        <v>0.93149999999999999</v>
      </c>
      <c r="D1373" s="2">
        <v>2.5499999999999998</v>
      </c>
      <c r="E1373" s="13">
        <f t="shared" si="80"/>
        <v>0.48</v>
      </c>
      <c r="F1373" s="13">
        <f t="shared" si="81"/>
        <v>-5.3999999999999999E-2</v>
      </c>
      <c r="G1373" s="13">
        <f t="shared" si="82"/>
        <v>-2.1339999999999999</v>
      </c>
    </row>
    <row r="1374" spans="1:7">
      <c r="A1374" s="103">
        <v>1373</v>
      </c>
      <c r="B1374">
        <v>5763.54</v>
      </c>
      <c r="C1374" s="2">
        <v>0.9365</v>
      </c>
      <c r="D1374" s="2">
        <v>2.5449999999999999</v>
      </c>
      <c r="E1374" s="13">
        <f t="shared" si="80"/>
        <v>-3.4000000000000002E-2</v>
      </c>
      <c r="F1374" s="13">
        <f t="shared" si="81"/>
        <v>0.53500000000000003</v>
      </c>
      <c r="G1374" s="13">
        <f t="shared" si="82"/>
        <v>-0.19600000000000001</v>
      </c>
    </row>
    <row r="1375" spans="1:7">
      <c r="A1375" s="104">
        <v>1374</v>
      </c>
      <c r="B1375">
        <v>5781.18</v>
      </c>
      <c r="C1375" s="2">
        <v>0.94</v>
      </c>
      <c r="D1375" s="2">
        <v>2.5550000000000002</v>
      </c>
      <c r="E1375" s="13">
        <f t="shared" si="80"/>
        <v>0.30599999999999999</v>
      </c>
      <c r="F1375" s="13">
        <f t="shared" si="81"/>
        <v>0.373</v>
      </c>
      <c r="G1375" s="13">
        <f t="shared" si="82"/>
        <v>0.39200000000000002</v>
      </c>
    </row>
    <row r="1376" spans="1:7">
      <c r="A1376" s="103">
        <v>1375</v>
      </c>
      <c r="B1376">
        <v>5756.98</v>
      </c>
      <c r="C1376" s="2">
        <v>0.93799999999999994</v>
      </c>
      <c r="D1376" s="2">
        <v>2.5249999999999999</v>
      </c>
      <c r="E1376" s="13">
        <f t="shared" si="80"/>
        <v>-0.41899999999999998</v>
      </c>
      <c r="F1376" s="13">
        <f t="shared" si="81"/>
        <v>-0.21299999999999999</v>
      </c>
      <c r="G1376" s="13">
        <f t="shared" si="82"/>
        <v>-1.181</v>
      </c>
    </row>
    <row r="1377" spans="1:7">
      <c r="A1377" s="104">
        <v>1376</v>
      </c>
      <c r="B1377">
        <v>5730.28</v>
      </c>
      <c r="C1377" s="2">
        <v>0.92700000000000005</v>
      </c>
      <c r="D1377" s="2">
        <v>2.5350000000000001</v>
      </c>
      <c r="E1377" s="13">
        <f t="shared" si="80"/>
        <v>-0.46500000000000002</v>
      </c>
      <c r="F1377" s="13">
        <f t="shared" si="81"/>
        <v>-1.18</v>
      </c>
      <c r="G1377" s="13">
        <f t="shared" si="82"/>
        <v>0.39500000000000002</v>
      </c>
    </row>
    <row r="1378" spans="1:7">
      <c r="A1378" s="103">
        <v>1377</v>
      </c>
      <c r="B1378">
        <v>5797.76</v>
      </c>
      <c r="C1378" s="2">
        <v>0.93799999999999994</v>
      </c>
      <c r="D1378" s="2">
        <v>2.5499999999999998</v>
      </c>
      <c r="E1378" s="13">
        <f t="shared" si="80"/>
        <v>1.171</v>
      </c>
      <c r="F1378" s="13">
        <f t="shared" si="81"/>
        <v>1.18</v>
      </c>
      <c r="G1378" s="13">
        <f t="shared" si="82"/>
        <v>0.59</v>
      </c>
    </row>
    <row r="1379" spans="1:7">
      <c r="A1379" s="104">
        <v>1378</v>
      </c>
      <c r="B1379">
        <v>5726.11</v>
      </c>
      <c r="C1379" s="2">
        <v>0.93500000000000005</v>
      </c>
      <c r="D1379" s="2">
        <v>2.52</v>
      </c>
      <c r="E1379" s="13">
        <f t="shared" si="80"/>
        <v>-1.244</v>
      </c>
      <c r="F1379" s="13">
        <f t="shared" si="81"/>
        <v>-0.32</v>
      </c>
      <c r="G1379" s="13">
        <f t="shared" si="82"/>
        <v>-1.1830000000000001</v>
      </c>
    </row>
    <row r="1380" spans="1:7">
      <c r="A1380" s="103">
        <v>1379</v>
      </c>
      <c r="B1380">
        <v>5829.15</v>
      </c>
      <c r="C1380" s="2">
        <v>0.94399999999999995</v>
      </c>
      <c r="D1380" s="2">
        <v>2.5550000000000002</v>
      </c>
      <c r="E1380" s="13">
        <f t="shared" si="80"/>
        <v>1.7829999999999999</v>
      </c>
      <c r="F1380" s="13">
        <f t="shared" si="81"/>
        <v>0.95799999999999996</v>
      </c>
      <c r="G1380" s="13">
        <f t="shared" si="82"/>
        <v>1.379</v>
      </c>
    </row>
    <row r="1381" spans="1:7">
      <c r="A1381" s="104">
        <v>1380</v>
      </c>
      <c r="B1381">
        <v>5829.84</v>
      </c>
      <c r="C1381" s="2">
        <v>0.95599999999999996</v>
      </c>
      <c r="D1381" s="2">
        <v>2.56</v>
      </c>
      <c r="E1381" s="13">
        <f t="shared" si="80"/>
        <v>1.2E-2</v>
      </c>
      <c r="F1381" s="13">
        <f t="shared" si="81"/>
        <v>1.2629999999999999</v>
      </c>
      <c r="G1381" s="13">
        <f t="shared" si="82"/>
        <v>0.19600000000000001</v>
      </c>
    </row>
    <row r="1382" spans="1:7">
      <c r="A1382" s="103">
        <v>1381</v>
      </c>
      <c r="B1382">
        <v>5866.87</v>
      </c>
      <c r="C1382" s="2">
        <v>0.96950000000000003</v>
      </c>
      <c r="D1382" s="2">
        <v>2.5550000000000002</v>
      </c>
      <c r="E1382" s="13">
        <f t="shared" si="80"/>
        <v>0.63300000000000001</v>
      </c>
      <c r="F1382" s="13">
        <f t="shared" si="81"/>
        <v>1.4019999999999999</v>
      </c>
      <c r="G1382" s="13">
        <f t="shared" si="82"/>
        <v>-0.19600000000000001</v>
      </c>
    </row>
    <row r="1383" spans="1:7">
      <c r="A1383" s="104">
        <v>1382</v>
      </c>
      <c r="B1383">
        <v>5881.07</v>
      </c>
      <c r="C1383" s="2">
        <v>0.96350000000000002</v>
      </c>
      <c r="D1383" s="2">
        <v>2.5249999999999999</v>
      </c>
      <c r="E1383" s="13">
        <f t="shared" si="80"/>
        <v>0.24199999999999999</v>
      </c>
      <c r="F1383" s="13">
        <f t="shared" si="81"/>
        <v>-0.621</v>
      </c>
      <c r="G1383" s="13">
        <f t="shared" si="82"/>
        <v>-1.181</v>
      </c>
    </row>
    <row r="1384" spans="1:7">
      <c r="A1384" s="103">
        <v>1383</v>
      </c>
      <c r="B1384">
        <v>5909.35</v>
      </c>
      <c r="C1384" s="2">
        <v>0.97</v>
      </c>
      <c r="D1384" s="2">
        <v>2.5350000000000001</v>
      </c>
      <c r="E1384" s="13">
        <f t="shared" si="80"/>
        <v>0.48</v>
      </c>
      <c r="F1384" s="13">
        <f t="shared" si="81"/>
        <v>0.67200000000000004</v>
      </c>
      <c r="G1384" s="13">
        <f t="shared" si="82"/>
        <v>0.39500000000000002</v>
      </c>
    </row>
    <row r="1385" spans="1:7">
      <c r="A1385" s="104">
        <v>1384</v>
      </c>
      <c r="B1385">
        <v>5926.86</v>
      </c>
      <c r="C1385" s="2">
        <v>0.97199999999999998</v>
      </c>
      <c r="D1385" s="2">
        <v>2.5449999999999999</v>
      </c>
      <c r="E1385" s="13">
        <f t="shared" si="80"/>
        <v>0.29599999999999999</v>
      </c>
      <c r="F1385" s="13">
        <f t="shared" si="81"/>
        <v>0.20599999999999999</v>
      </c>
      <c r="G1385" s="13">
        <f t="shared" si="82"/>
        <v>0.39400000000000002</v>
      </c>
    </row>
    <row r="1386" spans="1:7">
      <c r="A1386" s="103">
        <v>1385</v>
      </c>
      <c r="B1386">
        <v>5952.4</v>
      </c>
      <c r="C1386" s="2">
        <v>0.96350000000000002</v>
      </c>
      <c r="D1386" s="2">
        <v>2.5350000000000001</v>
      </c>
      <c r="E1386" s="13">
        <f t="shared" si="80"/>
        <v>0.43</v>
      </c>
      <c r="F1386" s="13">
        <f t="shared" si="81"/>
        <v>-0.878</v>
      </c>
      <c r="G1386" s="13">
        <f t="shared" si="82"/>
        <v>-0.39400000000000002</v>
      </c>
    </row>
    <row r="1387" spans="1:7">
      <c r="A1387" s="104">
        <v>1386</v>
      </c>
      <c r="B1387">
        <v>5969.32</v>
      </c>
      <c r="C1387" s="2">
        <v>0.95399999999999996</v>
      </c>
      <c r="D1387" s="2">
        <v>2.5249999999999999</v>
      </c>
      <c r="E1387" s="13">
        <f t="shared" si="80"/>
        <v>0.28399999999999997</v>
      </c>
      <c r="F1387" s="13">
        <f t="shared" si="81"/>
        <v>-0.99099999999999999</v>
      </c>
      <c r="G1387" s="13">
        <f t="shared" si="82"/>
        <v>-0.39500000000000002</v>
      </c>
    </row>
    <row r="1388" spans="1:7">
      <c r="A1388" s="103">
        <v>1387</v>
      </c>
      <c r="B1388">
        <v>6041.64</v>
      </c>
      <c r="C1388" s="2">
        <v>0.96499999999999997</v>
      </c>
      <c r="D1388" s="2">
        <v>2.54</v>
      </c>
      <c r="E1388" s="13">
        <f t="shared" si="80"/>
        <v>1.204</v>
      </c>
      <c r="F1388" s="13">
        <f t="shared" si="81"/>
        <v>1.1459999999999999</v>
      </c>
      <c r="G1388" s="13">
        <f t="shared" si="82"/>
        <v>0.59199999999999997</v>
      </c>
    </row>
    <row r="1389" spans="1:7">
      <c r="A1389" s="104">
        <v>1388</v>
      </c>
      <c r="B1389">
        <v>6031.64</v>
      </c>
      <c r="C1389" s="2">
        <v>0.98099999999999998</v>
      </c>
      <c r="D1389" s="2">
        <v>2.5550000000000002</v>
      </c>
      <c r="E1389" s="13">
        <f t="shared" si="80"/>
        <v>-0.16600000000000001</v>
      </c>
      <c r="F1389" s="13">
        <f t="shared" si="81"/>
        <v>1.6439999999999999</v>
      </c>
      <c r="G1389" s="13">
        <f t="shared" si="82"/>
        <v>0.58899999999999997</v>
      </c>
    </row>
    <row r="1390" spans="1:7">
      <c r="A1390" s="103">
        <v>1389</v>
      </c>
      <c r="B1390">
        <v>6015.77</v>
      </c>
      <c r="C1390" s="2">
        <v>0.98350000000000004</v>
      </c>
      <c r="D1390" s="2">
        <v>2.5449999999999999</v>
      </c>
      <c r="E1390" s="13">
        <f t="shared" si="80"/>
        <v>-0.26300000000000001</v>
      </c>
      <c r="F1390" s="13">
        <f t="shared" si="81"/>
        <v>0.255</v>
      </c>
      <c r="G1390" s="13">
        <f t="shared" si="82"/>
        <v>-0.39200000000000002</v>
      </c>
    </row>
    <row r="1391" spans="1:7">
      <c r="A1391" s="104">
        <v>1390</v>
      </c>
      <c r="B1391">
        <v>5998.13</v>
      </c>
      <c r="C1391" s="2">
        <v>0.97499999999999998</v>
      </c>
      <c r="D1391" s="2">
        <v>2.54</v>
      </c>
      <c r="E1391" s="13">
        <f t="shared" si="80"/>
        <v>-0.29399999999999998</v>
      </c>
      <c r="F1391" s="13">
        <f t="shared" si="81"/>
        <v>-0.86799999999999999</v>
      </c>
      <c r="G1391" s="13">
        <f t="shared" si="82"/>
        <v>-0.19700000000000001</v>
      </c>
    </row>
    <row r="1392" spans="1:7">
      <c r="A1392" s="103">
        <v>1391</v>
      </c>
      <c r="B1392">
        <v>5968.13</v>
      </c>
      <c r="C1392" s="2">
        <v>0.97750000000000004</v>
      </c>
      <c r="D1392" s="2">
        <v>2.5299999999999998</v>
      </c>
      <c r="E1392" s="13">
        <f t="shared" si="80"/>
        <v>-0.501</v>
      </c>
      <c r="F1392" s="13">
        <f t="shared" si="81"/>
        <v>0.25600000000000001</v>
      </c>
      <c r="G1392" s="13">
        <f t="shared" si="82"/>
        <v>-0.39400000000000002</v>
      </c>
    </row>
    <row r="1393" spans="1:7">
      <c r="A1393" s="104">
        <v>1392</v>
      </c>
      <c r="B1393">
        <v>5862.32</v>
      </c>
      <c r="C1393" s="2">
        <v>0.96099999999999997</v>
      </c>
      <c r="D1393" s="2">
        <v>2.5350000000000001</v>
      </c>
      <c r="E1393" s="13">
        <f t="shared" si="80"/>
        <v>-1.7889999999999999</v>
      </c>
      <c r="F1393" s="13">
        <f t="shared" si="81"/>
        <v>-1.702</v>
      </c>
      <c r="G1393" s="13">
        <f t="shared" si="82"/>
        <v>0.19700000000000001</v>
      </c>
    </row>
    <row r="1394" spans="1:7">
      <c r="A1394" s="103">
        <v>1393</v>
      </c>
      <c r="B1394">
        <v>5913.81</v>
      </c>
      <c r="C1394" s="2">
        <v>0.96250000000000002</v>
      </c>
      <c r="D1394" s="2">
        <v>2.54</v>
      </c>
      <c r="E1394" s="13">
        <f t="shared" si="80"/>
        <v>0.874</v>
      </c>
      <c r="F1394" s="13">
        <f t="shared" si="81"/>
        <v>0.156</v>
      </c>
      <c r="G1394" s="13">
        <f t="shared" si="82"/>
        <v>0.19700000000000001</v>
      </c>
    </row>
    <row r="1395" spans="1:7">
      <c r="A1395" s="104">
        <v>1394</v>
      </c>
      <c r="B1395">
        <v>5972.56</v>
      </c>
      <c r="C1395" s="2">
        <v>0.97099999999999997</v>
      </c>
      <c r="D1395" s="2">
        <v>2.59</v>
      </c>
      <c r="E1395" s="13">
        <f t="shared" si="80"/>
        <v>0.98899999999999999</v>
      </c>
      <c r="F1395" s="13">
        <f t="shared" si="81"/>
        <v>0.879</v>
      </c>
      <c r="G1395" s="13">
        <f t="shared" si="82"/>
        <v>1.9490000000000001</v>
      </c>
    </row>
    <row r="1396" spans="1:7">
      <c r="A1396" s="103">
        <v>1395</v>
      </c>
      <c r="B1396">
        <v>5939.21</v>
      </c>
      <c r="C1396" s="2">
        <v>0.9385</v>
      </c>
      <c r="D1396" s="2">
        <v>2.6150000000000002</v>
      </c>
      <c r="E1396" s="13">
        <f t="shared" si="80"/>
        <v>-0.56000000000000005</v>
      </c>
      <c r="F1396" s="13">
        <f t="shared" si="81"/>
        <v>-3.4039999999999999</v>
      </c>
      <c r="G1396" s="13">
        <f t="shared" si="82"/>
        <v>0.96099999999999997</v>
      </c>
    </row>
    <row r="1397" spans="1:7">
      <c r="A1397" s="104">
        <v>1396</v>
      </c>
      <c r="B1397">
        <v>5898.56</v>
      </c>
      <c r="C1397" s="2">
        <v>0.93049999999999999</v>
      </c>
      <c r="D1397" s="2">
        <v>2.57</v>
      </c>
      <c r="E1397" s="13">
        <f t="shared" si="80"/>
        <v>-0.68700000000000006</v>
      </c>
      <c r="F1397" s="13">
        <f t="shared" si="81"/>
        <v>-0.85599999999999998</v>
      </c>
      <c r="G1397" s="13">
        <f t="shared" si="82"/>
        <v>-1.736</v>
      </c>
    </row>
    <row r="1398" spans="1:7">
      <c r="A1398" s="103">
        <v>1397</v>
      </c>
      <c r="B1398">
        <v>5961.77</v>
      </c>
      <c r="C1398" s="2">
        <v>0.94350000000000001</v>
      </c>
      <c r="D1398" s="2">
        <v>2.5750000000000002</v>
      </c>
      <c r="E1398" s="13">
        <f t="shared" si="80"/>
        <v>1.0660000000000001</v>
      </c>
      <c r="F1398" s="13">
        <f t="shared" si="81"/>
        <v>1.387</v>
      </c>
      <c r="G1398" s="13">
        <f t="shared" si="82"/>
        <v>0.19400000000000001</v>
      </c>
    </row>
    <row r="1399" spans="1:7">
      <c r="A1399" s="104">
        <v>1398</v>
      </c>
      <c r="B1399">
        <v>5936.73</v>
      </c>
      <c r="C1399" s="2">
        <v>0.94099999999999995</v>
      </c>
      <c r="D1399" s="2">
        <v>2.5499999999999998</v>
      </c>
      <c r="E1399" s="13">
        <f t="shared" si="80"/>
        <v>-0.42099999999999999</v>
      </c>
      <c r="F1399" s="13">
        <f t="shared" si="81"/>
        <v>-0.26500000000000001</v>
      </c>
      <c r="G1399" s="13">
        <f t="shared" si="82"/>
        <v>-0.97599999999999998</v>
      </c>
    </row>
    <row r="1400" spans="1:7">
      <c r="A1400" s="103">
        <v>1399</v>
      </c>
      <c r="B1400">
        <v>5876.2</v>
      </c>
      <c r="C1400" s="2">
        <v>0.9345</v>
      </c>
      <c r="D1400" s="2">
        <v>2.5299999999999998</v>
      </c>
      <c r="E1400" s="13">
        <f t="shared" si="80"/>
        <v>-1.0249999999999999</v>
      </c>
      <c r="F1400" s="13">
        <f t="shared" si="81"/>
        <v>-0.69299999999999995</v>
      </c>
      <c r="G1400" s="13">
        <f t="shared" si="82"/>
        <v>-0.78700000000000003</v>
      </c>
    </row>
    <row r="1401" spans="1:7">
      <c r="A1401" s="104">
        <v>1400</v>
      </c>
      <c r="B1401">
        <v>5886.34</v>
      </c>
      <c r="C1401" s="2">
        <v>0.93600000000000005</v>
      </c>
      <c r="D1401" s="2">
        <v>2.5249999999999999</v>
      </c>
      <c r="E1401" s="13">
        <f t="shared" si="80"/>
        <v>0.17199999999999999</v>
      </c>
      <c r="F1401" s="13">
        <f t="shared" si="81"/>
        <v>0.16</v>
      </c>
      <c r="G1401" s="13">
        <f t="shared" si="82"/>
        <v>-0.19800000000000001</v>
      </c>
    </row>
    <row r="1402" spans="1:7">
      <c r="A1402" s="103">
        <v>1401</v>
      </c>
      <c r="B1402">
        <v>5907.01</v>
      </c>
      <c r="C1402" s="2">
        <v>0.94850000000000001</v>
      </c>
      <c r="D1402" s="2">
        <v>2.5449999999999999</v>
      </c>
      <c r="E1402" s="13">
        <f t="shared" ref="E1402:E1433" si="83">ROUND(100*(LN(B1402)-LN(B1401)),3)</f>
        <v>0.35099999999999998</v>
      </c>
      <c r="F1402" s="13">
        <f t="shared" ref="F1402:F1433" si="84">ROUND(100*(LN(C1402)-LN(C1401)),3)</f>
        <v>1.327</v>
      </c>
      <c r="G1402" s="13">
        <f t="shared" ref="G1402:G1433" si="85">ROUND(100*(LN(D1402)-LN(D1401)),3)</f>
        <v>0.78900000000000003</v>
      </c>
    </row>
    <row r="1403" spans="1:7">
      <c r="A1403" s="104">
        <v>1402</v>
      </c>
      <c r="B1403">
        <v>5957.07</v>
      </c>
      <c r="C1403" s="2">
        <v>0.94799999999999995</v>
      </c>
      <c r="D1403" s="2">
        <v>2.57</v>
      </c>
      <c r="E1403" s="13">
        <f t="shared" si="83"/>
        <v>0.84399999999999997</v>
      </c>
      <c r="F1403" s="13">
        <f t="shared" si="84"/>
        <v>-5.2999999999999999E-2</v>
      </c>
      <c r="G1403" s="13">
        <f t="shared" si="85"/>
        <v>0.97799999999999998</v>
      </c>
    </row>
    <row r="1404" spans="1:7">
      <c r="A1404" s="103">
        <v>1403</v>
      </c>
      <c r="B1404">
        <v>5924.32</v>
      </c>
      <c r="C1404" s="2">
        <v>0.9375</v>
      </c>
      <c r="D1404" s="2">
        <v>2.5249999999999999</v>
      </c>
      <c r="E1404" s="13">
        <f t="shared" si="83"/>
        <v>-0.55100000000000005</v>
      </c>
      <c r="F1404" s="13">
        <f t="shared" si="84"/>
        <v>-1.1140000000000001</v>
      </c>
      <c r="G1404" s="13">
        <f t="shared" si="85"/>
        <v>-1.766</v>
      </c>
    </row>
    <row r="1405" spans="1:7">
      <c r="A1405" s="104">
        <v>1404</v>
      </c>
      <c r="B1405">
        <v>5906.77</v>
      </c>
      <c r="C1405" s="2">
        <v>0.9405</v>
      </c>
      <c r="D1405" s="2">
        <v>2.5249999999999999</v>
      </c>
      <c r="E1405" s="13">
        <f t="shared" si="83"/>
        <v>-0.29699999999999999</v>
      </c>
      <c r="F1405" s="13">
        <f t="shared" si="84"/>
        <v>0.31900000000000001</v>
      </c>
      <c r="G1405" s="13">
        <f t="shared" si="85"/>
        <v>0</v>
      </c>
    </row>
    <row r="1406" spans="1:7">
      <c r="A1406" s="103">
        <v>1405</v>
      </c>
      <c r="B1406">
        <v>5923.57</v>
      </c>
      <c r="C1406" s="2">
        <v>0.93799999999999994</v>
      </c>
      <c r="D1406" s="2">
        <v>2.5299999999999998</v>
      </c>
      <c r="E1406" s="13">
        <f t="shared" si="83"/>
        <v>0.28399999999999997</v>
      </c>
      <c r="F1406" s="13">
        <f t="shared" si="84"/>
        <v>-0.26600000000000001</v>
      </c>
      <c r="G1406" s="13">
        <f t="shared" si="85"/>
        <v>0.19800000000000001</v>
      </c>
    </row>
    <row r="1407" spans="1:7">
      <c r="A1407" s="104">
        <v>1406</v>
      </c>
      <c r="B1407">
        <v>5903.45</v>
      </c>
      <c r="C1407" s="2">
        <v>0.92500000000000004</v>
      </c>
      <c r="D1407" s="2">
        <v>2.5150000000000001</v>
      </c>
      <c r="E1407" s="13">
        <f t="shared" si="83"/>
        <v>-0.34</v>
      </c>
      <c r="F1407" s="13">
        <f t="shared" si="84"/>
        <v>-1.3959999999999999</v>
      </c>
      <c r="G1407" s="13">
        <f t="shared" si="85"/>
        <v>-0.59499999999999997</v>
      </c>
    </row>
    <row r="1408" spans="1:7">
      <c r="A1408" s="103">
        <v>1407</v>
      </c>
      <c r="B1408">
        <v>5926.73</v>
      </c>
      <c r="C1408" s="2">
        <v>0.9365</v>
      </c>
      <c r="D1408" s="2">
        <v>2.5249999999999999</v>
      </c>
      <c r="E1408" s="13">
        <f t="shared" si="83"/>
        <v>0.39400000000000002</v>
      </c>
      <c r="F1408" s="13">
        <f t="shared" si="84"/>
        <v>1.236</v>
      </c>
      <c r="G1408" s="13">
        <f t="shared" si="85"/>
        <v>0.39700000000000002</v>
      </c>
    </row>
    <row r="1409" spans="1:7">
      <c r="A1409" s="104">
        <v>1408</v>
      </c>
      <c r="B1409">
        <v>5946.38</v>
      </c>
      <c r="C1409" s="2">
        <v>0.9375</v>
      </c>
      <c r="D1409" s="2">
        <v>2.52</v>
      </c>
      <c r="E1409" s="13">
        <f t="shared" si="83"/>
        <v>0.33100000000000002</v>
      </c>
      <c r="F1409" s="13">
        <f t="shared" si="84"/>
        <v>0.107</v>
      </c>
      <c r="G1409" s="13">
        <f t="shared" si="85"/>
        <v>-0.19800000000000001</v>
      </c>
    </row>
    <row r="1410" spans="1:7">
      <c r="A1410" s="103">
        <v>1409</v>
      </c>
      <c r="B1410">
        <v>5892.88</v>
      </c>
      <c r="C1410" s="2">
        <v>0.9385</v>
      </c>
      <c r="D1410" s="2">
        <v>2.5150000000000001</v>
      </c>
      <c r="E1410" s="13">
        <f t="shared" si="83"/>
        <v>-0.90400000000000003</v>
      </c>
      <c r="F1410" s="13">
        <f t="shared" si="84"/>
        <v>0.107</v>
      </c>
      <c r="G1410" s="13">
        <f t="shared" si="85"/>
        <v>-0.19900000000000001</v>
      </c>
    </row>
    <row r="1411" spans="1:7">
      <c r="A1411" s="104">
        <v>1410</v>
      </c>
      <c r="B1411">
        <v>5885.78</v>
      </c>
      <c r="C1411" s="2">
        <v>0.95399999999999996</v>
      </c>
      <c r="D1411" s="2">
        <v>2.5150000000000001</v>
      </c>
      <c r="E1411" s="13">
        <f t="shared" si="83"/>
        <v>-0.121</v>
      </c>
      <c r="F1411" s="13">
        <f t="shared" si="84"/>
        <v>1.6379999999999999</v>
      </c>
      <c r="G1411" s="13">
        <f t="shared" si="85"/>
        <v>0</v>
      </c>
    </row>
    <row r="1412" spans="1:7">
      <c r="A1412" s="103">
        <v>1411</v>
      </c>
      <c r="B1412">
        <v>5955.45</v>
      </c>
      <c r="C1412" s="2">
        <v>0.98799999999999999</v>
      </c>
      <c r="D1412" s="2">
        <v>2.54</v>
      </c>
      <c r="E1412" s="13">
        <f t="shared" si="83"/>
        <v>1.177</v>
      </c>
      <c r="F1412" s="13">
        <f t="shared" si="84"/>
        <v>3.5019999999999998</v>
      </c>
      <c r="G1412" s="13">
        <f t="shared" si="85"/>
        <v>0.98899999999999999</v>
      </c>
    </row>
    <row r="1413" spans="1:7">
      <c r="A1413" s="104">
        <v>1412</v>
      </c>
      <c r="B1413">
        <v>6001.45</v>
      </c>
      <c r="C1413" s="2">
        <v>1.0129999999999999</v>
      </c>
      <c r="D1413" s="2">
        <v>2.54</v>
      </c>
      <c r="E1413" s="13">
        <f t="shared" si="83"/>
        <v>0.76900000000000002</v>
      </c>
      <c r="F1413" s="13">
        <f t="shared" si="84"/>
        <v>2.4990000000000001</v>
      </c>
      <c r="G1413" s="13">
        <f t="shared" si="85"/>
        <v>0</v>
      </c>
    </row>
    <row r="1414" spans="1:7">
      <c r="A1414" s="103">
        <v>1413</v>
      </c>
      <c r="B1414">
        <v>6022.54</v>
      </c>
      <c r="C1414" s="2">
        <v>1.022</v>
      </c>
      <c r="D1414" s="2">
        <v>2.5649999999999999</v>
      </c>
      <c r="E1414" s="13">
        <f t="shared" si="83"/>
        <v>0.35099999999999998</v>
      </c>
      <c r="F1414" s="13">
        <f t="shared" si="84"/>
        <v>0.88500000000000001</v>
      </c>
      <c r="G1414" s="13">
        <f t="shared" si="85"/>
        <v>0.97899999999999998</v>
      </c>
    </row>
    <row r="1415" spans="1:7">
      <c r="A1415" s="104">
        <v>1414</v>
      </c>
      <c r="B1415">
        <v>6020.17</v>
      </c>
      <c r="C1415" s="2">
        <v>1.0149999999999999</v>
      </c>
      <c r="D1415" s="2">
        <v>2.5499999999999998</v>
      </c>
      <c r="E1415" s="13">
        <f t="shared" si="83"/>
        <v>-3.9E-2</v>
      </c>
      <c r="F1415" s="13">
        <f t="shared" si="84"/>
        <v>-0.68700000000000006</v>
      </c>
      <c r="G1415" s="13">
        <f t="shared" si="85"/>
        <v>-0.58699999999999997</v>
      </c>
    </row>
    <row r="1416" spans="1:7">
      <c r="A1416" s="103">
        <v>1415</v>
      </c>
      <c r="B1416">
        <v>6014.28</v>
      </c>
      <c r="C1416" s="2">
        <v>1.004</v>
      </c>
      <c r="D1416" s="2">
        <v>2.5550000000000002</v>
      </c>
      <c r="E1416" s="13">
        <f t="shared" si="83"/>
        <v>-9.8000000000000004E-2</v>
      </c>
      <c r="F1416" s="13">
        <f t="shared" si="84"/>
        <v>-1.0900000000000001</v>
      </c>
      <c r="G1416" s="13">
        <f t="shared" si="85"/>
        <v>0.19600000000000001</v>
      </c>
    </row>
    <row r="1417" spans="1:7">
      <c r="A1417" s="104">
        <v>1416</v>
      </c>
      <c r="B1417">
        <v>5929.55</v>
      </c>
      <c r="C1417" s="2">
        <v>0.99750000000000005</v>
      </c>
      <c r="D1417" s="2">
        <v>2.5350000000000001</v>
      </c>
      <c r="E1417" s="13">
        <f t="shared" si="83"/>
        <v>-1.419</v>
      </c>
      <c r="F1417" s="13">
        <f t="shared" si="84"/>
        <v>-0.65</v>
      </c>
      <c r="G1417" s="13">
        <f t="shared" si="85"/>
        <v>-0.78600000000000003</v>
      </c>
    </row>
    <row r="1418" spans="1:7">
      <c r="A1418" s="103">
        <v>1417</v>
      </c>
      <c r="B1418">
        <v>5981.37</v>
      </c>
      <c r="C1418" s="2">
        <v>1.004</v>
      </c>
      <c r="D1418" s="2">
        <v>2.5350000000000001</v>
      </c>
      <c r="E1418" s="13">
        <f t="shared" si="83"/>
        <v>0.87</v>
      </c>
      <c r="F1418" s="13">
        <f t="shared" si="84"/>
        <v>0.65</v>
      </c>
      <c r="G1418" s="13">
        <f t="shared" si="85"/>
        <v>0</v>
      </c>
    </row>
    <row r="1419" spans="1:7">
      <c r="A1419" s="104">
        <v>1418</v>
      </c>
      <c r="B1419">
        <v>5984.49</v>
      </c>
      <c r="C1419" s="2">
        <v>0.99250000000000005</v>
      </c>
      <c r="D1419" s="2">
        <v>2.5299999999999998</v>
      </c>
      <c r="E1419" s="13">
        <f t="shared" si="83"/>
        <v>5.1999999999999998E-2</v>
      </c>
      <c r="F1419" s="13">
        <f t="shared" si="84"/>
        <v>-1.1519999999999999</v>
      </c>
      <c r="G1419" s="13">
        <f t="shared" si="85"/>
        <v>-0.19700000000000001</v>
      </c>
    </row>
    <row r="1420" spans="1:7">
      <c r="A1420" s="103">
        <v>1419</v>
      </c>
      <c r="B1420">
        <v>6025.52</v>
      </c>
      <c r="C1420" s="2">
        <v>1.014</v>
      </c>
      <c r="D1420" s="2">
        <v>2.5350000000000001</v>
      </c>
      <c r="E1420" s="13">
        <f t="shared" si="83"/>
        <v>0.68300000000000005</v>
      </c>
      <c r="F1420" s="13">
        <f t="shared" si="84"/>
        <v>2.1429999999999998</v>
      </c>
      <c r="G1420" s="13">
        <f t="shared" si="85"/>
        <v>0.19700000000000001</v>
      </c>
    </row>
    <row r="1421" spans="1:7">
      <c r="A1421" s="104">
        <v>1420</v>
      </c>
      <c r="B1421">
        <v>6057.2</v>
      </c>
      <c r="C1421" s="2">
        <v>1.0369999999999999</v>
      </c>
      <c r="D1421" s="2">
        <v>2.5449999999999999</v>
      </c>
      <c r="E1421" s="13">
        <f t="shared" si="83"/>
        <v>0.52400000000000002</v>
      </c>
      <c r="F1421" s="13">
        <f t="shared" si="84"/>
        <v>2.2429999999999999</v>
      </c>
      <c r="G1421" s="13">
        <f t="shared" si="85"/>
        <v>0.39400000000000002</v>
      </c>
    </row>
    <row r="1422" spans="1:7">
      <c r="A1422" s="103">
        <v>1421</v>
      </c>
      <c r="B1422">
        <v>5969.73</v>
      </c>
      <c r="C1422" s="2">
        <v>1.022</v>
      </c>
      <c r="D1422" s="2">
        <v>2.54</v>
      </c>
      <c r="E1422" s="13">
        <f t="shared" si="83"/>
        <v>-1.4550000000000001</v>
      </c>
      <c r="F1422" s="13">
        <f t="shared" si="84"/>
        <v>-1.4570000000000001</v>
      </c>
      <c r="G1422" s="13">
        <f t="shared" si="85"/>
        <v>-0.19700000000000001</v>
      </c>
    </row>
    <row r="1423" spans="1:7">
      <c r="A1423" s="104">
        <v>1422</v>
      </c>
      <c r="B1423">
        <v>6014.72</v>
      </c>
      <c r="C1423" s="2">
        <v>1.0269999999999999</v>
      </c>
      <c r="D1423" s="2">
        <v>2.56</v>
      </c>
      <c r="E1423" s="13">
        <f t="shared" si="83"/>
        <v>0.751</v>
      </c>
      <c r="F1423" s="13">
        <f t="shared" si="84"/>
        <v>0.48799999999999999</v>
      </c>
      <c r="G1423" s="13">
        <f t="shared" si="85"/>
        <v>0.78400000000000003</v>
      </c>
    </row>
    <row r="1424" spans="1:7">
      <c r="A1424" s="103">
        <v>1423</v>
      </c>
      <c r="B1424">
        <v>6069.06</v>
      </c>
      <c r="C1424" s="2">
        <v>1.0389999999999999</v>
      </c>
      <c r="D1424" s="2">
        <v>2.56</v>
      </c>
      <c r="E1424" s="13">
        <f t="shared" si="83"/>
        <v>0.89900000000000002</v>
      </c>
      <c r="F1424" s="13">
        <f t="shared" si="84"/>
        <v>1.1619999999999999</v>
      </c>
      <c r="G1424" s="13">
        <f t="shared" si="85"/>
        <v>0</v>
      </c>
    </row>
    <row r="1425" spans="1:7">
      <c r="A1425" s="104">
        <v>1424</v>
      </c>
      <c r="B1425">
        <v>6043.11</v>
      </c>
      <c r="C1425" s="2">
        <v>1.0349999999999999</v>
      </c>
      <c r="D1425" s="2">
        <v>2.5649999999999999</v>
      </c>
      <c r="E1425" s="13">
        <f t="shared" si="83"/>
        <v>-0.42799999999999999</v>
      </c>
      <c r="F1425" s="13">
        <f t="shared" si="84"/>
        <v>-0.38600000000000001</v>
      </c>
      <c r="G1425" s="13">
        <f t="shared" si="85"/>
        <v>0.19500000000000001</v>
      </c>
    </row>
    <row r="1426" spans="1:7">
      <c r="A1426" s="103">
        <v>1425</v>
      </c>
      <c r="B1426">
        <v>6030.11</v>
      </c>
      <c r="C1426" s="2">
        <v>1.0389999999999999</v>
      </c>
      <c r="D1426" s="2">
        <v>2.57</v>
      </c>
      <c r="E1426" s="13">
        <f t="shared" si="83"/>
        <v>-0.215</v>
      </c>
      <c r="F1426" s="13">
        <f t="shared" si="84"/>
        <v>0.38600000000000001</v>
      </c>
      <c r="G1426" s="13">
        <f t="shared" si="85"/>
        <v>0.19500000000000001</v>
      </c>
    </row>
    <row r="1427" spans="1:7">
      <c r="A1427" s="104">
        <v>1426</v>
      </c>
      <c r="B1427">
        <v>6056.29</v>
      </c>
      <c r="C1427" s="2">
        <v>1.0509999999999999</v>
      </c>
      <c r="D1427" s="2">
        <v>2.5249999999999999</v>
      </c>
      <c r="E1427" s="13">
        <f t="shared" si="83"/>
        <v>0.433</v>
      </c>
      <c r="F1427" s="13">
        <f t="shared" si="84"/>
        <v>1.1479999999999999</v>
      </c>
      <c r="G1427" s="13">
        <f t="shared" si="85"/>
        <v>-1.766</v>
      </c>
    </row>
    <row r="1428" spans="1:7">
      <c r="A1428" s="103">
        <v>1427</v>
      </c>
      <c r="B1428">
        <v>6056.63</v>
      </c>
      <c r="C1428" s="2">
        <v>1.0549999999999999</v>
      </c>
      <c r="D1428" s="2">
        <v>2.52</v>
      </c>
      <c r="E1428" s="13">
        <f t="shared" si="83"/>
        <v>6.0000000000000001E-3</v>
      </c>
      <c r="F1428" s="13">
        <f t="shared" si="84"/>
        <v>0.38</v>
      </c>
      <c r="G1428" s="13">
        <f t="shared" si="85"/>
        <v>-0.19800000000000001</v>
      </c>
    </row>
    <row r="1429" spans="1:7">
      <c r="A1429" s="104">
        <v>1428</v>
      </c>
      <c r="B1429">
        <v>6025.76</v>
      </c>
      <c r="C1429" s="2">
        <v>1.0629999999999999</v>
      </c>
      <c r="D1429" s="2">
        <v>2.52</v>
      </c>
      <c r="E1429" s="13">
        <f t="shared" si="83"/>
        <v>-0.51100000000000001</v>
      </c>
      <c r="F1429" s="13">
        <f t="shared" si="84"/>
        <v>0.755</v>
      </c>
      <c r="G1429" s="13">
        <f t="shared" si="85"/>
        <v>0</v>
      </c>
    </row>
    <row r="1430" spans="1:7">
      <c r="A1430" s="103">
        <v>1429</v>
      </c>
      <c r="B1430">
        <v>5896.08</v>
      </c>
      <c r="C1430" s="2">
        <v>1.0329999999999999</v>
      </c>
      <c r="D1430" s="2">
        <v>2.52</v>
      </c>
      <c r="E1430" s="13">
        <f t="shared" si="83"/>
        <v>-2.1760000000000002</v>
      </c>
      <c r="F1430" s="13">
        <f t="shared" si="84"/>
        <v>-2.863</v>
      </c>
      <c r="G1430" s="13">
        <f t="shared" si="85"/>
        <v>0</v>
      </c>
    </row>
    <row r="1431" spans="1:7">
      <c r="A1431" s="104">
        <v>1430</v>
      </c>
      <c r="B1431">
        <v>5978.61</v>
      </c>
      <c r="C1431" s="2">
        <v>1.046</v>
      </c>
      <c r="D1431" s="2">
        <v>2.5249999999999999</v>
      </c>
      <c r="E1431" s="13">
        <f t="shared" si="83"/>
        <v>1.39</v>
      </c>
      <c r="F1431" s="13">
        <f t="shared" si="84"/>
        <v>1.2509999999999999</v>
      </c>
      <c r="G1431" s="13">
        <f t="shared" si="85"/>
        <v>0.19800000000000001</v>
      </c>
    </row>
    <row r="1432" spans="1:7">
      <c r="A1432" s="103">
        <v>1431</v>
      </c>
      <c r="B1432">
        <v>5812.87</v>
      </c>
      <c r="C1432" s="2">
        <v>1.0329999999999999</v>
      </c>
      <c r="D1432" s="2">
        <v>2.5099999999999998</v>
      </c>
      <c r="E1432" s="13">
        <f t="shared" si="83"/>
        <v>-2.8109999999999999</v>
      </c>
      <c r="F1432" s="13">
        <f t="shared" si="84"/>
        <v>-1.2509999999999999</v>
      </c>
      <c r="G1432" s="13">
        <f t="shared" si="85"/>
        <v>-0.59599999999999997</v>
      </c>
    </row>
    <row r="1433" spans="1:7">
      <c r="A1433" s="104">
        <v>1432</v>
      </c>
      <c r="B1433">
        <v>5865.99</v>
      </c>
      <c r="C1433" s="2">
        <v>1.0429999999999999</v>
      </c>
      <c r="D1433" s="2">
        <v>2.5249999999999999</v>
      </c>
      <c r="E1433" s="13">
        <f t="shared" si="83"/>
        <v>0.91</v>
      </c>
      <c r="F1433" s="13">
        <f t="shared" si="84"/>
        <v>0.96299999999999997</v>
      </c>
      <c r="G1433" s="13">
        <f t="shared" si="85"/>
        <v>0.59599999999999997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71F3F2CE362A45BD297059054AA58E" ma:contentTypeVersion="14" ma:contentTypeDescription="Criar um novo documento." ma:contentTypeScope="" ma:versionID="ad980de7112089ceeaa7493f754bd150">
  <xsd:schema xmlns:xsd="http://www.w3.org/2001/XMLSchema" xmlns:xs="http://www.w3.org/2001/XMLSchema" xmlns:p="http://schemas.microsoft.com/office/2006/metadata/properties" xmlns:ns3="9b2140f1-0cb4-488b-96f2-fdb5eba9a44a" xmlns:ns4="4b08588e-df41-431b-bafe-e7896c317002" targetNamespace="http://schemas.microsoft.com/office/2006/metadata/properties" ma:root="true" ma:fieldsID="5491eb31834e0dbc2274ddbb4d6aa636" ns3:_="" ns4:_="">
    <xsd:import namespace="9b2140f1-0cb4-488b-96f2-fdb5eba9a44a"/>
    <xsd:import namespace="4b08588e-df41-431b-bafe-e7896c31700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2140f1-0cb4-488b-96f2-fdb5eba9a44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Sugestão de Partilha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8588e-df41-431b-bafe-e7896c3170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F524240-1C77-4D0C-8E9E-52035A1759E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907C591-F7EC-429F-BB56-DAA5CF2CDAF4}">
  <ds:schemaRefs>
    <ds:schemaRef ds:uri="http://purl.org/dc/elements/1.1/"/>
    <ds:schemaRef ds:uri="http://schemas.microsoft.com/office/2006/metadata/properties"/>
    <ds:schemaRef ds:uri="9b2140f1-0cb4-488b-96f2-fdb5eba9a44a"/>
    <ds:schemaRef ds:uri="4b08588e-df41-431b-bafe-e7896c317002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3E8659A-6ACA-4F03-80ED-91B70B3635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2140f1-0cb4-488b-96f2-fdb5eba9a44a"/>
    <ds:schemaRef ds:uri="4b08588e-df41-431b-bafe-e7896c3170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familia</vt:lpstr>
      <vt:lpstr>pixies</vt:lpstr>
      <vt:lpstr>walkman</vt:lpstr>
      <vt:lpstr>nominal</vt:lpstr>
      <vt:lpstr>ordinal</vt:lpstr>
      <vt:lpstr>Pereira</vt:lpstr>
      <vt:lpstr>SI30_2011</vt:lpstr>
      <vt:lpstr>elppa</vt:lpstr>
      <vt:lpstr>PTstocks</vt:lpstr>
      <vt:lpstr>PTreturns</vt:lpstr>
      <vt:lpstr>gnataf</vt:lpstr>
      <vt:lpstr>GNATAFmensal</vt:lpstr>
      <vt:lpstr>fatang</vt:lpstr>
      <vt:lpstr>Euribor</vt:lpstr>
      <vt:lpstr>Simulação_Vendas</vt:lpstr>
      <vt:lpstr>faturasAmo</vt:lpstr>
      <vt:lpstr>FaturasAIS</vt:lpstr>
      <vt:lpstr>FaturasPPS1</vt:lpstr>
      <vt:lpstr>FaturasPPS2</vt:lpstr>
      <vt:lpstr>FaturasAE</vt:lpstr>
      <vt:lpstr>estimadores</vt:lpstr>
      <vt:lpstr>SIestima</vt:lpstr>
      <vt:lpstr>clientes</vt:lpstr>
      <vt:lpstr>DAPopBernoulli</vt:lpstr>
      <vt:lpstr>DimAmostraPopNormal</vt:lpstr>
      <vt:lpstr>Kolmogorov-Smirnov Lillefors</vt:lpstr>
      <vt:lpstr>Lojistas</vt:lpstr>
      <vt:lpstr>Lojistas1</vt:lpstr>
      <vt:lpstr>psi20sonren2</vt:lpstr>
      <vt:lpstr>Spearman</vt:lpstr>
      <vt:lpstr>eletricidade</vt:lpstr>
      <vt:lpstr>trigoR</vt:lpstr>
      <vt:lpstr>trigo</vt:lpstr>
      <vt:lpstr>obrigaR</vt:lpstr>
      <vt:lpstr>Obrigações</vt:lpstr>
      <vt:lpstr>pibrcapR</vt:lpstr>
      <vt:lpstr>PIB_USA</vt:lpstr>
      <vt:lpstr>consumo</vt:lpstr>
      <vt:lpstr>CobbDouglasR</vt:lpstr>
      <vt:lpstr>CobbDouglas</vt:lpstr>
      <vt:lpstr>carteiraR</vt:lpstr>
      <vt:lpstr>Carteira</vt:lpstr>
      <vt:lpstr>quadraticaR</vt:lpstr>
      <vt:lpstr>Quadrática</vt:lpstr>
      <vt:lpstr>hetero</vt:lpstr>
      <vt:lpstr>heteroscedasticidade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Dias Curto</dc:creator>
  <cp:lastModifiedBy>JJDC</cp:lastModifiedBy>
  <dcterms:created xsi:type="dcterms:W3CDTF">2014-08-15T13:14:24Z</dcterms:created>
  <dcterms:modified xsi:type="dcterms:W3CDTF">2023-04-03T09:45:43Z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0x0101004E71F3F2CE362A45BD297059054AA58E</vt:lpwstr>
  </property>
</Properties>
</file>